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120" yWindow="-120" windowWidth="21840" windowHeight="13140" activeTab="2"/>
  </bookViews>
  <sheets>
    <sheet name="Summary" sheetId="2" r:id="rId1"/>
    <sheet name="On Direct Attendance" sheetId="1" r:id="rId2"/>
    <sheet name="CRM Attendance" sheetId="3" r:id="rId3"/>
  </sheets>
  <definedNames>
    <definedName name="_xlnm._FilterDatabase" localSheetId="2" hidden="1">'CRM Attendance'!$A$1:$DE$893</definedName>
    <definedName name="_xlnm._FilterDatabase" localSheetId="1" hidden="1">'On Direct Attendance'!$A$2:$BQ$1575</definedName>
  </definedNames>
  <calcPr calcId="144525"/>
</workbook>
</file>

<file path=xl/calcChain.xml><?xml version="1.0" encoding="utf-8"?>
<calcChain xmlns="http://schemas.openxmlformats.org/spreadsheetml/2006/main">
  <c r="CM805" i="3" l="1"/>
  <c r="CU781" i="3"/>
  <c r="CQ781" i="3"/>
  <c r="CR813" i="3"/>
  <c r="CT789" i="3"/>
  <c r="CO805" i="3"/>
  <c r="CX805" i="3"/>
  <c r="CO781" i="3"/>
  <c r="CW784" i="3"/>
  <c r="CO784" i="3"/>
  <c r="CS784" i="3"/>
  <c r="CP784" i="3"/>
  <c r="CS781" i="3"/>
  <c r="CW781" i="3"/>
  <c r="CR781" i="3"/>
  <c r="CW800" i="3"/>
  <c r="CM781" i="3"/>
  <c r="CS805" i="3"/>
  <c r="CV781" i="3"/>
  <c r="CW805" i="3"/>
  <c r="CQ805" i="3"/>
  <c r="CU805" i="3"/>
  <c r="CP805" i="3"/>
  <c r="CT805" i="3"/>
  <c r="CO797" i="3"/>
  <c r="CU797" i="3"/>
  <c r="CQ797" i="3"/>
  <c r="CV797" i="3"/>
  <c r="CO800" i="3"/>
  <c r="CS797" i="3"/>
  <c r="CN797" i="3"/>
  <c r="CP800" i="3"/>
  <c r="CW797" i="3"/>
  <c r="CR797" i="3"/>
  <c r="CM797" i="3"/>
  <c r="DA797" i="3" s="1"/>
  <c r="CS800" i="3"/>
  <c r="CN801" i="3"/>
  <c r="CP801" i="3"/>
  <c r="CV801" i="3"/>
  <c r="CS801" i="3"/>
  <c r="CR801" i="3"/>
  <c r="CW801" i="3"/>
  <c r="CX801" i="3"/>
  <c r="CO801" i="3"/>
  <c r="CT801" i="3"/>
  <c r="CW787" i="3"/>
  <c r="CN787" i="3"/>
  <c r="CS787" i="3"/>
  <c r="CX787" i="3"/>
  <c r="CO787" i="3"/>
  <c r="CT787" i="3"/>
  <c r="CV787" i="3"/>
  <c r="CR787" i="3"/>
  <c r="CP787" i="3"/>
  <c r="CN783" i="3"/>
  <c r="CO783" i="3"/>
  <c r="CU783" i="3"/>
  <c r="CQ783" i="3"/>
  <c r="CV783" i="3"/>
  <c r="CM783" i="3"/>
  <c r="CR783" i="3"/>
  <c r="CW783" i="3"/>
  <c r="CS783" i="3"/>
  <c r="CM811" i="3"/>
  <c r="CN811" i="3"/>
  <c r="CT811" i="3"/>
  <c r="CR811" i="3"/>
  <c r="CX811" i="3"/>
  <c r="CO807" i="3"/>
  <c r="CT807" i="3"/>
  <c r="CP807" i="3"/>
  <c r="CU807" i="3"/>
  <c r="CQ807" i="3"/>
  <c r="CW807" i="3"/>
  <c r="CS807" i="3"/>
  <c r="CM807" i="3"/>
  <c r="CX807" i="3"/>
  <c r="CM793" i="3"/>
  <c r="CR793" i="3"/>
  <c r="CN793" i="3"/>
  <c r="CT793" i="3"/>
  <c r="CU793" i="3"/>
  <c r="CQ793" i="3"/>
  <c r="CX793" i="3"/>
  <c r="CP793" i="3"/>
  <c r="CV793" i="3"/>
  <c r="CR803" i="3"/>
  <c r="CW803" i="3"/>
  <c r="CN803" i="3"/>
  <c r="CS803" i="3"/>
  <c r="CX803" i="3"/>
  <c r="CO803" i="3"/>
  <c r="CV803" i="3"/>
  <c r="CT803" i="3"/>
  <c r="CP803" i="3"/>
  <c r="CO799" i="3"/>
  <c r="CU799" i="3"/>
  <c r="CQ799" i="3"/>
  <c r="CW799" i="3"/>
  <c r="CN799" i="3"/>
  <c r="CV799" i="3"/>
  <c r="CM799" i="3"/>
  <c r="CR799" i="3"/>
  <c r="CS799" i="3"/>
  <c r="CP785" i="3"/>
  <c r="CV785" i="3"/>
  <c r="CR785" i="3"/>
  <c r="CW785" i="3"/>
  <c r="CS785" i="3"/>
  <c r="CO785" i="3"/>
  <c r="CT785" i="3"/>
  <c r="CN785" i="3"/>
  <c r="CX785" i="3"/>
  <c r="CU809" i="3"/>
  <c r="CQ809" i="3"/>
  <c r="CV809" i="3"/>
  <c r="CM809" i="3"/>
  <c r="CR809" i="3"/>
  <c r="CX809" i="3"/>
  <c r="CN809" i="3"/>
  <c r="CT809" i="3"/>
  <c r="CP809" i="3"/>
  <c r="CT795" i="3"/>
  <c r="CP795" i="3"/>
  <c r="CQ795" i="3"/>
  <c r="CV795" i="3"/>
  <c r="CM795" i="3"/>
  <c r="CX795" i="3"/>
  <c r="CU795" i="3"/>
  <c r="CR795" i="3"/>
  <c r="CN795" i="3"/>
  <c r="CQ791" i="3"/>
  <c r="CW791" i="3"/>
  <c r="CM791" i="3"/>
  <c r="CS791" i="3"/>
  <c r="CX791" i="3"/>
  <c r="CO791" i="3"/>
  <c r="CP791" i="3"/>
  <c r="CT791" i="3"/>
  <c r="CU791" i="3"/>
  <c r="CW813" i="3"/>
  <c r="CX813" i="3"/>
  <c r="CN805" i="3"/>
  <c r="CR805" i="3"/>
  <c r="CV805" i="3"/>
  <c r="CM802" i="3"/>
  <c r="CQ802" i="3"/>
  <c r="CP797" i="3"/>
  <c r="CT797" i="3"/>
  <c r="CX797" i="3"/>
  <c r="CO794" i="3"/>
  <c r="CW794" i="3"/>
  <c r="CM786" i="3"/>
  <c r="CP781" i="3"/>
  <c r="CT781" i="3"/>
  <c r="CX781" i="3"/>
  <c r="CV811" i="3"/>
  <c r="CQ811" i="3"/>
  <c r="CU811" i="3"/>
  <c r="CP811" i="3"/>
  <c r="CP812" i="3"/>
  <c r="CN807" i="3"/>
  <c r="CR807" i="3"/>
  <c r="CV807" i="3"/>
  <c r="CO804" i="3"/>
  <c r="CP799" i="3"/>
  <c r="CT799" i="3"/>
  <c r="CX799" i="3"/>
  <c r="CP796" i="3"/>
  <c r="CN791" i="3"/>
  <c r="CR791" i="3"/>
  <c r="CV791" i="3"/>
  <c r="CO788" i="3"/>
  <c r="CP783" i="3"/>
  <c r="CT783" i="3"/>
  <c r="CX783" i="3"/>
  <c r="CO780" i="3"/>
  <c r="CU814" i="3"/>
  <c r="CX814" i="3"/>
  <c r="CO809" i="3"/>
  <c r="CS809" i="3"/>
  <c r="CW809" i="3"/>
  <c r="CN806" i="3"/>
  <c r="CM801" i="3"/>
  <c r="CQ801" i="3"/>
  <c r="CU801" i="3"/>
  <c r="CP798" i="3"/>
  <c r="CO793" i="3"/>
  <c r="CS793" i="3"/>
  <c r="CW793" i="3"/>
  <c r="CN790" i="3"/>
  <c r="CM785" i="3"/>
  <c r="DA785" i="3" s="1"/>
  <c r="CQ785" i="3"/>
  <c r="CU785" i="3"/>
  <c r="CP782" i="3"/>
  <c r="CO811" i="3"/>
  <c r="CS811" i="3"/>
  <c r="CW811" i="3"/>
  <c r="CS808" i="3"/>
  <c r="CM803" i="3"/>
  <c r="CQ803" i="3"/>
  <c r="CU803" i="3"/>
  <c r="CO795" i="3"/>
  <c r="CS795" i="3"/>
  <c r="CW795" i="3"/>
  <c r="CS792" i="3"/>
  <c r="CM787" i="3"/>
  <c r="CZ787" i="3" s="1"/>
  <c r="CQ787" i="3"/>
  <c r="CU787" i="3"/>
  <c r="CM780" i="3"/>
  <c r="CV812" i="3"/>
  <c r="CN812" i="3"/>
  <c r="CV804" i="3"/>
  <c r="CR804" i="3"/>
  <c r="CN804" i="3"/>
  <c r="CV800" i="3"/>
  <c r="CR800" i="3"/>
  <c r="CN800" i="3"/>
  <c r="CN796" i="3"/>
  <c r="CV788" i="3"/>
  <c r="CR788" i="3"/>
  <c r="CN788" i="3"/>
  <c r="CV784" i="3"/>
  <c r="CR784" i="3"/>
  <c r="CN784" i="3"/>
  <c r="CU812" i="3"/>
  <c r="CQ812" i="3"/>
  <c r="CM812" i="3"/>
  <c r="CU804" i="3"/>
  <c r="CQ804" i="3"/>
  <c r="CM804" i="3"/>
  <c r="CU800" i="3"/>
  <c r="CQ800" i="3"/>
  <c r="CM800" i="3"/>
  <c r="CM792" i="3"/>
  <c r="CU788" i="3"/>
  <c r="CQ788" i="3"/>
  <c r="CM788" i="3"/>
  <c r="CZ788" i="3" s="1"/>
  <c r="CU784" i="3"/>
  <c r="CQ784" i="3"/>
  <c r="CM784" i="3"/>
  <c r="CR812" i="3"/>
  <c r="CX812" i="3"/>
  <c r="CT812" i="3"/>
  <c r="CX808" i="3"/>
  <c r="CX804" i="3"/>
  <c r="CT804" i="3"/>
  <c r="CX800" i="3"/>
  <c r="CT800" i="3"/>
  <c r="CX792" i="3"/>
  <c r="CT792" i="3"/>
  <c r="CX788" i="3"/>
  <c r="CT788" i="3"/>
  <c r="CX784" i="3"/>
  <c r="CT784" i="3"/>
  <c r="CN781" i="3"/>
  <c r="K1423" i="1"/>
  <c r="L1423" i="1"/>
  <c r="K1424" i="1"/>
  <c r="L1424"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DA805" i="3" l="1"/>
  <c r="CY801" i="3"/>
  <c r="CZ803" i="3"/>
  <c r="CZ783" i="3"/>
  <c r="CZ785" i="3"/>
  <c r="DA807" i="3"/>
  <c r="CZ791" i="3"/>
  <c r="CY805" i="3"/>
  <c r="DA809" i="3"/>
  <c r="DA811" i="3"/>
  <c r="DA801" i="3"/>
  <c r="CZ781" i="3"/>
  <c r="DA803" i="3"/>
  <c r="CZ801" i="3"/>
  <c r="CY791" i="3"/>
  <c r="CY799" i="3"/>
  <c r="CY797" i="3"/>
  <c r="CZ811" i="3"/>
  <c r="CT813" i="3"/>
  <c r="CN813" i="3"/>
  <c r="CS813" i="3"/>
  <c r="CZ809" i="3"/>
  <c r="CQ813" i="3"/>
  <c r="CP813" i="3"/>
  <c r="CO813" i="3"/>
  <c r="CV813" i="3"/>
  <c r="CM813" i="3"/>
  <c r="DA799" i="3"/>
  <c r="CU813" i="3"/>
  <c r="CY785" i="3"/>
  <c r="CY781" i="3"/>
  <c r="DB805" i="3"/>
  <c r="DA795" i="3"/>
  <c r="CY809" i="3"/>
  <c r="CV789" i="3"/>
  <c r="CR789" i="3"/>
  <c r="CU789" i="3"/>
  <c r="CM789" i="3"/>
  <c r="CN789" i="3"/>
  <c r="CP789" i="3"/>
  <c r="CS789" i="3"/>
  <c r="CO789" i="3"/>
  <c r="CW789" i="3"/>
  <c r="CQ789" i="3"/>
  <c r="CX789" i="3"/>
  <c r="DB799" i="3"/>
  <c r="CZ805" i="3"/>
  <c r="DB787" i="3"/>
  <c r="CZ799" i="3"/>
  <c r="CZ793" i="3"/>
  <c r="DA791" i="3"/>
  <c r="DB795" i="3"/>
  <c r="CY795" i="3"/>
  <c r="CY793" i="3"/>
  <c r="CY807" i="3"/>
  <c r="DB811" i="3"/>
  <c r="CY783" i="3"/>
  <c r="CY787" i="3"/>
  <c r="DB797" i="3"/>
  <c r="DB801" i="3"/>
  <c r="DA793" i="3"/>
  <c r="CZ812" i="3"/>
  <c r="CR792" i="3"/>
  <c r="CW780" i="3"/>
  <c r="CR790" i="3"/>
  <c r="CS780" i="3"/>
  <c r="CV792" i="3"/>
  <c r="DB793" i="3"/>
  <c r="DB791" i="3"/>
  <c r="DB803" i="3"/>
  <c r="CY811" i="3"/>
  <c r="DA781" i="3"/>
  <c r="DA788" i="3"/>
  <c r="CU792" i="3"/>
  <c r="CX782" i="3"/>
  <c r="CT814" i="3"/>
  <c r="DB807" i="3"/>
  <c r="CZ795" i="3"/>
  <c r="DB809" i="3"/>
  <c r="DB785" i="3"/>
  <c r="CY803" i="3"/>
  <c r="DB783" i="3"/>
  <c r="CZ797" i="3"/>
  <c r="DA812" i="3"/>
  <c r="CZ807" i="3"/>
  <c r="DA787" i="3"/>
  <c r="CT796" i="3"/>
  <c r="CZ784" i="3"/>
  <c r="CM796" i="3"/>
  <c r="DA796" i="3" s="1"/>
  <c r="CR796" i="3"/>
  <c r="CR808" i="3"/>
  <c r="CT782" i="3"/>
  <c r="CP814" i="3"/>
  <c r="CS794" i="3"/>
  <c r="DA783" i="3"/>
  <c r="CX796" i="3"/>
  <c r="CQ796" i="3"/>
  <c r="CM808" i="3"/>
  <c r="CV796" i="3"/>
  <c r="CV806" i="3"/>
  <c r="CW796" i="3"/>
  <c r="CT808" i="3"/>
  <c r="CV808" i="3"/>
  <c r="CU796" i="3"/>
  <c r="CU808" i="3"/>
  <c r="CQ798" i="3"/>
  <c r="CV798" i="3"/>
  <c r="CM798" i="3"/>
  <c r="CR798" i="3"/>
  <c r="CO798" i="3"/>
  <c r="CW798" i="3"/>
  <c r="CN798" i="3"/>
  <c r="CS798" i="3"/>
  <c r="CU798" i="3"/>
  <c r="CS812" i="3"/>
  <c r="CO812" i="3"/>
  <c r="CV814" i="3"/>
  <c r="CU786" i="3"/>
  <c r="CQ810" i="3"/>
  <c r="CV810" i="3"/>
  <c r="CM810" i="3"/>
  <c r="CX810" i="3"/>
  <c r="CN810" i="3"/>
  <c r="CU810" i="3"/>
  <c r="CR810" i="3"/>
  <c r="CT810" i="3"/>
  <c r="CP810" i="3"/>
  <c r="CO814" i="3"/>
  <c r="CW790" i="3"/>
  <c r="CM790" i="3"/>
  <c r="CS790" i="3"/>
  <c r="CX790" i="3"/>
  <c r="CO790" i="3"/>
  <c r="CT790" i="3"/>
  <c r="CP790" i="3"/>
  <c r="CU790" i="3"/>
  <c r="CQ790" i="3"/>
  <c r="CX798" i="3"/>
  <c r="CR806" i="3"/>
  <c r="CO796" i="3"/>
  <c r="CS796" i="3"/>
  <c r="CQ786" i="3"/>
  <c r="CR802" i="3"/>
  <c r="CS802" i="3"/>
  <c r="CO802" i="3"/>
  <c r="CT802" i="3"/>
  <c r="CW802" i="3"/>
  <c r="CP802" i="3"/>
  <c r="CV802" i="3"/>
  <c r="CN802" i="3"/>
  <c r="CX802" i="3"/>
  <c r="CW810" i="3"/>
  <c r="CQ792" i="3"/>
  <c r="CQ808" i="3"/>
  <c r="CN792" i="3"/>
  <c r="DA792" i="3" s="1"/>
  <c r="CN808" i="3"/>
  <c r="CQ782" i="3"/>
  <c r="CV782" i="3"/>
  <c r="CM782" i="3"/>
  <c r="CR782" i="3"/>
  <c r="CW782" i="3"/>
  <c r="CN782" i="3"/>
  <c r="CS782" i="3"/>
  <c r="CO782" i="3"/>
  <c r="CU782" i="3"/>
  <c r="CV790" i="3"/>
  <c r="CT798" i="3"/>
  <c r="CW814" i="3"/>
  <c r="CS814" i="3"/>
  <c r="CM814" i="3"/>
  <c r="CR814" i="3"/>
  <c r="CN814" i="3"/>
  <c r="CR780" i="3"/>
  <c r="CX780" i="3"/>
  <c r="CN780" i="3"/>
  <c r="CZ780" i="3" s="1"/>
  <c r="CT780" i="3"/>
  <c r="CP780" i="3"/>
  <c r="CU780" i="3"/>
  <c r="CQ780" i="3"/>
  <c r="CV780" i="3"/>
  <c r="CP804" i="3"/>
  <c r="CS804" i="3"/>
  <c r="CW804" i="3"/>
  <c r="CY804" i="3" s="1"/>
  <c r="CW812" i="3"/>
  <c r="CP794" i="3"/>
  <c r="CV794" i="3"/>
  <c r="CM794" i="3"/>
  <c r="CR794" i="3"/>
  <c r="CX794" i="3"/>
  <c r="CT794" i="3"/>
  <c r="CU794" i="3"/>
  <c r="CN794" i="3"/>
  <c r="CQ794" i="3"/>
  <c r="CU802" i="3"/>
  <c r="CS810" i="3"/>
  <c r="CQ814" i="3"/>
  <c r="CP792" i="3"/>
  <c r="CW792" i="3"/>
  <c r="CO792" i="3"/>
  <c r="CO808" i="3"/>
  <c r="CP808" i="3"/>
  <c r="CW808" i="3"/>
  <c r="CP806" i="3"/>
  <c r="CU806" i="3"/>
  <c r="CQ806" i="3"/>
  <c r="CW806" i="3"/>
  <c r="CM806" i="3"/>
  <c r="CS806" i="3"/>
  <c r="CX806" i="3"/>
  <c r="CT806" i="3"/>
  <c r="CO806" i="3"/>
  <c r="CS788" i="3"/>
  <c r="CP788" i="3"/>
  <c r="CW788" i="3"/>
  <c r="CY788" i="3" s="1"/>
  <c r="CN786" i="3"/>
  <c r="DA786" i="3" s="1"/>
  <c r="CX786" i="3"/>
  <c r="CO786" i="3"/>
  <c r="CT786" i="3"/>
  <c r="CP786" i="3"/>
  <c r="CV786" i="3"/>
  <c r="CR786" i="3"/>
  <c r="CS786" i="3"/>
  <c r="CW786" i="3"/>
  <c r="CO810" i="3"/>
  <c r="DA800" i="3"/>
  <c r="DA804" i="3"/>
  <c r="CZ804" i="3"/>
  <c r="DB784" i="3"/>
  <c r="CY784" i="3"/>
  <c r="DB800" i="3"/>
  <c r="DA780" i="3"/>
  <c r="DA784" i="3"/>
  <c r="CY800" i="3"/>
  <c r="CZ800" i="3"/>
  <c r="DB781" i="3"/>
  <c r="BA1397" i="1"/>
  <c r="BG1420" i="1"/>
  <c r="BF1412" i="1"/>
  <c r="BJ1422" i="1"/>
  <c r="BB1420" i="1"/>
  <c r="BF1422" i="1"/>
  <c r="BI1414" i="1"/>
  <c r="BD1422" i="1"/>
  <c r="BE1414" i="1"/>
  <c r="AZ1416" i="1"/>
  <c r="BB1412" i="1"/>
  <c r="BA1407" i="1"/>
  <c r="BF1420" i="1"/>
  <c r="AZ1420" i="1"/>
  <c r="BJ1420" i="1"/>
  <c r="AY1420" i="1"/>
  <c r="BI1409" i="1"/>
  <c r="BD1420" i="1"/>
  <c r="BH1420" i="1"/>
  <c r="BC1420" i="1"/>
  <c r="BH1416" i="1"/>
  <c r="BJ1412" i="1"/>
  <c r="BE1409" i="1"/>
  <c r="AY1405" i="1"/>
  <c r="BI1407" i="1"/>
  <c r="AY1422" i="1"/>
  <c r="BE1407" i="1"/>
  <c r="AZ1422" i="1"/>
  <c r="BA1415" i="1"/>
  <c r="BG1415" i="1"/>
  <c r="BH1422" i="1"/>
  <c r="BC1422" i="1"/>
  <c r="BC1415" i="1"/>
  <c r="BG1422" i="1"/>
  <c r="BB1422" i="1"/>
  <c r="BI1420" i="1"/>
  <c r="BE1420" i="1"/>
  <c r="BA1420" i="1"/>
  <c r="BD1416" i="1"/>
  <c r="AY1415" i="1"/>
  <c r="BA1409" i="1"/>
  <c r="BG1405" i="1"/>
  <c r="BB1421" i="1"/>
  <c r="BI1421" i="1"/>
  <c r="BI1424" i="1"/>
  <c r="BD1415" i="1"/>
  <c r="BG1412" i="1"/>
  <c r="AY1412" i="1"/>
  <c r="BJ1409" i="1"/>
  <c r="BB1409" i="1"/>
  <c r="BA1421" i="1"/>
  <c r="BI1422" i="1"/>
  <c r="BE1422" i="1"/>
  <c r="BA1422" i="1"/>
  <c r="BE1418" i="1"/>
  <c r="BH1415" i="1"/>
  <c r="AZ1415" i="1"/>
  <c r="BA1414" i="1"/>
  <c r="BC1412" i="1"/>
  <c r="BF1409" i="1"/>
  <c r="BC1405" i="1"/>
  <c r="AY1408" i="1"/>
  <c r="BJ1408" i="1"/>
  <c r="BB1408" i="1"/>
  <c r="BF1408" i="1"/>
  <c r="BE1421" i="1"/>
  <c r="BA1418" i="1"/>
  <c r="BC1416" i="1"/>
  <c r="AY1416" i="1"/>
  <c r="BH1407" i="1"/>
  <c r="BE1424" i="1"/>
  <c r="BJ1416" i="1"/>
  <c r="BF1416" i="1"/>
  <c r="BB1416" i="1"/>
  <c r="BJ1415" i="1"/>
  <c r="BF1415" i="1"/>
  <c r="BB1415" i="1"/>
  <c r="BI1412" i="1"/>
  <c r="BE1412" i="1"/>
  <c r="BA1412" i="1"/>
  <c r="BH1409" i="1"/>
  <c r="BD1409" i="1"/>
  <c r="AZ1409" i="1"/>
  <c r="BG1407" i="1"/>
  <c r="BC1407" i="1"/>
  <c r="AY1407" i="1"/>
  <c r="BE1397" i="1"/>
  <c r="BG1416" i="1"/>
  <c r="BD1407" i="1"/>
  <c r="AZ1407" i="1"/>
  <c r="BA1424" i="1"/>
  <c r="BI1418" i="1"/>
  <c r="BI1416" i="1"/>
  <c r="BE1416" i="1"/>
  <c r="BA1416" i="1"/>
  <c r="BI1415" i="1"/>
  <c r="BE1415" i="1"/>
  <c r="BH1412" i="1"/>
  <c r="BD1412" i="1"/>
  <c r="AZ1412" i="1"/>
  <c r="BG1409" i="1"/>
  <c r="BK1409" i="1" s="1"/>
  <c r="BC1409" i="1"/>
  <c r="AY1409" i="1"/>
  <c r="BM1409" i="1" s="1"/>
  <c r="BJ1407" i="1"/>
  <c r="BF1407" i="1"/>
  <c r="BB1407" i="1"/>
  <c r="AZ1397" i="1"/>
  <c r="AY1410" i="1"/>
  <c r="BC1410" i="1"/>
  <c r="BG1410" i="1"/>
  <c r="BB1410" i="1"/>
  <c r="BJ1410" i="1"/>
  <c r="AZ1410" i="1"/>
  <c r="BD1410" i="1"/>
  <c r="BH1410" i="1"/>
  <c r="BA1410" i="1"/>
  <c r="BE1410" i="1"/>
  <c r="BI1410" i="1"/>
  <c r="BF1410" i="1"/>
  <c r="BA1404" i="1"/>
  <c r="BG1404" i="1"/>
  <c r="AZ1399" i="1"/>
  <c r="BF1399" i="1"/>
  <c r="BD1399" i="1"/>
  <c r="BB1399" i="1"/>
  <c r="BG1399" i="1"/>
  <c r="AY1399" i="1"/>
  <c r="BC1399" i="1"/>
  <c r="BH1399" i="1"/>
  <c r="BJ1399" i="1"/>
  <c r="BB1423" i="1"/>
  <c r="BF1423" i="1"/>
  <c r="BJ1423" i="1"/>
  <c r="AY1423" i="1"/>
  <c r="BC1423" i="1"/>
  <c r="BG1423" i="1"/>
  <c r="BI1423" i="1"/>
  <c r="BA1423" i="1"/>
  <c r="AZ1423" i="1"/>
  <c r="BD1423" i="1"/>
  <c r="BH1423" i="1"/>
  <c r="BE1423" i="1"/>
  <c r="AY1402" i="1"/>
  <c r="BD1402" i="1"/>
  <c r="BI1402" i="1"/>
  <c r="AZ1402" i="1"/>
  <c r="BE1402" i="1"/>
  <c r="BC1402" i="1"/>
  <c r="BA1402" i="1"/>
  <c r="BG1402" i="1"/>
  <c r="BH1402" i="1"/>
  <c r="BH1424" i="1"/>
  <c r="BD1424" i="1"/>
  <c r="AZ1424" i="1"/>
  <c r="BH1421" i="1"/>
  <c r="BD1421" i="1"/>
  <c r="AZ1421" i="1"/>
  <c r="BH1418" i="1"/>
  <c r="BD1418" i="1"/>
  <c r="AZ1418" i="1"/>
  <c r="BH1414" i="1"/>
  <c r="BD1414" i="1"/>
  <c r="AZ1414" i="1"/>
  <c r="BI1408" i="1"/>
  <c r="BE1408" i="1"/>
  <c r="BA1408" i="1"/>
  <c r="BJ1405" i="1"/>
  <c r="BF1405" i="1"/>
  <c r="BB1405" i="1"/>
  <c r="BE1404" i="1"/>
  <c r="AZ1404" i="1"/>
  <c r="BI1397" i="1"/>
  <c r="BD1397" i="1"/>
  <c r="AY1397" i="1"/>
  <c r="BG1424" i="1"/>
  <c r="AY1424" i="1"/>
  <c r="BC1421" i="1"/>
  <c r="BC1418" i="1"/>
  <c r="AY1418" i="1"/>
  <c r="BG1414" i="1"/>
  <c r="BC1414" i="1"/>
  <c r="AY1414" i="1"/>
  <c r="BH1408" i="1"/>
  <c r="BD1408" i="1"/>
  <c r="AZ1408" i="1"/>
  <c r="BI1405" i="1"/>
  <c r="BE1405" i="1"/>
  <c r="BA1405" i="1"/>
  <c r="BI1404" i="1"/>
  <c r="BD1404" i="1"/>
  <c r="AY1404" i="1"/>
  <c r="BH1397" i="1"/>
  <c r="BC1397" i="1"/>
  <c r="BC1424" i="1"/>
  <c r="BG1421" i="1"/>
  <c r="AY1421" i="1"/>
  <c r="BG1418" i="1"/>
  <c r="BJ1424" i="1"/>
  <c r="BF1424" i="1"/>
  <c r="BB1424" i="1"/>
  <c r="BJ1421" i="1"/>
  <c r="BF1421" i="1"/>
  <c r="BJ1418" i="1"/>
  <c r="BF1418" i="1"/>
  <c r="BB1418" i="1"/>
  <c r="BJ1414" i="1"/>
  <c r="BF1414" i="1"/>
  <c r="BB1414" i="1"/>
  <c r="BG1408" i="1"/>
  <c r="BC1408" i="1"/>
  <c r="BH1405" i="1"/>
  <c r="BD1405" i="1"/>
  <c r="AZ1405" i="1"/>
  <c r="BH1404" i="1"/>
  <c r="BC1404" i="1"/>
  <c r="BG1397" i="1"/>
  <c r="AZ1419" i="1"/>
  <c r="BD1419" i="1"/>
  <c r="BH1419" i="1"/>
  <c r="BA1419" i="1"/>
  <c r="BE1419" i="1"/>
  <c r="BI1419" i="1"/>
  <c r="BC1419" i="1"/>
  <c r="BB1419" i="1"/>
  <c r="BF1419" i="1"/>
  <c r="BJ1419" i="1"/>
  <c r="AY1419" i="1"/>
  <c r="BG1419" i="1"/>
  <c r="AY1411" i="1"/>
  <c r="BC1411" i="1"/>
  <c r="BG1411" i="1"/>
  <c r="AZ1411" i="1"/>
  <c r="BD1411" i="1"/>
  <c r="BH1411" i="1"/>
  <c r="BA1411" i="1"/>
  <c r="BE1411" i="1"/>
  <c r="BI1411" i="1"/>
  <c r="BB1411" i="1"/>
  <c r="BF1411" i="1"/>
  <c r="BJ1411" i="1"/>
  <c r="BB1406" i="1"/>
  <c r="BF1406" i="1"/>
  <c r="BJ1406" i="1"/>
  <c r="AY1406" i="1"/>
  <c r="BC1406" i="1"/>
  <c r="BG1406" i="1"/>
  <c r="AZ1406" i="1"/>
  <c r="BD1406" i="1"/>
  <c r="BH1406" i="1"/>
  <c r="BA1406" i="1"/>
  <c r="BE1406" i="1"/>
  <c r="BI1406" i="1"/>
  <c r="AZ1417" i="1"/>
  <c r="BD1417" i="1"/>
  <c r="BH1417" i="1"/>
  <c r="BA1417" i="1"/>
  <c r="BE1417" i="1"/>
  <c r="BI1417" i="1"/>
  <c r="AY1417" i="1"/>
  <c r="BG1417" i="1"/>
  <c r="BB1417" i="1"/>
  <c r="BF1417" i="1"/>
  <c r="BJ1417" i="1"/>
  <c r="BC1417" i="1"/>
  <c r="BB1413" i="1"/>
  <c r="BF1413" i="1"/>
  <c r="BJ1413" i="1"/>
  <c r="AY1413" i="1"/>
  <c r="BC1413" i="1"/>
  <c r="BG1413" i="1"/>
  <c r="AZ1413" i="1"/>
  <c r="BD1413" i="1"/>
  <c r="BH1413" i="1"/>
  <c r="BA1413" i="1"/>
  <c r="BE1413" i="1"/>
  <c r="BI1413" i="1"/>
  <c r="BD1400" i="1"/>
  <c r="BB1402" i="1"/>
  <c r="BF1402" i="1"/>
  <c r="BJ1402" i="1"/>
  <c r="BB1397" i="1"/>
  <c r="BF1397" i="1"/>
  <c r="BJ1397" i="1"/>
  <c r="BB1404" i="1"/>
  <c r="BF1404" i="1"/>
  <c r="BJ1404" i="1"/>
  <c r="BB1401" i="1"/>
  <c r="BA1399" i="1"/>
  <c r="BE1399" i="1"/>
  <c r="BI1399" i="1"/>
  <c r="BB1396" i="1"/>
  <c r="BB1403" i="1"/>
  <c r="BB1398" i="1"/>
  <c r="BJ3" i="1"/>
  <c r="BI3" i="1"/>
  <c r="BH3" i="1"/>
  <c r="BG3" i="1"/>
  <c r="BF3" i="1"/>
  <c r="BE3" i="1"/>
  <c r="BD3" i="1"/>
  <c r="BC3" i="1"/>
  <c r="BB3" i="1"/>
  <c r="BA3" i="1"/>
  <c r="AZ3" i="1"/>
  <c r="AY3" i="1"/>
  <c r="DA808" i="3" l="1"/>
  <c r="DA813" i="3"/>
  <c r="CZ813" i="3"/>
  <c r="CY813" i="3"/>
  <c r="DB789" i="3"/>
  <c r="DB813" i="3"/>
  <c r="CY808" i="3"/>
  <c r="CY796" i="3"/>
  <c r="CY789" i="3"/>
  <c r="DB812" i="3"/>
  <c r="CZ792" i="3"/>
  <c r="CZ796" i="3"/>
  <c r="CY802" i="3"/>
  <c r="DA789" i="3"/>
  <c r="CZ789" i="3"/>
  <c r="CY812" i="3"/>
  <c r="DB792" i="3"/>
  <c r="DB780" i="3"/>
  <c r="DB808" i="3"/>
  <c r="DB796" i="3"/>
  <c r="DB788" i="3"/>
  <c r="DB804" i="3"/>
  <c r="CY782" i="3"/>
  <c r="CY814" i="3"/>
  <c r="CY792" i="3"/>
  <c r="CZ808" i="3"/>
  <c r="CY806" i="3"/>
  <c r="CY790" i="3"/>
  <c r="CZ810" i="3"/>
  <c r="DA810" i="3"/>
  <c r="DB810" i="3"/>
  <c r="CZ786" i="3"/>
  <c r="CZ806" i="3"/>
  <c r="DB806" i="3"/>
  <c r="DA806" i="3"/>
  <c r="CY794" i="3"/>
  <c r="DA794" i="3"/>
  <c r="DB794" i="3"/>
  <c r="CZ794" i="3"/>
  <c r="CZ782" i="3"/>
  <c r="DB782" i="3"/>
  <c r="DA782" i="3"/>
  <c r="CY810" i="3"/>
  <c r="CZ798" i="3"/>
  <c r="DA798" i="3"/>
  <c r="DB798" i="3"/>
  <c r="DB786" i="3"/>
  <c r="CY780" i="3"/>
  <c r="CZ814" i="3"/>
  <c r="DA814" i="3"/>
  <c r="DB814" i="3"/>
  <c r="CZ802" i="3"/>
  <c r="DB802" i="3"/>
  <c r="DA802" i="3"/>
  <c r="CZ790" i="3"/>
  <c r="DA790" i="3"/>
  <c r="DB790" i="3"/>
  <c r="CY786" i="3"/>
  <c r="CY798" i="3"/>
  <c r="BL1404" i="1"/>
  <c r="BM1422" i="1"/>
  <c r="BL1412" i="1"/>
  <c r="BL1402" i="1"/>
  <c r="BK1420" i="1"/>
  <c r="BM1404" i="1"/>
  <c r="BL1397" i="1"/>
  <c r="BM1406" i="1"/>
  <c r="BM1415" i="1"/>
  <c r="BL1415" i="1"/>
  <c r="BL1405" i="1"/>
  <c r="BL1422" i="1"/>
  <c r="BL1408" i="1"/>
  <c r="BM1414" i="1"/>
  <c r="BM1402" i="1"/>
  <c r="BM1408" i="1"/>
  <c r="BK1405" i="1"/>
  <c r="BL1420" i="1"/>
  <c r="BM1421" i="1"/>
  <c r="BK1415" i="1"/>
  <c r="BL1416" i="1"/>
  <c r="BM1420" i="1"/>
  <c r="BL1424" i="1"/>
  <c r="BN1409" i="1"/>
  <c r="BM1407" i="1"/>
  <c r="BK1412" i="1"/>
  <c r="BK1422" i="1"/>
  <c r="BN1420" i="1"/>
  <c r="BM1424" i="1"/>
  <c r="BK1399" i="1"/>
  <c r="BK1408" i="1"/>
  <c r="BM1397" i="1"/>
  <c r="BL1407" i="1"/>
  <c r="BK1413" i="1"/>
  <c r="BM1417" i="1"/>
  <c r="BN1422" i="1"/>
  <c r="BJ1401" i="1"/>
  <c r="AZ1400" i="1"/>
  <c r="BH1400" i="1"/>
  <c r="BN1411" i="1"/>
  <c r="BN1414" i="1"/>
  <c r="BK1402" i="1"/>
  <c r="BN1405" i="1"/>
  <c r="BK1423" i="1"/>
  <c r="BM1410" i="1"/>
  <c r="BN1412" i="1"/>
  <c r="BK1416" i="1"/>
  <c r="BK1419" i="1"/>
  <c r="BN1404" i="1"/>
  <c r="BN1415" i="1"/>
  <c r="BN1416" i="1"/>
  <c r="BN1410" i="1"/>
  <c r="BJ1398" i="1"/>
  <c r="BJ1403" i="1"/>
  <c r="BF1398" i="1"/>
  <c r="BF1403" i="1"/>
  <c r="BN1407" i="1"/>
  <c r="BM1416" i="1"/>
  <c r="BL1421" i="1"/>
  <c r="BL1417" i="1"/>
  <c r="BK1407" i="1"/>
  <c r="BL1413" i="1"/>
  <c r="BK1417" i="1"/>
  <c r="BN1417" i="1"/>
  <c r="BK1406" i="1"/>
  <c r="BN1406" i="1"/>
  <c r="BK1411" i="1"/>
  <c r="BL1411" i="1"/>
  <c r="BL1419" i="1"/>
  <c r="BK1418" i="1"/>
  <c r="BN1424" i="1"/>
  <c r="BK1421" i="1"/>
  <c r="BN1421" i="1"/>
  <c r="BN1397" i="1"/>
  <c r="BN1408" i="1"/>
  <c r="BL1418" i="1"/>
  <c r="BK1424" i="1"/>
  <c r="BM1423" i="1"/>
  <c r="BL1399" i="1"/>
  <c r="BK1410" i="1"/>
  <c r="BL1409" i="1"/>
  <c r="BM1412" i="1"/>
  <c r="BK1414" i="1"/>
  <c r="BK1404" i="1"/>
  <c r="BK1397" i="1"/>
  <c r="BN1402" i="1"/>
  <c r="BN1419" i="1"/>
  <c r="BL1414" i="1"/>
  <c r="BM1405" i="1"/>
  <c r="BF1401" i="1"/>
  <c r="BN1423" i="1"/>
  <c r="BN1418" i="1"/>
  <c r="BM1411" i="1"/>
  <c r="BM1418" i="1"/>
  <c r="BL1423" i="1"/>
  <c r="BN1413" i="1"/>
  <c r="BM1399" i="1"/>
  <c r="BN1399" i="1"/>
  <c r="BM1413" i="1"/>
  <c r="BL1410" i="1"/>
  <c r="BA1398" i="1"/>
  <c r="BG1398" i="1"/>
  <c r="BC1398" i="1"/>
  <c r="BH1398" i="1"/>
  <c r="AY1398" i="1"/>
  <c r="BD1398" i="1"/>
  <c r="BI1398" i="1"/>
  <c r="AZ1398" i="1"/>
  <c r="BE1398" i="1"/>
  <c r="BC1403" i="1"/>
  <c r="BH1403" i="1"/>
  <c r="AY1403" i="1"/>
  <c r="BD1403" i="1"/>
  <c r="BI1403" i="1"/>
  <c r="AZ1403" i="1"/>
  <c r="BE1403" i="1"/>
  <c r="BA1403" i="1"/>
  <c r="BG1403" i="1"/>
  <c r="BF1396" i="1"/>
  <c r="BB1400" i="1"/>
  <c r="BG1400" i="1"/>
  <c r="BC1400" i="1"/>
  <c r="BI1400" i="1"/>
  <c r="AY1400" i="1"/>
  <c r="BE1400" i="1"/>
  <c r="BJ1400" i="1"/>
  <c r="BA1400" i="1"/>
  <c r="BF1400" i="1"/>
  <c r="BL1406" i="1"/>
  <c r="AZ1401" i="1"/>
  <c r="BE1401" i="1"/>
  <c r="BA1401" i="1"/>
  <c r="BG1401" i="1"/>
  <c r="BC1401" i="1"/>
  <c r="BH1401" i="1"/>
  <c r="AY1401" i="1"/>
  <c r="BD1401" i="1"/>
  <c r="BI1401" i="1"/>
  <c r="AY1396" i="1"/>
  <c r="BD1396" i="1"/>
  <c r="BI1396" i="1"/>
  <c r="AZ1396" i="1"/>
  <c r="BE1396" i="1"/>
  <c r="BA1396" i="1"/>
  <c r="BG1396" i="1"/>
  <c r="BC1396" i="1"/>
  <c r="BH1396" i="1"/>
  <c r="BJ1396" i="1"/>
  <c r="BM1419" i="1"/>
  <c r="BM3" i="1"/>
  <c r="BK3" i="1"/>
  <c r="BN3" i="1"/>
  <c r="BL3" i="1"/>
  <c r="CM768" i="3"/>
  <c r="CP772" i="3"/>
  <c r="CM767" i="3"/>
  <c r="CN767" i="3"/>
  <c r="CO767" i="3"/>
  <c r="CP767" i="3"/>
  <c r="CQ767" i="3"/>
  <c r="CR767" i="3"/>
  <c r="CS767" i="3"/>
  <c r="CT767" i="3"/>
  <c r="CU767" i="3"/>
  <c r="CV767" i="3"/>
  <c r="CW767" i="3"/>
  <c r="CX767" i="3"/>
  <c r="CN768" i="3"/>
  <c r="CO768" i="3"/>
  <c r="CP768" i="3"/>
  <c r="CR768" i="3"/>
  <c r="CS768" i="3"/>
  <c r="CT768" i="3"/>
  <c r="CV768" i="3"/>
  <c r="CW768" i="3"/>
  <c r="CX768" i="3"/>
  <c r="CM769" i="3"/>
  <c r="CN769" i="3"/>
  <c r="CO769" i="3"/>
  <c r="CP769" i="3"/>
  <c r="CQ769" i="3"/>
  <c r="CR769" i="3"/>
  <c r="CS769" i="3"/>
  <c r="CT769" i="3"/>
  <c r="CU769" i="3"/>
  <c r="CV769" i="3"/>
  <c r="CW769" i="3"/>
  <c r="CX769" i="3"/>
  <c r="CM770" i="3"/>
  <c r="CN770" i="3"/>
  <c r="CO770" i="3"/>
  <c r="CP770" i="3"/>
  <c r="CQ770" i="3"/>
  <c r="CR770" i="3"/>
  <c r="CS770" i="3"/>
  <c r="CT770" i="3"/>
  <c r="CU770" i="3"/>
  <c r="CV770" i="3"/>
  <c r="CW770" i="3"/>
  <c r="CX770" i="3"/>
  <c r="CM771" i="3"/>
  <c r="CN771" i="3"/>
  <c r="CO771" i="3"/>
  <c r="CP771" i="3"/>
  <c r="CQ771" i="3"/>
  <c r="CR771" i="3"/>
  <c r="CS771" i="3"/>
  <c r="CT771" i="3"/>
  <c r="CU771" i="3"/>
  <c r="CV771" i="3"/>
  <c r="CW771" i="3"/>
  <c r="CX771" i="3"/>
  <c r="CM772" i="3"/>
  <c r="CN772" i="3"/>
  <c r="CO772" i="3"/>
  <c r="CQ772" i="3"/>
  <c r="CR772" i="3"/>
  <c r="CS772" i="3"/>
  <c r="CU772" i="3"/>
  <c r="CV772" i="3"/>
  <c r="CW772" i="3"/>
  <c r="CM773" i="3"/>
  <c r="CN773" i="3"/>
  <c r="CO773" i="3"/>
  <c r="CP773" i="3"/>
  <c r="CQ773" i="3"/>
  <c r="CR773" i="3"/>
  <c r="CS773" i="3"/>
  <c r="CT773" i="3"/>
  <c r="CU773" i="3"/>
  <c r="CV773" i="3"/>
  <c r="CW773" i="3"/>
  <c r="CX773" i="3"/>
  <c r="CM774" i="3"/>
  <c r="CN774" i="3"/>
  <c r="CO774" i="3"/>
  <c r="CP774" i="3"/>
  <c r="CQ774" i="3"/>
  <c r="CR774" i="3"/>
  <c r="CS774" i="3"/>
  <c r="CT774" i="3"/>
  <c r="CU774" i="3"/>
  <c r="CV774" i="3"/>
  <c r="CW774" i="3"/>
  <c r="CX774" i="3"/>
  <c r="CM775" i="3"/>
  <c r="CN775" i="3"/>
  <c r="CO775" i="3"/>
  <c r="CP775" i="3"/>
  <c r="CQ775" i="3"/>
  <c r="CR775" i="3"/>
  <c r="CS775" i="3"/>
  <c r="CT775" i="3"/>
  <c r="CU775" i="3"/>
  <c r="CV775" i="3"/>
  <c r="CW775" i="3"/>
  <c r="CX775" i="3"/>
  <c r="CM776" i="3"/>
  <c r="CN776" i="3"/>
  <c r="CO776" i="3"/>
  <c r="CP776" i="3"/>
  <c r="CQ776" i="3"/>
  <c r="CR776" i="3"/>
  <c r="CS776" i="3"/>
  <c r="CT776" i="3"/>
  <c r="CU776" i="3"/>
  <c r="CV776" i="3"/>
  <c r="CW776" i="3"/>
  <c r="CX776" i="3"/>
  <c r="CM777" i="3"/>
  <c r="CN777" i="3"/>
  <c r="CO777" i="3"/>
  <c r="CP777" i="3"/>
  <c r="CQ777" i="3"/>
  <c r="CR777" i="3"/>
  <c r="CS777" i="3"/>
  <c r="CT777" i="3"/>
  <c r="CU777" i="3"/>
  <c r="CV777" i="3"/>
  <c r="CW777" i="3"/>
  <c r="CX777" i="3"/>
  <c r="CM778" i="3"/>
  <c r="CN778" i="3"/>
  <c r="CO778" i="3"/>
  <c r="CP778" i="3"/>
  <c r="CQ778" i="3"/>
  <c r="CR778" i="3"/>
  <c r="CS778" i="3"/>
  <c r="CT778" i="3"/>
  <c r="CU778" i="3"/>
  <c r="CV778" i="3"/>
  <c r="CW778" i="3"/>
  <c r="CX778" i="3"/>
  <c r="CM779" i="3"/>
  <c r="CN779" i="3"/>
  <c r="CO779" i="3"/>
  <c r="CP779" i="3"/>
  <c r="CQ779" i="3"/>
  <c r="CR779" i="3"/>
  <c r="CS779" i="3"/>
  <c r="CT779" i="3"/>
  <c r="CU779" i="3"/>
  <c r="CV779" i="3"/>
  <c r="CW779" i="3"/>
  <c r="CX779" i="3"/>
  <c r="BM1401" i="1" l="1"/>
  <c r="BK1396" i="1"/>
  <c r="BL1400" i="1"/>
  <c r="BM1400" i="1"/>
  <c r="BN1400" i="1"/>
  <c r="BK1398" i="1"/>
  <c r="BM1403" i="1"/>
  <c r="BN1403" i="1"/>
  <c r="BL1398" i="1"/>
  <c r="BN1398" i="1"/>
  <c r="BM1398" i="1"/>
  <c r="BK1401" i="1"/>
  <c r="BL1403" i="1"/>
  <c r="BM1396" i="1"/>
  <c r="BL1396" i="1"/>
  <c r="BN1396" i="1"/>
  <c r="BL1401" i="1"/>
  <c r="BN1401" i="1"/>
  <c r="BK1400" i="1"/>
  <c r="BK1403" i="1"/>
  <c r="CZ773" i="3"/>
  <c r="CZ770" i="3"/>
  <c r="CZ774" i="3"/>
  <c r="CZ778" i="3"/>
  <c r="CZ769" i="3"/>
  <c r="CZ777" i="3"/>
  <c r="CZ776" i="3"/>
  <c r="CZ775" i="3"/>
  <c r="CZ779" i="3"/>
  <c r="CZ772" i="3"/>
  <c r="CZ771" i="3"/>
  <c r="DA767" i="3"/>
  <c r="CZ768" i="3"/>
  <c r="DA768" i="3"/>
  <c r="CZ767" i="3"/>
  <c r="CX772" i="3"/>
  <c r="CT772" i="3"/>
  <c r="CU768" i="3"/>
  <c r="CY768" i="3" s="1"/>
  <c r="CQ768" i="3"/>
  <c r="CY778" i="3"/>
  <c r="CY777" i="3"/>
  <c r="DA777" i="3"/>
  <c r="CY773" i="3"/>
  <c r="DA773" i="3"/>
  <c r="CY769" i="3"/>
  <c r="DA769" i="3"/>
  <c r="CY767" i="3"/>
  <c r="DA776" i="3"/>
  <c r="DA772" i="3"/>
  <c r="DA779" i="3"/>
  <c r="DB776" i="3"/>
  <c r="CY775" i="3"/>
  <c r="DA775" i="3"/>
  <c r="CY771" i="3"/>
  <c r="DA771" i="3"/>
  <c r="CY779" i="3"/>
  <c r="DB779" i="3"/>
  <c r="DA778" i="3"/>
  <c r="DB775" i="3"/>
  <c r="CY774" i="3"/>
  <c r="DA774" i="3"/>
  <c r="DB771" i="3"/>
  <c r="CY770" i="3"/>
  <c r="DA770" i="3"/>
  <c r="DB778" i="3"/>
  <c r="DB774" i="3"/>
  <c r="DB770" i="3"/>
  <c r="DB777" i="3"/>
  <c r="CY776" i="3"/>
  <c r="DB773" i="3"/>
  <c r="DB769" i="3"/>
  <c r="DB767" i="3"/>
  <c r="AY1395" i="1"/>
  <c r="AZ1395" i="1"/>
  <c r="BA1395" i="1"/>
  <c r="BB1395" i="1"/>
  <c r="BC1395" i="1"/>
  <c r="BD1395" i="1"/>
  <c r="BE1395" i="1"/>
  <c r="BF1395" i="1"/>
  <c r="BG1395" i="1"/>
  <c r="BH1395" i="1"/>
  <c r="BI1395" i="1"/>
  <c r="BJ1395" i="1"/>
  <c r="K1395" i="1"/>
  <c r="L1395" i="1"/>
  <c r="BN1395" i="1" l="1"/>
  <c r="DB772" i="3"/>
  <c r="DB768" i="3"/>
  <c r="CY772" i="3"/>
  <c r="BL1395" i="1"/>
  <c r="BM1395" i="1"/>
  <c r="BK1395" i="1"/>
  <c r="AY1360" i="1"/>
  <c r="AZ1360" i="1"/>
  <c r="BA1360" i="1"/>
  <c r="BB1360" i="1"/>
  <c r="BC1360" i="1"/>
  <c r="BD1360" i="1"/>
  <c r="BE1360" i="1"/>
  <c r="BF1360" i="1"/>
  <c r="BG1360" i="1"/>
  <c r="BH1360" i="1"/>
  <c r="BI1360" i="1"/>
  <c r="BJ1360" i="1"/>
  <c r="AY1361" i="1"/>
  <c r="AZ1361" i="1"/>
  <c r="BA1361" i="1"/>
  <c r="BB1361" i="1"/>
  <c r="BC1361" i="1"/>
  <c r="BD1361" i="1"/>
  <c r="BE1361" i="1"/>
  <c r="BF1361" i="1"/>
  <c r="BG1361" i="1"/>
  <c r="BH1361" i="1"/>
  <c r="BI1361" i="1"/>
  <c r="BJ1361" i="1"/>
  <c r="AY1362" i="1"/>
  <c r="AZ1362" i="1"/>
  <c r="BA1362" i="1"/>
  <c r="BB1362" i="1"/>
  <c r="BC1362" i="1"/>
  <c r="BD1362" i="1"/>
  <c r="BE1362" i="1"/>
  <c r="BF1362" i="1"/>
  <c r="BG1362" i="1"/>
  <c r="BH1362" i="1"/>
  <c r="BI1362" i="1"/>
  <c r="BJ1362" i="1"/>
  <c r="AY1363" i="1"/>
  <c r="AZ1363" i="1"/>
  <c r="BA1363" i="1"/>
  <c r="BB1363" i="1"/>
  <c r="BC1363" i="1"/>
  <c r="BD1363" i="1"/>
  <c r="BE1363" i="1"/>
  <c r="BF1363" i="1"/>
  <c r="BG1363" i="1"/>
  <c r="BH1363" i="1"/>
  <c r="BI1363" i="1"/>
  <c r="BJ1363" i="1"/>
  <c r="AY1364" i="1"/>
  <c r="AZ1364" i="1"/>
  <c r="BA1364" i="1"/>
  <c r="BB1364" i="1"/>
  <c r="BC1364" i="1"/>
  <c r="BD1364" i="1"/>
  <c r="BE1364" i="1"/>
  <c r="BF1364" i="1"/>
  <c r="BG1364" i="1"/>
  <c r="BH1364" i="1"/>
  <c r="BI1364" i="1"/>
  <c r="BJ1364" i="1"/>
  <c r="AY1447" i="1"/>
  <c r="AZ1447" i="1"/>
  <c r="BA1447" i="1"/>
  <c r="BB1447" i="1"/>
  <c r="BC1447" i="1"/>
  <c r="BD1447" i="1"/>
  <c r="BE1447" i="1"/>
  <c r="BF1447" i="1"/>
  <c r="BG1447" i="1"/>
  <c r="BH1447" i="1"/>
  <c r="BI1447" i="1"/>
  <c r="BJ1447" i="1"/>
  <c r="K1360" i="1"/>
  <c r="L1360" i="1"/>
  <c r="K1361" i="1"/>
  <c r="L1361" i="1"/>
  <c r="K1362" i="1"/>
  <c r="L1362" i="1"/>
  <c r="K1363" i="1"/>
  <c r="L1363" i="1"/>
  <c r="K1364" i="1"/>
  <c r="L1364" i="1"/>
  <c r="K1447" i="1"/>
  <c r="L1447" i="1"/>
  <c r="BN1447" i="1" l="1"/>
  <c r="BN1364" i="1"/>
  <c r="BN1363" i="1"/>
  <c r="BN1362" i="1"/>
  <c r="BN1361" i="1"/>
  <c r="BN1360" i="1"/>
  <c r="BL1362" i="1"/>
  <c r="BL1360" i="1"/>
  <c r="BM1360" i="1"/>
  <c r="BL1364" i="1"/>
  <c r="BM1363" i="1"/>
  <c r="BL1361" i="1"/>
  <c r="BK1360" i="1"/>
  <c r="BL1447" i="1"/>
  <c r="BK1447" i="1"/>
  <c r="BL1363" i="1"/>
  <c r="BK1363" i="1"/>
  <c r="BM1362" i="1"/>
  <c r="BM1447" i="1"/>
  <c r="BK1362" i="1"/>
  <c r="BK1361" i="1"/>
  <c r="BM1361" i="1"/>
  <c r="BM1364" i="1"/>
  <c r="BK1364" i="1"/>
  <c r="CM3" i="3"/>
  <c r="CN3" i="3"/>
  <c r="CO3" i="3"/>
  <c r="CP3" i="3"/>
  <c r="CQ3" i="3"/>
  <c r="CR3" i="3"/>
  <c r="CS3" i="3"/>
  <c r="CT3" i="3"/>
  <c r="CU3" i="3"/>
  <c r="CV3" i="3"/>
  <c r="CW3" i="3"/>
  <c r="CX3" i="3"/>
  <c r="CM4" i="3"/>
  <c r="CN4" i="3"/>
  <c r="CO4" i="3"/>
  <c r="CP4" i="3"/>
  <c r="CQ4" i="3"/>
  <c r="CR4" i="3"/>
  <c r="CS4" i="3"/>
  <c r="CT4" i="3"/>
  <c r="CU4" i="3"/>
  <c r="CV4" i="3"/>
  <c r="CW4" i="3"/>
  <c r="CX4" i="3"/>
  <c r="CM5" i="3"/>
  <c r="CN5" i="3"/>
  <c r="CO5" i="3"/>
  <c r="CP5" i="3"/>
  <c r="CQ5" i="3"/>
  <c r="CR5" i="3"/>
  <c r="CS5" i="3"/>
  <c r="CT5" i="3"/>
  <c r="CU5" i="3"/>
  <c r="CV5" i="3"/>
  <c r="CW5" i="3"/>
  <c r="CX5" i="3"/>
  <c r="CM6" i="3"/>
  <c r="CN6" i="3"/>
  <c r="CO6" i="3"/>
  <c r="CP6" i="3"/>
  <c r="CQ6" i="3"/>
  <c r="CR6" i="3"/>
  <c r="CS6" i="3"/>
  <c r="CT6" i="3"/>
  <c r="CU6" i="3"/>
  <c r="CV6" i="3"/>
  <c r="CW6" i="3"/>
  <c r="CX6" i="3"/>
  <c r="CM7" i="3"/>
  <c r="CN7" i="3"/>
  <c r="CO7" i="3"/>
  <c r="CP7" i="3"/>
  <c r="CQ7" i="3"/>
  <c r="CR7" i="3"/>
  <c r="CS7" i="3"/>
  <c r="CT7" i="3"/>
  <c r="CU7" i="3"/>
  <c r="CV7" i="3"/>
  <c r="CW7" i="3"/>
  <c r="CX7" i="3"/>
  <c r="CM8" i="3"/>
  <c r="CN8" i="3"/>
  <c r="CO8" i="3"/>
  <c r="CP8" i="3"/>
  <c r="CQ8" i="3"/>
  <c r="CR8" i="3"/>
  <c r="CS8" i="3"/>
  <c r="CT8" i="3"/>
  <c r="CU8" i="3"/>
  <c r="CV8" i="3"/>
  <c r="CW8" i="3"/>
  <c r="CX8" i="3"/>
  <c r="CM9" i="3"/>
  <c r="CN9" i="3"/>
  <c r="CO9" i="3"/>
  <c r="CP9" i="3"/>
  <c r="CQ9" i="3"/>
  <c r="CR9" i="3"/>
  <c r="CS9" i="3"/>
  <c r="CT9" i="3"/>
  <c r="CU9" i="3"/>
  <c r="CV9" i="3"/>
  <c r="CW9" i="3"/>
  <c r="CX9" i="3"/>
  <c r="CM10" i="3"/>
  <c r="CN10" i="3"/>
  <c r="CO10" i="3"/>
  <c r="CP10" i="3"/>
  <c r="CQ10" i="3"/>
  <c r="CR10" i="3"/>
  <c r="CS10" i="3"/>
  <c r="CT10" i="3"/>
  <c r="CU10" i="3"/>
  <c r="CV10" i="3"/>
  <c r="CW10" i="3"/>
  <c r="CX10" i="3"/>
  <c r="CM11" i="3"/>
  <c r="CN11" i="3"/>
  <c r="CO11" i="3"/>
  <c r="CP11" i="3"/>
  <c r="CQ11" i="3"/>
  <c r="CR11" i="3"/>
  <c r="CS11" i="3"/>
  <c r="CT11" i="3"/>
  <c r="CU11" i="3"/>
  <c r="CV11" i="3"/>
  <c r="CW11" i="3"/>
  <c r="CX11" i="3"/>
  <c r="CM12" i="3"/>
  <c r="CN12" i="3"/>
  <c r="CO12" i="3"/>
  <c r="CP12" i="3"/>
  <c r="CQ12" i="3"/>
  <c r="CR12" i="3"/>
  <c r="CS12" i="3"/>
  <c r="CT12" i="3"/>
  <c r="CU12" i="3"/>
  <c r="CV12" i="3"/>
  <c r="CW12" i="3"/>
  <c r="CX12" i="3"/>
  <c r="CM13" i="3"/>
  <c r="CN13" i="3"/>
  <c r="CO13" i="3"/>
  <c r="CP13" i="3"/>
  <c r="CQ13" i="3"/>
  <c r="CR13" i="3"/>
  <c r="CS13" i="3"/>
  <c r="CT13" i="3"/>
  <c r="CU13" i="3"/>
  <c r="CV13" i="3"/>
  <c r="CW13" i="3"/>
  <c r="CX13" i="3"/>
  <c r="CM14" i="3"/>
  <c r="CN14" i="3"/>
  <c r="CO14" i="3"/>
  <c r="CP14" i="3"/>
  <c r="CQ14" i="3"/>
  <c r="CR14" i="3"/>
  <c r="CS14" i="3"/>
  <c r="CT14" i="3"/>
  <c r="CU14" i="3"/>
  <c r="CV14" i="3"/>
  <c r="CW14" i="3"/>
  <c r="CX14" i="3"/>
  <c r="CM15" i="3"/>
  <c r="CN15" i="3"/>
  <c r="CO15" i="3"/>
  <c r="CP15" i="3"/>
  <c r="CQ15" i="3"/>
  <c r="CR15" i="3"/>
  <c r="CS15" i="3"/>
  <c r="CT15" i="3"/>
  <c r="CU15" i="3"/>
  <c r="CV15" i="3"/>
  <c r="CW15" i="3"/>
  <c r="CX15" i="3"/>
  <c r="CM16" i="3"/>
  <c r="CN16" i="3"/>
  <c r="CO16" i="3"/>
  <c r="CP16" i="3"/>
  <c r="CQ16" i="3"/>
  <c r="CR16" i="3"/>
  <c r="CS16" i="3"/>
  <c r="CT16" i="3"/>
  <c r="CU16" i="3"/>
  <c r="CV16" i="3"/>
  <c r="CW16" i="3"/>
  <c r="CX16" i="3"/>
  <c r="CM17" i="3"/>
  <c r="CN17" i="3"/>
  <c r="CO17" i="3"/>
  <c r="CP17" i="3"/>
  <c r="CQ17" i="3"/>
  <c r="CR17" i="3"/>
  <c r="CS17" i="3"/>
  <c r="CT17" i="3"/>
  <c r="CU17" i="3"/>
  <c r="CV17" i="3"/>
  <c r="CW17" i="3"/>
  <c r="CX17" i="3"/>
  <c r="CM19" i="3"/>
  <c r="CN19" i="3"/>
  <c r="CO19" i="3"/>
  <c r="CP19" i="3"/>
  <c r="CQ19" i="3"/>
  <c r="CR19" i="3"/>
  <c r="CS19" i="3"/>
  <c r="CT19" i="3"/>
  <c r="CU19" i="3"/>
  <c r="CV19" i="3"/>
  <c r="CW19" i="3"/>
  <c r="CX19" i="3"/>
  <c r="CM20" i="3"/>
  <c r="CN20" i="3"/>
  <c r="CO20" i="3"/>
  <c r="CP20" i="3"/>
  <c r="CQ20" i="3"/>
  <c r="CR20" i="3"/>
  <c r="CS20" i="3"/>
  <c r="CT20" i="3"/>
  <c r="CU20" i="3"/>
  <c r="CV20" i="3"/>
  <c r="CW20" i="3"/>
  <c r="CX20" i="3"/>
  <c r="CM821" i="3"/>
  <c r="CN821" i="3"/>
  <c r="CO821" i="3"/>
  <c r="CP821" i="3"/>
  <c r="CQ821" i="3"/>
  <c r="CR821" i="3"/>
  <c r="CS821" i="3"/>
  <c r="CT821" i="3"/>
  <c r="CU821" i="3"/>
  <c r="CV821" i="3"/>
  <c r="CW821" i="3"/>
  <c r="CX821" i="3"/>
  <c r="CM21" i="3"/>
  <c r="CN21" i="3"/>
  <c r="CO21" i="3"/>
  <c r="CP21" i="3"/>
  <c r="CQ21" i="3"/>
  <c r="CR21" i="3"/>
  <c r="CS21" i="3"/>
  <c r="CT21" i="3"/>
  <c r="CU21" i="3"/>
  <c r="CV21" i="3"/>
  <c r="CW21" i="3"/>
  <c r="CX21" i="3"/>
  <c r="CM22" i="3"/>
  <c r="CN22" i="3"/>
  <c r="CO22" i="3"/>
  <c r="CP22" i="3"/>
  <c r="CQ22" i="3"/>
  <c r="CR22" i="3"/>
  <c r="CS22" i="3"/>
  <c r="CT22" i="3"/>
  <c r="CU22" i="3"/>
  <c r="CV22" i="3"/>
  <c r="CW22" i="3"/>
  <c r="CX22" i="3"/>
  <c r="CM23" i="3"/>
  <c r="CN23" i="3"/>
  <c r="CO23" i="3"/>
  <c r="CP23" i="3"/>
  <c r="CQ23" i="3"/>
  <c r="CR23" i="3"/>
  <c r="CS23" i="3"/>
  <c r="CT23" i="3"/>
  <c r="CU23" i="3"/>
  <c r="CV23" i="3"/>
  <c r="CW23" i="3"/>
  <c r="CX23" i="3"/>
  <c r="CM24" i="3"/>
  <c r="CN24" i="3"/>
  <c r="CO24" i="3"/>
  <c r="CP24" i="3"/>
  <c r="CQ24" i="3"/>
  <c r="CR24" i="3"/>
  <c r="CS24" i="3"/>
  <c r="CT24" i="3"/>
  <c r="CU24" i="3"/>
  <c r="CV24" i="3"/>
  <c r="CW24" i="3"/>
  <c r="CX24" i="3"/>
  <c r="CM25" i="3"/>
  <c r="CN25" i="3"/>
  <c r="CO25" i="3"/>
  <c r="CP25" i="3"/>
  <c r="CQ25" i="3"/>
  <c r="CR25" i="3"/>
  <c r="CS25" i="3"/>
  <c r="CT25" i="3"/>
  <c r="CU25" i="3"/>
  <c r="CV25" i="3"/>
  <c r="CW25" i="3"/>
  <c r="CX25" i="3"/>
  <c r="CM26" i="3"/>
  <c r="CN26" i="3"/>
  <c r="CO26" i="3"/>
  <c r="CP26" i="3"/>
  <c r="CQ26" i="3"/>
  <c r="CR26" i="3"/>
  <c r="CS26" i="3"/>
  <c r="CT26" i="3"/>
  <c r="CU26" i="3"/>
  <c r="CV26" i="3"/>
  <c r="CW26" i="3"/>
  <c r="CX26" i="3"/>
  <c r="CM27" i="3"/>
  <c r="CN27" i="3"/>
  <c r="CO27" i="3"/>
  <c r="CP27" i="3"/>
  <c r="CQ27" i="3"/>
  <c r="CR27" i="3"/>
  <c r="CS27" i="3"/>
  <c r="CT27" i="3"/>
  <c r="CU27" i="3"/>
  <c r="CV27" i="3"/>
  <c r="CW27" i="3"/>
  <c r="CX27" i="3"/>
  <c r="CM28" i="3"/>
  <c r="CN28" i="3"/>
  <c r="CO28" i="3"/>
  <c r="CP28" i="3"/>
  <c r="CQ28" i="3"/>
  <c r="CR28" i="3"/>
  <c r="CS28" i="3"/>
  <c r="CT28" i="3"/>
  <c r="CU28" i="3"/>
  <c r="CV28" i="3"/>
  <c r="CW28" i="3"/>
  <c r="CX28" i="3"/>
  <c r="CM29" i="3"/>
  <c r="CN29" i="3"/>
  <c r="CO29" i="3"/>
  <c r="CP29" i="3"/>
  <c r="CQ29" i="3"/>
  <c r="CR29" i="3"/>
  <c r="CS29" i="3"/>
  <c r="CT29" i="3"/>
  <c r="CU29" i="3"/>
  <c r="CV29" i="3"/>
  <c r="CW29" i="3"/>
  <c r="CX29" i="3"/>
  <c r="CM30" i="3"/>
  <c r="CN30" i="3"/>
  <c r="CO30" i="3"/>
  <c r="CP30" i="3"/>
  <c r="CQ30" i="3"/>
  <c r="CR30" i="3"/>
  <c r="CS30" i="3"/>
  <c r="CT30" i="3"/>
  <c r="CU30" i="3"/>
  <c r="CV30" i="3"/>
  <c r="CW30" i="3"/>
  <c r="CX30" i="3"/>
  <c r="CM31" i="3"/>
  <c r="CN31" i="3"/>
  <c r="CO31" i="3"/>
  <c r="CP31" i="3"/>
  <c r="CQ31" i="3"/>
  <c r="CR31" i="3"/>
  <c r="CS31" i="3"/>
  <c r="CT31" i="3"/>
  <c r="CU31" i="3"/>
  <c r="CV31" i="3"/>
  <c r="CW31" i="3"/>
  <c r="CX31" i="3"/>
  <c r="CM822" i="3"/>
  <c r="CN822" i="3"/>
  <c r="CO822" i="3"/>
  <c r="CP822" i="3"/>
  <c r="CQ822" i="3"/>
  <c r="CR822" i="3"/>
  <c r="CS822" i="3"/>
  <c r="CT822" i="3"/>
  <c r="CU822" i="3"/>
  <c r="CV822" i="3"/>
  <c r="CW822" i="3"/>
  <c r="CX822" i="3"/>
  <c r="CM32" i="3"/>
  <c r="CN32" i="3"/>
  <c r="CO32" i="3"/>
  <c r="CP32" i="3"/>
  <c r="CQ32" i="3"/>
  <c r="CR32" i="3"/>
  <c r="CS32" i="3"/>
  <c r="CT32" i="3"/>
  <c r="CU32" i="3"/>
  <c r="CV32" i="3"/>
  <c r="CW32" i="3"/>
  <c r="CX32" i="3"/>
  <c r="CM33" i="3"/>
  <c r="CN33" i="3"/>
  <c r="CO33" i="3"/>
  <c r="CP33" i="3"/>
  <c r="CQ33" i="3"/>
  <c r="CR33" i="3"/>
  <c r="CS33" i="3"/>
  <c r="CT33" i="3"/>
  <c r="CU33" i="3"/>
  <c r="CV33" i="3"/>
  <c r="CW33" i="3"/>
  <c r="CX33" i="3"/>
  <c r="CM34" i="3"/>
  <c r="CN34" i="3"/>
  <c r="CO34" i="3"/>
  <c r="CP34" i="3"/>
  <c r="CQ34" i="3"/>
  <c r="CR34" i="3"/>
  <c r="CS34" i="3"/>
  <c r="CT34" i="3"/>
  <c r="CU34" i="3"/>
  <c r="CV34" i="3"/>
  <c r="CW34" i="3"/>
  <c r="CX34" i="3"/>
  <c r="CM35" i="3"/>
  <c r="CN35" i="3"/>
  <c r="CO35" i="3"/>
  <c r="CP35" i="3"/>
  <c r="CQ35" i="3"/>
  <c r="CR35" i="3"/>
  <c r="CS35" i="3"/>
  <c r="CT35" i="3"/>
  <c r="CU35" i="3"/>
  <c r="CV35" i="3"/>
  <c r="CW35" i="3"/>
  <c r="CX35" i="3"/>
  <c r="CM36" i="3"/>
  <c r="CN36" i="3"/>
  <c r="CO36" i="3"/>
  <c r="CP36" i="3"/>
  <c r="CQ36" i="3"/>
  <c r="CR36" i="3"/>
  <c r="CS36" i="3"/>
  <c r="CT36" i="3"/>
  <c r="CU36" i="3"/>
  <c r="CV36" i="3"/>
  <c r="CW36" i="3"/>
  <c r="CX36" i="3"/>
  <c r="CM37" i="3"/>
  <c r="CN37" i="3"/>
  <c r="CO37" i="3"/>
  <c r="CP37" i="3"/>
  <c r="CQ37" i="3"/>
  <c r="CR37" i="3"/>
  <c r="CS37" i="3"/>
  <c r="CT37" i="3"/>
  <c r="CU37" i="3"/>
  <c r="CV37" i="3"/>
  <c r="CW37" i="3"/>
  <c r="CX37" i="3"/>
  <c r="CM38" i="3"/>
  <c r="CN38" i="3"/>
  <c r="CO38" i="3"/>
  <c r="CP38" i="3"/>
  <c r="CQ38" i="3"/>
  <c r="CR38" i="3"/>
  <c r="CS38" i="3"/>
  <c r="CT38" i="3"/>
  <c r="CU38" i="3"/>
  <c r="CV38" i="3"/>
  <c r="CW38" i="3"/>
  <c r="CX38" i="3"/>
  <c r="CM39" i="3"/>
  <c r="CN39" i="3"/>
  <c r="CO39" i="3"/>
  <c r="CP39" i="3"/>
  <c r="CQ39" i="3"/>
  <c r="CR39" i="3"/>
  <c r="CS39" i="3"/>
  <c r="CT39" i="3"/>
  <c r="CU39" i="3"/>
  <c r="CV39" i="3"/>
  <c r="CW39" i="3"/>
  <c r="CX39" i="3"/>
  <c r="CM40" i="3"/>
  <c r="CN40" i="3"/>
  <c r="CO40" i="3"/>
  <c r="CP40" i="3"/>
  <c r="CQ40" i="3"/>
  <c r="CR40" i="3"/>
  <c r="CS40" i="3"/>
  <c r="CT40" i="3"/>
  <c r="CU40" i="3"/>
  <c r="CV40" i="3"/>
  <c r="CW40" i="3"/>
  <c r="CX40" i="3"/>
  <c r="CM41" i="3"/>
  <c r="CN41" i="3"/>
  <c r="CO41" i="3"/>
  <c r="CP41" i="3"/>
  <c r="CQ41" i="3"/>
  <c r="CR41" i="3"/>
  <c r="CS41" i="3"/>
  <c r="CT41" i="3"/>
  <c r="CU41" i="3"/>
  <c r="CV41" i="3"/>
  <c r="CW41" i="3"/>
  <c r="CX41" i="3"/>
  <c r="CM42" i="3"/>
  <c r="CN42" i="3"/>
  <c r="CO42" i="3"/>
  <c r="CP42" i="3"/>
  <c r="CQ42" i="3"/>
  <c r="CR42" i="3"/>
  <c r="CS42" i="3"/>
  <c r="CT42" i="3"/>
  <c r="CU42" i="3"/>
  <c r="CV42" i="3"/>
  <c r="CW42" i="3"/>
  <c r="CX42" i="3"/>
  <c r="CM43" i="3"/>
  <c r="CN43" i="3"/>
  <c r="CO43" i="3"/>
  <c r="CP43" i="3"/>
  <c r="CQ43" i="3"/>
  <c r="CR43" i="3"/>
  <c r="CS43" i="3"/>
  <c r="CT43" i="3"/>
  <c r="CU43" i="3"/>
  <c r="CV43" i="3"/>
  <c r="CW43" i="3"/>
  <c r="CX43" i="3"/>
  <c r="CM815" i="3"/>
  <c r="CN815" i="3"/>
  <c r="CO815" i="3"/>
  <c r="CP815" i="3"/>
  <c r="CQ815" i="3"/>
  <c r="CR815" i="3"/>
  <c r="CS815" i="3"/>
  <c r="CT815" i="3"/>
  <c r="CU815" i="3"/>
  <c r="CV815" i="3"/>
  <c r="CW815" i="3"/>
  <c r="CX815" i="3"/>
  <c r="CM44" i="3"/>
  <c r="CN44" i="3"/>
  <c r="CO44" i="3"/>
  <c r="CP44" i="3"/>
  <c r="CQ44" i="3"/>
  <c r="CR44" i="3"/>
  <c r="CS44" i="3"/>
  <c r="CT44" i="3"/>
  <c r="CU44" i="3"/>
  <c r="CV44" i="3"/>
  <c r="CW44" i="3"/>
  <c r="CX44" i="3"/>
  <c r="CM45" i="3"/>
  <c r="CN45" i="3"/>
  <c r="CO45" i="3"/>
  <c r="CP45" i="3"/>
  <c r="CQ45" i="3"/>
  <c r="CR45" i="3"/>
  <c r="CS45" i="3"/>
  <c r="CT45" i="3"/>
  <c r="CU45" i="3"/>
  <c r="CV45" i="3"/>
  <c r="CW45" i="3"/>
  <c r="CX45" i="3"/>
  <c r="CM46" i="3"/>
  <c r="CN46" i="3"/>
  <c r="CO46" i="3"/>
  <c r="CP46" i="3"/>
  <c r="CQ46" i="3"/>
  <c r="CR46" i="3"/>
  <c r="CS46" i="3"/>
  <c r="CT46" i="3"/>
  <c r="CU46" i="3"/>
  <c r="CV46" i="3"/>
  <c r="CW46" i="3"/>
  <c r="CX46" i="3"/>
  <c r="CM47" i="3"/>
  <c r="CN47" i="3"/>
  <c r="CO47" i="3"/>
  <c r="CP47" i="3"/>
  <c r="CQ47" i="3"/>
  <c r="CR47" i="3"/>
  <c r="CS47" i="3"/>
  <c r="CT47" i="3"/>
  <c r="CU47" i="3"/>
  <c r="CV47" i="3"/>
  <c r="CW47" i="3"/>
  <c r="CX47" i="3"/>
  <c r="CM48" i="3"/>
  <c r="CN48" i="3"/>
  <c r="CO48" i="3"/>
  <c r="CP48" i="3"/>
  <c r="CQ48" i="3"/>
  <c r="CR48" i="3"/>
  <c r="CS48" i="3"/>
  <c r="CT48" i="3"/>
  <c r="CU48" i="3"/>
  <c r="CV48" i="3"/>
  <c r="CW48" i="3"/>
  <c r="CX48" i="3"/>
  <c r="CM49" i="3"/>
  <c r="CN49" i="3"/>
  <c r="CO49" i="3"/>
  <c r="CP49" i="3"/>
  <c r="CQ49" i="3"/>
  <c r="CR49" i="3"/>
  <c r="CS49" i="3"/>
  <c r="CT49" i="3"/>
  <c r="CU49" i="3"/>
  <c r="CV49" i="3"/>
  <c r="CW49" i="3"/>
  <c r="CX49" i="3"/>
  <c r="CM50" i="3"/>
  <c r="CN50" i="3"/>
  <c r="CO50" i="3"/>
  <c r="CP50" i="3"/>
  <c r="CQ50" i="3"/>
  <c r="CR50" i="3"/>
  <c r="CS50" i="3"/>
  <c r="CT50" i="3"/>
  <c r="CU50" i="3"/>
  <c r="CV50" i="3"/>
  <c r="CW50" i="3"/>
  <c r="CX50" i="3"/>
  <c r="CM51" i="3"/>
  <c r="CN51" i="3"/>
  <c r="CO51" i="3"/>
  <c r="CP51" i="3"/>
  <c r="CQ51" i="3"/>
  <c r="CR51" i="3"/>
  <c r="CS51" i="3"/>
  <c r="CT51" i="3"/>
  <c r="CU51" i="3"/>
  <c r="CV51" i="3"/>
  <c r="CW51" i="3"/>
  <c r="CX51" i="3"/>
  <c r="CM52" i="3"/>
  <c r="CN52" i="3"/>
  <c r="CO52" i="3"/>
  <c r="CP52" i="3"/>
  <c r="CQ52" i="3"/>
  <c r="CR52" i="3"/>
  <c r="CS52" i="3"/>
  <c r="CT52" i="3"/>
  <c r="CU52" i="3"/>
  <c r="CV52" i="3"/>
  <c r="CW52" i="3"/>
  <c r="CX52" i="3"/>
  <c r="CM53" i="3"/>
  <c r="CN53" i="3"/>
  <c r="CO53" i="3"/>
  <c r="CP53" i="3"/>
  <c r="CQ53" i="3"/>
  <c r="CR53" i="3"/>
  <c r="CS53" i="3"/>
  <c r="CT53" i="3"/>
  <c r="CU53" i="3"/>
  <c r="CV53" i="3"/>
  <c r="CW53" i="3"/>
  <c r="CX53" i="3"/>
  <c r="CM54" i="3"/>
  <c r="CN54" i="3"/>
  <c r="CO54" i="3"/>
  <c r="CP54" i="3"/>
  <c r="CQ54" i="3"/>
  <c r="CR54" i="3"/>
  <c r="CS54" i="3"/>
  <c r="CT54" i="3"/>
  <c r="CU54" i="3"/>
  <c r="CV54" i="3"/>
  <c r="CW54" i="3"/>
  <c r="CX54" i="3"/>
  <c r="CM55" i="3"/>
  <c r="CN55" i="3"/>
  <c r="CO55" i="3"/>
  <c r="CP55" i="3"/>
  <c r="CQ55" i="3"/>
  <c r="CR55" i="3"/>
  <c r="CS55" i="3"/>
  <c r="CT55" i="3"/>
  <c r="CU55" i="3"/>
  <c r="CV55" i="3"/>
  <c r="CW55" i="3"/>
  <c r="CX55" i="3"/>
  <c r="CM56" i="3"/>
  <c r="CN56" i="3"/>
  <c r="CO56" i="3"/>
  <c r="CP56" i="3"/>
  <c r="CQ56" i="3"/>
  <c r="CR56" i="3"/>
  <c r="CS56" i="3"/>
  <c r="CT56" i="3"/>
  <c r="CU56" i="3"/>
  <c r="CV56" i="3"/>
  <c r="CW56" i="3"/>
  <c r="CX56" i="3"/>
  <c r="CM57" i="3"/>
  <c r="CN57" i="3"/>
  <c r="CO57" i="3"/>
  <c r="CP57" i="3"/>
  <c r="CQ57" i="3"/>
  <c r="CR57" i="3"/>
  <c r="CS57" i="3"/>
  <c r="CT57" i="3"/>
  <c r="CU57" i="3"/>
  <c r="CV57" i="3"/>
  <c r="CW57" i="3"/>
  <c r="CX57" i="3"/>
  <c r="CM58" i="3"/>
  <c r="CN58" i="3"/>
  <c r="CO58" i="3"/>
  <c r="CP58" i="3"/>
  <c r="CQ58" i="3"/>
  <c r="CR58" i="3"/>
  <c r="CS58" i="3"/>
  <c r="CT58" i="3"/>
  <c r="CU58" i="3"/>
  <c r="CV58" i="3"/>
  <c r="CW58" i="3"/>
  <c r="CX58" i="3"/>
  <c r="CM59" i="3"/>
  <c r="CN59" i="3"/>
  <c r="CO59" i="3"/>
  <c r="CP59" i="3"/>
  <c r="CQ59" i="3"/>
  <c r="CR59" i="3"/>
  <c r="CS59" i="3"/>
  <c r="CT59" i="3"/>
  <c r="CU59" i="3"/>
  <c r="CV59" i="3"/>
  <c r="CW59" i="3"/>
  <c r="CX59" i="3"/>
  <c r="CM60" i="3"/>
  <c r="CN60" i="3"/>
  <c r="CO60" i="3"/>
  <c r="CP60" i="3"/>
  <c r="CQ60" i="3"/>
  <c r="CR60" i="3"/>
  <c r="CS60" i="3"/>
  <c r="CT60" i="3"/>
  <c r="CU60" i="3"/>
  <c r="CV60" i="3"/>
  <c r="CW60" i="3"/>
  <c r="CX60" i="3"/>
  <c r="CM61" i="3"/>
  <c r="CN61" i="3"/>
  <c r="CO61" i="3"/>
  <c r="CP61" i="3"/>
  <c r="CQ61" i="3"/>
  <c r="CR61" i="3"/>
  <c r="CS61" i="3"/>
  <c r="CT61" i="3"/>
  <c r="CU61" i="3"/>
  <c r="CV61" i="3"/>
  <c r="CW61" i="3"/>
  <c r="CX61" i="3"/>
  <c r="CM62" i="3"/>
  <c r="CN62" i="3"/>
  <c r="CO62" i="3"/>
  <c r="CP62" i="3"/>
  <c r="CQ62" i="3"/>
  <c r="CR62" i="3"/>
  <c r="CS62" i="3"/>
  <c r="CT62" i="3"/>
  <c r="CU62" i="3"/>
  <c r="CV62" i="3"/>
  <c r="CW62" i="3"/>
  <c r="CX62" i="3"/>
  <c r="CM63" i="3"/>
  <c r="CN63" i="3"/>
  <c r="CO63" i="3"/>
  <c r="CP63" i="3"/>
  <c r="CQ63" i="3"/>
  <c r="CR63" i="3"/>
  <c r="CS63" i="3"/>
  <c r="CT63" i="3"/>
  <c r="CU63" i="3"/>
  <c r="CV63" i="3"/>
  <c r="CW63" i="3"/>
  <c r="CX63" i="3"/>
  <c r="CM64" i="3"/>
  <c r="CN64" i="3"/>
  <c r="CO64" i="3"/>
  <c r="CP64" i="3"/>
  <c r="CQ64" i="3"/>
  <c r="CR64" i="3"/>
  <c r="CS64" i="3"/>
  <c r="CT64" i="3"/>
  <c r="CU64" i="3"/>
  <c r="CV64" i="3"/>
  <c r="CW64" i="3"/>
  <c r="CX64" i="3"/>
  <c r="CM65" i="3"/>
  <c r="CN65" i="3"/>
  <c r="CO65" i="3"/>
  <c r="CP65" i="3"/>
  <c r="CQ65" i="3"/>
  <c r="CR65" i="3"/>
  <c r="CS65" i="3"/>
  <c r="CT65" i="3"/>
  <c r="CU65" i="3"/>
  <c r="CV65" i="3"/>
  <c r="CW65" i="3"/>
  <c r="CX65" i="3"/>
  <c r="CM66" i="3"/>
  <c r="CN66" i="3"/>
  <c r="CO66" i="3"/>
  <c r="CP66" i="3"/>
  <c r="CQ66" i="3"/>
  <c r="CR66" i="3"/>
  <c r="CS66" i="3"/>
  <c r="CT66" i="3"/>
  <c r="CU66" i="3"/>
  <c r="CV66" i="3"/>
  <c r="CW66" i="3"/>
  <c r="CX66" i="3"/>
  <c r="CM67" i="3"/>
  <c r="CN67" i="3"/>
  <c r="CO67" i="3"/>
  <c r="CP67" i="3"/>
  <c r="CQ67" i="3"/>
  <c r="CR67" i="3"/>
  <c r="CS67" i="3"/>
  <c r="CT67" i="3"/>
  <c r="CU67" i="3"/>
  <c r="CV67" i="3"/>
  <c r="CW67" i="3"/>
  <c r="CX67" i="3"/>
  <c r="CM68" i="3"/>
  <c r="CN68" i="3"/>
  <c r="CO68" i="3"/>
  <c r="CP68" i="3"/>
  <c r="CQ68" i="3"/>
  <c r="CR68" i="3"/>
  <c r="CS68" i="3"/>
  <c r="CT68" i="3"/>
  <c r="CU68" i="3"/>
  <c r="CV68" i="3"/>
  <c r="CW68" i="3"/>
  <c r="CX68" i="3"/>
  <c r="CM69" i="3"/>
  <c r="CN69" i="3"/>
  <c r="CO69" i="3"/>
  <c r="CP69" i="3"/>
  <c r="CQ69" i="3"/>
  <c r="CR69" i="3"/>
  <c r="CS69" i="3"/>
  <c r="CT69" i="3"/>
  <c r="CU69" i="3"/>
  <c r="CV69" i="3"/>
  <c r="CW69" i="3"/>
  <c r="CX69" i="3"/>
  <c r="CM70" i="3"/>
  <c r="CN70" i="3"/>
  <c r="CO70" i="3"/>
  <c r="CP70" i="3"/>
  <c r="CQ70" i="3"/>
  <c r="CR70" i="3"/>
  <c r="CS70" i="3"/>
  <c r="CT70" i="3"/>
  <c r="CU70" i="3"/>
  <c r="CV70" i="3"/>
  <c r="CW70" i="3"/>
  <c r="CX70" i="3"/>
  <c r="CM71" i="3"/>
  <c r="CN71" i="3"/>
  <c r="CO71" i="3"/>
  <c r="CP71" i="3"/>
  <c r="CQ71" i="3"/>
  <c r="CR71" i="3"/>
  <c r="CS71" i="3"/>
  <c r="CT71" i="3"/>
  <c r="CU71" i="3"/>
  <c r="CV71" i="3"/>
  <c r="CW71" i="3"/>
  <c r="CX71" i="3"/>
  <c r="CM72" i="3"/>
  <c r="CN72" i="3"/>
  <c r="CO72" i="3"/>
  <c r="CP72" i="3"/>
  <c r="CQ72" i="3"/>
  <c r="CR72" i="3"/>
  <c r="CS72" i="3"/>
  <c r="CT72" i="3"/>
  <c r="CU72" i="3"/>
  <c r="CV72" i="3"/>
  <c r="CW72" i="3"/>
  <c r="CX72" i="3"/>
  <c r="CM73" i="3"/>
  <c r="CN73" i="3"/>
  <c r="CO73" i="3"/>
  <c r="CP73" i="3"/>
  <c r="CQ73" i="3"/>
  <c r="CR73" i="3"/>
  <c r="CS73" i="3"/>
  <c r="CT73" i="3"/>
  <c r="CU73" i="3"/>
  <c r="CV73" i="3"/>
  <c r="CW73" i="3"/>
  <c r="CX73" i="3"/>
  <c r="CM74" i="3"/>
  <c r="CN74" i="3"/>
  <c r="CO74" i="3"/>
  <c r="CP74" i="3"/>
  <c r="CQ74" i="3"/>
  <c r="CR74" i="3"/>
  <c r="CS74" i="3"/>
  <c r="CT74" i="3"/>
  <c r="CU74" i="3"/>
  <c r="CV74" i="3"/>
  <c r="CW74" i="3"/>
  <c r="CX74" i="3"/>
  <c r="CM75" i="3"/>
  <c r="CN75" i="3"/>
  <c r="CO75" i="3"/>
  <c r="CP75" i="3"/>
  <c r="CQ75" i="3"/>
  <c r="CR75" i="3"/>
  <c r="CS75" i="3"/>
  <c r="CT75" i="3"/>
  <c r="CU75" i="3"/>
  <c r="CV75" i="3"/>
  <c r="CW75" i="3"/>
  <c r="CX75" i="3"/>
  <c r="CM76" i="3"/>
  <c r="CN76" i="3"/>
  <c r="CO76" i="3"/>
  <c r="CP76" i="3"/>
  <c r="CQ76" i="3"/>
  <c r="CR76" i="3"/>
  <c r="CS76" i="3"/>
  <c r="CT76" i="3"/>
  <c r="CU76" i="3"/>
  <c r="CV76" i="3"/>
  <c r="CW76" i="3"/>
  <c r="CX76" i="3"/>
  <c r="CM77" i="3"/>
  <c r="CN77" i="3"/>
  <c r="CO77" i="3"/>
  <c r="CP77" i="3"/>
  <c r="CQ77" i="3"/>
  <c r="CR77" i="3"/>
  <c r="CS77" i="3"/>
  <c r="CT77" i="3"/>
  <c r="CU77" i="3"/>
  <c r="CV77" i="3"/>
  <c r="CW77" i="3"/>
  <c r="CX77" i="3"/>
  <c r="CM78" i="3"/>
  <c r="CN78" i="3"/>
  <c r="CO78" i="3"/>
  <c r="CP78" i="3"/>
  <c r="CQ78" i="3"/>
  <c r="CR78" i="3"/>
  <c r="CS78" i="3"/>
  <c r="CT78" i="3"/>
  <c r="CU78" i="3"/>
  <c r="CV78" i="3"/>
  <c r="CW78" i="3"/>
  <c r="CX78" i="3"/>
  <c r="CM79" i="3"/>
  <c r="CN79" i="3"/>
  <c r="CO79" i="3"/>
  <c r="CP79" i="3"/>
  <c r="CQ79" i="3"/>
  <c r="CR79" i="3"/>
  <c r="CS79" i="3"/>
  <c r="CT79" i="3"/>
  <c r="CU79" i="3"/>
  <c r="CV79" i="3"/>
  <c r="CW79" i="3"/>
  <c r="CX79" i="3"/>
  <c r="CM80" i="3"/>
  <c r="CN80" i="3"/>
  <c r="CO80" i="3"/>
  <c r="CP80" i="3"/>
  <c r="CQ80" i="3"/>
  <c r="CR80" i="3"/>
  <c r="CS80" i="3"/>
  <c r="CT80" i="3"/>
  <c r="CU80" i="3"/>
  <c r="CV80" i="3"/>
  <c r="CW80" i="3"/>
  <c r="CX80" i="3"/>
  <c r="CM81" i="3"/>
  <c r="CN81" i="3"/>
  <c r="CO81" i="3"/>
  <c r="CP81" i="3"/>
  <c r="CQ81" i="3"/>
  <c r="CR81" i="3"/>
  <c r="CS81" i="3"/>
  <c r="CT81" i="3"/>
  <c r="CU81" i="3"/>
  <c r="CV81" i="3"/>
  <c r="CW81" i="3"/>
  <c r="CX81" i="3"/>
  <c r="CM82" i="3"/>
  <c r="CN82" i="3"/>
  <c r="CO82" i="3"/>
  <c r="CP82" i="3"/>
  <c r="CQ82" i="3"/>
  <c r="CR82" i="3"/>
  <c r="CS82" i="3"/>
  <c r="CT82" i="3"/>
  <c r="CU82" i="3"/>
  <c r="CV82" i="3"/>
  <c r="CW82" i="3"/>
  <c r="CX82" i="3"/>
  <c r="CM83" i="3"/>
  <c r="CN83" i="3"/>
  <c r="CO83" i="3"/>
  <c r="CP83" i="3"/>
  <c r="CQ83" i="3"/>
  <c r="CR83" i="3"/>
  <c r="CS83" i="3"/>
  <c r="CT83" i="3"/>
  <c r="CU83" i="3"/>
  <c r="CV83" i="3"/>
  <c r="CW83" i="3"/>
  <c r="CX83" i="3"/>
  <c r="CM84" i="3"/>
  <c r="CN84" i="3"/>
  <c r="CO84" i="3"/>
  <c r="CP84" i="3"/>
  <c r="CQ84" i="3"/>
  <c r="CR84" i="3"/>
  <c r="CS84" i="3"/>
  <c r="CT84" i="3"/>
  <c r="CU84" i="3"/>
  <c r="CV84" i="3"/>
  <c r="CW84" i="3"/>
  <c r="CX84" i="3"/>
  <c r="CM85" i="3"/>
  <c r="CN85" i="3"/>
  <c r="CO85" i="3"/>
  <c r="CP85" i="3"/>
  <c r="CQ85" i="3"/>
  <c r="CR85" i="3"/>
  <c r="CS85" i="3"/>
  <c r="CT85" i="3"/>
  <c r="CU85" i="3"/>
  <c r="CV85" i="3"/>
  <c r="CW85" i="3"/>
  <c r="CX85" i="3"/>
  <c r="CM86" i="3"/>
  <c r="CN86" i="3"/>
  <c r="CO86" i="3"/>
  <c r="CP86" i="3"/>
  <c r="CQ86" i="3"/>
  <c r="CR86" i="3"/>
  <c r="CS86" i="3"/>
  <c r="CT86" i="3"/>
  <c r="CU86" i="3"/>
  <c r="CV86" i="3"/>
  <c r="CW86" i="3"/>
  <c r="CX86" i="3"/>
  <c r="CM87" i="3"/>
  <c r="CN87" i="3"/>
  <c r="CO87" i="3"/>
  <c r="CP87" i="3"/>
  <c r="CQ87" i="3"/>
  <c r="CR87" i="3"/>
  <c r="CS87" i="3"/>
  <c r="CT87" i="3"/>
  <c r="CU87" i="3"/>
  <c r="CV87" i="3"/>
  <c r="CW87" i="3"/>
  <c r="CX87" i="3"/>
  <c r="CM88" i="3"/>
  <c r="CN88" i="3"/>
  <c r="CO88" i="3"/>
  <c r="CP88" i="3"/>
  <c r="CQ88" i="3"/>
  <c r="CR88" i="3"/>
  <c r="CS88" i="3"/>
  <c r="CT88" i="3"/>
  <c r="CU88" i="3"/>
  <c r="CV88" i="3"/>
  <c r="CW88" i="3"/>
  <c r="CX88" i="3"/>
  <c r="CM89" i="3"/>
  <c r="CN89" i="3"/>
  <c r="CO89" i="3"/>
  <c r="CP89" i="3"/>
  <c r="CQ89" i="3"/>
  <c r="CR89" i="3"/>
  <c r="CS89" i="3"/>
  <c r="CT89" i="3"/>
  <c r="CU89" i="3"/>
  <c r="CV89" i="3"/>
  <c r="CW89" i="3"/>
  <c r="CX89" i="3"/>
  <c r="CM90" i="3"/>
  <c r="CN90" i="3"/>
  <c r="CO90" i="3"/>
  <c r="CP90" i="3"/>
  <c r="CQ90" i="3"/>
  <c r="CR90" i="3"/>
  <c r="CS90" i="3"/>
  <c r="CT90" i="3"/>
  <c r="CU90" i="3"/>
  <c r="CV90" i="3"/>
  <c r="CW90" i="3"/>
  <c r="CX90" i="3"/>
  <c r="CM91" i="3"/>
  <c r="CN91" i="3"/>
  <c r="CO91" i="3"/>
  <c r="CP91" i="3"/>
  <c r="CQ91" i="3"/>
  <c r="CR91" i="3"/>
  <c r="CS91" i="3"/>
  <c r="CT91" i="3"/>
  <c r="CU91" i="3"/>
  <c r="CV91" i="3"/>
  <c r="CW91" i="3"/>
  <c r="CX91" i="3"/>
  <c r="CM92" i="3"/>
  <c r="CN92" i="3"/>
  <c r="CO92" i="3"/>
  <c r="CP92" i="3"/>
  <c r="CQ92" i="3"/>
  <c r="CR92" i="3"/>
  <c r="CS92" i="3"/>
  <c r="CT92" i="3"/>
  <c r="CU92" i="3"/>
  <c r="CV92" i="3"/>
  <c r="CW92" i="3"/>
  <c r="CX92" i="3"/>
  <c r="CM93" i="3"/>
  <c r="CN93" i="3"/>
  <c r="CO93" i="3"/>
  <c r="CP93" i="3"/>
  <c r="CQ93" i="3"/>
  <c r="CR93" i="3"/>
  <c r="CS93" i="3"/>
  <c r="CT93" i="3"/>
  <c r="CU93" i="3"/>
  <c r="CV93" i="3"/>
  <c r="CW93" i="3"/>
  <c r="CX93" i="3"/>
  <c r="CM94" i="3"/>
  <c r="CN94" i="3"/>
  <c r="CO94" i="3"/>
  <c r="CP94" i="3"/>
  <c r="CQ94" i="3"/>
  <c r="CR94" i="3"/>
  <c r="CS94" i="3"/>
  <c r="CT94" i="3"/>
  <c r="CU94" i="3"/>
  <c r="CV94" i="3"/>
  <c r="CW94" i="3"/>
  <c r="CX94" i="3"/>
  <c r="CM95" i="3"/>
  <c r="CN95" i="3"/>
  <c r="CO95" i="3"/>
  <c r="CP95" i="3"/>
  <c r="CQ95" i="3"/>
  <c r="CR95" i="3"/>
  <c r="CS95" i="3"/>
  <c r="CT95" i="3"/>
  <c r="CU95" i="3"/>
  <c r="CV95" i="3"/>
  <c r="CW95" i="3"/>
  <c r="CX95" i="3"/>
  <c r="CM96" i="3"/>
  <c r="CN96" i="3"/>
  <c r="CO96" i="3"/>
  <c r="CP96" i="3"/>
  <c r="CQ96" i="3"/>
  <c r="CR96" i="3"/>
  <c r="CS96" i="3"/>
  <c r="CT96" i="3"/>
  <c r="CU96" i="3"/>
  <c r="CV96" i="3"/>
  <c r="CW96" i="3"/>
  <c r="CX96" i="3"/>
  <c r="CM97" i="3"/>
  <c r="CN97" i="3"/>
  <c r="CO97" i="3"/>
  <c r="CP97" i="3"/>
  <c r="CQ97" i="3"/>
  <c r="CR97" i="3"/>
  <c r="CS97" i="3"/>
  <c r="CT97" i="3"/>
  <c r="CU97" i="3"/>
  <c r="CV97" i="3"/>
  <c r="CW97" i="3"/>
  <c r="CX97" i="3"/>
  <c r="CM98" i="3"/>
  <c r="CN98" i="3"/>
  <c r="CO98" i="3"/>
  <c r="CP98" i="3"/>
  <c r="CQ98" i="3"/>
  <c r="CR98" i="3"/>
  <c r="CS98" i="3"/>
  <c r="CT98" i="3"/>
  <c r="CU98" i="3"/>
  <c r="CV98" i="3"/>
  <c r="CW98" i="3"/>
  <c r="CX98" i="3"/>
  <c r="CM99" i="3"/>
  <c r="CN99" i="3"/>
  <c r="CO99" i="3"/>
  <c r="CP99" i="3"/>
  <c r="CQ99" i="3"/>
  <c r="CR99" i="3"/>
  <c r="CS99" i="3"/>
  <c r="CT99" i="3"/>
  <c r="CU99" i="3"/>
  <c r="CV99" i="3"/>
  <c r="CW99" i="3"/>
  <c r="CX99" i="3"/>
  <c r="CM102" i="3"/>
  <c r="CN102" i="3"/>
  <c r="CO102" i="3"/>
  <c r="CP102" i="3"/>
  <c r="CQ102" i="3"/>
  <c r="CR102" i="3"/>
  <c r="CS102" i="3"/>
  <c r="CT102" i="3"/>
  <c r="CU102" i="3"/>
  <c r="CV102" i="3"/>
  <c r="CW102" i="3"/>
  <c r="CX102" i="3"/>
  <c r="CM103" i="3"/>
  <c r="CN103" i="3"/>
  <c r="CO103" i="3"/>
  <c r="CP103" i="3"/>
  <c r="CQ103" i="3"/>
  <c r="CR103" i="3"/>
  <c r="CS103" i="3"/>
  <c r="CT103" i="3"/>
  <c r="CU103" i="3"/>
  <c r="CV103" i="3"/>
  <c r="CW103" i="3"/>
  <c r="CX103" i="3"/>
  <c r="CM104" i="3"/>
  <c r="CN104" i="3"/>
  <c r="CO104" i="3"/>
  <c r="CP104" i="3"/>
  <c r="CQ104" i="3"/>
  <c r="CR104" i="3"/>
  <c r="CS104" i="3"/>
  <c r="CT104" i="3"/>
  <c r="CU104" i="3"/>
  <c r="CV104" i="3"/>
  <c r="CW104" i="3"/>
  <c r="CX104" i="3"/>
  <c r="CM105" i="3"/>
  <c r="CN105" i="3"/>
  <c r="CO105" i="3"/>
  <c r="CP105" i="3"/>
  <c r="CQ105" i="3"/>
  <c r="CR105" i="3"/>
  <c r="CS105" i="3"/>
  <c r="CT105" i="3"/>
  <c r="CU105" i="3"/>
  <c r="CV105" i="3"/>
  <c r="CW105" i="3"/>
  <c r="CX105" i="3"/>
  <c r="CM106" i="3"/>
  <c r="CN106" i="3"/>
  <c r="CO106" i="3"/>
  <c r="CP106" i="3"/>
  <c r="CQ106" i="3"/>
  <c r="CR106" i="3"/>
  <c r="CS106" i="3"/>
  <c r="CT106" i="3"/>
  <c r="CU106" i="3"/>
  <c r="CV106" i="3"/>
  <c r="CW106" i="3"/>
  <c r="CX106" i="3"/>
  <c r="CM107" i="3"/>
  <c r="CN107" i="3"/>
  <c r="CO107" i="3"/>
  <c r="CP107" i="3"/>
  <c r="CQ107" i="3"/>
  <c r="CR107" i="3"/>
  <c r="CS107" i="3"/>
  <c r="CT107" i="3"/>
  <c r="CU107" i="3"/>
  <c r="CV107" i="3"/>
  <c r="CW107" i="3"/>
  <c r="CX107" i="3"/>
  <c r="CM108" i="3"/>
  <c r="CN108" i="3"/>
  <c r="CO108" i="3"/>
  <c r="CP108" i="3"/>
  <c r="CQ108" i="3"/>
  <c r="CR108" i="3"/>
  <c r="CS108" i="3"/>
  <c r="CT108" i="3"/>
  <c r="CU108" i="3"/>
  <c r="CV108" i="3"/>
  <c r="CW108" i="3"/>
  <c r="CX108" i="3"/>
  <c r="CM109" i="3"/>
  <c r="CN109" i="3"/>
  <c r="CO109" i="3"/>
  <c r="CP109" i="3"/>
  <c r="CQ109" i="3"/>
  <c r="CR109" i="3"/>
  <c r="CS109" i="3"/>
  <c r="CT109" i="3"/>
  <c r="CU109" i="3"/>
  <c r="CV109" i="3"/>
  <c r="CW109" i="3"/>
  <c r="CX109" i="3"/>
  <c r="CM110" i="3"/>
  <c r="CN110" i="3"/>
  <c r="CO110" i="3"/>
  <c r="CP110" i="3"/>
  <c r="CQ110" i="3"/>
  <c r="CR110" i="3"/>
  <c r="CS110" i="3"/>
  <c r="CT110" i="3"/>
  <c r="CU110" i="3"/>
  <c r="CV110" i="3"/>
  <c r="CW110" i="3"/>
  <c r="CX110" i="3"/>
  <c r="CM111" i="3"/>
  <c r="CN111" i="3"/>
  <c r="CO111" i="3"/>
  <c r="CP111" i="3"/>
  <c r="CQ111" i="3"/>
  <c r="CR111" i="3"/>
  <c r="CS111" i="3"/>
  <c r="CT111" i="3"/>
  <c r="CU111" i="3"/>
  <c r="CV111" i="3"/>
  <c r="CW111" i="3"/>
  <c r="CX111" i="3"/>
  <c r="CM112" i="3"/>
  <c r="CN112" i="3"/>
  <c r="CO112" i="3"/>
  <c r="CP112" i="3"/>
  <c r="CQ112" i="3"/>
  <c r="CR112" i="3"/>
  <c r="CS112" i="3"/>
  <c r="CT112" i="3"/>
  <c r="CU112" i="3"/>
  <c r="CV112" i="3"/>
  <c r="CW112" i="3"/>
  <c r="CX112" i="3"/>
  <c r="CM113" i="3"/>
  <c r="CN113" i="3"/>
  <c r="CO113" i="3"/>
  <c r="CP113" i="3"/>
  <c r="CQ113" i="3"/>
  <c r="CR113" i="3"/>
  <c r="CS113" i="3"/>
  <c r="CT113" i="3"/>
  <c r="CU113" i="3"/>
  <c r="CV113" i="3"/>
  <c r="CW113" i="3"/>
  <c r="CX113" i="3"/>
  <c r="CM114" i="3"/>
  <c r="CN114" i="3"/>
  <c r="CO114" i="3"/>
  <c r="CP114" i="3"/>
  <c r="CQ114" i="3"/>
  <c r="CR114" i="3"/>
  <c r="CS114" i="3"/>
  <c r="CT114" i="3"/>
  <c r="CU114" i="3"/>
  <c r="CV114" i="3"/>
  <c r="CW114" i="3"/>
  <c r="CX114" i="3"/>
  <c r="CM115" i="3"/>
  <c r="CN115" i="3"/>
  <c r="CO115" i="3"/>
  <c r="CP115" i="3"/>
  <c r="CQ115" i="3"/>
  <c r="CR115" i="3"/>
  <c r="CS115" i="3"/>
  <c r="CT115" i="3"/>
  <c r="CU115" i="3"/>
  <c r="CV115" i="3"/>
  <c r="CW115" i="3"/>
  <c r="CX115" i="3"/>
  <c r="CM116" i="3"/>
  <c r="CN116" i="3"/>
  <c r="CO116" i="3"/>
  <c r="CP116" i="3"/>
  <c r="CQ116" i="3"/>
  <c r="CR116" i="3"/>
  <c r="CS116" i="3"/>
  <c r="CT116" i="3"/>
  <c r="CU116" i="3"/>
  <c r="CV116" i="3"/>
  <c r="CW116" i="3"/>
  <c r="CX116" i="3"/>
  <c r="CM117" i="3"/>
  <c r="CN117" i="3"/>
  <c r="CO117" i="3"/>
  <c r="CP117" i="3"/>
  <c r="CQ117" i="3"/>
  <c r="CR117" i="3"/>
  <c r="CS117" i="3"/>
  <c r="CT117" i="3"/>
  <c r="CU117" i="3"/>
  <c r="CV117" i="3"/>
  <c r="CW117" i="3"/>
  <c r="CX117" i="3"/>
  <c r="CM118" i="3"/>
  <c r="CN118" i="3"/>
  <c r="CO118" i="3"/>
  <c r="CP118" i="3"/>
  <c r="CQ118" i="3"/>
  <c r="CR118" i="3"/>
  <c r="CS118" i="3"/>
  <c r="CT118" i="3"/>
  <c r="CU118" i="3"/>
  <c r="CV118" i="3"/>
  <c r="CW118" i="3"/>
  <c r="CX118" i="3"/>
  <c r="CM119" i="3"/>
  <c r="CN119" i="3"/>
  <c r="CO119" i="3"/>
  <c r="CP119" i="3"/>
  <c r="CQ119" i="3"/>
  <c r="CR119" i="3"/>
  <c r="CS119" i="3"/>
  <c r="CT119" i="3"/>
  <c r="CU119" i="3"/>
  <c r="CV119" i="3"/>
  <c r="CW119" i="3"/>
  <c r="CX119" i="3"/>
  <c r="CM120" i="3"/>
  <c r="CN120" i="3"/>
  <c r="CO120" i="3"/>
  <c r="CP120" i="3"/>
  <c r="CQ120" i="3"/>
  <c r="CR120" i="3"/>
  <c r="CS120" i="3"/>
  <c r="CT120" i="3"/>
  <c r="CU120" i="3"/>
  <c r="CV120" i="3"/>
  <c r="CW120" i="3"/>
  <c r="CX120" i="3"/>
  <c r="CM121" i="3"/>
  <c r="CN121" i="3"/>
  <c r="CO121" i="3"/>
  <c r="CP121" i="3"/>
  <c r="CQ121" i="3"/>
  <c r="CR121" i="3"/>
  <c r="CS121" i="3"/>
  <c r="CT121" i="3"/>
  <c r="CU121" i="3"/>
  <c r="CV121" i="3"/>
  <c r="CW121" i="3"/>
  <c r="CX121" i="3"/>
  <c r="CM122" i="3"/>
  <c r="CN122" i="3"/>
  <c r="CO122" i="3"/>
  <c r="CP122" i="3"/>
  <c r="CQ122" i="3"/>
  <c r="CR122" i="3"/>
  <c r="CS122" i="3"/>
  <c r="CT122" i="3"/>
  <c r="CU122" i="3"/>
  <c r="CV122" i="3"/>
  <c r="CW122" i="3"/>
  <c r="CX122" i="3"/>
  <c r="CM123" i="3"/>
  <c r="CN123" i="3"/>
  <c r="CO123" i="3"/>
  <c r="CP123" i="3"/>
  <c r="CQ123" i="3"/>
  <c r="CR123" i="3"/>
  <c r="CS123" i="3"/>
  <c r="CT123" i="3"/>
  <c r="CU123" i="3"/>
  <c r="CV123" i="3"/>
  <c r="CW123" i="3"/>
  <c r="CX123" i="3"/>
  <c r="CM124" i="3"/>
  <c r="CN124" i="3"/>
  <c r="CO124" i="3"/>
  <c r="CP124" i="3"/>
  <c r="CQ124" i="3"/>
  <c r="CR124" i="3"/>
  <c r="CS124" i="3"/>
  <c r="CT124" i="3"/>
  <c r="CU124" i="3"/>
  <c r="CV124" i="3"/>
  <c r="CW124" i="3"/>
  <c r="CX124" i="3"/>
  <c r="CM125" i="3"/>
  <c r="CN125" i="3"/>
  <c r="CO125" i="3"/>
  <c r="CP125" i="3"/>
  <c r="CQ125" i="3"/>
  <c r="CR125" i="3"/>
  <c r="CS125" i="3"/>
  <c r="CT125" i="3"/>
  <c r="CU125" i="3"/>
  <c r="CV125" i="3"/>
  <c r="CW125" i="3"/>
  <c r="CX125" i="3"/>
  <c r="CM126" i="3"/>
  <c r="CN126" i="3"/>
  <c r="CO126" i="3"/>
  <c r="CP126" i="3"/>
  <c r="CQ126" i="3"/>
  <c r="CR126" i="3"/>
  <c r="CS126" i="3"/>
  <c r="CT126" i="3"/>
  <c r="CU126" i="3"/>
  <c r="CV126" i="3"/>
  <c r="CW126" i="3"/>
  <c r="CX126" i="3"/>
  <c r="CM127" i="3"/>
  <c r="CN127" i="3"/>
  <c r="CO127" i="3"/>
  <c r="CP127" i="3"/>
  <c r="CQ127" i="3"/>
  <c r="CR127" i="3"/>
  <c r="CS127" i="3"/>
  <c r="CT127" i="3"/>
  <c r="CU127" i="3"/>
  <c r="CV127" i="3"/>
  <c r="CW127" i="3"/>
  <c r="CX127" i="3"/>
  <c r="CM128" i="3"/>
  <c r="CN128" i="3"/>
  <c r="CO128" i="3"/>
  <c r="CP128" i="3"/>
  <c r="CQ128" i="3"/>
  <c r="CR128" i="3"/>
  <c r="CS128" i="3"/>
  <c r="CT128" i="3"/>
  <c r="CU128" i="3"/>
  <c r="CV128" i="3"/>
  <c r="CW128" i="3"/>
  <c r="CX128" i="3"/>
  <c r="CM129" i="3"/>
  <c r="CN129" i="3"/>
  <c r="CO129" i="3"/>
  <c r="CP129" i="3"/>
  <c r="CQ129" i="3"/>
  <c r="CR129" i="3"/>
  <c r="CS129" i="3"/>
  <c r="CT129" i="3"/>
  <c r="CU129" i="3"/>
  <c r="CV129" i="3"/>
  <c r="CW129" i="3"/>
  <c r="CX129" i="3"/>
  <c r="CM130" i="3"/>
  <c r="CN130" i="3"/>
  <c r="CO130" i="3"/>
  <c r="CP130" i="3"/>
  <c r="CQ130" i="3"/>
  <c r="CR130" i="3"/>
  <c r="CS130" i="3"/>
  <c r="CT130" i="3"/>
  <c r="CU130" i="3"/>
  <c r="CV130" i="3"/>
  <c r="CW130" i="3"/>
  <c r="CX130" i="3"/>
  <c r="CM131" i="3"/>
  <c r="CN131" i="3"/>
  <c r="CO131" i="3"/>
  <c r="CP131" i="3"/>
  <c r="CQ131" i="3"/>
  <c r="CR131" i="3"/>
  <c r="CS131" i="3"/>
  <c r="CT131" i="3"/>
  <c r="CU131" i="3"/>
  <c r="CV131" i="3"/>
  <c r="CW131" i="3"/>
  <c r="CX131" i="3"/>
  <c r="CM132" i="3"/>
  <c r="CN132" i="3"/>
  <c r="CO132" i="3"/>
  <c r="CP132" i="3"/>
  <c r="CQ132" i="3"/>
  <c r="CR132" i="3"/>
  <c r="CS132" i="3"/>
  <c r="CT132" i="3"/>
  <c r="CU132" i="3"/>
  <c r="CV132" i="3"/>
  <c r="CW132" i="3"/>
  <c r="CX132" i="3"/>
  <c r="CM133" i="3"/>
  <c r="CN133" i="3"/>
  <c r="CO133" i="3"/>
  <c r="CP133" i="3"/>
  <c r="CQ133" i="3"/>
  <c r="CR133" i="3"/>
  <c r="CS133" i="3"/>
  <c r="CT133" i="3"/>
  <c r="CU133" i="3"/>
  <c r="CV133" i="3"/>
  <c r="CW133" i="3"/>
  <c r="CX133" i="3"/>
  <c r="CM134" i="3"/>
  <c r="CN134" i="3"/>
  <c r="CO134" i="3"/>
  <c r="CP134" i="3"/>
  <c r="CQ134" i="3"/>
  <c r="CR134" i="3"/>
  <c r="CS134" i="3"/>
  <c r="CT134" i="3"/>
  <c r="CU134" i="3"/>
  <c r="CV134" i="3"/>
  <c r="CW134" i="3"/>
  <c r="CX134" i="3"/>
  <c r="CM135" i="3"/>
  <c r="CN135" i="3"/>
  <c r="CO135" i="3"/>
  <c r="CP135" i="3"/>
  <c r="CQ135" i="3"/>
  <c r="CR135" i="3"/>
  <c r="CS135" i="3"/>
  <c r="CT135" i="3"/>
  <c r="CU135" i="3"/>
  <c r="CV135" i="3"/>
  <c r="CW135" i="3"/>
  <c r="CX135" i="3"/>
  <c r="CM136" i="3"/>
  <c r="CN136" i="3"/>
  <c r="CO136" i="3"/>
  <c r="CP136" i="3"/>
  <c r="CQ136" i="3"/>
  <c r="CR136" i="3"/>
  <c r="CS136" i="3"/>
  <c r="CT136" i="3"/>
  <c r="CU136" i="3"/>
  <c r="CV136" i="3"/>
  <c r="CW136" i="3"/>
  <c r="CX136" i="3"/>
  <c r="CM138" i="3"/>
  <c r="CN138" i="3"/>
  <c r="CO138" i="3"/>
  <c r="CP138" i="3"/>
  <c r="CQ138" i="3"/>
  <c r="CR138" i="3"/>
  <c r="CS138" i="3"/>
  <c r="CT138" i="3"/>
  <c r="CU138" i="3"/>
  <c r="CV138" i="3"/>
  <c r="CW138" i="3"/>
  <c r="CX138" i="3"/>
  <c r="CM139" i="3"/>
  <c r="CN139" i="3"/>
  <c r="CO139" i="3"/>
  <c r="CP139" i="3"/>
  <c r="CQ139" i="3"/>
  <c r="CR139" i="3"/>
  <c r="CS139" i="3"/>
  <c r="CT139" i="3"/>
  <c r="CU139" i="3"/>
  <c r="CV139" i="3"/>
  <c r="CW139" i="3"/>
  <c r="CX139" i="3"/>
  <c r="CM140" i="3"/>
  <c r="CN140" i="3"/>
  <c r="CO140" i="3"/>
  <c r="CP140" i="3"/>
  <c r="CQ140" i="3"/>
  <c r="CR140" i="3"/>
  <c r="CS140" i="3"/>
  <c r="CT140" i="3"/>
  <c r="CU140" i="3"/>
  <c r="CV140" i="3"/>
  <c r="CW140" i="3"/>
  <c r="CX140" i="3"/>
  <c r="CM141" i="3"/>
  <c r="CN141" i="3"/>
  <c r="CO141" i="3"/>
  <c r="CP141" i="3"/>
  <c r="CQ141" i="3"/>
  <c r="CR141" i="3"/>
  <c r="CS141" i="3"/>
  <c r="CT141" i="3"/>
  <c r="CU141" i="3"/>
  <c r="CV141" i="3"/>
  <c r="CW141" i="3"/>
  <c r="CX141" i="3"/>
  <c r="CM142" i="3"/>
  <c r="CN142" i="3"/>
  <c r="CO142" i="3"/>
  <c r="CP142" i="3"/>
  <c r="CQ142" i="3"/>
  <c r="CR142" i="3"/>
  <c r="CS142" i="3"/>
  <c r="CT142" i="3"/>
  <c r="CU142" i="3"/>
  <c r="CV142" i="3"/>
  <c r="CW142" i="3"/>
  <c r="CX142" i="3"/>
  <c r="CM143" i="3"/>
  <c r="CN143" i="3"/>
  <c r="CO143" i="3"/>
  <c r="CP143" i="3"/>
  <c r="CQ143" i="3"/>
  <c r="CR143" i="3"/>
  <c r="CS143" i="3"/>
  <c r="CT143" i="3"/>
  <c r="CU143" i="3"/>
  <c r="CV143" i="3"/>
  <c r="CW143" i="3"/>
  <c r="CX143" i="3"/>
  <c r="CM144" i="3"/>
  <c r="CN144" i="3"/>
  <c r="CO144" i="3"/>
  <c r="CP144" i="3"/>
  <c r="CQ144" i="3"/>
  <c r="CR144" i="3"/>
  <c r="CS144" i="3"/>
  <c r="CT144" i="3"/>
  <c r="CU144" i="3"/>
  <c r="CV144" i="3"/>
  <c r="CW144" i="3"/>
  <c r="CX144" i="3"/>
  <c r="CM145" i="3"/>
  <c r="CN145" i="3"/>
  <c r="CO145" i="3"/>
  <c r="CP145" i="3"/>
  <c r="CQ145" i="3"/>
  <c r="CR145" i="3"/>
  <c r="CS145" i="3"/>
  <c r="CT145" i="3"/>
  <c r="CU145" i="3"/>
  <c r="CV145" i="3"/>
  <c r="CW145" i="3"/>
  <c r="CX145" i="3"/>
  <c r="CM146" i="3"/>
  <c r="CN146" i="3"/>
  <c r="CO146" i="3"/>
  <c r="CP146" i="3"/>
  <c r="CQ146" i="3"/>
  <c r="CR146" i="3"/>
  <c r="CS146" i="3"/>
  <c r="CT146" i="3"/>
  <c r="CU146" i="3"/>
  <c r="CV146" i="3"/>
  <c r="CW146" i="3"/>
  <c r="CX146" i="3"/>
  <c r="CM147" i="3"/>
  <c r="CN147" i="3"/>
  <c r="CO147" i="3"/>
  <c r="CP147" i="3"/>
  <c r="CQ147" i="3"/>
  <c r="CR147" i="3"/>
  <c r="CS147" i="3"/>
  <c r="CT147" i="3"/>
  <c r="CU147" i="3"/>
  <c r="CV147" i="3"/>
  <c r="CW147" i="3"/>
  <c r="CX147" i="3"/>
  <c r="CM148" i="3"/>
  <c r="CN148" i="3"/>
  <c r="CO148" i="3"/>
  <c r="CP148" i="3"/>
  <c r="CQ148" i="3"/>
  <c r="CR148" i="3"/>
  <c r="CS148" i="3"/>
  <c r="CT148" i="3"/>
  <c r="CU148" i="3"/>
  <c r="CV148" i="3"/>
  <c r="CW148" i="3"/>
  <c r="CX148" i="3"/>
  <c r="CM149" i="3"/>
  <c r="CN149" i="3"/>
  <c r="CO149" i="3"/>
  <c r="CP149" i="3"/>
  <c r="CQ149" i="3"/>
  <c r="CR149" i="3"/>
  <c r="CS149" i="3"/>
  <c r="CT149" i="3"/>
  <c r="CU149" i="3"/>
  <c r="CV149" i="3"/>
  <c r="CW149" i="3"/>
  <c r="CX149" i="3"/>
  <c r="CM150" i="3"/>
  <c r="CN150" i="3"/>
  <c r="CO150" i="3"/>
  <c r="CP150" i="3"/>
  <c r="CQ150" i="3"/>
  <c r="CR150" i="3"/>
  <c r="CS150" i="3"/>
  <c r="CT150" i="3"/>
  <c r="CU150" i="3"/>
  <c r="CV150" i="3"/>
  <c r="CW150" i="3"/>
  <c r="CX150" i="3"/>
  <c r="CM151" i="3"/>
  <c r="CN151" i="3"/>
  <c r="CO151" i="3"/>
  <c r="CP151" i="3"/>
  <c r="CQ151" i="3"/>
  <c r="CR151" i="3"/>
  <c r="CS151" i="3"/>
  <c r="CT151" i="3"/>
  <c r="CU151" i="3"/>
  <c r="CV151" i="3"/>
  <c r="CW151" i="3"/>
  <c r="CX151" i="3"/>
  <c r="CM152" i="3"/>
  <c r="CN152" i="3"/>
  <c r="CO152" i="3"/>
  <c r="CP152" i="3"/>
  <c r="CQ152" i="3"/>
  <c r="CR152" i="3"/>
  <c r="CS152" i="3"/>
  <c r="CT152" i="3"/>
  <c r="CU152" i="3"/>
  <c r="CV152" i="3"/>
  <c r="CW152" i="3"/>
  <c r="CX152" i="3"/>
  <c r="CM153" i="3"/>
  <c r="CN153" i="3"/>
  <c r="CO153" i="3"/>
  <c r="CP153" i="3"/>
  <c r="CQ153" i="3"/>
  <c r="CR153" i="3"/>
  <c r="CS153" i="3"/>
  <c r="CT153" i="3"/>
  <c r="CU153" i="3"/>
  <c r="CV153" i="3"/>
  <c r="CW153" i="3"/>
  <c r="CX153" i="3"/>
  <c r="CM154" i="3"/>
  <c r="CN154" i="3"/>
  <c r="CO154" i="3"/>
  <c r="CP154" i="3"/>
  <c r="CQ154" i="3"/>
  <c r="CR154" i="3"/>
  <c r="CS154" i="3"/>
  <c r="CT154" i="3"/>
  <c r="CU154" i="3"/>
  <c r="CV154" i="3"/>
  <c r="CW154" i="3"/>
  <c r="CX154" i="3"/>
  <c r="CM155" i="3"/>
  <c r="CN155" i="3"/>
  <c r="CO155" i="3"/>
  <c r="CP155" i="3"/>
  <c r="CQ155" i="3"/>
  <c r="CR155" i="3"/>
  <c r="CS155" i="3"/>
  <c r="CT155" i="3"/>
  <c r="CU155" i="3"/>
  <c r="CV155" i="3"/>
  <c r="CW155" i="3"/>
  <c r="CX155" i="3"/>
  <c r="CM156" i="3"/>
  <c r="CN156" i="3"/>
  <c r="CO156" i="3"/>
  <c r="CP156" i="3"/>
  <c r="CQ156" i="3"/>
  <c r="CR156" i="3"/>
  <c r="CS156" i="3"/>
  <c r="CT156" i="3"/>
  <c r="CU156" i="3"/>
  <c r="CV156" i="3"/>
  <c r="CW156" i="3"/>
  <c r="CX156" i="3"/>
  <c r="CM157" i="3"/>
  <c r="CN157" i="3"/>
  <c r="CO157" i="3"/>
  <c r="CP157" i="3"/>
  <c r="CQ157" i="3"/>
  <c r="CR157" i="3"/>
  <c r="CS157" i="3"/>
  <c r="CT157" i="3"/>
  <c r="CU157" i="3"/>
  <c r="CV157" i="3"/>
  <c r="CW157" i="3"/>
  <c r="CX157" i="3"/>
  <c r="CM159" i="3"/>
  <c r="CN159" i="3"/>
  <c r="CO159" i="3"/>
  <c r="CP159" i="3"/>
  <c r="CQ159" i="3"/>
  <c r="CR159" i="3"/>
  <c r="CS159" i="3"/>
  <c r="CT159" i="3"/>
  <c r="CU159" i="3"/>
  <c r="CV159" i="3"/>
  <c r="CW159" i="3"/>
  <c r="CX159" i="3"/>
  <c r="CM160" i="3"/>
  <c r="CN160" i="3"/>
  <c r="CO160" i="3"/>
  <c r="CP160" i="3"/>
  <c r="CQ160" i="3"/>
  <c r="CR160" i="3"/>
  <c r="CS160" i="3"/>
  <c r="CT160" i="3"/>
  <c r="CU160" i="3"/>
  <c r="CV160" i="3"/>
  <c r="CW160" i="3"/>
  <c r="CX160" i="3"/>
  <c r="CM161" i="3"/>
  <c r="CN161" i="3"/>
  <c r="CO161" i="3"/>
  <c r="CP161" i="3"/>
  <c r="CQ161" i="3"/>
  <c r="CR161" i="3"/>
  <c r="CS161" i="3"/>
  <c r="CT161" i="3"/>
  <c r="CU161" i="3"/>
  <c r="CV161" i="3"/>
  <c r="CW161" i="3"/>
  <c r="CX161" i="3"/>
  <c r="CM162" i="3"/>
  <c r="CN162" i="3"/>
  <c r="CO162" i="3"/>
  <c r="CP162" i="3"/>
  <c r="CQ162" i="3"/>
  <c r="CR162" i="3"/>
  <c r="CS162" i="3"/>
  <c r="CT162" i="3"/>
  <c r="CU162" i="3"/>
  <c r="CV162" i="3"/>
  <c r="CW162" i="3"/>
  <c r="CX162" i="3"/>
  <c r="CM163" i="3"/>
  <c r="CN163" i="3"/>
  <c r="CO163" i="3"/>
  <c r="CP163" i="3"/>
  <c r="CQ163" i="3"/>
  <c r="CR163" i="3"/>
  <c r="CS163" i="3"/>
  <c r="CT163" i="3"/>
  <c r="CU163" i="3"/>
  <c r="CV163" i="3"/>
  <c r="CW163" i="3"/>
  <c r="CX163" i="3"/>
  <c r="CM164" i="3"/>
  <c r="CN164" i="3"/>
  <c r="CO164" i="3"/>
  <c r="CP164" i="3"/>
  <c r="CQ164" i="3"/>
  <c r="CR164" i="3"/>
  <c r="CS164" i="3"/>
  <c r="CT164" i="3"/>
  <c r="CU164" i="3"/>
  <c r="CV164" i="3"/>
  <c r="CW164" i="3"/>
  <c r="CX164" i="3"/>
  <c r="CM165" i="3"/>
  <c r="CN165" i="3"/>
  <c r="CO165" i="3"/>
  <c r="CP165" i="3"/>
  <c r="CQ165" i="3"/>
  <c r="CR165" i="3"/>
  <c r="CS165" i="3"/>
  <c r="CT165" i="3"/>
  <c r="CU165" i="3"/>
  <c r="CV165" i="3"/>
  <c r="CW165" i="3"/>
  <c r="CX165" i="3"/>
  <c r="CM166" i="3"/>
  <c r="CN166" i="3"/>
  <c r="CO166" i="3"/>
  <c r="CP166" i="3"/>
  <c r="CQ166" i="3"/>
  <c r="CR166" i="3"/>
  <c r="CS166" i="3"/>
  <c r="CT166" i="3"/>
  <c r="CU166" i="3"/>
  <c r="CV166" i="3"/>
  <c r="CW166" i="3"/>
  <c r="CX166" i="3"/>
  <c r="CM167" i="3"/>
  <c r="CN167" i="3"/>
  <c r="CO167" i="3"/>
  <c r="CP167" i="3"/>
  <c r="CQ167" i="3"/>
  <c r="CR167" i="3"/>
  <c r="CS167" i="3"/>
  <c r="CT167" i="3"/>
  <c r="CU167" i="3"/>
  <c r="CV167" i="3"/>
  <c r="CW167" i="3"/>
  <c r="CX167" i="3"/>
  <c r="CM168" i="3"/>
  <c r="CN168" i="3"/>
  <c r="CO168" i="3"/>
  <c r="CP168" i="3"/>
  <c r="CQ168" i="3"/>
  <c r="CR168" i="3"/>
  <c r="CS168" i="3"/>
  <c r="CT168" i="3"/>
  <c r="CU168" i="3"/>
  <c r="CV168" i="3"/>
  <c r="CW168" i="3"/>
  <c r="CX168" i="3"/>
  <c r="CM169" i="3"/>
  <c r="CN169" i="3"/>
  <c r="CO169" i="3"/>
  <c r="CP169" i="3"/>
  <c r="CQ169" i="3"/>
  <c r="CR169" i="3"/>
  <c r="CS169" i="3"/>
  <c r="CT169" i="3"/>
  <c r="CU169" i="3"/>
  <c r="CV169" i="3"/>
  <c r="CW169" i="3"/>
  <c r="CX169" i="3"/>
  <c r="CM170" i="3"/>
  <c r="CN170" i="3"/>
  <c r="CO170" i="3"/>
  <c r="CP170" i="3"/>
  <c r="CQ170" i="3"/>
  <c r="CR170" i="3"/>
  <c r="CS170" i="3"/>
  <c r="CT170" i="3"/>
  <c r="CU170" i="3"/>
  <c r="CV170" i="3"/>
  <c r="CW170" i="3"/>
  <c r="CX170" i="3"/>
  <c r="CM171" i="3"/>
  <c r="CN171" i="3"/>
  <c r="CO171" i="3"/>
  <c r="CP171" i="3"/>
  <c r="CQ171" i="3"/>
  <c r="CR171" i="3"/>
  <c r="CS171" i="3"/>
  <c r="CT171" i="3"/>
  <c r="CU171" i="3"/>
  <c r="CV171" i="3"/>
  <c r="CW171" i="3"/>
  <c r="CX171" i="3"/>
  <c r="CM172" i="3"/>
  <c r="CN172" i="3"/>
  <c r="CO172" i="3"/>
  <c r="CP172" i="3"/>
  <c r="CQ172" i="3"/>
  <c r="CR172" i="3"/>
  <c r="CS172" i="3"/>
  <c r="CT172" i="3"/>
  <c r="CU172" i="3"/>
  <c r="CV172" i="3"/>
  <c r="CW172" i="3"/>
  <c r="CX172" i="3"/>
  <c r="CM173" i="3"/>
  <c r="CN173" i="3"/>
  <c r="CO173" i="3"/>
  <c r="CP173" i="3"/>
  <c r="CQ173" i="3"/>
  <c r="CR173" i="3"/>
  <c r="CS173" i="3"/>
  <c r="CT173" i="3"/>
  <c r="CU173" i="3"/>
  <c r="CV173" i="3"/>
  <c r="CW173" i="3"/>
  <c r="CX173" i="3"/>
  <c r="CM174" i="3"/>
  <c r="CN174" i="3"/>
  <c r="CO174" i="3"/>
  <c r="CP174" i="3"/>
  <c r="CQ174" i="3"/>
  <c r="CR174" i="3"/>
  <c r="CS174" i="3"/>
  <c r="CT174" i="3"/>
  <c r="CU174" i="3"/>
  <c r="CV174" i="3"/>
  <c r="CW174" i="3"/>
  <c r="CX174" i="3"/>
  <c r="CM175" i="3"/>
  <c r="CN175" i="3"/>
  <c r="CO175" i="3"/>
  <c r="CP175" i="3"/>
  <c r="CQ175" i="3"/>
  <c r="CR175" i="3"/>
  <c r="CS175" i="3"/>
  <c r="CT175" i="3"/>
  <c r="CU175" i="3"/>
  <c r="CV175" i="3"/>
  <c r="CW175" i="3"/>
  <c r="CX175" i="3"/>
  <c r="CM177" i="3"/>
  <c r="CN177" i="3"/>
  <c r="CO177" i="3"/>
  <c r="CP177" i="3"/>
  <c r="CQ177" i="3"/>
  <c r="CR177" i="3"/>
  <c r="CS177" i="3"/>
  <c r="CT177" i="3"/>
  <c r="CU177" i="3"/>
  <c r="CV177" i="3"/>
  <c r="CW177" i="3"/>
  <c r="CX177" i="3"/>
  <c r="CM178" i="3"/>
  <c r="CN178" i="3"/>
  <c r="CO178" i="3"/>
  <c r="CP178" i="3"/>
  <c r="CQ178" i="3"/>
  <c r="CR178" i="3"/>
  <c r="CS178" i="3"/>
  <c r="CT178" i="3"/>
  <c r="CU178" i="3"/>
  <c r="CV178" i="3"/>
  <c r="CW178" i="3"/>
  <c r="CX178" i="3"/>
  <c r="CM179" i="3"/>
  <c r="CN179" i="3"/>
  <c r="CO179" i="3"/>
  <c r="CP179" i="3"/>
  <c r="CQ179" i="3"/>
  <c r="CR179" i="3"/>
  <c r="CS179" i="3"/>
  <c r="CT179" i="3"/>
  <c r="CU179" i="3"/>
  <c r="CV179" i="3"/>
  <c r="CW179" i="3"/>
  <c r="CX179" i="3"/>
  <c r="CM180" i="3"/>
  <c r="CN180" i="3"/>
  <c r="CO180" i="3"/>
  <c r="CP180" i="3"/>
  <c r="CQ180" i="3"/>
  <c r="CR180" i="3"/>
  <c r="CS180" i="3"/>
  <c r="CT180" i="3"/>
  <c r="CU180" i="3"/>
  <c r="CV180" i="3"/>
  <c r="CW180" i="3"/>
  <c r="CX180" i="3"/>
  <c r="CM181" i="3"/>
  <c r="CN181" i="3"/>
  <c r="CO181" i="3"/>
  <c r="CP181" i="3"/>
  <c r="CQ181" i="3"/>
  <c r="CR181" i="3"/>
  <c r="CS181" i="3"/>
  <c r="CT181" i="3"/>
  <c r="CU181" i="3"/>
  <c r="CV181" i="3"/>
  <c r="CW181" i="3"/>
  <c r="CX181" i="3"/>
  <c r="CM182" i="3"/>
  <c r="CN182" i="3"/>
  <c r="CO182" i="3"/>
  <c r="CP182" i="3"/>
  <c r="CQ182" i="3"/>
  <c r="CR182" i="3"/>
  <c r="CS182" i="3"/>
  <c r="CT182" i="3"/>
  <c r="CU182" i="3"/>
  <c r="CV182" i="3"/>
  <c r="CW182" i="3"/>
  <c r="CX182" i="3"/>
  <c r="CM183" i="3"/>
  <c r="CN183" i="3"/>
  <c r="CO183" i="3"/>
  <c r="CP183" i="3"/>
  <c r="CQ183" i="3"/>
  <c r="CR183" i="3"/>
  <c r="CS183" i="3"/>
  <c r="CT183" i="3"/>
  <c r="CU183" i="3"/>
  <c r="CV183" i="3"/>
  <c r="CW183" i="3"/>
  <c r="CX183" i="3"/>
  <c r="CM184" i="3"/>
  <c r="CN184" i="3"/>
  <c r="CO184" i="3"/>
  <c r="CP184" i="3"/>
  <c r="CQ184" i="3"/>
  <c r="CR184" i="3"/>
  <c r="CS184" i="3"/>
  <c r="CT184" i="3"/>
  <c r="CU184" i="3"/>
  <c r="CV184" i="3"/>
  <c r="CW184" i="3"/>
  <c r="CX184" i="3"/>
  <c r="CM823" i="3"/>
  <c r="CN823" i="3"/>
  <c r="CO823" i="3"/>
  <c r="CP823" i="3"/>
  <c r="CQ823" i="3"/>
  <c r="CR823" i="3"/>
  <c r="CS823" i="3"/>
  <c r="CT823" i="3"/>
  <c r="CU823" i="3"/>
  <c r="CV823" i="3"/>
  <c r="CW823" i="3"/>
  <c r="CX823" i="3"/>
  <c r="CM185" i="3"/>
  <c r="CN185" i="3"/>
  <c r="CO185" i="3"/>
  <c r="CP185" i="3"/>
  <c r="CQ185" i="3"/>
  <c r="CR185" i="3"/>
  <c r="CS185" i="3"/>
  <c r="CT185" i="3"/>
  <c r="CU185" i="3"/>
  <c r="CV185" i="3"/>
  <c r="CW185" i="3"/>
  <c r="CX185" i="3"/>
  <c r="CM186" i="3"/>
  <c r="CN186" i="3"/>
  <c r="CO186" i="3"/>
  <c r="CP186" i="3"/>
  <c r="CQ186" i="3"/>
  <c r="CR186" i="3"/>
  <c r="CS186" i="3"/>
  <c r="CT186" i="3"/>
  <c r="CU186" i="3"/>
  <c r="CV186" i="3"/>
  <c r="CW186" i="3"/>
  <c r="CX186" i="3"/>
  <c r="CM187" i="3"/>
  <c r="CN187" i="3"/>
  <c r="CO187" i="3"/>
  <c r="CP187" i="3"/>
  <c r="CQ187" i="3"/>
  <c r="CR187" i="3"/>
  <c r="CS187" i="3"/>
  <c r="CT187" i="3"/>
  <c r="CU187" i="3"/>
  <c r="CV187" i="3"/>
  <c r="CW187" i="3"/>
  <c r="CX187" i="3"/>
  <c r="CM188" i="3"/>
  <c r="CN188" i="3"/>
  <c r="CO188" i="3"/>
  <c r="CP188" i="3"/>
  <c r="CQ188" i="3"/>
  <c r="CR188" i="3"/>
  <c r="CS188" i="3"/>
  <c r="CT188" i="3"/>
  <c r="CU188" i="3"/>
  <c r="CV188" i="3"/>
  <c r="CW188" i="3"/>
  <c r="CX188" i="3"/>
  <c r="CM189" i="3"/>
  <c r="CN189" i="3"/>
  <c r="CO189" i="3"/>
  <c r="CP189" i="3"/>
  <c r="CQ189" i="3"/>
  <c r="CR189" i="3"/>
  <c r="CS189" i="3"/>
  <c r="CT189" i="3"/>
  <c r="CU189" i="3"/>
  <c r="CV189" i="3"/>
  <c r="CW189" i="3"/>
  <c r="CX189" i="3"/>
  <c r="CM190" i="3"/>
  <c r="CN190" i="3"/>
  <c r="CO190" i="3"/>
  <c r="CP190" i="3"/>
  <c r="CQ190" i="3"/>
  <c r="CR190" i="3"/>
  <c r="CS190" i="3"/>
  <c r="CT190" i="3"/>
  <c r="CU190" i="3"/>
  <c r="CV190" i="3"/>
  <c r="CW190" i="3"/>
  <c r="CX190" i="3"/>
  <c r="CM191" i="3"/>
  <c r="CN191" i="3"/>
  <c r="CO191" i="3"/>
  <c r="CP191" i="3"/>
  <c r="CQ191" i="3"/>
  <c r="CR191" i="3"/>
  <c r="CS191" i="3"/>
  <c r="CT191" i="3"/>
  <c r="CU191" i="3"/>
  <c r="CV191" i="3"/>
  <c r="CW191" i="3"/>
  <c r="CX191" i="3"/>
  <c r="CM192" i="3"/>
  <c r="CN192" i="3"/>
  <c r="CO192" i="3"/>
  <c r="CP192" i="3"/>
  <c r="CQ192" i="3"/>
  <c r="CR192" i="3"/>
  <c r="CS192" i="3"/>
  <c r="CT192" i="3"/>
  <c r="CU192" i="3"/>
  <c r="CV192" i="3"/>
  <c r="CW192" i="3"/>
  <c r="CX192" i="3"/>
  <c r="CM193" i="3"/>
  <c r="CN193" i="3"/>
  <c r="CO193" i="3"/>
  <c r="CP193" i="3"/>
  <c r="CQ193" i="3"/>
  <c r="CR193" i="3"/>
  <c r="CS193" i="3"/>
  <c r="CT193" i="3"/>
  <c r="CU193" i="3"/>
  <c r="CV193" i="3"/>
  <c r="CW193" i="3"/>
  <c r="CX193" i="3"/>
  <c r="CM194" i="3"/>
  <c r="CN194" i="3"/>
  <c r="CO194" i="3"/>
  <c r="CP194" i="3"/>
  <c r="CQ194" i="3"/>
  <c r="CR194" i="3"/>
  <c r="CS194" i="3"/>
  <c r="CT194" i="3"/>
  <c r="CU194" i="3"/>
  <c r="CV194" i="3"/>
  <c r="CW194" i="3"/>
  <c r="CX194" i="3"/>
  <c r="CM195" i="3"/>
  <c r="CN195" i="3"/>
  <c r="CO195" i="3"/>
  <c r="CP195" i="3"/>
  <c r="CQ195" i="3"/>
  <c r="CR195" i="3"/>
  <c r="CS195" i="3"/>
  <c r="CT195" i="3"/>
  <c r="CU195" i="3"/>
  <c r="CV195" i="3"/>
  <c r="CW195" i="3"/>
  <c r="CX195" i="3"/>
  <c r="CM196" i="3"/>
  <c r="CN196" i="3"/>
  <c r="CO196" i="3"/>
  <c r="CP196" i="3"/>
  <c r="CQ196" i="3"/>
  <c r="CR196" i="3"/>
  <c r="CS196" i="3"/>
  <c r="CT196" i="3"/>
  <c r="CU196" i="3"/>
  <c r="CV196" i="3"/>
  <c r="CW196" i="3"/>
  <c r="CX196" i="3"/>
  <c r="CM197" i="3"/>
  <c r="CN197" i="3"/>
  <c r="CO197" i="3"/>
  <c r="CP197" i="3"/>
  <c r="CQ197" i="3"/>
  <c r="CR197" i="3"/>
  <c r="CS197" i="3"/>
  <c r="CT197" i="3"/>
  <c r="CU197" i="3"/>
  <c r="CV197" i="3"/>
  <c r="CW197" i="3"/>
  <c r="CX197" i="3"/>
  <c r="CM198" i="3"/>
  <c r="CN198" i="3"/>
  <c r="CO198" i="3"/>
  <c r="CP198" i="3"/>
  <c r="CQ198" i="3"/>
  <c r="CR198" i="3"/>
  <c r="CS198" i="3"/>
  <c r="CT198" i="3"/>
  <c r="CU198" i="3"/>
  <c r="CV198" i="3"/>
  <c r="CW198" i="3"/>
  <c r="CX198" i="3"/>
  <c r="CM199" i="3"/>
  <c r="CN199" i="3"/>
  <c r="CO199" i="3"/>
  <c r="CP199" i="3"/>
  <c r="CQ199" i="3"/>
  <c r="CR199" i="3"/>
  <c r="CS199" i="3"/>
  <c r="CT199" i="3"/>
  <c r="CU199" i="3"/>
  <c r="CV199" i="3"/>
  <c r="CW199" i="3"/>
  <c r="CX199" i="3"/>
  <c r="CM200" i="3"/>
  <c r="CN200" i="3"/>
  <c r="CO200" i="3"/>
  <c r="CP200" i="3"/>
  <c r="CQ200" i="3"/>
  <c r="CR200" i="3"/>
  <c r="CS200" i="3"/>
  <c r="CT200" i="3"/>
  <c r="CU200" i="3"/>
  <c r="CV200" i="3"/>
  <c r="CW200" i="3"/>
  <c r="CX200" i="3"/>
  <c r="CM201" i="3"/>
  <c r="CN201" i="3"/>
  <c r="CO201" i="3"/>
  <c r="CP201" i="3"/>
  <c r="CQ201" i="3"/>
  <c r="CR201" i="3"/>
  <c r="CS201" i="3"/>
  <c r="CT201" i="3"/>
  <c r="CU201" i="3"/>
  <c r="CV201" i="3"/>
  <c r="CW201" i="3"/>
  <c r="CX201" i="3"/>
  <c r="CM202" i="3"/>
  <c r="CN202" i="3"/>
  <c r="CO202" i="3"/>
  <c r="CP202" i="3"/>
  <c r="CQ202" i="3"/>
  <c r="CR202" i="3"/>
  <c r="CS202" i="3"/>
  <c r="CT202" i="3"/>
  <c r="CU202" i="3"/>
  <c r="CV202" i="3"/>
  <c r="CW202" i="3"/>
  <c r="CX202" i="3"/>
  <c r="CM203" i="3"/>
  <c r="CN203" i="3"/>
  <c r="CO203" i="3"/>
  <c r="CP203" i="3"/>
  <c r="CQ203" i="3"/>
  <c r="CR203" i="3"/>
  <c r="CS203" i="3"/>
  <c r="CT203" i="3"/>
  <c r="CU203" i="3"/>
  <c r="CV203" i="3"/>
  <c r="CW203" i="3"/>
  <c r="CX203" i="3"/>
  <c r="CM204" i="3"/>
  <c r="CN204" i="3"/>
  <c r="CO204" i="3"/>
  <c r="CP204" i="3"/>
  <c r="CQ204" i="3"/>
  <c r="CR204" i="3"/>
  <c r="CS204" i="3"/>
  <c r="CT204" i="3"/>
  <c r="CU204" i="3"/>
  <c r="CV204" i="3"/>
  <c r="CW204" i="3"/>
  <c r="CX204" i="3"/>
  <c r="CM205" i="3"/>
  <c r="CN205" i="3"/>
  <c r="CO205" i="3"/>
  <c r="CP205" i="3"/>
  <c r="CQ205" i="3"/>
  <c r="CR205" i="3"/>
  <c r="CS205" i="3"/>
  <c r="CT205" i="3"/>
  <c r="CU205" i="3"/>
  <c r="CV205" i="3"/>
  <c r="CW205" i="3"/>
  <c r="CX205" i="3"/>
  <c r="CM824" i="3"/>
  <c r="CN824" i="3"/>
  <c r="CO824" i="3"/>
  <c r="CP824" i="3"/>
  <c r="CQ824" i="3"/>
  <c r="CR824" i="3"/>
  <c r="CS824" i="3"/>
  <c r="CT824" i="3"/>
  <c r="CU824" i="3"/>
  <c r="CV824" i="3"/>
  <c r="CW824" i="3"/>
  <c r="CX824" i="3"/>
  <c r="CM206" i="3"/>
  <c r="CN206" i="3"/>
  <c r="CO206" i="3"/>
  <c r="CP206" i="3"/>
  <c r="CQ206" i="3"/>
  <c r="CR206" i="3"/>
  <c r="CS206" i="3"/>
  <c r="CT206" i="3"/>
  <c r="CU206" i="3"/>
  <c r="CV206" i="3"/>
  <c r="CW206" i="3"/>
  <c r="CX206" i="3"/>
  <c r="CM207" i="3"/>
  <c r="CN207" i="3"/>
  <c r="CO207" i="3"/>
  <c r="CP207" i="3"/>
  <c r="CQ207" i="3"/>
  <c r="CR207" i="3"/>
  <c r="CS207" i="3"/>
  <c r="CT207" i="3"/>
  <c r="CU207" i="3"/>
  <c r="CV207" i="3"/>
  <c r="CW207" i="3"/>
  <c r="CX207" i="3"/>
  <c r="CM208" i="3"/>
  <c r="CN208" i="3"/>
  <c r="CO208" i="3"/>
  <c r="CP208" i="3"/>
  <c r="CQ208" i="3"/>
  <c r="CR208" i="3"/>
  <c r="CS208" i="3"/>
  <c r="CT208" i="3"/>
  <c r="CU208" i="3"/>
  <c r="CV208" i="3"/>
  <c r="CW208" i="3"/>
  <c r="CX208" i="3"/>
  <c r="CM210" i="3"/>
  <c r="CN210" i="3"/>
  <c r="CO210" i="3"/>
  <c r="CP210" i="3"/>
  <c r="CQ210" i="3"/>
  <c r="CR210" i="3"/>
  <c r="CS210" i="3"/>
  <c r="CT210" i="3"/>
  <c r="CU210" i="3"/>
  <c r="CV210" i="3"/>
  <c r="CW210" i="3"/>
  <c r="CX210" i="3"/>
  <c r="CM211" i="3"/>
  <c r="CN211" i="3"/>
  <c r="CO211" i="3"/>
  <c r="CP211" i="3"/>
  <c r="CQ211" i="3"/>
  <c r="CR211" i="3"/>
  <c r="CS211" i="3"/>
  <c r="CT211" i="3"/>
  <c r="CU211" i="3"/>
  <c r="CV211" i="3"/>
  <c r="CW211" i="3"/>
  <c r="CX211" i="3"/>
  <c r="CM212" i="3"/>
  <c r="CN212" i="3"/>
  <c r="CO212" i="3"/>
  <c r="CP212" i="3"/>
  <c r="CQ212" i="3"/>
  <c r="CR212" i="3"/>
  <c r="CS212" i="3"/>
  <c r="CT212" i="3"/>
  <c r="CU212" i="3"/>
  <c r="CV212" i="3"/>
  <c r="CW212" i="3"/>
  <c r="CX212" i="3"/>
  <c r="CM213" i="3"/>
  <c r="CN213" i="3"/>
  <c r="CO213" i="3"/>
  <c r="CP213" i="3"/>
  <c r="CQ213" i="3"/>
  <c r="CR213" i="3"/>
  <c r="CS213" i="3"/>
  <c r="CT213" i="3"/>
  <c r="CU213" i="3"/>
  <c r="CV213" i="3"/>
  <c r="CW213" i="3"/>
  <c r="CX213" i="3"/>
  <c r="CM214" i="3"/>
  <c r="CN214" i="3"/>
  <c r="CO214" i="3"/>
  <c r="CP214" i="3"/>
  <c r="CQ214" i="3"/>
  <c r="CR214" i="3"/>
  <c r="CS214" i="3"/>
  <c r="CT214" i="3"/>
  <c r="CU214" i="3"/>
  <c r="CV214" i="3"/>
  <c r="CW214" i="3"/>
  <c r="CX214" i="3"/>
  <c r="CM215" i="3"/>
  <c r="CN215" i="3"/>
  <c r="CO215" i="3"/>
  <c r="CP215" i="3"/>
  <c r="CQ215" i="3"/>
  <c r="CR215" i="3"/>
  <c r="CS215" i="3"/>
  <c r="CT215" i="3"/>
  <c r="CU215" i="3"/>
  <c r="CV215" i="3"/>
  <c r="CW215" i="3"/>
  <c r="CX215" i="3"/>
  <c r="CM216" i="3"/>
  <c r="CN216" i="3"/>
  <c r="CO216" i="3"/>
  <c r="CP216" i="3"/>
  <c r="CQ216" i="3"/>
  <c r="CR216" i="3"/>
  <c r="CS216" i="3"/>
  <c r="CT216" i="3"/>
  <c r="CU216" i="3"/>
  <c r="CV216" i="3"/>
  <c r="CW216" i="3"/>
  <c r="CX216" i="3"/>
  <c r="CM819" i="3"/>
  <c r="CN819" i="3"/>
  <c r="CO819" i="3"/>
  <c r="CP819" i="3"/>
  <c r="CQ819" i="3"/>
  <c r="CR819" i="3"/>
  <c r="CS819" i="3"/>
  <c r="CT819" i="3"/>
  <c r="CU819" i="3"/>
  <c r="CV819" i="3"/>
  <c r="CW819" i="3"/>
  <c r="CX819" i="3"/>
  <c r="CM217" i="3"/>
  <c r="CN217" i="3"/>
  <c r="CO217" i="3"/>
  <c r="CP217" i="3"/>
  <c r="CQ217" i="3"/>
  <c r="CR217" i="3"/>
  <c r="CS217" i="3"/>
  <c r="CT217" i="3"/>
  <c r="CU217" i="3"/>
  <c r="CV217" i="3"/>
  <c r="CW217" i="3"/>
  <c r="CX217" i="3"/>
  <c r="CM218" i="3"/>
  <c r="CN218" i="3"/>
  <c r="CO218" i="3"/>
  <c r="CP218" i="3"/>
  <c r="CQ218" i="3"/>
  <c r="CR218" i="3"/>
  <c r="CS218" i="3"/>
  <c r="CT218" i="3"/>
  <c r="CU218" i="3"/>
  <c r="CV218" i="3"/>
  <c r="CW218" i="3"/>
  <c r="CX218" i="3"/>
  <c r="CM219" i="3"/>
  <c r="CN219" i="3"/>
  <c r="CO219" i="3"/>
  <c r="CP219" i="3"/>
  <c r="CQ219" i="3"/>
  <c r="CR219" i="3"/>
  <c r="CS219" i="3"/>
  <c r="CT219" i="3"/>
  <c r="CU219" i="3"/>
  <c r="CV219" i="3"/>
  <c r="CW219" i="3"/>
  <c r="CX219" i="3"/>
  <c r="CM220" i="3"/>
  <c r="CN220" i="3"/>
  <c r="CO220" i="3"/>
  <c r="CP220" i="3"/>
  <c r="CQ220" i="3"/>
  <c r="CR220" i="3"/>
  <c r="CS220" i="3"/>
  <c r="CT220" i="3"/>
  <c r="CU220" i="3"/>
  <c r="CV220" i="3"/>
  <c r="CW220" i="3"/>
  <c r="CX220" i="3"/>
  <c r="CM221" i="3"/>
  <c r="CN221" i="3"/>
  <c r="CO221" i="3"/>
  <c r="CP221" i="3"/>
  <c r="CQ221" i="3"/>
  <c r="CR221" i="3"/>
  <c r="CS221" i="3"/>
  <c r="CT221" i="3"/>
  <c r="CU221" i="3"/>
  <c r="CV221" i="3"/>
  <c r="CW221" i="3"/>
  <c r="CX221" i="3"/>
  <c r="CM222" i="3"/>
  <c r="CN222" i="3"/>
  <c r="CO222" i="3"/>
  <c r="CP222" i="3"/>
  <c r="CQ222" i="3"/>
  <c r="CR222" i="3"/>
  <c r="CS222" i="3"/>
  <c r="CT222" i="3"/>
  <c r="CU222" i="3"/>
  <c r="CV222" i="3"/>
  <c r="CW222" i="3"/>
  <c r="CX222" i="3"/>
  <c r="CM223" i="3"/>
  <c r="CN223" i="3"/>
  <c r="CO223" i="3"/>
  <c r="CP223" i="3"/>
  <c r="CQ223" i="3"/>
  <c r="CR223" i="3"/>
  <c r="CS223" i="3"/>
  <c r="CT223" i="3"/>
  <c r="CU223" i="3"/>
  <c r="CV223" i="3"/>
  <c r="CW223" i="3"/>
  <c r="CX223" i="3"/>
  <c r="CM224" i="3"/>
  <c r="CN224" i="3"/>
  <c r="CO224" i="3"/>
  <c r="CP224" i="3"/>
  <c r="CQ224" i="3"/>
  <c r="CR224" i="3"/>
  <c r="CS224" i="3"/>
  <c r="CT224" i="3"/>
  <c r="CU224" i="3"/>
  <c r="CV224" i="3"/>
  <c r="CW224" i="3"/>
  <c r="CX224" i="3"/>
  <c r="CM225" i="3"/>
  <c r="CN225" i="3"/>
  <c r="CO225" i="3"/>
  <c r="CP225" i="3"/>
  <c r="CQ225" i="3"/>
  <c r="CR225" i="3"/>
  <c r="CS225" i="3"/>
  <c r="CT225" i="3"/>
  <c r="CU225" i="3"/>
  <c r="CV225" i="3"/>
  <c r="CW225" i="3"/>
  <c r="CX225" i="3"/>
  <c r="CM825" i="3"/>
  <c r="CN825" i="3"/>
  <c r="CO825" i="3"/>
  <c r="CP825" i="3"/>
  <c r="CQ825" i="3"/>
  <c r="CR825" i="3"/>
  <c r="CS825" i="3"/>
  <c r="CT825" i="3"/>
  <c r="CU825" i="3"/>
  <c r="CV825" i="3"/>
  <c r="CW825" i="3"/>
  <c r="CX825" i="3"/>
  <c r="CM226" i="3"/>
  <c r="CN226" i="3"/>
  <c r="CO226" i="3"/>
  <c r="CP226" i="3"/>
  <c r="CQ226" i="3"/>
  <c r="CR226" i="3"/>
  <c r="CS226" i="3"/>
  <c r="CT226" i="3"/>
  <c r="CU226" i="3"/>
  <c r="CV226" i="3"/>
  <c r="CW226" i="3"/>
  <c r="CX226" i="3"/>
  <c r="CM227" i="3"/>
  <c r="CN227" i="3"/>
  <c r="CO227" i="3"/>
  <c r="CP227" i="3"/>
  <c r="CQ227" i="3"/>
  <c r="CR227" i="3"/>
  <c r="CS227" i="3"/>
  <c r="CT227" i="3"/>
  <c r="CU227" i="3"/>
  <c r="CV227" i="3"/>
  <c r="CW227" i="3"/>
  <c r="CX227" i="3"/>
  <c r="CM229" i="3"/>
  <c r="CN229" i="3"/>
  <c r="CO229" i="3"/>
  <c r="CP229" i="3"/>
  <c r="CQ229" i="3"/>
  <c r="CR229" i="3"/>
  <c r="CS229" i="3"/>
  <c r="CT229" i="3"/>
  <c r="CU229" i="3"/>
  <c r="CV229" i="3"/>
  <c r="CW229" i="3"/>
  <c r="CX229" i="3"/>
  <c r="CM230" i="3"/>
  <c r="CN230" i="3"/>
  <c r="CO230" i="3"/>
  <c r="CP230" i="3"/>
  <c r="CQ230" i="3"/>
  <c r="CR230" i="3"/>
  <c r="CS230" i="3"/>
  <c r="CT230" i="3"/>
  <c r="CU230" i="3"/>
  <c r="CV230" i="3"/>
  <c r="CW230" i="3"/>
  <c r="CX230" i="3"/>
  <c r="CM232" i="3"/>
  <c r="CN232" i="3"/>
  <c r="CO232" i="3"/>
  <c r="CP232" i="3"/>
  <c r="CQ232" i="3"/>
  <c r="CR232" i="3"/>
  <c r="CS232" i="3"/>
  <c r="CT232" i="3"/>
  <c r="CU232" i="3"/>
  <c r="CV232" i="3"/>
  <c r="CW232" i="3"/>
  <c r="CX232" i="3"/>
  <c r="CM233" i="3"/>
  <c r="CN233" i="3"/>
  <c r="CO233" i="3"/>
  <c r="CP233" i="3"/>
  <c r="CQ233" i="3"/>
  <c r="CR233" i="3"/>
  <c r="CS233" i="3"/>
  <c r="CT233" i="3"/>
  <c r="CU233" i="3"/>
  <c r="CV233" i="3"/>
  <c r="CW233" i="3"/>
  <c r="CX233" i="3"/>
  <c r="CM234" i="3"/>
  <c r="CN234" i="3"/>
  <c r="CO234" i="3"/>
  <c r="CP234" i="3"/>
  <c r="CQ234" i="3"/>
  <c r="CR234" i="3"/>
  <c r="CS234" i="3"/>
  <c r="CT234" i="3"/>
  <c r="CU234" i="3"/>
  <c r="CV234" i="3"/>
  <c r="CW234" i="3"/>
  <c r="CX234" i="3"/>
  <c r="CM235" i="3"/>
  <c r="CN235" i="3"/>
  <c r="CO235" i="3"/>
  <c r="CP235" i="3"/>
  <c r="CQ235" i="3"/>
  <c r="CR235" i="3"/>
  <c r="CS235" i="3"/>
  <c r="CT235" i="3"/>
  <c r="CU235" i="3"/>
  <c r="CV235" i="3"/>
  <c r="CW235" i="3"/>
  <c r="CX235" i="3"/>
  <c r="CM236" i="3"/>
  <c r="CN236" i="3"/>
  <c r="CO236" i="3"/>
  <c r="CP236" i="3"/>
  <c r="CQ236" i="3"/>
  <c r="CR236" i="3"/>
  <c r="CS236" i="3"/>
  <c r="CT236" i="3"/>
  <c r="CU236" i="3"/>
  <c r="CV236" i="3"/>
  <c r="CW236" i="3"/>
  <c r="CX236" i="3"/>
  <c r="CM237" i="3"/>
  <c r="CN237" i="3"/>
  <c r="CO237" i="3"/>
  <c r="CP237" i="3"/>
  <c r="CQ237" i="3"/>
  <c r="CR237" i="3"/>
  <c r="CS237" i="3"/>
  <c r="CT237" i="3"/>
  <c r="CU237" i="3"/>
  <c r="CV237" i="3"/>
  <c r="CW237" i="3"/>
  <c r="CX237" i="3"/>
  <c r="CM238" i="3"/>
  <c r="CN238" i="3"/>
  <c r="CO238" i="3"/>
  <c r="CP238" i="3"/>
  <c r="CQ238" i="3"/>
  <c r="CR238" i="3"/>
  <c r="CS238" i="3"/>
  <c r="CT238" i="3"/>
  <c r="CU238" i="3"/>
  <c r="CV238" i="3"/>
  <c r="CW238" i="3"/>
  <c r="CX238" i="3"/>
  <c r="CM239" i="3"/>
  <c r="CN239" i="3"/>
  <c r="CO239" i="3"/>
  <c r="CP239" i="3"/>
  <c r="CQ239" i="3"/>
  <c r="CR239" i="3"/>
  <c r="CS239" i="3"/>
  <c r="CT239" i="3"/>
  <c r="CU239" i="3"/>
  <c r="CV239" i="3"/>
  <c r="CW239" i="3"/>
  <c r="CX239" i="3"/>
  <c r="CM240" i="3"/>
  <c r="CN240" i="3"/>
  <c r="CO240" i="3"/>
  <c r="CP240" i="3"/>
  <c r="CQ240" i="3"/>
  <c r="CR240" i="3"/>
  <c r="CS240" i="3"/>
  <c r="CT240" i="3"/>
  <c r="CU240" i="3"/>
  <c r="CV240" i="3"/>
  <c r="CW240" i="3"/>
  <c r="CX240" i="3"/>
  <c r="CM241" i="3"/>
  <c r="CN241" i="3"/>
  <c r="CO241" i="3"/>
  <c r="CP241" i="3"/>
  <c r="CQ241" i="3"/>
  <c r="CR241" i="3"/>
  <c r="CS241" i="3"/>
  <c r="CT241" i="3"/>
  <c r="CU241" i="3"/>
  <c r="CV241" i="3"/>
  <c r="CW241" i="3"/>
  <c r="CX241" i="3"/>
  <c r="CM242" i="3"/>
  <c r="CN242" i="3"/>
  <c r="CO242" i="3"/>
  <c r="CP242" i="3"/>
  <c r="CQ242" i="3"/>
  <c r="CR242" i="3"/>
  <c r="CS242" i="3"/>
  <c r="CT242" i="3"/>
  <c r="CU242" i="3"/>
  <c r="CV242" i="3"/>
  <c r="CW242" i="3"/>
  <c r="CX242" i="3"/>
  <c r="CM243" i="3"/>
  <c r="CN243" i="3"/>
  <c r="CO243" i="3"/>
  <c r="CP243" i="3"/>
  <c r="CQ243" i="3"/>
  <c r="CR243" i="3"/>
  <c r="CS243" i="3"/>
  <c r="CT243" i="3"/>
  <c r="CU243" i="3"/>
  <c r="CV243" i="3"/>
  <c r="CW243" i="3"/>
  <c r="CX243" i="3"/>
  <c r="CM244" i="3"/>
  <c r="CN244" i="3"/>
  <c r="CO244" i="3"/>
  <c r="CP244" i="3"/>
  <c r="CQ244" i="3"/>
  <c r="CR244" i="3"/>
  <c r="CS244" i="3"/>
  <c r="CT244" i="3"/>
  <c r="CU244" i="3"/>
  <c r="CV244" i="3"/>
  <c r="CW244" i="3"/>
  <c r="CX244" i="3"/>
  <c r="CM245" i="3"/>
  <c r="CN245" i="3"/>
  <c r="CO245" i="3"/>
  <c r="CP245" i="3"/>
  <c r="CQ245" i="3"/>
  <c r="CR245" i="3"/>
  <c r="CS245" i="3"/>
  <c r="CT245" i="3"/>
  <c r="CU245" i="3"/>
  <c r="CV245" i="3"/>
  <c r="CW245" i="3"/>
  <c r="CX245" i="3"/>
  <c r="CM246" i="3"/>
  <c r="CN246" i="3"/>
  <c r="CO246" i="3"/>
  <c r="CP246" i="3"/>
  <c r="CQ246" i="3"/>
  <c r="CR246" i="3"/>
  <c r="CS246" i="3"/>
  <c r="CT246" i="3"/>
  <c r="CU246" i="3"/>
  <c r="CV246" i="3"/>
  <c r="CW246" i="3"/>
  <c r="CX246" i="3"/>
  <c r="CM247" i="3"/>
  <c r="CN247" i="3"/>
  <c r="CO247" i="3"/>
  <c r="CP247" i="3"/>
  <c r="CQ247" i="3"/>
  <c r="CR247" i="3"/>
  <c r="CS247" i="3"/>
  <c r="CT247" i="3"/>
  <c r="CU247" i="3"/>
  <c r="CV247" i="3"/>
  <c r="CW247" i="3"/>
  <c r="CX247" i="3"/>
  <c r="CM248" i="3"/>
  <c r="CN248" i="3"/>
  <c r="CO248" i="3"/>
  <c r="CP248" i="3"/>
  <c r="CQ248" i="3"/>
  <c r="CR248" i="3"/>
  <c r="CS248" i="3"/>
  <c r="CT248" i="3"/>
  <c r="CU248" i="3"/>
  <c r="CV248" i="3"/>
  <c r="CW248" i="3"/>
  <c r="CX248" i="3"/>
  <c r="CM249" i="3"/>
  <c r="CN249" i="3"/>
  <c r="CO249" i="3"/>
  <c r="CP249" i="3"/>
  <c r="CQ249" i="3"/>
  <c r="CR249" i="3"/>
  <c r="CS249" i="3"/>
  <c r="CT249" i="3"/>
  <c r="CU249" i="3"/>
  <c r="CV249" i="3"/>
  <c r="CW249" i="3"/>
  <c r="CX249" i="3"/>
  <c r="CM250" i="3"/>
  <c r="CN250" i="3"/>
  <c r="CO250" i="3"/>
  <c r="CP250" i="3"/>
  <c r="CQ250" i="3"/>
  <c r="CR250" i="3"/>
  <c r="CS250" i="3"/>
  <c r="CT250" i="3"/>
  <c r="CU250" i="3"/>
  <c r="CV250" i="3"/>
  <c r="CW250" i="3"/>
  <c r="CX250" i="3"/>
  <c r="CM251" i="3"/>
  <c r="CN251" i="3"/>
  <c r="CO251" i="3"/>
  <c r="CP251" i="3"/>
  <c r="CQ251" i="3"/>
  <c r="CR251" i="3"/>
  <c r="CS251" i="3"/>
  <c r="CT251" i="3"/>
  <c r="CU251" i="3"/>
  <c r="CV251" i="3"/>
  <c r="CW251" i="3"/>
  <c r="CX251" i="3"/>
  <c r="CM252" i="3"/>
  <c r="CN252" i="3"/>
  <c r="CO252" i="3"/>
  <c r="CP252" i="3"/>
  <c r="CQ252" i="3"/>
  <c r="CR252" i="3"/>
  <c r="CS252" i="3"/>
  <c r="CT252" i="3"/>
  <c r="CU252" i="3"/>
  <c r="CV252" i="3"/>
  <c r="CW252" i="3"/>
  <c r="CX252" i="3"/>
  <c r="CM253" i="3"/>
  <c r="CN253" i="3"/>
  <c r="CO253" i="3"/>
  <c r="CP253" i="3"/>
  <c r="CQ253" i="3"/>
  <c r="CR253" i="3"/>
  <c r="CS253" i="3"/>
  <c r="CT253" i="3"/>
  <c r="CU253" i="3"/>
  <c r="CV253" i="3"/>
  <c r="CW253" i="3"/>
  <c r="CX253" i="3"/>
  <c r="CM254" i="3"/>
  <c r="CN254" i="3"/>
  <c r="CO254" i="3"/>
  <c r="CP254" i="3"/>
  <c r="CQ254" i="3"/>
  <c r="CR254" i="3"/>
  <c r="CS254" i="3"/>
  <c r="CT254" i="3"/>
  <c r="CU254" i="3"/>
  <c r="CV254" i="3"/>
  <c r="CW254" i="3"/>
  <c r="CX254" i="3"/>
  <c r="CM255" i="3"/>
  <c r="CN255" i="3"/>
  <c r="CO255" i="3"/>
  <c r="CP255" i="3"/>
  <c r="CQ255" i="3"/>
  <c r="CR255" i="3"/>
  <c r="CS255" i="3"/>
  <c r="CT255" i="3"/>
  <c r="CU255" i="3"/>
  <c r="CV255" i="3"/>
  <c r="CW255" i="3"/>
  <c r="CX255" i="3"/>
  <c r="CM256" i="3"/>
  <c r="CN256" i="3"/>
  <c r="CO256" i="3"/>
  <c r="CP256" i="3"/>
  <c r="CQ256" i="3"/>
  <c r="CR256" i="3"/>
  <c r="CS256" i="3"/>
  <c r="CT256" i="3"/>
  <c r="CU256" i="3"/>
  <c r="CV256" i="3"/>
  <c r="CW256" i="3"/>
  <c r="CX256" i="3"/>
  <c r="CM257" i="3"/>
  <c r="CN257" i="3"/>
  <c r="CO257" i="3"/>
  <c r="CP257" i="3"/>
  <c r="CQ257" i="3"/>
  <c r="CR257" i="3"/>
  <c r="CS257" i="3"/>
  <c r="CT257" i="3"/>
  <c r="CU257" i="3"/>
  <c r="CV257" i="3"/>
  <c r="CW257" i="3"/>
  <c r="CX257" i="3"/>
  <c r="CM258" i="3"/>
  <c r="CN258" i="3"/>
  <c r="CO258" i="3"/>
  <c r="CP258" i="3"/>
  <c r="CQ258" i="3"/>
  <c r="CR258" i="3"/>
  <c r="CS258" i="3"/>
  <c r="CT258" i="3"/>
  <c r="CU258" i="3"/>
  <c r="CV258" i="3"/>
  <c r="CW258" i="3"/>
  <c r="CX258" i="3"/>
  <c r="CM826" i="3"/>
  <c r="CN826" i="3"/>
  <c r="CO826" i="3"/>
  <c r="CP826" i="3"/>
  <c r="CQ826" i="3"/>
  <c r="CR826" i="3"/>
  <c r="CS826" i="3"/>
  <c r="CT826" i="3"/>
  <c r="CU826" i="3"/>
  <c r="CV826" i="3"/>
  <c r="CW826" i="3"/>
  <c r="CX826" i="3"/>
  <c r="CM259" i="3"/>
  <c r="CN259" i="3"/>
  <c r="CO259" i="3"/>
  <c r="CP259" i="3"/>
  <c r="CQ259" i="3"/>
  <c r="CR259" i="3"/>
  <c r="CS259" i="3"/>
  <c r="CT259" i="3"/>
  <c r="CU259" i="3"/>
  <c r="CV259" i="3"/>
  <c r="CW259" i="3"/>
  <c r="CX259" i="3"/>
  <c r="CM260" i="3"/>
  <c r="CN260" i="3"/>
  <c r="CO260" i="3"/>
  <c r="CP260" i="3"/>
  <c r="CQ260" i="3"/>
  <c r="CR260" i="3"/>
  <c r="CS260" i="3"/>
  <c r="CT260" i="3"/>
  <c r="CU260" i="3"/>
  <c r="CV260" i="3"/>
  <c r="CW260" i="3"/>
  <c r="CX260" i="3"/>
  <c r="CM261" i="3"/>
  <c r="CN261" i="3"/>
  <c r="CO261" i="3"/>
  <c r="CP261" i="3"/>
  <c r="CQ261" i="3"/>
  <c r="CR261" i="3"/>
  <c r="CS261" i="3"/>
  <c r="CT261" i="3"/>
  <c r="CU261" i="3"/>
  <c r="CV261" i="3"/>
  <c r="CW261" i="3"/>
  <c r="CX261" i="3"/>
  <c r="CM262" i="3"/>
  <c r="CN262" i="3"/>
  <c r="CO262" i="3"/>
  <c r="CP262" i="3"/>
  <c r="CQ262" i="3"/>
  <c r="CR262" i="3"/>
  <c r="CS262" i="3"/>
  <c r="CT262" i="3"/>
  <c r="CU262" i="3"/>
  <c r="CV262" i="3"/>
  <c r="CW262" i="3"/>
  <c r="CX262" i="3"/>
  <c r="CM263" i="3"/>
  <c r="CN263" i="3"/>
  <c r="CO263" i="3"/>
  <c r="CP263" i="3"/>
  <c r="CQ263" i="3"/>
  <c r="CR263" i="3"/>
  <c r="CS263" i="3"/>
  <c r="CT263" i="3"/>
  <c r="CU263" i="3"/>
  <c r="CV263" i="3"/>
  <c r="CW263" i="3"/>
  <c r="CX263" i="3"/>
  <c r="CM264" i="3"/>
  <c r="CN264" i="3"/>
  <c r="CO264" i="3"/>
  <c r="CP264" i="3"/>
  <c r="CQ264" i="3"/>
  <c r="CR264" i="3"/>
  <c r="CS264" i="3"/>
  <c r="CT264" i="3"/>
  <c r="CU264" i="3"/>
  <c r="CV264" i="3"/>
  <c r="CW264" i="3"/>
  <c r="CX264" i="3"/>
  <c r="CM265" i="3"/>
  <c r="CN265" i="3"/>
  <c r="CO265" i="3"/>
  <c r="CP265" i="3"/>
  <c r="CQ265" i="3"/>
  <c r="CR265" i="3"/>
  <c r="CS265" i="3"/>
  <c r="CT265" i="3"/>
  <c r="CU265" i="3"/>
  <c r="CV265" i="3"/>
  <c r="CW265" i="3"/>
  <c r="CX265" i="3"/>
  <c r="CM266" i="3"/>
  <c r="CN266" i="3"/>
  <c r="CO266" i="3"/>
  <c r="CP266" i="3"/>
  <c r="CQ266" i="3"/>
  <c r="CR266" i="3"/>
  <c r="CS266" i="3"/>
  <c r="CT266" i="3"/>
  <c r="CU266" i="3"/>
  <c r="CV266" i="3"/>
  <c r="CW266" i="3"/>
  <c r="CX266" i="3"/>
  <c r="CM267" i="3"/>
  <c r="CN267" i="3"/>
  <c r="CO267" i="3"/>
  <c r="CP267" i="3"/>
  <c r="CQ267" i="3"/>
  <c r="CR267" i="3"/>
  <c r="CS267" i="3"/>
  <c r="CT267" i="3"/>
  <c r="CU267" i="3"/>
  <c r="CV267" i="3"/>
  <c r="CW267" i="3"/>
  <c r="CX267" i="3"/>
  <c r="CM268" i="3"/>
  <c r="CN268" i="3"/>
  <c r="CO268" i="3"/>
  <c r="CP268" i="3"/>
  <c r="CQ268" i="3"/>
  <c r="CR268" i="3"/>
  <c r="CS268" i="3"/>
  <c r="CT268" i="3"/>
  <c r="CU268" i="3"/>
  <c r="CV268" i="3"/>
  <c r="CW268" i="3"/>
  <c r="CX268" i="3"/>
  <c r="CM269" i="3"/>
  <c r="CN269" i="3"/>
  <c r="CO269" i="3"/>
  <c r="CP269" i="3"/>
  <c r="CQ269" i="3"/>
  <c r="CR269" i="3"/>
  <c r="CS269" i="3"/>
  <c r="CT269" i="3"/>
  <c r="CU269" i="3"/>
  <c r="CV269" i="3"/>
  <c r="CW269" i="3"/>
  <c r="CX269" i="3"/>
  <c r="CM270" i="3"/>
  <c r="CN270" i="3"/>
  <c r="CO270" i="3"/>
  <c r="CP270" i="3"/>
  <c r="CQ270" i="3"/>
  <c r="CR270" i="3"/>
  <c r="CS270" i="3"/>
  <c r="CT270" i="3"/>
  <c r="CU270" i="3"/>
  <c r="CV270" i="3"/>
  <c r="CW270" i="3"/>
  <c r="CX270" i="3"/>
  <c r="CM272" i="3"/>
  <c r="CN272" i="3"/>
  <c r="CO272" i="3"/>
  <c r="CP272" i="3"/>
  <c r="CQ272" i="3"/>
  <c r="CR272" i="3"/>
  <c r="CS272" i="3"/>
  <c r="CT272" i="3"/>
  <c r="CU272" i="3"/>
  <c r="CV272" i="3"/>
  <c r="CW272" i="3"/>
  <c r="CX272" i="3"/>
  <c r="CM273" i="3"/>
  <c r="CN273" i="3"/>
  <c r="CO273" i="3"/>
  <c r="CP273" i="3"/>
  <c r="CQ273" i="3"/>
  <c r="CR273" i="3"/>
  <c r="CS273" i="3"/>
  <c r="CT273" i="3"/>
  <c r="CU273" i="3"/>
  <c r="CV273" i="3"/>
  <c r="CW273" i="3"/>
  <c r="CX273" i="3"/>
  <c r="CM274" i="3"/>
  <c r="CN274" i="3"/>
  <c r="CO274" i="3"/>
  <c r="CP274" i="3"/>
  <c r="CQ274" i="3"/>
  <c r="CR274" i="3"/>
  <c r="CS274" i="3"/>
  <c r="CT274" i="3"/>
  <c r="CU274" i="3"/>
  <c r="CV274" i="3"/>
  <c r="CW274" i="3"/>
  <c r="CX274" i="3"/>
  <c r="CM275" i="3"/>
  <c r="CN275" i="3"/>
  <c r="CO275" i="3"/>
  <c r="CP275" i="3"/>
  <c r="CQ275" i="3"/>
  <c r="CR275" i="3"/>
  <c r="CS275" i="3"/>
  <c r="CT275" i="3"/>
  <c r="CU275" i="3"/>
  <c r="CV275" i="3"/>
  <c r="CW275" i="3"/>
  <c r="CX275" i="3"/>
  <c r="CM276" i="3"/>
  <c r="CN276" i="3"/>
  <c r="CO276" i="3"/>
  <c r="CP276" i="3"/>
  <c r="CQ276" i="3"/>
  <c r="CR276" i="3"/>
  <c r="CS276" i="3"/>
  <c r="CT276" i="3"/>
  <c r="CU276" i="3"/>
  <c r="CV276" i="3"/>
  <c r="CW276" i="3"/>
  <c r="CX276" i="3"/>
  <c r="CM277" i="3"/>
  <c r="CN277" i="3"/>
  <c r="CO277" i="3"/>
  <c r="CP277" i="3"/>
  <c r="CQ277" i="3"/>
  <c r="CR277" i="3"/>
  <c r="CS277" i="3"/>
  <c r="CT277" i="3"/>
  <c r="CU277" i="3"/>
  <c r="CV277" i="3"/>
  <c r="CW277" i="3"/>
  <c r="CX277" i="3"/>
  <c r="CM278" i="3"/>
  <c r="CN278" i="3"/>
  <c r="CO278" i="3"/>
  <c r="CP278" i="3"/>
  <c r="CQ278" i="3"/>
  <c r="CR278" i="3"/>
  <c r="CS278" i="3"/>
  <c r="CT278" i="3"/>
  <c r="CU278" i="3"/>
  <c r="CV278" i="3"/>
  <c r="CW278" i="3"/>
  <c r="CX278" i="3"/>
  <c r="CM279" i="3"/>
  <c r="CN279" i="3"/>
  <c r="CO279" i="3"/>
  <c r="CP279" i="3"/>
  <c r="CQ279" i="3"/>
  <c r="CR279" i="3"/>
  <c r="CS279" i="3"/>
  <c r="CT279" i="3"/>
  <c r="CU279" i="3"/>
  <c r="CV279" i="3"/>
  <c r="CW279" i="3"/>
  <c r="CX279" i="3"/>
  <c r="CM280" i="3"/>
  <c r="CN280" i="3"/>
  <c r="CO280" i="3"/>
  <c r="CP280" i="3"/>
  <c r="CQ280" i="3"/>
  <c r="CR280" i="3"/>
  <c r="CS280" i="3"/>
  <c r="CT280" i="3"/>
  <c r="CU280" i="3"/>
  <c r="CV280" i="3"/>
  <c r="CW280" i="3"/>
  <c r="CX280" i="3"/>
  <c r="CM281" i="3"/>
  <c r="CN281" i="3"/>
  <c r="CO281" i="3"/>
  <c r="CP281" i="3"/>
  <c r="CQ281" i="3"/>
  <c r="CR281" i="3"/>
  <c r="CS281" i="3"/>
  <c r="CT281" i="3"/>
  <c r="CU281" i="3"/>
  <c r="CV281" i="3"/>
  <c r="CW281" i="3"/>
  <c r="CX281" i="3"/>
  <c r="CM282" i="3"/>
  <c r="CN282" i="3"/>
  <c r="CO282" i="3"/>
  <c r="CP282" i="3"/>
  <c r="CQ282" i="3"/>
  <c r="CR282" i="3"/>
  <c r="CS282" i="3"/>
  <c r="CT282" i="3"/>
  <c r="CU282" i="3"/>
  <c r="CV282" i="3"/>
  <c r="CW282" i="3"/>
  <c r="CX282" i="3"/>
  <c r="CM283" i="3"/>
  <c r="CN283" i="3"/>
  <c r="CO283" i="3"/>
  <c r="CP283" i="3"/>
  <c r="CQ283" i="3"/>
  <c r="CR283" i="3"/>
  <c r="CS283" i="3"/>
  <c r="CT283" i="3"/>
  <c r="CU283" i="3"/>
  <c r="CV283" i="3"/>
  <c r="CW283" i="3"/>
  <c r="CX283" i="3"/>
  <c r="CM284" i="3"/>
  <c r="CN284" i="3"/>
  <c r="CO284" i="3"/>
  <c r="CP284" i="3"/>
  <c r="CQ284" i="3"/>
  <c r="CR284" i="3"/>
  <c r="CS284" i="3"/>
  <c r="CT284" i="3"/>
  <c r="CU284" i="3"/>
  <c r="CV284" i="3"/>
  <c r="CW284" i="3"/>
  <c r="CX284" i="3"/>
  <c r="CM285" i="3"/>
  <c r="CN285" i="3"/>
  <c r="CO285" i="3"/>
  <c r="CP285" i="3"/>
  <c r="CQ285" i="3"/>
  <c r="CR285" i="3"/>
  <c r="CS285" i="3"/>
  <c r="CT285" i="3"/>
  <c r="CU285" i="3"/>
  <c r="CV285" i="3"/>
  <c r="CW285" i="3"/>
  <c r="CX285" i="3"/>
  <c r="CM286" i="3"/>
  <c r="CN286" i="3"/>
  <c r="CO286" i="3"/>
  <c r="CP286" i="3"/>
  <c r="CQ286" i="3"/>
  <c r="CR286" i="3"/>
  <c r="CS286" i="3"/>
  <c r="CT286" i="3"/>
  <c r="CU286" i="3"/>
  <c r="CV286" i="3"/>
  <c r="CW286" i="3"/>
  <c r="CX286" i="3"/>
  <c r="CM287" i="3"/>
  <c r="CN287" i="3"/>
  <c r="CO287" i="3"/>
  <c r="CP287" i="3"/>
  <c r="CQ287" i="3"/>
  <c r="CR287" i="3"/>
  <c r="CS287" i="3"/>
  <c r="CT287" i="3"/>
  <c r="CU287" i="3"/>
  <c r="CV287" i="3"/>
  <c r="CW287" i="3"/>
  <c r="CX287" i="3"/>
  <c r="CM288" i="3"/>
  <c r="CN288" i="3"/>
  <c r="CO288" i="3"/>
  <c r="CP288" i="3"/>
  <c r="CQ288" i="3"/>
  <c r="CR288" i="3"/>
  <c r="CS288" i="3"/>
  <c r="CT288" i="3"/>
  <c r="CU288" i="3"/>
  <c r="CV288" i="3"/>
  <c r="CW288" i="3"/>
  <c r="CX288" i="3"/>
  <c r="CM289" i="3"/>
  <c r="CN289" i="3"/>
  <c r="CO289" i="3"/>
  <c r="CP289" i="3"/>
  <c r="CQ289" i="3"/>
  <c r="CR289" i="3"/>
  <c r="CS289" i="3"/>
  <c r="CT289" i="3"/>
  <c r="CU289" i="3"/>
  <c r="CV289" i="3"/>
  <c r="CW289" i="3"/>
  <c r="CX289" i="3"/>
  <c r="CM291" i="3"/>
  <c r="CN291" i="3"/>
  <c r="CO291" i="3"/>
  <c r="CP291" i="3"/>
  <c r="CQ291" i="3"/>
  <c r="CR291" i="3"/>
  <c r="CS291" i="3"/>
  <c r="CT291" i="3"/>
  <c r="CU291" i="3"/>
  <c r="CV291" i="3"/>
  <c r="CW291" i="3"/>
  <c r="CX291" i="3"/>
  <c r="CM292" i="3"/>
  <c r="CN292" i="3"/>
  <c r="CO292" i="3"/>
  <c r="CP292" i="3"/>
  <c r="CQ292" i="3"/>
  <c r="CR292" i="3"/>
  <c r="CS292" i="3"/>
  <c r="CT292" i="3"/>
  <c r="CU292" i="3"/>
  <c r="CV292" i="3"/>
  <c r="CW292" i="3"/>
  <c r="CX292" i="3"/>
  <c r="CM293" i="3"/>
  <c r="CN293" i="3"/>
  <c r="CO293" i="3"/>
  <c r="CP293" i="3"/>
  <c r="CQ293" i="3"/>
  <c r="CR293" i="3"/>
  <c r="CS293" i="3"/>
  <c r="CT293" i="3"/>
  <c r="CU293" i="3"/>
  <c r="CV293" i="3"/>
  <c r="CW293" i="3"/>
  <c r="CX293" i="3"/>
  <c r="CM294" i="3"/>
  <c r="CN294" i="3"/>
  <c r="CO294" i="3"/>
  <c r="CP294" i="3"/>
  <c r="CQ294" i="3"/>
  <c r="CR294" i="3"/>
  <c r="CS294" i="3"/>
  <c r="CT294" i="3"/>
  <c r="CU294" i="3"/>
  <c r="CV294" i="3"/>
  <c r="CW294" i="3"/>
  <c r="CX294" i="3"/>
  <c r="CM295" i="3"/>
  <c r="CN295" i="3"/>
  <c r="CO295" i="3"/>
  <c r="CP295" i="3"/>
  <c r="CQ295" i="3"/>
  <c r="CR295" i="3"/>
  <c r="CS295" i="3"/>
  <c r="CT295" i="3"/>
  <c r="CU295" i="3"/>
  <c r="CV295" i="3"/>
  <c r="CW295" i="3"/>
  <c r="CX295" i="3"/>
  <c r="CM296" i="3"/>
  <c r="CN296" i="3"/>
  <c r="CO296" i="3"/>
  <c r="CP296" i="3"/>
  <c r="CQ296" i="3"/>
  <c r="CR296" i="3"/>
  <c r="CS296" i="3"/>
  <c r="CT296" i="3"/>
  <c r="CU296" i="3"/>
  <c r="CV296" i="3"/>
  <c r="CW296" i="3"/>
  <c r="CX296" i="3"/>
  <c r="CM297" i="3"/>
  <c r="CN297" i="3"/>
  <c r="CO297" i="3"/>
  <c r="CP297" i="3"/>
  <c r="CQ297" i="3"/>
  <c r="CR297" i="3"/>
  <c r="CS297" i="3"/>
  <c r="CT297" i="3"/>
  <c r="CU297" i="3"/>
  <c r="CV297" i="3"/>
  <c r="CW297" i="3"/>
  <c r="CX297" i="3"/>
  <c r="CM298" i="3"/>
  <c r="CN298" i="3"/>
  <c r="CO298" i="3"/>
  <c r="CP298" i="3"/>
  <c r="CQ298" i="3"/>
  <c r="CR298" i="3"/>
  <c r="CS298" i="3"/>
  <c r="CT298" i="3"/>
  <c r="CU298" i="3"/>
  <c r="CV298" i="3"/>
  <c r="CW298" i="3"/>
  <c r="CX298" i="3"/>
  <c r="CM299" i="3"/>
  <c r="CN299" i="3"/>
  <c r="CO299" i="3"/>
  <c r="CP299" i="3"/>
  <c r="CQ299" i="3"/>
  <c r="CR299" i="3"/>
  <c r="CS299" i="3"/>
  <c r="CT299" i="3"/>
  <c r="CU299" i="3"/>
  <c r="CV299" i="3"/>
  <c r="CW299" i="3"/>
  <c r="CX299" i="3"/>
  <c r="CM300" i="3"/>
  <c r="CN300" i="3"/>
  <c r="CO300" i="3"/>
  <c r="CP300" i="3"/>
  <c r="CQ300" i="3"/>
  <c r="CR300" i="3"/>
  <c r="CS300" i="3"/>
  <c r="CT300" i="3"/>
  <c r="CU300" i="3"/>
  <c r="CV300" i="3"/>
  <c r="CW300" i="3"/>
  <c r="CX300" i="3"/>
  <c r="CM301" i="3"/>
  <c r="CN301" i="3"/>
  <c r="CO301" i="3"/>
  <c r="CP301" i="3"/>
  <c r="CQ301" i="3"/>
  <c r="CR301" i="3"/>
  <c r="CS301" i="3"/>
  <c r="CT301" i="3"/>
  <c r="CU301" i="3"/>
  <c r="CV301" i="3"/>
  <c r="CW301" i="3"/>
  <c r="CX301" i="3"/>
  <c r="CM302" i="3"/>
  <c r="CN302" i="3"/>
  <c r="CO302" i="3"/>
  <c r="CP302" i="3"/>
  <c r="CQ302" i="3"/>
  <c r="CR302" i="3"/>
  <c r="CS302" i="3"/>
  <c r="CT302" i="3"/>
  <c r="CU302" i="3"/>
  <c r="CV302" i="3"/>
  <c r="CW302" i="3"/>
  <c r="CX302" i="3"/>
  <c r="CM303" i="3"/>
  <c r="CN303" i="3"/>
  <c r="CO303" i="3"/>
  <c r="CP303" i="3"/>
  <c r="CQ303" i="3"/>
  <c r="CR303" i="3"/>
  <c r="CS303" i="3"/>
  <c r="CT303" i="3"/>
  <c r="CU303" i="3"/>
  <c r="CV303" i="3"/>
  <c r="CW303" i="3"/>
  <c r="CX303" i="3"/>
  <c r="CM304" i="3"/>
  <c r="CN304" i="3"/>
  <c r="CO304" i="3"/>
  <c r="CP304" i="3"/>
  <c r="CQ304" i="3"/>
  <c r="CR304" i="3"/>
  <c r="CS304" i="3"/>
  <c r="CT304" i="3"/>
  <c r="CU304" i="3"/>
  <c r="CV304" i="3"/>
  <c r="CW304" i="3"/>
  <c r="CX304" i="3"/>
  <c r="CM305" i="3"/>
  <c r="CN305" i="3"/>
  <c r="CO305" i="3"/>
  <c r="CP305" i="3"/>
  <c r="CQ305" i="3"/>
  <c r="CR305" i="3"/>
  <c r="CS305" i="3"/>
  <c r="CT305" i="3"/>
  <c r="CU305" i="3"/>
  <c r="CV305" i="3"/>
  <c r="CW305" i="3"/>
  <c r="CX305" i="3"/>
  <c r="CM306" i="3"/>
  <c r="CN306" i="3"/>
  <c r="CO306" i="3"/>
  <c r="CP306" i="3"/>
  <c r="CQ306" i="3"/>
  <c r="CR306" i="3"/>
  <c r="CS306" i="3"/>
  <c r="CT306" i="3"/>
  <c r="CU306" i="3"/>
  <c r="CV306" i="3"/>
  <c r="CW306" i="3"/>
  <c r="CX306" i="3"/>
  <c r="CM307" i="3"/>
  <c r="CN307" i="3"/>
  <c r="CO307" i="3"/>
  <c r="CP307" i="3"/>
  <c r="CQ307" i="3"/>
  <c r="CR307" i="3"/>
  <c r="CS307" i="3"/>
  <c r="CT307" i="3"/>
  <c r="CU307" i="3"/>
  <c r="CV307" i="3"/>
  <c r="CW307" i="3"/>
  <c r="CX307" i="3"/>
  <c r="CM308" i="3"/>
  <c r="CN308" i="3"/>
  <c r="CO308" i="3"/>
  <c r="CP308" i="3"/>
  <c r="CQ308" i="3"/>
  <c r="CR308" i="3"/>
  <c r="CS308" i="3"/>
  <c r="CT308" i="3"/>
  <c r="CU308" i="3"/>
  <c r="CV308" i="3"/>
  <c r="CW308" i="3"/>
  <c r="CX308" i="3"/>
  <c r="CM309" i="3"/>
  <c r="CN309" i="3"/>
  <c r="CO309" i="3"/>
  <c r="CP309" i="3"/>
  <c r="CQ309" i="3"/>
  <c r="CR309" i="3"/>
  <c r="CS309" i="3"/>
  <c r="CT309" i="3"/>
  <c r="CU309" i="3"/>
  <c r="CV309" i="3"/>
  <c r="CW309" i="3"/>
  <c r="CX309" i="3"/>
  <c r="CM310" i="3"/>
  <c r="CN310" i="3"/>
  <c r="CO310" i="3"/>
  <c r="CP310" i="3"/>
  <c r="CQ310" i="3"/>
  <c r="CR310" i="3"/>
  <c r="CS310" i="3"/>
  <c r="CT310" i="3"/>
  <c r="CU310" i="3"/>
  <c r="CV310" i="3"/>
  <c r="CW310" i="3"/>
  <c r="CX310" i="3"/>
  <c r="CM311" i="3"/>
  <c r="CN311" i="3"/>
  <c r="CO311" i="3"/>
  <c r="CP311" i="3"/>
  <c r="CQ311" i="3"/>
  <c r="CR311" i="3"/>
  <c r="CS311" i="3"/>
  <c r="CT311" i="3"/>
  <c r="CU311" i="3"/>
  <c r="CV311" i="3"/>
  <c r="CW311" i="3"/>
  <c r="CX311" i="3"/>
  <c r="CM312" i="3"/>
  <c r="CN312" i="3"/>
  <c r="CO312" i="3"/>
  <c r="CP312" i="3"/>
  <c r="CQ312" i="3"/>
  <c r="CR312" i="3"/>
  <c r="CS312" i="3"/>
  <c r="CT312" i="3"/>
  <c r="CU312" i="3"/>
  <c r="CV312" i="3"/>
  <c r="CW312" i="3"/>
  <c r="CX312" i="3"/>
  <c r="CM313" i="3"/>
  <c r="CN313" i="3"/>
  <c r="CO313" i="3"/>
  <c r="CP313" i="3"/>
  <c r="CQ313" i="3"/>
  <c r="CR313" i="3"/>
  <c r="CS313" i="3"/>
  <c r="CT313" i="3"/>
  <c r="CU313" i="3"/>
  <c r="CV313" i="3"/>
  <c r="CW313" i="3"/>
  <c r="CX313" i="3"/>
  <c r="CM314" i="3"/>
  <c r="CN314" i="3"/>
  <c r="CO314" i="3"/>
  <c r="CP314" i="3"/>
  <c r="CQ314" i="3"/>
  <c r="CR314" i="3"/>
  <c r="CS314" i="3"/>
  <c r="CT314" i="3"/>
  <c r="CU314" i="3"/>
  <c r="CV314" i="3"/>
  <c r="CW314" i="3"/>
  <c r="CX314" i="3"/>
  <c r="CM317" i="3"/>
  <c r="CN317" i="3"/>
  <c r="CO317" i="3"/>
  <c r="CP317" i="3"/>
  <c r="CQ317" i="3"/>
  <c r="CR317" i="3"/>
  <c r="CS317" i="3"/>
  <c r="CT317" i="3"/>
  <c r="CU317" i="3"/>
  <c r="CV317" i="3"/>
  <c r="CW317" i="3"/>
  <c r="CX317" i="3"/>
  <c r="CM318" i="3"/>
  <c r="CN318" i="3"/>
  <c r="CO318" i="3"/>
  <c r="CP318" i="3"/>
  <c r="CQ318" i="3"/>
  <c r="CR318" i="3"/>
  <c r="CS318" i="3"/>
  <c r="CT318" i="3"/>
  <c r="CU318" i="3"/>
  <c r="CV318" i="3"/>
  <c r="CW318" i="3"/>
  <c r="CX318" i="3"/>
  <c r="CM319" i="3"/>
  <c r="CN319" i="3"/>
  <c r="CO319" i="3"/>
  <c r="CP319" i="3"/>
  <c r="CQ319" i="3"/>
  <c r="CR319" i="3"/>
  <c r="CS319" i="3"/>
  <c r="CT319" i="3"/>
  <c r="CU319" i="3"/>
  <c r="CV319" i="3"/>
  <c r="CW319" i="3"/>
  <c r="CX319" i="3"/>
  <c r="CM320" i="3"/>
  <c r="CN320" i="3"/>
  <c r="CO320" i="3"/>
  <c r="CP320" i="3"/>
  <c r="CQ320" i="3"/>
  <c r="CR320" i="3"/>
  <c r="CS320" i="3"/>
  <c r="CT320" i="3"/>
  <c r="CU320" i="3"/>
  <c r="CV320" i="3"/>
  <c r="CW320" i="3"/>
  <c r="CX320" i="3"/>
  <c r="CM321" i="3"/>
  <c r="CN321" i="3"/>
  <c r="CO321" i="3"/>
  <c r="CP321" i="3"/>
  <c r="CQ321" i="3"/>
  <c r="CR321" i="3"/>
  <c r="CS321" i="3"/>
  <c r="CT321" i="3"/>
  <c r="CU321" i="3"/>
  <c r="CV321" i="3"/>
  <c r="CW321" i="3"/>
  <c r="CX321" i="3"/>
  <c r="CM322" i="3"/>
  <c r="CN322" i="3"/>
  <c r="CO322" i="3"/>
  <c r="CP322" i="3"/>
  <c r="CQ322" i="3"/>
  <c r="CR322" i="3"/>
  <c r="CS322" i="3"/>
  <c r="CT322" i="3"/>
  <c r="CU322" i="3"/>
  <c r="CV322" i="3"/>
  <c r="CW322" i="3"/>
  <c r="CX322" i="3"/>
  <c r="CM323" i="3"/>
  <c r="CN323" i="3"/>
  <c r="CO323" i="3"/>
  <c r="CP323" i="3"/>
  <c r="CQ323" i="3"/>
  <c r="CR323" i="3"/>
  <c r="CS323" i="3"/>
  <c r="CT323" i="3"/>
  <c r="CU323" i="3"/>
  <c r="CV323" i="3"/>
  <c r="CW323" i="3"/>
  <c r="CX323" i="3"/>
  <c r="CM324" i="3"/>
  <c r="CN324" i="3"/>
  <c r="CO324" i="3"/>
  <c r="CP324" i="3"/>
  <c r="CQ324" i="3"/>
  <c r="CR324" i="3"/>
  <c r="CS324" i="3"/>
  <c r="CT324" i="3"/>
  <c r="CU324" i="3"/>
  <c r="CV324" i="3"/>
  <c r="CW324" i="3"/>
  <c r="CX324" i="3"/>
  <c r="CM325" i="3"/>
  <c r="CN325" i="3"/>
  <c r="CO325" i="3"/>
  <c r="CP325" i="3"/>
  <c r="CQ325" i="3"/>
  <c r="CR325" i="3"/>
  <c r="CS325" i="3"/>
  <c r="CT325" i="3"/>
  <c r="CU325" i="3"/>
  <c r="CV325" i="3"/>
  <c r="CW325" i="3"/>
  <c r="CX325" i="3"/>
  <c r="CM326" i="3"/>
  <c r="CN326" i="3"/>
  <c r="CO326" i="3"/>
  <c r="CP326" i="3"/>
  <c r="CQ326" i="3"/>
  <c r="CR326" i="3"/>
  <c r="CS326" i="3"/>
  <c r="CT326" i="3"/>
  <c r="CU326" i="3"/>
  <c r="CV326" i="3"/>
  <c r="CW326" i="3"/>
  <c r="CX326" i="3"/>
  <c r="CM327" i="3"/>
  <c r="CN327" i="3"/>
  <c r="CO327" i="3"/>
  <c r="CP327" i="3"/>
  <c r="CQ327" i="3"/>
  <c r="CR327" i="3"/>
  <c r="CS327" i="3"/>
  <c r="CT327" i="3"/>
  <c r="CU327" i="3"/>
  <c r="CV327" i="3"/>
  <c r="CW327" i="3"/>
  <c r="CX327" i="3"/>
  <c r="CM328" i="3"/>
  <c r="CN328" i="3"/>
  <c r="CO328" i="3"/>
  <c r="CP328" i="3"/>
  <c r="CQ328" i="3"/>
  <c r="CR328" i="3"/>
  <c r="CS328" i="3"/>
  <c r="CT328" i="3"/>
  <c r="CU328" i="3"/>
  <c r="CV328" i="3"/>
  <c r="CW328" i="3"/>
  <c r="CX328" i="3"/>
  <c r="CM329" i="3"/>
  <c r="CN329" i="3"/>
  <c r="CO329" i="3"/>
  <c r="CP329" i="3"/>
  <c r="CQ329" i="3"/>
  <c r="CR329" i="3"/>
  <c r="CS329" i="3"/>
  <c r="CT329" i="3"/>
  <c r="CU329" i="3"/>
  <c r="CV329" i="3"/>
  <c r="CW329" i="3"/>
  <c r="CX329" i="3"/>
  <c r="CM330" i="3"/>
  <c r="CN330" i="3"/>
  <c r="CO330" i="3"/>
  <c r="CP330" i="3"/>
  <c r="CQ330" i="3"/>
  <c r="CR330" i="3"/>
  <c r="CS330" i="3"/>
  <c r="CT330" i="3"/>
  <c r="CU330" i="3"/>
  <c r="CV330" i="3"/>
  <c r="CW330" i="3"/>
  <c r="CX330" i="3"/>
  <c r="CM331" i="3"/>
  <c r="CN331" i="3"/>
  <c r="CO331" i="3"/>
  <c r="CP331" i="3"/>
  <c r="CQ331" i="3"/>
  <c r="CR331" i="3"/>
  <c r="CS331" i="3"/>
  <c r="CT331" i="3"/>
  <c r="CU331" i="3"/>
  <c r="CV331" i="3"/>
  <c r="CW331" i="3"/>
  <c r="CX331" i="3"/>
  <c r="CM333" i="3"/>
  <c r="CN333" i="3"/>
  <c r="CO333" i="3"/>
  <c r="CP333" i="3"/>
  <c r="CQ333" i="3"/>
  <c r="CR333" i="3"/>
  <c r="CS333" i="3"/>
  <c r="CT333" i="3"/>
  <c r="CU333" i="3"/>
  <c r="CV333" i="3"/>
  <c r="CW333" i="3"/>
  <c r="CX333" i="3"/>
  <c r="CM334" i="3"/>
  <c r="CN334" i="3"/>
  <c r="CO334" i="3"/>
  <c r="CP334" i="3"/>
  <c r="CQ334" i="3"/>
  <c r="CR334" i="3"/>
  <c r="CS334" i="3"/>
  <c r="CT334" i="3"/>
  <c r="CU334" i="3"/>
  <c r="CV334" i="3"/>
  <c r="CW334" i="3"/>
  <c r="CX334" i="3"/>
  <c r="CM335" i="3"/>
  <c r="CN335" i="3"/>
  <c r="CO335" i="3"/>
  <c r="CP335" i="3"/>
  <c r="CQ335" i="3"/>
  <c r="CR335" i="3"/>
  <c r="CS335" i="3"/>
  <c r="CT335" i="3"/>
  <c r="CU335" i="3"/>
  <c r="CV335" i="3"/>
  <c r="CW335" i="3"/>
  <c r="CX335" i="3"/>
  <c r="CM336" i="3"/>
  <c r="CN336" i="3"/>
  <c r="CO336" i="3"/>
  <c r="CP336" i="3"/>
  <c r="CQ336" i="3"/>
  <c r="CR336" i="3"/>
  <c r="CS336" i="3"/>
  <c r="CT336" i="3"/>
  <c r="CU336" i="3"/>
  <c r="CV336" i="3"/>
  <c r="CW336" i="3"/>
  <c r="CX336" i="3"/>
  <c r="CM337" i="3"/>
  <c r="CN337" i="3"/>
  <c r="CO337" i="3"/>
  <c r="CP337" i="3"/>
  <c r="CQ337" i="3"/>
  <c r="CR337" i="3"/>
  <c r="CS337" i="3"/>
  <c r="CT337" i="3"/>
  <c r="CU337" i="3"/>
  <c r="CV337" i="3"/>
  <c r="CW337" i="3"/>
  <c r="CX337" i="3"/>
  <c r="CM338" i="3"/>
  <c r="CN338" i="3"/>
  <c r="CO338" i="3"/>
  <c r="CP338" i="3"/>
  <c r="CQ338" i="3"/>
  <c r="CR338" i="3"/>
  <c r="CS338" i="3"/>
  <c r="CT338" i="3"/>
  <c r="CU338" i="3"/>
  <c r="CV338" i="3"/>
  <c r="CW338" i="3"/>
  <c r="CX338" i="3"/>
  <c r="CM339" i="3"/>
  <c r="CN339" i="3"/>
  <c r="CO339" i="3"/>
  <c r="CP339" i="3"/>
  <c r="CQ339" i="3"/>
  <c r="CR339" i="3"/>
  <c r="CS339" i="3"/>
  <c r="CT339" i="3"/>
  <c r="CU339" i="3"/>
  <c r="CV339" i="3"/>
  <c r="CW339" i="3"/>
  <c r="CX339" i="3"/>
  <c r="CM340" i="3"/>
  <c r="CN340" i="3"/>
  <c r="CO340" i="3"/>
  <c r="CP340" i="3"/>
  <c r="CQ340" i="3"/>
  <c r="CR340" i="3"/>
  <c r="CS340" i="3"/>
  <c r="CT340" i="3"/>
  <c r="CU340" i="3"/>
  <c r="CV340" i="3"/>
  <c r="CW340" i="3"/>
  <c r="CX340" i="3"/>
  <c r="CM341" i="3"/>
  <c r="CN341" i="3"/>
  <c r="CO341" i="3"/>
  <c r="CP341" i="3"/>
  <c r="CQ341" i="3"/>
  <c r="CR341" i="3"/>
  <c r="CS341" i="3"/>
  <c r="CT341" i="3"/>
  <c r="CU341" i="3"/>
  <c r="CV341" i="3"/>
  <c r="CW341" i="3"/>
  <c r="CX341" i="3"/>
  <c r="CM342" i="3"/>
  <c r="CN342" i="3"/>
  <c r="CO342" i="3"/>
  <c r="CP342" i="3"/>
  <c r="CQ342" i="3"/>
  <c r="CR342" i="3"/>
  <c r="CS342" i="3"/>
  <c r="CT342" i="3"/>
  <c r="CU342" i="3"/>
  <c r="CV342" i="3"/>
  <c r="CW342" i="3"/>
  <c r="CX342" i="3"/>
  <c r="CM343" i="3"/>
  <c r="CN343" i="3"/>
  <c r="CO343" i="3"/>
  <c r="CP343" i="3"/>
  <c r="CQ343" i="3"/>
  <c r="CR343" i="3"/>
  <c r="CS343" i="3"/>
  <c r="CT343" i="3"/>
  <c r="CU343" i="3"/>
  <c r="CV343" i="3"/>
  <c r="CW343" i="3"/>
  <c r="CX343" i="3"/>
  <c r="CM344" i="3"/>
  <c r="CN344" i="3"/>
  <c r="CO344" i="3"/>
  <c r="CP344" i="3"/>
  <c r="CQ344" i="3"/>
  <c r="CR344" i="3"/>
  <c r="CS344" i="3"/>
  <c r="CT344" i="3"/>
  <c r="CU344" i="3"/>
  <c r="CV344" i="3"/>
  <c r="CW344" i="3"/>
  <c r="CX344" i="3"/>
  <c r="CM346" i="3"/>
  <c r="CN346" i="3"/>
  <c r="CO346" i="3"/>
  <c r="CP346" i="3"/>
  <c r="CQ346" i="3"/>
  <c r="CR346" i="3"/>
  <c r="CS346" i="3"/>
  <c r="CT346" i="3"/>
  <c r="CU346" i="3"/>
  <c r="CV346" i="3"/>
  <c r="CW346" i="3"/>
  <c r="CX346" i="3"/>
  <c r="CM347" i="3"/>
  <c r="CN347" i="3"/>
  <c r="CO347" i="3"/>
  <c r="CP347" i="3"/>
  <c r="CQ347" i="3"/>
  <c r="CR347" i="3"/>
  <c r="CS347" i="3"/>
  <c r="CT347" i="3"/>
  <c r="CU347" i="3"/>
  <c r="CV347" i="3"/>
  <c r="CW347" i="3"/>
  <c r="CX347" i="3"/>
  <c r="CM348" i="3"/>
  <c r="CN348" i="3"/>
  <c r="CO348" i="3"/>
  <c r="CP348" i="3"/>
  <c r="CQ348" i="3"/>
  <c r="CR348" i="3"/>
  <c r="CS348" i="3"/>
  <c r="CT348" i="3"/>
  <c r="CU348" i="3"/>
  <c r="CV348" i="3"/>
  <c r="CW348" i="3"/>
  <c r="CX348" i="3"/>
  <c r="CM349" i="3"/>
  <c r="CN349" i="3"/>
  <c r="CO349" i="3"/>
  <c r="CP349" i="3"/>
  <c r="CQ349" i="3"/>
  <c r="CR349" i="3"/>
  <c r="CS349" i="3"/>
  <c r="CT349" i="3"/>
  <c r="CU349" i="3"/>
  <c r="CV349" i="3"/>
  <c r="CW349" i="3"/>
  <c r="CX349" i="3"/>
  <c r="CM350" i="3"/>
  <c r="CN350" i="3"/>
  <c r="CO350" i="3"/>
  <c r="CP350" i="3"/>
  <c r="CQ350" i="3"/>
  <c r="CR350" i="3"/>
  <c r="CS350" i="3"/>
  <c r="CT350" i="3"/>
  <c r="CU350" i="3"/>
  <c r="CV350" i="3"/>
  <c r="CW350" i="3"/>
  <c r="CX350" i="3"/>
  <c r="CM351" i="3"/>
  <c r="CN351" i="3"/>
  <c r="CO351" i="3"/>
  <c r="CP351" i="3"/>
  <c r="CQ351" i="3"/>
  <c r="CR351" i="3"/>
  <c r="CS351" i="3"/>
  <c r="CT351" i="3"/>
  <c r="CU351" i="3"/>
  <c r="CV351" i="3"/>
  <c r="CW351" i="3"/>
  <c r="CX351" i="3"/>
  <c r="CM352" i="3"/>
  <c r="CN352" i="3"/>
  <c r="CO352" i="3"/>
  <c r="CP352" i="3"/>
  <c r="CQ352" i="3"/>
  <c r="CR352" i="3"/>
  <c r="CS352" i="3"/>
  <c r="CT352" i="3"/>
  <c r="CU352" i="3"/>
  <c r="CV352" i="3"/>
  <c r="CW352" i="3"/>
  <c r="CX352" i="3"/>
  <c r="CM353" i="3"/>
  <c r="CN353" i="3"/>
  <c r="CO353" i="3"/>
  <c r="CP353" i="3"/>
  <c r="CQ353" i="3"/>
  <c r="CR353" i="3"/>
  <c r="CS353" i="3"/>
  <c r="CT353" i="3"/>
  <c r="CU353" i="3"/>
  <c r="CV353" i="3"/>
  <c r="CW353" i="3"/>
  <c r="CX353" i="3"/>
  <c r="CM354" i="3"/>
  <c r="CN354" i="3"/>
  <c r="CO354" i="3"/>
  <c r="CP354" i="3"/>
  <c r="CQ354" i="3"/>
  <c r="CR354" i="3"/>
  <c r="CS354" i="3"/>
  <c r="CT354" i="3"/>
  <c r="CU354" i="3"/>
  <c r="CV354" i="3"/>
  <c r="CW354" i="3"/>
  <c r="CX354" i="3"/>
  <c r="CM355" i="3"/>
  <c r="CN355" i="3"/>
  <c r="CO355" i="3"/>
  <c r="CP355" i="3"/>
  <c r="CQ355" i="3"/>
  <c r="CR355" i="3"/>
  <c r="CS355" i="3"/>
  <c r="CT355" i="3"/>
  <c r="CU355" i="3"/>
  <c r="CV355" i="3"/>
  <c r="CW355" i="3"/>
  <c r="CX355" i="3"/>
  <c r="CM356" i="3"/>
  <c r="CN356" i="3"/>
  <c r="CO356" i="3"/>
  <c r="CP356" i="3"/>
  <c r="CQ356" i="3"/>
  <c r="CR356" i="3"/>
  <c r="CS356" i="3"/>
  <c r="CT356" i="3"/>
  <c r="CU356" i="3"/>
  <c r="CV356" i="3"/>
  <c r="CW356" i="3"/>
  <c r="CX356" i="3"/>
  <c r="CM357" i="3"/>
  <c r="CN357" i="3"/>
  <c r="CO357" i="3"/>
  <c r="CP357" i="3"/>
  <c r="CQ357" i="3"/>
  <c r="CR357" i="3"/>
  <c r="CS357" i="3"/>
  <c r="CT357" i="3"/>
  <c r="CU357" i="3"/>
  <c r="CV357" i="3"/>
  <c r="CW357" i="3"/>
  <c r="CX357" i="3"/>
  <c r="CM358" i="3"/>
  <c r="CN358" i="3"/>
  <c r="CO358" i="3"/>
  <c r="CP358" i="3"/>
  <c r="CQ358" i="3"/>
  <c r="CR358" i="3"/>
  <c r="CS358" i="3"/>
  <c r="CT358" i="3"/>
  <c r="CU358" i="3"/>
  <c r="CV358" i="3"/>
  <c r="CW358" i="3"/>
  <c r="CX358" i="3"/>
  <c r="CM359" i="3"/>
  <c r="CN359" i="3"/>
  <c r="CO359" i="3"/>
  <c r="CP359" i="3"/>
  <c r="CQ359" i="3"/>
  <c r="CR359" i="3"/>
  <c r="CS359" i="3"/>
  <c r="CT359" i="3"/>
  <c r="CU359" i="3"/>
  <c r="CV359" i="3"/>
  <c r="CW359" i="3"/>
  <c r="CX359" i="3"/>
  <c r="CM361" i="3"/>
  <c r="CN361" i="3"/>
  <c r="CO361" i="3"/>
  <c r="CP361" i="3"/>
  <c r="CQ361" i="3"/>
  <c r="CR361" i="3"/>
  <c r="CS361" i="3"/>
  <c r="CT361" i="3"/>
  <c r="CU361" i="3"/>
  <c r="CV361" i="3"/>
  <c r="CW361" i="3"/>
  <c r="CX361" i="3"/>
  <c r="CM362" i="3"/>
  <c r="CN362" i="3"/>
  <c r="CO362" i="3"/>
  <c r="CP362" i="3"/>
  <c r="CQ362" i="3"/>
  <c r="CR362" i="3"/>
  <c r="CS362" i="3"/>
  <c r="CT362" i="3"/>
  <c r="CU362" i="3"/>
  <c r="CV362" i="3"/>
  <c r="CW362" i="3"/>
  <c r="CX362" i="3"/>
  <c r="CM363" i="3"/>
  <c r="CN363" i="3"/>
  <c r="CO363" i="3"/>
  <c r="CP363" i="3"/>
  <c r="CQ363" i="3"/>
  <c r="CR363" i="3"/>
  <c r="CS363" i="3"/>
  <c r="CT363" i="3"/>
  <c r="CU363" i="3"/>
  <c r="CV363" i="3"/>
  <c r="CW363" i="3"/>
  <c r="CX363" i="3"/>
  <c r="CM364" i="3"/>
  <c r="CN364" i="3"/>
  <c r="CO364" i="3"/>
  <c r="CP364" i="3"/>
  <c r="CQ364" i="3"/>
  <c r="CR364" i="3"/>
  <c r="CS364" i="3"/>
  <c r="CT364" i="3"/>
  <c r="CU364" i="3"/>
  <c r="CV364" i="3"/>
  <c r="CW364" i="3"/>
  <c r="CX364" i="3"/>
  <c r="CM365" i="3"/>
  <c r="CN365" i="3"/>
  <c r="CO365" i="3"/>
  <c r="CP365" i="3"/>
  <c r="CQ365" i="3"/>
  <c r="CR365" i="3"/>
  <c r="CS365" i="3"/>
  <c r="CT365" i="3"/>
  <c r="CU365" i="3"/>
  <c r="CV365" i="3"/>
  <c r="CW365" i="3"/>
  <c r="CX365" i="3"/>
  <c r="CM366" i="3"/>
  <c r="CN366" i="3"/>
  <c r="CO366" i="3"/>
  <c r="CP366" i="3"/>
  <c r="CQ366" i="3"/>
  <c r="CR366" i="3"/>
  <c r="CS366" i="3"/>
  <c r="CT366" i="3"/>
  <c r="CU366" i="3"/>
  <c r="CV366" i="3"/>
  <c r="CW366" i="3"/>
  <c r="CX366" i="3"/>
  <c r="CM367" i="3"/>
  <c r="CN367" i="3"/>
  <c r="CO367" i="3"/>
  <c r="CP367" i="3"/>
  <c r="CQ367" i="3"/>
  <c r="CR367" i="3"/>
  <c r="CS367" i="3"/>
  <c r="CT367" i="3"/>
  <c r="CU367" i="3"/>
  <c r="CV367" i="3"/>
  <c r="CW367" i="3"/>
  <c r="CX367" i="3"/>
  <c r="CM368" i="3"/>
  <c r="CN368" i="3"/>
  <c r="CO368" i="3"/>
  <c r="CP368" i="3"/>
  <c r="CQ368" i="3"/>
  <c r="CR368" i="3"/>
  <c r="CS368" i="3"/>
  <c r="CT368" i="3"/>
  <c r="CU368" i="3"/>
  <c r="CV368" i="3"/>
  <c r="CW368" i="3"/>
  <c r="CX368" i="3"/>
  <c r="CM369" i="3"/>
  <c r="CN369" i="3"/>
  <c r="CO369" i="3"/>
  <c r="CP369" i="3"/>
  <c r="CQ369" i="3"/>
  <c r="CR369" i="3"/>
  <c r="CS369" i="3"/>
  <c r="CT369" i="3"/>
  <c r="CU369" i="3"/>
  <c r="CV369" i="3"/>
  <c r="CW369" i="3"/>
  <c r="CX369" i="3"/>
  <c r="CM370" i="3"/>
  <c r="CN370" i="3"/>
  <c r="CO370" i="3"/>
  <c r="CP370" i="3"/>
  <c r="CQ370" i="3"/>
  <c r="CR370" i="3"/>
  <c r="CS370" i="3"/>
  <c r="CT370" i="3"/>
  <c r="CU370" i="3"/>
  <c r="CV370" i="3"/>
  <c r="CW370" i="3"/>
  <c r="CX370" i="3"/>
  <c r="CM372" i="3"/>
  <c r="CN372" i="3"/>
  <c r="CO372" i="3"/>
  <c r="CP372" i="3"/>
  <c r="CQ372" i="3"/>
  <c r="CR372" i="3"/>
  <c r="CS372" i="3"/>
  <c r="CT372" i="3"/>
  <c r="CU372" i="3"/>
  <c r="CV372" i="3"/>
  <c r="CW372" i="3"/>
  <c r="CX372" i="3"/>
  <c r="CM373" i="3"/>
  <c r="CN373" i="3"/>
  <c r="CO373" i="3"/>
  <c r="CP373" i="3"/>
  <c r="CQ373" i="3"/>
  <c r="CR373" i="3"/>
  <c r="CS373" i="3"/>
  <c r="CT373" i="3"/>
  <c r="CU373" i="3"/>
  <c r="CV373" i="3"/>
  <c r="CW373" i="3"/>
  <c r="CX373" i="3"/>
  <c r="CM374" i="3"/>
  <c r="CN374" i="3"/>
  <c r="CO374" i="3"/>
  <c r="CP374" i="3"/>
  <c r="CQ374" i="3"/>
  <c r="CR374" i="3"/>
  <c r="CS374" i="3"/>
  <c r="CT374" i="3"/>
  <c r="CU374" i="3"/>
  <c r="CV374" i="3"/>
  <c r="CW374" i="3"/>
  <c r="CX374" i="3"/>
  <c r="CM375" i="3"/>
  <c r="CN375" i="3"/>
  <c r="CO375" i="3"/>
  <c r="CP375" i="3"/>
  <c r="CQ375" i="3"/>
  <c r="CR375" i="3"/>
  <c r="CS375" i="3"/>
  <c r="CT375" i="3"/>
  <c r="CU375" i="3"/>
  <c r="CV375" i="3"/>
  <c r="CW375" i="3"/>
  <c r="CX375" i="3"/>
  <c r="CM376" i="3"/>
  <c r="CN376" i="3"/>
  <c r="CO376" i="3"/>
  <c r="CP376" i="3"/>
  <c r="CQ376" i="3"/>
  <c r="CR376" i="3"/>
  <c r="CS376" i="3"/>
  <c r="CT376" i="3"/>
  <c r="CU376" i="3"/>
  <c r="CV376" i="3"/>
  <c r="CW376" i="3"/>
  <c r="CX376" i="3"/>
  <c r="CM377" i="3"/>
  <c r="CN377" i="3"/>
  <c r="CO377" i="3"/>
  <c r="CP377" i="3"/>
  <c r="CQ377" i="3"/>
  <c r="CR377" i="3"/>
  <c r="CS377" i="3"/>
  <c r="CT377" i="3"/>
  <c r="CU377" i="3"/>
  <c r="CV377" i="3"/>
  <c r="CW377" i="3"/>
  <c r="CX377" i="3"/>
  <c r="CM378" i="3"/>
  <c r="CN378" i="3"/>
  <c r="CO378" i="3"/>
  <c r="CP378" i="3"/>
  <c r="CQ378" i="3"/>
  <c r="CR378" i="3"/>
  <c r="CS378" i="3"/>
  <c r="CT378" i="3"/>
  <c r="CU378" i="3"/>
  <c r="CV378" i="3"/>
  <c r="CW378" i="3"/>
  <c r="CX378" i="3"/>
  <c r="CM379" i="3"/>
  <c r="CN379" i="3"/>
  <c r="CO379" i="3"/>
  <c r="CP379" i="3"/>
  <c r="CQ379" i="3"/>
  <c r="CR379" i="3"/>
  <c r="CS379" i="3"/>
  <c r="CT379" i="3"/>
  <c r="CU379" i="3"/>
  <c r="CV379" i="3"/>
  <c r="CW379" i="3"/>
  <c r="CX379" i="3"/>
  <c r="CM380" i="3"/>
  <c r="CN380" i="3"/>
  <c r="CO380" i="3"/>
  <c r="CP380" i="3"/>
  <c r="CQ380" i="3"/>
  <c r="CR380" i="3"/>
  <c r="CS380" i="3"/>
  <c r="CT380" i="3"/>
  <c r="CU380" i="3"/>
  <c r="CV380" i="3"/>
  <c r="CW380" i="3"/>
  <c r="CX380" i="3"/>
  <c r="CM381" i="3"/>
  <c r="CN381" i="3"/>
  <c r="CO381" i="3"/>
  <c r="CP381" i="3"/>
  <c r="CQ381" i="3"/>
  <c r="CR381" i="3"/>
  <c r="CS381" i="3"/>
  <c r="CT381" i="3"/>
  <c r="CU381" i="3"/>
  <c r="CV381" i="3"/>
  <c r="CW381" i="3"/>
  <c r="CX381" i="3"/>
  <c r="CM382" i="3"/>
  <c r="CN382" i="3"/>
  <c r="CO382" i="3"/>
  <c r="CP382" i="3"/>
  <c r="CQ382" i="3"/>
  <c r="CR382" i="3"/>
  <c r="CS382" i="3"/>
  <c r="CT382" i="3"/>
  <c r="CU382" i="3"/>
  <c r="CV382" i="3"/>
  <c r="CW382" i="3"/>
  <c r="CX382" i="3"/>
  <c r="CM383" i="3"/>
  <c r="CN383" i="3"/>
  <c r="CO383" i="3"/>
  <c r="CP383" i="3"/>
  <c r="CQ383" i="3"/>
  <c r="CR383" i="3"/>
  <c r="CS383" i="3"/>
  <c r="CT383" i="3"/>
  <c r="CU383" i="3"/>
  <c r="CV383" i="3"/>
  <c r="CW383" i="3"/>
  <c r="CX383" i="3"/>
  <c r="CM384" i="3"/>
  <c r="CN384" i="3"/>
  <c r="CO384" i="3"/>
  <c r="CP384" i="3"/>
  <c r="CQ384" i="3"/>
  <c r="CR384" i="3"/>
  <c r="CS384" i="3"/>
  <c r="CT384" i="3"/>
  <c r="CU384" i="3"/>
  <c r="CV384" i="3"/>
  <c r="CW384" i="3"/>
  <c r="CX384" i="3"/>
  <c r="CM385" i="3"/>
  <c r="CN385" i="3"/>
  <c r="CO385" i="3"/>
  <c r="CP385" i="3"/>
  <c r="CQ385" i="3"/>
  <c r="CR385" i="3"/>
  <c r="CS385" i="3"/>
  <c r="CT385" i="3"/>
  <c r="CU385" i="3"/>
  <c r="CV385" i="3"/>
  <c r="CW385" i="3"/>
  <c r="CX385" i="3"/>
  <c r="CM386" i="3"/>
  <c r="CN386" i="3"/>
  <c r="CO386" i="3"/>
  <c r="CP386" i="3"/>
  <c r="CQ386" i="3"/>
  <c r="CR386" i="3"/>
  <c r="CS386" i="3"/>
  <c r="CT386" i="3"/>
  <c r="CU386" i="3"/>
  <c r="CV386" i="3"/>
  <c r="CW386" i="3"/>
  <c r="CX386" i="3"/>
  <c r="CM387" i="3"/>
  <c r="CN387" i="3"/>
  <c r="CO387" i="3"/>
  <c r="CP387" i="3"/>
  <c r="CQ387" i="3"/>
  <c r="CR387" i="3"/>
  <c r="CS387" i="3"/>
  <c r="CT387" i="3"/>
  <c r="CU387" i="3"/>
  <c r="CV387" i="3"/>
  <c r="CW387" i="3"/>
  <c r="CX387" i="3"/>
  <c r="CM389" i="3"/>
  <c r="CN389" i="3"/>
  <c r="CO389" i="3"/>
  <c r="CP389" i="3"/>
  <c r="CQ389" i="3"/>
  <c r="CR389" i="3"/>
  <c r="CS389" i="3"/>
  <c r="CT389" i="3"/>
  <c r="CU389" i="3"/>
  <c r="CV389" i="3"/>
  <c r="CW389" i="3"/>
  <c r="CX389" i="3"/>
  <c r="CM390" i="3"/>
  <c r="CN390" i="3"/>
  <c r="CO390" i="3"/>
  <c r="CP390" i="3"/>
  <c r="CQ390" i="3"/>
  <c r="CR390" i="3"/>
  <c r="CS390" i="3"/>
  <c r="CT390" i="3"/>
  <c r="CU390" i="3"/>
  <c r="CV390" i="3"/>
  <c r="CW390" i="3"/>
  <c r="CX390" i="3"/>
  <c r="CM391" i="3"/>
  <c r="CN391" i="3"/>
  <c r="CO391" i="3"/>
  <c r="CP391" i="3"/>
  <c r="CQ391" i="3"/>
  <c r="CR391" i="3"/>
  <c r="CS391" i="3"/>
  <c r="CT391" i="3"/>
  <c r="CU391" i="3"/>
  <c r="CV391" i="3"/>
  <c r="CW391" i="3"/>
  <c r="CX391" i="3"/>
  <c r="CM393" i="3"/>
  <c r="CN393" i="3"/>
  <c r="CO393" i="3"/>
  <c r="CP393" i="3"/>
  <c r="CQ393" i="3"/>
  <c r="CR393" i="3"/>
  <c r="CS393" i="3"/>
  <c r="CT393" i="3"/>
  <c r="CU393" i="3"/>
  <c r="CV393" i="3"/>
  <c r="CW393" i="3"/>
  <c r="CX393" i="3"/>
  <c r="CM394" i="3"/>
  <c r="CN394" i="3"/>
  <c r="CO394" i="3"/>
  <c r="CP394" i="3"/>
  <c r="CQ394" i="3"/>
  <c r="CR394" i="3"/>
  <c r="CS394" i="3"/>
  <c r="CT394" i="3"/>
  <c r="CU394" i="3"/>
  <c r="CV394" i="3"/>
  <c r="CW394" i="3"/>
  <c r="CX394" i="3"/>
  <c r="CM395" i="3"/>
  <c r="CN395" i="3"/>
  <c r="CO395" i="3"/>
  <c r="CP395" i="3"/>
  <c r="CQ395" i="3"/>
  <c r="CR395" i="3"/>
  <c r="CS395" i="3"/>
  <c r="CT395" i="3"/>
  <c r="CU395" i="3"/>
  <c r="CV395" i="3"/>
  <c r="CW395" i="3"/>
  <c r="CX395" i="3"/>
  <c r="CM396" i="3"/>
  <c r="CN396" i="3"/>
  <c r="CO396" i="3"/>
  <c r="CP396" i="3"/>
  <c r="CQ396" i="3"/>
  <c r="CR396" i="3"/>
  <c r="CS396" i="3"/>
  <c r="CT396" i="3"/>
  <c r="CU396" i="3"/>
  <c r="CV396" i="3"/>
  <c r="CW396" i="3"/>
  <c r="CX396" i="3"/>
  <c r="CM397" i="3"/>
  <c r="CN397" i="3"/>
  <c r="CO397" i="3"/>
  <c r="CP397" i="3"/>
  <c r="CQ397" i="3"/>
  <c r="CR397" i="3"/>
  <c r="CS397" i="3"/>
  <c r="CT397" i="3"/>
  <c r="CU397" i="3"/>
  <c r="CV397" i="3"/>
  <c r="CW397" i="3"/>
  <c r="CX397" i="3"/>
  <c r="CM398" i="3"/>
  <c r="CN398" i="3"/>
  <c r="CO398" i="3"/>
  <c r="CP398" i="3"/>
  <c r="CQ398" i="3"/>
  <c r="CR398" i="3"/>
  <c r="CS398" i="3"/>
  <c r="CT398" i="3"/>
  <c r="CU398" i="3"/>
  <c r="CV398" i="3"/>
  <c r="CW398" i="3"/>
  <c r="CX398" i="3"/>
  <c r="CM399" i="3"/>
  <c r="CN399" i="3"/>
  <c r="CO399" i="3"/>
  <c r="CP399" i="3"/>
  <c r="CQ399" i="3"/>
  <c r="CR399" i="3"/>
  <c r="CS399" i="3"/>
  <c r="CT399" i="3"/>
  <c r="CU399" i="3"/>
  <c r="CV399" i="3"/>
  <c r="CW399" i="3"/>
  <c r="CX399" i="3"/>
  <c r="CM400" i="3"/>
  <c r="CN400" i="3"/>
  <c r="CO400" i="3"/>
  <c r="CP400" i="3"/>
  <c r="CQ400" i="3"/>
  <c r="CR400" i="3"/>
  <c r="CS400" i="3"/>
  <c r="CT400" i="3"/>
  <c r="CU400" i="3"/>
  <c r="CV400" i="3"/>
  <c r="CW400" i="3"/>
  <c r="CX400" i="3"/>
  <c r="CM401" i="3"/>
  <c r="CN401" i="3"/>
  <c r="CO401" i="3"/>
  <c r="CP401" i="3"/>
  <c r="CQ401" i="3"/>
  <c r="CR401" i="3"/>
  <c r="CS401" i="3"/>
  <c r="CT401" i="3"/>
  <c r="CU401" i="3"/>
  <c r="CV401" i="3"/>
  <c r="CW401" i="3"/>
  <c r="CX401" i="3"/>
  <c r="CM402" i="3"/>
  <c r="CN402" i="3"/>
  <c r="CO402" i="3"/>
  <c r="CP402" i="3"/>
  <c r="CQ402" i="3"/>
  <c r="CR402" i="3"/>
  <c r="CS402" i="3"/>
  <c r="CT402" i="3"/>
  <c r="CU402" i="3"/>
  <c r="CV402" i="3"/>
  <c r="CW402" i="3"/>
  <c r="CX402" i="3"/>
  <c r="CM403" i="3"/>
  <c r="CN403" i="3"/>
  <c r="CO403" i="3"/>
  <c r="CP403" i="3"/>
  <c r="CQ403" i="3"/>
  <c r="CR403" i="3"/>
  <c r="CS403" i="3"/>
  <c r="CT403" i="3"/>
  <c r="CU403" i="3"/>
  <c r="CV403" i="3"/>
  <c r="CW403" i="3"/>
  <c r="CX403" i="3"/>
  <c r="CM404" i="3"/>
  <c r="CN404" i="3"/>
  <c r="CO404" i="3"/>
  <c r="CP404" i="3"/>
  <c r="CQ404" i="3"/>
  <c r="CR404" i="3"/>
  <c r="CS404" i="3"/>
  <c r="CT404" i="3"/>
  <c r="CU404" i="3"/>
  <c r="CV404" i="3"/>
  <c r="CW404" i="3"/>
  <c r="CX404" i="3"/>
  <c r="CM405" i="3"/>
  <c r="CN405" i="3"/>
  <c r="CO405" i="3"/>
  <c r="CP405" i="3"/>
  <c r="CQ405" i="3"/>
  <c r="CR405" i="3"/>
  <c r="CS405" i="3"/>
  <c r="CT405" i="3"/>
  <c r="CU405" i="3"/>
  <c r="CV405" i="3"/>
  <c r="CW405" i="3"/>
  <c r="CX405" i="3"/>
  <c r="CM406" i="3"/>
  <c r="CN406" i="3"/>
  <c r="CO406" i="3"/>
  <c r="CP406" i="3"/>
  <c r="CQ406" i="3"/>
  <c r="CR406" i="3"/>
  <c r="CS406" i="3"/>
  <c r="CT406" i="3"/>
  <c r="CU406" i="3"/>
  <c r="CV406" i="3"/>
  <c r="CW406" i="3"/>
  <c r="CX406" i="3"/>
  <c r="CM407" i="3"/>
  <c r="CN407" i="3"/>
  <c r="CO407" i="3"/>
  <c r="CP407" i="3"/>
  <c r="CQ407" i="3"/>
  <c r="CR407" i="3"/>
  <c r="CS407" i="3"/>
  <c r="CT407" i="3"/>
  <c r="CU407" i="3"/>
  <c r="CV407" i="3"/>
  <c r="CW407" i="3"/>
  <c r="CX407" i="3"/>
  <c r="CM408" i="3"/>
  <c r="CN408" i="3"/>
  <c r="CO408" i="3"/>
  <c r="CP408" i="3"/>
  <c r="CQ408" i="3"/>
  <c r="CR408" i="3"/>
  <c r="CS408" i="3"/>
  <c r="CT408" i="3"/>
  <c r="CU408" i="3"/>
  <c r="CV408" i="3"/>
  <c r="CW408" i="3"/>
  <c r="CX408" i="3"/>
  <c r="CM410" i="3"/>
  <c r="CN410" i="3"/>
  <c r="CO410" i="3"/>
  <c r="CP410" i="3"/>
  <c r="CQ410" i="3"/>
  <c r="CR410" i="3"/>
  <c r="CS410" i="3"/>
  <c r="CT410" i="3"/>
  <c r="CU410" i="3"/>
  <c r="CV410" i="3"/>
  <c r="CW410" i="3"/>
  <c r="CX410" i="3"/>
  <c r="CM411" i="3"/>
  <c r="CN411" i="3"/>
  <c r="CO411" i="3"/>
  <c r="CP411" i="3"/>
  <c r="CQ411" i="3"/>
  <c r="CR411" i="3"/>
  <c r="CS411" i="3"/>
  <c r="CT411" i="3"/>
  <c r="CU411" i="3"/>
  <c r="CV411" i="3"/>
  <c r="CW411" i="3"/>
  <c r="CX411" i="3"/>
  <c r="CM412" i="3"/>
  <c r="CN412" i="3"/>
  <c r="CO412" i="3"/>
  <c r="CP412" i="3"/>
  <c r="CQ412" i="3"/>
  <c r="CR412" i="3"/>
  <c r="CS412" i="3"/>
  <c r="CT412" i="3"/>
  <c r="CU412" i="3"/>
  <c r="CV412" i="3"/>
  <c r="CW412" i="3"/>
  <c r="CX412" i="3"/>
  <c r="CM413" i="3"/>
  <c r="CN413" i="3"/>
  <c r="CO413" i="3"/>
  <c r="CP413" i="3"/>
  <c r="CQ413" i="3"/>
  <c r="CR413" i="3"/>
  <c r="CS413" i="3"/>
  <c r="CT413" i="3"/>
  <c r="CU413" i="3"/>
  <c r="CV413" i="3"/>
  <c r="CW413" i="3"/>
  <c r="CX413" i="3"/>
  <c r="CM414" i="3"/>
  <c r="CN414" i="3"/>
  <c r="CO414" i="3"/>
  <c r="CP414" i="3"/>
  <c r="CQ414" i="3"/>
  <c r="CR414" i="3"/>
  <c r="CS414" i="3"/>
  <c r="CT414" i="3"/>
  <c r="CU414" i="3"/>
  <c r="CV414" i="3"/>
  <c r="CW414" i="3"/>
  <c r="CX414" i="3"/>
  <c r="CM415" i="3"/>
  <c r="CN415" i="3"/>
  <c r="CO415" i="3"/>
  <c r="CP415" i="3"/>
  <c r="CQ415" i="3"/>
  <c r="CR415" i="3"/>
  <c r="CS415" i="3"/>
  <c r="CT415" i="3"/>
  <c r="CU415" i="3"/>
  <c r="CV415" i="3"/>
  <c r="CW415" i="3"/>
  <c r="CX415" i="3"/>
  <c r="CM416" i="3"/>
  <c r="CN416" i="3"/>
  <c r="CO416" i="3"/>
  <c r="CP416" i="3"/>
  <c r="CQ416" i="3"/>
  <c r="CR416" i="3"/>
  <c r="CS416" i="3"/>
  <c r="CT416" i="3"/>
  <c r="CU416" i="3"/>
  <c r="CV416" i="3"/>
  <c r="CW416" i="3"/>
  <c r="CX416" i="3"/>
  <c r="CM417" i="3"/>
  <c r="CN417" i="3"/>
  <c r="CO417" i="3"/>
  <c r="CP417" i="3"/>
  <c r="CQ417" i="3"/>
  <c r="CR417" i="3"/>
  <c r="CS417" i="3"/>
  <c r="CT417" i="3"/>
  <c r="CU417" i="3"/>
  <c r="CV417" i="3"/>
  <c r="CW417" i="3"/>
  <c r="CX417" i="3"/>
  <c r="CM419" i="3"/>
  <c r="CN419" i="3"/>
  <c r="CO419" i="3"/>
  <c r="CP419" i="3"/>
  <c r="CQ419" i="3"/>
  <c r="CR419" i="3"/>
  <c r="CS419" i="3"/>
  <c r="CT419" i="3"/>
  <c r="CU419" i="3"/>
  <c r="CV419" i="3"/>
  <c r="CW419" i="3"/>
  <c r="CX419" i="3"/>
  <c r="CM420" i="3"/>
  <c r="CN420" i="3"/>
  <c r="CO420" i="3"/>
  <c r="CP420" i="3"/>
  <c r="CQ420" i="3"/>
  <c r="CR420" i="3"/>
  <c r="CS420" i="3"/>
  <c r="CT420" i="3"/>
  <c r="CU420" i="3"/>
  <c r="CV420" i="3"/>
  <c r="CW420" i="3"/>
  <c r="CX420" i="3"/>
  <c r="CM421" i="3"/>
  <c r="CN421" i="3"/>
  <c r="CO421" i="3"/>
  <c r="CP421" i="3"/>
  <c r="CQ421" i="3"/>
  <c r="CR421" i="3"/>
  <c r="CS421" i="3"/>
  <c r="CT421" i="3"/>
  <c r="CU421" i="3"/>
  <c r="CV421" i="3"/>
  <c r="CW421" i="3"/>
  <c r="CX421" i="3"/>
  <c r="CM422" i="3"/>
  <c r="CN422" i="3"/>
  <c r="CO422" i="3"/>
  <c r="CP422" i="3"/>
  <c r="CQ422" i="3"/>
  <c r="CR422" i="3"/>
  <c r="CS422" i="3"/>
  <c r="CT422" i="3"/>
  <c r="CU422" i="3"/>
  <c r="CV422" i="3"/>
  <c r="CW422" i="3"/>
  <c r="CX422" i="3"/>
  <c r="CM424" i="3"/>
  <c r="CN424" i="3"/>
  <c r="CO424" i="3"/>
  <c r="CP424" i="3"/>
  <c r="CQ424" i="3"/>
  <c r="CR424" i="3"/>
  <c r="CS424" i="3"/>
  <c r="CT424" i="3"/>
  <c r="CU424" i="3"/>
  <c r="CV424" i="3"/>
  <c r="CW424" i="3"/>
  <c r="CX424" i="3"/>
  <c r="CM425" i="3"/>
  <c r="CN425" i="3"/>
  <c r="CO425" i="3"/>
  <c r="CP425" i="3"/>
  <c r="CQ425" i="3"/>
  <c r="CR425" i="3"/>
  <c r="CS425" i="3"/>
  <c r="CT425" i="3"/>
  <c r="CU425" i="3"/>
  <c r="CV425" i="3"/>
  <c r="CW425" i="3"/>
  <c r="CX425" i="3"/>
  <c r="CM426" i="3"/>
  <c r="CN426" i="3"/>
  <c r="CO426" i="3"/>
  <c r="CP426" i="3"/>
  <c r="CQ426" i="3"/>
  <c r="CR426" i="3"/>
  <c r="CS426" i="3"/>
  <c r="CT426" i="3"/>
  <c r="CU426" i="3"/>
  <c r="CV426" i="3"/>
  <c r="CW426" i="3"/>
  <c r="CX426" i="3"/>
  <c r="CM427" i="3"/>
  <c r="CN427" i="3"/>
  <c r="CO427" i="3"/>
  <c r="CP427" i="3"/>
  <c r="CQ427" i="3"/>
  <c r="CR427" i="3"/>
  <c r="CS427" i="3"/>
  <c r="CT427" i="3"/>
  <c r="CU427" i="3"/>
  <c r="CV427" i="3"/>
  <c r="CW427" i="3"/>
  <c r="CX427" i="3"/>
  <c r="CM428" i="3"/>
  <c r="CN428" i="3"/>
  <c r="CO428" i="3"/>
  <c r="CP428" i="3"/>
  <c r="CQ428" i="3"/>
  <c r="CR428" i="3"/>
  <c r="CS428" i="3"/>
  <c r="CT428" i="3"/>
  <c r="CU428" i="3"/>
  <c r="CV428" i="3"/>
  <c r="CW428" i="3"/>
  <c r="CX428" i="3"/>
  <c r="CM429" i="3"/>
  <c r="CN429" i="3"/>
  <c r="CO429" i="3"/>
  <c r="CP429" i="3"/>
  <c r="CQ429" i="3"/>
  <c r="CR429" i="3"/>
  <c r="CS429" i="3"/>
  <c r="CT429" i="3"/>
  <c r="CU429" i="3"/>
  <c r="CV429" i="3"/>
  <c r="CW429" i="3"/>
  <c r="CX429" i="3"/>
  <c r="CM431" i="3"/>
  <c r="CN431" i="3"/>
  <c r="CO431" i="3"/>
  <c r="CP431" i="3"/>
  <c r="CQ431" i="3"/>
  <c r="CR431" i="3"/>
  <c r="CS431" i="3"/>
  <c r="CT431" i="3"/>
  <c r="CU431" i="3"/>
  <c r="CV431" i="3"/>
  <c r="CW431" i="3"/>
  <c r="CX431" i="3"/>
  <c r="CM432" i="3"/>
  <c r="CN432" i="3"/>
  <c r="CO432" i="3"/>
  <c r="CP432" i="3"/>
  <c r="CQ432" i="3"/>
  <c r="CR432" i="3"/>
  <c r="CS432" i="3"/>
  <c r="CT432" i="3"/>
  <c r="CU432" i="3"/>
  <c r="CV432" i="3"/>
  <c r="CW432" i="3"/>
  <c r="CX432" i="3"/>
  <c r="CM434" i="3"/>
  <c r="CN434" i="3"/>
  <c r="CO434" i="3"/>
  <c r="CP434" i="3"/>
  <c r="CQ434" i="3"/>
  <c r="CR434" i="3"/>
  <c r="CS434" i="3"/>
  <c r="CT434" i="3"/>
  <c r="CU434" i="3"/>
  <c r="CV434" i="3"/>
  <c r="CW434" i="3"/>
  <c r="CX434" i="3"/>
  <c r="CM435" i="3"/>
  <c r="CN435" i="3"/>
  <c r="CO435" i="3"/>
  <c r="CP435" i="3"/>
  <c r="CQ435" i="3"/>
  <c r="CR435" i="3"/>
  <c r="CS435" i="3"/>
  <c r="CT435" i="3"/>
  <c r="CU435" i="3"/>
  <c r="CV435" i="3"/>
  <c r="CW435" i="3"/>
  <c r="CX435" i="3"/>
  <c r="CM436" i="3"/>
  <c r="CN436" i="3"/>
  <c r="CO436" i="3"/>
  <c r="CP436" i="3"/>
  <c r="CQ436" i="3"/>
  <c r="CR436" i="3"/>
  <c r="CS436" i="3"/>
  <c r="CT436" i="3"/>
  <c r="CU436" i="3"/>
  <c r="CV436" i="3"/>
  <c r="CW436" i="3"/>
  <c r="CX436" i="3"/>
  <c r="CM437" i="3"/>
  <c r="CN437" i="3"/>
  <c r="CO437" i="3"/>
  <c r="CP437" i="3"/>
  <c r="CQ437" i="3"/>
  <c r="CR437" i="3"/>
  <c r="CS437" i="3"/>
  <c r="CT437" i="3"/>
  <c r="CU437" i="3"/>
  <c r="CV437" i="3"/>
  <c r="CW437" i="3"/>
  <c r="CX437" i="3"/>
  <c r="CM438" i="3"/>
  <c r="CN438" i="3"/>
  <c r="CO438" i="3"/>
  <c r="CP438" i="3"/>
  <c r="CQ438" i="3"/>
  <c r="CR438" i="3"/>
  <c r="CS438" i="3"/>
  <c r="CT438" i="3"/>
  <c r="CU438" i="3"/>
  <c r="CV438" i="3"/>
  <c r="CW438" i="3"/>
  <c r="CX438" i="3"/>
  <c r="CM439" i="3"/>
  <c r="CN439" i="3"/>
  <c r="CO439" i="3"/>
  <c r="CP439" i="3"/>
  <c r="CQ439" i="3"/>
  <c r="CR439" i="3"/>
  <c r="CS439" i="3"/>
  <c r="CT439" i="3"/>
  <c r="CU439" i="3"/>
  <c r="CV439" i="3"/>
  <c r="CW439" i="3"/>
  <c r="CX439" i="3"/>
  <c r="CM441" i="3"/>
  <c r="CN441" i="3"/>
  <c r="CO441" i="3"/>
  <c r="CP441" i="3"/>
  <c r="CQ441" i="3"/>
  <c r="CR441" i="3"/>
  <c r="CS441" i="3"/>
  <c r="CT441" i="3"/>
  <c r="CU441" i="3"/>
  <c r="CV441" i="3"/>
  <c r="CW441" i="3"/>
  <c r="CX441" i="3"/>
  <c r="CM442" i="3"/>
  <c r="CN442" i="3"/>
  <c r="CO442" i="3"/>
  <c r="CP442" i="3"/>
  <c r="CQ442" i="3"/>
  <c r="CR442" i="3"/>
  <c r="CS442" i="3"/>
  <c r="CT442" i="3"/>
  <c r="CU442" i="3"/>
  <c r="CV442" i="3"/>
  <c r="CW442" i="3"/>
  <c r="CX442" i="3"/>
  <c r="CM443" i="3"/>
  <c r="CN443" i="3"/>
  <c r="CO443" i="3"/>
  <c r="CP443" i="3"/>
  <c r="CQ443" i="3"/>
  <c r="CR443" i="3"/>
  <c r="CS443" i="3"/>
  <c r="CT443" i="3"/>
  <c r="CU443" i="3"/>
  <c r="CV443" i="3"/>
  <c r="CW443" i="3"/>
  <c r="CX443" i="3"/>
  <c r="CM444" i="3"/>
  <c r="CN444" i="3"/>
  <c r="CO444" i="3"/>
  <c r="CP444" i="3"/>
  <c r="CQ444" i="3"/>
  <c r="CR444" i="3"/>
  <c r="CS444" i="3"/>
  <c r="CT444" i="3"/>
  <c r="CU444" i="3"/>
  <c r="CV444" i="3"/>
  <c r="CW444" i="3"/>
  <c r="CX444" i="3"/>
  <c r="CM445" i="3"/>
  <c r="CN445" i="3"/>
  <c r="CO445" i="3"/>
  <c r="CP445" i="3"/>
  <c r="CQ445" i="3"/>
  <c r="CR445" i="3"/>
  <c r="CS445" i="3"/>
  <c r="CT445" i="3"/>
  <c r="CU445" i="3"/>
  <c r="CV445" i="3"/>
  <c r="CW445" i="3"/>
  <c r="CX445" i="3"/>
  <c r="CM446" i="3"/>
  <c r="CN446" i="3"/>
  <c r="CO446" i="3"/>
  <c r="CP446" i="3"/>
  <c r="CQ446" i="3"/>
  <c r="CR446" i="3"/>
  <c r="CS446" i="3"/>
  <c r="CT446" i="3"/>
  <c r="CU446" i="3"/>
  <c r="CV446" i="3"/>
  <c r="CW446" i="3"/>
  <c r="CX446" i="3"/>
  <c r="CM447" i="3"/>
  <c r="CN447" i="3"/>
  <c r="CO447" i="3"/>
  <c r="CP447" i="3"/>
  <c r="CQ447" i="3"/>
  <c r="CR447" i="3"/>
  <c r="CS447" i="3"/>
  <c r="CT447" i="3"/>
  <c r="CU447" i="3"/>
  <c r="CV447" i="3"/>
  <c r="CW447" i="3"/>
  <c r="CX447" i="3"/>
  <c r="CM448" i="3"/>
  <c r="CN448" i="3"/>
  <c r="CO448" i="3"/>
  <c r="CP448" i="3"/>
  <c r="CQ448" i="3"/>
  <c r="CR448" i="3"/>
  <c r="CS448" i="3"/>
  <c r="CT448" i="3"/>
  <c r="CU448" i="3"/>
  <c r="CV448" i="3"/>
  <c r="CW448" i="3"/>
  <c r="CX448" i="3"/>
  <c r="CM449" i="3"/>
  <c r="CN449" i="3"/>
  <c r="CO449" i="3"/>
  <c r="CP449" i="3"/>
  <c r="CQ449" i="3"/>
  <c r="CR449" i="3"/>
  <c r="CS449" i="3"/>
  <c r="CT449" i="3"/>
  <c r="CU449" i="3"/>
  <c r="CV449" i="3"/>
  <c r="CW449" i="3"/>
  <c r="CX449" i="3"/>
  <c r="CM450" i="3"/>
  <c r="CN450" i="3"/>
  <c r="CO450" i="3"/>
  <c r="CP450" i="3"/>
  <c r="CQ450" i="3"/>
  <c r="CR450" i="3"/>
  <c r="CS450" i="3"/>
  <c r="CT450" i="3"/>
  <c r="CU450" i="3"/>
  <c r="CV450" i="3"/>
  <c r="CW450" i="3"/>
  <c r="CX450" i="3"/>
  <c r="CM451" i="3"/>
  <c r="CN451" i="3"/>
  <c r="CO451" i="3"/>
  <c r="CP451" i="3"/>
  <c r="CQ451" i="3"/>
  <c r="CR451" i="3"/>
  <c r="CS451" i="3"/>
  <c r="CT451" i="3"/>
  <c r="CU451" i="3"/>
  <c r="CV451" i="3"/>
  <c r="CW451" i="3"/>
  <c r="CX451" i="3"/>
  <c r="CM452" i="3"/>
  <c r="CN452" i="3"/>
  <c r="CO452" i="3"/>
  <c r="CP452" i="3"/>
  <c r="CQ452" i="3"/>
  <c r="CR452" i="3"/>
  <c r="CS452" i="3"/>
  <c r="CT452" i="3"/>
  <c r="CU452" i="3"/>
  <c r="CV452" i="3"/>
  <c r="CW452" i="3"/>
  <c r="CX452" i="3"/>
  <c r="CM453" i="3"/>
  <c r="CN453" i="3"/>
  <c r="CO453" i="3"/>
  <c r="CP453" i="3"/>
  <c r="CQ453" i="3"/>
  <c r="CR453" i="3"/>
  <c r="CS453" i="3"/>
  <c r="CT453" i="3"/>
  <c r="CU453" i="3"/>
  <c r="CV453" i="3"/>
  <c r="CW453" i="3"/>
  <c r="CX453" i="3"/>
  <c r="CM454" i="3"/>
  <c r="CN454" i="3"/>
  <c r="CO454" i="3"/>
  <c r="CP454" i="3"/>
  <c r="CQ454" i="3"/>
  <c r="CR454" i="3"/>
  <c r="CS454" i="3"/>
  <c r="CT454" i="3"/>
  <c r="CU454" i="3"/>
  <c r="CV454" i="3"/>
  <c r="CW454" i="3"/>
  <c r="CX454" i="3"/>
  <c r="CM455" i="3"/>
  <c r="CN455" i="3"/>
  <c r="CO455" i="3"/>
  <c r="CP455" i="3"/>
  <c r="CQ455" i="3"/>
  <c r="CR455" i="3"/>
  <c r="CS455" i="3"/>
  <c r="CT455" i="3"/>
  <c r="CU455" i="3"/>
  <c r="CV455" i="3"/>
  <c r="CW455" i="3"/>
  <c r="CX455" i="3"/>
  <c r="CM456" i="3"/>
  <c r="CN456" i="3"/>
  <c r="CO456" i="3"/>
  <c r="CP456" i="3"/>
  <c r="CQ456" i="3"/>
  <c r="CR456" i="3"/>
  <c r="CS456" i="3"/>
  <c r="CT456" i="3"/>
  <c r="CU456" i="3"/>
  <c r="CV456" i="3"/>
  <c r="CW456" i="3"/>
  <c r="CX456" i="3"/>
  <c r="CM457" i="3"/>
  <c r="CN457" i="3"/>
  <c r="CO457" i="3"/>
  <c r="CP457" i="3"/>
  <c r="CQ457" i="3"/>
  <c r="CR457" i="3"/>
  <c r="CS457" i="3"/>
  <c r="CT457" i="3"/>
  <c r="CU457" i="3"/>
  <c r="CV457" i="3"/>
  <c r="CW457" i="3"/>
  <c r="CX457" i="3"/>
  <c r="CM458" i="3"/>
  <c r="CN458" i="3"/>
  <c r="CO458" i="3"/>
  <c r="CP458" i="3"/>
  <c r="CQ458" i="3"/>
  <c r="CR458" i="3"/>
  <c r="CS458" i="3"/>
  <c r="CT458" i="3"/>
  <c r="CU458" i="3"/>
  <c r="CV458" i="3"/>
  <c r="CW458" i="3"/>
  <c r="CX458" i="3"/>
  <c r="CM459" i="3"/>
  <c r="CN459" i="3"/>
  <c r="CO459" i="3"/>
  <c r="CP459" i="3"/>
  <c r="CQ459" i="3"/>
  <c r="CR459" i="3"/>
  <c r="CS459" i="3"/>
  <c r="CT459" i="3"/>
  <c r="CU459" i="3"/>
  <c r="CV459" i="3"/>
  <c r="CW459" i="3"/>
  <c r="CX459" i="3"/>
  <c r="CM460" i="3"/>
  <c r="CN460" i="3"/>
  <c r="CO460" i="3"/>
  <c r="CP460" i="3"/>
  <c r="CQ460" i="3"/>
  <c r="CR460" i="3"/>
  <c r="CS460" i="3"/>
  <c r="CT460" i="3"/>
  <c r="CU460" i="3"/>
  <c r="CV460" i="3"/>
  <c r="CW460" i="3"/>
  <c r="CX460" i="3"/>
  <c r="CM461" i="3"/>
  <c r="CN461" i="3"/>
  <c r="CO461" i="3"/>
  <c r="CP461" i="3"/>
  <c r="CQ461" i="3"/>
  <c r="CR461" i="3"/>
  <c r="CS461" i="3"/>
  <c r="CT461" i="3"/>
  <c r="CU461" i="3"/>
  <c r="CV461" i="3"/>
  <c r="CW461" i="3"/>
  <c r="CX461" i="3"/>
  <c r="CM462" i="3"/>
  <c r="CN462" i="3"/>
  <c r="CO462" i="3"/>
  <c r="CP462" i="3"/>
  <c r="CQ462" i="3"/>
  <c r="CR462" i="3"/>
  <c r="CS462" i="3"/>
  <c r="CT462" i="3"/>
  <c r="CU462" i="3"/>
  <c r="CV462" i="3"/>
  <c r="CW462" i="3"/>
  <c r="CX462" i="3"/>
  <c r="CM463" i="3"/>
  <c r="CN463" i="3"/>
  <c r="CO463" i="3"/>
  <c r="CP463" i="3"/>
  <c r="CQ463" i="3"/>
  <c r="CR463" i="3"/>
  <c r="CS463" i="3"/>
  <c r="CT463" i="3"/>
  <c r="CU463" i="3"/>
  <c r="CV463" i="3"/>
  <c r="CW463" i="3"/>
  <c r="CX463" i="3"/>
  <c r="CM464" i="3"/>
  <c r="CN464" i="3"/>
  <c r="CO464" i="3"/>
  <c r="CP464" i="3"/>
  <c r="CQ464" i="3"/>
  <c r="CR464" i="3"/>
  <c r="CS464" i="3"/>
  <c r="CT464" i="3"/>
  <c r="CU464" i="3"/>
  <c r="CV464" i="3"/>
  <c r="CW464" i="3"/>
  <c r="CX464" i="3"/>
  <c r="CM465" i="3"/>
  <c r="CN465" i="3"/>
  <c r="CO465" i="3"/>
  <c r="CP465" i="3"/>
  <c r="CQ465" i="3"/>
  <c r="CR465" i="3"/>
  <c r="CS465" i="3"/>
  <c r="CT465" i="3"/>
  <c r="CU465" i="3"/>
  <c r="CV465" i="3"/>
  <c r="CW465" i="3"/>
  <c r="CX465" i="3"/>
  <c r="CM466" i="3"/>
  <c r="CN466" i="3"/>
  <c r="CO466" i="3"/>
  <c r="CP466" i="3"/>
  <c r="CQ466" i="3"/>
  <c r="CR466" i="3"/>
  <c r="CS466" i="3"/>
  <c r="CT466" i="3"/>
  <c r="CU466" i="3"/>
  <c r="CV466" i="3"/>
  <c r="CW466" i="3"/>
  <c r="CX466" i="3"/>
  <c r="CM467" i="3"/>
  <c r="CN467" i="3"/>
  <c r="CO467" i="3"/>
  <c r="CP467" i="3"/>
  <c r="CQ467" i="3"/>
  <c r="CR467" i="3"/>
  <c r="CS467" i="3"/>
  <c r="CT467" i="3"/>
  <c r="CU467" i="3"/>
  <c r="CV467" i="3"/>
  <c r="CW467" i="3"/>
  <c r="CX467" i="3"/>
  <c r="CM468" i="3"/>
  <c r="CN468" i="3"/>
  <c r="CO468" i="3"/>
  <c r="CP468" i="3"/>
  <c r="CQ468" i="3"/>
  <c r="CR468" i="3"/>
  <c r="CS468" i="3"/>
  <c r="CT468" i="3"/>
  <c r="CU468" i="3"/>
  <c r="CV468" i="3"/>
  <c r="CW468" i="3"/>
  <c r="CX468" i="3"/>
  <c r="CM469" i="3"/>
  <c r="CN469" i="3"/>
  <c r="CO469" i="3"/>
  <c r="CP469" i="3"/>
  <c r="CQ469" i="3"/>
  <c r="CR469" i="3"/>
  <c r="CS469" i="3"/>
  <c r="CT469" i="3"/>
  <c r="CU469" i="3"/>
  <c r="CV469" i="3"/>
  <c r="CW469" i="3"/>
  <c r="CX469" i="3"/>
  <c r="CM470" i="3"/>
  <c r="CN470" i="3"/>
  <c r="CO470" i="3"/>
  <c r="CP470" i="3"/>
  <c r="CQ470" i="3"/>
  <c r="CR470" i="3"/>
  <c r="CS470" i="3"/>
  <c r="CT470" i="3"/>
  <c r="CU470" i="3"/>
  <c r="CV470" i="3"/>
  <c r="CW470" i="3"/>
  <c r="CX470" i="3"/>
  <c r="CM471" i="3"/>
  <c r="CN471" i="3"/>
  <c r="CO471" i="3"/>
  <c r="CP471" i="3"/>
  <c r="CQ471" i="3"/>
  <c r="CR471" i="3"/>
  <c r="CS471" i="3"/>
  <c r="CT471" i="3"/>
  <c r="CU471" i="3"/>
  <c r="CV471" i="3"/>
  <c r="CW471" i="3"/>
  <c r="CX471" i="3"/>
  <c r="CM472" i="3"/>
  <c r="CN472" i="3"/>
  <c r="CO472" i="3"/>
  <c r="CP472" i="3"/>
  <c r="CQ472" i="3"/>
  <c r="CR472" i="3"/>
  <c r="CS472" i="3"/>
  <c r="CT472" i="3"/>
  <c r="CU472" i="3"/>
  <c r="CV472" i="3"/>
  <c r="CW472" i="3"/>
  <c r="CX472" i="3"/>
  <c r="CM473" i="3"/>
  <c r="CN473" i="3"/>
  <c r="CO473" i="3"/>
  <c r="CP473" i="3"/>
  <c r="CQ473" i="3"/>
  <c r="CR473" i="3"/>
  <c r="CS473" i="3"/>
  <c r="CT473" i="3"/>
  <c r="CU473" i="3"/>
  <c r="CV473" i="3"/>
  <c r="CW473" i="3"/>
  <c r="CX473" i="3"/>
  <c r="CM474" i="3"/>
  <c r="CN474" i="3"/>
  <c r="CO474" i="3"/>
  <c r="CP474" i="3"/>
  <c r="CQ474" i="3"/>
  <c r="CR474" i="3"/>
  <c r="CS474" i="3"/>
  <c r="CT474" i="3"/>
  <c r="CU474" i="3"/>
  <c r="CV474" i="3"/>
  <c r="CW474" i="3"/>
  <c r="CX474" i="3"/>
  <c r="CM475" i="3"/>
  <c r="CN475" i="3"/>
  <c r="CO475" i="3"/>
  <c r="CP475" i="3"/>
  <c r="CQ475" i="3"/>
  <c r="CR475" i="3"/>
  <c r="CS475" i="3"/>
  <c r="CT475" i="3"/>
  <c r="CU475" i="3"/>
  <c r="CV475" i="3"/>
  <c r="CW475" i="3"/>
  <c r="CX475" i="3"/>
  <c r="CM476" i="3"/>
  <c r="CN476" i="3"/>
  <c r="CO476" i="3"/>
  <c r="CP476" i="3"/>
  <c r="CQ476" i="3"/>
  <c r="CR476" i="3"/>
  <c r="CS476" i="3"/>
  <c r="CT476" i="3"/>
  <c r="CU476" i="3"/>
  <c r="CV476" i="3"/>
  <c r="CW476" i="3"/>
  <c r="CX476" i="3"/>
  <c r="CM477" i="3"/>
  <c r="CN477" i="3"/>
  <c r="CO477" i="3"/>
  <c r="CP477" i="3"/>
  <c r="CQ477" i="3"/>
  <c r="CR477" i="3"/>
  <c r="CS477" i="3"/>
  <c r="CT477" i="3"/>
  <c r="CU477" i="3"/>
  <c r="CV477" i="3"/>
  <c r="CW477" i="3"/>
  <c r="CX477" i="3"/>
  <c r="CM478" i="3"/>
  <c r="CN478" i="3"/>
  <c r="CO478" i="3"/>
  <c r="CP478" i="3"/>
  <c r="CQ478" i="3"/>
  <c r="CR478" i="3"/>
  <c r="CS478" i="3"/>
  <c r="CT478" i="3"/>
  <c r="CU478" i="3"/>
  <c r="CV478" i="3"/>
  <c r="CW478" i="3"/>
  <c r="CX478" i="3"/>
  <c r="CM479" i="3"/>
  <c r="CN479" i="3"/>
  <c r="CO479" i="3"/>
  <c r="CP479" i="3"/>
  <c r="CQ479" i="3"/>
  <c r="CR479" i="3"/>
  <c r="CS479" i="3"/>
  <c r="CT479" i="3"/>
  <c r="CU479" i="3"/>
  <c r="CV479" i="3"/>
  <c r="CW479" i="3"/>
  <c r="CX479" i="3"/>
  <c r="CM480" i="3"/>
  <c r="CN480" i="3"/>
  <c r="CO480" i="3"/>
  <c r="CP480" i="3"/>
  <c r="CQ480" i="3"/>
  <c r="CR480" i="3"/>
  <c r="CS480" i="3"/>
  <c r="CT480" i="3"/>
  <c r="CU480" i="3"/>
  <c r="CV480" i="3"/>
  <c r="CW480" i="3"/>
  <c r="CX480" i="3"/>
  <c r="CM481" i="3"/>
  <c r="CN481" i="3"/>
  <c r="CO481" i="3"/>
  <c r="CP481" i="3"/>
  <c r="CQ481" i="3"/>
  <c r="CR481" i="3"/>
  <c r="CS481" i="3"/>
  <c r="CT481" i="3"/>
  <c r="CU481" i="3"/>
  <c r="CV481" i="3"/>
  <c r="CW481" i="3"/>
  <c r="CX481" i="3"/>
  <c r="CM482" i="3"/>
  <c r="CN482" i="3"/>
  <c r="CO482" i="3"/>
  <c r="CP482" i="3"/>
  <c r="CQ482" i="3"/>
  <c r="CR482" i="3"/>
  <c r="CS482" i="3"/>
  <c r="CT482" i="3"/>
  <c r="CU482" i="3"/>
  <c r="CV482" i="3"/>
  <c r="CW482" i="3"/>
  <c r="CX482" i="3"/>
  <c r="CM483" i="3"/>
  <c r="CN483" i="3"/>
  <c r="CO483" i="3"/>
  <c r="CP483" i="3"/>
  <c r="CQ483" i="3"/>
  <c r="CR483" i="3"/>
  <c r="CS483" i="3"/>
  <c r="CT483" i="3"/>
  <c r="CU483" i="3"/>
  <c r="CV483" i="3"/>
  <c r="CW483" i="3"/>
  <c r="CX483" i="3"/>
  <c r="CM484" i="3"/>
  <c r="CN484" i="3"/>
  <c r="CO484" i="3"/>
  <c r="CP484" i="3"/>
  <c r="CQ484" i="3"/>
  <c r="CR484" i="3"/>
  <c r="CS484" i="3"/>
  <c r="CT484" i="3"/>
  <c r="CU484" i="3"/>
  <c r="CV484" i="3"/>
  <c r="CW484" i="3"/>
  <c r="CX484" i="3"/>
  <c r="CM485" i="3"/>
  <c r="CN485" i="3"/>
  <c r="CO485" i="3"/>
  <c r="CP485" i="3"/>
  <c r="CQ485" i="3"/>
  <c r="CR485" i="3"/>
  <c r="CS485" i="3"/>
  <c r="CT485" i="3"/>
  <c r="CU485" i="3"/>
  <c r="CV485" i="3"/>
  <c r="CW485" i="3"/>
  <c r="CX485" i="3"/>
  <c r="CM487" i="3"/>
  <c r="CN487" i="3"/>
  <c r="CO487" i="3"/>
  <c r="CP487" i="3"/>
  <c r="CQ487" i="3"/>
  <c r="CR487" i="3"/>
  <c r="CS487" i="3"/>
  <c r="CT487" i="3"/>
  <c r="CU487" i="3"/>
  <c r="CV487" i="3"/>
  <c r="CW487" i="3"/>
  <c r="CX487" i="3"/>
  <c r="CM488" i="3"/>
  <c r="CN488" i="3"/>
  <c r="CO488" i="3"/>
  <c r="CP488" i="3"/>
  <c r="CQ488" i="3"/>
  <c r="CR488" i="3"/>
  <c r="CS488" i="3"/>
  <c r="CT488" i="3"/>
  <c r="CU488" i="3"/>
  <c r="CV488" i="3"/>
  <c r="CW488" i="3"/>
  <c r="CX488" i="3"/>
  <c r="CM489" i="3"/>
  <c r="CN489" i="3"/>
  <c r="CO489" i="3"/>
  <c r="CP489" i="3"/>
  <c r="CQ489" i="3"/>
  <c r="CR489" i="3"/>
  <c r="CS489" i="3"/>
  <c r="CT489" i="3"/>
  <c r="CU489" i="3"/>
  <c r="CV489" i="3"/>
  <c r="CW489" i="3"/>
  <c r="CX489" i="3"/>
  <c r="CM490" i="3"/>
  <c r="CN490" i="3"/>
  <c r="CO490" i="3"/>
  <c r="CP490" i="3"/>
  <c r="CQ490" i="3"/>
  <c r="CR490" i="3"/>
  <c r="CS490" i="3"/>
  <c r="CT490" i="3"/>
  <c r="CU490" i="3"/>
  <c r="CV490" i="3"/>
  <c r="CW490" i="3"/>
  <c r="CX490" i="3"/>
  <c r="CM492" i="3"/>
  <c r="CN492" i="3"/>
  <c r="CO492" i="3"/>
  <c r="CP492" i="3"/>
  <c r="CQ492" i="3"/>
  <c r="CR492" i="3"/>
  <c r="CS492" i="3"/>
  <c r="CT492" i="3"/>
  <c r="CU492" i="3"/>
  <c r="CV492" i="3"/>
  <c r="CW492" i="3"/>
  <c r="CX492" i="3"/>
  <c r="CM493" i="3"/>
  <c r="CN493" i="3"/>
  <c r="CO493" i="3"/>
  <c r="CP493" i="3"/>
  <c r="CQ493" i="3"/>
  <c r="CR493" i="3"/>
  <c r="CS493" i="3"/>
  <c r="CT493" i="3"/>
  <c r="CU493" i="3"/>
  <c r="CV493" i="3"/>
  <c r="CW493" i="3"/>
  <c r="CX493" i="3"/>
  <c r="CM495" i="3"/>
  <c r="CN495" i="3"/>
  <c r="CO495" i="3"/>
  <c r="CP495" i="3"/>
  <c r="CQ495" i="3"/>
  <c r="CR495" i="3"/>
  <c r="CS495" i="3"/>
  <c r="CT495" i="3"/>
  <c r="CU495" i="3"/>
  <c r="CV495" i="3"/>
  <c r="CW495" i="3"/>
  <c r="CX495" i="3"/>
  <c r="CM496" i="3"/>
  <c r="CN496" i="3"/>
  <c r="CO496" i="3"/>
  <c r="CP496" i="3"/>
  <c r="CQ496" i="3"/>
  <c r="CR496" i="3"/>
  <c r="CS496" i="3"/>
  <c r="CT496" i="3"/>
  <c r="CU496" i="3"/>
  <c r="CV496" i="3"/>
  <c r="CW496" i="3"/>
  <c r="CX496" i="3"/>
  <c r="CM497" i="3"/>
  <c r="CN497" i="3"/>
  <c r="CO497" i="3"/>
  <c r="CP497" i="3"/>
  <c r="CQ497" i="3"/>
  <c r="CR497" i="3"/>
  <c r="CS497" i="3"/>
  <c r="CT497" i="3"/>
  <c r="CU497" i="3"/>
  <c r="CV497" i="3"/>
  <c r="CW497" i="3"/>
  <c r="CX497" i="3"/>
  <c r="CM498" i="3"/>
  <c r="CN498" i="3"/>
  <c r="CO498" i="3"/>
  <c r="CP498" i="3"/>
  <c r="CQ498" i="3"/>
  <c r="CR498" i="3"/>
  <c r="CS498" i="3"/>
  <c r="CT498" i="3"/>
  <c r="CU498" i="3"/>
  <c r="CV498" i="3"/>
  <c r="CW498" i="3"/>
  <c r="CX498" i="3"/>
  <c r="CM499" i="3"/>
  <c r="CN499" i="3"/>
  <c r="CO499" i="3"/>
  <c r="CP499" i="3"/>
  <c r="CQ499" i="3"/>
  <c r="CR499" i="3"/>
  <c r="CS499" i="3"/>
  <c r="CT499" i="3"/>
  <c r="CU499" i="3"/>
  <c r="CV499" i="3"/>
  <c r="CW499" i="3"/>
  <c r="CX499" i="3"/>
  <c r="CM500" i="3"/>
  <c r="CN500" i="3"/>
  <c r="CO500" i="3"/>
  <c r="CP500" i="3"/>
  <c r="CQ500" i="3"/>
  <c r="CR500" i="3"/>
  <c r="CS500" i="3"/>
  <c r="CT500" i="3"/>
  <c r="CU500" i="3"/>
  <c r="CV500" i="3"/>
  <c r="CW500" i="3"/>
  <c r="CX500" i="3"/>
  <c r="CM501" i="3"/>
  <c r="CN501" i="3"/>
  <c r="CO501" i="3"/>
  <c r="CP501" i="3"/>
  <c r="CQ501" i="3"/>
  <c r="CR501" i="3"/>
  <c r="CS501" i="3"/>
  <c r="CT501" i="3"/>
  <c r="CU501" i="3"/>
  <c r="CV501" i="3"/>
  <c r="CW501" i="3"/>
  <c r="CX501" i="3"/>
  <c r="CM502" i="3"/>
  <c r="CN502" i="3"/>
  <c r="CO502" i="3"/>
  <c r="CP502" i="3"/>
  <c r="CQ502" i="3"/>
  <c r="CR502" i="3"/>
  <c r="CS502" i="3"/>
  <c r="CT502" i="3"/>
  <c r="CU502" i="3"/>
  <c r="CV502" i="3"/>
  <c r="CW502" i="3"/>
  <c r="CX502" i="3"/>
  <c r="CM503" i="3"/>
  <c r="CN503" i="3"/>
  <c r="CO503" i="3"/>
  <c r="CP503" i="3"/>
  <c r="CQ503" i="3"/>
  <c r="CR503" i="3"/>
  <c r="CS503" i="3"/>
  <c r="CT503" i="3"/>
  <c r="CU503" i="3"/>
  <c r="CV503" i="3"/>
  <c r="CW503" i="3"/>
  <c r="CX503" i="3"/>
  <c r="CM505" i="3"/>
  <c r="CN505" i="3"/>
  <c r="CO505" i="3"/>
  <c r="CP505" i="3"/>
  <c r="CQ505" i="3"/>
  <c r="CR505" i="3"/>
  <c r="CS505" i="3"/>
  <c r="CT505" i="3"/>
  <c r="CU505" i="3"/>
  <c r="CV505" i="3"/>
  <c r="CW505" i="3"/>
  <c r="CX505" i="3"/>
  <c r="CM506" i="3"/>
  <c r="CN506" i="3"/>
  <c r="CO506" i="3"/>
  <c r="CP506" i="3"/>
  <c r="CQ506" i="3"/>
  <c r="CR506" i="3"/>
  <c r="CS506" i="3"/>
  <c r="CT506" i="3"/>
  <c r="CU506" i="3"/>
  <c r="CV506" i="3"/>
  <c r="CW506" i="3"/>
  <c r="CX506" i="3"/>
  <c r="CM507" i="3"/>
  <c r="CN507" i="3"/>
  <c r="CO507" i="3"/>
  <c r="CP507" i="3"/>
  <c r="CQ507" i="3"/>
  <c r="CR507" i="3"/>
  <c r="CS507" i="3"/>
  <c r="CT507" i="3"/>
  <c r="CU507" i="3"/>
  <c r="CV507" i="3"/>
  <c r="CW507" i="3"/>
  <c r="CX507" i="3"/>
  <c r="CM508" i="3"/>
  <c r="CN508" i="3"/>
  <c r="CO508" i="3"/>
  <c r="CP508" i="3"/>
  <c r="CQ508" i="3"/>
  <c r="CR508" i="3"/>
  <c r="CS508" i="3"/>
  <c r="CT508" i="3"/>
  <c r="CU508" i="3"/>
  <c r="CV508" i="3"/>
  <c r="CW508" i="3"/>
  <c r="CX508" i="3"/>
  <c r="CM509" i="3"/>
  <c r="CN509" i="3"/>
  <c r="CO509" i="3"/>
  <c r="CP509" i="3"/>
  <c r="CQ509" i="3"/>
  <c r="CR509" i="3"/>
  <c r="CS509" i="3"/>
  <c r="CT509" i="3"/>
  <c r="CU509" i="3"/>
  <c r="CV509" i="3"/>
  <c r="CW509" i="3"/>
  <c r="CX509" i="3"/>
  <c r="CM510" i="3"/>
  <c r="CN510" i="3"/>
  <c r="CO510" i="3"/>
  <c r="CP510" i="3"/>
  <c r="CQ510" i="3"/>
  <c r="CR510" i="3"/>
  <c r="CS510" i="3"/>
  <c r="CT510" i="3"/>
  <c r="CU510" i="3"/>
  <c r="CV510" i="3"/>
  <c r="CW510" i="3"/>
  <c r="CX510" i="3"/>
  <c r="CM511" i="3"/>
  <c r="CN511" i="3"/>
  <c r="CO511" i="3"/>
  <c r="CP511" i="3"/>
  <c r="CQ511" i="3"/>
  <c r="CR511" i="3"/>
  <c r="CS511" i="3"/>
  <c r="CT511" i="3"/>
  <c r="CU511" i="3"/>
  <c r="CV511" i="3"/>
  <c r="CW511" i="3"/>
  <c r="CX511" i="3"/>
  <c r="CM512" i="3"/>
  <c r="CN512" i="3"/>
  <c r="CO512" i="3"/>
  <c r="CP512" i="3"/>
  <c r="CQ512" i="3"/>
  <c r="CR512" i="3"/>
  <c r="CS512" i="3"/>
  <c r="CT512" i="3"/>
  <c r="CU512" i="3"/>
  <c r="CV512" i="3"/>
  <c r="CW512" i="3"/>
  <c r="CX512" i="3"/>
  <c r="CM513" i="3"/>
  <c r="CN513" i="3"/>
  <c r="CO513" i="3"/>
  <c r="CP513" i="3"/>
  <c r="CQ513" i="3"/>
  <c r="CR513" i="3"/>
  <c r="CS513" i="3"/>
  <c r="CT513" i="3"/>
  <c r="CU513" i="3"/>
  <c r="CV513" i="3"/>
  <c r="CW513" i="3"/>
  <c r="CX513" i="3"/>
  <c r="CM514" i="3"/>
  <c r="CN514" i="3"/>
  <c r="CO514" i="3"/>
  <c r="CP514" i="3"/>
  <c r="CQ514" i="3"/>
  <c r="CR514" i="3"/>
  <c r="CS514" i="3"/>
  <c r="CT514" i="3"/>
  <c r="CU514" i="3"/>
  <c r="CV514" i="3"/>
  <c r="CW514" i="3"/>
  <c r="CX514" i="3"/>
  <c r="CM515" i="3"/>
  <c r="CN515" i="3"/>
  <c r="CO515" i="3"/>
  <c r="CP515" i="3"/>
  <c r="CQ515" i="3"/>
  <c r="CR515" i="3"/>
  <c r="CS515" i="3"/>
  <c r="CT515" i="3"/>
  <c r="CU515" i="3"/>
  <c r="CV515" i="3"/>
  <c r="CW515" i="3"/>
  <c r="CX515" i="3"/>
  <c r="CM516" i="3"/>
  <c r="CN516" i="3"/>
  <c r="CO516" i="3"/>
  <c r="CP516" i="3"/>
  <c r="CQ516" i="3"/>
  <c r="CR516" i="3"/>
  <c r="CS516" i="3"/>
  <c r="CT516" i="3"/>
  <c r="CU516" i="3"/>
  <c r="CV516" i="3"/>
  <c r="CW516" i="3"/>
  <c r="CX516" i="3"/>
  <c r="CM517" i="3"/>
  <c r="CN517" i="3"/>
  <c r="CO517" i="3"/>
  <c r="CP517" i="3"/>
  <c r="CQ517" i="3"/>
  <c r="CR517" i="3"/>
  <c r="CS517" i="3"/>
  <c r="CT517" i="3"/>
  <c r="CU517" i="3"/>
  <c r="CV517" i="3"/>
  <c r="CW517" i="3"/>
  <c r="CX517" i="3"/>
  <c r="CM518" i="3"/>
  <c r="CN518" i="3"/>
  <c r="CO518" i="3"/>
  <c r="CP518" i="3"/>
  <c r="CQ518" i="3"/>
  <c r="CR518" i="3"/>
  <c r="CS518" i="3"/>
  <c r="CT518" i="3"/>
  <c r="CU518" i="3"/>
  <c r="CV518" i="3"/>
  <c r="CW518" i="3"/>
  <c r="CX518" i="3"/>
  <c r="CM519" i="3"/>
  <c r="CN519" i="3"/>
  <c r="CO519" i="3"/>
  <c r="CP519" i="3"/>
  <c r="CQ519" i="3"/>
  <c r="CR519" i="3"/>
  <c r="CS519" i="3"/>
  <c r="CT519" i="3"/>
  <c r="CU519" i="3"/>
  <c r="CV519" i="3"/>
  <c r="CW519" i="3"/>
  <c r="CX519" i="3"/>
  <c r="CM520" i="3"/>
  <c r="CN520" i="3"/>
  <c r="CO520" i="3"/>
  <c r="CP520" i="3"/>
  <c r="CQ520" i="3"/>
  <c r="CR520" i="3"/>
  <c r="CS520" i="3"/>
  <c r="CT520" i="3"/>
  <c r="CU520" i="3"/>
  <c r="CV520" i="3"/>
  <c r="CW520" i="3"/>
  <c r="CX520" i="3"/>
  <c r="CM521" i="3"/>
  <c r="CN521" i="3"/>
  <c r="CO521" i="3"/>
  <c r="CP521" i="3"/>
  <c r="CQ521" i="3"/>
  <c r="CR521" i="3"/>
  <c r="CS521" i="3"/>
  <c r="CT521" i="3"/>
  <c r="CU521" i="3"/>
  <c r="CV521" i="3"/>
  <c r="CW521" i="3"/>
  <c r="CX521" i="3"/>
  <c r="CM522" i="3"/>
  <c r="CN522" i="3"/>
  <c r="CO522" i="3"/>
  <c r="CP522" i="3"/>
  <c r="CQ522" i="3"/>
  <c r="CR522" i="3"/>
  <c r="CS522" i="3"/>
  <c r="CT522" i="3"/>
  <c r="CU522" i="3"/>
  <c r="CV522" i="3"/>
  <c r="CW522" i="3"/>
  <c r="CX522" i="3"/>
  <c r="CM523" i="3"/>
  <c r="CN523" i="3"/>
  <c r="CO523" i="3"/>
  <c r="CP523" i="3"/>
  <c r="CQ523" i="3"/>
  <c r="CR523" i="3"/>
  <c r="CS523" i="3"/>
  <c r="CT523" i="3"/>
  <c r="CU523" i="3"/>
  <c r="CV523" i="3"/>
  <c r="CW523" i="3"/>
  <c r="CX523" i="3"/>
  <c r="CM524" i="3"/>
  <c r="CN524" i="3"/>
  <c r="CO524" i="3"/>
  <c r="CP524" i="3"/>
  <c r="CQ524" i="3"/>
  <c r="CR524" i="3"/>
  <c r="CS524" i="3"/>
  <c r="CT524" i="3"/>
  <c r="CU524" i="3"/>
  <c r="CV524" i="3"/>
  <c r="CW524" i="3"/>
  <c r="CX524" i="3"/>
  <c r="CM525" i="3"/>
  <c r="CN525" i="3"/>
  <c r="CO525" i="3"/>
  <c r="CP525" i="3"/>
  <c r="CQ525" i="3"/>
  <c r="CR525" i="3"/>
  <c r="CS525" i="3"/>
  <c r="CT525" i="3"/>
  <c r="CU525" i="3"/>
  <c r="CV525" i="3"/>
  <c r="CW525" i="3"/>
  <c r="CX525" i="3"/>
  <c r="CM526" i="3"/>
  <c r="CN526" i="3"/>
  <c r="CO526" i="3"/>
  <c r="CP526" i="3"/>
  <c r="CQ526" i="3"/>
  <c r="CR526" i="3"/>
  <c r="CS526" i="3"/>
  <c r="CT526" i="3"/>
  <c r="CU526" i="3"/>
  <c r="CV526" i="3"/>
  <c r="CW526" i="3"/>
  <c r="CX526" i="3"/>
  <c r="CM527" i="3"/>
  <c r="CN527" i="3"/>
  <c r="CO527" i="3"/>
  <c r="CP527" i="3"/>
  <c r="CQ527" i="3"/>
  <c r="CR527" i="3"/>
  <c r="CS527" i="3"/>
  <c r="CT527" i="3"/>
  <c r="CU527" i="3"/>
  <c r="CV527" i="3"/>
  <c r="CW527" i="3"/>
  <c r="CX527" i="3"/>
  <c r="CM528" i="3"/>
  <c r="CN528" i="3"/>
  <c r="CO528" i="3"/>
  <c r="CP528" i="3"/>
  <c r="CQ528" i="3"/>
  <c r="CR528" i="3"/>
  <c r="CS528" i="3"/>
  <c r="CT528" i="3"/>
  <c r="CU528" i="3"/>
  <c r="CV528" i="3"/>
  <c r="CW528" i="3"/>
  <c r="CX528" i="3"/>
  <c r="CM529" i="3"/>
  <c r="CN529" i="3"/>
  <c r="CO529" i="3"/>
  <c r="CP529" i="3"/>
  <c r="CQ529" i="3"/>
  <c r="CR529" i="3"/>
  <c r="CS529" i="3"/>
  <c r="CT529" i="3"/>
  <c r="CU529" i="3"/>
  <c r="CV529" i="3"/>
  <c r="CW529" i="3"/>
  <c r="CX529" i="3"/>
  <c r="CM531" i="3"/>
  <c r="CN531" i="3"/>
  <c r="CO531" i="3"/>
  <c r="CP531" i="3"/>
  <c r="CQ531" i="3"/>
  <c r="CR531" i="3"/>
  <c r="CS531" i="3"/>
  <c r="CT531" i="3"/>
  <c r="CU531" i="3"/>
  <c r="CV531" i="3"/>
  <c r="CW531" i="3"/>
  <c r="CX531" i="3"/>
  <c r="CM532" i="3"/>
  <c r="CN532" i="3"/>
  <c r="CO532" i="3"/>
  <c r="CP532" i="3"/>
  <c r="CQ532" i="3"/>
  <c r="CR532" i="3"/>
  <c r="CS532" i="3"/>
  <c r="CT532" i="3"/>
  <c r="CU532" i="3"/>
  <c r="CV532" i="3"/>
  <c r="CW532" i="3"/>
  <c r="CX532" i="3"/>
  <c r="CM533" i="3"/>
  <c r="CN533" i="3"/>
  <c r="CO533" i="3"/>
  <c r="CP533" i="3"/>
  <c r="CQ533" i="3"/>
  <c r="CR533" i="3"/>
  <c r="CS533" i="3"/>
  <c r="CT533" i="3"/>
  <c r="CU533" i="3"/>
  <c r="CV533" i="3"/>
  <c r="CW533" i="3"/>
  <c r="CX533" i="3"/>
  <c r="CM534" i="3"/>
  <c r="CN534" i="3"/>
  <c r="CO534" i="3"/>
  <c r="CP534" i="3"/>
  <c r="CQ534" i="3"/>
  <c r="CR534" i="3"/>
  <c r="CS534" i="3"/>
  <c r="CT534" i="3"/>
  <c r="CU534" i="3"/>
  <c r="CV534" i="3"/>
  <c r="CW534" i="3"/>
  <c r="CX534" i="3"/>
  <c r="CM535" i="3"/>
  <c r="CN535" i="3"/>
  <c r="CO535" i="3"/>
  <c r="CP535" i="3"/>
  <c r="CQ535" i="3"/>
  <c r="CR535" i="3"/>
  <c r="CS535" i="3"/>
  <c r="CT535" i="3"/>
  <c r="CU535" i="3"/>
  <c r="CV535" i="3"/>
  <c r="CW535" i="3"/>
  <c r="CX535" i="3"/>
  <c r="CM536" i="3"/>
  <c r="CN536" i="3"/>
  <c r="CO536" i="3"/>
  <c r="CP536" i="3"/>
  <c r="CQ536" i="3"/>
  <c r="CR536" i="3"/>
  <c r="CS536" i="3"/>
  <c r="CT536" i="3"/>
  <c r="CU536" i="3"/>
  <c r="CV536" i="3"/>
  <c r="CW536" i="3"/>
  <c r="CX536" i="3"/>
  <c r="CM537" i="3"/>
  <c r="CN537" i="3"/>
  <c r="CO537" i="3"/>
  <c r="CP537" i="3"/>
  <c r="CQ537" i="3"/>
  <c r="CR537" i="3"/>
  <c r="CS537" i="3"/>
  <c r="CT537" i="3"/>
  <c r="CU537" i="3"/>
  <c r="CV537" i="3"/>
  <c r="CW537" i="3"/>
  <c r="CX537" i="3"/>
  <c r="CM538" i="3"/>
  <c r="CN538" i="3"/>
  <c r="CO538" i="3"/>
  <c r="CP538" i="3"/>
  <c r="CQ538" i="3"/>
  <c r="CR538" i="3"/>
  <c r="CS538" i="3"/>
  <c r="CT538" i="3"/>
  <c r="CU538" i="3"/>
  <c r="CV538" i="3"/>
  <c r="CW538" i="3"/>
  <c r="CX538" i="3"/>
  <c r="CM539" i="3"/>
  <c r="CN539" i="3"/>
  <c r="CO539" i="3"/>
  <c r="CP539" i="3"/>
  <c r="CQ539" i="3"/>
  <c r="CR539" i="3"/>
  <c r="CS539" i="3"/>
  <c r="CT539" i="3"/>
  <c r="CU539" i="3"/>
  <c r="CV539" i="3"/>
  <c r="CW539" i="3"/>
  <c r="CX539" i="3"/>
  <c r="CM540" i="3"/>
  <c r="CN540" i="3"/>
  <c r="CO540" i="3"/>
  <c r="CP540" i="3"/>
  <c r="CQ540" i="3"/>
  <c r="CR540" i="3"/>
  <c r="CS540" i="3"/>
  <c r="CT540" i="3"/>
  <c r="CU540" i="3"/>
  <c r="CV540" i="3"/>
  <c r="CW540" i="3"/>
  <c r="CX540" i="3"/>
  <c r="CM541" i="3"/>
  <c r="CN541" i="3"/>
  <c r="CO541" i="3"/>
  <c r="CP541" i="3"/>
  <c r="CQ541" i="3"/>
  <c r="CR541" i="3"/>
  <c r="CS541" i="3"/>
  <c r="CT541" i="3"/>
  <c r="CU541" i="3"/>
  <c r="CV541" i="3"/>
  <c r="CW541" i="3"/>
  <c r="CX541" i="3"/>
  <c r="CM542" i="3"/>
  <c r="CN542" i="3"/>
  <c r="CO542" i="3"/>
  <c r="CP542" i="3"/>
  <c r="CQ542" i="3"/>
  <c r="CR542" i="3"/>
  <c r="CS542" i="3"/>
  <c r="CT542" i="3"/>
  <c r="CU542" i="3"/>
  <c r="CV542" i="3"/>
  <c r="CW542" i="3"/>
  <c r="CX542" i="3"/>
  <c r="CM543" i="3"/>
  <c r="CN543" i="3"/>
  <c r="CO543" i="3"/>
  <c r="CP543" i="3"/>
  <c r="CQ543" i="3"/>
  <c r="CR543" i="3"/>
  <c r="CS543" i="3"/>
  <c r="CT543" i="3"/>
  <c r="CU543" i="3"/>
  <c r="CV543" i="3"/>
  <c r="CW543" i="3"/>
  <c r="CX543" i="3"/>
  <c r="CM544" i="3"/>
  <c r="CN544" i="3"/>
  <c r="CO544" i="3"/>
  <c r="CP544" i="3"/>
  <c r="CQ544" i="3"/>
  <c r="CR544" i="3"/>
  <c r="CS544" i="3"/>
  <c r="CT544" i="3"/>
  <c r="CU544" i="3"/>
  <c r="CV544" i="3"/>
  <c r="CW544" i="3"/>
  <c r="CX544" i="3"/>
  <c r="CM546" i="3"/>
  <c r="CN546" i="3"/>
  <c r="CO546" i="3"/>
  <c r="CP546" i="3"/>
  <c r="CQ546" i="3"/>
  <c r="CR546" i="3"/>
  <c r="CS546" i="3"/>
  <c r="CT546" i="3"/>
  <c r="CU546" i="3"/>
  <c r="CV546" i="3"/>
  <c r="CW546" i="3"/>
  <c r="CX546" i="3"/>
  <c r="CM547" i="3"/>
  <c r="CN547" i="3"/>
  <c r="CO547" i="3"/>
  <c r="CP547" i="3"/>
  <c r="CQ547" i="3"/>
  <c r="CR547" i="3"/>
  <c r="CS547" i="3"/>
  <c r="CT547" i="3"/>
  <c r="CU547" i="3"/>
  <c r="CV547" i="3"/>
  <c r="CW547" i="3"/>
  <c r="CX547" i="3"/>
  <c r="CM548" i="3"/>
  <c r="CN548" i="3"/>
  <c r="CO548" i="3"/>
  <c r="CP548" i="3"/>
  <c r="CQ548" i="3"/>
  <c r="CR548" i="3"/>
  <c r="CS548" i="3"/>
  <c r="CT548" i="3"/>
  <c r="CU548" i="3"/>
  <c r="CV548" i="3"/>
  <c r="CW548" i="3"/>
  <c r="CX548" i="3"/>
  <c r="CM549" i="3"/>
  <c r="CN549" i="3"/>
  <c r="CO549" i="3"/>
  <c r="CP549" i="3"/>
  <c r="CQ549" i="3"/>
  <c r="CR549" i="3"/>
  <c r="CS549" i="3"/>
  <c r="CT549" i="3"/>
  <c r="CU549" i="3"/>
  <c r="CV549" i="3"/>
  <c r="CW549" i="3"/>
  <c r="CX549" i="3"/>
  <c r="CM550" i="3"/>
  <c r="CN550" i="3"/>
  <c r="CO550" i="3"/>
  <c r="CP550" i="3"/>
  <c r="CQ550" i="3"/>
  <c r="CR550" i="3"/>
  <c r="CS550" i="3"/>
  <c r="CT550" i="3"/>
  <c r="CU550" i="3"/>
  <c r="CV550" i="3"/>
  <c r="CW550" i="3"/>
  <c r="CX550" i="3"/>
  <c r="CM551" i="3"/>
  <c r="CN551" i="3"/>
  <c r="CO551" i="3"/>
  <c r="CP551" i="3"/>
  <c r="CQ551" i="3"/>
  <c r="CR551" i="3"/>
  <c r="CS551" i="3"/>
  <c r="CT551" i="3"/>
  <c r="CU551" i="3"/>
  <c r="CV551" i="3"/>
  <c r="CW551" i="3"/>
  <c r="CX551" i="3"/>
  <c r="CM552" i="3"/>
  <c r="CN552" i="3"/>
  <c r="CO552" i="3"/>
  <c r="CP552" i="3"/>
  <c r="CQ552" i="3"/>
  <c r="CR552" i="3"/>
  <c r="CS552" i="3"/>
  <c r="CT552" i="3"/>
  <c r="CU552" i="3"/>
  <c r="CV552" i="3"/>
  <c r="CW552" i="3"/>
  <c r="CX552" i="3"/>
  <c r="CM553" i="3"/>
  <c r="CN553" i="3"/>
  <c r="CO553" i="3"/>
  <c r="CP553" i="3"/>
  <c r="CQ553" i="3"/>
  <c r="CR553" i="3"/>
  <c r="CS553" i="3"/>
  <c r="CT553" i="3"/>
  <c r="CU553" i="3"/>
  <c r="CV553" i="3"/>
  <c r="CW553" i="3"/>
  <c r="CX553" i="3"/>
  <c r="CM554" i="3"/>
  <c r="CN554" i="3"/>
  <c r="CO554" i="3"/>
  <c r="CP554" i="3"/>
  <c r="CQ554" i="3"/>
  <c r="CR554" i="3"/>
  <c r="CS554" i="3"/>
  <c r="CT554" i="3"/>
  <c r="CU554" i="3"/>
  <c r="CV554" i="3"/>
  <c r="CW554" i="3"/>
  <c r="CX554" i="3"/>
  <c r="CM555" i="3"/>
  <c r="CN555" i="3"/>
  <c r="CO555" i="3"/>
  <c r="CP555" i="3"/>
  <c r="CQ555" i="3"/>
  <c r="CR555" i="3"/>
  <c r="CS555" i="3"/>
  <c r="CT555" i="3"/>
  <c r="CU555" i="3"/>
  <c r="CV555" i="3"/>
  <c r="CW555" i="3"/>
  <c r="CX555" i="3"/>
  <c r="CM556" i="3"/>
  <c r="CN556" i="3"/>
  <c r="CO556" i="3"/>
  <c r="CP556" i="3"/>
  <c r="CQ556" i="3"/>
  <c r="CR556" i="3"/>
  <c r="CS556" i="3"/>
  <c r="CT556" i="3"/>
  <c r="CU556" i="3"/>
  <c r="CV556" i="3"/>
  <c r="CW556" i="3"/>
  <c r="CX556" i="3"/>
  <c r="CM557" i="3"/>
  <c r="CN557" i="3"/>
  <c r="CO557" i="3"/>
  <c r="CP557" i="3"/>
  <c r="CQ557" i="3"/>
  <c r="CR557" i="3"/>
  <c r="CS557" i="3"/>
  <c r="CT557" i="3"/>
  <c r="CU557" i="3"/>
  <c r="CV557" i="3"/>
  <c r="CW557" i="3"/>
  <c r="CX557" i="3"/>
  <c r="CM558" i="3"/>
  <c r="CN558" i="3"/>
  <c r="CO558" i="3"/>
  <c r="CP558" i="3"/>
  <c r="CQ558" i="3"/>
  <c r="CR558" i="3"/>
  <c r="CS558" i="3"/>
  <c r="CT558" i="3"/>
  <c r="CU558" i="3"/>
  <c r="CV558" i="3"/>
  <c r="CW558" i="3"/>
  <c r="CX558" i="3"/>
  <c r="CM559" i="3"/>
  <c r="CN559" i="3"/>
  <c r="CO559" i="3"/>
  <c r="CP559" i="3"/>
  <c r="CQ559" i="3"/>
  <c r="CR559" i="3"/>
  <c r="CS559" i="3"/>
  <c r="CT559" i="3"/>
  <c r="CU559" i="3"/>
  <c r="CV559" i="3"/>
  <c r="CW559" i="3"/>
  <c r="CX559" i="3"/>
  <c r="CM560" i="3"/>
  <c r="CN560" i="3"/>
  <c r="CO560" i="3"/>
  <c r="CP560" i="3"/>
  <c r="CQ560" i="3"/>
  <c r="CR560" i="3"/>
  <c r="CS560" i="3"/>
  <c r="CT560" i="3"/>
  <c r="CU560" i="3"/>
  <c r="CV560" i="3"/>
  <c r="CW560" i="3"/>
  <c r="CX560" i="3"/>
  <c r="CM561" i="3"/>
  <c r="CN561" i="3"/>
  <c r="CO561" i="3"/>
  <c r="CP561" i="3"/>
  <c r="CQ561" i="3"/>
  <c r="CR561" i="3"/>
  <c r="CS561" i="3"/>
  <c r="CT561" i="3"/>
  <c r="CU561" i="3"/>
  <c r="CV561" i="3"/>
  <c r="CW561" i="3"/>
  <c r="CX561" i="3"/>
  <c r="CM562" i="3"/>
  <c r="CN562" i="3"/>
  <c r="CO562" i="3"/>
  <c r="CP562" i="3"/>
  <c r="CQ562" i="3"/>
  <c r="CR562" i="3"/>
  <c r="CS562" i="3"/>
  <c r="CT562" i="3"/>
  <c r="CU562" i="3"/>
  <c r="CV562" i="3"/>
  <c r="CW562" i="3"/>
  <c r="CX562" i="3"/>
  <c r="CM563" i="3"/>
  <c r="CN563" i="3"/>
  <c r="CO563" i="3"/>
  <c r="CP563" i="3"/>
  <c r="CQ563" i="3"/>
  <c r="CR563" i="3"/>
  <c r="CS563" i="3"/>
  <c r="CT563" i="3"/>
  <c r="CU563" i="3"/>
  <c r="CV563" i="3"/>
  <c r="CW563" i="3"/>
  <c r="CX563" i="3"/>
  <c r="CM564" i="3"/>
  <c r="CN564" i="3"/>
  <c r="CO564" i="3"/>
  <c r="CP564" i="3"/>
  <c r="CQ564" i="3"/>
  <c r="CR564" i="3"/>
  <c r="CS564" i="3"/>
  <c r="CT564" i="3"/>
  <c r="CU564" i="3"/>
  <c r="CV564" i="3"/>
  <c r="CW564" i="3"/>
  <c r="CX564" i="3"/>
  <c r="CM565" i="3"/>
  <c r="CN565" i="3"/>
  <c r="CO565" i="3"/>
  <c r="CP565" i="3"/>
  <c r="CQ565" i="3"/>
  <c r="CR565" i="3"/>
  <c r="CS565" i="3"/>
  <c r="CT565" i="3"/>
  <c r="CU565" i="3"/>
  <c r="CV565" i="3"/>
  <c r="CW565" i="3"/>
  <c r="CX565" i="3"/>
  <c r="CM566" i="3"/>
  <c r="CN566" i="3"/>
  <c r="CO566" i="3"/>
  <c r="CP566" i="3"/>
  <c r="CQ566" i="3"/>
  <c r="CR566" i="3"/>
  <c r="CS566" i="3"/>
  <c r="CT566" i="3"/>
  <c r="CU566" i="3"/>
  <c r="CV566" i="3"/>
  <c r="CW566" i="3"/>
  <c r="CX566" i="3"/>
  <c r="CM567" i="3"/>
  <c r="CN567" i="3"/>
  <c r="CO567" i="3"/>
  <c r="CP567" i="3"/>
  <c r="CQ567" i="3"/>
  <c r="CR567" i="3"/>
  <c r="CS567" i="3"/>
  <c r="CT567" i="3"/>
  <c r="CU567" i="3"/>
  <c r="CV567" i="3"/>
  <c r="CW567" i="3"/>
  <c r="CX567" i="3"/>
  <c r="CM568" i="3"/>
  <c r="CN568" i="3"/>
  <c r="CO568" i="3"/>
  <c r="CP568" i="3"/>
  <c r="CQ568" i="3"/>
  <c r="CR568" i="3"/>
  <c r="CS568" i="3"/>
  <c r="CT568" i="3"/>
  <c r="CU568" i="3"/>
  <c r="CV568" i="3"/>
  <c r="CW568" i="3"/>
  <c r="CX568" i="3"/>
  <c r="CM569" i="3"/>
  <c r="CN569" i="3"/>
  <c r="CO569" i="3"/>
  <c r="CP569" i="3"/>
  <c r="CQ569" i="3"/>
  <c r="CR569" i="3"/>
  <c r="CS569" i="3"/>
  <c r="CT569" i="3"/>
  <c r="CU569" i="3"/>
  <c r="CV569" i="3"/>
  <c r="CW569" i="3"/>
  <c r="CX569" i="3"/>
  <c r="CM570" i="3"/>
  <c r="CN570" i="3"/>
  <c r="CO570" i="3"/>
  <c r="CP570" i="3"/>
  <c r="CQ570" i="3"/>
  <c r="CR570" i="3"/>
  <c r="CS570" i="3"/>
  <c r="CT570" i="3"/>
  <c r="CU570" i="3"/>
  <c r="CV570" i="3"/>
  <c r="CW570" i="3"/>
  <c r="CX570" i="3"/>
  <c r="CM571" i="3"/>
  <c r="CN571" i="3"/>
  <c r="CO571" i="3"/>
  <c r="CP571" i="3"/>
  <c r="CQ571" i="3"/>
  <c r="CR571" i="3"/>
  <c r="CS571" i="3"/>
  <c r="CT571" i="3"/>
  <c r="CU571" i="3"/>
  <c r="CV571" i="3"/>
  <c r="CW571" i="3"/>
  <c r="CX571" i="3"/>
  <c r="CM572" i="3"/>
  <c r="CN572" i="3"/>
  <c r="CO572" i="3"/>
  <c r="CP572" i="3"/>
  <c r="CQ572" i="3"/>
  <c r="CR572" i="3"/>
  <c r="CS572" i="3"/>
  <c r="CT572" i="3"/>
  <c r="CU572" i="3"/>
  <c r="CV572" i="3"/>
  <c r="CW572" i="3"/>
  <c r="CX572" i="3"/>
  <c r="CM574" i="3"/>
  <c r="CN574" i="3"/>
  <c r="CO574" i="3"/>
  <c r="CP574" i="3"/>
  <c r="CQ574" i="3"/>
  <c r="CR574" i="3"/>
  <c r="CS574" i="3"/>
  <c r="CT574" i="3"/>
  <c r="CU574" i="3"/>
  <c r="CV574" i="3"/>
  <c r="CW574" i="3"/>
  <c r="CX574" i="3"/>
  <c r="CM575" i="3"/>
  <c r="CN575" i="3"/>
  <c r="CO575" i="3"/>
  <c r="CP575" i="3"/>
  <c r="CQ575" i="3"/>
  <c r="CR575" i="3"/>
  <c r="CS575" i="3"/>
  <c r="CT575" i="3"/>
  <c r="CU575" i="3"/>
  <c r="CV575" i="3"/>
  <c r="CW575" i="3"/>
  <c r="CX575" i="3"/>
  <c r="CM576" i="3"/>
  <c r="CN576" i="3"/>
  <c r="CO576" i="3"/>
  <c r="CP576" i="3"/>
  <c r="CQ576" i="3"/>
  <c r="CR576" i="3"/>
  <c r="CS576" i="3"/>
  <c r="CT576" i="3"/>
  <c r="CU576" i="3"/>
  <c r="CV576" i="3"/>
  <c r="CW576" i="3"/>
  <c r="CX576" i="3"/>
  <c r="CM577" i="3"/>
  <c r="CN577" i="3"/>
  <c r="CO577" i="3"/>
  <c r="CP577" i="3"/>
  <c r="CQ577" i="3"/>
  <c r="CR577" i="3"/>
  <c r="CS577" i="3"/>
  <c r="CT577" i="3"/>
  <c r="CU577" i="3"/>
  <c r="CV577" i="3"/>
  <c r="CW577" i="3"/>
  <c r="CX577" i="3"/>
  <c r="CM578" i="3"/>
  <c r="CN578" i="3"/>
  <c r="CO578" i="3"/>
  <c r="CP578" i="3"/>
  <c r="CQ578" i="3"/>
  <c r="CR578" i="3"/>
  <c r="CS578" i="3"/>
  <c r="CT578" i="3"/>
  <c r="CU578" i="3"/>
  <c r="CV578" i="3"/>
  <c r="CW578" i="3"/>
  <c r="CX578" i="3"/>
  <c r="CM579" i="3"/>
  <c r="CN579" i="3"/>
  <c r="CO579" i="3"/>
  <c r="CP579" i="3"/>
  <c r="CQ579" i="3"/>
  <c r="CR579" i="3"/>
  <c r="CS579" i="3"/>
  <c r="CT579" i="3"/>
  <c r="CU579" i="3"/>
  <c r="CV579" i="3"/>
  <c r="CW579" i="3"/>
  <c r="CX579" i="3"/>
  <c r="CM580" i="3"/>
  <c r="CN580" i="3"/>
  <c r="CO580" i="3"/>
  <c r="CP580" i="3"/>
  <c r="CQ580" i="3"/>
  <c r="CR580" i="3"/>
  <c r="CS580" i="3"/>
  <c r="CT580" i="3"/>
  <c r="CU580" i="3"/>
  <c r="CV580" i="3"/>
  <c r="CW580" i="3"/>
  <c r="CX580" i="3"/>
  <c r="CM582" i="3"/>
  <c r="CN582" i="3"/>
  <c r="CO582" i="3"/>
  <c r="CP582" i="3"/>
  <c r="CQ582" i="3"/>
  <c r="CR582" i="3"/>
  <c r="CS582" i="3"/>
  <c r="CT582" i="3"/>
  <c r="CU582" i="3"/>
  <c r="CV582" i="3"/>
  <c r="CW582" i="3"/>
  <c r="CX582" i="3"/>
  <c r="CM583" i="3"/>
  <c r="CN583" i="3"/>
  <c r="CO583" i="3"/>
  <c r="CP583" i="3"/>
  <c r="CQ583" i="3"/>
  <c r="CR583" i="3"/>
  <c r="CS583" i="3"/>
  <c r="CT583" i="3"/>
  <c r="CU583" i="3"/>
  <c r="CV583" i="3"/>
  <c r="CW583" i="3"/>
  <c r="CX583" i="3"/>
  <c r="CM584" i="3"/>
  <c r="CN584" i="3"/>
  <c r="CO584" i="3"/>
  <c r="CP584" i="3"/>
  <c r="CQ584" i="3"/>
  <c r="CR584" i="3"/>
  <c r="CS584" i="3"/>
  <c r="CT584" i="3"/>
  <c r="CU584" i="3"/>
  <c r="CV584" i="3"/>
  <c r="CW584" i="3"/>
  <c r="CX584" i="3"/>
  <c r="CM585" i="3"/>
  <c r="CN585" i="3"/>
  <c r="CO585" i="3"/>
  <c r="CP585" i="3"/>
  <c r="CQ585" i="3"/>
  <c r="CR585" i="3"/>
  <c r="CS585" i="3"/>
  <c r="CT585" i="3"/>
  <c r="CU585" i="3"/>
  <c r="CV585" i="3"/>
  <c r="CW585" i="3"/>
  <c r="CX585" i="3"/>
  <c r="CM586" i="3"/>
  <c r="CN586" i="3"/>
  <c r="CO586" i="3"/>
  <c r="CP586" i="3"/>
  <c r="CQ586" i="3"/>
  <c r="CR586" i="3"/>
  <c r="CS586" i="3"/>
  <c r="CT586" i="3"/>
  <c r="CU586" i="3"/>
  <c r="CV586" i="3"/>
  <c r="CW586" i="3"/>
  <c r="CX586" i="3"/>
  <c r="CM587" i="3"/>
  <c r="CN587" i="3"/>
  <c r="CO587" i="3"/>
  <c r="CP587" i="3"/>
  <c r="CQ587" i="3"/>
  <c r="CR587" i="3"/>
  <c r="CS587" i="3"/>
  <c r="CT587" i="3"/>
  <c r="CU587" i="3"/>
  <c r="CV587" i="3"/>
  <c r="CW587" i="3"/>
  <c r="CX587" i="3"/>
  <c r="CM588" i="3"/>
  <c r="CN588" i="3"/>
  <c r="CO588" i="3"/>
  <c r="CP588" i="3"/>
  <c r="CQ588" i="3"/>
  <c r="CR588" i="3"/>
  <c r="CS588" i="3"/>
  <c r="CT588" i="3"/>
  <c r="CU588" i="3"/>
  <c r="CV588" i="3"/>
  <c r="CW588" i="3"/>
  <c r="CX588" i="3"/>
  <c r="CM589" i="3"/>
  <c r="CN589" i="3"/>
  <c r="CO589" i="3"/>
  <c r="CP589" i="3"/>
  <c r="CQ589" i="3"/>
  <c r="CR589" i="3"/>
  <c r="CS589" i="3"/>
  <c r="CT589" i="3"/>
  <c r="CU589" i="3"/>
  <c r="CV589" i="3"/>
  <c r="CW589" i="3"/>
  <c r="CX589" i="3"/>
  <c r="CM590" i="3"/>
  <c r="CN590" i="3"/>
  <c r="CO590" i="3"/>
  <c r="CP590" i="3"/>
  <c r="CQ590" i="3"/>
  <c r="CR590" i="3"/>
  <c r="CS590" i="3"/>
  <c r="CT590" i="3"/>
  <c r="CU590" i="3"/>
  <c r="CV590" i="3"/>
  <c r="CW590" i="3"/>
  <c r="CX590" i="3"/>
  <c r="CM591" i="3"/>
  <c r="CN591" i="3"/>
  <c r="CO591" i="3"/>
  <c r="CP591" i="3"/>
  <c r="CQ591" i="3"/>
  <c r="CR591" i="3"/>
  <c r="CS591" i="3"/>
  <c r="CT591" i="3"/>
  <c r="CU591" i="3"/>
  <c r="CV591" i="3"/>
  <c r="CW591" i="3"/>
  <c r="CX591" i="3"/>
  <c r="CM592" i="3"/>
  <c r="CN592" i="3"/>
  <c r="CO592" i="3"/>
  <c r="CP592" i="3"/>
  <c r="CQ592" i="3"/>
  <c r="CR592" i="3"/>
  <c r="CS592" i="3"/>
  <c r="CT592" i="3"/>
  <c r="CU592" i="3"/>
  <c r="CV592" i="3"/>
  <c r="CW592" i="3"/>
  <c r="CX592" i="3"/>
  <c r="CM595" i="3"/>
  <c r="CN595" i="3"/>
  <c r="CO595" i="3"/>
  <c r="CP595" i="3"/>
  <c r="CQ595" i="3"/>
  <c r="CR595" i="3"/>
  <c r="CS595" i="3"/>
  <c r="CT595" i="3"/>
  <c r="CU595" i="3"/>
  <c r="CV595" i="3"/>
  <c r="CW595" i="3"/>
  <c r="CX595" i="3"/>
  <c r="CM596" i="3"/>
  <c r="CN596" i="3"/>
  <c r="CO596" i="3"/>
  <c r="CP596" i="3"/>
  <c r="CQ596" i="3"/>
  <c r="CR596" i="3"/>
  <c r="CS596" i="3"/>
  <c r="CT596" i="3"/>
  <c r="CU596" i="3"/>
  <c r="CV596" i="3"/>
  <c r="CW596" i="3"/>
  <c r="CX596" i="3"/>
  <c r="CM597" i="3"/>
  <c r="CN597" i="3"/>
  <c r="CO597" i="3"/>
  <c r="CP597" i="3"/>
  <c r="CQ597" i="3"/>
  <c r="CR597" i="3"/>
  <c r="CS597" i="3"/>
  <c r="CT597" i="3"/>
  <c r="CU597" i="3"/>
  <c r="CV597" i="3"/>
  <c r="CW597" i="3"/>
  <c r="CX597" i="3"/>
  <c r="CM599" i="3"/>
  <c r="CN599" i="3"/>
  <c r="CO599" i="3"/>
  <c r="CP599" i="3"/>
  <c r="CQ599" i="3"/>
  <c r="CR599" i="3"/>
  <c r="CS599" i="3"/>
  <c r="CT599" i="3"/>
  <c r="CU599" i="3"/>
  <c r="CV599" i="3"/>
  <c r="CW599" i="3"/>
  <c r="CX599" i="3"/>
  <c r="CM600" i="3"/>
  <c r="CN600" i="3"/>
  <c r="CO600" i="3"/>
  <c r="CP600" i="3"/>
  <c r="CQ600" i="3"/>
  <c r="CR600" i="3"/>
  <c r="CS600" i="3"/>
  <c r="CT600" i="3"/>
  <c r="CU600" i="3"/>
  <c r="CV600" i="3"/>
  <c r="CW600" i="3"/>
  <c r="CX600" i="3"/>
  <c r="CM601" i="3"/>
  <c r="CN601" i="3"/>
  <c r="CO601" i="3"/>
  <c r="CP601" i="3"/>
  <c r="CQ601" i="3"/>
  <c r="CR601" i="3"/>
  <c r="CS601" i="3"/>
  <c r="CT601" i="3"/>
  <c r="CU601" i="3"/>
  <c r="CV601" i="3"/>
  <c r="CW601" i="3"/>
  <c r="CX601" i="3"/>
  <c r="CM602" i="3"/>
  <c r="CN602" i="3"/>
  <c r="CO602" i="3"/>
  <c r="CP602" i="3"/>
  <c r="CQ602" i="3"/>
  <c r="CR602" i="3"/>
  <c r="CS602" i="3"/>
  <c r="CT602" i="3"/>
  <c r="CU602" i="3"/>
  <c r="CV602" i="3"/>
  <c r="CW602" i="3"/>
  <c r="CX602" i="3"/>
  <c r="CM603" i="3"/>
  <c r="CN603" i="3"/>
  <c r="CO603" i="3"/>
  <c r="CP603" i="3"/>
  <c r="CQ603" i="3"/>
  <c r="CR603" i="3"/>
  <c r="CS603" i="3"/>
  <c r="CT603" i="3"/>
  <c r="CU603" i="3"/>
  <c r="CV603" i="3"/>
  <c r="CW603" i="3"/>
  <c r="CX603" i="3"/>
  <c r="CM604" i="3"/>
  <c r="CN604" i="3"/>
  <c r="CO604" i="3"/>
  <c r="CP604" i="3"/>
  <c r="CQ604" i="3"/>
  <c r="CR604" i="3"/>
  <c r="CS604" i="3"/>
  <c r="CT604" i="3"/>
  <c r="CU604" i="3"/>
  <c r="CV604" i="3"/>
  <c r="CW604" i="3"/>
  <c r="CX604" i="3"/>
  <c r="CM605" i="3"/>
  <c r="CN605" i="3"/>
  <c r="CO605" i="3"/>
  <c r="CP605" i="3"/>
  <c r="CQ605" i="3"/>
  <c r="CR605" i="3"/>
  <c r="CS605" i="3"/>
  <c r="CT605" i="3"/>
  <c r="CU605" i="3"/>
  <c r="CV605" i="3"/>
  <c r="CW605" i="3"/>
  <c r="CX605" i="3"/>
  <c r="CM606" i="3"/>
  <c r="CN606" i="3"/>
  <c r="CO606" i="3"/>
  <c r="CP606" i="3"/>
  <c r="CQ606" i="3"/>
  <c r="CR606" i="3"/>
  <c r="CS606" i="3"/>
  <c r="CT606" i="3"/>
  <c r="CU606" i="3"/>
  <c r="CV606" i="3"/>
  <c r="CW606" i="3"/>
  <c r="CX606" i="3"/>
  <c r="CM607" i="3"/>
  <c r="CN607" i="3"/>
  <c r="CO607" i="3"/>
  <c r="CP607" i="3"/>
  <c r="CQ607" i="3"/>
  <c r="CR607" i="3"/>
  <c r="CS607" i="3"/>
  <c r="CT607" i="3"/>
  <c r="CU607" i="3"/>
  <c r="CV607" i="3"/>
  <c r="CW607" i="3"/>
  <c r="CX607" i="3"/>
  <c r="CM608" i="3"/>
  <c r="CN608" i="3"/>
  <c r="CO608" i="3"/>
  <c r="CP608" i="3"/>
  <c r="CQ608" i="3"/>
  <c r="CR608" i="3"/>
  <c r="CS608" i="3"/>
  <c r="CT608" i="3"/>
  <c r="CU608" i="3"/>
  <c r="CV608" i="3"/>
  <c r="CW608" i="3"/>
  <c r="CX608" i="3"/>
  <c r="CM609" i="3"/>
  <c r="CN609" i="3"/>
  <c r="CO609" i="3"/>
  <c r="CP609" i="3"/>
  <c r="CQ609" i="3"/>
  <c r="CR609" i="3"/>
  <c r="CS609" i="3"/>
  <c r="CT609" i="3"/>
  <c r="CU609" i="3"/>
  <c r="CV609" i="3"/>
  <c r="CW609" i="3"/>
  <c r="CX609" i="3"/>
  <c r="CM610" i="3"/>
  <c r="CN610" i="3"/>
  <c r="CO610" i="3"/>
  <c r="CP610" i="3"/>
  <c r="CQ610" i="3"/>
  <c r="CR610" i="3"/>
  <c r="CS610" i="3"/>
  <c r="CT610" i="3"/>
  <c r="CU610" i="3"/>
  <c r="CV610" i="3"/>
  <c r="CW610" i="3"/>
  <c r="CX610" i="3"/>
  <c r="CM611" i="3"/>
  <c r="CN611" i="3"/>
  <c r="CO611" i="3"/>
  <c r="CP611" i="3"/>
  <c r="CQ611" i="3"/>
  <c r="CR611" i="3"/>
  <c r="CS611" i="3"/>
  <c r="CT611" i="3"/>
  <c r="CU611" i="3"/>
  <c r="CV611" i="3"/>
  <c r="CW611" i="3"/>
  <c r="CX611" i="3"/>
  <c r="CM612" i="3"/>
  <c r="CN612" i="3"/>
  <c r="CO612" i="3"/>
  <c r="CP612" i="3"/>
  <c r="CQ612" i="3"/>
  <c r="CR612" i="3"/>
  <c r="CS612" i="3"/>
  <c r="CT612" i="3"/>
  <c r="CU612" i="3"/>
  <c r="CV612" i="3"/>
  <c r="CW612" i="3"/>
  <c r="CX612" i="3"/>
  <c r="CM613" i="3"/>
  <c r="CN613" i="3"/>
  <c r="CO613" i="3"/>
  <c r="CP613" i="3"/>
  <c r="CQ613" i="3"/>
  <c r="CR613" i="3"/>
  <c r="CS613" i="3"/>
  <c r="CT613" i="3"/>
  <c r="CU613" i="3"/>
  <c r="CV613" i="3"/>
  <c r="CW613" i="3"/>
  <c r="CX613" i="3"/>
  <c r="CM614" i="3"/>
  <c r="CN614" i="3"/>
  <c r="CO614" i="3"/>
  <c r="CP614" i="3"/>
  <c r="CQ614" i="3"/>
  <c r="CR614" i="3"/>
  <c r="CS614" i="3"/>
  <c r="CT614" i="3"/>
  <c r="CU614" i="3"/>
  <c r="CV614" i="3"/>
  <c r="CW614" i="3"/>
  <c r="CX614" i="3"/>
  <c r="CM615" i="3"/>
  <c r="CN615" i="3"/>
  <c r="CO615" i="3"/>
  <c r="CP615" i="3"/>
  <c r="CQ615" i="3"/>
  <c r="CR615" i="3"/>
  <c r="CS615" i="3"/>
  <c r="CT615" i="3"/>
  <c r="CU615" i="3"/>
  <c r="CV615" i="3"/>
  <c r="CW615" i="3"/>
  <c r="CX615" i="3"/>
  <c r="CM616" i="3"/>
  <c r="CN616" i="3"/>
  <c r="CO616" i="3"/>
  <c r="CP616" i="3"/>
  <c r="CQ616" i="3"/>
  <c r="CR616" i="3"/>
  <c r="CS616" i="3"/>
  <c r="CT616" i="3"/>
  <c r="CU616" i="3"/>
  <c r="CV616" i="3"/>
  <c r="CW616" i="3"/>
  <c r="CX616" i="3"/>
  <c r="CM617" i="3"/>
  <c r="CN617" i="3"/>
  <c r="CO617" i="3"/>
  <c r="CP617" i="3"/>
  <c r="CQ617" i="3"/>
  <c r="CR617" i="3"/>
  <c r="CS617" i="3"/>
  <c r="CT617" i="3"/>
  <c r="CU617" i="3"/>
  <c r="CV617" i="3"/>
  <c r="CW617" i="3"/>
  <c r="CX617" i="3"/>
  <c r="CM618" i="3"/>
  <c r="CN618" i="3"/>
  <c r="CO618" i="3"/>
  <c r="CP618" i="3"/>
  <c r="CQ618" i="3"/>
  <c r="CR618" i="3"/>
  <c r="CS618" i="3"/>
  <c r="CT618" i="3"/>
  <c r="CU618" i="3"/>
  <c r="CV618" i="3"/>
  <c r="CW618" i="3"/>
  <c r="CX618" i="3"/>
  <c r="CM619" i="3"/>
  <c r="CN619" i="3"/>
  <c r="CO619" i="3"/>
  <c r="CP619" i="3"/>
  <c r="CQ619" i="3"/>
  <c r="CR619" i="3"/>
  <c r="CS619" i="3"/>
  <c r="CT619" i="3"/>
  <c r="CU619" i="3"/>
  <c r="CV619" i="3"/>
  <c r="CW619" i="3"/>
  <c r="CX619" i="3"/>
  <c r="CM620" i="3"/>
  <c r="CN620" i="3"/>
  <c r="CO620" i="3"/>
  <c r="CP620" i="3"/>
  <c r="CQ620" i="3"/>
  <c r="CR620" i="3"/>
  <c r="CS620" i="3"/>
  <c r="CT620" i="3"/>
  <c r="CU620" i="3"/>
  <c r="CV620" i="3"/>
  <c r="CW620" i="3"/>
  <c r="CX620" i="3"/>
  <c r="CM621" i="3"/>
  <c r="CN621" i="3"/>
  <c r="CO621" i="3"/>
  <c r="CP621" i="3"/>
  <c r="CQ621" i="3"/>
  <c r="CR621" i="3"/>
  <c r="CS621" i="3"/>
  <c r="CT621" i="3"/>
  <c r="CU621" i="3"/>
  <c r="CV621" i="3"/>
  <c r="CW621" i="3"/>
  <c r="CX621" i="3"/>
  <c r="CM622" i="3"/>
  <c r="CN622" i="3"/>
  <c r="CO622" i="3"/>
  <c r="CP622" i="3"/>
  <c r="CQ622" i="3"/>
  <c r="CR622" i="3"/>
  <c r="CS622" i="3"/>
  <c r="CT622" i="3"/>
  <c r="CU622" i="3"/>
  <c r="CV622" i="3"/>
  <c r="CW622" i="3"/>
  <c r="CX622" i="3"/>
  <c r="CM623" i="3"/>
  <c r="CN623" i="3"/>
  <c r="CO623" i="3"/>
  <c r="CP623" i="3"/>
  <c r="CQ623" i="3"/>
  <c r="CR623" i="3"/>
  <c r="CS623" i="3"/>
  <c r="CT623" i="3"/>
  <c r="CU623" i="3"/>
  <c r="CV623" i="3"/>
  <c r="CW623" i="3"/>
  <c r="CX623" i="3"/>
  <c r="CM624" i="3"/>
  <c r="CN624" i="3"/>
  <c r="CO624" i="3"/>
  <c r="CP624" i="3"/>
  <c r="CQ624" i="3"/>
  <c r="CR624" i="3"/>
  <c r="CS624" i="3"/>
  <c r="CT624" i="3"/>
  <c r="CU624" i="3"/>
  <c r="CV624" i="3"/>
  <c r="CW624" i="3"/>
  <c r="CX624" i="3"/>
  <c r="CM625" i="3"/>
  <c r="CN625" i="3"/>
  <c r="CO625" i="3"/>
  <c r="CP625" i="3"/>
  <c r="CQ625" i="3"/>
  <c r="CR625" i="3"/>
  <c r="CS625" i="3"/>
  <c r="CT625" i="3"/>
  <c r="CU625" i="3"/>
  <c r="CV625" i="3"/>
  <c r="CW625" i="3"/>
  <c r="CX625" i="3"/>
  <c r="CM626" i="3"/>
  <c r="CN626" i="3"/>
  <c r="CO626" i="3"/>
  <c r="CP626" i="3"/>
  <c r="CQ626" i="3"/>
  <c r="CR626" i="3"/>
  <c r="CS626" i="3"/>
  <c r="CT626" i="3"/>
  <c r="CU626" i="3"/>
  <c r="CV626" i="3"/>
  <c r="CW626" i="3"/>
  <c r="CX626" i="3"/>
  <c r="CM627" i="3"/>
  <c r="CN627" i="3"/>
  <c r="CO627" i="3"/>
  <c r="CP627" i="3"/>
  <c r="CQ627" i="3"/>
  <c r="CR627" i="3"/>
  <c r="CS627" i="3"/>
  <c r="CT627" i="3"/>
  <c r="CU627" i="3"/>
  <c r="CV627" i="3"/>
  <c r="CW627" i="3"/>
  <c r="CX627" i="3"/>
  <c r="CM628" i="3"/>
  <c r="CN628" i="3"/>
  <c r="CO628" i="3"/>
  <c r="CP628" i="3"/>
  <c r="CQ628" i="3"/>
  <c r="CR628" i="3"/>
  <c r="CS628" i="3"/>
  <c r="CT628" i="3"/>
  <c r="CU628" i="3"/>
  <c r="CV628" i="3"/>
  <c r="CW628" i="3"/>
  <c r="CX628" i="3"/>
  <c r="CM629" i="3"/>
  <c r="CN629" i="3"/>
  <c r="CO629" i="3"/>
  <c r="CP629" i="3"/>
  <c r="CQ629" i="3"/>
  <c r="CR629" i="3"/>
  <c r="CS629" i="3"/>
  <c r="CT629" i="3"/>
  <c r="CU629" i="3"/>
  <c r="CV629" i="3"/>
  <c r="CW629" i="3"/>
  <c r="CX629" i="3"/>
  <c r="CM630" i="3"/>
  <c r="CN630" i="3"/>
  <c r="CO630" i="3"/>
  <c r="CP630" i="3"/>
  <c r="CQ630" i="3"/>
  <c r="CR630" i="3"/>
  <c r="CS630" i="3"/>
  <c r="CT630" i="3"/>
  <c r="CU630" i="3"/>
  <c r="CV630" i="3"/>
  <c r="CW630" i="3"/>
  <c r="CX630" i="3"/>
  <c r="CM632" i="3"/>
  <c r="CN632" i="3"/>
  <c r="CO632" i="3"/>
  <c r="CP632" i="3"/>
  <c r="CQ632" i="3"/>
  <c r="CR632" i="3"/>
  <c r="CS632" i="3"/>
  <c r="CT632" i="3"/>
  <c r="CU632" i="3"/>
  <c r="CV632" i="3"/>
  <c r="CW632" i="3"/>
  <c r="CX632" i="3"/>
  <c r="CM634" i="3"/>
  <c r="CN634" i="3"/>
  <c r="CO634" i="3"/>
  <c r="CP634" i="3"/>
  <c r="CQ634" i="3"/>
  <c r="CR634" i="3"/>
  <c r="CS634" i="3"/>
  <c r="CT634" i="3"/>
  <c r="CU634" i="3"/>
  <c r="CV634" i="3"/>
  <c r="CW634" i="3"/>
  <c r="CX634" i="3"/>
  <c r="CM635" i="3"/>
  <c r="CN635" i="3"/>
  <c r="CO635" i="3"/>
  <c r="CP635" i="3"/>
  <c r="CQ635" i="3"/>
  <c r="CR635" i="3"/>
  <c r="CS635" i="3"/>
  <c r="CT635" i="3"/>
  <c r="CU635" i="3"/>
  <c r="CV635" i="3"/>
  <c r="CW635" i="3"/>
  <c r="CX635" i="3"/>
  <c r="CM636" i="3"/>
  <c r="CN636" i="3"/>
  <c r="CO636" i="3"/>
  <c r="CP636" i="3"/>
  <c r="CQ636" i="3"/>
  <c r="CR636" i="3"/>
  <c r="CS636" i="3"/>
  <c r="CT636" i="3"/>
  <c r="CU636" i="3"/>
  <c r="CV636" i="3"/>
  <c r="CW636" i="3"/>
  <c r="CX636" i="3"/>
  <c r="CM637" i="3"/>
  <c r="CN637" i="3"/>
  <c r="CO637" i="3"/>
  <c r="CP637" i="3"/>
  <c r="CQ637" i="3"/>
  <c r="CR637" i="3"/>
  <c r="CS637" i="3"/>
  <c r="CT637" i="3"/>
  <c r="CU637" i="3"/>
  <c r="CV637" i="3"/>
  <c r="CW637" i="3"/>
  <c r="CX637" i="3"/>
  <c r="CM638" i="3"/>
  <c r="CN638" i="3"/>
  <c r="CO638" i="3"/>
  <c r="CP638" i="3"/>
  <c r="CQ638" i="3"/>
  <c r="CR638" i="3"/>
  <c r="CS638" i="3"/>
  <c r="CT638" i="3"/>
  <c r="CU638" i="3"/>
  <c r="CV638" i="3"/>
  <c r="CW638" i="3"/>
  <c r="CX638" i="3"/>
  <c r="CM639" i="3"/>
  <c r="CN639" i="3"/>
  <c r="CO639" i="3"/>
  <c r="CP639" i="3"/>
  <c r="CQ639" i="3"/>
  <c r="CR639" i="3"/>
  <c r="CS639" i="3"/>
  <c r="CT639" i="3"/>
  <c r="CU639" i="3"/>
  <c r="CV639" i="3"/>
  <c r="CW639" i="3"/>
  <c r="CX639" i="3"/>
  <c r="CM640" i="3"/>
  <c r="CN640" i="3"/>
  <c r="CO640" i="3"/>
  <c r="CP640" i="3"/>
  <c r="CQ640" i="3"/>
  <c r="CR640" i="3"/>
  <c r="CS640" i="3"/>
  <c r="CT640" i="3"/>
  <c r="CU640" i="3"/>
  <c r="CV640" i="3"/>
  <c r="CW640" i="3"/>
  <c r="CX640" i="3"/>
  <c r="CM641" i="3"/>
  <c r="CN641" i="3"/>
  <c r="CO641" i="3"/>
  <c r="CP641" i="3"/>
  <c r="CQ641" i="3"/>
  <c r="CR641" i="3"/>
  <c r="CS641" i="3"/>
  <c r="CT641" i="3"/>
  <c r="CU641" i="3"/>
  <c r="CV641" i="3"/>
  <c r="CW641" i="3"/>
  <c r="CX641" i="3"/>
  <c r="CM642" i="3"/>
  <c r="CN642" i="3"/>
  <c r="CO642" i="3"/>
  <c r="CP642" i="3"/>
  <c r="CQ642" i="3"/>
  <c r="CR642" i="3"/>
  <c r="CS642" i="3"/>
  <c r="CT642" i="3"/>
  <c r="CU642" i="3"/>
  <c r="CV642" i="3"/>
  <c r="CW642" i="3"/>
  <c r="CX642" i="3"/>
  <c r="CM643" i="3"/>
  <c r="CN643" i="3"/>
  <c r="CO643" i="3"/>
  <c r="CP643" i="3"/>
  <c r="CQ643" i="3"/>
  <c r="CR643" i="3"/>
  <c r="CS643" i="3"/>
  <c r="CT643" i="3"/>
  <c r="CU643" i="3"/>
  <c r="CV643" i="3"/>
  <c r="CW643" i="3"/>
  <c r="CX643" i="3"/>
  <c r="CM644" i="3"/>
  <c r="CN644" i="3"/>
  <c r="CO644" i="3"/>
  <c r="CP644" i="3"/>
  <c r="CQ644" i="3"/>
  <c r="CR644" i="3"/>
  <c r="CS644" i="3"/>
  <c r="CT644" i="3"/>
  <c r="CU644" i="3"/>
  <c r="CV644" i="3"/>
  <c r="CW644" i="3"/>
  <c r="CX644" i="3"/>
  <c r="CM645" i="3"/>
  <c r="CN645" i="3"/>
  <c r="CO645" i="3"/>
  <c r="CP645" i="3"/>
  <c r="CQ645" i="3"/>
  <c r="CR645" i="3"/>
  <c r="CS645" i="3"/>
  <c r="CT645" i="3"/>
  <c r="CU645" i="3"/>
  <c r="CV645" i="3"/>
  <c r="CW645" i="3"/>
  <c r="CX645" i="3"/>
  <c r="CM646" i="3"/>
  <c r="CN646" i="3"/>
  <c r="CO646" i="3"/>
  <c r="CP646" i="3"/>
  <c r="CQ646" i="3"/>
  <c r="CR646" i="3"/>
  <c r="CS646" i="3"/>
  <c r="CT646" i="3"/>
  <c r="CU646" i="3"/>
  <c r="CV646" i="3"/>
  <c r="CW646" i="3"/>
  <c r="CX646" i="3"/>
  <c r="CM647" i="3"/>
  <c r="CN647" i="3"/>
  <c r="CO647" i="3"/>
  <c r="CP647" i="3"/>
  <c r="CQ647" i="3"/>
  <c r="CR647" i="3"/>
  <c r="CS647" i="3"/>
  <c r="CT647" i="3"/>
  <c r="CU647" i="3"/>
  <c r="CV647" i="3"/>
  <c r="CW647" i="3"/>
  <c r="CX647" i="3"/>
  <c r="CM648" i="3"/>
  <c r="CN648" i="3"/>
  <c r="CO648" i="3"/>
  <c r="CP648" i="3"/>
  <c r="CQ648" i="3"/>
  <c r="CR648" i="3"/>
  <c r="CS648" i="3"/>
  <c r="CT648" i="3"/>
  <c r="CU648" i="3"/>
  <c r="CV648" i="3"/>
  <c r="CW648" i="3"/>
  <c r="CX648" i="3"/>
  <c r="CM649" i="3"/>
  <c r="CN649" i="3"/>
  <c r="CO649" i="3"/>
  <c r="CP649" i="3"/>
  <c r="CQ649" i="3"/>
  <c r="CR649" i="3"/>
  <c r="CS649" i="3"/>
  <c r="CT649" i="3"/>
  <c r="CU649" i="3"/>
  <c r="CV649" i="3"/>
  <c r="CW649" i="3"/>
  <c r="CX649" i="3"/>
  <c r="CM650" i="3"/>
  <c r="CN650" i="3"/>
  <c r="CO650" i="3"/>
  <c r="CP650" i="3"/>
  <c r="CQ650" i="3"/>
  <c r="CR650" i="3"/>
  <c r="CS650" i="3"/>
  <c r="CT650" i="3"/>
  <c r="CU650" i="3"/>
  <c r="CV650" i="3"/>
  <c r="CW650" i="3"/>
  <c r="CX650" i="3"/>
  <c r="CM651" i="3"/>
  <c r="CN651" i="3"/>
  <c r="CO651" i="3"/>
  <c r="CP651" i="3"/>
  <c r="CQ651" i="3"/>
  <c r="CR651" i="3"/>
  <c r="CS651" i="3"/>
  <c r="CT651" i="3"/>
  <c r="CU651" i="3"/>
  <c r="CV651" i="3"/>
  <c r="CW651" i="3"/>
  <c r="CX651" i="3"/>
  <c r="CM652" i="3"/>
  <c r="CN652" i="3"/>
  <c r="CO652" i="3"/>
  <c r="CP652" i="3"/>
  <c r="CQ652" i="3"/>
  <c r="CR652" i="3"/>
  <c r="CS652" i="3"/>
  <c r="CT652" i="3"/>
  <c r="CU652" i="3"/>
  <c r="CV652" i="3"/>
  <c r="CW652" i="3"/>
  <c r="CX652" i="3"/>
  <c r="CM653" i="3"/>
  <c r="CN653" i="3"/>
  <c r="CO653" i="3"/>
  <c r="CP653" i="3"/>
  <c r="CQ653" i="3"/>
  <c r="CR653" i="3"/>
  <c r="CS653" i="3"/>
  <c r="CT653" i="3"/>
  <c r="CU653" i="3"/>
  <c r="CV653" i="3"/>
  <c r="CW653" i="3"/>
  <c r="CX653" i="3"/>
  <c r="CM654" i="3"/>
  <c r="CN654" i="3"/>
  <c r="CO654" i="3"/>
  <c r="CP654" i="3"/>
  <c r="CQ654" i="3"/>
  <c r="CR654" i="3"/>
  <c r="CS654" i="3"/>
  <c r="CT654" i="3"/>
  <c r="CU654" i="3"/>
  <c r="CV654" i="3"/>
  <c r="CW654" i="3"/>
  <c r="CX654" i="3"/>
  <c r="CM655" i="3"/>
  <c r="CN655" i="3"/>
  <c r="CO655" i="3"/>
  <c r="CP655" i="3"/>
  <c r="CQ655" i="3"/>
  <c r="CR655" i="3"/>
  <c r="CS655" i="3"/>
  <c r="CT655" i="3"/>
  <c r="CU655" i="3"/>
  <c r="CV655" i="3"/>
  <c r="CW655" i="3"/>
  <c r="CX655" i="3"/>
  <c r="CM656" i="3"/>
  <c r="CN656" i="3"/>
  <c r="CO656" i="3"/>
  <c r="CP656" i="3"/>
  <c r="CQ656" i="3"/>
  <c r="CR656" i="3"/>
  <c r="CS656" i="3"/>
  <c r="CT656" i="3"/>
  <c r="CU656" i="3"/>
  <c r="CV656" i="3"/>
  <c r="CW656" i="3"/>
  <c r="CX656" i="3"/>
  <c r="CM657" i="3"/>
  <c r="CN657" i="3"/>
  <c r="CO657" i="3"/>
  <c r="CP657" i="3"/>
  <c r="CQ657" i="3"/>
  <c r="CR657" i="3"/>
  <c r="CS657" i="3"/>
  <c r="CT657" i="3"/>
  <c r="CU657" i="3"/>
  <c r="CV657" i="3"/>
  <c r="CW657" i="3"/>
  <c r="CX657" i="3"/>
  <c r="CM658" i="3"/>
  <c r="CN658" i="3"/>
  <c r="CO658" i="3"/>
  <c r="CP658" i="3"/>
  <c r="CQ658" i="3"/>
  <c r="CR658" i="3"/>
  <c r="CS658" i="3"/>
  <c r="CT658" i="3"/>
  <c r="CU658" i="3"/>
  <c r="CV658" i="3"/>
  <c r="CW658" i="3"/>
  <c r="CX658" i="3"/>
  <c r="CM659" i="3"/>
  <c r="CN659" i="3"/>
  <c r="CO659" i="3"/>
  <c r="CP659" i="3"/>
  <c r="CQ659" i="3"/>
  <c r="CR659" i="3"/>
  <c r="CS659" i="3"/>
  <c r="CT659" i="3"/>
  <c r="CU659" i="3"/>
  <c r="CV659" i="3"/>
  <c r="CW659" i="3"/>
  <c r="CX659" i="3"/>
  <c r="CM660" i="3"/>
  <c r="CN660" i="3"/>
  <c r="CO660" i="3"/>
  <c r="CP660" i="3"/>
  <c r="CQ660" i="3"/>
  <c r="CR660" i="3"/>
  <c r="CS660" i="3"/>
  <c r="CT660" i="3"/>
  <c r="CU660" i="3"/>
  <c r="CV660" i="3"/>
  <c r="CW660" i="3"/>
  <c r="CX660" i="3"/>
  <c r="CM661" i="3"/>
  <c r="CN661" i="3"/>
  <c r="CO661" i="3"/>
  <c r="CP661" i="3"/>
  <c r="CQ661" i="3"/>
  <c r="CR661" i="3"/>
  <c r="CS661" i="3"/>
  <c r="CT661" i="3"/>
  <c r="CU661" i="3"/>
  <c r="CV661" i="3"/>
  <c r="CW661" i="3"/>
  <c r="CX661" i="3"/>
  <c r="CM662" i="3"/>
  <c r="CN662" i="3"/>
  <c r="CO662" i="3"/>
  <c r="CP662" i="3"/>
  <c r="CQ662" i="3"/>
  <c r="CR662" i="3"/>
  <c r="CS662" i="3"/>
  <c r="CT662" i="3"/>
  <c r="CU662" i="3"/>
  <c r="CV662" i="3"/>
  <c r="CW662" i="3"/>
  <c r="CX662" i="3"/>
  <c r="CM663" i="3"/>
  <c r="CN663" i="3"/>
  <c r="CO663" i="3"/>
  <c r="CP663" i="3"/>
  <c r="CQ663" i="3"/>
  <c r="CR663" i="3"/>
  <c r="CS663" i="3"/>
  <c r="CT663" i="3"/>
  <c r="CU663" i="3"/>
  <c r="CV663" i="3"/>
  <c r="CW663" i="3"/>
  <c r="CX663" i="3"/>
  <c r="CM664" i="3"/>
  <c r="CN664" i="3"/>
  <c r="CO664" i="3"/>
  <c r="CP664" i="3"/>
  <c r="CQ664" i="3"/>
  <c r="CR664" i="3"/>
  <c r="CS664" i="3"/>
  <c r="CT664" i="3"/>
  <c r="CU664" i="3"/>
  <c r="CV664" i="3"/>
  <c r="CW664" i="3"/>
  <c r="CX664" i="3"/>
  <c r="CM665" i="3"/>
  <c r="CN665" i="3"/>
  <c r="CO665" i="3"/>
  <c r="CP665" i="3"/>
  <c r="CQ665" i="3"/>
  <c r="CR665" i="3"/>
  <c r="CS665" i="3"/>
  <c r="CT665" i="3"/>
  <c r="CU665" i="3"/>
  <c r="CV665" i="3"/>
  <c r="CW665" i="3"/>
  <c r="CX665" i="3"/>
  <c r="CM666" i="3"/>
  <c r="CN666" i="3"/>
  <c r="CO666" i="3"/>
  <c r="CP666" i="3"/>
  <c r="CQ666" i="3"/>
  <c r="CR666" i="3"/>
  <c r="CS666" i="3"/>
  <c r="CT666" i="3"/>
  <c r="CU666" i="3"/>
  <c r="CV666" i="3"/>
  <c r="CW666" i="3"/>
  <c r="CX666" i="3"/>
  <c r="CM667" i="3"/>
  <c r="CN667" i="3"/>
  <c r="CO667" i="3"/>
  <c r="CP667" i="3"/>
  <c r="CQ667" i="3"/>
  <c r="CR667" i="3"/>
  <c r="CS667" i="3"/>
  <c r="CT667" i="3"/>
  <c r="CU667" i="3"/>
  <c r="CV667" i="3"/>
  <c r="CW667" i="3"/>
  <c r="CX667" i="3"/>
  <c r="CM668" i="3"/>
  <c r="CN668" i="3"/>
  <c r="CO668" i="3"/>
  <c r="CP668" i="3"/>
  <c r="CQ668" i="3"/>
  <c r="CR668" i="3"/>
  <c r="CS668" i="3"/>
  <c r="CT668" i="3"/>
  <c r="CU668" i="3"/>
  <c r="CV668" i="3"/>
  <c r="CW668" i="3"/>
  <c r="CX668" i="3"/>
  <c r="CM669" i="3"/>
  <c r="CN669" i="3"/>
  <c r="CO669" i="3"/>
  <c r="CP669" i="3"/>
  <c r="CQ669" i="3"/>
  <c r="CR669" i="3"/>
  <c r="CS669" i="3"/>
  <c r="CT669" i="3"/>
  <c r="CU669" i="3"/>
  <c r="CV669" i="3"/>
  <c r="CW669" i="3"/>
  <c r="CX669" i="3"/>
  <c r="CM670" i="3"/>
  <c r="CN670" i="3"/>
  <c r="CO670" i="3"/>
  <c r="CP670" i="3"/>
  <c r="CQ670" i="3"/>
  <c r="CR670" i="3"/>
  <c r="CS670" i="3"/>
  <c r="CT670" i="3"/>
  <c r="CU670" i="3"/>
  <c r="CV670" i="3"/>
  <c r="CW670" i="3"/>
  <c r="CX670" i="3"/>
  <c r="CM671" i="3"/>
  <c r="CN671" i="3"/>
  <c r="CO671" i="3"/>
  <c r="CP671" i="3"/>
  <c r="CQ671" i="3"/>
  <c r="CR671" i="3"/>
  <c r="CS671" i="3"/>
  <c r="CT671" i="3"/>
  <c r="CU671" i="3"/>
  <c r="CV671" i="3"/>
  <c r="CW671" i="3"/>
  <c r="CX671" i="3"/>
  <c r="CM672" i="3"/>
  <c r="CN672" i="3"/>
  <c r="CO672" i="3"/>
  <c r="CP672" i="3"/>
  <c r="CQ672" i="3"/>
  <c r="CR672" i="3"/>
  <c r="CS672" i="3"/>
  <c r="CT672" i="3"/>
  <c r="CU672" i="3"/>
  <c r="CV672" i="3"/>
  <c r="CW672" i="3"/>
  <c r="CX672" i="3"/>
  <c r="CM673" i="3"/>
  <c r="CN673" i="3"/>
  <c r="CO673" i="3"/>
  <c r="CP673" i="3"/>
  <c r="CQ673" i="3"/>
  <c r="CR673" i="3"/>
  <c r="CS673" i="3"/>
  <c r="CT673" i="3"/>
  <c r="CU673" i="3"/>
  <c r="CV673" i="3"/>
  <c r="CW673" i="3"/>
  <c r="CX673" i="3"/>
  <c r="CM674" i="3"/>
  <c r="CN674" i="3"/>
  <c r="CO674" i="3"/>
  <c r="CP674" i="3"/>
  <c r="CQ674" i="3"/>
  <c r="CR674" i="3"/>
  <c r="CS674" i="3"/>
  <c r="CT674" i="3"/>
  <c r="CU674" i="3"/>
  <c r="CV674" i="3"/>
  <c r="CW674" i="3"/>
  <c r="CX674" i="3"/>
  <c r="CM675" i="3"/>
  <c r="CN675" i="3"/>
  <c r="CO675" i="3"/>
  <c r="CP675" i="3"/>
  <c r="CQ675" i="3"/>
  <c r="CR675" i="3"/>
  <c r="CS675" i="3"/>
  <c r="CT675" i="3"/>
  <c r="CU675" i="3"/>
  <c r="CV675" i="3"/>
  <c r="CW675" i="3"/>
  <c r="CX675" i="3"/>
  <c r="CM676" i="3"/>
  <c r="CN676" i="3"/>
  <c r="CO676" i="3"/>
  <c r="CP676" i="3"/>
  <c r="CQ676" i="3"/>
  <c r="CR676" i="3"/>
  <c r="CS676" i="3"/>
  <c r="CT676" i="3"/>
  <c r="CU676" i="3"/>
  <c r="CV676" i="3"/>
  <c r="CW676" i="3"/>
  <c r="CX676" i="3"/>
  <c r="CM677" i="3"/>
  <c r="CN677" i="3"/>
  <c r="CO677" i="3"/>
  <c r="CP677" i="3"/>
  <c r="CQ677" i="3"/>
  <c r="CR677" i="3"/>
  <c r="CS677" i="3"/>
  <c r="CT677" i="3"/>
  <c r="CU677" i="3"/>
  <c r="CV677" i="3"/>
  <c r="CW677" i="3"/>
  <c r="CX677" i="3"/>
  <c r="CM678" i="3"/>
  <c r="CN678" i="3"/>
  <c r="CO678" i="3"/>
  <c r="CP678" i="3"/>
  <c r="CQ678" i="3"/>
  <c r="CR678" i="3"/>
  <c r="CS678" i="3"/>
  <c r="CT678" i="3"/>
  <c r="CU678" i="3"/>
  <c r="CV678" i="3"/>
  <c r="CW678" i="3"/>
  <c r="CX678" i="3"/>
  <c r="CM679" i="3"/>
  <c r="CN679" i="3"/>
  <c r="CO679" i="3"/>
  <c r="CP679" i="3"/>
  <c r="CQ679" i="3"/>
  <c r="CR679" i="3"/>
  <c r="CS679" i="3"/>
  <c r="CT679" i="3"/>
  <c r="CU679" i="3"/>
  <c r="CV679" i="3"/>
  <c r="CW679" i="3"/>
  <c r="CX679" i="3"/>
  <c r="CM680" i="3"/>
  <c r="CN680" i="3"/>
  <c r="CO680" i="3"/>
  <c r="CP680" i="3"/>
  <c r="CQ680" i="3"/>
  <c r="CR680" i="3"/>
  <c r="CS680" i="3"/>
  <c r="CT680" i="3"/>
  <c r="CU680" i="3"/>
  <c r="CV680" i="3"/>
  <c r="CW680" i="3"/>
  <c r="CX680" i="3"/>
  <c r="CM681" i="3"/>
  <c r="CN681" i="3"/>
  <c r="CO681" i="3"/>
  <c r="CP681" i="3"/>
  <c r="CQ681" i="3"/>
  <c r="CR681" i="3"/>
  <c r="CS681" i="3"/>
  <c r="CT681" i="3"/>
  <c r="CU681" i="3"/>
  <c r="CV681" i="3"/>
  <c r="CW681" i="3"/>
  <c r="CX681" i="3"/>
  <c r="CM682" i="3"/>
  <c r="CN682" i="3"/>
  <c r="CO682" i="3"/>
  <c r="CP682" i="3"/>
  <c r="CQ682" i="3"/>
  <c r="CR682" i="3"/>
  <c r="CS682" i="3"/>
  <c r="CT682" i="3"/>
  <c r="CU682" i="3"/>
  <c r="CV682" i="3"/>
  <c r="CW682" i="3"/>
  <c r="CX682" i="3"/>
  <c r="CM683" i="3"/>
  <c r="CN683" i="3"/>
  <c r="CO683" i="3"/>
  <c r="CP683" i="3"/>
  <c r="CQ683" i="3"/>
  <c r="CR683" i="3"/>
  <c r="CS683" i="3"/>
  <c r="CT683" i="3"/>
  <c r="CU683" i="3"/>
  <c r="CV683" i="3"/>
  <c r="CW683" i="3"/>
  <c r="CX683" i="3"/>
  <c r="CM684" i="3"/>
  <c r="CN684" i="3"/>
  <c r="CO684" i="3"/>
  <c r="CP684" i="3"/>
  <c r="CQ684" i="3"/>
  <c r="CR684" i="3"/>
  <c r="CS684" i="3"/>
  <c r="CT684" i="3"/>
  <c r="CU684" i="3"/>
  <c r="CV684" i="3"/>
  <c r="CW684" i="3"/>
  <c r="CX684" i="3"/>
  <c r="CM685" i="3"/>
  <c r="CN685" i="3"/>
  <c r="CO685" i="3"/>
  <c r="CP685" i="3"/>
  <c r="CQ685" i="3"/>
  <c r="CR685" i="3"/>
  <c r="CS685" i="3"/>
  <c r="CT685" i="3"/>
  <c r="CU685" i="3"/>
  <c r="CV685" i="3"/>
  <c r="CW685" i="3"/>
  <c r="CX685" i="3"/>
  <c r="CM686" i="3"/>
  <c r="CN686" i="3"/>
  <c r="CO686" i="3"/>
  <c r="CP686" i="3"/>
  <c r="CQ686" i="3"/>
  <c r="CR686" i="3"/>
  <c r="CS686" i="3"/>
  <c r="CT686" i="3"/>
  <c r="CU686" i="3"/>
  <c r="CV686" i="3"/>
  <c r="CW686" i="3"/>
  <c r="CX686" i="3"/>
  <c r="CM687" i="3"/>
  <c r="CN687" i="3"/>
  <c r="CO687" i="3"/>
  <c r="CP687" i="3"/>
  <c r="CQ687" i="3"/>
  <c r="CR687" i="3"/>
  <c r="CS687" i="3"/>
  <c r="CT687" i="3"/>
  <c r="CU687" i="3"/>
  <c r="CV687" i="3"/>
  <c r="CW687" i="3"/>
  <c r="CX687" i="3"/>
  <c r="CM688" i="3"/>
  <c r="CN688" i="3"/>
  <c r="CO688" i="3"/>
  <c r="CP688" i="3"/>
  <c r="CQ688" i="3"/>
  <c r="CR688" i="3"/>
  <c r="CS688" i="3"/>
  <c r="CT688" i="3"/>
  <c r="CU688" i="3"/>
  <c r="CV688" i="3"/>
  <c r="CW688" i="3"/>
  <c r="CX688" i="3"/>
  <c r="CM689" i="3"/>
  <c r="CN689" i="3"/>
  <c r="CO689" i="3"/>
  <c r="CP689" i="3"/>
  <c r="CQ689" i="3"/>
  <c r="CR689" i="3"/>
  <c r="CS689" i="3"/>
  <c r="CT689" i="3"/>
  <c r="CU689" i="3"/>
  <c r="CV689" i="3"/>
  <c r="CW689" i="3"/>
  <c r="CX689" i="3"/>
  <c r="CM690" i="3"/>
  <c r="CN690" i="3"/>
  <c r="CO690" i="3"/>
  <c r="CP690" i="3"/>
  <c r="CQ690" i="3"/>
  <c r="CR690" i="3"/>
  <c r="CS690" i="3"/>
  <c r="CT690" i="3"/>
  <c r="CU690" i="3"/>
  <c r="CV690" i="3"/>
  <c r="CW690" i="3"/>
  <c r="CX690" i="3"/>
  <c r="CM691" i="3"/>
  <c r="CN691" i="3"/>
  <c r="CO691" i="3"/>
  <c r="CP691" i="3"/>
  <c r="CQ691" i="3"/>
  <c r="CR691" i="3"/>
  <c r="CS691" i="3"/>
  <c r="CT691" i="3"/>
  <c r="CU691" i="3"/>
  <c r="CV691" i="3"/>
  <c r="CW691" i="3"/>
  <c r="CX691" i="3"/>
  <c r="CM692" i="3"/>
  <c r="CN692" i="3"/>
  <c r="CO692" i="3"/>
  <c r="CP692" i="3"/>
  <c r="CQ692" i="3"/>
  <c r="CR692" i="3"/>
  <c r="CS692" i="3"/>
  <c r="CT692" i="3"/>
  <c r="CU692" i="3"/>
  <c r="CV692" i="3"/>
  <c r="CW692" i="3"/>
  <c r="CX692" i="3"/>
  <c r="CM693" i="3"/>
  <c r="CN693" i="3"/>
  <c r="CO693" i="3"/>
  <c r="CP693" i="3"/>
  <c r="CQ693" i="3"/>
  <c r="CR693" i="3"/>
  <c r="CS693" i="3"/>
  <c r="CT693" i="3"/>
  <c r="CU693" i="3"/>
  <c r="CV693" i="3"/>
  <c r="CW693" i="3"/>
  <c r="CX693" i="3"/>
  <c r="CM694" i="3"/>
  <c r="CN694" i="3"/>
  <c r="CO694" i="3"/>
  <c r="CP694" i="3"/>
  <c r="CQ694" i="3"/>
  <c r="CR694" i="3"/>
  <c r="CS694" i="3"/>
  <c r="CT694" i="3"/>
  <c r="CU694" i="3"/>
  <c r="CV694" i="3"/>
  <c r="CW694" i="3"/>
  <c r="CX694" i="3"/>
  <c r="CM695" i="3"/>
  <c r="CN695" i="3"/>
  <c r="CO695" i="3"/>
  <c r="CP695" i="3"/>
  <c r="CQ695" i="3"/>
  <c r="CR695" i="3"/>
  <c r="CS695" i="3"/>
  <c r="CT695" i="3"/>
  <c r="CU695" i="3"/>
  <c r="CV695" i="3"/>
  <c r="CW695" i="3"/>
  <c r="CX695" i="3"/>
  <c r="CM696" i="3"/>
  <c r="CN696" i="3"/>
  <c r="CO696" i="3"/>
  <c r="CP696" i="3"/>
  <c r="CQ696" i="3"/>
  <c r="CR696" i="3"/>
  <c r="CS696" i="3"/>
  <c r="CT696" i="3"/>
  <c r="CU696" i="3"/>
  <c r="CV696" i="3"/>
  <c r="CW696" i="3"/>
  <c r="CX696" i="3"/>
  <c r="CM827" i="3"/>
  <c r="CN827" i="3"/>
  <c r="CO827" i="3"/>
  <c r="CP827" i="3"/>
  <c r="CQ827" i="3"/>
  <c r="CR827" i="3"/>
  <c r="CS827" i="3"/>
  <c r="CT827" i="3"/>
  <c r="CU827" i="3"/>
  <c r="CV827" i="3"/>
  <c r="CW827" i="3"/>
  <c r="CX827" i="3"/>
  <c r="CM697" i="3"/>
  <c r="CN697" i="3"/>
  <c r="CO697" i="3"/>
  <c r="CP697" i="3"/>
  <c r="CQ697" i="3"/>
  <c r="CR697" i="3"/>
  <c r="CS697" i="3"/>
  <c r="CT697" i="3"/>
  <c r="CU697" i="3"/>
  <c r="CV697" i="3"/>
  <c r="CW697" i="3"/>
  <c r="CX697" i="3"/>
  <c r="CM698" i="3"/>
  <c r="CN698" i="3"/>
  <c r="CO698" i="3"/>
  <c r="CP698" i="3"/>
  <c r="CQ698" i="3"/>
  <c r="CR698" i="3"/>
  <c r="CS698" i="3"/>
  <c r="CT698" i="3"/>
  <c r="CU698" i="3"/>
  <c r="CV698" i="3"/>
  <c r="CW698" i="3"/>
  <c r="CX698" i="3"/>
  <c r="CM699" i="3"/>
  <c r="CN699" i="3"/>
  <c r="CO699" i="3"/>
  <c r="CP699" i="3"/>
  <c r="CQ699" i="3"/>
  <c r="CR699" i="3"/>
  <c r="CS699" i="3"/>
  <c r="CT699" i="3"/>
  <c r="CU699" i="3"/>
  <c r="CV699" i="3"/>
  <c r="CW699" i="3"/>
  <c r="CX699" i="3"/>
  <c r="CM700" i="3"/>
  <c r="CN700" i="3"/>
  <c r="CO700" i="3"/>
  <c r="CP700" i="3"/>
  <c r="CQ700" i="3"/>
  <c r="CR700" i="3"/>
  <c r="CS700" i="3"/>
  <c r="CT700" i="3"/>
  <c r="CU700" i="3"/>
  <c r="CV700" i="3"/>
  <c r="CW700" i="3"/>
  <c r="CX700" i="3"/>
  <c r="CM701" i="3"/>
  <c r="CN701" i="3"/>
  <c r="CO701" i="3"/>
  <c r="CP701" i="3"/>
  <c r="CQ701" i="3"/>
  <c r="CR701" i="3"/>
  <c r="CS701" i="3"/>
  <c r="CT701" i="3"/>
  <c r="CU701" i="3"/>
  <c r="CV701" i="3"/>
  <c r="CW701" i="3"/>
  <c r="CX701" i="3"/>
  <c r="CM702" i="3"/>
  <c r="CN702" i="3"/>
  <c r="CO702" i="3"/>
  <c r="CP702" i="3"/>
  <c r="CQ702" i="3"/>
  <c r="CR702" i="3"/>
  <c r="CS702" i="3"/>
  <c r="CT702" i="3"/>
  <c r="CU702" i="3"/>
  <c r="CV702" i="3"/>
  <c r="CW702" i="3"/>
  <c r="CX702" i="3"/>
  <c r="CM703" i="3"/>
  <c r="CN703" i="3"/>
  <c r="CO703" i="3"/>
  <c r="CP703" i="3"/>
  <c r="CQ703" i="3"/>
  <c r="CR703" i="3"/>
  <c r="CS703" i="3"/>
  <c r="CT703" i="3"/>
  <c r="CU703" i="3"/>
  <c r="CV703" i="3"/>
  <c r="CW703" i="3"/>
  <c r="CX703" i="3"/>
  <c r="CM704" i="3"/>
  <c r="CN704" i="3"/>
  <c r="CO704" i="3"/>
  <c r="CP704" i="3"/>
  <c r="CQ704" i="3"/>
  <c r="CR704" i="3"/>
  <c r="CS704" i="3"/>
  <c r="CT704" i="3"/>
  <c r="CU704" i="3"/>
  <c r="CV704" i="3"/>
  <c r="CW704" i="3"/>
  <c r="CX704" i="3"/>
  <c r="CM705" i="3"/>
  <c r="CN705" i="3"/>
  <c r="CO705" i="3"/>
  <c r="CP705" i="3"/>
  <c r="CQ705" i="3"/>
  <c r="CR705" i="3"/>
  <c r="CS705" i="3"/>
  <c r="CT705" i="3"/>
  <c r="CU705" i="3"/>
  <c r="CV705" i="3"/>
  <c r="CW705" i="3"/>
  <c r="CX705" i="3"/>
  <c r="CM706" i="3"/>
  <c r="CN706" i="3"/>
  <c r="CO706" i="3"/>
  <c r="CP706" i="3"/>
  <c r="CQ706" i="3"/>
  <c r="CR706" i="3"/>
  <c r="CS706" i="3"/>
  <c r="CT706" i="3"/>
  <c r="CU706" i="3"/>
  <c r="CV706" i="3"/>
  <c r="CW706" i="3"/>
  <c r="CX706" i="3"/>
  <c r="CM707" i="3"/>
  <c r="CN707" i="3"/>
  <c r="CO707" i="3"/>
  <c r="CP707" i="3"/>
  <c r="CQ707" i="3"/>
  <c r="CR707" i="3"/>
  <c r="CS707" i="3"/>
  <c r="CT707" i="3"/>
  <c r="CU707" i="3"/>
  <c r="CV707" i="3"/>
  <c r="CW707" i="3"/>
  <c r="CX707" i="3"/>
  <c r="CM708" i="3"/>
  <c r="CN708" i="3"/>
  <c r="CO708" i="3"/>
  <c r="CP708" i="3"/>
  <c r="CQ708" i="3"/>
  <c r="CR708" i="3"/>
  <c r="CS708" i="3"/>
  <c r="CT708" i="3"/>
  <c r="CU708" i="3"/>
  <c r="CV708" i="3"/>
  <c r="CW708" i="3"/>
  <c r="CX708" i="3"/>
  <c r="CM709" i="3"/>
  <c r="CN709" i="3"/>
  <c r="CO709" i="3"/>
  <c r="CP709" i="3"/>
  <c r="CQ709" i="3"/>
  <c r="CR709" i="3"/>
  <c r="CS709" i="3"/>
  <c r="CT709" i="3"/>
  <c r="CU709" i="3"/>
  <c r="CV709" i="3"/>
  <c r="CW709" i="3"/>
  <c r="CX709" i="3"/>
  <c r="CM710" i="3"/>
  <c r="CN710" i="3"/>
  <c r="CO710" i="3"/>
  <c r="CP710" i="3"/>
  <c r="CQ710" i="3"/>
  <c r="CR710" i="3"/>
  <c r="CS710" i="3"/>
  <c r="CT710" i="3"/>
  <c r="CU710" i="3"/>
  <c r="CV710" i="3"/>
  <c r="CW710" i="3"/>
  <c r="CX710" i="3"/>
  <c r="CM711" i="3"/>
  <c r="CN711" i="3"/>
  <c r="CO711" i="3"/>
  <c r="CP711" i="3"/>
  <c r="CQ711" i="3"/>
  <c r="CR711" i="3"/>
  <c r="CS711" i="3"/>
  <c r="CT711" i="3"/>
  <c r="CU711" i="3"/>
  <c r="CV711" i="3"/>
  <c r="CW711" i="3"/>
  <c r="CX711" i="3"/>
  <c r="CM712" i="3"/>
  <c r="CN712" i="3"/>
  <c r="CO712" i="3"/>
  <c r="CP712" i="3"/>
  <c r="CQ712" i="3"/>
  <c r="CR712" i="3"/>
  <c r="CS712" i="3"/>
  <c r="CT712" i="3"/>
  <c r="CU712" i="3"/>
  <c r="CV712" i="3"/>
  <c r="CW712" i="3"/>
  <c r="CX712" i="3"/>
  <c r="CM713" i="3"/>
  <c r="CN713" i="3"/>
  <c r="CO713" i="3"/>
  <c r="CP713" i="3"/>
  <c r="CQ713" i="3"/>
  <c r="CR713" i="3"/>
  <c r="CS713" i="3"/>
  <c r="CT713" i="3"/>
  <c r="CU713" i="3"/>
  <c r="CV713" i="3"/>
  <c r="CW713" i="3"/>
  <c r="CX713" i="3"/>
  <c r="CM714" i="3"/>
  <c r="CN714" i="3"/>
  <c r="CO714" i="3"/>
  <c r="CP714" i="3"/>
  <c r="CQ714" i="3"/>
  <c r="CR714" i="3"/>
  <c r="CS714" i="3"/>
  <c r="CT714" i="3"/>
  <c r="CU714" i="3"/>
  <c r="CV714" i="3"/>
  <c r="CW714" i="3"/>
  <c r="CX714" i="3"/>
  <c r="CM715" i="3"/>
  <c r="CN715" i="3"/>
  <c r="CO715" i="3"/>
  <c r="CP715" i="3"/>
  <c r="CQ715" i="3"/>
  <c r="CR715" i="3"/>
  <c r="CS715" i="3"/>
  <c r="CT715" i="3"/>
  <c r="CU715" i="3"/>
  <c r="CV715" i="3"/>
  <c r="CW715" i="3"/>
  <c r="CX715" i="3"/>
  <c r="CM716" i="3"/>
  <c r="CN716" i="3"/>
  <c r="CO716" i="3"/>
  <c r="CP716" i="3"/>
  <c r="CQ716" i="3"/>
  <c r="CR716" i="3"/>
  <c r="CS716" i="3"/>
  <c r="CT716" i="3"/>
  <c r="CU716" i="3"/>
  <c r="CV716" i="3"/>
  <c r="CW716" i="3"/>
  <c r="CX716" i="3"/>
  <c r="CM717" i="3"/>
  <c r="CN717" i="3"/>
  <c r="CO717" i="3"/>
  <c r="CP717" i="3"/>
  <c r="CQ717" i="3"/>
  <c r="CR717" i="3"/>
  <c r="CS717" i="3"/>
  <c r="CT717" i="3"/>
  <c r="CU717" i="3"/>
  <c r="CV717" i="3"/>
  <c r="CW717" i="3"/>
  <c r="CX717" i="3"/>
  <c r="CM718" i="3"/>
  <c r="CN718" i="3"/>
  <c r="CO718" i="3"/>
  <c r="CP718" i="3"/>
  <c r="CQ718" i="3"/>
  <c r="CR718" i="3"/>
  <c r="CS718" i="3"/>
  <c r="CT718" i="3"/>
  <c r="CU718" i="3"/>
  <c r="CV718" i="3"/>
  <c r="CW718" i="3"/>
  <c r="CX718" i="3"/>
  <c r="CM719" i="3"/>
  <c r="CN719" i="3"/>
  <c r="CO719" i="3"/>
  <c r="CP719" i="3"/>
  <c r="CQ719" i="3"/>
  <c r="CR719" i="3"/>
  <c r="CS719" i="3"/>
  <c r="CT719" i="3"/>
  <c r="CU719" i="3"/>
  <c r="CV719" i="3"/>
  <c r="CW719" i="3"/>
  <c r="CX719" i="3"/>
  <c r="CM720" i="3"/>
  <c r="CN720" i="3"/>
  <c r="CO720" i="3"/>
  <c r="CP720" i="3"/>
  <c r="CQ720" i="3"/>
  <c r="CR720" i="3"/>
  <c r="CS720" i="3"/>
  <c r="CT720" i="3"/>
  <c r="CU720" i="3"/>
  <c r="CV720" i="3"/>
  <c r="CW720" i="3"/>
  <c r="CX720" i="3"/>
  <c r="CM721" i="3"/>
  <c r="CN721" i="3"/>
  <c r="CO721" i="3"/>
  <c r="CP721" i="3"/>
  <c r="CQ721" i="3"/>
  <c r="CR721" i="3"/>
  <c r="CS721" i="3"/>
  <c r="CT721" i="3"/>
  <c r="CU721" i="3"/>
  <c r="CV721" i="3"/>
  <c r="CW721" i="3"/>
  <c r="CX721" i="3"/>
  <c r="CM722" i="3"/>
  <c r="CN722" i="3"/>
  <c r="CO722" i="3"/>
  <c r="CP722" i="3"/>
  <c r="CQ722" i="3"/>
  <c r="CR722" i="3"/>
  <c r="CS722" i="3"/>
  <c r="CT722" i="3"/>
  <c r="CU722" i="3"/>
  <c r="CV722" i="3"/>
  <c r="CW722" i="3"/>
  <c r="CX722" i="3"/>
  <c r="CM723" i="3"/>
  <c r="CN723" i="3"/>
  <c r="CO723" i="3"/>
  <c r="CP723" i="3"/>
  <c r="CQ723" i="3"/>
  <c r="CR723" i="3"/>
  <c r="CS723" i="3"/>
  <c r="CT723" i="3"/>
  <c r="CU723" i="3"/>
  <c r="CV723" i="3"/>
  <c r="CW723" i="3"/>
  <c r="CX723" i="3"/>
  <c r="CM724" i="3"/>
  <c r="CN724" i="3"/>
  <c r="CO724" i="3"/>
  <c r="CP724" i="3"/>
  <c r="CQ724" i="3"/>
  <c r="CR724" i="3"/>
  <c r="CS724" i="3"/>
  <c r="CT724" i="3"/>
  <c r="CU724" i="3"/>
  <c r="CV724" i="3"/>
  <c r="CW724" i="3"/>
  <c r="CX724" i="3"/>
  <c r="CM725" i="3"/>
  <c r="CN725" i="3"/>
  <c r="CO725" i="3"/>
  <c r="CP725" i="3"/>
  <c r="CQ725" i="3"/>
  <c r="CR725" i="3"/>
  <c r="CS725" i="3"/>
  <c r="CT725" i="3"/>
  <c r="CU725" i="3"/>
  <c r="CV725" i="3"/>
  <c r="CW725" i="3"/>
  <c r="CX725" i="3"/>
  <c r="CM726" i="3"/>
  <c r="CN726" i="3"/>
  <c r="CO726" i="3"/>
  <c r="CP726" i="3"/>
  <c r="CQ726" i="3"/>
  <c r="CR726" i="3"/>
  <c r="CS726" i="3"/>
  <c r="CT726" i="3"/>
  <c r="CU726" i="3"/>
  <c r="CV726" i="3"/>
  <c r="CW726" i="3"/>
  <c r="CX726" i="3"/>
  <c r="CM727" i="3"/>
  <c r="CN727" i="3"/>
  <c r="CO727" i="3"/>
  <c r="CP727" i="3"/>
  <c r="CQ727" i="3"/>
  <c r="CR727" i="3"/>
  <c r="CS727" i="3"/>
  <c r="CT727" i="3"/>
  <c r="CU727" i="3"/>
  <c r="CV727" i="3"/>
  <c r="CW727" i="3"/>
  <c r="CX727" i="3"/>
  <c r="CM728" i="3"/>
  <c r="CN728" i="3"/>
  <c r="CO728" i="3"/>
  <c r="CP728" i="3"/>
  <c r="CQ728" i="3"/>
  <c r="CR728" i="3"/>
  <c r="CS728" i="3"/>
  <c r="CT728" i="3"/>
  <c r="CU728" i="3"/>
  <c r="CV728" i="3"/>
  <c r="CW728" i="3"/>
  <c r="CX728" i="3"/>
  <c r="CM729" i="3"/>
  <c r="CN729" i="3"/>
  <c r="CO729" i="3"/>
  <c r="CP729" i="3"/>
  <c r="CQ729" i="3"/>
  <c r="CR729" i="3"/>
  <c r="CS729" i="3"/>
  <c r="CT729" i="3"/>
  <c r="CU729" i="3"/>
  <c r="CV729" i="3"/>
  <c r="CW729" i="3"/>
  <c r="CX729" i="3"/>
  <c r="CM730" i="3"/>
  <c r="CN730" i="3"/>
  <c r="CO730" i="3"/>
  <c r="CP730" i="3"/>
  <c r="CQ730" i="3"/>
  <c r="CR730" i="3"/>
  <c r="CS730" i="3"/>
  <c r="CT730" i="3"/>
  <c r="CU730" i="3"/>
  <c r="CV730" i="3"/>
  <c r="CW730" i="3"/>
  <c r="CX730" i="3"/>
  <c r="CM731" i="3"/>
  <c r="CN731" i="3"/>
  <c r="CO731" i="3"/>
  <c r="CP731" i="3"/>
  <c r="CQ731" i="3"/>
  <c r="CR731" i="3"/>
  <c r="CS731" i="3"/>
  <c r="CT731" i="3"/>
  <c r="CU731" i="3"/>
  <c r="CV731" i="3"/>
  <c r="CW731" i="3"/>
  <c r="CX731" i="3"/>
  <c r="CM732" i="3"/>
  <c r="CN732" i="3"/>
  <c r="CO732" i="3"/>
  <c r="CP732" i="3"/>
  <c r="CQ732" i="3"/>
  <c r="CR732" i="3"/>
  <c r="CS732" i="3"/>
  <c r="CT732" i="3"/>
  <c r="CU732" i="3"/>
  <c r="CV732" i="3"/>
  <c r="CW732" i="3"/>
  <c r="CX732" i="3"/>
  <c r="CM733" i="3"/>
  <c r="CN733" i="3"/>
  <c r="CO733" i="3"/>
  <c r="CP733" i="3"/>
  <c r="CQ733" i="3"/>
  <c r="CR733" i="3"/>
  <c r="CS733" i="3"/>
  <c r="CT733" i="3"/>
  <c r="CU733" i="3"/>
  <c r="CV733" i="3"/>
  <c r="CW733" i="3"/>
  <c r="CX733" i="3"/>
  <c r="CM734" i="3"/>
  <c r="CN734" i="3"/>
  <c r="CO734" i="3"/>
  <c r="CP734" i="3"/>
  <c r="CQ734" i="3"/>
  <c r="CR734" i="3"/>
  <c r="CS734" i="3"/>
  <c r="CT734" i="3"/>
  <c r="CU734" i="3"/>
  <c r="CV734" i="3"/>
  <c r="CW734" i="3"/>
  <c r="CX734" i="3"/>
  <c r="CM735" i="3"/>
  <c r="CN735" i="3"/>
  <c r="CO735" i="3"/>
  <c r="CP735" i="3"/>
  <c r="CQ735" i="3"/>
  <c r="CR735" i="3"/>
  <c r="CS735" i="3"/>
  <c r="CT735" i="3"/>
  <c r="CU735" i="3"/>
  <c r="CV735" i="3"/>
  <c r="CW735" i="3"/>
  <c r="CX735" i="3"/>
  <c r="CM736" i="3"/>
  <c r="CN736" i="3"/>
  <c r="CO736" i="3"/>
  <c r="CP736" i="3"/>
  <c r="CQ736" i="3"/>
  <c r="CR736" i="3"/>
  <c r="CS736" i="3"/>
  <c r="CT736" i="3"/>
  <c r="CU736" i="3"/>
  <c r="CV736" i="3"/>
  <c r="CW736" i="3"/>
  <c r="CX736" i="3"/>
  <c r="CM737" i="3"/>
  <c r="CN737" i="3"/>
  <c r="CO737" i="3"/>
  <c r="CP737" i="3"/>
  <c r="CQ737" i="3"/>
  <c r="CR737" i="3"/>
  <c r="CS737" i="3"/>
  <c r="CT737" i="3"/>
  <c r="CU737" i="3"/>
  <c r="CV737" i="3"/>
  <c r="CW737" i="3"/>
  <c r="CX737" i="3"/>
  <c r="CM738" i="3"/>
  <c r="CN738" i="3"/>
  <c r="CO738" i="3"/>
  <c r="CP738" i="3"/>
  <c r="CQ738" i="3"/>
  <c r="CR738" i="3"/>
  <c r="CS738" i="3"/>
  <c r="CT738" i="3"/>
  <c r="CU738" i="3"/>
  <c r="CV738" i="3"/>
  <c r="CW738" i="3"/>
  <c r="CX738" i="3"/>
  <c r="CM739" i="3"/>
  <c r="CN739" i="3"/>
  <c r="CO739" i="3"/>
  <c r="CP739" i="3"/>
  <c r="CQ739" i="3"/>
  <c r="CR739" i="3"/>
  <c r="CS739" i="3"/>
  <c r="CT739" i="3"/>
  <c r="CU739" i="3"/>
  <c r="CV739" i="3"/>
  <c r="CW739" i="3"/>
  <c r="CX739" i="3"/>
  <c r="CM740" i="3"/>
  <c r="CN740" i="3"/>
  <c r="CO740" i="3"/>
  <c r="CP740" i="3"/>
  <c r="CQ740" i="3"/>
  <c r="CR740" i="3"/>
  <c r="CS740" i="3"/>
  <c r="CT740" i="3"/>
  <c r="CU740" i="3"/>
  <c r="CV740" i="3"/>
  <c r="CW740" i="3"/>
  <c r="CX740" i="3"/>
  <c r="CM741" i="3"/>
  <c r="CN741" i="3"/>
  <c r="CO741" i="3"/>
  <c r="CP741" i="3"/>
  <c r="CQ741" i="3"/>
  <c r="CR741" i="3"/>
  <c r="CS741" i="3"/>
  <c r="CT741" i="3"/>
  <c r="CU741" i="3"/>
  <c r="CV741" i="3"/>
  <c r="CW741" i="3"/>
  <c r="CX741" i="3"/>
  <c r="CM742" i="3"/>
  <c r="CN742" i="3"/>
  <c r="CO742" i="3"/>
  <c r="CP742" i="3"/>
  <c r="CQ742" i="3"/>
  <c r="CR742" i="3"/>
  <c r="CS742" i="3"/>
  <c r="CT742" i="3"/>
  <c r="CU742" i="3"/>
  <c r="CV742" i="3"/>
  <c r="CW742" i="3"/>
  <c r="CX742" i="3"/>
  <c r="CM817" i="3"/>
  <c r="CN817" i="3"/>
  <c r="CO817" i="3"/>
  <c r="CP817" i="3"/>
  <c r="CQ817" i="3"/>
  <c r="CR817" i="3"/>
  <c r="CS817" i="3"/>
  <c r="CT817" i="3"/>
  <c r="CU817" i="3"/>
  <c r="CV817" i="3"/>
  <c r="CW817" i="3"/>
  <c r="CX817" i="3"/>
  <c r="CM743" i="3"/>
  <c r="CN743" i="3"/>
  <c r="CO743" i="3"/>
  <c r="CP743" i="3"/>
  <c r="CQ743" i="3"/>
  <c r="CR743" i="3"/>
  <c r="CS743" i="3"/>
  <c r="CT743" i="3"/>
  <c r="CU743" i="3"/>
  <c r="CV743" i="3"/>
  <c r="CW743" i="3"/>
  <c r="CX743" i="3"/>
  <c r="CM744" i="3"/>
  <c r="CN744" i="3"/>
  <c r="CO744" i="3"/>
  <c r="CP744" i="3"/>
  <c r="CQ744" i="3"/>
  <c r="CR744" i="3"/>
  <c r="CS744" i="3"/>
  <c r="CT744" i="3"/>
  <c r="CU744" i="3"/>
  <c r="CV744" i="3"/>
  <c r="CW744" i="3"/>
  <c r="CX744" i="3"/>
  <c r="CM745" i="3"/>
  <c r="CN745" i="3"/>
  <c r="CO745" i="3"/>
  <c r="CP745" i="3"/>
  <c r="CQ745" i="3"/>
  <c r="CR745" i="3"/>
  <c r="CS745" i="3"/>
  <c r="CT745" i="3"/>
  <c r="CU745" i="3"/>
  <c r="CV745" i="3"/>
  <c r="CW745" i="3"/>
  <c r="CX745" i="3"/>
  <c r="CM746" i="3"/>
  <c r="CN746" i="3"/>
  <c r="CO746" i="3"/>
  <c r="CP746" i="3"/>
  <c r="CQ746" i="3"/>
  <c r="CR746" i="3"/>
  <c r="CS746" i="3"/>
  <c r="CT746" i="3"/>
  <c r="CU746" i="3"/>
  <c r="CV746" i="3"/>
  <c r="CW746" i="3"/>
  <c r="CX746" i="3"/>
  <c r="CM747" i="3"/>
  <c r="CN747" i="3"/>
  <c r="CO747" i="3"/>
  <c r="CP747" i="3"/>
  <c r="CQ747" i="3"/>
  <c r="CR747" i="3"/>
  <c r="CS747" i="3"/>
  <c r="CT747" i="3"/>
  <c r="CU747" i="3"/>
  <c r="CV747" i="3"/>
  <c r="CW747" i="3"/>
  <c r="CX747" i="3"/>
  <c r="CM748" i="3"/>
  <c r="CN748" i="3"/>
  <c r="CO748" i="3"/>
  <c r="CP748" i="3"/>
  <c r="CQ748" i="3"/>
  <c r="CR748" i="3"/>
  <c r="CS748" i="3"/>
  <c r="CT748" i="3"/>
  <c r="CU748" i="3"/>
  <c r="CV748" i="3"/>
  <c r="CW748" i="3"/>
  <c r="CX748" i="3"/>
  <c r="CM749" i="3"/>
  <c r="CN749" i="3"/>
  <c r="CO749" i="3"/>
  <c r="CP749" i="3"/>
  <c r="CQ749" i="3"/>
  <c r="CR749" i="3"/>
  <c r="CS749" i="3"/>
  <c r="CT749" i="3"/>
  <c r="CU749" i="3"/>
  <c r="CV749" i="3"/>
  <c r="CW749" i="3"/>
  <c r="CX749" i="3"/>
  <c r="CM750" i="3"/>
  <c r="CN750" i="3"/>
  <c r="CO750" i="3"/>
  <c r="CP750" i="3"/>
  <c r="CQ750" i="3"/>
  <c r="CR750" i="3"/>
  <c r="CS750" i="3"/>
  <c r="CT750" i="3"/>
  <c r="CU750" i="3"/>
  <c r="CV750" i="3"/>
  <c r="CW750" i="3"/>
  <c r="CX750" i="3"/>
  <c r="CM751" i="3"/>
  <c r="CN751" i="3"/>
  <c r="CO751" i="3"/>
  <c r="CP751" i="3"/>
  <c r="CQ751" i="3"/>
  <c r="CR751" i="3"/>
  <c r="CS751" i="3"/>
  <c r="CT751" i="3"/>
  <c r="CU751" i="3"/>
  <c r="CV751" i="3"/>
  <c r="CW751" i="3"/>
  <c r="CX751" i="3"/>
  <c r="CM752" i="3"/>
  <c r="CN752" i="3"/>
  <c r="CO752" i="3"/>
  <c r="CP752" i="3"/>
  <c r="CQ752" i="3"/>
  <c r="CR752" i="3"/>
  <c r="CS752" i="3"/>
  <c r="CT752" i="3"/>
  <c r="CU752" i="3"/>
  <c r="CV752" i="3"/>
  <c r="CW752" i="3"/>
  <c r="CX752" i="3"/>
  <c r="CM753" i="3"/>
  <c r="CN753" i="3"/>
  <c r="CO753" i="3"/>
  <c r="CP753" i="3"/>
  <c r="CQ753" i="3"/>
  <c r="CR753" i="3"/>
  <c r="CS753" i="3"/>
  <c r="CT753" i="3"/>
  <c r="CU753" i="3"/>
  <c r="CV753" i="3"/>
  <c r="CW753" i="3"/>
  <c r="CX753" i="3"/>
  <c r="CM754" i="3"/>
  <c r="CN754" i="3"/>
  <c r="CO754" i="3"/>
  <c r="CP754" i="3"/>
  <c r="CQ754" i="3"/>
  <c r="CR754" i="3"/>
  <c r="CS754" i="3"/>
  <c r="CT754" i="3"/>
  <c r="CU754" i="3"/>
  <c r="CV754" i="3"/>
  <c r="CW754" i="3"/>
  <c r="CX754" i="3"/>
  <c r="CM755" i="3"/>
  <c r="CN755" i="3"/>
  <c r="CO755" i="3"/>
  <c r="CP755" i="3"/>
  <c r="CQ755" i="3"/>
  <c r="CR755" i="3"/>
  <c r="CS755" i="3"/>
  <c r="CT755" i="3"/>
  <c r="CU755" i="3"/>
  <c r="CV755" i="3"/>
  <c r="CW755" i="3"/>
  <c r="CX755" i="3"/>
  <c r="CM756" i="3"/>
  <c r="CN756" i="3"/>
  <c r="CO756" i="3"/>
  <c r="CP756" i="3"/>
  <c r="CQ756" i="3"/>
  <c r="CR756" i="3"/>
  <c r="CS756" i="3"/>
  <c r="CT756" i="3"/>
  <c r="CU756" i="3"/>
  <c r="CV756" i="3"/>
  <c r="CW756" i="3"/>
  <c r="CX756" i="3"/>
  <c r="CM757" i="3"/>
  <c r="CN757" i="3"/>
  <c r="CO757" i="3"/>
  <c r="CP757" i="3"/>
  <c r="CQ757" i="3"/>
  <c r="CR757" i="3"/>
  <c r="CS757" i="3"/>
  <c r="CT757" i="3"/>
  <c r="CU757" i="3"/>
  <c r="CV757" i="3"/>
  <c r="CW757" i="3"/>
  <c r="CX757" i="3"/>
  <c r="CM758" i="3"/>
  <c r="CN758" i="3"/>
  <c r="CO758" i="3"/>
  <c r="CP758" i="3"/>
  <c r="CQ758" i="3"/>
  <c r="CR758" i="3"/>
  <c r="CS758" i="3"/>
  <c r="CT758" i="3"/>
  <c r="CU758" i="3"/>
  <c r="CV758" i="3"/>
  <c r="CW758" i="3"/>
  <c r="CX758" i="3"/>
  <c r="CM759" i="3"/>
  <c r="CN759" i="3"/>
  <c r="CO759" i="3"/>
  <c r="CP759" i="3"/>
  <c r="CQ759" i="3"/>
  <c r="CR759" i="3"/>
  <c r="CS759" i="3"/>
  <c r="CT759" i="3"/>
  <c r="CU759" i="3"/>
  <c r="CV759" i="3"/>
  <c r="CW759" i="3"/>
  <c r="CX759" i="3"/>
  <c r="CM760" i="3"/>
  <c r="CN760" i="3"/>
  <c r="CO760" i="3"/>
  <c r="CP760" i="3"/>
  <c r="CQ760" i="3"/>
  <c r="CR760" i="3"/>
  <c r="CS760" i="3"/>
  <c r="CT760" i="3"/>
  <c r="CU760" i="3"/>
  <c r="CV760" i="3"/>
  <c r="CW760" i="3"/>
  <c r="CX760" i="3"/>
  <c r="CM761" i="3"/>
  <c r="CN761" i="3"/>
  <c r="CO761" i="3"/>
  <c r="CP761" i="3"/>
  <c r="CQ761" i="3"/>
  <c r="CR761" i="3"/>
  <c r="CS761" i="3"/>
  <c r="CT761" i="3"/>
  <c r="CU761" i="3"/>
  <c r="CV761" i="3"/>
  <c r="CW761" i="3"/>
  <c r="CX761" i="3"/>
  <c r="CM762" i="3"/>
  <c r="CN762" i="3"/>
  <c r="CO762" i="3"/>
  <c r="CP762" i="3"/>
  <c r="CQ762" i="3"/>
  <c r="CR762" i="3"/>
  <c r="CS762" i="3"/>
  <c r="CT762" i="3"/>
  <c r="CU762" i="3"/>
  <c r="CV762" i="3"/>
  <c r="CW762" i="3"/>
  <c r="CX762" i="3"/>
  <c r="CM763" i="3"/>
  <c r="CN763" i="3"/>
  <c r="CO763" i="3"/>
  <c r="CP763" i="3"/>
  <c r="CQ763" i="3"/>
  <c r="CR763" i="3"/>
  <c r="CS763" i="3"/>
  <c r="CT763" i="3"/>
  <c r="CU763" i="3"/>
  <c r="CV763" i="3"/>
  <c r="CW763" i="3"/>
  <c r="CX763" i="3"/>
  <c r="CM764" i="3"/>
  <c r="CN764" i="3"/>
  <c r="CO764" i="3"/>
  <c r="CP764" i="3"/>
  <c r="CQ764" i="3"/>
  <c r="CR764" i="3"/>
  <c r="CS764" i="3"/>
  <c r="CT764" i="3"/>
  <c r="CU764" i="3"/>
  <c r="CV764" i="3"/>
  <c r="CW764" i="3"/>
  <c r="CX764" i="3"/>
  <c r="CM765" i="3"/>
  <c r="CN765" i="3"/>
  <c r="CO765" i="3"/>
  <c r="CP765" i="3"/>
  <c r="CQ765" i="3"/>
  <c r="CR765" i="3"/>
  <c r="CS765" i="3"/>
  <c r="CT765" i="3"/>
  <c r="CU765" i="3"/>
  <c r="CV765" i="3"/>
  <c r="CW765" i="3"/>
  <c r="CX765" i="3"/>
  <c r="CM766" i="3"/>
  <c r="CN766" i="3"/>
  <c r="CO766" i="3"/>
  <c r="CP766" i="3"/>
  <c r="CQ766" i="3"/>
  <c r="CR766" i="3"/>
  <c r="CS766" i="3"/>
  <c r="CT766" i="3"/>
  <c r="CU766" i="3"/>
  <c r="CV766" i="3"/>
  <c r="CW766" i="3"/>
  <c r="CX766" i="3"/>
  <c r="CM829" i="3"/>
  <c r="CN829" i="3"/>
  <c r="CO829" i="3"/>
  <c r="CP829" i="3"/>
  <c r="CQ829" i="3"/>
  <c r="CR829" i="3"/>
  <c r="CS829" i="3"/>
  <c r="CT829" i="3"/>
  <c r="CU829" i="3"/>
  <c r="CV829" i="3"/>
  <c r="CW829" i="3"/>
  <c r="CX829" i="3"/>
  <c r="CM830" i="3"/>
  <c r="CN830" i="3"/>
  <c r="CO830" i="3"/>
  <c r="CP830" i="3"/>
  <c r="CQ830" i="3"/>
  <c r="CR830" i="3"/>
  <c r="CS830" i="3"/>
  <c r="CT830" i="3"/>
  <c r="CU830" i="3"/>
  <c r="CV830" i="3"/>
  <c r="CW830" i="3"/>
  <c r="CX830" i="3"/>
  <c r="CM832" i="3"/>
  <c r="CN832" i="3"/>
  <c r="CO832" i="3"/>
  <c r="CP832" i="3"/>
  <c r="CQ832" i="3"/>
  <c r="CR832" i="3"/>
  <c r="CS832" i="3"/>
  <c r="CT832" i="3"/>
  <c r="CU832" i="3"/>
  <c r="CV832" i="3"/>
  <c r="CW832" i="3"/>
  <c r="CX832" i="3"/>
  <c r="CM833" i="3"/>
  <c r="CN833" i="3"/>
  <c r="CO833" i="3"/>
  <c r="CP833" i="3"/>
  <c r="CQ833" i="3"/>
  <c r="CR833" i="3"/>
  <c r="CS833" i="3"/>
  <c r="CT833" i="3"/>
  <c r="CU833" i="3"/>
  <c r="CV833" i="3"/>
  <c r="CW833" i="3"/>
  <c r="CX833" i="3"/>
  <c r="CM834" i="3"/>
  <c r="CN834" i="3"/>
  <c r="CO834" i="3"/>
  <c r="CP834" i="3"/>
  <c r="CQ834" i="3"/>
  <c r="CR834" i="3"/>
  <c r="CS834" i="3"/>
  <c r="CT834" i="3"/>
  <c r="CU834" i="3"/>
  <c r="CV834" i="3"/>
  <c r="CW834" i="3"/>
  <c r="CX834" i="3"/>
  <c r="CM835" i="3"/>
  <c r="CN835" i="3"/>
  <c r="CO835" i="3"/>
  <c r="CP835" i="3"/>
  <c r="CQ835" i="3"/>
  <c r="CR835" i="3"/>
  <c r="CS835" i="3"/>
  <c r="CT835" i="3"/>
  <c r="CU835" i="3"/>
  <c r="CV835" i="3"/>
  <c r="CW835" i="3"/>
  <c r="CX835" i="3"/>
  <c r="CM836" i="3"/>
  <c r="CN836" i="3"/>
  <c r="CO836" i="3"/>
  <c r="CP836" i="3"/>
  <c r="CQ836" i="3"/>
  <c r="CR836" i="3"/>
  <c r="CS836" i="3"/>
  <c r="CT836" i="3"/>
  <c r="CU836" i="3"/>
  <c r="CV836" i="3"/>
  <c r="CW836" i="3"/>
  <c r="CX836" i="3"/>
  <c r="CM838" i="3"/>
  <c r="CN838" i="3"/>
  <c r="CO838" i="3"/>
  <c r="CP838" i="3"/>
  <c r="CQ838" i="3"/>
  <c r="CR838" i="3"/>
  <c r="CS838" i="3"/>
  <c r="CT838" i="3"/>
  <c r="CU838" i="3"/>
  <c r="CV838" i="3"/>
  <c r="CW838" i="3"/>
  <c r="CX838" i="3"/>
  <c r="CM839" i="3"/>
  <c r="CN839" i="3"/>
  <c r="CO839" i="3"/>
  <c r="CP839" i="3"/>
  <c r="CQ839" i="3"/>
  <c r="CR839" i="3"/>
  <c r="CS839" i="3"/>
  <c r="CT839" i="3"/>
  <c r="CU839" i="3"/>
  <c r="CV839" i="3"/>
  <c r="CW839" i="3"/>
  <c r="CX839" i="3"/>
  <c r="CM840" i="3"/>
  <c r="CN840" i="3"/>
  <c r="CO840" i="3"/>
  <c r="CP840" i="3"/>
  <c r="CQ840" i="3"/>
  <c r="CR840" i="3"/>
  <c r="CS840" i="3"/>
  <c r="CT840" i="3"/>
  <c r="CU840" i="3"/>
  <c r="CV840" i="3"/>
  <c r="CW840" i="3"/>
  <c r="CX840" i="3"/>
  <c r="CM842" i="3"/>
  <c r="CN842" i="3"/>
  <c r="CO842" i="3"/>
  <c r="CP842" i="3"/>
  <c r="CQ842" i="3"/>
  <c r="CR842" i="3"/>
  <c r="CS842" i="3"/>
  <c r="CT842" i="3"/>
  <c r="CU842" i="3"/>
  <c r="CV842" i="3"/>
  <c r="CW842" i="3"/>
  <c r="CX842" i="3"/>
  <c r="CM843" i="3"/>
  <c r="CN843" i="3"/>
  <c r="CO843" i="3"/>
  <c r="CP843" i="3"/>
  <c r="CQ843" i="3"/>
  <c r="CR843" i="3"/>
  <c r="CS843" i="3"/>
  <c r="CT843" i="3"/>
  <c r="CU843" i="3"/>
  <c r="CV843" i="3"/>
  <c r="CW843" i="3"/>
  <c r="CX843" i="3"/>
  <c r="CM844" i="3"/>
  <c r="CN844" i="3"/>
  <c r="CO844" i="3"/>
  <c r="CP844" i="3"/>
  <c r="CQ844" i="3"/>
  <c r="CR844" i="3"/>
  <c r="CS844" i="3"/>
  <c r="CT844" i="3"/>
  <c r="CU844" i="3"/>
  <c r="CV844" i="3"/>
  <c r="CW844" i="3"/>
  <c r="CX844" i="3"/>
  <c r="CM846" i="3"/>
  <c r="CN846" i="3"/>
  <c r="CO846" i="3"/>
  <c r="CP846" i="3"/>
  <c r="CQ846" i="3"/>
  <c r="CR846" i="3"/>
  <c r="CS846" i="3"/>
  <c r="CT846" i="3"/>
  <c r="CU846" i="3"/>
  <c r="CV846" i="3"/>
  <c r="CW846" i="3"/>
  <c r="CX846" i="3"/>
  <c r="CM847" i="3"/>
  <c r="CN847" i="3"/>
  <c r="CO847" i="3"/>
  <c r="CP847" i="3"/>
  <c r="CQ847" i="3"/>
  <c r="CR847" i="3"/>
  <c r="CS847" i="3"/>
  <c r="CT847" i="3"/>
  <c r="CU847" i="3"/>
  <c r="CV847" i="3"/>
  <c r="CW847" i="3"/>
  <c r="CX847" i="3"/>
  <c r="CM848" i="3"/>
  <c r="CN848" i="3"/>
  <c r="CO848" i="3"/>
  <c r="CP848" i="3"/>
  <c r="CQ848" i="3"/>
  <c r="CR848" i="3"/>
  <c r="CS848" i="3"/>
  <c r="CT848" i="3"/>
  <c r="CU848" i="3"/>
  <c r="CV848" i="3"/>
  <c r="CW848" i="3"/>
  <c r="CX848" i="3"/>
  <c r="CM849" i="3"/>
  <c r="CN849" i="3"/>
  <c r="CO849" i="3"/>
  <c r="CP849" i="3"/>
  <c r="CQ849" i="3"/>
  <c r="CR849" i="3"/>
  <c r="CS849" i="3"/>
  <c r="CT849" i="3"/>
  <c r="CU849" i="3"/>
  <c r="CV849" i="3"/>
  <c r="CW849" i="3"/>
  <c r="CX849" i="3"/>
  <c r="CM853" i="3"/>
  <c r="CN853" i="3"/>
  <c r="CO853" i="3"/>
  <c r="CP853" i="3"/>
  <c r="CQ853" i="3"/>
  <c r="CR853" i="3"/>
  <c r="CS853" i="3"/>
  <c r="CT853" i="3"/>
  <c r="CU853" i="3"/>
  <c r="CV853" i="3"/>
  <c r="CW853" i="3"/>
  <c r="CX853" i="3"/>
  <c r="CM854" i="3"/>
  <c r="CN854" i="3"/>
  <c r="CO854" i="3"/>
  <c r="CP854" i="3"/>
  <c r="CQ854" i="3"/>
  <c r="CR854" i="3"/>
  <c r="CS854" i="3"/>
  <c r="CT854" i="3"/>
  <c r="CU854" i="3"/>
  <c r="CV854" i="3"/>
  <c r="CW854" i="3"/>
  <c r="CX854" i="3"/>
  <c r="CM856" i="3"/>
  <c r="CN856" i="3"/>
  <c r="CO856" i="3"/>
  <c r="CP856" i="3"/>
  <c r="CQ856" i="3"/>
  <c r="CR856" i="3"/>
  <c r="CS856" i="3"/>
  <c r="CT856" i="3"/>
  <c r="CU856" i="3"/>
  <c r="CV856" i="3"/>
  <c r="CW856" i="3"/>
  <c r="CX856" i="3"/>
  <c r="CM858" i="3"/>
  <c r="CN858" i="3"/>
  <c r="CO858" i="3"/>
  <c r="CP858" i="3"/>
  <c r="CQ858" i="3"/>
  <c r="CR858" i="3"/>
  <c r="CS858" i="3"/>
  <c r="CT858" i="3"/>
  <c r="CU858" i="3"/>
  <c r="CV858" i="3"/>
  <c r="CW858" i="3"/>
  <c r="CX858" i="3"/>
  <c r="CM865" i="3"/>
  <c r="CN865" i="3"/>
  <c r="CO865" i="3"/>
  <c r="CP865" i="3"/>
  <c r="CQ865" i="3"/>
  <c r="CR865" i="3"/>
  <c r="CS865" i="3"/>
  <c r="CT865" i="3"/>
  <c r="CU865" i="3"/>
  <c r="CV865" i="3"/>
  <c r="CW865" i="3"/>
  <c r="CX865" i="3"/>
  <c r="CM885" i="3"/>
  <c r="CN885" i="3"/>
  <c r="CO885" i="3"/>
  <c r="CP885" i="3"/>
  <c r="CQ885" i="3"/>
  <c r="CR885" i="3"/>
  <c r="CS885" i="3"/>
  <c r="CT885" i="3"/>
  <c r="CU885" i="3"/>
  <c r="CV885" i="3"/>
  <c r="CW885" i="3"/>
  <c r="CX885" i="3"/>
  <c r="CM886" i="3"/>
  <c r="CN886" i="3"/>
  <c r="CO886" i="3"/>
  <c r="CP886" i="3"/>
  <c r="CQ886" i="3"/>
  <c r="CR886" i="3"/>
  <c r="CS886" i="3"/>
  <c r="CT886" i="3"/>
  <c r="CU886" i="3"/>
  <c r="CV886" i="3"/>
  <c r="CW886" i="3"/>
  <c r="CX886" i="3"/>
  <c r="CM887" i="3"/>
  <c r="CN887" i="3"/>
  <c r="CO887" i="3"/>
  <c r="CP887" i="3"/>
  <c r="CQ887" i="3"/>
  <c r="CR887" i="3"/>
  <c r="CS887" i="3"/>
  <c r="CT887" i="3"/>
  <c r="CU887" i="3"/>
  <c r="CV887" i="3"/>
  <c r="CW887" i="3"/>
  <c r="CX887" i="3"/>
  <c r="CM889" i="3"/>
  <c r="CN889" i="3"/>
  <c r="CO889" i="3"/>
  <c r="CP889" i="3"/>
  <c r="CQ889" i="3"/>
  <c r="CR889" i="3"/>
  <c r="CS889" i="3"/>
  <c r="CT889" i="3"/>
  <c r="CU889" i="3"/>
  <c r="CV889" i="3"/>
  <c r="CW889" i="3"/>
  <c r="CX889" i="3"/>
  <c r="CM892" i="3"/>
  <c r="CN892" i="3"/>
  <c r="CO892" i="3"/>
  <c r="CP892" i="3"/>
  <c r="CQ892" i="3"/>
  <c r="CR892" i="3"/>
  <c r="CS892" i="3"/>
  <c r="CT892" i="3"/>
  <c r="CU892" i="3"/>
  <c r="CV892" i="3"/>
  <c r="CW892" i="3"/>
  <c r="CX892" i="3"/>
  <c r="CZ858" i="3" l="1"/>
  <c r="DA856" i="3"/>
  <c r="CZ853" i="3"/>
  <c r="CZ668" i="3"/>
  <c r="CZ523" i="3"/>
  <c r="CZ522" i="3"/>
  <c r="CZ521" i="3"/>
  <c r="CZ520" i="3"/>
  <c r="CZ519" i="3"/>
  <c r="CZ246" i="3"/>
  <c r="CZ161" i="3"/>
  <c r="CZ139" i="3"/>
  <c r="CZ133" i="3"/>
  <c r="CZ14" i="3"/>
  <c r="CZ75" i="3"/>
  <c r="CY524" i="3"/>
  <c r="CZ35" i="3"/>
  <c r="CZ31" i="3"/>
  <c r="CZ26" i="3"/>
  <c r="CZ4" i="3"/>
  <c r="CZ3" i="3"/>
  <c r="CY121" i="3"/>
  <c r="CY116" i="3"/>
  <c r="CY113" i="3"/>
  <c r="CY110" i="3"/>
  <c r="CY102" i="3"/>
  <c r="CY98" i="3"/>
  <c r="CZ9" i="3"/>
  <c r="CZ479" i="3"/>
  <c r="CZ374" i="3"/>
  <c r="DA668" i="3"/>
  <c r="DB341" i="3"/>
  <c r="CZ298" i="3"/>
  <c r="CZ277" i="3"/>
  <c r="DA273" i="3"/>
  <c r="DA272" i="3"/>
  <c r="DA270" i="3"/>
  <c r="DA269" i="3"/>
  <c r="DA265" i="3"/>
  <c r="DA264" i="3"/>
  <c r="DA263" i="3"/>
  <c r="DA262" i="3"/>
  <c r="DA261" i="3"/>
  <c r="CZ239" i="3"/>
  <c r="CZ235" i="3"/>
  <c r="CZ230" i="3"/>
  <c r="CZ229" i="3"/>
  <c r="CZ227" i="3"/>
  <c r="CZ226" i="3"/>
  <c r="CZ825" i="3"/>
  <c r="CZ225" i="3"/>
  <c r="CZ224" i="3"/>
  <c r="CZ223" i="3"/>
  <c r="CZ222" i="3"/>
  <c r="CZ218" i="3"/>
  <c r="DB180" i="3"/>
  <c r="CZ839" i="3"/>
  <c r="DB568" i="3"/>
  <c r="DA402" i="3"/>
  <c r="DA399" i="3"/>
  <c r="DA398" i="3"/>
  <c r="DA395" i="3"/>
  <c r="DA394" i="3"/>
  <c r="DA391" i="3"/>
  <c r="DA390" i="3"/>
  <c r="DA387" i="3"/>
  <c r="DB606" i="3"/>
  <c r="CZ60" i="3"/>
  <c r="CZ50" i="3"/>
  <c r="CZ48" i="3"/>
  <c r="CY47" i="3"/>
  <c r="CZ47" i="3"/>
  <c r="CZ46" i="3"/>
  <c r="CZ45" i="3"/>
  <c r="CZ44" i="3"/>
  <c r="CZ815" i="3"/>
  <c r="CZ43" i="3"/>
  <c r="CZ41" i="3"/>
  <c r="CZ40" i="3"/>
  <c r="CZ39" i="3"/>
  <c r="CZ38" i="3"/>
  <c r="CZ37" i="3"/>
  <c r="DA36" i="3"/>
  <c r="DB283" i="3"/>
  <c r="CZ167" i="3"/>
  <c r="DA166" i="3"/>
  <c r="CZ165" i="3"/>
  <c r="DA164" i="3"/>
  <c r="CZ163" i="3"/>
  <c r="DA162" i="3"/>
  <c r="DA75" i="3"/>
  <c r="CZ657" i="3"/>
  <c r="CZ650" i="3"/>
  <c r="CZ630" i="3"/>
  <c r="CZ629" i="3"/>
  <c r="CZ628" i="3"/>
  <c r="CZ627" i="3"/>
  <c r="CZ626" i="3"/>
  <c r="CZ625" i="3"/>
  <c r="CZ624" i="3"/>
  <c r="CZ623" i="3"/>
  <c r="CZ156" i="3"/>
  <c r="CZ150" i="3"/>
  <c r="CZ149" i="3"/>
  <c r="CZ148" i="3"/>
  <c r="CZ147" i="3"/>
  <c r="CZ146" i="3"/>
  <c r="CZ145" i="3"/>
  <c r="CZ143" i="3"/>
  <c r="CZ142" i="3"/>
  <c r="CZ141" i="3"/>
  <c r="CZ140" i="3"/>
  <c r="DA35" i="3"/>
  <c r="DB692" i="3"/>
  <c r="DB536" i="3"/>
  <c r="DB616" i="3"/>
  <c r="DB560" i="3"/>
  <c r="CY558" i="3"/>
  <c r="CZ557" i="3"/>
  <c r="CZ556" i="3"/>
  <c r="CZ555" i="3"/>
  <c r="CZ554" i="3"/>
  <c r="CZ553" i="3"/>
  <c r="DB518" i="3"/>
  <c r="DB309" i="3"/>
  <c r="CZ302" i="3"/>
  <c r="CZ301" i="3"/>
  <c r="DA300" i="3"/>
  <c r="DA299" i="3"/>
  <c r="DB253" i="3"/>
  <c r="CZ175" i="3"/>
  <c r="CY174" i="3"/>
  <c r="CZ173" i="3"/>
  <c r="DA172" i="3"/>
  <c r="CZ171" i="3"/>
  <c r="DA170" i="3"/>
  <c r="CZ169" i="3"/>
  <c r="CY97" i="3"/>
  <c r="CY90" i="3"/>
  <c r="CY86" i="3"/>
  <c r="DA82" i="3"/>
  <c r="CZ81" i="3"/>
  <c r="DA23" i="3"/>
  <c r="CZ22" i="3"/>
  <c r="DA21" i="3"/>
  <c r="CZ821" i="3"/>
  <c r="CZ20" i="3"/>
  <c r="DA19" i="3"/>
  <c r="DA17" i="3"/>
  <c r="CZ16" i="3"/>
  <c r="DA15" i="3"/>
  <c r="DB622" i="3"/>
  <c r="DB576" i="3"/>
  <c r="DB526" i="3"/>
  <c r="DB381" i="3"/>
  <c r="DB260" i="3"/>
  <c r="DA657" i="3"/>
  <c r="DB635" i="3"/>
  <c r="CY630" i="3"/>
  <c r="CY628" i="3"/>
  <c r="DB584" i="3"/>
  <c r="DB544" i="3"/>
  <c r="DB421" i="3"/>
  <c r="CY403" i="3"/>
  <c r="DA386" i="3"/>
  <c r="DA383" i="3"/>
  <c r="DA382" i="3"/>
  <c r="CY274" i="3"/>
  <c r="CY266" i="3"/>
  <c r="CY148" i="3"/>
  <c r="CZ847" i="3"/>
  <c r="CZ834" i="3"/>
  <c r="CY833" i="3"/>
  <c r="DA833" i="3"/>
  <c r="DB678" i="3"/>
  <c r="CZ676" i="3"/>
  <c r="CZ675" i="3"/>
  <c r="CZ674" i="3"/>
  <c r="CZ673" i="3"/>
  <c r="CZ672" i="3"/>
  <c r="CZ671" i="3"/>
  <c r="CZ670" i="3"/>
  <c r="CZ669" i="3"/>
  <c r="DA650" i="3"/>
  <c r="DB592" i="3"/>
  <c r="CY590" i="3"/>
  <c r="CZ590" i="3"/>
  <c r="CZ589" i="3"/>
  <c r="CZ587" i="3"/>
  <c r="CZ586" i="3"/>
  <c r="CZ585" i="3"/>
  <c r="DB552" i="3"/>
  <c r="DB502" i="3"/>
  <c r="DA479" i="3"/>
  <c r="DB291" i="3"/>
  <c r="CZ242" i="3"/>
  <c r="DA241" i="3"/>
  <c r="CZ240" i="3"/>
  <c r="CZ194" i="3"/>
  <c r="CZ193" i="3"/>
  <c r="DA192" i="3"/>
  <c r="DA191" i="3"/>
  <c r="CZ190" i="3"/>
  <c r="CZ189" i="3"/>
  <c r="DA186" i="3"/>
  <c r="DA185" i="3"/>
  <c r="DA823" i="3"/>
  <c r="DA156" i="3"/>
  <c r="DA60" i="3"/>
  <c r="DB268" i="3"/>
  <c r="CZ892" i="3"/>
  <c r="CZ849" i="3"/>
  <c r="DA848" i="3"/>
  <c r="CZ843" i="3"/>
  <c r="CY842" i="3"/>
  <c r="DA840" i="3"/>
  <c r="CZ665" i="3"/>
  <c r="CZ664" i="3"/>
  <c r="CZ663" i="3"/>
  <c r="CZ662" i="3"/>
  <c r="CZ661" i="3"/>
  <c r="CZ660" i="3"/>
  <c r="CZ659" i="3"/>
  <c r="CZ658" i="3"/>
  <c r="DB654" i="3"/>
  <c r="CZ617" i="3"/>
  <c r="CY582" i="3"/>
  <c r="CZ582" i="3"/>
  <c r="CY580" i="3"/>
  <c r="CZ579" i="3"/>
  <c r="CZ578" i="3"/>
  <c r="CZ577" i="3"/>
  <c r="CY550" i="3"/>
  <c r="CZ549" i="3"/>
  <c r="CZ548" i="3"/>
  <c r="CZ547" i="3"/>
  <c r="CZ546" i="3"/>
  <c r="CZ516" i="3"/>
  <c r="CY515" i="3"/>
  <c r="CZ514" i="3"/>
  <c r="CY513" i="3"/>
  <c r="CZ511" i="3"/>
  <c r="CZ510" i="3"/>
  <c r="CZ509" i="3"/>
  <c r="CZ508" i="3"/>
  <c r="CZ507" i="3"/>
  <c r="DB506" i="3"/>
  <c r="CZ503" i="3"/>
  <c r="CZ378" i="3"/>
  <c r="CZ377" i="3"/>
  <c r="DA376" i="3"/>
  <c r="DA375" i="3"/>
  <c r="CZ297" i="3"/>
  <c r="DA296" i="3"/>
  <c r="DA295" i="3"/>
  <c r="CZ294" i="3"/>
  <c r="CZ293" i="3"/>
  <c r="DA292" i="3"/>
  <c r="CZ836" i="3"/>
  <c r="CZ766" i="3"/>
  <c r="CY765" i="3"/>
  <c r="CZ764" i="3"/>
  <c r="CY713" i="3"/>
  <c r="CZ713" i="3"/>
  <c r="CZ712" i="3"/>
  <c r="CZ711" i="3"/>
  <c r="CZ710" i="3"/>
  <c r="CZ709" i="3"/>
  <c r="CZ708" i="3"/>
  <c r="DB707" i="3"/>
  <c r="CZ705" i="3"/>
  <c r="CZ704" i="3"/>
  <c r="CZ703" i="3"/>
  <c r="CZ702" i="3"/>
  <c r="CZ701" i="3"/>
  <c r="CZ700" i="3"/>
  <c r="DB699" i="3"/>
  <c r="CZ697" i="3"/>
  <c r="CZ827" i="3"/>
  <c r="CZ696" i="3"/>
  <c r="CZ695" i="3"/>
  <c r="CZ654" i="3"/>
  <c r="CZ653" i="3"/>
  <c r="CZ652" i="3"/>
  <c r="CZ651" i="3"/>
  <c r="CY614" i="3"/>
  <c r="CZ614" i="3"/>
  <c r="CZ613" i="3"/>
  <c r="CY612" i="3"/>
  <c r="CZ612" i="3"/>
  <c r="CZ611" i="3"/>
  <c r="CZ610" i="3"/>
  <c r="CZ609" i="3"/>
  <c r="CZ608" i="3"/>
  <c r="CZ607" i="3"/>
  <c r="CY574" i="3"/>
  <c r="CZ572" i="3"/>
  <c r="CZ571" i="3"/>
  <c r="CZ570" i="3"/>
  <c r="CZ569" i="3"/>
  <c r="CY542" i="3"/>
  <c r="CZ541" i="3"/>
  <c r="CZ540" i="3"/>
  <c r="CZ539" i="3"/>
  <c r="CZ538" i="3"/>
  <c r="CZ537" i="3"/>
  <c r="CY496" i="3"/>
  <c r="CZ495" i="3"/>
  <c r="CZ492" i="3"/>
  <c r="CZ488" i="3"/>
  <c r="CZ487" i="3"/>
  <c r="CZ484" i="3"/>
  <c r="CZ483" i="3"/>
  <c r="CZ482" i="3"/>
  <c r="CZ481" i="3"/>
  <c r="DA480" i="3"/>
  <c r="CZ373" i="3"/>
  <c r="CZ370" i="3"/>
  <c r="CZ357" i="3"/>
  <c r="CZ356" i="3"/>
  <c r="CZ355" i="3"/>
  <c r="CZ354" i="3"/>
  <c r="CZ351" i="3"/>
  <c r="CZ350" i="3"/>
  <c r="CZ347" i="3"/>
  <c r="CZ346" i="3"/>
  <c r="CZ343" i="3"/>
  <c r="CZ342" i="3"/>
  <c r="CZ289" i="3"/>
  <c r="CY287" i="3"/>
  <c r="CY251" i="3"/>
  <c r="DB184" i="3"/>
  <c r="CY686" i="3"/>
  <c r="CZ686" i="3"/>
  <c r="CZ685" i="3"/>
  <c r="CZ684" i="3"/>
  <c r="CZ683" i="3"/>
  <c r="CZ682" i="3"/>
  <c r="CZ681" i="3"/>
  <c r="CZ680" i="3"/>
  <c r="CZ679" i="3"/>
  <c r="CZ647" i="3"/>
  <c r="CY646" i="3"/>
  <c r="CZ646" i="3"/>
  <c r="CY645" i="3"/>
  <c r="CZ645" i="3"/>
  <c r="CZ644" i="3"/>
  <c r="CZ643" i="3"/>
  <c r="CZ642" i="3"/>
  <c r="CZ641" i="3"/>
  <c r="CZ640" i="3"/>
  <c r="CZ639" i="3"/>
  <c r="CZ638" i="3"/>
  <c r="CZ637" i="3"/>
  <c r="CZ636" i="3"/>
  <c r="CY602" i="3"/>
  <c r="CZ602" i="3"/>
  <c r="CZ601" i="3"/>
  <c r="CY600" i="3"/>
  <c r="CZ599" i="3"/>
  <c r="CZ597" i="3"/>
  <c r="CZ596" i="3"/>
  <c r="CZ595" i="3"/>
  <c r="CY566" i="3"/>
  <c r="CZ565" i="3"/>
  <c r="CZ564" i="3"/>
  <c r="CZ563" i="3"/>
  <c r="CZ562" i="3"/>
  <c r="CZ561" i="3"/>
  <c r="CY534" i="3"/>
  <c r="CZ533" i="3"/>
  <c r="CZ532" i="3"/>
  <c r="CZ531" i="3"/>
  <c r="CZ529" i="3"/>
  <c r="CZ528" i="3"/>
  <c r="CZ527" i="3"/>
  <c r="CY465" i="3"/>
  <c r="CY464" i="3"/>
  <c r="CY331" i="3"/>
  <c r="CZ331" i="3"/>
  <c r="CZ330" i="3"/>
  <c r="CZ327" i="3"/>
  <c r="CZ326" i="3"/>
  <c r="CZ323" i="3"/>
  <c r="DA322" i="3"/>
  <c r="DA319" i="3"/>
  <c r="DA318" i="3"/>
  <c r="DA314" i="3"/>
  <c r="DA311" i="3"/>
  <c r="DA310" i="3"/>
  <c r="CZ282" i="3"/>
  <c r="CZ281" i="3"/>
  <c r="DA280" i="3"/>
  <c r="CZ278" i="3"/>
  <c r="CY245" i="3"/>
  <c r="CZ244" i="3"/>
  <c r="DA243" i="3"/>
  <c r="DB195" i="3"/>
  <c r="CY92" i="3"/>
  <c r="CZ56" i="3"/>
  <c r="CY55" i="3"/>
  <c r="CZ55" i="3"/>
  <c r="CZ54" i="3"/>
  <c r="CZ53" i="3"/>
  <c r="CZ52" i="3"/>
  <c r="CZ51" i="3"/>
  <c r="CZ30" i="3"/>
  <c r="CY29" i="3"/>
  <c r="DA29" i="3"/>
  <c r="CZ28" i="3"/>
  <c r="CZ27" i="3"/>
  <c r="CZ8" i="3"/>
  <c r="CY7" i="3"/>
  <c r="DA7" i="3"/>
  <c r="DA6" i="3"/>
  <c r="DA5" i="3"/>
  <c r="CY187" i="3"/>
  <c r="CY122" i="3"/>
  <c r="CZ286" i="3"/>
  <c r="CZ285" i="3"/>
  <c r="CY826" i="3"/>
  <c r="DA258" i="3"/>
  <c r="DA257" i="3"/>
  <c r="DA256" i="3"/>
  <c r="DA255" i="3"/>
  <c r="DA254" i="3"/>
  <c r="CZ238" i="3"/>
  <c r="CZ237" i="3"/>
  <c r="CZ236" i="3"/>
  <c r="CZ221" i="3"/>
  <c r="CZ220" i="3"/>
  <c r="CZ219" i="3"/>
  <c r="DA182" i="3"/>
  <c r="CZ181" i="3"/>
  <c r="CZ159" i="3"/>
  <c r="DA157" i="3"/>
  <c r="CZ138" i="3"/>
  <c r="CY136" i="3"/>
  <c r="CZ136" i="3"/>
  <c r="CZ135" i="3"/>
  <c r="CZ134" i="3"/>
  <c r="CY82" i="3"/>
  <c r="CZ80" i="3"/>
  <c r="CZ79" i="3"/>
  <c r="CZ77" i="3"/>
  <c r="CZ76" i="3"/>
  <c r="DA50" i="3"/>
  <c r="CY40" i="3"/>
  <c r="CY19" i="3"/>
  <c r="DA250" i="3"/>
  <c r="DA249" i="3"/>
  <c r="DA248" i="3"/>
  <c r="DA247" i="3"/>
  <c r="CZ234" i="3"/>
  <c r="CZ233" i="3"/>
  <c r="CZ232" i="3"/>
  <c r="CY819" i="3"/>
  <c r="DA213" i="3"/>
  <c r="DA210" i="3"/>
  <c r="DA824" i="3"/>
  <c r="DA203" i="3"/>
  <c r="DA202" i="3"/>
  <c r="DA199" i="3"/>
  <c r="DA198" i="3"/>
  <c r="DA196" i="3"/>
  <c r="CZ179" i="3"/>
  <c r="DA178" i="3"/>
  <c r="CZ177" i="3"/>
  <c r="DB172" i="3"/>
  <c r="DA153" i="3"/>
  <c r="CZ152" i="3"/>
  <c r="DA151" i="3"/>
  <c r="CZ131" i="3"/>
  <c r="CZ129" i="3"/>
  <c r="CZ86" i="3"/>
  <c r="CZ84" i="3"/>
  <c r="CZ71" i="3"/>
  <c r="CY69" i="3"/>
  <c r="CZ69" i="3"/>
  <c r="CY68" i="3"/>
  <c r="CZ68" i="3"/>
  <c r="CZ67" i="3"/>
  <c r="CZ65" i="3"/>
  <c r="CZ64" i="3"/>
  <c r="CZ63" i="3"/>
  <c r="CZ62" i="3"/>
  <c r="CZ61" i="3"/>
  <c r="DA43" i="3"/>
  <c r="CZ33" i="3"/>
  <c r="DA32" i="3"/>
  <c r="CZ822" i="3"/>
  <c r="CZ12" i="3"/>
  <c r="DA11" i="3"/>
  <c r="DA10" i="3"/>
  <c r="DA3" i="3"/>
  <c r="CY838" i="3"/>
  <c r="CY705" i="3"/>
  <c r="DB686" i="3"/>
  <c r="DB680" i="3"/>
  <c r="DA676" i="3"/>
  <c r="DA665" i="3"/>
  <c r="CY662" i="3"/>
  <c r="DB658" i="3"/>
  <c r="DB648" i="3"/>
  <c r="DB647" i="3"/>
  <c r="CY642" i="3"/>
  <c r="CY641" i="3"/>
  <c r="DB630" i="3"/>
  <c r="CY626" i="3"/>
  <c r="DB602" i="3"/>
  <c r="DB583" i="3"/>
  <c r="DB582" i="3"/>
  <c r="CZ574" i="3"/>
  <c r="DB574" i="3"/>
  <c r="DB553" i="3"/>
  <c r="CZ542" i="3"/>
  <c r="DB542" i="3"/>
  <c r="DB531" i="3"/>
  <c r="DB529" i="3"/>
  <c r="DB498" i="3"/>
  <c r="DB490" i="3"/>
  <c r="DB445" i="3"/>
  <c r="DB365" i="3"/>
  <c r="DB349" i="3"/>
  <c r="DB321" i="3"/>
  <c r="DB269" i="3"/>
  <c r="DA826" i="3"/>
  <c r="DB826" i="3"/>
  <c r="DB825" i="3"/>
  <c r="DB205" i="3"/>
  <c r="DB189" i="3"/>
  <c r="DA183" i="3"/>
  <c r="CZ183" i="3"/>
  <c r="DB169" i="3"/>
  <c r="DA160" i="3"/>
  <c r="CZ160" i="3"/>
  <c r="CY697" i="3"/>
  <c r="CZ694" i="3"/>
  <c r="CZ693" i="3"/>
  <c r="DA684" i="3"/>
  <c r="DA673" i="3"/>
  <c r="CY670" i="3"/>
  <c r="DB666" i="3"/>
  <c r="DB662" i="3"/>
  <c r="DB656" i="3"/>
  <c r="DA654" i="3"/>
  <c r="DB650" i="3"/>
  <c r="DB644" i="3"/>
  <c r="DB643" i="3"/>
  <c r="CY638" i="3"/>
  <c r="CY637" i="3"/>
  <c r="DB626" i="3"/>
  <c r="CY624" i="3"/>
  <c r="DB614" i="3"/>
  <c r="CY610" i="3"/>
  <c r="DB595" i="3"/>
  <c r="CY588" i="3"/>
  <c r="CZ588" i="3"/>
  <c r="DB588" i="3"/>
  <c r="DB577" i="3"/>
  <c r="CZ566" i="3"/>
  <c r="DB566" i="3"/>
  <c r="CZ534" i="3"/>
  <c r="DB534" i="3"/>
  <c r="DB521" i="3"/>
  <c r="DB469" i="3"/>
  <c r="DB465" i="3"/>
  <c r="DB457" i="3"/>
  <c r="DB453" i="3"/>
  <c r="DB437" i="3"/>
  <c r="DB393" i="3"/>
  <c r="DB333" i="3"/>
  <c r="DB325" i="3"/>
  <c r="DB317" i="3"/>
  <c r="DB261" i="3"/>
  <c r="DA251" i="3"/>
  <c r="DB251" i="3"/>
  <c r="DB222" i="3"/>
  <c r="DA819" i="3"/>
  <c r="DB819" i="3"/>
  <c r="DB208" i="3"/>
  <c r="DB201" i="3"/>
  <c r="DB823" i="3"/>
  <c r="DB161" i="3"/>
  <c r="DA154" i="3"/>
  <c r="CZ154" i="3"/>
  <c r="CY130" i="3"/>
  <c r="CY126" i="3"/>
  <c r="DA34" i="3"/>
  <c r="CZ34" i="3"/>
  <c r="DA13" i="3"/>
  <c r="CZ13" i="3"/>
  <c r="DA889" i="3"/>
  <c r="CY887" i="3"/>
  <c r="DA887" i="3"/>
  <c r="DA886" i="3"/>
  <c r="DA885" i="3"/>
  <c r="CY846" i="3"/>
  <c r="DA844" i="3"/>
  <c r="CY832" i="3"/>
  <c r="CZ832" i="3"/>
  <c r="CY690" i="3"/>
  <c r="CZ690" i="3"/>
  <c r="CZ689" i="3"/>
  <c r="CZ688" i="3"/>
  <c r="CZ687" i="3"/>
  <c r="DA681" i="3"/>
  <c r="CY678" i="3"/>
  <c r="CZ678" i="3"/>
  <c r="CZ677" i="3"/>
  <c r="DB674" i="3"/>
  <c r="DB670" i="3"/>
  <c r="CZ667" i="3"/>
  <c r="CZ666" i="3"/>
  <c r="DB664" i="3"/>
  <c r="DA660" i="3"/>
  <c r="CZ656" i="3"/>
  <c r="CZ655" i="3"/>
  <c r="DA651" i="3"/>
  <c r="CZ649" i="3"/>
  <c r="CZ648" i="3"/>
  <c r="DB640" i="3"/>
  <c r="DB639" i="3"/>
  <c r="CZ635" i="3"/>
  <c r="CY634" i="3"/>
  <c r="CZ634" i="3"/>
  <c r="CY632" i="3"/>
  <c r="DB632" i="3"/>
  <c r="CZ632" i="3"/>
  <c r="DB624" i="3"/>
  <c r="CY622" i="3"/>
  <c r="CZ622" i="3"/>
  <c r="CZ621" i="3"/>
  <c r="CY620" i="3"/>
  <c r="CZ620" i="3"/>
  <c r="CZ619" i="3"/>
  <c r="CY618" i="3"/>
  <c r="CZ618" i="3"/>
  <c r="DB618" i="3"/>
  <c r="DB610" i="3"/>
  <c r="DB591" i="3"/>
  <c r="DB590" i="3"/>
  <c r="DB569" i="3"/>
  <c r="CZ558" i="3"/>
  <c r="DB558" i="3"/>
  <c r="CZ524" i="3"/>
  <c r="DB524" i="3"/>
  <c r="DB405" i="3"/>
  <c r="DB403" i="3"/>
  <c r="DB397" i="3"/>
  <c r="DB389" i="3"/>
  <c r="DB274" i="3"/>
  <c r="DB254" i="3"/>
  <c r="DA245" i="3"/>
  <c r="DB245" i="3"/>
  <c r="DB241" i="3"/>
  <c r="DB235" i="3"/>
  <c r="DB218" i="3"/>
  <c r="DB181" i="3"/>
  <c r="DA174" i="3"/>
  <c r="DB174" i="3"/>
  <c r="DB164" i="3"/>
  <c r="DB682" i="3"/>
  <c r="DB672" i="3"/>
  <c r="DB652" i="3"/>
  <c r="DB636" i="3"/>
  <c r="CZ600" i="3"/>
  <c r="DB600" i="3"/>
  <c r="DB585" i="3"/>
  <c r="CZ580" i="3"/>
  <c r="DB580" i="3"/>
  <c r="DB561" i="3"/>
  <c r="CZ550" i="3"/>
  <c r="DB550" i="3"/>
  <c r="DB353" i="3"/>
  <c r="DA266" i="3"/>
  <c r="DB266" i="3"/>
  <c r="DB237" i="3"/>
  <c r="DB230" i="3"/>
  <c r="DA187" i="3"/>
  <c r="DB187" i="3"/>
  <c r="DB175" i="3"/>
  <c r="CY94" i="3"/>
  <c r="DA24" i="3"/>
  <c r="CZ24" i="3"/>
  <c r="DB575" i="3"/>
  <c r="CY572" i="3"/>
  <c r="DB567" i="3"/>
  <c r="CY564" i="3"/>
  <c r="DB559" i="3"/>
  <c r="CY556" i="3"/>
  <c r="DB551" i="3"/>
  <c r="CY548" i="3"/>
  <c r="DB543" i="3"/>
  <c r="CY540" i="3"/>
  <c r="DB537" i="3"/>
  <c r="CY532" i="3"/>
  <c r="DB527" i="3"/>
  <c r="CY522" i="3"/>
  <c r="DB519" i="3"/>
  <c r="CY512" i="3"/>
  <c r="CY488" i="3"/>
  <c r="CY449" i="3"/>
  <c r="DB449" i="3"/>
  <c r="CY448" i="3"/>
  <c r="DB441" i="3"/>
  <c r="DB429" i="3"/>
  <c r="CY395" i="3"/>
  <c r="DB385" i="3"/>
  <c r="DB379" i="3"/>
  <c r="DB373" i="3"/>
  <c r="DA372" i="3"/>
  <c r="CY357" i="3"/>
  <c r="CY355" i="3"/>
  <c r="CY323" i="3"/>
  <c r="DB313" i="3"/>
  <c r="DB297" i="3"/>
  <c r="CY279" i="3"/>
  <c r="CY272" i="3"/>
  <c r="DB267" i="3"/>
  <c r="CY264" i="3"/>
  <c r="DB259" i="3"/>
  <c r="CY257" i="3"/>
  <c r="DB252" i="3"/>
  <c r="CY249" i="3"/>
  <c r="DB246" i="3"/>
  <c r="DB242" i="3"/>
  <c r="CY241" i="3"/>
  <c r="DB238" i="3"/>
  <c r="DB234" i="3"/>
  <c r="DB229" i="3"/>
  <c r="DB225" i="3"/>
  <c r="DB221" i="3"/>
  <c r="CY206" i="3"/>
  <c r="DB197" i="3"/>
  <c r="CY185" i="3"/>
  <c r="CY182" i="3"/>
  <c r="CY178" i="3"/>
  <c r="DB170" i="3"/>
  <c r="DB167" i="3"/>
  <c r="DB162" i="3"/>
  <c r="CY129" i="3"/>
  <c r="CY128" i="3"/>
  <c r="CY127" i="3"/>
  <c r="CY112" i="3"/>
  <c r="CY108" i="3"/>
  <c r="CY106" i="3"/>
  <c r="CY104" i="3"/>
  <c r="CZ98" i="3"/>
  <c r="CZ96" i="3"/>
  <c r="CY93" i="3"/>
  <c r="CY88" i="3"/>
  <c r="DA71" i="3"/>
  <c r="DA56" i="3"/>
  <c r="DA48" i="3"/>
  <c r="DA41" i="3"/>
  <c r="CY32" i="3"/>
  <c r="CY11" i="3"/>
  <c r="CY608" i="3"/>
  <c r="CY596" i="3"/>
  <c r="DB589" i="3"/>
  <c r="CY586" i="3"/>
  <c r="CY578" i="3"/>
  <c r="DB572" i="3"/>
  <c r="CY570" i="3"/>
  <c r="DB565" i="3"/>
  <c r="DB564" i="3"/>
  <c r="CY562" i="3"/>
  <c r="DB557" i="3"/>
  <c r="DB556" i="3"/>
  <c r="CY554" i="3"/>
  <c r="DB549" i="3"/>
  <c r="DB548" i="3"/>
  <c r="CY546" i="3"/>
  <c r="DB541" i="3"/>
  <c r="DB540" i="3"/>
  <c r="CY538" i="3"/>
  <c r="DB535" i="3"/>
  <c r="DB532" i="3"/>
  <c r="CY528" i="3"/>
  <c r="DB525" i="3"/>
  <c r="DB522" i="3"/>
  <c r="CY520" i="3"/>
  <c r="DB517" i="3"/>
  <c r="DA513" i="3"/>
  <c r="DB477" i="3"/>
  <c r="CY432" i="3"/>
  <c r="DB425" i="3"/>
  <c r="DB413" i="3"/>
  <c r="CY387" i="3"/>
  <c r="DB377" i="3"/>
  <c r="CY375" i="3"/>
  <c r="CY347" i="3"/>
  <c r="DB337" i="3"/>
  <c r="DB305" i="3"/>
  <c r="DB301" i="3"/>
  <c r="CY299" i="3"/>
  <c r="DB295" i="3"/>
  <c r="DB272" i="3"/>
  <c r="CY270" i="3"/>
  <c r="DB265" i="3"/>
  <c r="DB264" i="3"/>
  <c r="CY262" i="3"/>
  <c r="DB258" i="3"/>
  <c r="DB257" i="3"/>
  <c r="CY255" i="3"/>
  <c r="DB250" i="3"/>
  <c r="DB249" i="3"/>
  <c r="CY247" i="3"/>
  <c r="CY243" i="3"/>
  <c r="CZ241" i="3"/>
  <c r="DB239" i="3"/>
  <c r="DB233" i="3"/>
  <c r="DB227" i="3"/>
  <c r="DB224" i="3"/>
  <c r="DB220" i="3"/>
  <c r="CY199" i="3"/>
  <c r="DB193" i="3"/>
  <c r="DB186" i="3"/>
  <c r="DB185" i="3"/>
  <c r="DB183" i="3"/>
  <c r="DB182" i="3"/>
  <c r="DB179" i="3"/>
  <c r="DB178" i="3"/>
  <c r="DB173" i="3"/>
  <c r="DB168" i="3"/>
  <c r="DB165" i="3"/>
  <c r="DB159" i="3"/>
  <c r="CY140" i="3"/>
  <c r="CZ130" i="3"/>
  <c r="CY125" i="3"/>
  <c r="CY124" i="3"/>
  <c r="CY118" i="3"/>
  <c r="CY114" i="3"/>
  <c r="CY109" i="3"/>
  <c r="CY107" i="3"/>
  <c r="CY105" i="3"/>
  <c r="CZ94" i="3"/>
  <c r="CZ92" i="3"/>
  <c r="CY89" i="3"/>
  <c r="CY87" i="3"/>
  <c r="CY84" i="3"/>
  <c r="CY77" i="3"/>
  <c r="CY76" i="3"/>
  <c r="DA67" i="3"/>
  <c r="CY63" i="3"/>
  <c r="CY62" i="3"/>
  <c r="CY61" i="3"/>
  <c r="DA54" i="3"/>
  <c r="CY51" i="3"/>
  <c r="DA46" i="3"/>
  <c r="CY815" i="3"/>
  <c r="DA39" i="3"/>
  <c r="CY36" i="3"/>
  <c r="DA33" i="3"/>
  <c r="DA28" i="3"/>
  <c r="CZ23" i="3"/>
  <c r="CY21" i="3"/>
  <c r="CZ17" i="3"/>
  <c r="CY15" i="3"/>
  <c r="CZ6" i="3"/>
  <c r="CY616" i="3"/>
  <c r="CZ616" i="3"/>
  <c r="CZ615" i="3"/>
  <c r="DB608" i="3"/>
  <c r="CY606" i="3"/>
  <c r="CZ606" i="3"/>
  <c r="CZ605" i="3"/>
  <c r="CY604" i="3"/>
  <c r="CZ604" i="3"/>
  <c r="CZ603" i="3"/>
  <c r="DB599" i="3"/>
  <c r="DB597" i="3"/>
  <c r="DB596" i="3"/>
  <c r="CY592" i="3"/>
  <c r="CZ592" i="3"/>
  <c r="CZ591" i="3"/>
  <c r="DB587" i="3"/>
  <c r="DB586" i="3"/>
  <c r="CY584" i="3"/>
  <c r="CZ584" i="3"/>
  <c r="CZ583" i="3"/>
  <c r="DB579" i="3"/>
  <c r="DB578" i="3"/>
  <c r="CY576" i="3"/>
  <c r="CZ576" i="3"/>
  <c r="CZ575" i="3"/>
  <c r="DB571" i="3"/>
  <c r="DB570" i="3"/>
  <c r="CY568" i="3"/>
  <c r="CZ568" i="3"/>
  <c r="CZ567" i="3"/>
  <c r="DB563" i="3"/>
  <c r="DB562" i="3"/>
  <c r="CY560" i="3"/>
  <c r="CZ560" i="3"/>
  <c r="CZ559" i="3"/>
  <c r="DB555" i="3"/>
  <c r="DB554" i="3"/>
  <c r="CY552" i="3"/>
  <c r="CZ552" i="3"/>
  <c r="CZ551" i="3"/>
  <c r="DB547" i="3"/>
  <c r="DB546" i="3"/>
  <c r="CY544" i="3"/>
  <c r="CZ544" i="3"/>
  <c r="CZ543" i="3"/>
  <c r="DB539" i="3"/>
  <c r="DB538" i="3"/>
  <c r="CY536" i="3"/>
  <c r="CZ536" i="3"/>
  <c r="CZ535" i="3"/>
  <c r="DB533" i="3"/>
  <c r="DB528" i="3"/>
  <c r="CY526" i="3"/>
  <c r="CZ526" i="3"/>
  <c r="CZ525" i="3"/>
  <c r="DB523" i="3"/>
  <c r="DB520" i="3"/>
  <c r="CY518" i="3"/>
  <c r="CZ518" i="3"/>
  <c r="CY517" i="3"/>
  <c r="CZ500" i="3"/>
  <c r="CZ499" i="3"/>
  <c r="DA481" i="3"/>
  <c r="DA478" i="3"/>
  <c r="DB473" i="3"/>
  <c r="DB461" i="3"/>
  <c r="CY417" i="3"/>
  <c r="DB417" i="3"/>
  <c r="CY416" i="3"/>
  <c r="DA408" i="3"/>
  <c r="DA406" i="3"/>
  <c r="DB401" i="3"/>
  <c r="DA380" i="3"/>
  <c r="DA379" i="3"/>
  <c r="DB375" i="3"/>
  <c r="CY372" i="3"/>
  <c r="CY339" i="3"/>
  <c r="CZ339" i="3"/>
  <c r="CZ338" i="3"/>
  <c r="CZ335" i="3"/>
  <c r="CZ334" i="3"/>
  <c r="DB329" i="3"/>
  <c r="CY307" i="3"/>
  <c r="DA307" i="3"/>
  <c r="DA306" i="3"/>
  <c r="DA303" i="3"/>
  <c r="DB299" i="3"/>
  <c r="DB293" i="3"/>
  <c r="CY291" i="3"/>
  <c r="DA283" i="3"/>
  <c r="DA275" i="3"/>
  <c r="DB270" i="3"/>
  <c r="CY268" i="3"/>
  <c r="DA268" i="3"/>
  <c r="DA267" i="3"/>
  <c r="DB263" i="3"/>
  <c r="DB262" i="3"/>
  <c r="CY260" i="3"/>
  <c r="DA260" i="3"/>
  <c r="DA259" i="3"/>
  <c r="DB256" i="3"/>
  <c r="DB255" i="3"/>
  <c r="CY253" i="3"/>
  <c r="DA253" i="3"/>
  <c r="DA252" i="3"/>
  <c r="DB248" i="3"/>
  <c r="DB247" i="3"/>
  <c r="DA246" i="3"/>
  <c r="DB244" i="3"/>
  <c r="DB243" i="3"/>
  <c r="DB240" i="3"/>
  <c r="DB236" i="3"/>
  <c r="DB232" i="3"/>
  <c r="DB226" i="3"/>
  <c r="DB223" i="3"/>
  <c r="DB219" i="3"/>
  <c r="DB216" i="3"/>
  <c r="CY195" i="3"/>
  <c r="DA195" i="3"/>
  <c r="DB191" i="3"/>
  <c r="DA188" i="3"/>
  <c r="CZ823" i="3"/>
  <c r="CY184" i="3"/>
  <c r="DA184" i="3"/>
  <c r="CY180" i="3"/>
  <c r="DA180" i="3"/>
  <c r="DB177" i="3"/>
  <c r="DB171" i="3"/>
  <c r="DA168" i="3"/>
  <c r="DB166" i="3"/>
  <c r="DB163" i="3"/>
  <c r="DB160" i="3"/>
  <c r="DA155" i="3"/>
  <c r="DA150" i="3"/>
  <c r="CY144" i="3"/>
  <c r="CZ144" i="3"/>
  <c r="CY132" i="3"/>
  <c r="CZ132" i="3"/>
  <c r="CY120" i="3"/>
  <c r="CY119" i="3"/>
  <c r="CY117" i="3"/>
  <c r="CY99" i="3"/>
  <c r="CY96" i="3"/>
  <c r="CZ90" i="3"/>
  <c r="CZ88" i="3"/>
  <c r="CY85" i="3"/>
  <c r="DA83" i="3"/>
  <c r="DA79" i="3"/>
  <c r="CZ73" i="3"/>
  <c r="CZ72" i="3"/>
  <c r="DA64" i="3"/>
  <c r="CZ59" i="3"/>
  <c r="CZ58" i="3"/>
  <c r="CZ57" i="3"/>
  <c r="DA52" i="3"/>
  <c r="CZ49" i="3"/>
  <c r="DA44" i="3"/>
  <c r="CZ42" i="3"/>
  <c r="DA37" i="3"/>
  <c r="DA822" i="3"/>
  <c r="DA31" i="3"/>
  <c r="DA27" i="3"/>
  <c r="CY25" i="3"/>
  <c r="DA25" i="3"/>
  <c r="DA821" i="3"/>
  <c r="DA14" i="3"/>
  <c r="CZ10" i="3"/>
  <c r="DA9" i="3"/>
  <c r="CZ5" i="3"/>
  <c r="DA846" i="3"/>
  <c r="CZ846" i="3"/>
  <c r="DA842" i="3"/>
  <c r="CZ842" i="3"/>
  <c r="DA838" i="3"/>
  <c r="CZ838" i="3"/>
  <c r="DB835" i="3"/>
  <c r="DB763" i="3"/>
  <c r="CZ887" i="3"/>
  <c r="CY886" i="3"/>
  <c r="CY865" i="3"/>
  <c r="DA865" i="3"/>
  <c r="CZ865" i="3"/>
  <c r="CZ765" i="3"/>
  <c r="DB765" i="3"/>
  <c r="CY889" i="3"/>
  <c r="CZ886" i="3"/>
  <c r="CY885" i="3"/>
  <c r="CY854" i="3"/>
  <c r="DA854" i="3"/>
  <c r="CZ854" i="3"/>
  <c r="CY892" i="3"/>
  <c r="DA892" i="3"/>
  <c r="CZ889" i="3"/>
  <c r="CZ885" i="3"/>
  <c r="CY856" i="3"/>
  <c r="CY848" i="3"/>
  <c r="CY858" i="3"/>
  <c r="DA858" i="3"/>
  <c r="CY853" i="3"/>
  <c r="DA853" i="3"/>
  <c r="CY849" i="3"/>
  <c r="DA849" i="3"/>
  <c r="CY836" i="3"/>
  <c r="CY763" i="3"/>
  <c r="CZ763" i="3"/>
  <c r="CZ762" i="3"/>
  <c r="CY761" i="3"/>
  <c r="DB761" i="3"/>
  <c r="CZ761" i="3"/>
  <c r="CZ760" i="3"/>
  <c r="CY759" i="3"/>
  <c r="DB759" i="3"/>
  <c r="CZ759" i="3"/>
  <c r="CZ758" i="3"/>
  <c r="CY757" i="3"/>
  <c r="DB757" i="3"/>
  <c r="CZ757" i="3"/>
  <c r="CZ756" i="3"/>
  <c r="CY755" i="3"/>
  <c r="DB755" i="3"/>
  <c r="CZ755" i="3"/>
  <c r="CZ754" i="3"/>
  <c r="CY753" i="3"/>
  <c r="DB753" i="3"/>
  <c r="CZ753" i="3"/>
  <c r="CZ752" i="3"/>
  <c r="CY751" i="3"/>
  <c r="DB751" i="3"/>
  <c r="CZ751" i="3"/>
  <c r="CZ750" i="3"/>
  <c r="CY749" i="3"/>
  <c r="DB749" i="3"/>
  <c r="CZ749" i="3"/>
  <c r="CZ748" i="3"/>
  <c r="CY747" i="3"/>
  <c r="DB747" i="3"/>
  <c r="CZ747" i="3"/>
  <c r="CZ746" i="3"/>
  <c r="CY745" i="3"/>
  <c r="DB745" i="3"/>
  <c r="CZ745" i="3"/>
  <c r="CZ744" i="3"/>
  <c r="CY743" i="3"/>
  <c r="DB743" i="3"/>
  <c r="CZ743" i="3"/>
  <c r="CZ817" i="3"/>
  <c r="CY742" i="3"/>
  <c r="DB742" i="3"/>
  <c r="CZ742" i="3"/>
  <c r="CZ741" i="3"/>
  <c r="CY740" i="3"/>
  <c r="DB740" i="3"/>
  <c r="CZ740" i="3"/>
  <c r="CZ739" i="3"/>
  <c r="CY738" i="3"/>
  <c r="DB738" i="3"/>
  <c r="CZ738" i="3"/>
  <c r="CZ737" i="3"/>
  <c r="CY736" i="3"/>
  <c r="DB736" i="3"/>
  <c r="CZ736" i="3"/>
  <c r="CZ735" i="3"/>
  <c r="CY734" i="3"/>
  <c r="DB734" i="3"/>
  <c r="CZ734" i="3"/>
  <c r="CZ733" i="3"/>
  <c r="CZ732" i="3"/>
  <c r="CY731" i="3"/>
  <c r="DB731" i="3"/>
  <c r="CZ731" i="3"/>
  <c r="CZ730" i="3"/>
  <c r="CY729" i="3"/>
  <c r="DB729" i="3"/>
  <c r="CZ729" i="3"/>
  <c r="CZ728" i="3"/>
  <c r="CY727" i="3"/>
  <c r="DB727" i="3"/>
  <c r="CZ727" i="3"/>
  <c r="CZ726" i="3"/>
  <c r="CY725" i="3"/>
  <c r="DB725" i="3"/>
  <c r="CZ725" i="3"/>
  <c r="CZ724" i="3"/>
  <c r="CY723" i="3"/>
  <c r="DB723" i="3"/>
  <c r="CZ723" i="3"/>
  <c r="CZ722" i="3"/>
  <c r="CY721" i="3"/>
  <c r="DB721" i="3"/>
  <c r="CZ721" i="3"/>
  <c r="CZ720" i="3"/>
  <c r="CY719" i="3"/>
  <c r="DB719" i="3"/>
  <c r="CZ719" i="3"/>
  <c r="CZ718" i="3"/>
  <c r="CY717" i="3"/>
  <c r="DB717" i="3"/>
  <c r="CZ717" i="3"/>
  <c r="CZ716" i="3"/>
  <c r="CY715" i="3"/>
  <c r="DB715" i="3"/>
  <c r="CZ715" i="3"/>
  <c r="CZ714" i="3"/>
  <c r="DB710" i="3"/>
  <c r="DB709" i="3"/>
  <c r="CY707" i="3"/>
  <c r="CZ707" i="3"/>
  <c r="CZ706" i="3"/>
  <c r="DB702" i="3"/>
  <c r="DB701" i="3"/>
  <c r="CY699" i="3"/>
  <c r="CZ699" i="3"/>
  <c r="CZ698" i="3"/>
  <c r="DB695" i="3"/>
  <c r="DB694" i="3"/>
  <c r="CY692" i="3"/>
  <c r="CZ692" i="3"/>
  <c r="CZ691" i="3"/>
  <c r="DA687" i="3"/>
  <c r="DB685" i="3"/>
  <c r="DB684" i="3"/>
  <c r="CY684" i="3"/>
  <c r="DA682" i="3"/>
  <c r="DA679" i="3"/>
  <c r="DB677" i="3"/>
  <c r="DB676" i="3"/>
  <c r="CY676" i="3"/>
  <c r="DA674" i="3"/>
  <c r="DA671" i="3"/>
  <c r="DB669" i="3"/>
  <c r="DB668" i="3"/>
  <c r="CY668" i="3"/>
  <c r="DA666" i="3"/>
  <c r="DA663" i="3"/>
  <c r="DB661" i="3"/>
  <c r="DB660" i="3"/>
  <c r="CY660" i="3"/>
  <c r="DA658" i="3"/>
  <c r="DA655" i="3"/>
  <c r="DB653" i="3"/>
  <c r="DB649" i="3"/>
  <c r="CY647" i="3"/>
  <c r="CY643" i="3"/>
  <c r="CY639" i="3"/>
  <c r="CY635" i="3"/>
  <c r="DB627" i="3"/>
  <c r="DB619" i="3"/>
  <c r="DB611" i="3"/>
  <c r="DB603" i="3"/>
  <c r="CY844" i="3"/>
  <c r="CY840" i="3"/>
  <c r="CY830" i="3"/>
  <c r="DB830" i="3"/>
  <c r="DB764" i="3"/>
  <c r="DB708" i="3"/>
  <c r="DB700" i="3"/>
  <c r="DB693" i="3"/>
  <c r="DB687" i="3"/>
  <c r="DB679" i="3"/>
  <c r="DB671" i="3"/>
  <c r="DB663" i="3"/>
  <c r="DB655" i="3"/>
  <c r="DB625" i="3"/>
  <c r="DB617" i="3"/>
  <c r="DB609" i="3"/>
  <c r="DB601" i="3"/>
  <c r="CZ848" i="3"/>
  <c r="CY847" i="3"/>
  <c r="DA847" i="3"/>
  <c r="CZ844" i="3"/>
  <c r="CY843" i="3"/>
  <c r="DA843" i="3"/>
  <c r="CZ840" i="3"/>
  <c r="CY839" i="3"/>
  <c r="DA839" i="3"/>
  <c r="CY835" i="3"/>
  <c r="DA835" i="3"/>
  <c r="CY834" i="3"/>
  <c r="DB834" i="3"/>
  <c r="CZ830" i="3"/>
  <c r="CY829" i="3"/>
  <c r="DA829" i="3"/>
  <c r="CY766" i="3"/>
  <c r="DB766" i="3"/>
  <c r="DB762" i="3"/>
  <c r="DB760" i="3"/>
  <c r="DB758" i="3"/>
  <c r="DB756" i="3"/>
  <c r="DB754" i="3"/>
  <c r="DB752" i="3"/>
  <c r="DB750" i="3"/>
  <c r="DB748" i="3"/>
  <c r="DB746" i="3"/>
  <c r="DB744" i="3"/>
  <c r="DB817" i="3"/>
  <c r="DB741" i="3"/>
  <c r="DB739" i="3"/>
  <c r="DB737" i="3"/>
  <c r="DB735" i="3"/>
  <c r="DB733" i="3"/>
  <c r="DB732" i="3"/>
  <c r="DB730" i="3"/>
  <c r="DB728" i="3"/>
  <c r="DB726" i="3"/>
  <c r="DB724" i="3"/>
  <c r="DB722" i="3"/>
  <c r="DB720" i="3"/>
  <c r="DB718" i="3"/>
  <c r="DB716" i="3"/>
  <c r="DB714" i="3"/>
  <c r="DB713" i="3"/>
  <c r="CY711" i="3"/>
  <c r="DB706" i="3"/>
  <c r="DB705" i="3"/>
  <c r="CY703" i="3"/>
  <c r="DB698" i="3"/>
  <c r="DB697" i="3"/>
  <c r="CY696" i="3"/>
  <c r="DB691" i="3"/>
  <c r="DB690" i="3"/>
  <c r="CY688" i="3"/>
  <c r="DA686" i="3"/>
  <c r="DA683" i="3"/>
  <c r="DB681" i="3"/>
  <c r="CY680" i="3"/>
  <c r="DA678" i="3"/>
  <c r="DA675" i="3"/>
  <c r="DB673" i="3"/>
  <c r="CY672" i="3"/>
  <c r="DA670" i="3"/>
  <c r="DA667" i="3"/>
  <c r="DB665" i="3"/>
  <c r="CY664" i="3"/>
  <c r="DA662" i="3"/>
  <c r="DA659" i="3"/>
  <c r="DB657" i="3"/>
  <c r="CY656" i="3"/>
  <c r="DB651" i="3"/>
  <c r="CY650" i="3"/>
  <c r="DB646" i="3"/>
  <c r="DB642" i="3"/>
  <c r="DB638" i="3"/>
  <c r="DB634" i="3"/>
  <c r="DB623" i="3"/>
  <c r="DB615" i="3"/>
  <c r="DB607" i="3"/>
  <c r="DB712" i="3"/>
  <c r="DB711" i="3"/>
  <c r="CY709" i="3"/>
  <c r="DB704" i="3"/>
  <c r="DB703" i="3"/>
  <c r="CY701" i="3"/>
  <c r="DB827" i="3"/>
  <c r="DB696" i="3"/>
  <c r="CY694" i="3"/>
  <c r="DB689" i="3"/>
  <c r="DB688" i="3"/>
  <c r="DA685" i="3"/>
  <c r="DB683" i="3"/>
  <c r="CY682" i="3"/>
  <c r="DA680" i="3"/>
  <c r="DA677" i="3"/>
  <c r="DB675" i="3"/>
  <c r="CY674" i="3"/>
  <c r="DA672" i="3"/>
  <c r="DA669" i="3"/>
  <c r="DB667" i="3"/>
  <c r="CY666" i="3"/>
  <c r="DA664" i="3"/>
  <c r="DA661" i="3"/>
  <c r="DB659" i="3"/>
  <c r="CY658" i="3"/>
  <c r="DA656" i="3"/>
  <c r="DA653" i="3"/>
  <c r="CY652" i="3"/>
  <c r="CY648" i="3"/>
  <c r="DB645" i="3"/>
  <c r="CY644" i="3"/>
  <c r="DB641" i="3"/>
  <c r="CY640" i="3"/>
  <c r="DB637" i="3"/>
  <c r="CY636" i="3"/>
  <c r="DB629" i="3"/>
  <c r="DB628" i="3"/>
  <c r="DB621" i="3"/>
  <c r="DB620" i="3"/>
  <c r="DB613" i="3"/>
  <c r="DB612" i="3"/>
  <c r="DB605" i="3"/>
  <c r="DB604" i="3"/>
  <c r="CY654" i="3"/>
  <c r="DA652" i="3"/>
  <c r="DA649" i="3"/>
  <c r="DA647" i="3"/>
  <c r="DA645" i="3"/>
  <c r="DA643" i="3"/>
  <c r="DA641" i="3"/>
  <c r="DA639" i="3"/>
  <c r="DA637" i="3"/>
  <c r="DA635" i="3"/>
  <c r="DA629" i="3"/>
  <c r="DA627" i="3"/>
  <c r="DA625" i="3"/>
  <c r="DA623" i="3"/>
  <c r="DA621" i="3"/>
  <c r="DA619" i="3"/>
  <c r="DA617" i="3"/>
  <c r="DA615" i="3"/>
  <c r="DA613" i="3"/>
  <c r="DA611" i="3"/>
  <c r="DA609" i="3"/>
  <c r="DA607" i="3"/>
  <c r="DA605" i="3"/>
  <c r="DA603" i="3"/>
  <c r="DA601" i="3"/>
  <c r="DA599" i="3"/>
  <c r="DA597" i="3"/>
  <c r="DA595" i="3"/>
  <c r="DA591" i="3"/>
  <c r="DA589" i="3"/>
  <c r="DA587" i="3"/>
  <c r="DA585" i="3"/>
  <c r="DA583" i="3"/>
  <c r="DA579" i="3"/>
  <c r="DA577" i="3"/>
  <c r="DA575" i="3"/>
  <c r="DA571" i="3"/>
  <c r="DA569" i="3"/>
  <c r="DA567" i="3"/>
  <c r="DA565" i="3"/>
  <c r="DA563" i="3"/>
  <c r="DA561" i="3"/>
  <c r="DA559" i="3"/>
  <c r="DA557" i="3"/>
  <c r="DA555" i="3"/>
  <c r="DA553" i="3"/>
  <c r="DA551" i="3"/>
  <c r="DA549" i="3"/>
  <c r="DA547" i="3"/>
  <c r="DA543" i="3"/>
  <c r="DA541" i="3"/>
  <c r="DA539" i="3"/>
  <c r="DA537" i="3"/>
  <c r="DA535" i="3"/>
  <c r="DA533" i="3"/>
  <c r="DA531" i="3"/>
  <c r="DA529" i="3"/>
  <c r="DA527" i="3"/>
  <c r="DA525" i="3"/>
  <c r="DA523" i="3"/>
  <c r="DA521" i="3"/>
  <c r="DA519" i="3"/>
  <c r="DA517" i="3"/>
  <c r="CY516" i="3"/>
  <c r="DB516" i="3"/>
  <c r="DB513" i="3"/>
  <c r="DB509" i="3"/>
  <c r="DB508" i="3"/>
  <c r="CY506" i="3"/>
  <c r="CZ506" i="3"/>
  <c r="CZ505" i="3"/>
  <c r="DB512" i="3"/>
  <c r="DB507" i="3"/>
  <c r="DB503" i="3"/>
  <c r="CZ496" i="3"/>
  <c r="DB496" i="3"/>
  <c r="DA648" i="3"/>
  <c r="DA646" i="3"/>
  <c r="DA644" i="3"/>
  <c r="DA642" i="3"/>
  <c r="DA640" i="3"/>
  <c r="DA638" i="3"/>
  <c r="DA636" i="3"/>
  <c r="DA634" i="3"/>
  <c r="DA632" i="3"/>
  <c r="DA630" i="3"/>
  <c r="DA628" i="3"/>
  <c r="DA626" i="3"/>
  <c r="DA624" i="3"/>
  <c r="DA622" i="3"/>
  <c r="DA620" i="3"/>
  <c r="DA618" i="3"/>
  <c r="DA616" i="3"/>
  <c r="DA614" i="3"/>
  <c r="DA612" i="3"/>
  <c r="DA610" i="3"/>
  <c r="DA608" i="3"/>
  <c r="DA606" i="3"/>
  <c r="DA604" i="3"/>
  <c r="DA602" i="3"/>
  <c r="DA600" i="3"/>
  <c r="DA596" i="3"/>
  <c r="DA592" i="3"/>
  <c r="DA590" i="3"/>
  <c r="DA588" i="3"/>
  <c r="DA586" i="3"/>
  <c r="DA584" i="3"/>
  <c r="DA582" i="3"/>
  <c r="DA580" i="3"/>
  <c r="DA578" i="3"/>
  <c r="DA576" i="3"/>
  <c r="DA574" i="3"/>
  <c r="DA572" i="3"/>
  <c r="DA570" i="3"/>
  <c r="DA568" i="3"/>
  <c r="DA566" i="3"/>
  <c r="DA564" i="3"/>
  <c r="DA562" i="3"/>
  <c r="DA560" i="3"/>
  <c r="DA558" i="3"/>
  <c r="DA556" i="3"/>
  <c r="DA554" i="3"/>
  <c r="DA552" i="3"/>
  <c r="DA550" i="3"/>
  <c r="DA548" i="3"/>
  <c r="DA546" i="3"/>
  <c r="DA544" i="3"/>
  <c r="DA542" i="3"/>
  <c r="DA540" i="3"/>
  <c r="DA538" i="3"/>
  <c r="DA536" i="3"/>
  <c r="DA534" i="3"/>
  <c r="DA532" i="3"/>
  <c r="DA528" i="3"/>
  <c r="DA526" i="3"/>
  <c r="DA524" i="3"/>
  <c r="DA522" i="3"/>
  <c r="DA520" i="3"/>
  <c r="DA518" i="3"/>
  <c r="DA515" i="3"/>
  <c r="CY514" i="3"/>
  <c r="CZ512" i="3"/>
  <c r="CY510" i="3"/>
  <c r="DB499" i="3"/>
  <c r="CY629" i="3"/>
  <c r="CY627" i="3"/>
  <c r="CY625" i="3"/>
  <c r="CY623" i="3"/>
  <c r="CY621" i="3"/>
  <c r="CY619" i="3"/>
  <c r="CY617" i="3"/>
  <c r="CY615" i="3"/>
  <c r="CY613" i="3"/>
  <c r="CY611" i="3"/>
  <c r="CY609" i="3"/>
  <c r="CY607" i="3"/>
  <c r="CY605" i="3"/>
  <c r="CY603" i="3"/>
  <c r="CY601" i="3"/>
  <c r="CY599" i="3"/>
  <c r="CY597" i="3"/>
  <c r="CY595" i="3"/>
  <c r="CY591" i="3"/>
  <c r="CY589" i="3"/>
  <c r="CY587" i="3"/>
  <c r="CY585" i="3"/>
  <c r="CY583" i="3"/>
  <c r="CY579" i="3"/>
  <c r="CY577" i="3"/>
  <c r="CY575" i="3"/>
  <c r="CY571" i="3"/>
  <c r="CY569" i="3"/>
  <c r="CY567" i="3"/>
  <c r="CY565" i="3"/>
  <c r="CY563" i="3"/>
  <c r="CY561" i="3"/>
  <c r="CY559" i="3"/>
  <c r="CY557" i="3"/>
  <c r="CY555" i="3"/>
  <c r="CY553" i="3"/>
  <c r="CY551" i="3"/>
  <c r="CY549" i="3"/>
  <c r="CY547" i="3"/>
  <c r="CY543" i="3"/>
  <c r="CY541" i="3"/>
  <c r="CY539" i="3"/>
  <c r="CY537" i="3"/>
  <c r="CY535" i="3"/>
  <c r="CY533" i="3"/>
  <c r="CY531" i="3"/>
  <c r="CY529" i="3"/>
  <c r="CY527" i="3"/>
  <c r="CY525" i="3"/>
  <c r="CY523" i="3"/>
  <c r="CY521" i="3"/>
  <c r="CY519" i="3"/>
  <c r="DB514" i="3"/>
  <c r="DB511" i="3"/>
  <c r="DB510" i="3"/>
  <c r="CY508" i="3"/>
  <c r="CY500" i="3"/>
  <c r="DB495" i="3"/>
  <c r="CY492" i="3"/>
  <c r="DB487" i="3"/>
  <c r="CY484" i="3"/>
  <c r="DB482" i="3"/>
  <c r="DB481" i="3"/>
  <c r="DB479" i="3"/>
  <c r="CY473" i="3"/>
  <c r="CY472" i="3"/>
  <c r="DB463" i="3"/>
  <c r="DB462" i="3"/>
  <c r="CY457" i="3"/>
  <c r="CY456" i="3"/>
  <c r="DB447" i="3"/>
  <c r="DB446" i="3"/>
  <c r="CY441" i="3"/>
  <c r="DB431" i="3"/>
  <c r="CY425" i="3"/>
  <c r="CY424" i="3"/>
  <c r="DB415" i="3"/>
  <c r="DB414" i="3"/>
  <c r="CY407" i="3"/>
  <c r="CY399" i="3"/>
  <c r="DB394" i="3"/>
  <c r="CY391" i="3"/>
  <c r="DB386" i="3"/>
  <c r="CY383" i="3"/>
  <c r="DB380" i="3"/>
  <c r="CY379" i="3"/>
  <c r="CY369" i="3"/>
  <c r="CZ369" i="3"/>
  <c r="CZ368" i="3"/>
  <c r="CY367" i="3"/>
  <c r="CZ367" i="3"/>
  <c r="CZ366" i="3"/>
  <c r="CY351" i="3"/>
  <c r="DB346" i="3"/>
  <c r="CY343" i="3"/>
  <c r="DB338" i="3"/>
  <c r="CY335" i="3"/>
  <c r="DB330" i="3"/>
  <c r="CY327" i="3"/>
  <c r="DB322" i="3"/>
  <c r="CY319" i="3"/>
  <c r="DB314" i="3"/>
  <c r="CY311" i="3"/>
  <c r="DB306" i="3"/>
  <c r="CY303" i="3"/>
  <c r="DB296" i="3"/>
  <c r="CY295" i="3"/>
  <c r="DA284" i="3"/>
  <c r="CZ284" i="3"/>
  <c r="DB281" i="3"/>
  <c r="DA279" i="3"/>
  <c r="CZ279" i="3"/>
  <c r="DB275" i="3"/>
  <c r="DB501" i="3"/>
  <c r="DB500" i="3"/>
  <c r="CY498" i="3"/>
  <c r="CZ498" i="3"/>
  <c r="CZ497" i="3"/>
  <c r="DB493" i="3"/>
  <c r="DB492" i="3"/>
  <c r="CY490" i="3"/>
  <c r="CZ490" i="3"/>
  <c r="CZ489" i="3"/>
  <c r="DB485" i="3"/>
  <c r="DB484" i="3"/>
  <c r="DB475" i="3"/>
  <c r="DB474" i="3"/>
  <c r="CY469" i="3"/>
  <c r="CY468" i="3"/>
  <c r="DB459" i="3"/>
  <c r="DB458" i="3"/>
  <c r="CY453" i="3"/>
  <c r="CY452" i="3"/>
  <c r="DB443" i="3"/>
  <c r="DB442" i="3"/>
  <c r="CY437" i="3"/>
  <c r="CY436" i="3"/>
  <c r="DB427" i="3"/>
  <c r="DB426" i="3"/>
  <c r="CY421" i="3"/>
  <c r="CY420" i="3"/>
  <c r="DB411" i="3"/>
  <c r="DB410" i="3"/>
  <c r="CY405" i="3"/>
  <c r="DA404" i="3"/>
  <c r="DB399" i="3"/>
  <c r="CY397" i="3"/>
  <c r="DA397" i="3"/>
  <c r="DA396" i="3"/>
  <c r="DB391" i="3"/>
  <c r="CY389" i="3"/>
  <c r="DA389" i="3"/>
  <c r="DB384" i="3"/>
  <c r="DB383" i="3"/>
  <c r="CY381" i="3"/>
  <c r="DA381" i="3"/>
  <c r="CZ379" i="3"/>
  <c r="DA378" i="3"/>
  <c r="CZ376" i="3"/>
  <c r="DB374" i="3"/>
  <c r="CY373" i="3"/>
  <c r="DA373" i="3"/>
  <c r="CY365" i="3"/>
  <c r="CZ365" i="3"/>
  <c r="CZ364" i="3"/>
  <c r="CY363" i="3"/>
  <c r="CZ363" i="3"/>
  <c r="CZ362" i="3"/>
  <c r="CY361" i="3"/>
  <c r="CZ361" i="3"/>
  <c r="CY359" i="3"/>
  <c r="CZ359" i="3"/>
  <c r="CZ358" i="3"/>
  <c r="DB352" i="3"/>
  <c r="DB351" i="3"/>
  <c r="CY349" i="3"/>
  <c r="CZ349" i="3"/>
  <c r="CZ348" i="3"/>
  <c r="DB344" i="3"/>
  <c r="DB343" i="3"/>
  <c r="CY341" i="3"/>
  <c r="CZ341" i="3"/>
  <c r="CZ340" i="3"/>
  <c r="DB336" i="3"/>
  <c r="DB335" i="3"/>
  <c r="CY333" i="3"/>
  <c r="CZ333" i="3"/>
  <c r="DB328" i="3"/>
  <c r="DB327" i="3"/>
  <c r="CY325" i="3"/>
  <c r="CZ325" i="3"/>
  <c r="CZ324" i="3"/>
  <c r="DB320" i="3"/>
  <c r="DB319" i="3"/>
  <c r="CY317" i="3"/>
  <c r="CZ317" i="3"/>
  <c r="DB312" i="3"/>
  <c r="DB311" i="3"/>
  <c r="CY309" i="3"/>
  <c r="DA309" i="3"/>
  <c r="DA308" i="3"/>
  <c r="DB304" i="3"/>
  <c r="DB303" i="3"/>
  <c r="DA302" i="3"/>
  <c r="CZ300" i="3"/>
  <c r="DB298" i="3"/>
  <c r="CY297" i="3"/>
  <c r="DA297" i="3"/>
  <c r="CZ295" i="3"/>
  <c r="DA294" i="3"/>
  <c r="CZ292" i="3"/>
  <c r="DA291" i="3"/>
  <c r="CZ291" i="3"/>
  <c r="DA288" i="3"/>
  <c r="CZ288" i="3"/>
  <c r="DB285" i="3"/>
  <c r="DB280" i="3"/>
  <c r="DB279" i="3"/>
  <c r="DB273" i="3"/>
  <c r="DB483" i="3"/>
  <c r="DB471" i="3"/>
  <c r="DB470" i="3"/>
  <c r="DB455" i="3"/>
  <c r="DB454" i="3"/>
  <c r="DB439" i="3"/>
  <c r="DB438" i="3"/>
  <c r="DB422" i="3"/>
  <c r="DB398" i="3"/>
  <c r="DB390" i="3"/>
  <c r="DB382" i="3"/>
  <c r="DB376" i="3"/>
  <c r="DB350" i="3"/>
  <c r="DB342" i="3"/>
  <c r="DB334" i="3"/>
  <c r="DB326" i="3"/>
  <c r="DB318" i="3"/>
  <c r="DB310" i="3"/>
  <c r="DB300" i="3"/>
  <c r="DB292" i="3"/>
  <c r="DB289" i="3"/>
  <c r="DA287" i="3"/>
  <c r="CZ287" i="3"/>
  <c r="DB284" i="3"/>
  <c r="DA276" i="3"/>
  <c r="CZ276" i="3"/>
  <c r="DB505" i="3"/>
  <c r="CY502" i="3"/>
  <c r="CZ502" i="3"/>
  <c r="CZ501" i="3"/>
  <c r="DB497" i="3"/>
  <c r="CZ493" i="3"/>
  <c r="DB489" i="3"/>
  <c r="DB488" i="3"/>
  <c r="CZ485" i="3"/>
  <c r="DA482" i="3"/>
  <c r="CY477" i="3"/>
  <c r="CY476" i="3"/>
  <c r="DB467" i="3"/>
  <c r="DB466" i="3"/>
  <c r="CY461" i="3"/>
  <c r="CY460" i="3"/>
  <c r="DB451" i="3"/>
  <c r="DB450" i="3"/>
  <c r="CY445" i="3"/>
  <c r="CY444" i="3"/>
  <c r="DB435" i="3"/>
  <c r="DB434" i="3"/>
  <c r="CY429" i="3"/>
  <c r="CY428" i="3"/>
  <c r="DB419" i="3"/>
  <c r="CY413" i="3"/>
  <c r="CY412" i="3"/>
  <c r="DA410" i="3"/>
  <c r="CY401" i="3"/>
  <c r="DA400" i="3"/>
  <c r="DB396" i="3"/>
  <c r="DB395" i="3"/>
  <c r="CY393" i="3"/>
  <c r="DA393" i="3"/>
  <c r="DB387" i="3"/>
  <c r="CY385" i="3"/>
  <c r="DA385" i="3"/>
  <c r="DA384" i="3"/>
  <c r="CZ380" i="3"/>
  <c r="DB378" i="3"/>
  <c r="CY377" i="3"/>
  <c r="DA377" i="3"/>
  <c r="CZ375" i="3"/>
  <c r="DA374" i="3"/>
  <c r="DB372" i="3"/>
  <c r="DB357" i="3"/>
  <c r="CY353" i="3"/>
  <c r="CZ353" i="3"/>
  <c r="CZ352" i="3"/>
  <c r="DB348" i="3"/>
  <c r="DB347" i="3"/>
  <c r="CZ344" i="3"/>
  <c r="DB340" i="3"/>
  <c r="DB339" i="3"/>
  <c r="CY337" i="3"/>
  <c r="CZ337" i="3"/>
  <c r="CZ336" i="3"/>
  <c r="DB331" i="3"/>
  <c r="CY329" i="3"/>
  <c r="CZ329" i="3"/>
  <c r="CZ328" i="3"/>
  <c r="DB324" i="3"/>
  <c r="DB323" i="3"/>
  <c r="CY321" i="3"/>
  <c r="CZ321" i="3"/>
  <c r="CZ320" i="3"/>
  <c r="CY313" i="3"/>
  <c r="DA313" i="3"/>
  <c r="CZ312" i="3"/>
  <c r="DB308" i="3"/>
  <c r="DB307" i="3"/>
  <c r="CY305" i="3"/>
  <c r="DA305" i="3"/>
  <c r="DA304" i="3"/>
  <c r="DB302" i="3"/>
  <c r="CY301" i="3"/>
  <c r="DA301" i="3"/>
  <c r="CZ299" i="3"/>
  <c r="DA298" i="3"/>
  <c r="CZ296" i="3"/>
  <c r="DB294" i="3"/>
  <c r="CY293" i="3"/>
  <c r="DA293" i="3"/>
  <c r="DB288" i="3"/>
  <c r="DB287" i="3"/>
  <c r="DB277" i="3"/>
  <c r="DA274" i="3"/>
  <c r="CZ274" i="3"/>
  <c r="CY239" i="3"/>
  <c r="DA239" i="3"/>
  <c r="CY237" i="3"/>
  <c r="DA237" i="3"/>
  <c r="CY235" i="3"/>
  <c r="DA235" i="3"/>
  <c r="CY233" i="3"/>
  <c r="DA233" i="3"/>
  <c r="CY229" i="3"/>
  <c r="DA229" i="3"/>
  <c r="CY227" i="3"/>
  <c r="DA227" i="3"/>
  <c r="CY825" i="3"/>
  <c r="DA825" i="3"/>
  <c r="CY224" i="3"/>
  <c r="DA224" i="3"/>
  <c r="CY222" i="3"/>
  <c r="DA222" i="3"/>
  <c r="CY220" i="3"/>
  <c r="DA220" i="3"/>
  <c r="CY218" i="3"/>
  <c r="DA218" i="3"/>
  <c r="CZ819" i="3"/>
  <c r="CY216" i="3"/>
  <c r="DA216" i="3"/>
  <c r="DA215" i="3"/>
  <c r="CY214" i="3"/>
  <c r="DA214" i="3"/>
  <c r="DB214" i="3"/>
  <c r="DA206" i="3"/>
  <c r="DB206" i="3"/>
  <c r="CY289" i="3"/>
  <c r="DA289" i="3"/>
  <c r="DA286" i="3"/>
  <c r="DB282" i="3"/>
  <c r="CY281" i="3"/>
  <c r="DA281" i="3"/>
  <c r="DA278" i="3"/>
  <c r="CZ272" i="3"/>
  <c r="CZ270" i="3"/>
  <c r="CZ268" i="3"/>
  <c r="CZ266" i="3"/>
  <c r="CZ264" i="3"/>
  <c r="CZ262" i="3"/>
  <c r="CZ260" i="3"/>
  <c r="CZ826" i="3"/>
  <c r="CZ257" i="3"/>
  <c r="CZ255" i="3"/>
  <c r="CZ253" i="3"/>
  <c r="CZ251" i="3"/>
  <c r="CZ249" i="3"/>
  <c r="CZ247" i="3"/>
  <c r="CZ245" i="3"/>
  <c r="CZ243" i="3"/>
  <c r="CY217" i="3"/>
  <c r="DA217" i="3"/>
  <c r="CZ217" i="3"/>
  <c r="CY283" i="3"/>
  <c r="DB276" i="3"/>
  <c r="CY275" i="3"/>
  <c r="CY273" i="3"/>
  <c r="CY269" i="3"/>
  <c r="CY267" i="3"/>
  <c r="CY265" i="3"/>
  <c r="CY263" i="3"/>
  <c r="CY261" i="3"/>
  <c r="CY259" i="3"/>
  <c r="CY258" i="3"/>
  <c r="CY256" i="3"/>
  <c r="CY254" i="3"/>
  <c r="CY252" i="3"/>
  <c r="CY250" i="3"/>
  <c r="CY248" i="3"/>
  <c r="CY246" i="3"/>
  <c r="CY244" i="3"/>
  <c r="DA244" i="3"/>
  <c r="CY242" i="3"/>
  <c r="DA242" i="3"/>
  <c r="CY240" i="3"/>
  <c r="DA240" i="3"/>
  <c r="CY238" i="3"/>
  <c r="DA238" i="3"/>
  <c r="CY236" i="3"/>
  <c r="DA236" i="3"/>
  <c r="CY234" i="3"/>
  <c r="DA234" i="3"/>
  <c r="CY232" i="3"/>
  <c r="DA232" i="3"/>
  <c r="CY230" i="3"/>
  <c r="DA230" i="3"/>
  <c r="CY226" i="3"/>
  <c r="DA226" i="3"/>
  <c r="CY225" i="3"/>
  <c r="DA225" i="3"/>
  <c r="CY223" i="3"/>
  <c r="DA223" i="3"/>
  <c r="CY221" i="3"/>
  <c r="DA221" i="3"/>
  <c r="CY219" i="3"/>
  <c r="DA219" i="3"/>
  <c r="DB217" i="3"/>
  <c r="DB213" i="3"/>
  <c r="DB286" i="3"/>
  <c r="CY285" i="3"/>
  <c r="DA285" i="3"/>
  <c r="CZ283" i="3"/>
  <c r="DA282" i="3"/>
  <c r="CZ280" i="3"/>
  <c r="DB278" i="3"/>
  <c r="CY277" i="3"/>
  <c r="DA277" i="3"/>
  <c r="CZ275" i="3"/>
  <c r="CZ273" i="3"/>
  <c r="CZ269" i="3"/>
  <c r="CZ267" i="3"/>
  <c r="CZ265" i="3"/>
  <c r="CZ263" i="3"/>
  <c r="CZ261" i="3"/>
  <c r="CZ259" i="3"/>
  <c r="CZ258" i="3"/>
  <c r="CZ256" i="3"/>
  <c r="CZ254" i="3"/>
  <c r="CZ252" i="3"/>
  <c r="CZ250" i="3"/>
  <c r="CZ248" i="3"/>
  <c r="DB212" i="3"/>
  <c r="CY210" i="3"/>
  <c r="DB824" i="3"/>
  <c r="CY203" i="3"/>
  <c r="DB198" i="3"/>
  <c r="DB192" i="3"/>
  <c r="CY191" i="3"/>
  <c r="CY186" i="3"/>
  <c r="CY823" i="3"/>
  <c r="CY183" i="3"/>
  <c r="CY181" i="3"/>
  <c r="DA181" i="3"/>
  <c r="CY179" i="3"/>
  <c r="DA179" i="3"/>
  <c r="CY177" i="3"/>
  <c r="DA177" i="3"/>
  <c r="CY175" i="3"/>
  <c r="DA175" i="3"/>
  <c r="CY173" i="3"/>
  <c r="DA173" i="3"/>
  <c r="CY171" i="3"/>
  <c r="DA171" i="3"/>
  <c r="CY169" i="3"/>
  <c r="DA169" i="3"/>
  <c r="CY167" i="3"/>
  <c r="DA167" i="3"/>
  <c r="CY165" i="3"/>
  <c r="DA165" i="3"/>
  <c r="CY163" i="3"/>
  <c r="DA163" i="3"/>
  <c r="CY161" i="3"/>
  <c r="DA161" i="3"/>
  <c r="CY159" i="3"/>
  <c r="DA159" i="3"/>
  <c r="CY156" i="3"/>
  <c r="CY155" i="3"/>
  <c r="CY152" i="3"/>
  <c r="DA152" i="3"/>
  <c r="CY151" i="3"/>
  <c r="CY145" i="3"/>
  <c r="CY141" i="3"/>
  <c r="CY133" i="3"/>
  <c r="CY115" i="3"/>
  <c r="CY91" i="3"/>
  <c r="CY81" i="3"/>
  <c r="DB211" i="3"/>
  <c r="DB210" i="3"/>
  <c r="CY208" i="3"/>
  <c r="DA208" i="3"/>
  <c r="DA207" i="3"/>
  <c r="DB204" i="3"/>
  <c r="DB203" i="3"/>
  <c r="CY201" i="3"/>
  <c r="DA201" i="3"/>
  <c r="DA200" i="3"/>
  <c r="CZ196" i="3"/>
  <c r="DB194" i="3"/>
  <c r="CY193" i="3"/>
  <c r="DA193" i="3"/>
  <c r="CZ191" i="3"/>
  <c r="DA190" i="3"/>
  <c r="CZ188" i="3"/>
  <c r="CZ186" i="3"/>
  <c r="DB202" i="3"/>
  <c r="DB196" i="3"/>
  <c r="DB188" i="3"/>
  <c r="CY172" i="3"/>
  <c r="CY170" i="3"/>
  <c r="CY168" i="3"/>
  <c r="CY166" i="3"/>
  <c r="CY164" i="3"/>
  <c r="CY162" i="3"/>
  <c r="CY160" i="3"/>
  <c r="CY157" i="3"/>
  <c r="CZ155" i="3"/>
  <c r="CY154" i="3"/>
  <c r="CY153" i="3"/>
  <c r="CZ151" i="3"/>
  <c r="CY150" i="3"/>
  <c r="CY147" i="3"/>
  <c r="CY143" i="3"/>
  <c r="CY139" i="3"/>
  <c r="CY135" i="3"/>
  <c r="CY131" i="3"/>
  <c r="CY123" i="3"/>
  <c r="DB215" i="3"/>
  <c r="CY212" i="3"/>
  <c r="DA212" i="3"/>
  <c r="DA211" i="3"/>
  <c r="DB207" i="3"/>
  <c r="CY205" i="3"/>
  <c r="DA205" i="3"/>
  <c r="DA204" i="3"/>
  <c r="DB200" i="3"/>
  <c r="DB199" i="3"/>
  <c r="CY197" i="3"/>
  <c r="DA197" i="3"/>
  <c r="CZ195" i="3"/>
  <c r="DA194" i="3"/>
  <c r="CZ192" i="3"/>
  <c r="DB190" i="3"/>
  <c r="CY189" i="3"/>
  <c r="DA189" i="3"/>
  <c r="CZ187" i="3"/>
  <c r="CZ185" i="3"/>
  <c r="CZ184" i="3"/>
  <c r="CZ182" i="3"/>
  <c r="CZ180" i="3"/>
  <c r="CZ178" i="3"/>
  <c r="CZ174" i="3"/>
  <c r="CZ172" i="3"/>
  <c r="CZ170" i="3"/>
  <c r="CZ168" i="3"/>
  <c r="CZ166" i="3"/>
  <c r="CZ164" i="3"/>
  <c r="CZ162" i="3"/>
  <c r="CY149" i="3"/>
  <c r="CY146" i="3"/>
  <c r="CY142" i="3"/>
  <c r="CY138" i="3"/>
  <c r="CY134" i="3"/>
  <c r="CZ128" i="3"/>
  <c r="CY111" i="3"/>
  <c r="CY103" i="3"/>
  <c r="CY95" i="3"/>
  <c r="CY83" i="3"/>
  <c r="CY80" i="3"/>
  <c r="CY73" i="3"/>
  <c r="CY72" i="3"/>
  <c r="CY65" i="3"/>
  <c r="CY59" i="3"/>
  <c r="CY58" i="3"/>
  <c r="CY57" i="3"/>
  <c r="CY53" i="3"/>
  <c r="CY49" i="3"/>
  <c r="CY45" i="3"/>
  <c r="CY42" i="3"/>
  <c r="CY38" i="3"/>
  <c r="CY34" i="3"/>
  <c r="CY31" i="3"/>
  <c r="CY27" i="3"/>
  <c r="DB24" i="3"/>
  <c r="CY23" i="3"/>
  <c r="DB821" i="3"/>
  <c r="CY17" i="3"/>
  <c r="DB14" i="3"/>
  <c r="CY13" i="3"/>
  <c r="DB10" i="3"/>
  <c r="CY9" i="3"/>
  <c r="DB6" i="3"/>
  <c r="CY5" i="3"/>
  <c r="DB3" i="3"/>
  <c r="CZ99" i="3"/>
  <c r="CZ95" i="3"/>
  <c r="CZ91" i="3"/>
  <c r="CZ87" i="3"/>
  <c r="CZ83" i="3"/>
  <c r="DA81" i="3"/>
  <c r="CY79" i="3"/>
  <c r="CY78" i="3"/>
  <c r="CZ78" i="3"/>
  <c r="DA73" i="3"/>
  <c r="CY71" i="3"/>
  <c r="CY70" i="3"/>
  <c r="CZ70" i="3"/>
  <c r="DA65" i="3"/>
  <c r="CY64" i="3"/>
  <c r="DA59" i="3"/>
  <c r="CY56" i="3"/>
  <c r="DA53" i="3"/>
  <c r="CY52" i="3"/>
  <c r="DA49" i="3"/>
  <c r="CY48" i="3"/>
  <c r="DA45" i="3"/>
  <c r="CY44" i="3"/>
  <c r="DA42" i="3"/>
  <c r="CY41" i="3"/>
  <c r="DA38" i="3"/>
  <c r="CY37" i="3"/>
  <c r="DB34" i="3"/>
  <c r="CY33" i="3"/>
  <c r="DB31" i="3"/>
  <c r="CY30" i="3"/>
  <c r="DA30" i="3"/>
  <c r="CY26" i="3"/>
  <c r="DA26" i="3"/>
  <c r="DB23" i="3"/>
  <c r="CY22" i="3"/>
  <c r="DA22" i="3"/>
  <c r="CY20" i="3"/>
  <c r="DA20" i="3"/>
  <c r="DB17" i="3"/>
  <c r="CY16" i="3"/>
  <c r="DA16" i="3"/>
  <c r="DB13" i="3"/>
  <c r="CY12" i="3"/>
  <c r="DA12" i="3"/>
  <c r="DB9" i="3"/>
  <c r="CY8" i="3"/>
  <c r="DA8" i="3"/>
  <c r="DB5" i="3"/>
  <c r="CY4" i="3"/>
  <c r="DA4" i="3"/>
  <c r="DB30" i="3"/>
  <c r="DB26" i="3"/>
  <c r="DB22" i="3"/>
  <c r="DB20" i="3"/>
  <c r="DB16" i="3"/>
  <c r="DB12" i="3"/>
  <c r="DB8" i="3"/>
  <c r="DB4" i="3"/>
  <c r="CZ97" i="3"/>
  <c r="CZ93" i="3"/>
  <c r="CZ89" i="3"/>
  <c r="CZ85" i="3"/>
  <c r="CZ82" i="3"/>
  <c r="DA77" i="3"/>
  <c r="CY75" i="3"/>
  <c r="CY74" i="3"/>
  <c r="CZ74" i="3"/>
  <c r="DA69" i="3"/>
  <c r="CY67" i="3"/>
  <c r="CY66" i="3"/>
  <c r="CZ66" i="3"/>
  <c r="DA63" i="3"/>
  <c r="CY60" i="3"/>
  <c r="DA55" i="3"/>
  <c r="CY54" i="3"/>
  <c r="DA51" i="3"/>
  <c r="CY50" i="3"/>
  <c r="DA47" i="3"/>
  <c r="CY46" i="3"/>
  <c r="DA815" i="3"/>
  <c r="CY43" i="3"/>
  <c r="DA40" i="3"/>
  <c r="CY39" i="3"/>
  <c r="CZ36" i="3"/>
  <c r="DB36" i="3"/>
  <c r="CY35" i="3"/>
  <c r="CZ32" i="3"/>
  <c r="DB32" i="3"/>
  <c r="CY822" i="3"/>
  <c r="CZ29" i="3"/>
  <c r="DB29" i="3"/>
  <c r="CY28" i="3"/>
  <c r="CZ25" i="3"/>
  <c r="DB25" i="3"/>
  <c r="CY24" i="3"/>
  <c r="CZ21" i="3"/>
  <c r="DB21" i="3"/>
  <c r="CY821" i="3"/>
  <c r="CZ19" i="3"/>
  <c r="DB19" i="3"/>
  <c r="CZ15" i="3"/>
  <c r="DB15" i="3"/>
  <c r="CY14" i="3"/>
  <c r="CZ11" i="3"/>
  <c r="DB11" i="3"/>
  <c r="CY10" i="3"/>
  <c r="CZ7" i="3"/>
  <c r="DB7" i="3"/>
  <c r="CY6" i="3"/>
  <c r="CY3" i="3"/>
  <c r="CZ856" i="3"/>
  <c r="DB889" i="3"/>
  <c r="DB887" i="3"/>
  <c r="DB885" i="3"/>
  <c r="DB865" i="3"/>
  <c r="DB848" i="3"/>
  <c r="DB846" i="3"/>
  <c r="DB844" i="3"/>
  <c r="DB842" i="3"/>
  <c r="DB840" i="3"/>
  <c r="DB838" i="3"/>
  <c r="CY764" i="3"/>
  <c r="CY760" i="3"/>
  <c r="CY756" i="3"/>
  <c r="CY752" i="3"/>
  <c r="CY748" i="3"/>
  <c r="CY744" i="3"/>
  <c r="CY741" i="3"/>
  <c r="CY737" i="3"/>
  <c r="CY735" i="3"/>
  <c r="CY732" i="3"/>
  <c r="CY730" i="3"/>
  <c r="CY728" i="3"/>
  <c r="CY726" i="3"/>
  <c r="CY724" i="3"/>
  <c r="CY722" i="3"/>
  <c r="CY720" i="3"/>
  <c r="CY718" i="3"/>
  <c r="CY716" i="3"/>
  <c r="CY714" i="3"/>
  <c r="CY712" i="3"/>
  <c r="CY710" i="3"/>
  <c r="CY708" i="3"/>
  <c r="CY706" i="3"/>
  <c r="CY704" i="3"/>
  <c r="CY702" i="3"/>
  <c r="CY700" i="3"/>
  <c r="CY698" i="3"/>
  <c r="CY827" i="3"/>
  <c r="CY695" i="3"/>
  <c r="CY693" i="3"/>
  <c r="CY691" i="3"/>
  <c r="CY689" i="3"/>
  <c r="CY687" i="3"/>
  <c r="CY685" i="3"/>
  <c r="CY683" i="3"/>
  <c r="CY681" i="3"/>
  <c r="CY679" i="3"/>
  <c r="CY677" i="3"/>
  <c r="CY675" i="3"/>
  <c r="CY673" i="3"/>
  <c r="CY671" i="3"/>
  <c r="CY669" i="3"/>
  <c r="CY667" i="3"/>
  <c r="CY665" i="3"/>
  <c r="CY663" i="3"/>
  <c r="CY661" i="3"/>
  <c r="CY659" i="3"/>
  <c r="CY657" i="3"/>
  <c r="CY655" i="3"/>
  <c r="CY653" i="3"/>
  <c r="CY651" i="3"/>
  <c r="CY649" i="3"/>
  <c r="DB892" i="3"/>
  <c r="DB886" i="3"/>
  <c r="DB858" i="3"/>
  <c r="DB856" i="3"/>
  <c r="DB854" i="3"/>
  <c r="DB853" i="3"/>
  <c r="DB849" i="3"/>
  <c r="DB847" i="3"/>
  <c r="DB843" i="3"/>
  <c r="DB839" i="3"/>
  <c r="DB833" i="3"/>
  <c r="DB829" i="3"/>
  <c r="CY762" i="3"/>
  <c r="CY758" i="3"/>
  <c r="CY754" i="3"/>
  <c r="CY750" i="3"/>
  <c r="CY746" i="3"/>
  <c r="CY817" i="3"/>
  <c r="CY739" i="3"/>
  <c r="CY733" i="3"/>
  <c r="DA836" i="3"/>
  <c r="CZ833" i="3"/>
  <c r="DA832" i="3"/>
  <c r="CZ829" i="3"/>
  <c r="DA766" i="3"/>
  <c r="DA764" i="3"/>
  <c r="DA762" i="3"/>
  <c r="DA760" i="3"/>
  <c r="DA758" i="3"/>
  <c r="DA756" i="3"/>
  <c r="DA754" i="3"/>
  <c r="DA752" i="3"/>
  <c r="DA750" i="3"/>
  <c r="DA748" i="3"/>
  <c r="DA746" i="3"/>
  <c r="DA744" i="3"/>
  <c r="DA817" i="3"/>
  <c r="DA741" i="3"/>
  <c r="DA739" i="3"/>
  <c r="DA737" i="3"/>
  <c r="DA735" i="3"/>
  <c r="DA733" i="3"/>
  <c r="DA732" i="3"/>
  <c r="DA730" i="3"/>
  <c r="DA728" i="3"/>
  <c r="DA726" i="3"/>
  <c r="DA724" i="3"/>
  <c r="DA722" i="3"/>
  <c r="DA720" i="3"/>
  <c r="DA718" i="3"/>
  <c r="DA716" i="3"/>
  <c r="DA714" i="3"/>
  <c r="DA712" i="3"/>
  <c r="DA710" i="3"/>
  <c r="DA708" i="3"/>
  <c r="DA706" i="3"/>
  <c r="DA704" i="3"/>
  <c r="DA702" i="3"/>
  <c r="DA700" i="3"/>
  <c r="DA698" i="3"/>
  <c r="DA827" i="3"/>
  <c r="DA695" i="3"/>
  <c r="DA693" i="3"/>
  <c r="DA691" i="3"/>
  <c r="DA689" i="3"/>
  <c r="DB836" i="3"/>
  <c r="CZ835" i="3"/>
  <c r="DA834" i="3"/>
  <c r="DB832" i="3"/>
  <c r="DA830" i="3"/>
  <c r="DA765" i="3"/>
  <c r="DA763" i="3"/>
  <c r="DA761" i="3"/>
  <c r="DA759" i="3"/>
  <c r="DA757" i="3"/>
  <c r="DA755" i="3"/>
  <c r="DA753" i="3"/>
  <c r="DA751" i="3"/>
  <c r="DA749" i="3"/>
  <c r="DA747" i="3"/>
  <c r="DA745" i="3"/>
  <c r="DA743" i="3"/>
  <c r="DA742" i="3"/>
  <c r="DA740" i="3"/>
  <c r="DA738" i="3"/>
  <c r="DA736" i="3"/>
  <c r="DA734" i="3"/>
  <c r="DA731" i="3"/>
  <c r="DA729" i="3"/>
  <c r="DA727" i="3"/>
  <c r="DA725" i="3"/>
  <c r="DA723" i="3"/>
  <c r="DA721" i="3"/>
  <c r="DA719" i="3"/>
  <c r="DA717" i="3"/>
  <c r="DA715" i="3"/>
  <c r="DA713" i="3"/>
  <c r="DA711" i="3"/>
  <c r="DA709" i="3"/>
  <c r="DA707" i="3"/>
  <c r="DA705" i="3"/>
  <c r="DA703" i="3"/>
  <c r="DA701" i="3"/>
  <c r="DA699" i="3"/>
  <c r="DA697" i="3"/>
  <c r="DA696" i="3"/>
  <c r="DA694" i="3"/>
  <c r="DA692" i="3"/>
  <c r="DA690" i="3"/>
  <c r="DA688" i="3"/>
  <c r="DA476" i="3"/>
  <c r="CZ476" i="3"/>
  <c r="DA472" i="3"/>
  <c r="CZ472" i="3"/>
  <c r="DA468" i="3"/>
  <c r="CZ468" i="3"/>
  <c r="DA464" i="3"/>
  <c r="CZ464" i="3"/>
  <c r="DA460" i="3"/>
  <c r="CZ460" i="3"/>
  <c r="DA456" i="3"/>
  <c r="CZ456" i="3"/>
  <c r="DA452" i="3"/>
  <c r="CZ452" i="3"/>
  <c r="DA448" i="3"/>
  <c r="CZ448" i="3"/>
  <c r="DA444" i="3"/>
  <c r="CZ444" i="3"/>
  <c r="DA436" i="3"/>
  <c r="CZ436" i="3"/>
  <c r="DA432" i="3"/>
  <c r="CZ432" i="3"/>
  <c r="DA428" i="3"/>
  <c r="CZ428" i="3"/>
  <c r="DA424" i="3"/>
  <c r="CZ424" i="3"/>
  <c r="DA420" i="3"/>
  <c r="CZ420" i="3"/>
  <c r="DA416" i="3"/>
  <c r="CZ416" i="3"/>
  <c r="DA412" i="3"/>
  <c r="CZ412" i="3"/>
  <c r="DA407" i="3"/>
  <c r="CZ407" i="3"/>
  <c r="DB402" i="3"/>
  <c r="CZ517" i="3"/>
  <c r="DA516" i="3"/>
  <c r="CZ513" i="3"/>
  <c r="DA512" i="3"/>
  <c r="DA510" i="3"/>
  <c r="DA508" i="3"/>
  <c r="DA506" i="3"/>
  <c r="DA502" i="3"/>
  <c r="DA500" i="3"/>
  <c r="DA498" i="3"/>
  <c r="DA496" i="3"/>
  <c r="DA492" i="3"/>
  <c r="DA490" i="3"/>
  <c r="DA488" i="3"/>
  <c r="DA484" i="3"/>
  <c r="DB476" i="3"/>
  <c r="CY475" i="3"/>
  <c r="DA475" i="3"/>
  <c r="CZ475" i="3"/>
  <c r="DB472" i="3"/>
  <c r="CY471" i="3"/>
  <c r="DA471" i="3"/>
  <c r="CZ471" i="3"/>
  <c r="DB468" i="3"/>
  <c r="CY467" i="3"/>
  <c r="DA467" i="3"/>
  <c r="CZ467" i="3"/>
  <c r="DB464" i="3"/>
  <c r="CY463" i="3"/>
  <c r="DA463" i="3"/>
  <c r="CZ463" i="3"/>
  <c r="DB460" i="3"/>
  <c r="CY459" i="3"/>
  <c r="DA459" i="3"/>
  <c r="CZ459" i="3"/>
  <c r="DB456" i="3"/>
  <c r="CY455" i="3"/>
  <c r="DA455" i="3"/>
  <c r="CZ455" i="3"/>
  <c r="DB452" i="3"/>
  <c r="CY451" i="3"/>
  <c r="DA451" i="3"/>
  <c r="CZ451" i="3"/>
  <c r="DB448" i="3"/>
  <c r="CY447" i="3"/>
  <c r="DA447" i="3"/>
  <c r="CZ447" i="3"/>
  <c r="DB444" i="3"/>
  <c r="CY443" i="3"/>
  <c r="DA443" i="3"/>
  <c r="CZ443" i="3"/>
  <c r="CY439" i="3"/>
  <c r="DA439" i="3"/>
  <c r="CZ439" i="3"/>
  <c r="DB436" i="3"/>
  <c r="CY435" i="3"/>
  <c r="DA435" i="3"/>
  <c r="CZ435" i="3"/>
  <c r="DB432" i="3"/>
  <c r="CY431" i="3"/>
  <c r="DA431" i="3"/>
  <c r="CZ431" i="3"/>
  <c r="DB428" i="3"/>
  <c r="CY427" i="3"/>
  <c r="DA427" i="3"/>
  <c r="CZ427" i="3"/>
  <c r="DB424" i="3"/>
  <c r="DB420" i="3"/>
  <c r="CY419" i="3"/>
  <c r="DA419" i="3"/>
  <c r="CZ419" i="3"/>
  <c r="DB416" i="3"/>
  <c r="CY415" i="3"/>
  <c r="DA415" i="3"/>
  <c r="CZ415" i="3"/>
  <c r="DB412" i="3"/>
  <c r="CY411" i="3"/>
  <c r="DA411" i="3"/>
  <c r="CZ411" i="3"/>
  <c r="DB408" i="3"/>
  <c r="DB407" i="3"/>
  <c r="DA405" i="3"/>
  <c r="CZ405" i="3"/>
  <c r="DB400" i="3"/>
  <c r="DB515" i="3"/>
  <c r="CY511" i="3"/>
  <c r="CY509" i="3"/>
  <c r="CY507" i="3"/>
  <c r="CY505" i="3"/>
  <c r="CY503" i="3"/>
  <c r="CY501" i="3"/>
  <c r="CY499" i="3"/>
  <c r="CY497" i="3"/>
  <c r="CY495" i="3"/>
  <c r="CY493" i="3"/>
  <c r="CY489" i="3"/>
  <c r="CY487" i="3"/>
  <c r="CY485" i="3"/>
  <c r="CY483" i="3"/>
  <c r="CY482" i="3"/>
  <c r="CY480" i="3"/>
  <c r="DB480" i="3"/>
  <c r="CZ480" i="3"/>
  <c r="CY478" i="3"/>
  <c r="CZ478" i="3"/>
  <c r="DB478" i="3"/>
  <c r="CY474" i="3"/>
  <c r="DA474" i="3"/>
  <c r="CZ474" i="3"/>
  <c r="CY470" i="3"/>
  <c r="DA470" i="3"/>
  <c r="CZ470" i="3"/>
  <c r="CY466" i="3"/>
  <c r="DA466" i="3"/>
  <c r="CZ466" i="3"/>
  <c r="CY462" i="3"/>
  <c r="DA462" i="3"/>
  <c r="CZ462" i="3"/>
  <c r="CY458" i="3"/>
  <c r="DA458" i="3"/>
  <c r="CZ458" i="3"/>
  <c r="CY454" i="3"/>
  <c r="DA454" i="3"/>
  <c r="CZ454" i="3"/>
  <c r="CY450" i="3"/>
  <c r="DA450" i="3"/>
  <c r="CZ450" i="3"/>
  <c r="CY446" i="3"/>
  <c r="DA446" i="3"/>
  <c r="CZ446" i="3"/>
  <c r="CY442" i="3"/>
  <c r="DA442" i="3"/>
  <c r="CZ442" i="3"/>
  <c r="CY438" i="3"/>
  <c r="DA438" i="3"/>
  <c r="CZ438" i="3"/>
  <c r="CY434" i="3"/>
  <c r="DA434" i="3"/>
  <c r="CZ434" i="3"/>
  <c r="CY426" i="3"/>
  <c r="DA426" i="3"/>
  <c r="CZ426" i="3"/>
  <c r="CY422" i="3"/>
  <c r="DA422" i="3"/>
  <c r="CZ422" i="3"/>
  <c r="CY414" i="3"/>
  <c r="DA414" i="3"/>
  <c r="CZ414" i="3"/>
  <c r="CY410" i="3"/>
  <c r="DB406" i="3"/>
  <c r="DA403" i="3"/>
  <c r="CZ403" i="3"/>
  <c r="CZ515" i="3"/>
  <c r="DA514" i="3"/>
  <c r="DA511" i="3"/>
  <c r="DA509" i="3"/>
  <c r="DA507" i="3"/>
  <c r="DA505" i="3"/>
  <c r="DA503" i="3"/>
  <c r="DA501" i="3"/>
  <c r="DA499" i="3"/>
  <c r="DA497" i="3"/>
  <c r="DA495" i="3"/>
  <c r="DA493" i="3"/>
  <c r="DA489" i="3"/>
  <c r="DA487" i="3"/>
  <c r="DA485" i="3"/>
  <c r="DA483" i="3"/>
  <c r="DA477" i="3"/>
  <c r="CZ477" i="3"/>
  <c r="DA473" i="3"/>
  <c r="CZ473" i="3"/>
  <c r="DA469" i="3"/>
  <c r="CZ469" i="3"/>
  <c r="DA465" i="3"/>
  <c r="CZ465" i="3"/>
  <c r="DA461" i="3"/>
  <c r="CZ461" i="3"/>
  <c r="DA457" i="3"/>
  <c r="CZ457" i="3"/>
  <c r="DA453" i="3"/>
  <c r="CZ453" i="3"/>
  <c r="DA449" i="3"/>
  <c r="CZ449" i="3"/>
  <c r="DA445" i="3"/>
  <c r="CZ445" i="3"/>
  <c r="DA441" i="3"/>
  <c r="CZ441" i="3"/>
  <c r="DA437" i="3"/>
  <c r="CZ437" i="3"/>
  <c r="DA429" i="3"/>
  <c r="CZ429" i="3"/>
  <c r="DA425" i="3"/>
  <c r="CZ425" i="3"/>
  <c r="DA421" i="3"/>
  <c r="CZ421" i="3"/>
  <c r="DA417" i="3"/>
  <c r="CZ417" i="3"/>
  <c r="DA413" i="3"/>
  <c r="CZ413" i="3"/>
  <c r="DB404" i="3"/>
  <c r="DA401" i="3"/>
  <c r="CZ401" i="3"/>
  <c r="CY481" i="3"/>
  <c r="CZ399" i="3"/>
  <c r="CZ397" i="3"/>
  <c r="CZ395" i="3"/>
  <c r="CZ393" i="3"/>
  <c r="CZ391" i="3"/>
  <c r="CZ389" i="3"/>
  <c r="CZ387" i="3"/>
  <c r="CZ385" i="3"/>
  <c r="CZ383" i="3"/>
  <c r="CZ381" i="3"/>
  <c r="DB370" i="3"/>
  <c r="DB369" i="3"/>
  <c r="DB362" i="3"/>
  <c r="DB361" i="3"/>
  <c r="DB354" i="3"/>
  <c r="CY408" i="3"/>
  <c r="CY406" i="3"/>
  <c r="CY404" i="3"/>
  <c r="CY402" i="3"/>
  <c r="CY400" i="3"/>
  <c r="CY398" i="3"/>
  <c r="CY396" i="3"/>
  <c r="CY394" i="3"/>
  <c r="CY390" i="3"/>
  <c r="CY386" i="3"/>
  <c r="CY384" i="3"/>
  <c r="CY382" i="3"/>
  <c r="CY380" i="3"/>
  <c r="CY378" i="3"/>
  <c r="CY376" i="3"/>
  <c r="CY374" i="3"/>
  <c r="DB368" i="3"/>
  <c r="DB367" i="3"/>
  <c r="DB359" i="3"/>
  <c r="CY479" i="3"/>
  <c r="CZ410" i="3"/>
  <c r="CZ408" i="3"/>
  <c r="CZ406" i="3"/>
  <c r="CZ404" i="3"/>
  <c r="CZ402" i="3"/>
  <c r="CZ400" i="3"/>
  <c r="CZ398" i="3"/>
  <c r="CZ396" i="3"/>
  <c r="CZ394" i="3"/>
  <c r="CZ390" i="3"/>
  <c r="CZ386" i="3"/>
  <c r="CZ384" i="3"/>
  <c r="CZ382" i="3"/>
  <c r="DB366" i="3"/>
  <c r="DB358" i="3"/>
  <c r="DB364" i="3"/>
  <c r="DB363" i="3"/>
  <c r="DB356" i="3"/>
  <c r="DB355" i="3"/>
  <c r="CY370" i="3"/>
  <c r="CY368" i="3"/>
  <c r="CY366" i="3"/>
  <c r="CY364" i="3"/>
  <c r="CY362" i="3"/>
  <c r="CY358" i="3"/>
  <c r="CY356" i="3"/>
  <c r="CY354" i="3"/>
  <c r="CY352" i="3"/>
  <c r="CY350" i="3"/>
  <c r="CY348" i="3"/>
  <c r="CY346" i="3"/>
  <c r="CY344" i="3"/>
  <c r="CY342" i="3"/>
  <c r="CY340" i="3"/>
  <c r="CY338" i="3"/>
  <c r="CY336" i="3"/>
  <c r="CY334" i="3"/>
  <c r="CY330" i="3"/>
  <c r="CY328" i="3"/>
  <c r="CY326" i="3"/>
  <c r="CY324" i="3"/>
  <c r="CY322" i="3"/>
  <c r="CY320" i="3"/>
  <c r="CY318" i="3"/>
  <c r="CY314" i="3"/>
  <c r="CY312" i="3"/>
  <c r="CY310" i="3"/>
  <c r="CY308" i="3"/>
  <c r="CY306" i="3"/>
  <c r="CY304" i="3"/>
  <c r="CY302" i="3"/>
  <c r="CY300" i="3"/>
  <c r="CY298" i="3"/>
  <c r="CY296" i="3"/>
  <c r="CY294" i="3"/>
  <c r="CY292" i="3"/>
  <c r="CY288" i="3"/>
  <c r="CY286" i="3"/>
  <c r="CY284" i="3"/>
  <c r="CY282" i="3"/>
  <c r="CY280" i="3"/>
  <c r="CY278" i="3"/>
  <c r="CY276" i="3"/>
  <c r="DA370" i="3"/>
  <c r="DA368" i="3"/>
  <c r="DA366" i="3"/>
  <c r="DA364" i="3"/>
  <c r="DA362" i="3"/>
  <c r="DA358" i="3"/>
  <c r="DA356" i="3"/>
  <c r="DA354" i="3"/>
  <c r="DA352" i="3"/>
  <c r="DA350" i="3"/>
  <c r="DA348" i="3"/>
  <c r="DA346" i="3"/>
  <c r="DA344" i="3"/>
  <c r="DA342" i="3"/>
  <c r="DA340" i="3"/>
  <c r="DA338" i="3"/>
  <c r="DA336" i="3"/>
  <c r="DA334" i="3"/>
  <c r="DA330" i="3"/>
  <c r="DA328" i="3"/>
  <c r="DA326" i="3"/>
  <c r="DA324" i="3"/>
  <c r="CZ322" i="3"/>
  <c r="DA320" i="3"/>
  <c r="CZ318" i="3"/>
  <c r="CZ314" i="3"/>
  <c r="DA312" i="3"/>
  <c r="CZ310" i="3"/>
  <c r="CZ308" i="3"/>
  <c r="CZ306" i="3"/>
  <c r="CZ304" i="3"/>
  <c r="CZ372" i="3"/>
  <c r="DA369" i="3"/>
  <c r="DA367" i="3"/>
  <c r="DA365" i="3"/>
  <c r="DA363" i="3"/>
  <c r="DA361" i="3"/>
  <c r="DA359" i="3"/>
  <c r="DA357" i="3"/>
  <c r="DA355" i="3"/>
  <c r="DA353" i="3"/>
  <c r="DA351" i="3"/>
  <c r="DA349" i="3"/>
  <c r="DA347" i="3"/>
  <c r="DA343" i="3"/>
  <c r="DA341" i="3"/>
  <c r="DA339" i="3"/>
  <c r="DA337" i="3"/>
  <c r="DA335" i="3"/>
  <c r="DA333" i="3"/>
  <c r="DA331" i="3"/>
  <c r="DA329" i="3"/>
  <c r="DA327" i="3"/>
  <c r="DA325" i="3"/>
  <c r="DA323" i="3"/>
  <c r="DA321" i="3"/>
  <c r="CZ319" i="3"/>
  <c r="DA317" i="3"/>
  <c r="CZ313" i="3"/>
  <c r="CZ311" i="3"/>
  <c r="CZ309" i="3"/>
  <c r="CZ307" i="3"/>
  <c r="CZ305" i="3"/>
  <c r="CZ303" i="3"/>
  <c r="CY215" i="3"/>
  <c r="CY213" i="3"/>
  <c r="CY211" i="3"/>
  <c r="CY207" i="3"/>
  <c r="CY824" i="3"/>
  <c r="CY204" i="3"/>
  <c r="CY202" i="3"/>
  <c r="CY200" i="3"/>
  <c r="CY198" i="3"/>
  <c r="CY196" i="3"/>
  <c r="CY194" i="3"/>
  <c r="CY192" i="3"/>
  <c r="CY190" i="3"/>
  <c r="CY188" i="3"/>
  <c r="CZ215" i="3"/>
  <c r="CZ213" i="3"/>
  <c r="CZ211" i="3"/>
  <c r="CZ207" i="3"/>
  <c r="CZ824" i="3"/>
  <c r="CZ204" i="3"/>
  <c r="CZ202" i="3"/>
  <c r="CZ200" i="3"/>
  <c r="CZ198" i="3"/>
  <c r="CZ216" i="3"/>
  <c r="CZ214" i="3"/>
  <c r="CZ212" i="3"/>
  <c r="CZ210" i="3"/>
  <c r="CZ208" i="3"/>
  <c r="CZ206" i="3"/>
  <c r="CZ205" i="3"/>
  <c r="CZ203" i="3"/>
  <c r="CZ201" i="3"/>
  <c r="CZ199" i="3"/>
  <c r="CZ197" i="3"/>
  <c r="DB157" i="3"/>
  <c r="DB153" i="3"/>
  <c r="CZ127" i="3"/>
  <c r="DA127" i="3"/>
  <c r="DB127" i="3"/>
  <c r="CZ123" i="3"/>
  <c r="DA123" i="3"/>
  <c r="DB123" i="3"/>
  <c r="CZ119" i="3"/>
  <c r="DA119" i="3"/>
  <c r="DB119" i="3"/>
  <c r="CZ115" i="3"/>
  <c r="DA115" i="3"/>
  <c r="DB115" i="3"/>
  <c r="CZ111" i="3"/>
  <c r="DA111" i="3"/>
  <c r="DB111" i="3"/>
  <c r="CZ107" i="3"/>
  <c r="DA107" i="3"/>
  <c r="DB107" i="3"/>
  <c r="CZ103" i="3"/>
  <c r="DA103" i="3"/>
  <c r="DB103" i="3"/>
  <c r="DB154" i="3"/>
  <c r="DB150" i="3"/>
  <c r="DA147" i="3"/>
  <c r="DB147" i="3"/>
  <c r="DA145" i="3"/>
  <c r="DB145" i="3"/>
  <c r="DA143" i="3"/>
  <c r="DB143" i="3"/>
  <c r="DA141" i="3"/>
  <c r="DB141" i="3"/>
  <c r="DA139" i="3"/>
  <c r="DB139" i="3"/>
  <c r="DA135" i="3"/>
  <c r="DB135" i="3"/>
  <c r="DA133" i="3"/>
  <c r="DB133" i="3"/>
  <c r="DA131" i="3"/>
  <c r="DB131" i="3"/>
  <c r="DA129" i="3"/>
  <c r="DB129" i="3"/>
  <c r="CZ126" i="3"/>
  <c r="DA126" i="3"/>
  <c r="DB126" i="3"/>
  <c r="CZ122" i="3"/>
  <c r="DA122" i="3"/>
  <c r="DB122" i="3"/>
  <c r="CZ118" i="3"/>
  <c r="DA118" i="3"/>
  <c r="DB118" i="3"/>
  <c r="CZ114" i="3"/>
  <c r="DA114" i="3"/>
  <c r="DB114" i="3"/>
  <c r="CZ110" i="3"/>
  <c r="DA110" i="3"/>
  <c r="DB110" i="3"/>
  <c r="CZ106" i="3"/>
  <c r="DA106" i="3"/>
  <c r="DB106" i="3"/>
  <c r="CZ102" i="3"/>
  <c r="DA102" i="3"/>
  <c r="DB102" i="3"/>
  <c r="DB155" i="3"/>
  <c r="DB151" i="3"/>
  <c r="CZ125" i="3"/>
  <c r="DA125" i="3"/>
  <c r="DB125" i="3"/>
  <c r="CZ121" i="3"/>
  <c r="DA121" i="3"/>
  <c r="DB121" i="3"/>
  <c r="CZ117" i="3"/>
  <c r="DA117" i="3"/>
  <c r="DB117" i="3"/>
  <c r="CZ113" i="3"/>
  <c r="DA113" i="3"/>
  <c r="DB113" i="3"/>
  <c r="CZ109" i="3"/>
  <c r="DA109" i="3"/>
  <c r="DB109" i="3"/>
  <c r="CZ105" i="3"/>
  <c r="DA105" i="3"/>
  <c r="DB105" i="3"/>
  <c r="CZ157" i="3"/>
  <c r="DB156" i="3"/>
  <c r="CZ153" i="3"/>
  <c r="DB152" i="3"/>
  <c r="DA149" i="3"/>
  <c r="DB149" i="3"/>
  <c r="DA148" i="3"/>
  <c r="DB148" i="3"/>
  <c r="DA146" i="3"/>
  <c r="DB146" i="3"/>
  <c r="DA144" i="3"/>
  <c r="DB144" i="3"/>
  <c r="DA142" i="3"/>
  <c r="DB142" i="3"/>
  <c r="DA140" i="3"/>
  <c r="DB140" i="3"/>
  <c r="DA138" i="3"/>
  <c r="DB138" i="3"/>
  <c r="DA136" i="3"/>
  <c r="DB136" i="3"/>
  <c r="DA134" i="3"/>
  <c r="DB134" i="3"/>
  <c r="DA132" i="3"/>
  <c r="DB132" i="3"/>
  <c r="DA130" i="3"/>
  <c r="DB130" i="3"/>
  <c r="DA128" i="3"/>
  <c r="DB128" i="3"/>
  <c r="CZ124" i="3"/>
  <c r="DA124" i="3"/>
  <c r="DB124" i="3"/>
  <c r="CZ120" i="3"/>
  <c r="DA120" i="3"/>
  <c r="DB120" i="3"/>
  <c r="CZ116" i="3"/>
  <c r="DA116" i="3"/>
  <c r="DB116" i="3"/>
  <c r="CZ112" i="3"/>
  <c r="DA112" i="3"/>
  <c r="DB112" i="3"/>
  <c r="CZ108" i="3"/>
  <c r="DA108" i="3"/>
  <c r="DB108" i="3"/>
  <c r="CZ104" i="3"/>
  <c r="DA104" i="3"/>
  <c r="DB104" i="3"/>
  <c r="DA61" i="3"/>
  <c r="DA57" i="3"/>
  <c r="DB99" i="3"/>
  <c r="DB98" i="3"/>
  <c r="DB97" i="3"/>
  <c r="DB96" i="3"/>
  <c r="DB95" i="3"/>
  <c r="DB94" i="3"/>
  <c r="DB93" i="3"/>
  <c r="DB92" i="3"/>
  <c r="DB91" i="3"/>
  <c r="DB90" i="3"/>
  <c r="DB89" i="3"/>
  <c r="DB88" i="3"/>
  <c r="DB87" i="3"/>
  <c r="DB86" i="3"/>
  <c r="DB85" i="3"/>
  <c r="DB84" i="3"/>
  <c r="DA80" i="3"/>
  <c r="DA76" i="3"/>
  <c r="DA72" i="3"/>
  <c r="DA68" i="3"/>
  <c r="DA99" i="3"/>
  <c r="DA98" i="3"/>
  <c r="DA97" i="3"/>
  <c r="DA96" i="3"/>
  <c r="DA95" i="3"/>
  <c r="DA94" i="3"/>
  <c r="DA93" i="3"/>
  <c r="DA92" i="3"/>
  <c r="DA91" i="3"/>
  <c r="DA90" i="3"/>
  <c r="DA89" i="3"/>
  <c r="DA88" i="3"/>
  <c r="DA87" i="3"/>
  <c r="DA86" i="3"/>
  <c r="DA85" i="3"/>
  <c r="DA84" i="3"/>
  <c r="DB82" i="3"/>
  <c r="DB83" i="3"/>
  <c r="DA78" i="3"/>
  <c r="DA74" i="3"/>
  <c r="DA70" i="3"/>
  <c r="DA66" i="3"/>
  <c r="DA62" i="3"/>
  <c r="DA58" i="3"/>
  <c r="DB81" i="3"/>
  <c r="DB80" i="3"/>
  <c r="DB79" i="3"/>
  <c r="DB78" i="3"/>
  <c r="DB77" i="3"/>
  <c r="DB76" i="3"/>
  <c r="DB75" i="3"/>
  <c r="DB74" i="3"/>
  <c r="DB73" i="3"/>
  <c r="DB72" i="3"/>
  <c r="DB71" i="3"/>
  <c r="DB70" i="3"/>
  <c r="DB69" i="3"/>
  <c r="DB68" i="3"/>
  <c r="DB67" i="3"/>
  <c r="DB66" i="3"/>
  <c r="DB65" i="3"/>
  <c r="DB64" i="3"/>
  <c r="DB63" i="3"/>
  <c r="DB62" i="3"/>
  <c r="DB61" i="3"/>
  <c r="DB60" i="3"/>
  <c r="DB59" i="3"/>
  <c r="DB58" i="3"/>
  <c r="DB57" i="3"/>
  <c r="DB56" i="3"/>
  <c r="DB55" i="3"/>
  <c r="DB54" i="3"/>
  <c r="DB53" i="3"/>
  <c r="DB52" i="3"/>
  <c r="DB51" i="3"/>
  <c r="DB50" i="3"/>
  <c r="DB49" i="3"/>
  <c r="DB48" i="3"/>
  <c r="DB47" i="3"/>
  <c r="DB46" i="3"/>
  <c r="DB45" i="3"/>
  <c r="DB44" i="3"/>
  <c r="DB815" i="3"/>
  <c r="DB43" i="3"/>
  <c r="DB42" i="3"/>
  <c r="DB41" i="3"/>
  <c r="DB40" i="3"/>
  <c r="DB39" i="3"/>
  <c r="DB38" i="3"/>
  <c r="DB37" i="3"/>
  <c r="DB35" i="3"/>
  <c r="DB33" i="3"/>
  <c r="DB822" i="3"/>
  <c r="DB28" i="3"/>
  <c r="DB27" i="3"/>
  <c r="CN290" i="3" l="1"/>
  <c r="CR290" i="3"/>
  <c r="CV290" i="3"/>
  <c r="CP290" i="3"/>
  <c r="CT290" i="3"/>
  <c r="CX290" i="3"/>
  <c r="CQ290" i="3"/>
  <c r="CS290" i="3"/>
  <c r="CM290" i="3"/>
  <c r="CZ290" i="3" s="1"/>
  <c r="CU290" i="3"/>
  <c r="CO290" i="3"/>
  <c r="CW290" i="3"/>
  <c r="CN486" i="3"/>
  <c r="CR486" i="3"/>
  <c r="CV486" i="3"/>
  <c r="CO486" i="3"/>
  <c r="CS486" i="3"/>
  <c r="CW486" i="3"/>
  <c r="CP486" i="3"/>
  <c r="CT486" i="3"/>
  <c r="CX486" i="3"/>
  <c r="CM486" i="3"/>
  <c r="CQ486" i="3"/>
  <c r="CU486" i="3"/>
  <c r="CN593" i="3"/>
  <c r="CR593" i="3"/>
  <c r="CV593" i="3"/>
  <c r="CO593" i="3"/>
  <c r="CS593" i="3"/>
  <c r="CW593" i="3"/>
  <c r="CP593" i="3"/>
  <c r="CT593" i="3"/>
  <c r="CX593" i="3"/>
  <c r="CM593" i="3"/>
  <c r="CQ593" i="3"/>
  <c r="CU593" i="3"/>
  <c r="CM861" i="3"/>
  <c r="CQ861" i="3"/>
  <c r="CU861" i="3"/>
  <c r="CO861" i="3"/>
  <c r="CS861" i="3"/>
  <c r="CW861" i="3"/>
  <c r="CP861" i="3"/>
  <c r="CX861" i="3"/>
  <c r="CR861" i="3"/>
  <c r="CT861" i="3"/>
  <c r="CN861" i="3"/>
  <c r="CV861" i="3"/>
  <c r="CP866" i="3"/>
  <c r="CT866" i="3"/>
  <c r="CX866" i="3"/>
  <c r="CQ866" i="3"/>
  <c r="CV866" i="3"/>
  <c r="CM866" i="3"/>
  <c r="CR866" i="3"/>
  <c r="CW866" i="3"/>
  <c r="CN866" i="3"/>
  <c r="CS866" i="3"/>
  <c r="CO866" i="3"/>
  <c r="CU866" i="3"/>
  <c r="CP870" i="3"/>
  <c r="CT870" i="3"/>
  <c r="CX870" i="3"/>
  <c r="CM870" i="3"/>
  <c r="CR870" i="3"/>
  <c r="CW870" i="3"/>
  <c r="CN870" i="3"/>
  <c r="CS870" i="3"/>
  <c r="CO870" i="3"/>
  <c r="CU870" i="3"/>
  <c r="CQ870" i="3"/>
  <c r="CV870" i="3"/>
  <c r="CO874" i="3"/>
  <c r="CS874" i="3"/>
  <c r="CW874" i="3"/>
  <c r="CP874" i="3"/>
  <c r="CT874" i="3"/>
  <c r="CX874" i="3"/>
  <c r="CM874" i="3"/>
  <c r="CQ874" i="3"/>
  <c r="CU874" i="3"/>
  <c r="CN874" i="3"/>
  <c r="CR874" i="3"/>
  <c r="CV874" i="3"/>
  <c r="CO878" i="3"/>
  <c r="CS878" i="3"/>
  <c r="CW878" i="3"/>
  <c r="CP878" i="3"/>
  <c r="CT878" i="3"/>
  <c r="CX878" i="3"/>
  <c r="CM878" i="3"/>
  <c r="CQ878" i="3"/>
  <c r="CU878" i="3"/>
  <c r="CN878" i="3"/>
  <c r="CR878" i="3"/>
  <c r="CV878" i="3"/>
  <c r="CP882" i="3"/>
  <c r="CT882" i="3"/>
  <c r="CX882" i="3"/>
  <c r="CM882" i="3"/>
  <c r="CQ882" i="3"/>
  <c r="CU882" i="3"/>
  <c r="CN882" i="3"/>
  <c r="CR882" i="3"/>
  <c r="CV882" i="3"/>
  <c r="CO882" i="3"/>
  <c r="CS882" i="3"/>
  <c r="CW882" i="3"/>
  <c r="CP890" i="3"/>
  <c r="CT890" i="3"/>
  <c r="CX890" i="3"/>
  <c r="CQ890" i="3"/>
  <c r="CR890" i="3"/>
  <c r="CM890" i="3"/>
  <c r="CU890" i="3"/>
  <c r="CV890" i="3"/>
  <c r="CW890" i="3"/>
  <c r="CN890" i="3"/>
  <c r="DA890" i="3" s="1"/>
  <c r="CS890" i="3"/>
  <c r="CO890" i="3"/>
  <c r="CO820" i="3"/>
  <c r="CS820" i="3"/>
  <c r="CW820" i="3"/>
  <c r="CP820" i="3"/>
  <c r="CT820" i="3"/>
  <c r="CX820" i="3"/>
  <c r="CM820" i="3"/>
  <c r="CQ820" i="3"/>
  <c r="CU820" i="3"/>
  <c r="CN820" i="3"/>
  <c r="CR820" i="3"/>
  <c r="CV820" i="3"/>
  <c r="CN345" i="3"/>
  <c r="CR345" i="3"/>
  <c r="CV345" i="3"/>
  <c r="CO345" i="3"/>
  <c r="CS345" i="3"/>
  <c r="CW345" i="3"/>
  <c r="CP345" i="3"/>
  <c r="CT345" i="3"/>
  <c r="CX345" i="3"/>
  <c r="CM345" i="3"/>
  <c r="CQ345" i="3"/>
  <c r="CU345" i="3"/>
  <c r="CP530" i="3"/>
  <c r="CT530" i="3"/>
  <c r="CX530" i="3"/>
  <c r="CM530" i="3"/>
  <c r="CQ530" i="3"/>
  <c r="CU530" i="3"/>
  <c r="CN530" i="3"/>
  <c r="CR530" i="3"/>
  <c r="CV530" i="3"/>
  <c r="CO530" i="3"/>
  <c r="CS530" i="3"/>
  <c r="CW530" i="3"/>
  <c r="CN855" i="3"/>
  <c r="CR855" i="3"/>
  <c r="CV855" i="3"/>
  <c r="CP855" i="3"/>
  <c r="CT855" i="3"/>
  <c r="CX855" i="3"/>
  <c r="CM855" i="3"/>
  <c r="CU855" i="3"/>
  <c r="CO855" i="3"/>
  <c r="CW855" i="3"/>
  <c r="CQ855" i="3"/>
  <c r="CS855" i="3"/>
  <c r="CM315" i="3"/>
  <c r="CQ315" i="3"/>
  <c r="CU315" i="3"/>
  <c r="CN315" i="3"/>
  <c r="CR315" i="3"/>
  <c r="CV315" i="3"/>
  <c r="CO315" i="3"/>
  <c r="CS315" i="3"/>
  <c r="CW315" i="3"/>
  <c r="CP315" i="3"/>
  <c r="CT315" i="3"/>
  <c r="CX315" i="3"/>
  <c r="CM433" i="3"/>
  <c r="CQ433" i="3"/>
  <c r="CU433" i="3"/>
  <c r="CN433" i="3"/>
  <c r="CR433" i="3"/>
  <c r="CV433" i="3"/>
  <c r="CO433" i="3"/>
  <c r="CS433" i="3"/>
  <c r="CW433" i="3"/>
  <c r="CP433" i="3"/>
  <c r="CT433" i="3"/>
  <c r="CX433" i="3"/>
  <c r="CO867" i="3"/>
  <c r="CS867" i="3"/>
  <c r="CW867" i="3"/>
  <c r="CN867" i="3"/>
  <c r="CT867" i="3"/>
  <c r="CP867" i="3"/>
  <c r="CU867" i="3"/>
  <c r="CQ867" i="3"/>
  <c r="CV867" i="3"/>
  <c r="CM867" i="3"/>
  <c r="CR867" i="3"/>
  <c r="CX867" i="3"/>
  <c r="CO209" i="3"/>
  <c r="CS209" i="3"/>
  <c r="CW209" i="3"/>
  <c r="CM209" i="3"/>
  <c r="CQ209" i="3"/>
  <c r="CU209" i="3"/>
  <c r="CN209" i="3"/>
  <c r="CR209" i="3"/>
  <c r="CV209" i="3"/>
  <c r="CT209" i="3"/>
  <c r="CX209" i="3"/>
  <c r="CP209" i="3"/>
  <c r="CM430" i="3"/>
  <c r="CQ430" i="3"/>
  <c r="CU430" i="3"/>
  <c r="CN430" i="3"/>
  <c r="CR430" i="3"/>
  <c r="CV430" i="3"/>
  <c r="CO430" i="3"/>
  <c r="CS430" i="3"/>
  <c r="CW430" i="3"/>
  <c r="CP430" i="3"/>
  <c r="CT430" i="3"/>
  <c r="CX430" i="3"/>
  <c r="CN633" i="3"/>
  <c r="CR633" i="3"/>
  <c r="CV633" i="3"/>
  <c r="CO633" i="3"/>
  <c r="CS633" i="3"/>
  <c r="CW633" i="3"/>
  <c r="CM633" i="3"/>
  <c r="CQ633" i="3"/>
  <c r="CU633" i="3"/>
  <c r="CX633" i="3"/>
  <c r="CP633" i="3"/>
  <c r="CT633" i="3"/>
  <c r="CN100" i="3"/>
  <c r="CR100" i="3"/>
  <c r="CV100" i="3"/>
  <c r="CP100" i="3"/>
  <c r="CT100" i="3"/>
  <c r="CX100" i="3"/>
  <c r="CM100" i="3"/>
  <c r="CQ100" i="3"/>
  <c r="CU100" i="3"/>
  <c r="CO100" i="3"/>
  <c r="CS100" i="3"/>
  <c r="CW100" i="3"/>
  <c r="CM228" i="3"/>
  <c r="CQ228" i="3"/>
  <c r="CU228" i="3"/>
  <c r="CN228" i="3"/>
  <c r="CR228" i="3"/>
  <c r="CV228" i="3"/>
  <c r="CO228" i="3"/>
  <c r="CS228" i="3"/>
  <c r="CW228" i="3"/>
  <c r="CP228" i="3"/>
  <c r="CT228" i="3"/>
  <c r="CX228" i="3"/>
  <c r="CP360" i="3"/>
  <c r="CT360" i="3"/>
  <c r="CX360" i="3"/>
  <c r="CM360" i="3"/>
  <c r="CQ360" i="3"/>
  <c r="CU360" i="3"/>
  <c r="CN360" i="3"/>
  <c r="CR360" i="3"/>
  <c r="CV360" i="3"/>
  <c r="CO360" i="3"/>
  <c r="CS360" i="3"/>
  <c r="CW360" i="3"/>
  <c r="CN545" i="3"/>
  <c r="CR545" i="3"/>
  <c r="CV545" i="3"/>
  <c r="CO545" i="3"/>
  <c r="CS545" i="3"/>
  <c r="CW545" i="3"/>
  <c r="CP545" i="3"/>
  <c r="CT545" i="3"/>
  <c r="CX545" i="3"/>
  <c r="CM545" i="3"/>
  <c r="CQ545" i="3"/>
  <c r="CU545" i="3"/>
  <c r="CO828" i="3"/>
  <c r="CS828" i="3"/>
  <c r="CW828" i="3"/>
  <c r="CP828" i="3"/>
  <c r="CT828" i="3"/>
  <c r="CX828" i="3"/>
  <c r="CM828" i="3"/>
  <c r="CQ828" i="3"/>
  <c r="CU828" i="3"/>
  <c r="CN828" i="3"/>
  <c r="CR828" i="3"/>
  <c r="CV828" i="3"/>
  <c r="CP862" i="3"/>
  <c r="CT862" i="3"/>
  <c r="CX862" i="3"/>
  <c r="CN862" i="3"/>
  <c r="CR862" i="3"/>
  <c r="CS862" i="3"/>
  <c r="CM862" i="3"/>
  <c r="CU862" i="3"/>
  <c r="CO862" i="3"/>
  <c r="CV862" i="3"/>
  <c r="CQ862" i="3"/>
  <c r="CW862" i="3"/>
  <c r="CM101" i="3"/>
  <c r="CQ101" i="3"/>
  <c r="CU101" i="3"/>
  <c r="CO101" i="3"/>
  <c r="CS101" i="3"/>
  <c r="CW101" i="3"/>
  <c r="CP101" i="3"/>
  <c r="CT101" i="3"/>
  <c r="CX101" i="3"/>
  <c r="CR101" i="3"/>
  <c r="CV101" i="3"/>
  <c r="CN101" i="3"/>
  <c r="CP831" i="3"/>
  <c r="CT831" i="3"/>
  <c r="CX831" i="3"/>
  <c r="CM831" i="3"/>
  <c r="CQ831" i="3"/>
  <c r="CU831" i="3"/>
  <c r="CN831" i="3"/>
  <c r="CR831" i="3"/>
  <c r="CV831" i="3"/>
  <c r="CW831" i="3"/>
  <c r="CO831" i="3"/>
  <c r="CS831" i="3"/>
  <c r="CO231" i="3"/>
  <c r="CS231" i="3"/>
  <c r="CW231" i="3"/>
  <c r="CP231" i="3"/>
  <c r="CT231" i="3"/>
  <c r="CX231" i="3"/>
  <c r="CM231" i="3"/>
  <c r="CQ231" i="3"/>
  <c r="CU231" i="3"/>
  <c r="CN231" i="3"/>
  <c r="CR231" i="3"/>
  <c r="CV231" i="3"/>
  <c r="CP316" i="3"/>
  <c r="CT316" i="3"/>
  <c r="CX316" i="3"/>
  <c r="CM316" i="3"/>
  <c r="CQ316" i="3"/>
  <c r="CU316" i="3"/>
  <c r="CN316" i="3"/>
  <c r="CR316" i="3"/>
  <c r="CV316" i="3"/>
  <c r="CO316" i="3"/>
  <c r="CS316" i="3"/>
  <c r="CW316" i="3"/>
  <c r="CO371" i="3"/>
  <c r="CS371" i="3"/>
  <c r="CW371" i="3"/>
  <c r="CP371" i="3"/>
  <c r="CT371" i="3"/>
  <c r="CX371" i="3"/>
  <c r="CM371" i="3"/>
  <c r="CQ371" i="3"/>
  <c r="CU371" i="3"/>
  <c r="CN371" i="3"/>
  <c r="CR371" i="3"/>
  <c r="CV371" i="3"/>
  <c r="CP418" i="3"/>
  <c r="CT418" i="3"/>
  <c r="CX418" i="3"/>
  <c r="CM418" i="3"/>
  <c r="CQ418" i="3"/>
  <c r="CU418" i="3"/>
  <c r="CN418" i="3"/>
  <c r="CR418" i="3"/>
  <c r="CV418" i="3"/>
  <c r="CO418" i="3"/>
  <c r="CS418" i="3"/>
  <c r="CW418" i="3"/>
  <c r="CO440" i="3"/>
  <c r="CS440" i="3"/>
  <c r="CW440" i="3"/>
  <c r="CP440" i="3"/>
  <c r="CT440" i="3"/>
  <c r="CX440" i="3"/>
  <c r="CM440" i="3"/>
  <c r="CQ440" i="3"/>
  <c r="CU440" i="3"/>
  <c r="CN440" i="3"/>
  <c r="CR440" i="3"/>
  <c r="CV440" i="3"/>
  <c r="CN494" i="3"/>
  <c r="CR494" i="3"/>
  <c r="CV494" i="3"/>
  <c r="CP494" i="3"/>
  <c r="CT494" i="3"/>
  <c r="CX494" i="3"/>
  <c r="CM494" i="3"/>
  <c r="CQ494" i="3"/>
  <c r="CU494" i="3"/>
  <c r="CW494" i="3"/>
  <c r="CO494" i="3"/>
  <c r="CS494" i="3"/>
  <c r="CN573" i="3"/>
  <c r="CR573" i="3"/>
  <c r="CV573" i="3"/>
  <c r="CO573" i="3"/>
  <c r="CS573" i="3"/>
  <c r="CW573" i="3"/>
  <c r="CP573" i="3"/>
  <c r="CT573" i="3"/>
  <c r="CX573" i="3"/>
  <c r="CM573" i="3"/>
  <c r="CQ573" i="3"/>
  <c r="CU573" i="3"/>
  <c r="CP598" i="3"/>
  <c r="CT598" i="3"/>
  <c r="CX598" i="3"/>
  <c r="CM598" i="3"/>
  <c r="CQ598" i="3"/>
  <c r="CU598" i="3"/>
  <c r="CN598" i="3"/>
  <c r="CR598" i="3"/>
  <c r="CV598" i="3"/>
  <c r="CO598" i="3"/>
  <c r="CS598" i="3"/>
  <c r="CW598" i="3"/>
  <c r="CO837" i="3"/>
  <c r="CS837" i="3"/>
  <c r="CW837" i="3"/>
  <c r="CP837" i="3"/>
  <c r="CT837" i="3"/>
  <c r="CX837" i="3"/>
  <c r="CM837" i="3"/>
  <c r="CQ837" i="3"/>
  <c r="CU837" i="3"/>
  <c r="CR837" i="3"/>
  <c r="CV837" i="3"/>
  <c r="CN837" i="3"/>
  <c r="CN851" i="3"/>
  <c r="CR851" i="3"/>
  <c r="CV851" i="3"/>
  <c r="CP851" i="3"/>
  <c r="CT851" i="3"/>
  <c r="CX851" i="3"/>
  <c r="CQ851" i="3"/>
  <c r="CS851" i="3"/>
  <c r="CM851" i="3"/>
  <c r="CU851" i="3"/>
  <c r="CO851" i="3"/>
  <c r="CW851" i="3"/>
  <c r="CO859" i="3"/>
  <c r="CS859" i="3"/>
  <c r="CW859" i="3"/>
  <c r="CM859" i="3"/>
  <c r="CQ859" i="3"/>
  <c r="CU859" i="3"/>
  <c r="CR859" i="3"/>
  <c r="CT859" i="3"/>
  <c r="CN859" i="3"/>
  <c r="CV859" i="3"/>
  <c r="CP859" i="3"/>
  <c r="CX859" i="3"/>
  <c r="CO863" i="3"/>
  <c r="CS863" i="3"/>
  <c r="CW863" i="3"/>
  <c r="CQ863" i="3"/>
  <c r="CV863" i="3"/>
  <c r="CM863" i="3"/>
  <c r="CR863" i="3"/>
  <c r="CX863" i="3"/>
  <c r="CN863" i="3"/>
  <c r="CT863" i="3"/>
  <c r="CP863" i="3"/>
  <c r="CU863" i="3"/>
  <c r="CN868" i="3"/>
  <c r="CR868" i="3"/>
  <c r="CV868" i="3"/>
  <c r="CQ868" i="3"/>
  <c r="CW868" i="3"/>
  <c r="CM868" i="3"/>
  <c r="CS868" i="3"/>
  <c r="CX868" i="3"/>
  <c r="CO868" i="3"/>
  <c r="CT868" i="3"/>
  <c r="CP868" i="3"/>
  <c r="CU868" i="3"/>
  <c r="CN872" i="3"/>
  <c r="CR872" i="3"/>
  <c r="CV872" i="3"/>
  <c r="CM872" i="3"/>
  <c r="CS872" i="3"/>
  <c r="CX872" i="3"/>
  <c r="CO872" i="3"/>
  <c r="CT872" i="3"/>
  <c r="CP872" i="3"/>
  <c r="CU872" i="3"/>
  <c r="CQ872" i="3"/>
  <c r="CW872" i="3"/>
  <c r="CM876" i="3"/>
  <c r="CQ876" i="3"/>
  <c r="CU876" i="3"/>
  <c r="CN876" i="3"/>
  <c r="CR876" i="3"/>
  <c r="CV876" i="3"/>
  <c r="CO876" i="3"/>
  <c r="CS876" i="3"/>
  <c r="CW876" i="3"/>
  <c r="CP876" i="3"/>
  <c r="CT876" i="3"/>
  <c r="CX876" i="3"/>
  <c r="CN880" i="3"/>
  <c r="CR880" i="3"/>
  <c r="CV880" i="3"/>
  <c r="CO880" i="3"/>
  <c r="CS880" i="3"/>
  <c r="CW880" i="3"/>
  <c r="CP880" i="3"/>
  <c r="CT880" i="3"/>
  <c r="CX880" i="3"/>
  <c r="CM880" i="3"/>
  <c r="CQ880" i="3"/>
  <c r="CU880" i="3"/>
  <c r="CN884" i="3"/>
  <c r="CR884" i="3"/>
  <c r="CV884" i="3"/>
  <c r="CO884" i="3"/>
  <c r="CS884" i="3"/>
  <c r="CW884" i="3"/>
  <c r="CP884" i="3"/>
  <c r="CT884" i="3"/>
  <c r="CX884" i="3"/>
  <c r="CM884" i="3"/>
  <c r="CQ884" i="3"/>
  <c r="CU884" i="3"/>
  <c r="CM893" i="3"/>
  <c r="CQ893" i="3"/>
  <c r="CU893" i="3"/>
  <c r="CN893" i="3"/>
  <c r="CR893" i="3"/>
  <c r="CS893" i="3"/>
  <c r="CT893" i="3"/>
  <c r="CV893" i="3"/>
  <c r="CO893" i="3"/>
  <c r="CP893" i="3"/>
  <c r="CW893" i="3"/>
  <c r="CX893" i="3"/>
  <c r="CO818" i="3"/>
  <c r="CS818" i="3"/>
  <c r="CW818" i="3"/>
  <c r="CP818" i="3"/>
  <c r="CT818" i="3"/>
  <c r="CX818" i="3"/>
  <c r="CM818" i="3"/>
  <c r="CQ818" i="3"/>
  <c r="CU818" i="3"/>
  <c r="CN818" i="3"/>
  <c r="CR818" i="3"/>
  <c r="CV818" i="3"/>
  <c r="CN392" i="3"/>
  <c r="CR392" i="3"/>
  <c r="CV392" i="3"/>
  <c r="CO392" i="3"/>
  <c r="CS392" i="3"/>
  <c r="CW392" i="3"/>
  <c r="CP392" i="3"/>
  <c r="CT392" i="3"/>
  <c r="CX392" i="3"/>
  <c r="CM392" i="3"/>
  <c r="CQ392" i="3"/>
  <c r="CU392" i="3"/>
  <c r="CP845" i="3"/>
  <c r="CT845" i="3"/>
  <c r="CX845" i="3"/>
  <c r="CM845" i="3"/>
  <c r="CQ845" i="3"/>
  <c r="CU845" i="3"/>
  <c r="CN845" i="3"/>
  <c r="CR845" i="3"/>
  <c r="CV845" i="3"/>
  <c r="CS845" i="3"/>
  <c r="CW845" i="3"/>
  <c r="CO845" i="3"/>
  <c r="CM158" i="3"/>
  <c r="CQ158" i="3"/>
  <c r="CU158" i="3"/>
  <c r="CN158" i="3"/>
  <c r="CR158" i="3"/>
  <c r="CV158" i="3"/>
  <c r="CO158" i="3"/>
  <c r="CS158" i="3"/>
  <c r="CW158" i="3"/>
  <c r="CP158" i="3"/>
  <c r="CT158" i="3"/>
  <c r="CX158" i="3"/>
  <c r="CO409" i="3"/>
  <c r="CS409" i="3"/>
  <c r="CW409" i="3"/>
  <c r="CP409" i="3"/>
  <c r="CT409" i="3"/>
  <c r="CX409" i="3"/>
  <c r="CM409" i="3"/>
  <c r="CQ409" i="3"/>
  <c r="CU409" i="3"/>
  <c r="CN409" i="3"/>
  <c r="CR409" i="3"/>
  <c r="CV409" i="3"/>
  <c r="CO491" i="3"/>
  <c r="CS491" i="3"/>
  <c r="CW491" i="3"/>
  <c r="CM491" i="3"/>
  <c r="CQ491" i="3"/>
  <c r="CU491" i="3"/>
  <c r="CN491" i="3"/>
  <c r="CR491" i="3"/>
  <c r="CV491" i="3"/>
  <c r="CT491" i="3"/>
  <c r="CX491" i="3"/>
  <c r="CP491" i="3"/>
  <c r="CP594" i="3"/>
  <c r="CT594" i="3"/>
  <c r="CX594" i="3"/>
  <c r="CM594" i="3"/>
  <c r="CQ594" i="3"/>
  <c r="CU594" i="3"/>
  <c r="CN594" i="3"/>
  <c r="CR594" i="3"/>
  <c r="CV594" i="3"/>
  <c r="CO594" i="3"/>
  <c r="CS594" i="3"/>
  <c r="CW594" i="3"/>
  <c r="CO850" i="3"/>
  <c r="CS850" i="3"/>
  <c r="CW850" i="3"/>
  <c r="CM850" i="3"/>
  <c r="CQ850" i="3"/>
  <c r="CU850" i="3"/>
  <c r="CN850" i="3"/>
  <c r="CV850" i="3"/>
  <c r="CP850" i="3"/>
  <c r="CX850" i="3"/>
  <c r="CR850" i="3"/>
  <c r="CT850" i="3"/>
  <c r="CM857" i="3"/>
  <c r="CQ857" i="3"/>
  <c r="CU857" i="3"/>
  <c r="CO857" i="3"/>
  <c r="CS857" i="3"/>
  <c r="CW857" i="3"/>
  <c r="CP857" i="3"/>
  <c r="CX857" i="3"/>
  <c r="CR857" i="3"/>
  <c r="CT857" i="3"/>
  <c r="CN857" i="3"/>
  <c r="CV857" i="3"/>
  <c r="CO871" i="3"/>
  <c r="CS871" i="3"/>
  <c r="CW871" i="3"/>
  <c r="CP871" i="3"/>
  <c r="CU871" i="3"/>
  <c r="CQ871" i="3"/>
  <c r="CV871" i="3"/>
  <c r="CM871" i="3"/>
  <c r="CR871" i="3"/>
  <c r="CX871" i="3"/>
  <c r="CN871" i="3"/>
  <c r="CT871" i="3"/>
  <c r="CN875" i="3"/>
  <c r="CR875" i="3"/>
  <c r="CV875" i="3"/>
  <c r="CO875" i="3"/>
  <c r="CS875" i="3"/>
  <c r="CW875" i="3"/>
  <c r="CP875" i="3"/>
  <c r="CT875" i="3"/>
  <c r="CX875" i="3"/>
  <c r="CM875" i="3"/>
  <c r="CQ875" i="3"/>
  <c r="CU875" i="3"/>
  <c r="CO879" i="3"/>
  <c r="CS879" i="3"/>
  <c r="CW879" i="3"/>
  <c r="CP879" i="3"/>
  <c r="CT879" i="3"/>
  <c r="CX879" i="3"/>
  <c r="CM879" i="3"/>
  <c r="CQ879" i="3"/>
  <c r="CU879" i="3"/>
  <c r="CN879" i="3"/>
  <c r="CR879" i="3"/>
  <c r="CV879" i="3"/>
  <c r="CO883" i="3"/>
  <c r="CS883" i="3"/>
  <c r="CW883" i="3"/>
  <c r="CP883" i="3"/>
  <c r="CT883" i="3"/>
  <c r="CX883" i="3"/>
  <c r="CM883" i="3"/>
  <c r="CQ883" i="3"/>
  <c r="CU883" i="3"/>
  <c r="CN883" i="3"/>
  <c r="CR883" i="3"/>
  <c r="CV883" i="3"/>
  <c r="CO891" i="3"/>
  <c r="CS891" i="3"/>
  <c r="CW891" i="3"/>
  <c r="CT891" i="3"/>
  <c r="CX891" i="3"/>
  <c r="CP891" i="3"/>
  <c r="CQ891" i="3"/>
  <c r="CR891" i="3"/>
  <c r="CM891" i="3"/>
  <c r="CU891" i="3"/>
  <c r="CV891" i="3"/>
  <c r="CN891" i="3"/>
  <c r="CN18" i="3"/>
  <c r="CR18" i="3"/>
  <c r="CV18" i="3"/>
  <c r="CO18" i="3"/>
  <c r="CS18" i="3"/>
  <c r="CW18" i="3"/>
  <c r="CP18" i="3"/>
  <c r="CT18" i="3"/>
  <c r="CX18" i="3"/>
  <c r="CM18" i="3"/>
  <c r="CQ18" i="3"/>
  <c r="CU18" i="3"/>
  <c r="CO137" i="3"/>
  <c r="CS137" i="3"/>
  <c r="CW137" i="3"/>
  <c r="CP137" i="3"/>
  <c r="CT137" i="3"/>
  <c r="CX137" i="3"/>
  <c r="CM137" i="3"/>
  <c r="CQ137" i="3"/>
  <c r="CU137" i="3"/>
  <c r="CN137" i="3"/>
  <c r="CR137" i="3"/>
  <c r="CV137" i="3"/>
  <c r="CM176" i="3"/>
  <c r="CQ176" i="3"/>
  <c r="CU176" i="3"/>
  <c r="CN176" i="3"/>
  <c r="CR176" i="3"/>
  <c r="CV176" i="3"/>
  <c r="CO176" i="3"/>
  <c r="CS176" i="3"/>
  <c r="CW176" i="3"/>
  <c r="CP176" i="3"/>
  <c r="CT176" i="3"/>
  <c r="CX176" i="3"/>
  <c r="CM271" i="3"/>
  <c r="CQ271" i="3"/>
  <c r="CU271" i="3"/>
  <c r="CN271" i="3"/>
  <c r="CR271" i="3"/>
  <c r="CV271" i="3"/>
  <c r="CO271" i="3"/>
  <c r="CS271" i="3"/>
  <c r="CW271" i="3"/>
  <c r="CP271" i="3"/>
  <c r="CT271" i="3"/>
  <c r="CX271" i="3"/>
  <c r="CP332" i="3"/>
  <c r="CT332" i="3"/>
  <c r="CX332" i="3"/>
  <c r="CM332" i="3"/>
  <c r="CQ332" i="3"/>
  <c r="CU332" i="3"/>
  <c r="CN332" i="3"/>
  <c r="CR332" i="3"/>
  <c r="CV332" i="3"/>
  <c r="CO332" i="3"/>
  <c r="CS332" i="3"/>
  <c r="CW332" i="3"/>
  <c r="CP388" i="3"/>
  <c r="CT388" i="3"/>
  <c r="CX388" i="3"/>
  <c r="CM388" i="3"/>
  <c r="CQ388" i="3"/>
  <c r="CU388" i="3"/>
  <c r="CN388" i="3"/>
  <c r="CR388" i="3"/>
  <c r="CV388" i="3"/>
  <c r="CO388" i="3"/>
  <c r="CS388" i="3"/>
  <c r="CW388" i="3"/>
  <c r="CO423" i="3"/>
  <c r="CS423" i="3"/>
  <c r="CW423" i="3"/>
  <c r="CP423" i="3"/>
  <c r="CT423" i="3"/>
  <c r="CX423" i="3"/>
  <c r="CM423" i="3"/>
  <c r="CQ423" i="3"/>
  <c r="CU423" i="3"/>
  <c r="CN423" i="3"/>
  <c r="CR423" i="3"/>
  <c r="CV423" i="3"/>
  <c r="CP816" i="3"/>
  <c r="CT816" i="3"/>
  <c r="CX816" i="3"/>
  <c r="CM816" i="3"/>
  <c r="CQ816" i="3"/>
  <c r="CU816" i="3"/>
  <c r="CN816" i="3"/>
  <c r="CR816" i="3"/>
  <c r="CV816" i="3"/>
  <c r="CO816" i="3"/>
  <c r="CS816" i="3"/>
  <c r="CW816" i="3"/>
  <c r="CM504" i="3"/>
  <c r="CQ504" i="3"/>
  <c r="CU504" i="3"/>
  <c r="CO504" i="3"/>
  <c r="CS504" i="3"/>
  <c r="CP504" i="3"/>
  <c r="CW504" i="3"/>
  <c r="CR504" i="3"/>
  <c r="CX504" i="3"/>
  <c r="CT504" i="3"/>
  <c r="CN504" i="3"/>
  <c r="CV504" i="3"/>
  <c r="CN581" i="3"/>
  <c r="CR581" i="3"/>
  <c r="CV581" i="3"/>
  <c r="CO581" i="3"/>
  <c r="CS581" i="3"/>
  <c r="CW581" i="3"/>
  <c r="CP581" i="3"/>
  <c r="CT581" i="3"/>
  <c r="CX581" i="3"/>
  <c r="CM581" i="3"/>
  <c r="CQ581" i="3"/>
  <c r="CU581" i="3"/>
  <c r="CN631" i="3"/>
  <c r="CR631" i="3"/>
  <c r="CV631" i="3"/>
  <c r="CO631" i="3"/>
  <c r="CS631" i="3"/>
  <c r="CW631" i="3"/>
  <c r="CM631" i="3"/>
  <c r="CQ631" i="3"/>
  <c r="CU631" i="3"/>
  <c r="CX631" i="3"/>
  <c r="CP631" i="3"/>
  <c r="CT631" i="3"/>
  <c r="CP841" i="3"/>
  <c r="CT841" i="3"/>
  <c r="CX841" i="3"/>
  <c r="CM841" i="3"/>
  <c r="CQ841" i="3"/>
  <c r="CU841" i="3"/>
  <c r="CN841" i="3"/>
  <c r="CR841" i="3"/>
  <c r="CV841" i="3"/>
  <c r="CS841" i="3"/>
  <c r="CW841" i="3"/>
  <c r="CO841" i="3"/>
  <c r="CM852" i="3"/>
  <c r="CQ852" i="3"/>
  <c r="CU852" i="3"/>
  <c r="CO852" i="3"/>
  <c r="CS852" i="3"/>
  <c r="CW852" i="3"/>
  <c r="CT852" i="3"/>
  <c r="CN852" i="3"/>
  <c r="CV852" i="3"/>
  <c r="CP852" i="3"/>
  <c r="CX852" i="3"/>
  <c r="CR852" i="3"/>
  <c r="CN860" i="3"/>
  <c r="CR860" i="3"/>
  <c r="CV860" i="3"/>
  <c r="CP860" i="3"/>
  <c r="CT860" i="3"/>
  <c r="CX860" i="3"/>
  <c r="CM860" i="3"/>
  <c r="CU860" i="3"/>
  <c r="CO860" i="3"/>
  <c r="CW860" i="3"/>
  <c r="CQ860" i="3"/>
  <c r="CS860" i="3"/>
  <c r="CN864" i="3"/>
  <c r="CR864" i="3"/>
  <c r="CV864" i="3"/>
  <c r="CO864" i="3"/>
  <c r="CT864" i="3"/>
  <c r="CP864" i="3"/>
  <c r="CU864" i="3"/>
  <c r="CQ864" i="3"/>
  <c r="CW864" i="3"/>
  <c r="CM864" i="3"/>
  <c r="CS864" i="3"/>
  <c r="CX864" i="3"/>
  <c r="CM869" i="3"/>
  <c r="CQ869" i="3"/>
  <c r="CU869" i="3"/>
  <c r="CO869" i="3"/>
  <c r="CT869" i="3"/>
  <c r="CP869" i="3"/>
  <c r="CV869" i="3"/>
  <c r="CR869" i="3"/>
  <c r="CW869" i="3"/>
  <c r="CN869" i="3"/>
  <c r="CS869" i="3"/>
  <c r="CX869" i="3"/>
  <c r="CM873" i="3"/>
  <c r="CP873" i="3"/>
  <c r="CT873" i="3"/>
  <c r="CX873" i="3"/>
  <c r="CQ873" i="3"/>
  <c r="CU873" i="3"/>
  <c r="CN873" i="3"/>
  <c r="CR873" i="3"/>
  <c r="CV873" i="3"/>
  <c r="CO873" i="3"/>
  <c r="CS873" i="3"/>
  <c r="CW873" i="3"/>
  <c r="CP877" i="3"/>
  <c r="CT877" i="3"/>
  <c r="CX877" i="3"/>
  <c r="CM877" i="3"/>
  <c r="CQ877" i="3"/>
  <c r="CU877" i="3"/>
  <c r="CN877" i="3"/>
  <c r="CR877" i="3"/>
  <c r="CV877" i="3"/>
  <c r="CO877" i="3"/>
  <c r="CS877" i="3"/>
  <c r="CW877" i="3"/>
  <c r="CM881" i="3"/>
  <c r="CQ881" i="3"/>
  <c r="CU881" i="3"/>
  <c r="CN881" i="3"/>
  <c r="CR881" i="3"/>
  <c r="CV881" i="3"/>
  <c r="CO881" i="3"/>
  <c r="CS881" i="3"/>
  <c r="CW881" i="3"/>
  <c r="CP881" i="3"/>
  <c r="CT881" i="3"/>
  <c r="CX881" i="3"/>
  <c r="CN888" i="3"/>
  <c r="CR888" i="3"/>
  <c r="CV888" i="3"/>
  <c r="CO888" i="3"/>
  <c r="CS888" i="3"/>
  <c r="CW888" i="3"/>
  <c r="CM888" i="3"/>
  <c r="CU888" i="3"/>
  <c r="CP888" i="3"/>
  <c r="CT888" i="3"/>
  <c r="CX888" i="3"/>
  <c r="CQ888" i="3"/>
  <c r="DA874" i="3" l="1"/>
  <c r="CZ392" i="3"/>
  <c r="DA861" i="3"/>
  <c r="DA209" i="3"/>
  <c r="DA882" i="3"/>
  <c r="DA870" i="3"/>
  <c r="CY290" i="3"/>
  <c r="CY866" i="3"/>
  <c r="CZ816" i="3"/>
  <c r="DA871" i="3"/>
  <c r="DA850" i="3"/>
  <c r="CZ491" i="3"/>
  <c r="DA845" i="3"/>
  <c r="CY868" i="3"/>
  <c r="DA316" i="3"/>
  <c r="CZ360" i="3"/>
  <c r="DA388" i="3"/>
  <c r="CY158" i="3"/>
  <c r="CY876" i="3"/>
  <c r="CY859" i="3"/>
  <c r="CY862" i="3"/>
  <c r="DA877" i="3"/>
  <c r="DA841" i="3"/>
  <c r="CZ332" i="3"/>
  <c r="DA872" i="3"/>
  <c r="DA859" i="3"/>
  <c r="CY100" i="3"/>
  <c r="CY869" i="3"/>
  <c r="CZ504" i="3"/>
  <c r="DA857" i="3"/>
  <c r="DA873" i="3"/>
  <c r="CY881" i="3"/>
  <c r="DA869" i="3"/>
  <c r="CY388" i="3"/>
  <c r="CY332" i="3"/>
  <c r="CY271" i="3"/>
  <c r="CY176" i="3"/>
  <c r="DA883" i="3"/>
  <c r="DA879" i="3"/>
  <c r="CY491" i="3"/>
  <c r="DA231" i="3"/>
  <c r="CZ828" i="3"/>
  <c r="CZ878" i="3"/>
  <c r="CY867" i="3"/>
  <c r="CY530" i="3"/>
  <c r="CY882" i="3"/>
  <c r="DA866" i="3"/>
  <c r="DA888" i="3"/>
  <c r="DA881" i="3"/>
  <c r="CZ877" i="3"/>
  <c r="DB877" i="3"/>
  <c r="DA852" i="3"/>
  <c r="CZ841" i="3"/>
  <c r="DB841" i="3"/>
  <c r="CY504" i="3"/>
  <c r="DB816" i="3"/>
  <c r="DA816" i="3"/>
  <c r="DB423" i="3"/>
  <c r="CZ388" i="3"/>
  <c r="DA332" i="3"/>
  <c r="DA271" i="3"/>
  <c r="DA176" i="3"/>
  <c r="CY137" i="3"/>
  <c r="DA891" i="3"/>
  <c r="CY883" i="3"/>
  <c r="CY879" i="3"/>
  <c r="CZ871" i="3"/>
  <c r="DB871" i="3"/>
  <c r="CY857" i="3"/>
  <c r="CY850" i="3"/>
  <c r="CZ850" i="3"/>
  <c r="DB850" i="3"/>
  <c r="DA594" i="3"/>
  <c r="CZ594" i="3"/>
  <c r="DB594" i="3"/>
  <c r="DB491" i="3"/>
  <c r="DA491" i="3"/>
  <c r="CY409" i="3"/>
  <c r="DA158" i="3"/>
  <c r="CZ845" i="3"/>
  <c r="DB845" i="3"/>
  <c r="CY392" i="3"/>
  <c r="CY818" i="3"/>
  <c r="CY893" i="3"/>
  <c r="DA893" i="3"/>
  <c r="DA876" i="3"/>
  <c r="CZ872" i="3"/>
  <c r="DB872" i="3"/>
  <c r="CZ859" i="3"/>
  <c r="DB859" i="3"/>
  <c r="DA598" i="3"/>
  <c r="CZ598" i="3"/>
  <c r="DB598" i="3"/>
  <c r="CY440" i="3"/>
  <c r="DA418" i="3"/>
  <c r="CZ418" i="3"/>
  <c r="CY371" i="3"/>
  <c r="CZ316" i="3"/>
  <c r="CY231" i="3"/>
  <c r="DA831" i="3"/>
  <c r="DB831" i="3"/>
  <c r="CZ831" i="3"/>
  <c r="DA862" i="3"/>
  <c r="CY828" i="3"/>
  <c r="DA360" i="3"/>
  <c r="DB360" i="3"/>
  <c r="DA228" i="3"/>
  <c r="DB209" i="3"/>
  <c r="CZ209" i="3"/>
  <c r="DA867" i="3"/>
  <c r="DA315" i="3"/>
  <c r="DA530" i="3"/>
  <c r="CZ530" i="3"/>
  <c r="DB530" i="3"/>
  <c r="CY820" i="3"/>
  <c r="CY890" i="3"/>
  <c r="CZ882" i="3"/>
  <c r="DB882" i="3"/>
  <c r="CY878" i="3"/>
  <c r="CY874" i="3"/>
  <c r="CY870" i="3"/>
  <c r="CZ870" i="3"/>
  <c r="DB870" i="3"/>
  <c r="CY861" i="3"/>
  <c r="DB290" i="3"/>
  <c r="CZ888" i="3"/>
  <c r="DB888" i="3"/>
  <c r="CY888" i="3"/>
  <c r="CY864" i="3"/>
  <c r="CZ860" i="3"/>
  <c r="DB860" i="3"/>
  <c r="CY860" i="3"/>
  <c r="DA631" i="3"/>
  <c r="DB631" i="3"/>
  <c r="CZ631" i="3"/>
  <c r="CY631" i="3"/>
  <c r="CY581" i="3"/>
  <c r="DA423" i="3"/>
  <c r="CZ423" i="3"/>
  <c r="CZ137" i="3"/>
  <c r="DA137" i="3"/>
  <c r="DB137" i="3"/>
  <c r="CY18" i="3"/>
  <c r="CY891" i="3"/>
  <c r="CZ883" i="3"/>
  <c r="DB883" i="3"/>
  <c r="CZ879" i="3"/>
  <c r="DB879" i="3"/>
  <c r="CY875" i="3"/>
  <c r="CY871" i="3"/>
  <c r="DB409" i="3"/>
  <c r="DA409" i="3"/>
  <c r="CZ409" i="3"/>
  <c r="DB392" i="3"/>
  <c r="CZ818" i="3"/>
  <c r="DA818" i="3"/>
  <c r="DB818" i="3"/>
  <c r="CY884" i="3"/>
  <c r="CY880" i="3"/>
  <c r="CY872" i="3"/>
  <c r="CY851" i="3"/>
  <c r="DA837" i="3"/>
  <c r="DB837" i="3"/>
  <c r="CZ837" i="3"/>
  <c r="CY573" i="3"/>
  <c r="DB494" i="3"/>
  <c r="DA494" i="3"/>
  <c r="CY494" i="3"/>
  <c r="DA440" i="3"/>
  <c r="CZ440" i="3"/>
  <c r="DB440" i="3"/>
  <c r="CZ371" i="3"/>
  <c r="DB371" i="3"/>
  <c r="DA371" i="3"/>
  <c r="CZ231" i="3"/>
  <c r="DB231" i="3"/>
  <c r="CY101" i="3"/>
  <c r="CZ862" i="3"/>
  <c r="DB862" i="3"/>
  <c r="DB828" i="3"/>
  <c r="DA828" i="3"/>
  <c r="CY545" i="3"/>
  <c r="CZ100" i="3"/>
  <c r="DB100" i="3"/>
  <c r="DA100" i="3"/>
  <c r="DA633" i="3"/>
  <c r="DB633" i="3"/>
  <c r="CZ633" i="3"/>
  <c r="CY633" i="3"/>
  <c r="CY430" i="3"/>
  <c r="CZ855" i="3"/>
  <c r="DB855" i="3"/>
  <c r="CY855" i="3"/>
  <c r="CY345" i="3"/>
  <c r="DB820" i="3"/>
  <c r="CZ820" i="3"/>
  <c r="DB878" i="3"/>
  <c r="DA878" i="3"/>
  <c r="CZ874" i="3"/>
  <c r="DB874" i="3"/>
  <c r="CY593" i="3"/>
  <c r="CY486" i="3"/>
  <c r="CZ864" i="3"/>
  <c r="DB864" i="3"/>
  <c r="DA581" i="3"/>
  <c r="DB581" i="3"/>
  <c r="CZ581" i="3"/>
  <c r="DB18" i="3"/>
  <c r="CZ18" i="3"/>
  <c r="CZ875" i="3"/>
  <c r="DB875" i="3"/>
  <c r="CZ884" i="3"/>
  <c r="DB884" i="3"/>
  <c r="CZ880" i="3"/>
  <c r="DB880" i="3"/>
  <c r="CZ868" i="3"/>
  <c r="DB868" i="3"/>
  <c r="CZ863" i="3"/>
  <c r="DB863" i="3"/>
  <c r="DA573" i="3"/>
  <c r="DB573" i="3"/>
  <c r="CZ573" i="3"/>
  <c r="CY418" i="3"/>
  <c r="CY316" i="3"/>
  <c r="CY831" i="3"/>
  <c r="DA545" i="3"/>
  <c r="DB545" i="3"/>
  <c r="CZ545" i="3"/>
  <c r="CY360" i="3"/>
  <c r="CY228" i="3"/>
  <c r="DB430" i="3"/>
  <c r="CY209" i="3"/>
  <c r="CZ867" i="3"/>
  <c r="DB867" i="3"/>
  <c r="CY433" i="3"/>
  <c r="CY315" i="3"/>
  <c r="DB345" i="3"/>
  <c r="DA345" i="3"/>
  <c r="DA820" i="3"/>
  <c r="CZ890" i="3"/>
  <c r="DB890" i="3"/>
  <c r="CZ866" i="3"/>
  <c r="DB866" i="3"/>
  <c r="DA593" i="3"/>
  <c r="DB593" i="3"/>
  <c r="CZ593" i="3"/>
  <c r="DB486" i="3"/>
  <c r="DA486" i="3"/>
  <c r="CZ881" i="3"/>
  <c r="DB881" i="3"/>
  <c r="CY877" i="3"/>
  <c r="CY873" i="3"/>
  <c r="CZ873" i="3"/>
  <c r="DB873" i="3"/>
  <c r="CZ869" i="3"/>
  <c r="DB869" i="3"/>
  <c r="DA864" i="3"/>
  <c r="DA860" i="3"/>
  <c r="CY852" i="3"/>
  <c r="CZ852" i="3"/>
  <c r="DB852" i="3"/>
  <c r="CY841" i="3"/>
  <c r="DB504" i="3"/>
  <c r="DA504" i="3"/>
  <c r="CY816" i="3"/>
  <c r="CY423" i="3"/>
  <c r="DB388" i="3"/>
  <c r="DB332" i="3"/>
  <c r="CZ271" i="3"/>
  <c r="DB271" i="3"/>
  <c r="CZ176" i="3"/>
  <c r="DB176" i="3"/>
  <c r="DA18" i="3"/>
  <c r="CZ891" i="3"/>
  <c r="DB891" i="3"/>
  <c r="DA875" i="3"/>
  <c r="CZ857" i="3"/>
  <c r="DB857" i="3"/>
  <c r="CY594" i="3"/>
  <c r="CZ158" i="3"/>
  <c r="DB158" i="3"/>
  <c r="CY845" i="3"/>
  <c r="DA392" i="3"/>
  <c r="CZ893" i="3"/>
  <c r="DB893" i="3"/>
  <c r="DA884" i="3"/>
  <c r="DA880" i="3"/>
  <c r="CZ876" i="3"/>
  <c r="DB876" i="3"/>
  <c r="DA868" i="3"/>
  <c r="DA863" i="3"/>
  <c r="CY863" i="3"/>
  <c r="CZ851" i="3"/>
  <c r="DB851" i="3"/>
  <c r="DA851" i="3"/>
  <c r="CY837" i="3"/>
  <c r="CY598" i="3"/>
  <c r="CZ494" i="3"/>
  <c r="DB418" i="3"/>
  <c r="DB316" i="3"/>
  <c r="CZ101" i="3"/>
  <c r="DA101" i="3"/>
  <c r="DB101" i="3"/>
  <c r="CZ228" i="3"/>
  <c r="DB228" i="3"/>
  <c r="DA430" i="3"/>
  <c r="CZ430" i="3"/>
  <c r="DB433" i="3"/>
  <c r="CZ433" i="3"/>
  <c r="DA433" i="3"/>
  <c r="DB315" i="3"/>
  <c r="CZ315" i="3"/>
  <c r="DA855" i="3"/>
  <c r="CZ345" i="3"/>
  <c r="CZ861" i="3"/>
  <c r="DB861" i="3"/>
  <c r="CZ486" i="3"/>
  <c r="DA290" i="3"/>
  <c r="AY4" i="1"/>
  <c r="AZ4" i="1"/>
  <c r="BA4" i="1"/>
  <c r="BB4" i="1"/>
  <c r="BC4" i="1"/>
  <c r="BD4" i="1"/>
  <c r="BE4" i="1"/>
  <c r="BF4" i="1"/>
  <c r="BG4" i="1"/>
  <c r="BH4" i="1"/>
  <c r="BI4" i="1"/>
  <c r="BJ4" i="1"/>
  <c r="AY5" i="1"/>
  <c r="AZ5" i="1"/>
  <c r="BA5" i="1"/>
  <c r="BB5" i="1"/>
  <c r="BC5" i="1"/>
  <c r="BD5" i="1"/>
  <c r="BE5" i="1"/>
  <c r="BF5" i="1"/>
  <c r="BG5" i="1"/>
  <c r="BH5" i="1"/>
  <c r="BI5" i="1"/>
  <c r="BJ5" i="1"/>
  <c r="AY6" i="1"/>
  <c r="AZ6" i="1"/>
  <c r="BA6" i="1"/>
  <c r="BB6" i="1"/>
  <c r="BC6" i="1"/>
  <c r="BD6" i="1"/>
  <c r="BE6" i="1"/>
  <c r="BF6" i="1"/>
  <c r="BG6" i="1"/>
  <c r="BH6" i="1"/>
  <c r="BI6" i="1"/>
  <c r="BJ6" i="1"/>
  <c r="AY7" i="1"/>
  <c r="AZ7" i="1"/>
  <c r="BA7" i="1"/>
  <c r="BB7" i="1"/>
  <c r="BC7" i="1"/>
  <c r="BD7" i="1"/>
  <c r="BE7" i="1"/>
  <c r="BF7" i="1"/>
  <c r="BG7" i="1"/>
  <c r="BH7" i="1"/>
  <c r="BI7" i="1"/>
  <c r="BJ7" i="1"/>
  <c r="AY8" i="1"/>
  <c r="AZ8" i="1"/>
  <c r="BA8" i="1"/>
  <c r="BB8" i="1"/>
  <c r="BC8" i="1"/>
  <c r="BD8" i="1"/>
  <c r="BE8" i="1"/>
  <c r="BF8" i="1"/>
  <c r="BG8" i="1"/>
  <c r="BH8" i="1"/>
  <c r="BI8" i="1"/>
  <c r="BJ8" i="1"/>
  <c r="AY9" i="1"/>
  <c r="AZ9" i="1"/>
  <c r="BA9" i="1"/>
  <c r="BB9" i="1"/>
  <c r="BC9" i="1"/>
  <c r="BD9" i="1"/>
  <c r="BE9" i="1"/>
  <c r="BF9" i="1"/>
  <c r="BG9" i="1"/>
  <c r="BH9" i="1"/>
  <c r="BI9" i="1"/>
  <c r="BJ9" i="1"/>
  <c r="AY10" i="1"/>
  <c r="AZ10" i="1"/>
  <c r="BA10" i="1"/>
  <c r="BB10" i="1"/>
  <c r="BC10" i="1"/>
  <c r="BD10" i="1"/>
  <c r="BE10" i="1"/>
  <c r="BF10" i="1"/>
  <c r="BG10" i="1"/>
  <c r="BH10" i="1"/>
  <c r="BI10" i="1"/>
  <c r="BJ10" i="1"/>
  <c r="AY11" i="1"/>
  <c r="AZ11" i="1"/>
  <c r="BA11" i="1"/>
  <c r="BB11" i="1"/>
  <c r="BC11" i="1"/>
  <c r="BD11" i="1"/>
  <c r="BE11" i="1"/>
  <c r="BF11" i="1"/>
  <c r="BG11" i="1"/>
  <c r="BH11" i="1"/>
  <c r="BI11" i="1"/>
  <c r="BJ11" i="1"/>
  <c r="AY12" i="1"/>
  <c r="AZ12" i="1"/>
  <c r="BA12" i="1"/>
  <c r="BB12" i="1"/>
  <c r="BC12" i="1"/>
  <c r="BD12" i="1"/>
  <c r="BE12" i="1"/>
  <c r="BF12" i="1"/>
  <c r="BG12" i="1"/>
  <c r="BH12" i="1"/>
  <c r="BI12" i="1"/>
  <c r="BJ12" i="1"/>
  <c r="AY13" i="1"/>
  <c r="AZ13" i="1"/>
  <c r="BA13" i="1"/>
  <c r="BB13" i="1"/>
  <c r="BC13" i="1"/>
  <c r="BD13" i="1"/>
  <c r="BE13" i="1"/>
  <c r="BF13" i="1"/>
  <c r="BG13" i="1"/>
  <c r="BH13" i="1"/>
  <c r="BI13" i="1"/>
  <c r="BJ13" i="1"/>
  <c r="AY14" i="1"/>
  <c r="AZ14" i="1"/>
  <c r="BA14" i="1"/>
  <c r="BB14" i="1"/>
  <c r="BC14" i="1"/>
  <c r="BD14" i="1"/>
  <c r="BE14" i="1"/>
  <c r="BF14" i="1"/>
  <c r="BG14" i="1"/>
  <c r="BH14" i="1"/>
  <c r="BI14" i="1"/>
  <c r="BJ14" i="1"/>
  <c r="AY15" i="1"/>
  <c r="AZ15" i="1"/>
  <c r="BA15" i="1"/>
  <c r="BB15" i="1"/>
  <c r="BC15" i="1"/>
  <c r="BD15" i="1"/>
  <c r="BE15" i="1"/>
  <c r="BF15" i="1"/>
  <c r="BG15" i="1"/>
  <c r="BH15" i="1"/>
  <c r="BI15" i="1"/>
  <c r="BJ15" i="1"/>
  <c r="AY16" i="1"/>
  <c r="AZ16" i="1"/>
  <c r="BA16" i="1"/>
  <c r="BB16" i="1"/>
  <c r="BC16" i="1"/>
  <c r="BD16" i="1"/>
  <c r="BE16" i="1"/>
  <c r="BF16" i="1"/>
  <c r="BG16" i="1"/>
  <c r="BH16" i="1"/>
  <c r="BI16" i="1"/>
  <c r="BJ16" i="1"/>
  <c r="AY17" i="1"/>
  <c r="AZ17" i="1"/>
  <c r="BA17" i="1"/>
  <c r="BB17" i="1"/>
  <c r="BC17" i="1"/>
  <c r="BD17" i="1"/>
  <c r="BE17" i="1"/>
  <c r="BF17" i="1"/>
  <c r="BG17" i="1"/>
  <c r="BH17" i="1"/>
  <c r="BI17" i="1"/>
  <c r="BJ17" i="1"/>
  <c r="AY18" i="1"/>
  <c r="AZ18" i="1"/>
  <c r="BA18" i="1"/>
  <c r="BB18" i="1"/>
  <c r="BC18" i="1"/>
  <c r="BD18" i="1"/>
  <c r="BE18" i="1"/>
  <c r="BF18" i="1"/>
  <c r="BG18" i="1"/>
  <c r="BH18" i="1"/>
  <c r="BI18" i="1"/>
  <c r="BJ18" i="1"/>
  <c r="AY19" i="1"/>
  <c r="AZ19" i="1"/>
  <c r="BA19" i="1"/>
  <c r="BB19" i="1"/>
  <c r="BC19" i="1"/>
  <c r="BD19" i="1"/>
  <c r="BE19" i="1"/>
  <c r="BF19" i="1"/>
  <c r="BG19" i="1"/>
  <c r="BH19" i="1"/>
  <c r="BI19" i="1"/>
  <c r="BJ19" i="1"/>
  <c r="AY20" i="1"/>
  <c r="AZ20" i="1"/>
  <c r="BA20" i="1"/>
  <c r="BB20" i="1"/>
  <c r="BC20" i="1"/>
  <c r="BD20" i="1"/>
  <c r="BE20" i="1"/>
  <c r="BF20" i="1"/>
  <c r="BG20" i="1"/>
  <c r="BH20" i="1"/>
  <c r="BI20" i="1"/>
  <c r="BJ20" i="1"/>
  <c r="AY21" i="1"/>
  <c r="AZ21" i="1"/>
  <c r="BA21" i="1"/>
  <c r="BB21" i="1"/>
  <c r="BC21" i="1"/>
  <c r="BD21" i="1"/>
  <c r="BE21" i="1"/>
  <c r="BF21" i="1"/>
  <c r="BG21" i="1"/>
  <c r="BH21" i="1"/>
  <c r="BI21" i="1"/>
  <c r="BJ21" i="1"/>
  <c r="AY22" i="1"/>
  <c r="AZ22" i="1"/>
  <c r="BA22" i="1"/>
  <c r="BB22" i="1"/>
  <c r="BC22" i="1"/>
  <c r="BD22" i="1"/>
  <c r="BE22" i="1"/>
  <c r="BF22" i="1"/>
  <c r="BG22" i="1"/>
  <c r="BH22" i="1"/>
  <c r="BI22" i="1"/>
  <c r="BJ22" i="1"/>
  <c r="AY23" i="1"/>
  <c r="AZ23" i="1"/>
  <c r="BA23" i="1"/>
  <c r="BB23" i="1"/>
  <c r="BC23" i="1"/>
  <c r="BD23" i="1"/>
  <c r="BE23" i="1"/>
  <c r="BF23" i="1"/>
  <c r="BG23" i="1"/>
  <c r="BH23" i="1"/>
  <c r="BI23" i="1"/>
  <c r="BJ23" i="1"/>
  <c r="AY24" i="1"/>
  <c r="AZ24" i="1"/>
  <c r="BA24" i="1"/>
  <c r="BB24" i="1"/>
  <c r="BC24" i="1"/>
  <c r="BD24" i="1"/>
  <c r="BE24" i="1"/>
  <c r="BF24" i="1"/>
  <c r="BG24" i="1"/>
  <c r="BH24" i="1"/>
  <c r="BI24" i="1"/>
  <c r="BJ24" i="1"/>
  <c r="AY25" i="1"/>
  <c r="AZ25" i="1"/>
  <c r="BA25" i="1"/>
  <c r="BB25" i="1"/>
  <c r="BC25" i="1"/>
  <c r="BD25" i="1"/>
  <c r="BE25" i="1"/>
  <c r="BF25" i="1"/>
  <c r="BG25" i="1"/>
  <c r="BH25" i="1"/>
  <c r="BI25" i="1"/>
  <c r="BJ25" i="1"/>
  <c r="AY26" i="1"/>
  <c r="AZ26" i="1"/>
  <c r="BA26" i="1"/>
  <c r="BB26" i="1"/>
  <c r="BC26" i="1"/>
  <c r="BD26" i="1"/>
  <c r="BE26" i="1"/>
  <c r="BF26" i="1"/>
  <c r="BG26" i="1"/>
  <c r="BH26" i="1"/>
  <c r="BI26" i="1"/>
  <c r="BJ26" i="1"/>
  <c r="AY27" i="1"/>
  <c r="AZ27" i="1"/>
  <c r="BA27" i="1"/>
  <c r="BB27" i="1"/>
  <c r="BC27" i="1"/>
  <c r="BD27" i="1"/>
  <c r="BE27" i="1"/>
  <c r="BF27" i="1"/>
  <c r="BG27" i="1"/>
  <c r="BH27" i="1"/>
  <c r="BI27" i="1"/>
  <c r="BJ27" i="1"/>
  <c r="AY28" i="1"/>
  <c r="AZ28" i="1"/>
  <c r="BA28" i="1"/>
  <c r="BB28" i="1"/>
  <c r="BC28" i="1"/>
  <c r="BD28" i="1"/>
  <c r="BE28" i="1"/>
  <c r="BF28" i="1"/>
  <c r="BG28" i="1"/>
  <c r="BH28" i="1"/>
  <c r="BI28" i="1"/>
  <c r="BJ28" i="1"/>
  <c r="AY29" i="1"/>
  <c r="AZ29" i="1"/>
  <c r="BA29" i="1"/>
  <c r="BB29" i="1"/>
  <c r="BC29" i="1"/>
  <c r="BD29" i="1"/>
  <c r="BE29" i="1"/>
  <c r="BF29" i="1"/>
  <c r="BG29" i="1"/>
  <c r="BH29" i="1"/>
  <c r="BI29" i="1"/>
  <c r="BJ29" i="1"/>
  <c r="AY30" i="1"/>
  <c r="AZ30" i="1"/>
  <c r="BA30" i="1"/>
  <c r="BB30" i="1"/>
  <c r="BC30" i="1"/>
  <c r="BD30" i="1"/>
  <c r="BE30" i="1"/>
  <c r="BF30" i="1"/>
  <c r="BG30" i="1"/>
  <c r="BH30" i="1"/>
  <c r="BI30" i="1"/>
  <c r="BJ30" i="1"/>
  <c r="AY31" i="1"/>
  <c r="AZ31" i="1"/>
  <c r="BA31" i="1"/>
  <c r="BB31" i="1"/>
  <c r="BC31" i="1"/>
  <c r="BD31" i="1"/>
  <c r="BE31" i="1"/>
  <c r="BF31" i="1"/>
  <c r="BG31" i="1"/>
  <c r="BH31" i="1"/>
  <c r="BI31" i="1"/>
  <c r="BJ31" i="1"/>
  <c r="AY32" i="1"/>
  <c r="AZ32" i="1"/>
  <c r="BA32" i="1"/>
  <c r="BB32" i="1"/>
  <c r="BC32" i="1"/>
  <c r="BD32" i="1"/>
  <c r="BE32" i="1"/>
  <c r="BF32" i="1"/>
  <c r="BG32" i="1"/>
  <c r="BH32" i="1"/>
  <c r="BI32" i="1"/>
  <c r="BJ32" i="1"/>
  <c r="AY33" i="1"/>
  <c r="AZ33" i="1"/>
  <c r="BA33" i="1"/>
  <c r="BB33" i="1"/>
  <c r="BC33" i="1"/>
  <c r="BD33" i="1"/>
  <c r="BE33" i="1"/>
  <c r="BF33" i="1"/>
  <c r="BG33" i="1"/>
  <c r="BH33" i="1"/>
  <c r="BI33" i="1"/>
  <c r="BJ33" i="1"/>
  <c r="AY34" i="1"/>
  <c r="AZ34" i="1"/>
  <c r="BA34" i="1"/>
  <c r="BB34" i="1"/>
  <c r="BC34" i="1"/>
  <c r="BD34" i="1"/>
  <c r="BE34" i="1"/>
  <c r="BF34" i="1"/>
  <c r="BG34" i="1"/>
  <c r="BH34" i="1"/>
  <c r="BI34" i="1"/>
  <c r="BJ34" i="1"/>
  <c r="AY35" i="1"/>
  <c r="AZ35" i="1"/>
  <c r="BA35" i="1"/>
  <c r="BB35" i="1"/>
  <c r="BC35" i="1"/>
  <c r="BD35" i="1"/>
  <c r="BE35" i="1"/>
  <c r="BF35" i="1"/>
  <c r="BG35" i="1"/>
  <c r="BH35" i="1"/>
  <c r="BI35" i="1"/>
  <c r="BJ35" i="1"/>
  <c r="AY36" i="1"/>
  <c r="AZ36" i="1"/>
  <c r="BA36" i="1"/>
  <c r="BB36" i="1"/>
  <c r="BC36" i="1"/>
  <c r="BD36" i="1"/>
  <c r="BE36" i="1"/>
  <c r="BF36" i="1"/>
  <c r="BG36" i="1"/>
  <c r="BH36" i="1"/>
  <c r="BI36" i="1"/>
  <c r="BJ36" i="1"/>
  <c r="AY37" i="1"/>
  <c r="AZ37" i="1"/>
  <c r="BA37" i="1"/>
  <c r="BB37" i="1"/>
  <c r="BC37" i="1"/>
  <c r="BD37" i="1"/>
  <c r="BE37" i="1"/>
  <c r="BF37" i="1"/>
  <c r="BG37" i="1"/>
  <c r="BH37" i="1"/>
  <c r="BI37" i="1"/>
  <c r="BJ37" i="1"/>
  <c r="AY38" i="1"/>
  <c r="AZ38" i="1"/>
  <c r="BA38" i="1"/>
  <c r="BB38" i="1"/>
  <c r="BC38" i="1"/>
  <c r="BD38" i="1"/>
  <c r="BE38" i="1"/>
  <c r="BF38" i="1"/>
  <c r="BG38" i="1"/>
  <c r="BH38" i="1"/>
  <c r="BI38" i="1"/>
  <c r="BJ38" i="1"/>
  <c r="AY39" i="1"/>
  <c r="AZ39" i="1"/>
  <c r="BA39" i="1"/>
  <c r="BB39" i="1"/>
  <c r="BC39" i="1"/>
  <c r="BD39" i="1"/>
  <c r="BE39" i="1"/>
  <c r="BF39" i="1"/>
  <c r="BG39" i="1"/>
  <c r="BH39" i="1"/>
  <c r="BI39" i="1"/>
  <c r="BJ39" i="1"/>
  <c r="AY40" i="1"/>
  <c r="AZ40" i="1"/>
  <c r="BA40" i="1"/>
  <c r="BB40" i="1"/>
  <c r="BC40" i="1"/>
  <c r="BD40" i="1"/>
  <c r="BE40" i="1"/>
  <c r="BF40" i="1"/>
  <c r="BG40" i="1"/>
  <c r="BH40" i="1"/>
  <c r="BI40" i="1"/>
  <c r="BJ40" i="1"/>
  <c r="AY41" i="1"/>
  <c r="AZ41" i="1"/>
  <c r="BA41" i="1"/>
  <c r="BB41" i="1"/>
  <c r="BC41" i="1"/>
  <c r="BD41" i="1"/>
  <c r="BE41" i="1"/>
  <c r="BF41" i="1"/>
  <c r="BG41" i="1"/>
  <c r="BH41" i="1"/>
  <c r="BI41" i="1"/>
  <c r="BJ41" i="1"/>
  <c r="AY42" i="1"/>
  <c r="AZ42" i="1"/>
  <c r="BA42" i="1"/>
  <c r="BB42" i="1"/>
  <c r="BC42" i="1"/>
  <c r="BD42" i="1"/>
  <c r="BE42" i="1"/>
  <c r="BF42" i="1"/>
  <c r="BG42" i="1"/>
  <c r="BH42" i="1"/>
  <c r="BI42" i="1"/>
  <c r="BJ42" i="1"/>
  <c r="AY43" i="1"/>
  <c r="AZ43" i="1"/>
  <c r="BA43" i="1"/>
  <c r="BB43" i="1"/>
  <c r="BC43" i="1"/>
  <c r="BD43" i="1"/>
  <c r="BE43" i="1"/>
  <c r="BF43" i="1"/>
  <c r="BG43" i="1"/>
  <c r="BH43" i="1"/>
  <c r="BI43" i="1"/>
  <c r="BJ43" i="1"/>
  <c r="AY44" i="1"/>
  <c r="AZ44" i="1"/>
  <c r="BA44" i="1"/>
  <c r="BB44" i="1"/>
  <c r="BC44" i="1"/>
  <c r="BD44" i="1"/>
  <c r="BE44" i="1"/>
  <c r="BF44" i="1"/>
  <c r="BG44" i="1"/>
  <c r="BH44" i="1"/>
  <c r="BI44" i="1"/>
  <c r="BJ44" i="1"/>
  <c r="AY45" i="1"/>
  <c r="AZ45" i="1"/>
  <c r="BA45" i="1"/>
  <c r="BB45" i="1"/>
  <c r="BC45" i="1"/>
  <c r="BD45" i="1"/>
  <c r="BE45" i="1"/>
  <c r="BF45" i="1"/>
  <c r="BG45" i="1"/>
  <c r="BH45" i="1"/>
  <c r="BI45" i="1"/>
  <c r="BJ45" i="1"/>
  <c r="AY46" i="1"/>
  <c r="AZ46" i="1"/>
  <c r="BA46" i="1"/>
  <c r="BB46" i="1"/>
  <c r="BC46" i="1"/>
  <c r="BD46" i="1"/>
  <c r="BE46" i="1"/>
  <c r="BF46" i="1"/>
  <c r="BG46" i="1"/>
  <c r="BH46" i="1"/>
  <c r="BI46" i="1"/>
  <c r="BJ46" i="1"/>
  <c r="AY47" i="1"/>
  <c r="AZ47" i="1"/>
  <c r="BA47" i="1"/>
  <c r="BB47" i="1"/>
  <c r="BC47" i="1"/>
  <c r="BD47" i="1"/>
  <c r="BE47" i="1"/>
  <c r="BF47" i="1"/>
  <c r="BG47" i="1"/>
  <c r="BH47" i="1"/>
  <c r="BI47" i="1"/>
  <c r="BJ47" i="1"/>
  <c r="AY48" i="1"/>
  <c r="AZ48" i="1"/>
  <c r="BA48" i="1"/>
  <c r="BB48" i="1"/>
  <c r="BC48" i="1"/>
  <c r="BD48" i="1"/>
  <c r="BE48" i="1"/>
  <c r="BF48" i="1"/>
  <c r="BG48" i="1"/>
  <c r="BH48" i="1"/>
  <c r="BI48" i="1"/>
  <c r="BJ48" i="1"/>
  <c r="AY49" i="1"/>
  <c r="AZ49" i="1"/>
  <c r="BA49" i="1"/>
  <c r="BB49" i="1"/>
  <c r="BC49" i="1"/>
  <c r="BD49" i="1"/>
  <c r="BE49" i="1"/>
  <c r="BF49" i="1"/>
  <c r="BG49" i="1"/>
  <c r="BH49" i="1"/>
  <c r="BI49" i="1"/>
  <c r="BJ49" i="1"/>
  <c r="AY50" i="1"/>
  <c r="AZ50" i="1"/>
  <c r="BA50" i="1"/>
  <c r="BB50" i="1"/>
  <c r="BC50" i="1"/>
  <c r="BD50" i="1"/>
  <c r="BE50" i="1"/>
  <c r="BF50" i="1"/>
  <c r="BG50" i="1"/>
  <c r="BH50" i="1"/>
  <c r="BI50" i="1"/>
  <c r="BJ50" i="1"/>
  <c r="AY51" i="1"/>
  <c r="AZ51" i="1"/>
  <c r="BA51" i="1"/>
  <c r="BB51" i="1"/>
  <c r="BC51" i="1"/>
  <c r="BD51" i="1"/>
  <c r="BE51" i="1"/>
  <c r="BF51" i="1"/>
  <c r="BG51" i="1"/>
  <c r="BH51" i="1"/>
  <c r="BI51" i="1"/>
  <c r="BJ51" i="1"/>
  <c r="AY52" i="1"/>
  <c r="AZ52" i="1"/>
  <c r="BA52" i="1"/>
  <c r="BB52" i="1"/>
  <c r="BC52" i="1"/>
  <c r="BD52" i="1"/>
  <c r="BE52" i="1"/>
  <c r="BF52" i="1"/>
  <c r="BG52" i="1"/>
  <c r="BH52" i="1"/>
  <c r="BI52" i="1"/>
  <c r="BJ52" i="1"/>
  <c r="AY53" i="1"/>
  <c r="AZ53" i="1"/>
  <c r="BA53" i="1"/>
  <c r="BB53" i="1"/>
  <c r="BC53" i="1"/>
  <c r="BD53" i="1"/>
  <c r="BE53" i="1"/>
  <c r="BF53" i="1"/>
  <c r="BG53" i="1"/>
  <c r="BH53" i="1"/>
  <c r="BI53" i="1"/>
  <c r="BJ53" i="1"/>
  <c r="AY54" i="1"/>
  <c r="AZ54" i="1"/>
  <c r="BA54" i="1"/>
  <c r="BB54" i="1"/>
  <c r="BC54" i="1"/>
  <c r="BD54" i="1"/>
  <c r="BE54" i="1"/>
  <c r="BF54" i="1"/>
  <c r="BG54" i="1"/>
  <c r="BH54" i="1"/>
  <c r="BI54" i="1"/>
  <c r="BJ54" i="1"/>
  <c r="AY55" i="1"/>
  <c r="AZ55" i="1"/>
  <c r="BA55" i="1"/>
  <c r="BB55" i="1"/>
  <c r="BC55" i="1"/>
  <c r="BD55" i="1"/>
  <c r="BE55" i="1"/>
  <c r="BF55" i="1"/>
  <c r="BG55" i="1"/>
  <c r="BH55" i="1"/>
  <c r="BI55" i="1"/>
  <c r="BJ55" i="1"/>
  <c r="AY56" i="1"/>
  <c r="AZ56" i="1"/>
  <c r="BA56" i="1"/>
  <c r="BB56" i="1"/>
  <c r="BC56" i="1"/>
  <c r="BD56" i="1"/>
  <c r="BE56" i="1"/>
  <c r="BF56" i="1"/>
  <c r="BG56" i="1"/>
  <c r="BH56" i="1"/>
  <c r="BI56" i="1"/>
  <c r="BJ56" i="1"/>
  <c r="AY57" i="1"/>
  <c r="AZ57" i="1"/>
  <c r="BA57" i="1"/>
  <c r="BB57" i="1"/>
  <c r="BC57" i="1"/>
  <c r="BD57" i="1"/>
  <c r="BE57" i="1"/>
  <c r="BF57" i="1"/>
  <c r="BG57" i="1"/>
  <c r="BH57" i="1"/>
  <c r="BI57" i="1"/>
  <c r="BJ57" i="1"/>
  <c r="AY58" i="1"/>
  <c r="AZ58" i="1"/>
  <c r="BA58" i="1"/>
  <c r="BB58" i="1"/>
  <c r="BC58" i="1"/>
  <c r="BD58" i="1"/>
  <c r="BE58" i="1"/>
  <c r="BF58" i="1"/>
  <c r="BG58" i="1"/>
  <c r="BH58" i="1"/>
  <c r="BI58" i="1"/>
  <c r="BJ58" i="1"/>
  <c r="AY59" i="1"/>
  <c r="AZ59" i="1"/>
  <c r="BA59" i="1"/>
  <c r="BB59" i="1"/>
  <c r="BC59" i="1"/>
  <c r="BD59" i="1"/>
  <c r="BE59" i="1"/>
  <c r="BF59" i="1"/>
  <c r="BG59" i="1"/>
  <c r="BH59" i="1"/>
  <c r="BI59" i="1"/>
  <c r="BJ59" i="1"/>
  <c r="AY60" i="1"/>
  <c r="AZ60" i="1"/>
  <c r="BA60" i="1"/>
  <c r="BB60" i="1"/>
  <c r="BC60" i="1"/>
  <c r="BD60" i="1"/>
  <c r="BE60" i="1"/>
  <c r="BF60" i="1"/>
  <c r="BG60" i="1"/>
  <c r="BH60" i="1"/>
  <c r="BI60" i="1"/>
  <c r="BJ60" i="1"/>
  <c r="AY61" i="1"/>
  <c r="AZ61" i="1"/>
  <c r="BA61" i="1"/>
  <c r="BB61" i="1"/>
  <c r="BC61" i="1"/>
  <c r="BD61" i="1"/>
  <c r="BE61" i="1"/>
  <c r="BF61" i="1"/>
  <c r="BG61" i="1"/>
  <c r="BH61" i="1"/>
  <c r="BI61" i="1"/>
  <c r="BJ61" i="1"/>
  <c r="AY62" i="1"/>
  <c r="AZ62" i="1"/>
  <c r="BA62" i="1"/>
  <c r="BB62" i="1"/>
  <c r="BC62" i="1"/>
  <c r="BD62" i="1"/>
  <c r="BE62" i="1"/>
  <c r="BF62" i="1"/>
  <c r="BG62" i="1"/>
  <c r="BH62" i="1"/>
  <c r="BI62" i="1"/>
  <c r="BJ62" i="1"/>
  <c r="AY63" i="1"/>
  <c r="AZ63" i="1"/>
  <c r="BA63" i="1"/>
  <c r="BB63" i="1"/>
  <c r="BC63" i="1"/>
  <c r="BD63" i="1"/>
  <c r="BE63" i="1"/>
  <c r="BF63" i="1"/>
  <c r="BG63" i="1"/>
  <c r="BH63" i="1"/>
  <c r="BI63" i="1"/>
  <c r="BJ63" i="1"/>
  <c r="AY64" i="1"/>
  <c r="AZ64" i="1"/>
  <c r="BA64" i="1"/>
  <c r="BB64" i="1"/>
  <c r="BC64" i="1"/>
  <c r="BD64" i="1"/>
  <c r="BE64" i="1"/>
  <c r="BF64" i="1"/>
  <c r="BG64" i="1"/>
  <c r="BH64" i="1"/>
  <c r="BI64" i="1"/>
  <c r="BJ64" i="1"/>
  <c r="AY65" i="1"/>
  <c r="AZ65" i="1"/>
  <c r="BA65" i="1"/>
  <c r="BB65" i="1"/>
  <c r="BC65" i="1"/>
  <c r="BD65" i="1"/>
  <c r="BE65" i="1"/>
  <c r="BF65" i="1"/>
  <c r="BG65" i="1"/>
  <c r="BH65" i="1"/>
  <c r="BI65" i="1"/>
  <c r="BJ65" i="1"/>
  <c r="AY66" i="1"/>
  <c r="AZ66" i="1"/>
  <c r="BA66" i="1"/>
  <c r="BB66" i="1"/>
  <c r="BC66" i="1"/>
  <c r="BD66" i="1"/>
  <c r="BE66" i="1"/>
  <c r="BF66" i="1"/>
  <c r="BG66" i="1"/>
  <c r="BH66" i="1"/>
  <c r="BI66" i="1"/>
  <c r="BJ66" i="1"/>
  <c r="AY67" i="1"/>
  <c r="AZ67" i="1"/>
  <c r="BA67" i="1"/>
  <c r="BB67" i="1"/>
  <c r="BC67" i="1"/>
  <c r="BD67" i="1"/>
  <c r="BE67" i="1"/>
  <c r="BF67" i="1"/>
  <c r="BG67" i="1"/>
  <c r="BH67" i="1"/>
  <c r="BI67" i="1"/>
  <c r="BJ67" i="1"/>
  <c r="AY68" i="1"/>
  <c r="AZ68" i="1"/>
  <c r="BA68" i="1"/>
  <c r="BB68" i="1"/>
  <c r="BC68" i="1"/>
  <c r="BD68" i="1"/>
  <c r="BE68" i="1"/>
  <c r="BF68" i="1"/>
  <c r="BG68" i="1"/>
  <c r="BH68" i="1"/>
  <c r="BI68" i="1"/>
  <c r="BJ68" i="1"/>
  <c r="AY69" i="1"/>
  <c r="AZ69" i="1"/>
  <c r="BA69" i="1"/>
  <c r="BB69" i="1"/>
  <c r="BC69" i="1"/>
  <c r="BD69" i="1"/>
  <c r="BE69" i="1"/>
  <c r="BF69" i="1"/>
  <c r="BG69" i="1"/>
  <c r="BH69" i="1"/>
  <c r="BI69" i="1"/>
  <c r="BJ69" i="1"/>
  <c r="AY70" i="1"/>
  <c r="AZ70" i="1"/>
  <c r="BA70" i="1"/>
  <c r="BB70" i="1"/>
  <c r="BC70" i="1"/>
  <c r="BD70" i="1"/>
  <c r="BE70" i="1"/>
  <c r="BF70" i="1"/>
  <c r="BG70" i="1"/>
  <c r="BH70" i="1"/>
  <c r="BI70" i="1"/>
  <c r="BJ70" i="1"/>
  <c r="AY71" i="1"/>
  <c r="AZ71" i="1"/>
  <c r="BA71" i="1"/>
  <c r="BB71" i="1"/>
  <c r="BC71" i="1"/>
  <c r="BD71" i="1"/>
  <c r="BE71" i="1"/>
  <c r="BF71" i="1"/>
  <c r="BG71" i="1"/>
  <c r="BH71" i="1"/>
  <c r="BI71" i="1"/>
  <c r="BJ71" i="1"/>
  <c r="AY72" i="1"/>
  <c r="AZ72" i="1"/>
  <c r="BA72" i="1"/>
  <c r="BB72" i="1"/>
  <c r="BC72" i="1"/>
  <c r="BD72" i="1"/>
  <c r="BE72" i="1"/>
  <c r="BF72" i="1"/>
  <c r="BG72" i="1"/>
  <c r="BH72" i="1"/>
  <c r="BI72" i="1"/>
  <c r="BJ72" i="1"/>
  <c r="AY73" i="1"/>
  <c r="AZ73" i="1"/>
  <c r="BA73" i="1"/>
  <c r="BB73" i="1"/>
  <c r="BC73" i="1"/>
  <c r="BD73" i="1"/>
  <c r="BE73" i="1"/>
  <c r="BF73" i="1"/>
  <c r="BG73" i="1"/>
  <c r="BH73" i="1"/>
  <c r="BI73" i="1"/>
  <c r="BJ73" i="1"/>
  <c r="AY74" i="1"/>
  <c r="AZ74" i="1"/>
  <c r="BA74" i="1"/>
  <c r="BB74" i="1"/>
  <c r="BC74" i="1"/>
  <c r="BD74" i="1"/>
  <c r="BE74" i="1"/>
  <c r="BF74" i="1"/>
  <c r="BG74" i="1"/>
  <c r="BH74" i="1"/>
  <c r="BI74" i="1"/>
  <c r="BJ74" i="1"/>
  <c r="AY75" i="1"/>
  <c r="AZ75" i="1"/>
  <c r="BA75" i="1"/>
  <c r="BB75" i="1"/>
  <c r="BC75" i="1"/>
  <c r="BD75" i="1"/>
  <c r="BE75" i="1"/>
  <c r="BF75" i="1"/>
  <c r="BG75" i="1"/>
  <c r="BH75" i="1"/>
  <c r="BI75" i="1"/>
  <c r="BJ75" i="1"/>
  <c r="AY76" i="1"/>
  <c r="AZ76" i="1"/>
  <c r="BA76" i="1"/>
  <c r="BB76" i="1"/>
  <c r="BC76" i="1"/>
  <c r="BD76" i="1"/>
  <c r="BE76" i="1"/>
  <c r="BF76" i="1"/>
  <c r="BG76" i="1"/>
  <c r="BH76" i="1"/>
  <c r="BI76" i="1"/>
  <c r="BJ76" i="1"/>
  <c r="AY77" i="1"/>
  <c r="AZ77" i="1"/>
  <c r="BA77" i="1"/>
  <c r="BB77" i="1"/>
  <c r="BC77" i="1"/>
  <c r="BD77" i="1"/>
  <c r="BE77" i="1"/>
  <c r="BF77" i="1"/>
  <c r="BG77" i="1"/>
  <c r="BH77" i="1"/>
  <c r="BI77" i="1"/>
  <c r="BJ77" i="1"/>
  <c r="AY78" i="1"/>
  <c r="AZ78" i="1"/>
  <c r="BA78" i="1"/>
  <c r="BB78" i="1"/>
  <c r="BC78" i="1"/>
  <c r="BD78" i="1"/>
  <c r="BE78" i="1"/>
  <c r="BF78" i="1"/>
  <c r="BG78" i="1"/>
  <c r="BH78" i="1"/>
  <c r="BI78" i="1"/>
  <c r="BJ78" i="1"/>
  <c r="AY79" i="1"/>
  <c r="AZ79" i="1"/>
  <c r="BA79" i="1"/>
  <c r="BB79" i="1"/>
  <c r="BC79" i="1"/>
  <c r="BD79" i="1"/>
  <c r="BE79" i="1"/>
  <c r="BF79" i="1"/>
  <c r="BG79" i="1"/>
  <c r="BH79" i="1"/>
  <c r="BI79" i="1"/>
  <c r="BJ79" i="1"/>
  <c r="AY80" i="1"/>
  <c r="AZ80" i="1"/>
  <c r="BA80" i="1"/>
  <c r="BB80" i="1"/>
  <c r="BC80" i="1"/>
  <c r="BD80" i="1"/>
  <c r="BE80" i="1"/>
  <c r="BF80" i="1"/>
  <c r="BG80" i="1"/>
  <c r="BH80" i="1"/>
  <c r="BI80" i="1"/>
  <c r="BJ80" i="1"/>
  <c r="AY81" i="1"/>
  <c r="AZ81" i="1"/>
  <c r="BA81" i="1"/>
  <c r="BB81" i="1"/>
  <c r="BC81" i="1"/>
  <c r="BD81" i="1"/>
  <c r="BE81" i="1"/>
  <c r="BF81" i="1"/>
  <c r="BG81" i="1"/>
  <c r="BH81" i="1"/>
  <c r="BI81" i="1"/>
  <c r="BJ81" i="1"/>
  <c r="AY82" i="1"/>
  <c r="AZ82" i="1"/>
  <c r="BA82" i="1"/>
  <c r="BB82" i="1"/>
  <c r="BC82" i="1"/>
  <c r="BD82" i="1"/>
  <c r="BE82" i="1"/>
  <c r="BF82" i="1"/>
  <c r="BG82" i="1"/>
  <c r="BH82" i="1"/>
  <c r="BI82" i="1"/>
  <c r="BJ82" i="1"/>
  <c r="AY83" i="1"/>
  <c r="AZ83" i="1"/>
  <c r="BA83" i="1"/>
  <c r="BB83" i="1"/>
  <c r="BC83" i="1"/>
  <c r="BD83" i="1"/>
  <c r="BE83" i="1"/>
  <c r="BF83" i="1"/>
  <c r="BG83" i="1"/>
  <c r="BH83" i="1"/>
  <c r="BI83" i="1"/>
  <c r="BJ83" i="1"/>
  <c r="AY84" i="1"/>
  <c r="AZ84" i="1"/>
  <c r="BA84" i="1"/>
  <c r="BB84" i="1"/>
  <c r="BC84" i="1"/>
  <c r="BD84" i="1"/>
  <c r="BE84" i="1"/>
  <c r="BF84" i="1"/>
  <c r="BG84" i="1"/>
  <c r="BH84" i="1"/>
  <c r="BI84" i="1"/>
  <c r="BJ84" i="1"/>
  <c r="AY85" i="1"/>
  <c r="AZ85" i="1"/>
  <c r="BA85" i="1"/>
  <c r="BB85" i="1"/>
  <c r="BC85" i="1"/>
  <c r="BD85" i="1"/>
  <c r="BE85" i="1"/>
  <c r="BF85" i="1"/>
  <c r="BG85" i="1"/>
  <c r="BH85" i="1"/>
  <c r="BI85" i="1"/>
  <c r="BJ85" i="1"/>
  <c r="AY86" i="1"/>
  <c r="AZ86" i="1"/>
  <c r="BA86" i="1"/>
  <c r="BB86" i="1"/>
  <c r="BC86" i="1"/>
  <c r="BD86" i="1"/>
  <c r="BE86" i="1"/>
  <c r="BF86" i="1"/>
  <c r="BG86" i="1"/>
  <c r="BH86" i="1"/>
  <c r="BI86" i="1"/>
  <c r="BJ86" i="1"/>
  <c r="AY87" i="1"/>
  <c r="AZ87" i="1"/>
  <c r="BA87" i="1"/>
  <c r="BB87" i="1"/>
  <c r="BC87" i="1"/>
  <c r="BD87" i="1"/>
  <c r="BE87" i="1"/>
  <c r="BF87" i="1"/>
  <c r="BG87" i="1"/>
  <c r="BH87" i="1"/>
  <c r="BI87" i="1"/>
  <c r="BJ87" i="1"/>
  <c r="AY88" i="1"/>
  <c r="AZ88" i="1"/>
  <c r="BA88" i="1"/>
  <c r="BB88" i="1"/>
  <c r="BC88" i="1"/>
  <c r="BD88" i="1"/>
  <c r="BE88" i="1"/>
  <c r="BF88" i="1"/>
  <c r="BG88" i="1"/>
  <c r="BH88" i="1"/>
  <c r="BI88" i="1"/>
  <c r="BJ88" i="1"/>
  <c r="AY89" i="1"/>
  <c r="AZ89" i="1"/>
  <c r="BA89" i="1"/>
  <c r="BB89" i="1"/>
  <c r="BC89" i="1"/>
  <c r="BD89" i="1"/>
  <c r="BE89" i="1"/>
  <c r="BF89" i="1"/>
  <c r="BG89" i="1"/>
  <c r="BH89" i="1"/>
  <c r="BI89" i="1"/>
  <c r="BJ89" i="1"/>
  <c r="AY90" i="1"/>
  <c r="AZ90" i="1"/>
  <c r="BA90" i="1"/>
  <c r="BB90" i="1"/>
  <c r="BC90" i="1"/>
  <c r="BD90" i="1"/>
  <c r="BE90" i="1"/>
  <c r="BF90" i="1"/>
  <c r="BG90" i="1"/>
  <c r="BH90" i="1"/>
  <c r="BI90" i="1"/>
  <c r="BJ90" i="1"/>
  <c r="AY91" i="1"/>
  <c r="AZ91" i="1"/>
  <c r="BA91" i="1"/>
  <c r="BB91" i="1"/>
  <c r="BC91" i="1"/>
  <c r="BD91" i="1"/>
  <c r="BE91" i="1"/>
  <c r="BF91" i="1"/>
  <c r="BG91" i="1"/>
  <c r="BH91" i="1"/>
  <c r="BI91" i="1"/>
  <c r="BJ91" i="1"/>
  <c r="AY92" i="1"/>
  <c r="AZ92" i="1"/>
  <c r="BA92" i="1"/>
  <c r="BB92" i="1"/>
  <c r="BC92" i="1"/>
  <c r="BD92" i="1"/>
  <c r="BE92" i="1"/>
  <c r="BF92" i="1"/>
  <c r="BG92" i="1"/>
  <c r="BH92" i="1"/>
  <c r="BI92" i="1"/>
  <c r="BJ92" i="1"/>
  <c r="AY93" i="1"/>
  <c r="AZ93" i="1"/>
  <c r="BA93" i="1"/>
  <c r="BB93" i="1"/>
  <c r="BC93" i="1"/>
  <c r="BD93" i="1"/>
  <c r="BE93" i="1"/>
  <c r="BF93" i="1"/>
  <c r="BG93" i="1"/>
  <c r="BH93" i="1"/>
  <c r="BI93" i="1"/>
  <c r="BJ93" i="1"/>
  <c r="AY94" i="1"/>
  <c r="AZ94" i="1"/>
  <c r="BA94" i="1"/>
  <c r="BB94" i="1"/>
  <c r="BC94" i="1"/>
  <c r="BD94" i="1"/>
  <c r="BE94" i="1"/>
  <c r="BF94" i="1"/>
  <c r="BG94" i="1"/>
  <c r="BH94" i="1"/>
  <c r="BI94" i="1"/>
  <c r="BJ94" i="1"/>
  <c r="AY95" i="1"/>
  <c r="AZ95" i="1"/>
  <c r="BA95" i="1"/>
  <c r="BB95" i="1"/>
  <c r="BC95" i="1"/>
  <c r="BD95" i="1"/>
  <c r="BE95" i="1"/>
  <c r="BF95" i="1"/>
  <c r="BG95" i="1"/>
  <c r="BH95" i="1"/>
  <c r="BI95" i="1"/>
  <c r="BJ95" i="1"/>
  <c r="AY96" i="1"/>
  <c r="AZ96" i="1"/>
  <c r="BA96" i="1"/>
  <c r="BB96" i="1"/>
  <c r="BC96" i="1"/>
  <c r="BD96" i="1"/>
  <c r="BE96" i="1"/>
  <c r="BF96" i="1"/>
  <c r="BG96" i="1"/>
  <c r="BH96" i="1"/>
  <c r="BI96" i="1"/>
  <c r="BJ96" i="1"/>
  <c r="AY97" i="1"/>
  <c r="AZ97" i="1"/>
  <c r="BA97" i="1"/>
  <c r="BB97" i="1"/>
  <c r="BC97" i="1"/>
  <c r="BD97" i="1"/>
  <c r="BE97" i="1"/>
  <c r="BF97" i="1"/>
  <c r="BG97" i="1"/>
  <c r="BH97" i="1"/>
  <c r="BI97" i="1"/>
  <c r="BJ97" i="1"/>
  <c r="AY98" i="1"/>
  <c r="AZ98" i="1"/>
  <c r="BA98" i="1"/>
  <c r="BB98" i="1"/>
  <c r="BC98" i="1"/>
  <c r="BD98" i="1"/>
  <c r="BE98" i="1"/>
  <c r="BF98" i="1"/>
  <c r="BG98" i="1"/>
  <c r="BH98" i="1"/>
  <c r="BI98" i="1"/>
  <c r="BJ98" i="1"/>
  <c r="AY99" i="1"/>
  <c r="AZ99" i="1"/>
  <c r="BA99" i="1"/>
  <c r="BB99" i="1"/>
  <c r="BC99" i="1"/>
  <c r="BD99" i="1"/>
  <c r="BE99" i="1"/>
  <c r="BF99" i="1"/>
  <c r="BG99" i="1"/>
  <c r="BH99" i="1"/>
  <c r="BI99" i="1"/>
  <c r="BJ99" i="1"/>
  <c r="AY100" i="1"/>
  <c r="AZ100" i="1"/>
  <c r="BA100" i="1"/>
  <c r="BB100" i="1"/>
  <c r="BC100" i="1"/>
  <c r="BD100" i="1"/>
  <c r="BE100" i="1"/>
  <c r="BF100" i="1"/>
  <c r="BG100" i="1"/>
  <c r="BH100" i="1"/>
  <c r="BI100" i="1"/>
  <c r="BJ100" i="1"/>
  <c r="AY101" i="1"/>
  <c r="AZ101" i="1"/>
  <c r="BA101" i="1"/>
  <c r="BB101" i="1"/>
  <c r="BC101" i="1"/>
  <c r="BD101" i="1"/>
  <c r="BE101" i="1"/>
  <c r="BF101" i="1"/>
  <c r="BG101" i="1"/>
  <c r="BH101" i="1"/>
  <c r="BI101" i="1"/>
  <c r="BJ101" i="1"/>
  <c r="AY102" i="1"/>
  <c r="AZ102" i="1"/>
  <c r="BA102" i="1"/>
  <c r="BB102" i="1"/>
  <c r="BC102" i="1"/>
  <c r="BD102" i="1"/>
  <c r="BE102" i="1"/>
  <c r="BF102" i="1"/>
  <c r="BG102" i="1"/>
  <c r="BH102" i="1"/>
  <c r="BI102" i="1"/>
  <c r="BJ102" i="1"/>
  <c r="AY103" i="1"/>
  <c r="AZ103" i="1"/>
  <c r="BA103" i="1"/>
  <c r="BB103" i="1"/>
  <c r="BC103" i="1"/>
  <c r="BD103" i="1"/>
  <c r="BE103" i="1"/>
  <c r="BF103" i="1"/>
  <c r="BG103" i="1"/>
  <c r="BH103" i="1"/>
  <c r="BI103" i="1"/>
  <c r="BJ103" i="1"/>
  <c r="AY104" i="1"/>
  <c r="AZ104" i="1"/>
  <c r="BA104" i="1"/>
  <c r="BB104" i="1"/>
  <c r="BC104" i="1"/>
  <c r="BD104" i="1"/>
  <c r="BE104" i="1"/>
  <c r="BF104" i="1"/>
  <c r="BG104" i="1"/>
  <c r="BH104" i="1"/>
  <c r="BI104" i="1"/>
  <c r="BJ104" i="1"/>
  <c r="AY105" i="1"/>
  <c r="AZ105" i="1"/>
  <c r="BA105" i="1"/>
  <c r="BB105" i="1"/>
  <c r="BC105" i="1"/>
  <c r="BD105" i="1"/>
  <c r="BE105" i="1"/>
  <c r="BF105" i="1"/>
  <c r="BG105" i="1"/>
  <c r="BH105" i="1"/>
  <c r="BI105" i="1"/>
  <c r="BJ105" i="1"/>
  <c r="AY106" i="1"/>
  <c r="AZ106" i="1"/>
  <c r="BA106" i="1"/>
  <c r="BB106" i="1"/>
  <c r="BC106" i="1"/>
  <c r="BD106" i="1"/>
  <c r="BE106" i="1"/>
  <c r="BF106" i="1"/>
  <c r="BG106" i="1"/>
  <c r="BH106" i="1"/>
  <c r="BI106" i="1"/>
  <c r="BJ106" i="1"/>
  <c r="AY107" i="1"/>
  <c r="AZ107" i="1"/>
  <c r="BA107" i="1"/>
  <c r="BB107" i="1"/>
  <c r="BC107" i="1"/>
  <c r="BD107" i="1"/>
  <c r="BE107" i="1"/>
  <c r="BF107" i="1"/>
  <c r="BG107" i="1"/>
  <c r="BH107" i="1"/>
  <c r="BI107" i="1"/>
  <c r="BJ107" i="1"/>
  <c r="AY108" i="1"/>
  <c r="AZ108" i="1"/>
  <c r="BA108" i="1"/>
  <c r="BB108" i="1"/>
  <c r="BC108" i="1"/>
  <c r="BD108" i="1"/>
  <c r="BE108" i="1"/>
  <c r="BF108" i="1"/>
  <c r="BG108" i="1"/>
  <c r="BH108" i="1"/>
  <c r="BI108" i="1"/>
  <c r="BJ108" i="1"/>
  <c r="AY109" i="1"/>
  <c r="AZ109" i="1"/>
  <c r="BA109" i="1"/>
  <c r="BB109" i="1"/>
  <c r="BC109" i="1"/>
  <c r="BD109" i="1"/>
  <c r="BE109" i="1"/>
  <c r="BF109" i="1"/>
  <c r="BG109" i="1"/>
  <c r="BH109" i="1"/>
  <c r="BI109" i="1"/>
  <c r="BJ109" i="1"/>
  <c r="AY110" i="1"/>
  <c r="AZ110" i="1"/>
  <c r="BA110" i="1"/>
  <c r="BB110" i="1"/>
  <c r="BC110" i="1"/>
  <c r="BD110" i="1"/>
  <c r="BE110" i="1"/>
  <c r="BF110" i="1"/>
  <c r="BG110" i="1"/>
  <c r="BH110" i="1"/>
  <c r="BI110" i="1"/>
  <c r="BJ110" i="1"/>
  <c r="AY111" i="1"/>
  <c r="AZ111" i="1"/>
  <c r="BA111" i="1"/>
  <c r="BB111" i="1"/>
  <c r="BC111" i="1"/>
  <c r="BD111" i="1"/>
  <c r="BE111" i="1"/>
  <c r="BF111" i="1"/>
  <c r="BG111" i="1"/>
  <c r="BH111" i="1"/>
  <c r="BI111" i="1"/>
  <c r="BJ111" i="1"/>
  <c r="AY112" i="1"/>
  <c r="AZ112" i="1"/>
  <c r="BA112" i="1"/>
  <c r="BB112" i="1"/>
  <c r="BC112" i="1"/>
  <c r="BD112" i="1"/>
  <c r="BE112" i="1"/>
  <c r="BF112" i="1"/>
  <c r="BG112" i="1"/>
  <c r="BH112" i="1"/>
  <c r="BI112" i="1"/>
  <c r="BJ112" i="1"/>
  <c r="AY113" i="1"/>
  <c r="AZ113" i="1"/>
  <c r="BA113" i="1"/>
  <c r="BB113" i="1"/>
  <c r="BC113" i="1"/>
  <c r="BD113" i="1"/>
  <c r="BE113" i="1"/>
  <c r="BF113" i="1"/>
  <c r="BG113" i="1"/>
  <c r="BH113" i="1"/>
  <c r="BI113" i="1"/>
  <c r="BJ113" i="1"/>
  <c r="AY114" i="1"/>
  <c r="AZ114" i="1"/>
  <c r="BA114" i="1"/>
  <c r="BB114" i="1"/>
  <c r="BC114" i="1"/>
  <c r="BD114" i="1"/>
  <c r="BE114" i="1"/>
  <c r="BF114" i="1"/>
  <c r="BG114" i="1"/>
  <c r="BH114" i="1"/>
  <c r="BI114" i="1"/>
  <c r="BJ114" i="1"/>
  <c r="AY115" i="1"/>
  <c r="AZ115" i="1"/>
  <c r="BA115" i="1"/>
  <c r="BB115" i="1"/>
  <c r="BC115" i="1"/>
  <c r="BD115" i="1"/>
  <c r="BE115" i="1"/>
  <c r="BF115" i="1"/>
  <c r="BG115" i="1"/>
  <c r="BH115" i="1"/>
  <c r="BI115" i="1"/>
  <c r="BJ115" i="1"/>
  <c r="AY116" i="1"/>
  <c r="AZ116" i="1"/>
  <c r="BA116" i="1"/>
  <c r="BB116" i="1"/>
  <c r="BC116" i="1"/>
  <c r="BD116" i="1"/>
  <c r="BE116" i="1"/>
  <c r="BF116" i="1"/>
  <c r="BG116" i="1"/>
  <c r="BH116" i="1"/>
  <c r="BI116" i="1"/>
  <c r="BJ116" i="1"/>
  <c r="AY117" i="1"/>
  <c r="AZ117" i="1"/>
  <c r="BA117" i="1"/>
  <c r="BB117" i="1"/>
  <c r="BC117" i="1"/>
  <c r="BD117" i="1"/>
  <c r="BE117" i="1"/>
  <c r="BF117" i="1"/>
  <c r="BG117" i="1"/>
  <c r="BH117" i="1"/>
  <c r="BI117" i="1"/>
  <c r="BJ117" i="1"/>
  <c r="AY118" i="1"/>
  <c r="AZ118" i="1"/>
  <c r="BA118" i="1"/>
  <c r="BB118" i="1"/>
  <c r="BC118" i="1"/>
  <c r="BD118" i="1"/>
  <c r="BE118" i="1"/>
  <c r="BF118" i="1"/>
  <c r="BG118" i="1"/>
  <c r="BH118" i="1"/>
  <c r="BI118" i="1"/>
  <c r="BJ118" i="1"/>
  <c r="AY119" i="1"/>
  <c r="AZ119" i="1"/>
  <c r="BA119" i="1"/>
  <c r="BB119" i="1"/>
  <c r="BC119" i="1"/>
  <c r="BD119" i="1"/>
  <c r="BE119" i="1"/>
  <c r="BF119" i="1"/>
  <c r="BG119" i="1"/>
  <c r="BH119" i="1"/>
  <c r="BI119" i="1"/>
  <c r="BJ119" i="1"/>
  <c r="AY120" i="1"/>
  <c r="AZ120" i="1"/>
  <c r="BA120" i="1"/>
  <c r="BB120" i="1"/>
  <c r="BC120" i="1"/>
  <c r="BD120" i="1"/>
  <c r="BE120" i="1"/>
  <c r="BF120" i="1"/>
  <c r="BG120" i="1"/>
  <c r="BH120" i="1"/>
  <c r="BI120" i="1"/>
  <c r="BJ120" i="1"/>
  <c r="AY121" i="1"/>
  <c r="AZ121" i="1"/>
  <c r="BA121" i="1"/>
  <c r="BB121" i="1"/>
  <c r="BC121" i="1"/>
  <c r="BD121" i="1"/>
  <c r="BE121" i="1"/>
  <c r="BF121" i="1"/>
  <c r="BG121" i="1"/>
  <c r="BH121" i="1"/>
  <c r="BI121" i="1"/>
  <c r="BJ121" i="1"/>
  <c r="AY122" i="1"/>
  <c r="AZ122" i="1"/>
  <c r="BA122" i="1"/>
  <c r="BB122" i="1"/>
  <c r="BC122" i="1"/>
  <c r="BD122" i="1"/>
  <c r="BE122" i="1"/>
  <c r="BF122" i="1"/>
  <c r="BG122" i="1"/>
  <c r="BH122" i="1"/>
  <c r="BI122" i="1"/>
  <c r="BJ122" i="1"/>
  <c r="AY123" i="1"/>
  <c r="AZ123" i="1"/>
  <c r="BA123" i="1"/>
  <c r="BB123" i="1"/>
  <c r="BC123" i="1"/>
  <c r="BD123" i="1"/>
  <c r="BE123" i="1"/>
  <c r="BF123" i="1"/>
  <c r="BG123" i="1"/>
  <c r="BH123" i="1"/>
  <c r="BI123" i="1"/>
  <c r="BJ123" i="1"/>
  <c r="AY124" i="1"/>
  <c r="AZ124" i="1"/>
  <c r="BA124" i="1"/>
  <c r="BB124" i="1"/>
  <c r="BC124" i="1"/>
  <c r="BD124" i="1"/>
  <c r="BE124" i="1"/>
  <c r="BF124" i="1"/>
  <c r="BG124" i="1"/>
  <c r="BH124" i="1"/>
  <c r="BI124" i="1"/>
  <c r="BJ124" i="1"/>
  <c r="AY125" i="1"/>
  <c r="AZ125" i="1"/>
  <c r="BA125" i="1"/>
  <c r="BB125" i="1"/>
  <c r="BC125" i="1"/>
  <c r="BD125" i="1"/>
  <c r="BE125" i="1"/>
  <c r="BF125" i="1"/>
  <c r="BG125" i="1"/>
  <c r="BH125" i="1"/>
  <c r="BI125" i="1"/>
  <c r="BJ125" i="1"/>
  <c r="AY126" i="1"/>
  <c r="AZ126" i="1"/>
  <c r="BA126" i="1"/>
  <c r="BB126" i="1"/>
  <c r="BC126" i="1"/>
  <c r="BD126" i="1"/>
  <c r="BE126" i="1"/>
  <c r="BF126" i="1"/>
  <c r="BG126" i="1"/>
  <c r="BH126" i="1"/>
  <c r="BI126" i="1"/>
  <c r="BJ126" i="1"/>
  <c r="AY127" i="1"/>
  <c r="AZ127" i="1"/>
  <c r="BA127" i="1"/>
  <c r="BB127" i="1"/>
  <c r="BC127" i="1"/>
  <c r="BD127" i="1"/>
  <c r="BE127" i="1"/>
  <c r="BF127" i="1"/>
  <c r="BG127" i="1"/>
  <c r="BH127" i="1"/>
  <c r="BI127" i="1"/>
  <c r="BJ127" i="1"/>
  <c r="AY128" i="1"/>
  <c r="AZ128" i="1"/>
  <c r="BA128" i="1"/>
  <c r="BB128" i="1"/>
  <c r="BC128" i="1"/>
  <c r="BD128" i="1"/>
  <c r="BE128" i="1"/>
  <c r="BF128" i="1"/>
  <c r="BG128" i="1"/>
  <c r="BH128" i="1"/>
  <c r="BI128" i="1"/>
  <c r="BJ128" i="1"/>
  <c r="AY129" i="1"/>
  <c r="AZ129" i="1"/>
  <c r="BA129" i="1"/>
  <c r="BB129" i="1"/>
  <c r="BC129" i="1"/>
  <c r="BD129" i="1"/>
  <c r="BE129" i="1"/>
  <c r="BF129" i="1"/>
  <c r="BG129" i="1"/>
  <c r="BH129" i="1"/>
  <c r="BI129" i="1"/>
  <c r="BJ129" i="1"/>
  <c r="AY130" i="1"/>
  <c r="AZ130" i="1"/>
  <c r="BA130" i="1"/>
  <c r="BB130" i="1"/>
  <c r="BC130" i="1"/>
  <c r="BD130" i="1"/>
  <c r="BE130" i="1"/>
  <c r="BF130" i="1"/>
  <c r="BG130" i="1"/>
  <c r="BH130" i="1"/>
  <c r="BI130" i="1"/>
  <c r="BJ130" i="1"/>
  <c r="AY131" i="1"/>
  <c r="AZ131" i="1"/>
  <c r="BA131" i="1"/>
  <c r="BB131" i="1"/>
  <c r="BC131" i="1"/>
  <c r="BD131" i="1"/>
  <c r="BE131" i="1"/>
  <c r="BF131" i="1"/>
  <c r="BG131" i="1"/>
  <c r="BH131" i="1"/>
  <c r="BI131" i="1"/>
  <c r="BJ131" i="1"/>
  <c r="AY132" i="1"/>
  <c r="AZ132" i="1"/>
  <c r="BA132" i="1"/>
  <c r="BB132" i="1"/>
  <c r="BC132" i="1"/>
  <c r="BD132" i="1"/>
  <c r="BE132" i="1"/>
  <c r="BF132" i="1"/>
  <c r="BG132" i="1"/>
  <c r="BH132" i="1"/>
  <c r="BI132" i="1"/>
  <c r="BJ132" i="1"/>
  <c r="AY133" i="1"/>
  <c r="AZ133" i="1"/>
  <c r="BA133" i="1"/>
  <c r="BB133" i="1"/>
  <c r="BC133" i="1"/>
  <c r="BD133" i="1"/>
  <c r="BE133" i="1"/>
  <c r="BF133" i="1"/>
  <c r="BG133" i="1"/>
  <c r="BH133" i="1"/>
  <c r="BI133" i="1"/>
  <c r="BJ133" i="1"/>
  <c r="AY134" i="1"/>
  <c r="AZ134" i="1"/>
  <c r="BA134" i="1"/>
  <c r="BB134" i="1"/>
  <c r="BC134" i="1"/>
  <c r="BD134" i="1"/>
  <c r="BE134" i="1"/>
  <c r="BF134" i="1"/>
  <c r="BG134" i="1"/>
  <c r="BH134" i="1"/>
  <c r="BI134" i="1"/>
  <c r="BJ134" i="1"/>
  <c r="AY135" i="1"/>
  <c r="AZ135" i="1"/>
  <c r="BA135" i="1"/>
  <c r="BB135" i="1"/>
  <c r="BC135" i="1"/>
  <c r="BD135" i="1"/>
  <c r="BE135" i="1"/>
  <c r="BF135" i="1"/>
  <c r="BG135" i="1"/>
  <c r="BH135" i="1"/>
  <c r="BI135" i="1"/>
  <c r="BJ135" i="1"/>
  <c r="AY136" i="1"/>
  <c r="AZ136" i="1"/>
  <c r="BA136" i="1"/>
  <c r="BB136" i="1"/>
  <c r="BC136" i="1"/>
  <c r="BD136" i="1"/>
  <c r="BE136" i="1"/>
  <c r="BF136" i="1"/>
  <c r="BG136" i="1"/>
  <c r="BH136" i="1"/>
  <c r="BI136" i="1"/>
  <c r="BJ136" i="1"/>
  <c r="AY137" i="1"/>
  <c r="AZ137" i="1"/>
  <c r="BA137" i="1"/>
  <c r="BB137" i="1"/>
  <c r="BC137" i="1"/>
  <c r="BD137" i="1"/>
  <c r="BE137" i="1"/>
  <c r="BF137" i="1"/>
  <c r="BG137" i="1"/>
  <c r="BH137" i="1"/>
  <c r="BI137" i="1"/>
  <c r="BJ137" i="1"/>
  <c r="AY138" i="1"/>
  <c r="AZ138" i="1"/>
  <c r="BA138" i="1"/>
  <c r="BB138" i="1"/>
  <c r="BC138" i="1"/>
  <c r="BD138" i="1"/>
  <c r="BE138" i="1"/>
  <c r="BF138" i="1"/>
  <c r="BG138" i="1"/>
  <c r="BH138" i="1"/>
  <c r="BI138" i="1"/>
  <c r="BJ138" i="1"/>
  <c r="AY139" i="1"/>
  <c r="AZ139" i="1"/>
  <c r="BA139" i="1"/>
  <c r="BB139" i="1"/>
  <c r="BC139" i="1"/>
  <c r="BD139" i="1"/>
  <c r="BE139" i="1"/>
  <c r="BF139" i="1"/>
  <c r="BG139" i="1"/>
  <c r="BH139" i="1"/>
  <c r="BI139" i="1"/>
  <c r="BJ139" i="1"/>
  <c r="AY140" i="1"/>
  <c r="AZ140" i="1"/>
  <c r="BA140" i="1"/>
  <c r="BB140" i="1"/>
  <c r="BC140" i="1"/>
  <c r="BD140" i="1"/>
  <c r="BE140" i="1"/>
  <c r="BF140" i="1"/>
  <c r="BG140" i="1"/>
  <c r="BH140" i="1"/>
  <c r="BI140" i="1"/>
  <c r="BJ140" i="1"/>
  <c r="AY141" i="1"/>
  <c r="AZ141" i="1"/>
  <c r="BA141" i="1"/>
  <c r="BB141" i="1"/>
  <c r="BC141" i="1"/>
  <c r="BD141" i="1"/>
  <c r="BE141" i="1"/>
  <c r="BF141" i="1"/>
  <c r="BG141" i="1"/>
  <c r="BH141" i="1"/>
  <c r="BI141" i="1"/>
  <c r="BJ141" i="1"/>
  <c r="AY142" i="1"/>
  <c r="AZ142" i="1"/>
  <c r="BA142" i="1"/>
  <c r="BB142" i="1"/>
  <c r="BC142" i="1"/>
  <c r="BD142" i="1"/>
  <c r="BE142" i="1"/>
  <c r="BF142" i="1"/>
  <c r="BG142" i="1"/>
  <c r="BH142" i="1"/>
  <c r="BI142" i="1"/>
  <c r="BJ142" i="1"/>
  <c r="AY143" i="1"/>
  <c r="AZ143" i="1"/>
  <c r="BA143" i="1"/>
  <c r="BB143" i="1"/>
  <c r="BC143" i="1"/>
  <c r="BD143" i="1"/>
  <c r="BE143" i="1"/>
  <c r="BF143" i="1"/>
  <c r="BG143" i="1"/>
  <c r="BH143" i="1"/>
  <c r="BI143" i="1"/>
  <c r="BJ143" i="1"/>
  <c r="AY144" i="1"/>
  <c r="AZ144" i="1"/>
  <c r="BA144" i="1"/>
  <c r="BB144" i="1"/>
  <c r="BC144" i="1"/>
  <c r="BD144" i="1"/>
  <c r="BE144" i="1"/>
  <c r="BF144" i="1"/>
  <c r="BG144" i="1"/>
  <c r="BH144" i="1"/>
  <c r="BI144" i="1"/>
  <c r="BJ144" i="1"/>
  <c r="AY145" i="1"/>
  <c r="AZ145" i="1"/>
  <c r="BA145" i="1"/>
  <c r="BB145" i="1"/>
  <c r="BC145" i="1"/>
  <c r="BD145" i="1"/>
  <c r="BE145" i="1"/>
  <c r="BF145" i="1"/>
  <c r="BG145" i="1"/>
  <c r="BH145" i="1"/>
  <c r="BI145" i="1"/>
  <c r="BJ145" i="1"/>
  <c r="AY146" i="1"/>
  <c r="AZ146" i="1"/>
  <c r="BA146" i="1"/>
  <c r="BB146" i="1"/>
  <c r="BC146" i="1"/>
  <c r="BD146" i="1"/>
  <c r="BE146" i="1"/>
  <c r="BF146" i="1"/>
  <c r="BG146" i="1"/>
  <c r="BH146" i="1"/>
  <c r="BI146" i="1"/>
  <c r="BJ146" i="1"/>
  <c r="AY147" i="1"/>
  <c r="AZ147" i="1"/>
  <c r="BA147" i="1"/>
  <c r="BB147" i="1"/>
  <c r="BC147" i="1"/>
  <c r="BD147" i="1"/>
  <c r="BE147" i="1"/>
  <c r="BF147" i="1"/>
  <c r="BG147" i="1"/>
  <c r="BH147" i="1"/>
  <c r="BI147" i="1"/>
  <c r="BJ147" i="1"/>
  <c r="AY148" i="1"/>
  <c r="AZ148" i="1"/>
  <c r="BA148" i="1"/>
  <c r="BB148" i="1"/>
  <c r="BC148" i="1"/>
  <c r="BD148" i="1"/>
  <c r="BE148" i="1"/>
  <c r="BF148" i="1"/>
  <c r="BG148" i="1"/>
  <c r="BH148" i="1"/>
  <c r="BI148" i="1"/>
  <c r="BJ148" i="1"/>
  <c r="AY149" i="1"/>
  <c r="AZ149" i="1"/>
  <c r="BA149" i="1"/>
  <c r="BB149" i="1"/>
  <c r="BC149" i="1"/>
  <c r="BD149" i="1"/>
  <c r="BE149" i="1"/>
  <c r="BF149" i="1"/>
  <c r="BG149" i="1"/>
  <c r="BH149" i="1"/>
  <c r="BI149" i="1"/>
  <c r="BJ149" i="1"/>
  <c r="AY150" i="1"/>
  <c r="AZ150" i="1"/>
  <c r="BA150" i="1"/>
  <c r="BB150" i="1"/>
  <c r="BC150" i="1"/>
  <c r="BD150" i="1"/>
  <c r="BE150" i="1"/>
  <c r="BF150" i="1"/>
  <c r="BG150" i="1"/>
  <c r="BH150" i="1"/>
  <c r="BI150" i="1"/>
  <c r="BJ150" i="1"/>
  <c r="AY151" i="1"/>
  <c r="AZ151" i="1"/>
  <c r="BA151" i="1"/>
  <c r="BB151" i="1"/>
  <c r="BC151" i="1"/>
  <c r="BD151" i="1"/>
  <c r="BE151" i="1"/>
  <c r="BF151" i="1"/>
  <c r="BG151" i="1"/>
  <c r="BH151" i="1"/>
  <c r="BI151" i="1"/>
  <c r="BJ151" i="1"/>
  <c r="AY152" i="1"/>
  <c r="AZ152" i="1"/>
  <c r="BA152" i="1"/>
  <c r="BB152" i="1"/>
  <c r="BC152" i="1"/>
  <c r="BD152" i="1"/>
  <c r="BE152" i="1"/>
  <c r="BF152" i="1"/>
  <c r="BG152" i="1"/>
  <c r="BH152" i="1"/>
  <c r="BI152" i="1"/>
  <c r="BJ152" i="1"/>
  <c r="AY153" i="1"/>
  <c r="AZ153" i="1"/>
  <c r="BA153" i="1"/>
  <c r="BB153" i="1"/>
  <c r="BC153" i="1"/>
  <c r="BD153" i="1"/>
  <c r="BE153" i="1"/>
  <c r="BF153" i="1"/>
  <c r="BG153" i="1"/>
  <c r="BH153" i="1"/>
  <c r="BI153" i="1"/>
  <c r="BJ153" i="1"/>
  <c r="AY154" i="1"/>
  <c r="AZ154" i="1"/>
  <c r="BA154" i="1"/>
  <c r="BB154" i="1"/>
  <c r="BC154" i="1"/>
  <c r="BD154" i="1"/>
  <c r="BE154" i="1"/>
  <c r="BF154" i="1"/>
  <c r="BG154" i="1"/>
  <c r="BH154" i="1"/>
  <c r="BI154" i="1"/>
  <c r="BJ154" i="1"/>
  <c r="AY155" i="1"/>
  <c r="AZ155" i="1"/>
  <c r="BA155" i="1"/>
  <c r="BB155" i="1"/>
  <c r="BC155" i="1"/>
  <c r="BD155" i="1"/>
  <c r="BE155" i="1"/>
  <c r="BF155" i="1"/>
  <c r="BG155" i="1"/>
  <c r="BH155" i="1"/>
  <c r="BI155" i="1"/>
  <c r="BJ155" i="1"/>
  <c r="AY156" i="1"/>
  <c r="AZ156" i="1"/>
  <c r="BA156" i="1"/>
  <c r="BB156" i="1"/>
  <c r="BC156" i="1"/>
  <c r="BD156" i="1"/>
  <c r="BE156" i="1"/>
  <c r="BF156" i="1"/>
  <c r="BG156" i="1"/>
  <c r="BH156" i="1"/>
  <c r="BI156" i="1"/>
  <c r="BJ156" i="1"/>
  <c r="AY157" i="1"/>
  <c r="AZ157" i="1"/>
  <c r="BA157" i="1"/>
  <c r="BB157" i="1"/>
  <c r="BC157" i="1"/>
  <c r="BD157" i="1"/>
  <c r="BE157" i="1"/>
  <c r="BF157" i="1"/>
  <c r="BG157" i="1"/>
  <c r="BH157" i="1"/>
  <c r="BI157" i="1"/>
  <c r="BJ157" i="1"/>
  <c r="AY158" i="1"/>
  <c r="AZ158" i="1"/>
  <c r="BA158" i="1"/>
  <c r="BB158" i="1"/>
  <c r="BC158" i="1"/>
  <c r="BD158" i="1"/>
  <c r="BE158" i="1"/>
  <c r="BF158" i="1"/>
  <c r="BG158" i="1"/>
  <c r="BH158" i="1"/>
  <c r="BI158" i="1"/>
  <c r="BJ158" i="1"/>
  <c r="AY159" i="1"/>
  <c r="AZ159" i="1"/>
  <c r="BA159" i="1"/>
  <c r="BB159" i="1"/>
  <c r="BC159" i="1"/>
  <c r="BD159" i="1"/>
  <c r="BE159" i="1"/>
  <c r="BF159" i="1"/>
  <c r="BG159" i="1"/>
  <c r="BH159" i="1"/>
  <c r="BI159" i="1"/>
  <c r="BJ159" i="1"/>
  <c r="AY160" i="1"/>
  <c r="AZ160" i="1"/>
  <c r="BA160" i="1"/>
  <c r="BB160" i="1"/>
  <c r="BC160" i="1"/>
  <c r="BD160" i="1"/>
  <c r="BE160" i="1"/>
  <c r="BF160" i="1"/>
  <c r="BG160" i="1"/>
  <c r="BH160" i="1"/>
  <c r="BI160" i="1"/>
  <c r="BJ160" i="1"/>
  <c r="AY161" i="1"/>
  <c r="AZ161" i="1"/>
  <c r="BA161" i="1"/>
  <c r="BB161" i="1"/>
  <c r="BC161" i="1"/>
  <c r="BD161" i="1"/>
  <c r="BE161" i="1"/>
  <c r="BF161" i="1"/>
  <c r="BG161" i="1"/>
  <c r="BH161" i="1"/>
  <c r="BI161" i="1"/>
  <c r="BJ161" i="1"/>
  <c r="AY162" i="1"/>
  <c r="AZ162" i="1"/>
  <c r="BA162" i="1"/>
  <c r="BB162" i="1"/>
  <c r="BC162" i="1"/>
  <c r="BD162" i="1"/>
  <c r="BE162" i="1"/>
  <c r="BF162" i="1"/>
  <c r="BG162" i="1"/>
  <c r="BH162" i="1"/>
  <c r="BI162" i="1"/>
  <c r="BJ162" i="1"/>
  <c r="AY163" i="1"/>
  <c r="AZ163" i="1"/>
  <c r="BA163" i="1"/>
  <c r="BB163" i="1"/>
  <c r="BC163" i="1"/>
  <c r="BD163" i="1"/>
  <c r="BE163" i="1"/>
  <c r="BF163" i="1"/>
  <c r="BG163" i="1"/>
  <c r="BH163" i="1"/>
  <c r="BI163" i="1"/>
  <c r="BJ163" i="1"/>
  <c r="AY164" i="1"/>
  <c r="AZ164" i="1"/>
  <c r="BA164" i="1"/>
  <c r="BB164" i="1"/>
  <c r="BC164" i="1"/>
  <c r="BD164" i="1"/>
  <c r="BE164" i="1"/>
  <c r="BF164" i="1"/>
  <c r="BG164" i="1"/>
  <c r="BH164" i="1"/>
  <c r="BI164" i="1"/>
  <c r="BJ164" i="1"/>
  <c r="AY165" i="1"/>
  <c r="AZ165" i="1"/>
  <c r="BA165" i="1"/>
  <c r="BB165" i="1"/>
  <c r="BC165" i="1"/>
  <c r="BD165" i="1"/>
  <c r="BE165" i="1"/>
  <c r="BF165" i="1"/>
  <c r="BG165" i="1"/>
  <c r="BH165" i="1"/>
  <c r="BI165" i="1"/>
  <c r="BJ165" i="1"/>
  <c r="AY166" i="1"/>
  <c r="AZ166" i="1"/>
  <c r="BA166" i="1"/>
  <c r="BB166" i="1"/>
  <c r="BC166" i="1"/>
  <c r="BD166" i="1"/>
  <c r="BE166" i="1"/>
  <c r="BF166" i="1"/>
  <c r="BG166" i="1"/>
  <c r="BH166" i="1"/>
  <c r="BI166" i="1"/>
  <c r="BJ166" i="1"/>
  <c r="AY167" i="1"/>
  <c r="AZ167" i="1"/>
  <c r="BA167" i="1"/>
  <c r="BB167" i="1"/>
  <c r="BC167" i="1"/>
  <c r="BD167" i="1"/>
  <c r="BE167" i="1"/>
  <c r="BF167" i="1"/>
  <c r="BG167" i="1"/>
  <c r="BH167" i="1"/>
  <c r="BI167" i="1"/>
  <c r="BJ167" i="1"/>
  <c r="AY168" i="1"/>
  <c r="AZ168" i="1"/>
  <c r="BA168" i="1"/>
  <c r="BB168" i="1"/>
  <c r="BC168" i="1"/>
  <c r="BD168" i="1"/>
  <c r="BE168" i="1"/>
  <c r="BF168" i="1"/>
  <c r="BG168" i="1"/>
  <c r="BH168" i="1"/>
  <c r="BI168" i="1"/>
  <c r="BJ168" i="1"/>
  <c r="AY169" i="1"/>
  <c r="AZ169" i="1"/>
  <c r="BA169" i="1"/>
  <c r="BB169" i="1"/>
  <c r="BC169" i="1"/>
  <c r="BD169" i="1"/>
  <c r="BE169" i="1"/>
  <c r="BF169" i="1"/>
  <c r="BG169" i="1"/>
  <c r="BH169" i="1"/>
  <c r="BI169" i="1"/>
  <c r="BJ169" i="1"/>
  <c r="AY170" i="1"/>
  <c r="AZ170" i="1"/>
  <c r="BA170" i="1"/>
  <c r="BB170" i="1"/>
  <c r="BC170" i="1"/>
  <c r="BD170" i="1"/>
  <c r="BE170" i="1"/>
  <c r="BF170" i="1"/>
  <c r="BG170" i="1"/>
  <c r="BH170" i="1"/>
  <c r="BI170" i="1"/>
  <c r="BJ170" i="1"/>
  <c r="AY171" i="1"/>
  <c r="AZ171" i="1"/>
  <c r="BA171" i="1"/>
  <c r="BB171" i="1"/>
  <c r="BC171" i="1"/>
  <c r="BD171" i="1"/>
  <c r="BE171" i="1"/>
  <c r="BF171" i="1"/>
  <c r="BG171" i="1"/>
  <c r="BH171" i="1"/>
  <c r="BI171" i="1"/>
  <c r="BJ171" i="1"/>
  <c r="AY172" i="1"/>
  <c r="AZ172" i="1"/>
  <c r="BA172" i="1"/>
  <c r="BB172" i="1"/>
  <c r="BC172" i="1"/>
  <c r="BD172" i="1"/>
  <c r="BE172" i="1"/>
  <c r="BF172" i="1"/>
  <c r="BG172" i="1"/>
  <c r="BH172" i="1"/>
  <c r="BI172" i="1"/>
  <c r="BJ172" i="1"/>
  <c r="AY173" i="1"/>
  <c r="AZ173" i="1"/>
  <c r="BA173" i="1"/>
  <c r="BB173" i="1"/>
  <c r="BC173" i="1"/>
  <c r="BD173" i="1"/>
  <c r="BE173" i="1"/>
  <c r="BF173" i="1"/>
  <c r="BG173" i="1"/>
  <c r="BH173" i="1"/>
  <c r="BI173" i="1"/>
  <c r="BJ173" i="1"/>
  <c r="AY174" i="1"/>
  <c r="AZ174" i="1"/>
  <c r="BA174" i="1"/>
  <c r="BB174" i="1"/>
  <c r="BC174" i="1"/>
  <c r="BD174" i="1"/>
  <c r="BE174" i="1"/>
  <c r="BF174" i="1"/>
  <c r="BG174" i="1"/>
  <c r="BH174" i="1"/>
  <c r="BI174" i="1"/>
  <c r="BJ174" i="1"/>
  <c r="AY175" i="1"/>
  <c r="AZ175" i="1"/>
  <c r="BA175" i="1"/>
  <c r="BB175" i="1"/>
  <c r="BC175" i="1"/>
  <c r="BD175" i="1"/>
  <c r="BE175" i="1"/>
  <c r="BF175" i="1"/>
  <c r="BG175" i="1"/>
  <c r="BH175" i="1"/>
  <c r="BI175" i="1"/>
  <c r="BJ175" i="1"/>
  <c r="AY176" i="1"/>
  <c r="AZ176" i="1"/>
  <c r="BA176" i="1"/>
  <c r="BB176" i="1"/>
  <c r="BC176" i="1"/>
  <c r="BD176" i="1"/>
  <c r="BE176" i="1"/>
  <c r="BF176" i="1"/>
  <c r="BG176" i="1"/>
  <c r="BH176" i="1"/>
  <c r="BI176" i="1"/>
  <c r="BJ176" i="1"/>
  <c r="AY177" i="1"/>
  <c r="AZ177" i="1"/>
  <c r="BA177" i="1"/>
  <c r="BB177" i="1"/>
  <c r="BC177" i="1"/>
  <c r="BD177" i="1"/>
  <c r="BE177" i="1"/>
  <c r="BF177" i="1"/>
  <c r="BG177" i="1"/>
  <c r="BH177" i="1"/>
  <c r="BI177" i="1"/>
  <c r="BJ177" i="1"/>
  <c r="AY178" i="1"/>
  <c r="AZ178" i="1"/>
  <c r="BA178" i="1"/>
  <c r="BB178" i="1"/>
  <c r="BC178" i="1"/>
  <c r="BD178" i="1"/>
  <c r="BE178" i="1"/>
  <c r="BF178" i="1"/>
  <c r="BG178" i="1"/>
  <c r="BH178" i="1"/>
  <c r="BI178" i="1"/>
  <c r="BJ178" i="1"/>
  <c r="AY179" i="1"/>
  <c r="AZ179" i="1"/>
  <c r="BA179" i="1"/>
  <c r="BB179" i="1"/>
  <c r="BC179" i="1"/>
  <c r="BD179" i="1"/>
  <c r="BE179" i="1"/>
  <c r="BF179" i="1"/>
  <c r="BG179" i="1"/>
  <c r="BH179" i="1"/>
  <c r="BI179" i="1"/>
  <c r="BJ179" i="1"/>
  <c r="AY180" i="1"/>
  <c r="AZ180" i="1"/>
  <c r="BA180" i="1"/>
  <c r="BB180" i="1"/>
  <c r="BC180" i="1"/>
  <c r="BD180" i="1"/>
  <c r="BE180" i="1"/>
  <c r="BF180" i="1"/>
  <c r="BG180" i="1"/>
  <c r="BH180" i="1"/>
  <c r="BI180" i="1"/>
  <c r="BJ180" i="1"/>
  <c r="AY181" i="1"/>
  <c r="AZ181" i="1"/>
  <c r="BA181" i="1"/>
  <c r="BB181" i="1"/>
  <c r="BC181" i="1"/>
  <c r="BD181" i="1"/>
  <c r="BE181" i="1"/>
  <c r="BF181" i="1"/>
  <c r="BG181" i="1"/>
  <c r="BH181" i="1"/>
  <c r="BI181" i="1"/>
  <c r="BJ181" i="1"/>
  <c r="AY182" i="1"/>
  <c r="AZ182" i="1"/>
  <c r="BA182" i="1"/>
  <c r="BB182" i="1"/>
  <c r="BC182" i="1"/>
  <c r="BD182" i="1"/>
  <c r="BE182" i="1"/>
  <c r="BF182" i="1"/>
  <c r="BG182" i="1"/>
  <c r="BH182" i="1"/>
  <c r="BI182" i="1"/>
  <c r="BJ182" i="1"/>
  <c r="AY183" i="1"/>
  <c r="AZ183" i="1"/>
  <c r="BA183" i="1"/>
  <c r="BB183" i="1"/>
  <c r="BC183" i="1"/>
  <c r="BD183" i="1"/>
  <c r="BE183" i="1"/>
  <c r="BF183" i="1"/>
  <c r="BG183" i="1"/>
  <c r="BH183" i="1"/>
  <c r="BI183" i="1"/>
  <c r="BJ183" i="1"/>
  <c r="AY184" i="1"/>
  <c r="AZ184" i="1"/>
  <c r="BA184" i="1"/>
  <c r="BB184" i="1"/>
  <c r="BC184" i="1"/>
  <c r="BD184" i="1"/>
  <c r="BE184" i="1"/>
  <c r="BF184" i="1"/>
  <c r="BG184" i="1"/>
  <c r="BH184" i="1"/>
  <c r="BI184" i="1"/>
  <c r="BJ184" i="1"/>
  <c r="AY185" i="1"/>
  <c r="AZ185" i="1"/>
  <c r="BA185" i="1"/>
  <c r="BB185" i="1"/>
  <c r="BC185" i="1"/>
  <c r="BD185" i="1"/>
  <c r="BE185" i="1"/>
  <c r="BF185" i="1"/>
  <c r="BG185" i="1"/>
  <c r="BH185" i="1"/>
  <c r="BI185" i="1"/>
  <c r="BJ185" i="1"/>
  <c r="AY186" i="1"/>
  <c r="AZ186" i="1"/>
  <c r="BA186" i="1"/>
  <c r="BB186" i="1"/>
  <c r="BC186" i="1"/>
  <c r="BD186" i="1"/>
  <c r="BE186" i="1"/>
  <c r="BF186" i="1"/>
  <c r="BG186" i="1"/>
  <c r="BH186" i="1"/>
  <c r="BI186" i="1"/>
  <c r="BJ186" i="1"/>
  <c r="AY187" i="1"/>
  <c r="AZ187" i="1"/>
  <c r="BA187" i="1"/>
  <c r="BB187" i="1"/>
  <c r="BC187" i="1"/>
  <c r="BD187" i="1"/>
  <c r="BE187" i="1"/>
  <c r="BF187" i="1"/>
  <c r="BG187" i="1"/>
  <c r="BH187" i="1"/>
  <c r="BI187" i="1"/>
  <c r="BJ187" i="1"/>
  <c r="AY188" i="1"/>
  <c r="AZ188" i="1"/>
  <c r="BA188" i="1"/>
  <c r="BB188" i="1"/>
  <c r="BC188" i="1"/>
  <c r="BD188" i="1"/>
  <c r="BE188" i="1"/>
  <c r="BF188" i="1"/>
  <c r="BG188" i="1"/>
  <c r="BH188" i="1"/>
  <c r="BI188" i="1"/>
  <c r="BJ188" i="1"/>
  <c r="AY189" i="1"/>
  <c r="AZ189" i="1"/>
  <c r="BA189" i="1"/>
  <c r="BB189" i="1"/>
  <c r="BC189" i="1"/>
  <c r="BD189" i="1"/>
  <c r="BE189" i="1"/>
  <c r="BF189" i="1"/>
  <c r="BG189" i="1"/>
  <c r="BH189" i="1"/>
  <c r="BI189" i="1"/>
  <c r="BJ189" i="1"/>
  <c r="AY190" i="1"/>
  <c r="AZ190" i="1"/>
  <c r="BA190" i="1"/>
  <c r="BB190" i="1"/>
  <c r="BC190" i="1"/>
  <c r="BD190" i="1"/>
  <c r="BE190" i="1"/>
  <c r="BF190" i="1"/>
  <c r="BG190" i="1"/>
  <c r="BH190" i="1"/>
  <c r="BI190" i="1"/>
  <c r="BJ190" i="1"/>
  <c r="AY191" i="1"/>
  <c r="AZ191" i="1"/>
  <c r="BA191" i="1"/>
  <c r="BB191" i="1"/>
  <c r="BC191" i="1"/>
  <c r="BD191" i="1"/>
  <c r="BE191" i="1"/>
  <c r="BF191" i="1"/>
  <c r="BG191" i="1"/>
  <c r="BH191" i="1"/>
  <c r="BI191" i="1"/>
  <c r="BJ191" i="1"/>
  <c r="AY192" i="1"/>
  <c r="AZ192" i="1"/>
  <c r="BA192" i="1"/>
  <c r="BB192" i="1"/>
  <c r="BC192" i="1"/>
  <c r="BD192" i="1"/>
  <c r="BE192" i="1"/>
  <c r="BF192" i="1"/>
  <c r="BG192" i="1"/>
  <c r="BH192" i="1"/>
  <c r="BI192" i="1"/>
  <c r="BJ192" i="1"/>
  <c r="AY193" i="1"/>
  <c r="AZ193" i="1"/>
  <c r="BA193" i="1"/>
  <c r="BB193" i="1"/>
  <c r="BC193" i="1"/>
  <c r="BD193" i="1"/>
  <c r="BE193" i="1"/>
  <c r="BF193" i="1"/>
  <c r="BG193" i="1"/>
  <c r="BH193" i="1"/>
  <c r="BI193" i="1"/>
  <c r="BJ193" i="1"/>
  <c r="AY194" i="1"/>
  <c r="AZ194" i="1"/>
  <c r="BA194" i="1"/>
  <c r="BB194" i="1"/>
  <c r="BC194" i="1"/>
  <c r="BD194" i="1"/>
  <c r="BE194" i="1"/>
  <c r="BF194" i="1"/>
  <c r="BG194" i="1"/>
  <c r="BH194" i="1"/>
  <c r="BI194" i="1"/>
  <c r="BJ194" i="1"/>
  <c r="AY195" i="1"/>
  <c r="AZ195" i="1"/>
  <c r="BA195" i="1"/>
  <c r="BB195" i="1"/>
  <c r="BC195" i="1"/>
  <c r="BD195" i="1"/>
  <c r="BE195" i="1"/>
  <c r="BF195" i="1"/>
  <c r="BG195" i="1"/>
  <c r="BH195" i="1"/>
  <c r="BI195" i="1"/>
  <c r="BJ195" i="1"/>
  <c r="AY196" i="1"/>
  <c r="AZ196" i="1"/>
  <c r="BA196" i="1"/>
  <c r="BB196" i="1"/>
  <c r="BC196" i="1"/>
  <c r="BD196" i="1"/>
  <c r="BE196" i="1"/>
  <c r="BF196" i="1"/>
  <c r="BG196" i="1"/>
  <c r="BH196" i="1"/>
  <c r="BI196" i="1"/>
  <c r="BJ196" i="1"/>
  <c r="AY197" i="1"/>
  <c r="AZ197" i="1"/>
  <c r="BA197" i="1"/>
  <c r="BB197" i="1"/>
  <c r="BC197" i="1"/>
  <c r="BD197" i="1"/>
  <c r="BE197" i="1"/>
  <c r="BF197" i="1"/>
  <c r="BG197" i="1"/>
  <c r="BH197" i="1"/>
  <c r="BI197" i="1"/>
  <c r="BJ197" i="1"/>
  <c r="AY198" i="1"/>
  <c r="AZ198" i="1"/>
  <c r="BA198" i="1"/>
  <c r="BB198" i="1"/>
  <c r="BC198" i="1"/>
  <c r="BD198" i="1"/>
  <c r="BE198" i="1"/>
  <c r="BF198" i="1"/>
  <c r="BG198" i="1"/>
  <c r="BH198" i="1"/>
  <c r="BI198" i="1"/>
  <c r="BJ198" i="1"/>
  <c r="AY199" i="1"/>
  <c r="AZ199" i="1"/>
  <c r="BA199" i="1"/>
  <c r="BB199" i="1"/>
  <c r="BC199" i="1"/>
  <c r="BD199" i="1"/>
  <c r="BE199" i="1"/>
  <c r="BF199" i="1"/>
  <c r="BG199" i="1"/>
  <c r="BH199" i="1"/>
  <c r="BI199" i="1"/>
  <c r="BJ199" i="1"/>
  <c r="AY200" i="1"/>
  <c r="AZ200" i="1"/>
  <c r="BA200" i="1"/>
  <c r="BB200" i="1"/>
  <c r="BC200" i="1"/>
  <c r="BD200" i="1"/>
  <c r="BE200" i="1"/>
  <c r="BF200" i="1"/>
  <c r="BG200" i="1"/>
  <c r="BH200" i="1"/>
  <c r="BI200" i="1"/>
  <c r="BJ200" i="1"/>
  <c r="AY201" i="1"/>
  <c r="AZ201" i="1"/>
  <c r="BA201" i="1"/>
  <c r="BB201" i="1"/>
  <c r="BC201" i="1"/>
  <c r="BD201" i="1"/>
  <c r="BE201" i="1"/>
  <c r="BF201" i="1"/>
  <c r="BG201" i="1"/>
  <c r="BH201" i="1"/>
  <c r="BI201" i="1"/>
  <c r="BJ201" i="1"/>
  <c r="AY202" i="1"/>
  <c r="AZ202" i="1"/>
  <c r="BA202" i="1"/>
  <c r="BB202" i="1"/>
  <c r="BC202" i="1"/>
  <c r="BD202" i="1"/>
  <c r="BE202" i="1"/>
  <c r="BF202" i="1"/>
  <c r="BG202" i="1"/>
  <c r="BH202" i="1"/>
  <c r="BI202" i="1"/>
  <c r="BJ202" i="1"/>
  <c r="AY203" i="1"/>
  <c r="AZ203" i="1"/>
  <c r="BA203" i="1"/>
  <c r="BB203" i="1"/>
  <c r="BC203" i="1"/>
  <c r="BD203" i="1"/>
  <c r="BE203" i="1"/>
  <c r="BF203" i="1"/>
  <c r="BG203" i="1"/>
  <c r="BH203" i="1"/>
  <c r="BI203" i="1"/>
  <c r="BJ203" i="1"/>
  <c r="AY204" i="1"/>
  <c r="AZ204" i="1"/>
  <c r="BA204" i="1"/>
  <c r="BB204" i="1"/>
  <c r="BC204" i="1"/>
  <c r="BD204" i="1"/>
  <c r="BE204" i="1"/>
  <c r="BF204" i="1"/>
  <c r="BG204" i="1"/>
  <c r="BH204" i="1"/>
  <c r="BI204" i="1"/>
  <c r="BJ204" i="1"/>
  <c r="AY205" i="1"/>
  <c r="AZ205" i="1"/>
  <c r="BA205" i="1"/>
  <c r="BB205" i="1"/>
  <c r="BC205" i="1"/>
  <c r="BD205" i="1"/>
  <c r="BE205" i="1"/>
  <c r="BF205" i="1"/>
  <c r="BG205" i="1"/>
  <c r="BH205" i="1"/>
  <c r="BI205" i="1"/>
  <c r="BJ205" i="1"/>
  <c r="AY206" i="1"/>
  <c r="AZ206" i="1"/>
  <c r="BA206" i="1"/>
  <c r="BB206" i="1"/>
  <c r="BC206" i="1"/>
  <c r="BD206" i="1"/>
  <c r="BE206" i="1"/>
  <c r="BF206" i="1"/>
  <c r="BG206" i="1"/>
  <c r="BH206" i="1"/>
  <c r="BI206" i="1"/>
  <c r="BJ206" i="1"/>
  <c r="AY207" i="1"/>
  <c r="AZ207" i="1"/>
  <c r="BA207" i="1"/>
  <c r="BB207" i="1"/>
  <c r="BC207" i="1"/>
  <c r="BD207" i="1"/>
  <c r="BE207" i="1"/>
  <c r="BF207" i="1"/>
  <c r="BG207" i="1"/>
  <c r="BH207" i="1"/>
  <c r="BI207" i="1"/>
  <c r="BJ207" i="1"/>
  <c r="AY208" i="1"/>
  <c r="AZ208" i="1"/>
  <c r="BA208" i="1"/>
  <c r="BB208" i="1"/>
  <c r="BC208" i="1"/>
  <c r="BD208" i="1"/>
  <c r="BE208" i="1"/>
  <c r="BF208" i="1"/>
  <c r="BG208" i="1"/>
  <c r="BH208" i="1"/>
  <c r="BI208" i="1"/>
  <c r="BJ208" i="1"/>
  <c r="AY209" i="1"/>
  <c r="AZ209" i="1"/>
  <c r="BA209" i="1"/>
  <c r="BB209" i="1"/>
  <c r="BC209" i="1"/>
  <c r="BD209" i="1"/>
  <c r="BE209" i="1"/>
  <c r="BF209" i="1"/>
  <c r="BG209" i="1"/>
  <c r="BH209" i="1"/>
  <c r="BI209" i="1"/>
  <c r="BJ209" i="1"/>
  <c r="AY210" i="1"/>
  <c r="AZ210" i="1"/>
  <c r="BA210" i="1"/>
  <c r="BB210" i="1"/>
  <c r="BC210" i="1"/>
  <c r="BD210" i="1"/>
  <c r="BE210" i="1"/>
  <c r="BF210" i="1"/>
  <c r="BG210" i="1"/>
  <c r="BH210" i="1"/>
  <c r="BI210" i="1"/>
  <c r="BJ210" i="1"/>
  <c r="AY211" i="1"/>
  <c r="AZ211" i="1"/>
  <c r="BA211" i="1"/>
  <c r="BB211" i="1"/>
  <c r="BC211" i="1"/>
  <c r="BD211" i="1"/>
  <c r="BE211" i="1"/>
  <c r="BF211" i="1"/>
  <c r="BG211" i="1"/>
  <c r="BH211" i="1"/>
  <c r="BI211" i="1"/>
  <c r="BJ211" i="1"/>
  <c r="AY212" i="1"/>
  <c r="AZ212" i="1"/>
  <c r="BA212" i="1"/>
  <c r="BB212" i="1"/>
  <c r="BC212" i="1"/>
  <c r="BD212" i="1"/>
  <c r="BE212" i="1"/>
  <c r="BF212" i="1"/>
  <c r="BG212" i="1"/>
  <c r="BH212" i="1"/>
  <c r="BI212" i="1"/>
  <c r="BJ212" i="1"/>
  <c r="AY213" i="1"/>
  <c r="AZ213" i="1"/>
  <c r="BA213" i="1"/>
  <c r="BB213" i="1"/>
  <c r="BC213" i="1"/>
  <c r="BD213" i="1"/>
  <c r="BE213" i="1"/>
  <c r="BF213" i="1"/>
  <c r="BG213" i="1"/>
  <c r="BH213" i="1"/>
  <c r="BI213" i="1"/>
  <c r="BJ213" i="1"/>
  <c r="AY214" i="1"/>
  <c r="AZ214" i="1"/>
  <c r="BA214" i="1"/>
  <c r="BB214" i="1"/>
  <c r="BC214" i="1"/>
  <c r="BD214" i="1"/>
  <c r="BE214" i="1"/>
  <c r="BF214" i="1"/>
  <c r="BG214" i="1"/>
  <c r="BH214" i="1"/>
  <c r="BI214" i="1"/>
  <c r="BJ214" i="1"/>
  <c r="AY215" i="1"/>
  <c r="AZ215" i="1"/>
  <c r="BA215" i="1"/>
  <c r="BB215" i="1"/>
  <c r="BC215" i="1"/>
  <c r="BD215" i="1"/>
  <c r="BE215" i="1"/>
  <c r="BF215" i="1"/>
  <c r="BG215" i="1"/>
  <c r="BH215" i="1"/>
  <c r="BI215" i="1"/>
  <c r="BJ215" i="1"/>
  <c r="AY216" i="1"/>
  <c r="AZ216" i="1"/>
  <c r="BA216" i="1"/>
  <c r="BB216" i="1"/>
  <c r="BC216" i="1"/>
  <c r="BD216" i="1"/>
  <c r="BE216" i="1"/>
  <c r="BF216" i="1"/>
  <c r="BG216" i="1"/>
  <c r="BH216" i="1"/>
  <c r="BI216" i="1"/>
  <c r="BJ216" i="1"/>
  <c r="AY217" i="1"/>
  <c r="AZ217" i="1"/>
  <c r="BA217" i="1"/>
  <c r="BB217" i="1"/>
  <c r="BC217" i="1"/>
  <c r="BD217" i="1"/>
  <c r="BE217" i="1"/>
  <c r="BF217" i="1"/>
  <c r="BG217" i="1"/>
  <c r="BH217" i="1"/>
  <c r="BI217" i="1"/>
  <c r="BJ217" i="1"/>
  <c r="AY218" i="1"/>
  <c r="AZ218" i="1"/>
  <c r="BA218" i="1"/>
  <c r="BB218" i="1"/>
  <c r="BC218" i="1"/>
  <c r="BD218" i="1"/>
  <c r="BE218" i="1"/>
  <c r="BF218" i="1"/>
  <c r="BG218" i="1"/>
  <c r="BH218" i="1"/>
  <c r="BI218" i="1"/>
  <c r="BJ218" i="1"/>
  <c r="AY219" i="1"/>
  <c r="AZ219" i="1"/>
  <c r="BA219" i="1"/>
  <c r="BB219" i="1"/>
  <c r="BC219" i="1"/>
  <c r="BD219" i="1"/>
  <c r="BE219" i="1"/>
  <c r="BF219" i="1"/>
  <c r="BG219" i="1"/>
  <c r="BH219" i="1"/>
  <c r="BI219" i="1"/>
  <c r="BJ219" i="1"/>
  <c r="AY220" i="1"/>
  <c r="AZ220" i="1"/>
  <c r="BA220" i="1"/>
  <c r="BB220" i="1"/>
  <c r="BC220" i="1"/>
  <c r="BD220" i="1"/>
  <c r="BE220" i="1"/>
  <c r="BF220" i="1"/>
  <c r="BG220" i="1"/>
  <c r="BH220" i="1"/>
  <c r="BI220" i="1"/>
  <c r="BJ220" i="1"/>
  <c r="AY221" i="1"/>
  <c r="AZ221" i="1"/>
  <c r="BA221" i="1"/>
  <c r="BB221" i="1"/>
  <c r="BC221" i="1"/>
  <c r="BD221" i="1"/>
  <c r="BE221" i="1"/>
  <c r="BF221" i="1"/>
  <c r="BG221" i="1"/>
  <c r="BH221" i="1"/>
  <c r="BI221" i="1"/>
  <c r="BJ221" i="1"/>
  <c r="AY222" i="1"/>
  <c r="AZ222" i="1"/>
  <c r="BA222" i="1"/>
  <c r="BB222" i="1"/>
  <c r="BC222" i="1"/>
  <c r="BD222" i="1"/>
  <c r="BE222" i="1"/>
  <c r="BF222" i="1"/>
  <c r="BG222" i="1"/>
  <c r="BH222" i="1"/>
  <c r="BI222" i="1"/>
  <c r="BJ222" i="1"/>
  <c r="AY223" i="1"/>
  <c r="AZ223" i="1"/>
  <c r="BA223" i="1"/>
  <c r="BB223" i="1"/>
  <c r="BC223" i="1"/>
  <c r="BD223" i="1"/>
  <c r="BE223" i="1"/>
  <c r="BF223" i="1"/>
  <c r="BG223" i="1"/>
  <c r="BH223" i="1"/>
  <c r="BI223" i="1"/>
  <c r="BJ223" i="1"/>
  <c r="AY224" i="1"/>
  <c r="AZ224" i="1"/>
  <c r="BA224" i="1"/>
  <c r="BB224" i="1"/>
  <c r="BC224" i="1"/>
  <c r="BD224" i="1"/>
  <c r="BE224" i="1"/>
  <c r="BF224" i="1"/>
  <c r="BG224" i="1"/>
  <c r="BH224" i="1"/>
  <c r="BI224" i="1"/>
  <c r="BJ224" i="1"/>
  <c r="AY225" i="1"/>
  <c r="AZ225" i="1"/>
  <c r="BA225" i="1"/>
  <c r="BB225" i="1"/>
  <c r="BC225" i="1"/>
  <c r="BD225" i="1"/>
  <c r="BE225" i="1"/>
  <c r="BF225" i="1"/>
  <c r="BG225" i="1"/>
  <c r="BH225" i="1"/>
  <c r="BI225" i="1"/>
  <c r="BJ225" i="1"/>
  <c r="AY226" i="1"/>
  <c r="AZ226" i="1"/>
  <c r="BA226" i="1"/>
  <c r="BB226" i="1"/>
  <c r="BC226" i="1"/>
  <c r="BD226" i="1"/>
  <c r="BE226" i="1"/>
  <c r="BF226" i="1"/>
  <c r="BG226" i="1"/>
  <c r="BH226" i="1"/>
  <c r="BI226" i="1"/>
  <c r="BJ226" i="1"/>
  <c r="AY227" i="1"/>
  <c r="AZ227" i="1"/>
  <c r="BA227" i="1"/>
  <c r="BB227" i="1"/>
  <c r="BC227" i="1"/>
  <c r="BD227" i="1"/>
  <c r="BE227" i="1"/>
  <c r="BF227" i="1"/>
  <c r="BG227" i="1"/>
  <c r="BH227" i="1"/>
  <c r="BI227" i="1"/>
  <c r="BJ227" i="1"/>
  <c r="AY228" i="1"/>
  <c r="AZ228" i="1"/>
  <c r="BA228" i="1"/>
  <c r="BB228" i="1"/>
  <c r="BC228" i="1"/>
  <c r="BD228" i="1"/>
  <c r="BE228" i="1"/>
  <c r="BF228" i="1"/>
  <c r="BG228" i="1"/>
  <c r="BH228" i="1"/>
  <c r="BI228" i="1"/>
  <c r="BJ228" i="1"/>
  <c r="AY229" i="1"/>
  <c r="AZ229" i="1"/>
  <c r="BA229" i="1"/>
  <c r="BB229" i="1"/>
  <c r="BC229" i="1"/>
  <c r="BD229" i="1"/>
  <c r="BE229" i="1"/>
  <c r="BF229" i="1"/>
  <c r="BG229" i="1"/>
  <c r="BH229" i="1"/>
  <c r="BI229" i="1"/>
  <c r="BJ229" i="1"/>
  <c r="AY230" i="1"/>
  <c r="AZ230" i="1"/>
  <c r="BA230" i="1"/>
  <c r="BB230" i="1"/>
  <c r="BC230" i="1"/>
  <c r="BD230" i="1"/>
  <c r="BE230" i="1"/>
  <c r="BF230" i="1"/>
  <c r="BG230" i="1"/>
  <c r="BH230" i="1"/>
  <c r="BI230" i="1"/>
  <c r="BJ230" i="1"/>
  <c r="AY231" i="1"/>
  <c r="AZ231" i="1"/>
  <c r="BA231" i="1"/>
  <c r="BB231" i="1"/>
  <c r="BC231" i="1"/>
  <c r="BD231" i="1"/>
  <c r="BE231" i="1"/>
  <c r="BF231" i="1"/>
  <c r="BG231" i="1"/>
  <c r="BH231" i="1"/>
  <c r="BI231" i="1"/>
  <c r="BJ231" i="1"/>
  <c r="AY232" i="1"/>
  <c r="AZ232" i="1"/>
  <c r="BA232" i="1"/>
  <c r="BB232" i="1"/>
  <c r="BC232" i="1"/>
  <c r="BD232" i="1"/>
  <c r="BE232" i="1"/>
  <c r="BF232" i="1"/>
  <c r="BG232" i="1"/>
  <c r="BH232" i="1"/>
  <c r="BI232" i="1"/>
  <c r="BJ232" i="1"/>
  <c r="AY233" i="1"/>
  <c r="AZ233" i="1"/>
  <c r="BA233" i="1"/>
  <c r="BB233" i="1"/>
  <c r="BC233" i="1"/>
  <c r="BD233" i="1"/>
  <c r="BE233" i="1"/>
  <c r="BF233" i="1"/>
  <c r="BG233" i="1"/>
  <c r="BH233" i="1"/>
  <c r="BI233" i="1"/>
  <c r="BJ233" i="1"/>
  <c r="AY234" i="1"/>
  <c r="AZ234" i="1"/>
  <c r="BA234" i="1"/>
  <c r="BB234" i="1"/>
  <c r="BC234" i="1"/>
  <c r="BD234" i="1"/>
  <c r="BE234" i="1"/>
  <c r="BF234" i="1"/>
  <c r="BG234" i="1"/>
  <c r="BH234" i="1"/>
  <c r="BI234" i="1"/>
  <c r="BJ234" i="1"/>
  <c r="AY235" i="1"/>
  <c r="AZ235" i="1"/>
  <c r="BA235" i="1"/>
  <c r="BB235" i="1"/>
  <c r="BC235" i="1"/>
  <c r="BD235" i="1"/>
  <c r="BE235" i="1"/>
  <c r="BF235" i="1"/>
  <c r="BG235" i="1"/>
  <c r="BH235" i="1"/>
  <c r="BI235" i="1"/>
  <c r="BJ235" i="1"/>
  <c r="AY236" i="1"/>
  <c r="AZ236" i="1"/>
  <c r="BA236" i="1"/>
  <c r="BB236" i="1"/>
  <c r="BC236" i="1"/>
  <c r="BD236" i="1"/>
  <c r="BE236" i="1"/>
  <c r="BF236" i="1"/>
  <c r="BG236" i="1"/>
  <c r="BH236" i="1"/>
  <c r="BI236" i="1"/>
  <c r="BJ236" i="1"/>
  <c r="AY237" i="1"/>
  <c r="AZ237" i="1"/>
  <c r="BA237" i="1"/>
  <c r="BB237" i="1"/>
  <c r="BC237" i="1"/>
  <c r="BD237" i="1"/>
  <c r="BE237" i="1"/>
  <c r="BF237" i="1"/>
  <c r="BG237" i="1"/>
  <c r="BH237" i="1"/>
  <c r="BI237" i="1"/>
  <c r="BJ237" i="1"/>
  <c r="AY238" i="1"/>
  <c r="AZ238" i="1"/>
  <c r="BA238" i="1"/>
  <c r="BB238" i="1"/>
  <c r="BC238" i="1"/>
  <c r="BD238" i="1"/>
  <c r="BE238" i="1"/>
  <c r="BF238" i="1"/>
  <c r="BG238" i="1"/>
  <c r="BH238" i="1"/>
  <c r="BI238" i="1"/>
  <c r="BJ238" i="1"/>
  <c r="AY239" i="1"/>
  <c r="AZ239" i="1"/>
  <c r="BA239" i="1"/>
  <c r="BB239" i="1"/>
  <c r="BC239" i="1"/>
  <c r="BD239" i="1"/>
  <c r="BE239" i="1"/>
  <c r="BF239" i="1"/>
  <c r="BG239" i="1"/>
  <c r="BH239" i="1"/>
  <c r="BI239" i="1"/>
  <c r="BJ239" i="1"/>
  <c r="AY240" i="1"/>
  <c r="AZ240" i="1"/>
  <c r="BA240" i="1"/>
  <c r="BB240" i="1"/>
  <c r="BC240" i="1"/>
  <c r="BD240" i="1"/>
  <c r="BE240" i="1"/>
  <c r="BF240" i="1"/>
  <c r="BG240" i="1"/>
  <c r="BH240" i="1"/>
  <c r="BI240" i="1"/>
  <c r="BJ240" i="1"/>
  <c r="AY241" i="1"/>
  <c r="AZ241" i="1"/>
  <c r="BA241" i="1"/>
  <c r="BB241" i="1"/>
  <c r="BC241" i="1"/>
  <c r="BD241" i="1"/>
  <c r="BE241" i="1"/>
  <c r="BF241" i="1"/>
  <c r="BG241" i="1"/>
  <c r="BH241" i="1"/>
  <c r="BI241" i="1"/>
  <c r="BJ241" i="1"/>
  <c r="AY242" i="1"/>
  <c r="AZ242" i="1"/>
  <c r="BA242" i="1"/>
  <c r="BB242" i="1"/>
  <c r="BC242" i="1"/>
  <c r="BD242" i="1"/>
  <c r="BE242" i="1"/>
  <c r="BF242" i="1"/>
  <c r="BG242" i="1"/>
  <c r="BH242" i="1"/>
  <c r="BI242" i="1"/>
  <c r="BJ242" i="1"/>
  <c r="AY1425" i="1"/>
  <c r="AZ1425" i="1"/>
  <c r="BA1425" i="1"/>
  <c r="BB1425" i="1"/>
  <c r="BC1425" i="1"/>
  <c r="BD1425" i="1"/>
  <c r="BE1425" i="1"/>
  <c r="BF1425" i="1"/>
  <c r="BG1425" i="1"/>
  <c r="BH1425" i="1"/>
  <c r="BI1425" i="1"/>
  <c r="BJ1425" i="1"/>
  <c r="AY243" i="1"/>
  <c r="AZ243" i="1"/>
  <c r="BA243" i="1"/>
  <c r="BB243" i="1"/>
  <c r="BC243" i="1"/>
  <c r="BD243" i="1"/>
  <c r="BE243" i="1"/>
  <c r="BF243" i="1"/>
  <c r="BG243" i="1"/>
  <c r="BH243" i="1"/>
  <c r="BI243" i="1"/>
  <c r="BJ243" i="1"/>
  <c r="AY244" i="1"/>
  <c r="AZ244" i="1"/>
  <c r="BA244" i="1"/>
  <c r="BB244" i="1"/>
  <c r="BC244" i="1"/>
  <c r="BD244" i="1"/>
  <c r="BE244" i="1"/>
  <c r="BF244" i="1"/>
  <c r="BG244" i="1"/>
  <c r="BH244" i="1"/>
  <c r="BI244" i="1"/>
  <c r="BJ244" i="1"/>
  <c r="AY245" i="1"/>
  <c r="AZ245" i="1"/>
  <c r="BA245" i="1"/>
  <c r="BB245" i="1"/>
  <c r="BC245" i="1"/>
  <c r="BD245" i="1"/>
  <c r="BE245" i="1"/>
  <c r="BF245" i="1"/>
  <c r="BG245" i="1"/>
  <c r="BH245" i="1"/>
  <c r="BI245" i="1"/>
  <c r="BJ245" i="1"/>
  <c r="AY246" i="1"/>
  <c r="AZ246" i="1"/>
  <c r="BA246" i="1"/>
  <c r="BB246" i="1"/>
  <c r="BC246" i="1"/>
  <c r="BD246" i="1"/>
  <c r="BE246" i="1"/>
  <c r="BF246" i="1"/>
  <c r="BG246" i="1"/>
  <c r="BH246" i="1"/>
  <c r="BI246" i="1"/>
  <c r="BJ246" i="1"/>
  <c r="AY247" i="1"/>
  <c r="AZ247" i="1"/>
  <c r="BA247" i="1"/>
  <c r="BB247" i="1"/>
  <c r="BC247" i="1"/>
  <c r="BD247" i="1"/>
  <c r="BE247" i="1"/>
  <c r="BF247" i="1"/>
  <c r="BG247" i="1"/>
  <c r="BH247" i="1"/>
  <c r="BI247" i="1"/>
  <c r="BJ247" i="1"/>
  <c r="AY248" i="1"/>
  <c r="AZ248" i="1"/>
  <c r="BA248" i="1"/>
  <c r="BB248" i="1"/>
  <c r="BC248" i="1"/>
  <c r="BD248" i="1"/>
  <c r="BE248" i="1"/>
  <c r="BF248" i="1"/>
  <c r="BG248" i="1"/>
  <c r="BH248" i="1"/>
  <c r="BI248" i="1"/>
  <c r="BJ248" i="1"/>
  <c r="AY249" i="1"/>
  <c r="AZ249" i="1"/>
  <c r="BA249" i="1"/>
  <c r="BB249" i="1"/>
  <c r="BC249" i="1"/>
  <c r="BD249" i="1"/>
  <c r="BE249" i="1"/>
  <c r="BF249" i="1"/>
  <c r="BG249" i="1"/>
  <c r="BH249" i="1"/>
  <c r="BI249" i="1"/>
  <c r="BJ249" i="1"/>
  <c r="AY250" i="1"/>
  <c r="AZ250" i="1"/>
  <c r="BA250" i="1"/>
  <c r="BB250" i="1"/>
  <c r="BC250" i="1"/>
  <c r="BD250" i="1"/>
  <c r="BE250" i="1"/>
  <c r="BF250" i="1"/>
  <c r="BG250" i="1"/>
  <c r="BH250" i="1"/>
  <c r="BI250" i="1"/>
  <c r="BJ250" i="1"/>
  <c r="AY251" i="1"/>
  <c r="AZ251" i="1"/>
  <c r="BA251" i="1"/>
  <c r="BB251" i="1"/>
  <c r="BC251" i="1"/>
  <c r="BD251" i="1"/>
  <c r="BE251" i="1"/>
  <c r="BF251" i="1"/>
  <c r="BG251" i="1"/>
  <c r="BH251" i="1"/>
  <c r="BI251" i="1"/>
  <c r="BJ251" i="1"/>
  <c r="AY252" i="1"/>
  <c r="AZ252" i="1"/>
  <c r="BA252" i="1"/>
  <c r="BB252" i="1"/>
  <c r="BC252" i="1"/>
  <c r="BD252" i="1"/>
  <c r="BE252" i="1"/>
  <c r="BF252" i="1"/>
  <c r="BG252" i="1"/>
  <c r="BH252" i="1"/>
  <c r="BI252" i="1"/>
  <c r="BJ252" i="1"/>
  <c r="AY253" i="1"/>
  <c r="AZ253" i="1"/>
  <c r="BA253" i="1"/>
  <c r="BB253" i="1"/>
  <c r="BC253" i="1"/>
  <c r="BD253" i="1"/>
  <c r="BE253" i="1"/>
  <c r="BF253" i="1"/>
  <c r="BG253" i="1"/>
  <c r="BH253" i="1"/>
  <c r="BI253" i="1"/>
  <c r="BJ253" i="1"/>
  <c r="AY254" i="1"/>
  <c r="AZ254" i="1"/>
  <c r="BA254" i="1"/>
  <c r="BB254" i="1"/>
  <c r="BC254" i="1"/>
  <c r="BD254" i="1"/>
  <c r="BE254" i="1"/>
  <c r="BF254" i="1"/>
  <c r="BG254" i="1"/>
  <c r="BH254" i="1"/>
  <c r="BI254" i="1"/>
  <c r="BJ254" i="1"/>
  <c r="AY255" i="1"/>
  <c r="AZ255" i="1"/>
  <c r="BA255" i="1"/>
  <c r="BB255" i="1"/>
  <c r="BC255" i="1"/>
  <c r="BD255" i="1"/>
  <c r="BE255" i="1"/>
  <c r="BF255" i="1"/>
  <c r="BG255" i="1"/>
  <c r="BH255" i="1"/>
  <c r="BI255" i="1"/>
  <c r="BJ255" i="1"/>
  <c r="AY256" i="1"/>
  <c r="AZ256" i="1"/>
  <c r="BA256" i="1"/>
  <c r="BB256" i="1"/>
  <c r="BC256" i="1"/>
  <c r="BD256" i="1"/>
  <c r="BE256" i="1"/>
  <c r="BF256" i="1"/>
  <c r="BG256" i="1"/>
  <c r="BH256" i="1"/>
  <c r="BI256" i="1"/>
  <c r="BJ256" i="1"/>
  <c r="AY257" i="1"/>
  <c r="AZ257" i="1"/>
  <c r="BA257" i="1"/>
  <c r="BB257" i="1"/>
  <c r="BC257" i="1"/>
  <c r="BD257" i="1"/>
  <c r="BE257" i="1"/>
  <c r="BF257" i="1"/>
  <c r="BG257" i="1"/>
  <c r="BH257" i="1"/>
  <c r="BI257" i="1"/>
  <c r="BJ257" i="1"/>
  <c r="AY258" i="1"/>
  <c r="AZ258" i="1"/>
  <c r="BA258" i="1"/>
  <c r="BB258" i="1"/>
  <c r="BC258" i="1"/>
  <c r="BD258" i="1"/>
  <c r="BE258" i="1"/>
  <c r="BF258" i="1"/>
  <c r="BG258" i="1"/>
  <c r="BH258" i="1"/>
  <c r="BI258" i="1"/>
  <c r="BJ258" i="1"/>
  <c r="AY259" i="1"/>
  <c r="AZ259" i="1"/>
  <c r="BA259" i="1"/>
  <c r="BB259" i="1"/>
  <c r="BC259" i="1"/>
  <c r="BD259" i="1"/>
  <c r="BE259" i="1"/>
  <c r="BF259" i="1"/>
  <c r="BG259" i="1"/>
  <c r="BH259" i="1"/>
  <c r="BI259" i="1"/>
  <c r="BJ259" i="1"/>
  <c r="AY260" i="1"/>
  <c r="AZ260" i="1"/>
  <c r="BA260" i="1"/>
  <c r="BB260" i="1"/>
  <c r="BC260" i="1"/>
  <c r="BD260" i="1"/>
  <c r="BE260" i="1"/>
  <c r="BF260" i="1"/>
  <c r="BG260" i="1"/>
  <c r="BH260" i="1"/>
  <c r="BI260" i="1"/>
  <c r="BJ260" i="1"/>
  <c r="AY261" i="1"/>
  <c r="AZ261" i="1"/>
  <c r="BA261" i="1"/>
  <c r="BB261" i="1"/>
  <c r="BC261" i="1"/>
  <c r="BD261" i="1"/>
  <c r="BE261" i="1"/>
  <c r="BF261" i="1"/>
  <c r="BG261" i="1"/>
  <c r="BH261" i="1"/>
  <c r="BI261" i="1"/>
  <c r="BJ261" i="1"/>
  <c r="AY262" i="1"/>
  <c r="AZ262" i="1"/>
  <c r="BA262" i="1"/>
  <c r="BB262" i="1"/>
  <c r="BC262" i="1"/>
  <c r="BD262" i="1"/>
  <c r="BE262" i="1"/>
  <c r="BF262" i="1"/>
  <c r="BG262" i="1"/>
  <c r="BH262" i="1"/>
  <c r="BI262" i="1"/>
  <c r="BJ262" i="1"/>
  <c r="AY263" i="1"/>
  <c r="AZ263" i="1"/>
  <c r="BA263" i="1"/>
  <c r="BB263" i="1"/>
  <c r="BC263" i="1"/>
  <c r="BD263" i="1"/>
  <c r="BE263" i="1"/>
  <c r="BF263" i="1"/>
  <c r="BG263" i="1"/>
  <c r="BH263" i="1"/>
  <c r="BI263" i="1"/>
  <c r="BJ263" i="1"/>
  <c r="AY264" i="1"/>
  <c r="AZ264" i="1"/>
  <c r="BA264" i="1"/>
  <c r="BB264" i="1"/>
  <c r="BC264" i="1"/>
  <c r="BD264" i="1"/>
  <c r="BE264" i="1"/>
  <c r="BF264" i="1"/>
  <c r="BG264" i="1"/>
  <c r="BH264" i="1"/>
  <c r="BI264" i="1"/>
  <c r="BJ264" i="1"/>
  <c r="AY265" i="1"/>
  <c r="AZ265" i="1"/>
  <c r="BA265" i="1"/>
  <c r="BB265" i="1"/>
  <c r="BC265" i="1"/>
  <c r="BD265" i="1"/>
  <c r="BE265" i="1"/>
  <c r="BF265" i="1"/>
  <c r="BG265" i="1"/>
  <c r="BH265" i="1"/>
  <c r="BI265" i="1"/>
  <c r="BJ265" i="1"/>
  <c r="AY266" i="1"/>
  <c r="AZ266" i="1"/>
  <c r="BA266" i="1"/>
  <c r="BB266" i="1"/>
  <c r="BC266" i="1"/>
  <c r="BD266" i="1"/>
  <c r="BE266" i="1"/>
  <c r="BF266" i="1"/>
  <c r="BG266" i="1"/>
  <c r="BH266" i="1"/>
  <c r="BI266" i="1"/>
  <c r="BJ266" i="1"/>
  <c r="AY267" i="1"/>
  <c r="AZ267" i="1"/>
  <c r="BA267" i="1"/>
  <c r="BB267" i="1"/>
  <c r="BC267" i="1"/>
  <c r="BD267" i="1"/>
  <c r="BE267" i="1"/>
  <c r="BF267" i="1"/>
  <c r="BG267" i="1"/>
  <c r="BH267" i="1"/>
  <c r="BI267" i="1"/>
  <c r="BJ267" i="1"/>
  <c r="AY268" i="1"/>
  <c r="AZ268" i="1"/>
  <c r="BA268" i="1"/>
  <c r="BB268" i="1"/>
  <c r="BC268" i="1"/>
  <c r="BD268" i="1"/>
  <c r="BE268" i="1"/>
  <c r="BF268" i="1"/>
  <c r="BG268" i="1"/>
  <c r="BH268" i="1"/>
  <c r="BI268" i="1"/>
  <c r="BJ268" i="1"/>
  <c r="AY269" i="1"/>
  <c r="AZ269" i="1"/>
  <c r="BA269" i="1"/>
  <c r="BB269" i="1"/>
  <c r="BC269" i="1"/>
  <c r="BD269" i="1"/>
  <c r="BE269" i="1"/>
  <c r="BF269" i="1"/>
  <c r="BG269" i="1"/>
  <c r="BH269" i="1"/>
  <c r="BI269" i="1"/>
  <c r="BJ269" i="1"/>
  <c r="AY270" i="1"/>
  <c r="AZ270" i="1"/>
  <c r="BA270" i="1"/>
  <c r="BB270" i="1"/>
  <c r="BC270" i="1"/>
  <c r="BD270" i="1"/>
  <c r="BE270" i="1"/>
  <c r="BF270" i="1"/>
  <c r="BG270" i="1"/>
  <c r="BH270" i="1"/>
  <c r="BI270" i="1"/>
  <c r="BJ270" i="1"/>
  <c r="AY271" i="1"/>
  <c r="AZ271" i="1"/>
  <c r="BA271" i="1"/>
  <c r="BB271" i="1"/>
  <c r="BC271" i="1"/>
  <c r="BD271" i="1"/>
  <c r="BE271" i="1"/>
  <c r="BF271" i="1"/>
  <c r="BG271" i="1"/>
  <c r="BH271" i="1"/>
  <c r="BI271" i="1"/>
  <c r="BJ271" i="1"/>
  <c r="AY272" i="1"/>
  <c r="AZ272" i="1"/>
  <c r="BA272" i="1"/>
  <c r="BB272" i="1"/>
  <c r="BC272" i="1"/>
  <c r="BD272" i="1"/>
  <c r="BE272" i="1"/>
  <c r="BF272" i="1"/>
  <c r="BG272" i="1"/>
  <c r="BH272" i="1"/>
  <c r="BI272" i="1"/>
  <c r="BJ272" i="1"/>
  <c r="AY273" i="1"/>
  <c r="AZ273" i="1"/>
  <c r="BA273" i="1"/>
  <c r="BB273" i="1"/>
  <c r="BC273" i="1"/>
  <c r="BD273" i="1"/>
  <c r="BE273" i="1"/>
  <c r="BF273" i="1"/>
  <c r="BG273" i="1"/>
  <c r="BH273" i="1"/>
  <c r="BI273" i="1"/>
  <c r="BJ273" i="1"/>
  <c r="AY274" i="1"/>
  <c r="AZ274" i="1"/>
  <c r="BA274" i="1"/>
  <c r="BB274" i="1"/>
  <c r="BC274" i="1"/>
  <c r="BD274" i="1"/>
  <c r="BE274" i="1"/>
  <c r="BF274" i="1"/>
  <c r="BG274" i="1"/>
  <c r="BH274" i="1"/>
  <c r="BI274" i="1"/>
  <c r="BJ274" i="1"/>
  <c r="AY275" i="1"/>
  <c r="AZ275" i="1"/>
  <c r="BA275" i="1"/>
  <c r="BB275" i="1"/>
  <c r="BC275" i="1"/>
  <c r="BD275" i="1"/>
  <c r="BE275" i="1"/>
  <c r="BF275" i="1"/>
  <c r="BG275" i="1"/>
  <c r="BH275" i="1"/>
  <c r="BI275" i="1"/>
  <c r="BJ275" i="1"/>
  <c r="AY276" i="1"/>
  <c r="AZ276" i="1"/>
  <c r="BA276" i="1"/>
  <c r="BB276" i="1"/>
  <c r="BC276" i="1"/>
  <c r="BD276" i="1"/>
  <c r="BE276" i="1"/>
  <c r="BF276" i="1"/>
  <c r="BG276" i="1"/>
  <c r="BH276" i="1"/>
  <c r="BI276" i="1"/>
  <c r="BJ276" i="1"/>
  <c r="AY277" i="1"/>
  <c r="AZ277" i="1"/>
  <c r="BA277" i="1"/>
  <c r="BB277" i="1"/>
  <c r="BC277" i="1"/>
  <c r="BD277" i="1"/>
  <c r="BE277" i="1"/>
  <c r="BF277" i="1"/>
  <c r="BG277" i="1"/>
  <c r="BH277" i="1"/>
  <c r="BI277" i="1"/>
  <c r="BJ277" i="1"/>
  <c r="AY278" i="1"/>
  <c r="AZ278" i="1"/>
  <c r="BA278" i="1"/>
  <c r="BB278" i="1"/>
  <c r="BC278" i="1"/>
  <c r="BD278" i="1"/>
  <c r="BE278" i="1"/>
  <c r="BF278" i="1"/>
  <c r="BG278" i="1"/>
  <c r="BH278" i="1"/>
  <c r="BI278" i="1"/>
  <c r="BJ278" i="1"/>
  <c r="AY279" i="1"/>
  <c r="AZ279" i="1"/>
  <c r="BA279" i="1"/>
  <c r="BB279" i="1"/>
  <c r="BC279" i="1"/>
  <c r="BD279" i="1"/>
  <c r="BE279" i="1"/>
  <c r="BF279" i="1"/>
  <c r="BG279" i="1"/>
  <c r="BH279" i="1"/>
  <c r="BI279" i="1"/>
  <c r="BJ279" i="1"/>
  <c r="AY280" i="1"/>
  <c r="AZ280" i="1"/>
  <c r="BA280" i="1"/>
  <c r="BB280" i="1"/>
  <c r="BC280" i="1"/>
  <c r="BD280" i="1"/>
  <c r="BE280" i="1"/>
  <c r="BF280" i="1"/>
  <c r="BG280" i="1"/>
  <c r="BH280" i="1"/>
  <c r="BI280" i="1"/>
  <c r="BJ280" i="1"/>
  <c r="AY281" i="1"/>
  <c r="AZ281" i="1"/>
  <c r="BA281" i="1"/>
  <c r="BB281" i="1"/>
  <c r="BC281" i="1"/>
  <c r="BD281" i="1"/>
  <c r="BE281" i="1"/>
  <c r="BF281" i="1"/>
  <c r="BG281" i="1"/>
  <c r="BH281" i="1"/>
  <c r="BI281" i="1"/>
  <c r="BJ281" i="1"/>
  <c r="AY282" i="1"/>
  <c r="AZ282" i="1"/>
  <c r="BA282" i="1"/>
  <c r="BB282" i="1"/>
  <c r="BC282" i="1"/>
  <c r="BD282" i="1"/>
  <c r="BE282" i="1"/>
  <c r="BF282" i="1"/>
  <c r="BG282" i="1"/>
  <c r="BH282" i="1"/>
  <c r="BI282" i="1"/>
  <c r="BJ282" i="1"/>
  <c r="AY283" i="1"/>
  <c r="AZ283" i="1"/>
  <c r="BA283" i="1"/>
  <c r="BB283" i="1"/>
  <c r="BC283" i="1"/>
  <c r="BD283" i="1"/>
  <c r="BE283" i="1"/>
  <c r="BF283" i="1"/>
  <c r="BG283" i="1"/>
  <c r="BH283" i="1"/>
  <c r="BI283" i="1"/>
  <c r="BJ283" i="1"/>
  <c r="AY284" i="1"/>
  <c r="AZ284" i="1"/>
  <c r="BA284" i="1"/>
  <c r="BB284" i="1"/>
  <c r="BC284" i="1"/>
  <c r="BD284" i="1"/>
  <c r="BE284" i="1"/>
  <c r="BF284" i="1"/>
  <c r="BG284" i="1"/>
  <c r="BH284" i="1"/>
  <c r="BI284" i="1"/>
  <c r="BJ284" i="1"/>
  <c r="AY285" i="1"/>
  <c r="AZ285" i="1"/>
  <c r="BA285" i="1"/>
  <c r="BB285" i="1"/>
  <c r="BC285" i="1"/>
  <c r="BD285" i="1"/>
  <c r="BE285" i="1"/>
  <c r="BF285" i="1"/>
  <c r="BG285" i="1"/>
  <c r="BH285" i="1"/>
  <c r="BI285" i="1"/>
  <c r="BJ285" i="1"/>
  <c r="AY286" i="1"/>
  <c r="AZ286" i="1"/>
  <c r="BA286" i="1"/>
  <c r="BB286" i="1"/>
  <c r="BC286" i="1"/>
  <c r="BD286" i="1"/>
  <c r="BE286" i="1"/>
  <c r="BF286" i="1"/>
  <c r="BG286" i="1"/>
  <c r="BH286" i="1"/>
  <c r="BI286" i="1"/>
  <c r="BJ286" i="1"/>
  <c r="AY287" i="1"/>
  <c r="AZ287" i="1"/>
  <c r="BA287" i="1"/>
  <c r="BB287" i="1"/>
  <c r="BC287" i="1"/>
  <c r="BD287" i="1"/>
  <c r="BE287" i="1"/>
  <c r="BF287" i="1"/>
  <c r="BG287" i="1"/>
  <c r="BH287" i="1"/>
  <c r="BI287" i="1"/>
  <c r="BJ287" i="1"/>
  <c r="AY288" i="1"/>
  <c r="AZ288" i="1"/>
  <c r="BA288" i="1"/>
  <c r="BB288" i="1"/>
  <c r="BC288" i="1"/>
  <c r="BD288" i="1"/>
  <c r="BE288" i="1"/>
  <c r="BF288" i="1"/>
  <c r="BG288" i="1"/>
  <c r="BH288" i="1"/>
  <c r="BI288" i="1"/>
  <c r="BJ288" i="1"/>
  <c r="AY289" i="1"/>
  <c r="AZ289" i="1"/>
  <c r="BA289" i="1"/>
  <c r="BB289" i="1"/>
  <c r="BC289" i="1"/>
  <c r="BD289" i="1"/>
  <c r="BE289" i="1"/>
  <c r="BF289" i="1"/>
  <c r="BG289" i="1"/>
  <c r="BH289" i="1"/>
  <c r="BI289" i="1"/>
  <c r="BJ289" i="1"/>
  <c r="AY290" i="1"/>
  <c r="AZ290" i="1"/>
  <c r="BA290" i="1"/>
  <c r="BB290" i="1"/>
  <c r="BC290" i="1"/>
  <c r="BD290" i="1"/>
  <c r="BE290" i="1"/>
  <c r="BF290" i="1"/>
  <c r="BG290" i="1"/>
  <c r="BH290" i="1"/>
  <c r="BI290" i="1"/>
  <c r="BJ290" i="1"/>
  <c r="AY291" i="1"/>
  <c r="AZ291" i="1"/>
  <c r="BA291" i="1"/>
  <c r="BB291" i="1"/>
  <c r="BC291" i="1"/>
  <c r="BD291" i="1"/>
  <c r="BE291" i="1"/>
  <c r="BF291" i="1"/>
  <c r="BG291" i="1"/>
  <c r="BH291" i="1"/>
  <c r="BI291" i="1"/>
  <c r="BJ291" i="1"/>
  <c r="AY292" i="1"/>
  <c r="AZ292" i="1"/>
  <c r="BA292" i="1"/>
  <c r="BB292" i="1"/>
  <c r="BC292" i="1"/>
  <c r="BD292" i="1"/>
  <c r="BE292" i="1"/>
  <c r="BF292" i="1"/>
  <c r="BG292" i="1"/>
  <c r="BH292" i="1"/>
  <c r="BI292" i="1"/>
  <c r="BJ292" i="1"/>
  <c r="AY293" i="1"/>
  <c r="AZ293" i="1"/>
  <c r="BA293" i="1"/>
  <c r="BB293" i="1"/>
  <c r="BC293" i="1"/>
  <c r="BD293" i="1"/>
  <c r="BE293" i="1"/>
  <c r="BF293" i="1"/>
  <c r="BG293" i="1"/>
  <c r="BH293" i="1"/>
  <c r="BI293" i="1"/>
  <c r="BJ293" i="1"/>
  <c r="AY294" i="1"/>
  <c r="AZ294" i="1"/>
  <c r="BA294" i="1"/>
  <c r="BB294" i="1"/>
  <c r="BC294" i="1"/>
  <c r="BD294" i="1"/>
  <c r="BE294" i="1"/>
  <c r="BF294" i="1"/>
  <c r="BG294" i="1"/>
  <c r="BH294" i="1"/>
  <c r="BI294" i="1"/>
  <c r="BJ294" i="1"/>
  <c r="AY295" i="1"/>
  <c r="AZ295" i="1"/>
  <c r="BA295" i="1"/>
  <c r="BB295" i="1"/>
  <c r="BC295" i="1"/>
  <c r="BD295" i="1"/>
  <c r="BE295" i="1"/>
  <c r="BF295" i="1"/>
  <c r="BG295" i="1"/>
  <c r="BH295" i="1"/>
  <c r="BI295" i="1"/>
  <c r="BJ295" i="1"/>
  <c r="AY296" i="1"/>
  <c r="AZ296" i="1"/>
  <c r="BA296" i="1"/>
  <c r="BB296" i="1"/>
  <c r="BC296" i="1"/>
  <c r="BD296" i="1"/>
  <c r="BE296" i="1"/>
  <c r="BF296" i="1"/>
  <c r="BG296" i="1"/>
  <c r="BH296" i="1"/>
  <c r="BI296" i="1"/>
  <c r="BJ296" i="1"/>
  <c r="AY297" i="1"/>
  <c r="AZ297" i="1"/>
  <c r="BA297" i="1"/>
  <c r="BB297" i="1"/>
  <c r="BC297" i="1"/>
  <c r="BD297" i="1"/>
  <c r="BE297" i="1"/>
  <c r="BF297" i="1"/>
  <c r="BG297" i="1"/>
  <c r="BH297" i="1"/>
  <c r="BI297" i="1"/>
  <c r="BJ297" i="1"/>
  <c r="AY298" i="1"/>
  <c r="AZ298" i="1"/>
  <c r="BA298" i="1"/>
  <c r="BB298" i="1"/>
  <c r="BC298" i="1"/>
  <c r="BD298" i="1"/>
  <c r="BE298" i="1"/>
  <c r="BF298" i="1"/>
  <c r="BG298" i="1"/>
  <c r="BH298" i="1"/>
  <c r="BI298" i="1"/>
  <c r="BJ298" i="1"/>
  <c r="AY299" i="1"/>
  <c r="AZ299" i="1"/>
  <c r="BA299" i="1"/>
  <c r="BB299" i="1"/>
  <c r="BC299" i="1"/>
  <c r="BD299" i="1"/>
  <c r="BE299" i="1"/>
  <c r="BF299" i="1"/>
  <c r="BG299" i="1"/>
  <c r="BH299" i="1"/>
  <c r="BI299" i="1"/>
  <c r="BJ299" i="1"/>
  <c r="AY300" i="1"/>
  <c r="AZ300" i="1"/>
  <c r="BA300" i="1"/>
  <c r="BB300" i="1"/>
  <c r="BC300" i="1"/>
  <c r="BD300" i="1"/>
  <c r="BE300" i="1"/>
  <c r="BF300" i="1"/>
  <c r="BG300" i="1"/>
  <c r="BH300" i="1"/>
  <c r="BI300" i="1"/>
  <c r="BJ300" i="1"/>
  <c r="AY301" i="1"/>
  <c r="AZ301" i="1"/>
  <c r="BA301" i="1"/>
  <c r="BB301" i="1"/>
  <c r="BC301" i="1"/>
  <c r="BD301" i="1"/>
  <c r="BE301" i="1"/>
  <c r="BF301" i="1"/>
  <c r="BG301" i="1"/>
  <c r="BH301" i="1"/>
  <c r="BI301" i="1"/>
  <c r="BJ301" i="1"/>
  <c r="AY302" i="1"/>
  <c r="AZ302" i="1"/>
  <c r="BA302" i="1"/>
  <c r="BB302" i="1"/>
  <c r="BC302" i="1"/>
  <c r="BD302" i="1"/>
  <c r="BE302" i="1"/>
  <c r="BF302" i="1"/>
  <c r="BG302" i="1"/>
  <c r="BH302" i="1"/>
  <c r="BI302" i="1"/>
  <c r="BJ302" i="1"/>
  <c r="AY303" i="1"/>
  <c r="AZ303" i="1"/>
  <c r="BA303" i="1"/>
  <c r="BB303" i="1"/>
  <c r="BC303" i="1"/>
  <c r="BD303" i="1"/>
  <c r="BE303" i="1"/>
  <c r="BF303" i="1"/>
  <c r="BG303" i="1"/>
  <c r="BH303" i="1"/>
  <c r="BI303" i="1"/>
  <c r="BJ303" i="1"/>
  <c r="AY304" i="1"/>
  <c r="AZ304" i="1"/>
  <c r="BA304" i="1"/>
  <c r="BB304" i="1"/>
  <c r="BC304" i="1"/>
  <c r="BD304" i="1"/>
  <c r="BE304" i="1"/>
  <c r="BF304" i="1"/>
  <c r="BG304" i="1"/>
  <c r="BH304" i="1"/>
  <c r="BI304" i="1"/>
  <c r="BJ304" i="1"/>
  <c r="AY305" i="1"/>
  <c r="AZ305" i="1"/>
  <c r="BA305" i="1"/>
  <c r="BB305" i="1"/>
  <c r="BC305" i="1"/>
  <c r="BD305" i="1"/>
  <c r="BE305" i="1"/>
  <c r="BF305" i="1"/>
  <c r="BG305" i="1"/>
  <c r="BH305" i="1"/>
  <c r="BI305" i="1"/>
  <c r="BJ305" i="1"/>
  <c r="AY306" i="1"/>
  <c r="AZ306" i="1"/>
  <c r="BA306" i="1"/>
  <c r="BB306" i="1"/>
  <c r="BC306" i="1"/>
  <c r="BD306" i="1"/>
  <c r="BE306" i="1"/>
  <c r="BF306" i="1"/>
  <c r="BG306" i="1"/>
  <c r="BH306" i="1"/>
  <c r="BI306" i="1"/>
  <c r="BJ306" i="1"/>
  <c r="AY307" i="1"/>
  <c r="AZ307" i="1"/>
  <c r="BA307" i="1"/>
  <c r="BB307" i="1"/>
  <c r="BC307" i="1"/>
  <c r="BD307" i="1"/>
  <c r="BE307" i="1"/>
  <c r="BF307" i="1"/>
  <c r="BG307" i="1"/>
  <c r="BH307" i="1"/>
  <c r="BI307" i="1"/>
  <c r="BJ307" i="1"/>
  <c r="AY308" i="1"/>
  <c r="AZ308" i="1"/>
  <c r="BA308" i="1"/>
  <c r="BB308" i="1"/>
  <c r="BC308" i="1"/>
  <c r="BD308" i="1"/>
  <c r="BE308" i="1"/>
  <c r="BF308" i="1"/>
  <c r="BG308" i="1"/>
  <c r="BH308" i="1"/>
  <c r="BI308" i="1"/>
  <c r="BJ308" i="1"/>
  <c r="AY309" i="1"/>
  <c r="AZ309" i="1"/>
  <c r="BA309" i="1"/>
  <c r="BB309" i="1"/>
  <c r="BC309" i="1"/>
  <c r="BD309" i="1"/>
  <c r="BE309" i="1"/>
  <c r="BF309" i="1"/>
  <c r="BG309" i="1"/>
  <c r="BH309" i="1"/>
  <c r="BI309" i="1"/>
  <c r="BJ309" i="1"/>
  <c r="AY310" i="1"/>
  <c r="AZ310" i="1"/>
  <c r="BA310" i="1"/>
  <c r="BB310" i="1"/>
  <c r="BC310" i="1"/>
  <c r="BD310" i="1"/>
  <c r="BE310" i="1"/>
  <c r="BF310" i="1"/>
  <c r="BG310" i="1"/>
  <c r="BH310" i="1"/>
  <c r="BI310" i="1"/>
  <c r="BJ310" i="1"/>
  <c r="AY311" i="1"/>
  <c r="AZ311" i="1"/>
  <c r="BA311" i="1"/>
  <c r="BB311" i="1"/>
  <c r="BC311" i="1"/>
  <c r="BD311" i="1"/>
  <c r="BE311" i="1"/>
  <c r="BF311" i="1"/>
  <c r="BG311" i="1"/>
  <c r="BH311" i="1"/>
  <c r="BI311" i="1"/>
  <c r="BJ311" i="1"/>
  <c r="AY312" i="1"/>
  <c r="AZ312" i="1"/>
  <c r="BA312" i="1"/>
  <c r="BB312" i="1"/>
  <c r="BC312" i="1"/>
  <c r="BD312" i="1"/>
  <c r="BE312" i="1"/>
  <c r="BF312" i="1"/>
  <c r="BG312" i="1"/>
  <c r="BH312" i="1"/>
  <c r="BI312" i="1"/>
  <c r="BJ312" i="1"/>
  <c r="AY313" i="1"/>
  <c r="AZ313" i="1"/>
  <c r="BA313" i="1"/>
  <c r="BB313" i="1"/>
  <c r="BC313" i="1"/>
  <c r="BD313" i="1"/>
  <c r="BE313" i="1"/>
  <c r="BF313" i="1"/>
  <c r="BG313" i="1"/>
  <c r="BH313" i="1"/>
  <c r="BI313" i="1"/>
  <c r="BJ313" i="1"/>
  <c r="AY314" i="1"/>
  <c r="AZ314" i="1"/>
  <c r="BA314" i="1"/>
  <c r="BB314" i="1"/>
  <c r="BC314" i="1"/>
  <c r="BD314" i="1"/>
  <c r="BE314" i="1"/>
  <c r="BF314" i="1"/>
  <c r="BG314" i="1"/>
  <c r="BH314" i="1"/>
  <c r="BI314" i="1"/>
  <c r="BJ314" i="1"/>
  <c r="AY315" i="1"/>
  <c r="AZ315" i="1"/>
  <c r="BA315" i="1"/>
  <c r="BB315" i="1"/>
  <c r="BC315" i="1"/>
  <c r="BD315" i="1"/>
  <c r="BE315" i="1"/>
  <c r="BF315" i="1"/>
  <c r="BG315" i="1"/>
  <c r="BH315" i="1"/>
  <c r="BI315" i="1"/>
  <c r="BJ315" i="1"/>
  <c r="AY316" i="1"/>
  <c r="AZ316" i="1"/>
  <c r="BA316" i="1"/>
  <c r="BB316" i="1"/>
  <c r="BC316" i="1"/>
  <c r="BD316" i="1"/>
  <c r="BE316" i="1"/>
  <c r="BF316" i="1"/>
  <c r="BG316" i="1"/>
  <c r="BH316" i="1"/>
  <c r="BI316" i="1"/>
  <c r="BJ316" i="1"/>
  <c r="AY317" i="1"/>
  <c r="AZ317" i="1"/>
  <c r="BA317" i="1"/>
  <c r="BB317" i="1"/>
  <c r="BC317" i="1"/>
  <c r="BD317" i="1"/>
  <c r="BE317" i="1"/>
  <c r="BF317" i="1"/>
  <c r="BG317" i="1"/>
  <c r="BH317" i="1"/>
  <c r="BI317" i="1"/>
  <c r="BJ317" i="1"/>
  <c r="AY318" i="1"/>
  <c r="AZ318" i="1"/>
  <c r="BA318" i="1"/>
  <c r="BB318" i="1"/>
  <c r="BC318" i="1"/>
  <c r="BD318" i="1"/>
  <c r="BE318" i="1"/>
  <c r="BF318" i="1"/>
  <c r="BG318" i="1"/>
  <c r="BH318" i="1"/>
  <c r="BI318" i="1"/>
  <c r="BJ318" i="1"/>
  <c r="AY319" i="1"/>
  <c r="AZ319" i="1"/>
  <c r="BA319" i="1"/>
  <c r="BB319" i="1"/>
  <c r="BC319" i="1"/>
  <c r="BD319" i="1"/>
  <c r="BE319" i="1"/>
  <c r="BF319" i="1"/>
  <c r="BG319" i="1"/>
  <c r="BH319" i="1"/>
  <c r="BI319" i="1"/>
  <c r="BJ319" i="1"/>
  <c r="AY320" i="1"/>
  <c r="AZ320" i="1"/>
  <c r="BA320" i="1"/>
  <c r="BB320" i="1"/>
  <c r="BC320" i="1"/>
  <c r="BD320" i="1"/>
  <c r="BE320" i="1"/>
  <c r="BF320" i="1"/>
  <c r="BG320" i="1"/>
  <c r="BH320" i="1"/>
  <c r="BI320" i="1"/>
  <c r="BJ320" i="1"/>
  <c r="AY321" i="1"/>
  <c r="AZ321" i="1"/>
  <c r="BA321" i="1"/>
  <c r="BB321" i="1"/>
  <c r="BC321" i="1"/>
  <c r="BD321" i="1"/>
  <c r="BE321" i="1"/>
  <c r="BF321" i="1"/>
  <c r="BG321" i="1"/>
  <c r="BH321" i="1"/>
  <c r="BI321" i="1"/>
  <c r="BJ321" i="1"/>
  <c r="AY322" i="1"/>
  <c r="AZ322" i="1"/>
  <c r="BA322" i="1"/>
  <c r="BB322" i="1"/>
  <c r="BC322" i="1"/>
  <c r="BD322" i="1"/>
  <c r="BE322" i="1"/>
  <c r="BF322" i="1"/>
  <c r="BG322" i="1"/>
  <c r="BH322" i="1"/>
  <c r="BI322" i="1"/>
  <c r="BJ322" i="1"/>
  <c r="AY323" i="1"/>
  <c r="AZ323" i="1"/>
  <c r="BA323" i="1"/>
  <c r="BB323" i="1"/>
  <c r="BC323" i="1"/>
  <c r="BD323" i="1"/>
  <c r="BE323" i="1"/>
  <c r="BF323" i="1"/>
  <c r="BG323" i="1"/>
  <c r="BH323" i="1"/>
  <c r="BI323" i="1"/>
  <c r="BJ323" i="1"/>
  <c r="AY324" i="1"/>
  <c r="AZ324" i="1"/>
  <c r="BA324" i="1"/>
  <c r="BB324" i="1"/>
  <c r="BC324" i="1"/>
  <c r="BD324" i="1"/>
  <c r="BE324" i="1"/>
  <c r="BF324" i="1"/>
  <c r="BG324" i="1"/>
  <c r="BH324" i="1"/>
  <c r="BI324" i="1"/>
  <c r="BJ324" i="1"/>
  <c r="AY325" i="1"/>
  <c r="AZ325" i="1"/>
  <c r="BA325" i="1"/>
  <c r="BB325" i="1"/>
  <c r="BC325" i="1"/>
  <c r="BD325" i="1"/>
  <c r="BE325" i="1"/>
  <c r="BF325" i="1"/>
  <c r="BG325" i="1"/>
  <c r="BH325" i="1"/>
  <c r="BI325" i="1"/>
  <c r="BJ325" i="1"/>
  <c r="AY326" i="1"/>
  <c r="AZ326" i="1"/>
  <c r="BA326" i="1"/>
  <c r="BB326" i="1"/>
  <c r="BC326" i="1"/>
  <c r="BD326" i="1"/>
  <c r="BE326" i="1"/>
  <c r="BF326" i="1"/>
  <c r="BG326" i="1"/>
  <c r="BH326" i="1"/>
  <c r="BI326" i="1"/>
  <c r="BJ326" i="1"/>
  <c r="AY327" i="1"/>
  <c r="AZ327" i="1"/>
  <c r="BA327" i="1"/>
  <c r="BB327" i="1"/>
  <c r="BC327" i="1"/>
  <c r="BD327" i="1"/>
  <c r="BE327" i="1"/>
  <c r="BF327" i="1"/>
  <c r="BG327" i="1"/>
  <c r="BH327" i="1"/>
  <c r="BI327" i="1"/>
  <c r="BJ327" i="1"/>
  <c r="AY1433" i="1"/>
  <c r="AZ1433" i="1"/>
  <c r="BA1433" i="1"/>
  <c r="BB1433" i="1"/>
  <c r="BC1433" i="1"/>
  <c r="BD1433" i="1"/>
  <c r="BE1433" i="1"/>
  <c r="BF1433" i="1"/>
  <c r="BG1433" i="1"/>
  <c r="BH1433" i="1"/>
  <c r="BI1433" i="1"/>
  <c r="BJ1433" i="1"/>
  <c r="AY328" i="1"/>
  <c r="AZ328" i="1"/>
  <c r="BA328" i="1"/>
  <c r="BB328" i="1"/>
  <c r="BC328" i="1"/>
  <c r="BD328" i="1"/>
  <c r="BE328" i="1"/>
  <c r="BF328" i="1"/>
  <c r="BG328" i="1"/>
  <c r="BH328" i="1"/>
  <c r="BI328" i="1"/>
  <c r="BJ328" i="1"/>
  <c r="AY329" i="1"/>
  <c r="AZ329" i="1"/>
  <c r="BA329" i="1"/>
  <c r="BB329" i="1"/>
  <c r="BC329" i="1"/>
  <c r="BD329" i="1"/>
  <c r="BE329" i="1"/>
  <c r="BF329" i="1"/>
  <c r="BG329" i="1"/>
  <c r="BH329" i="1"/>
  <c r="BI329" i="1"/>
  <c r="BJ329" i="1"/>
  <c r="AY330" i="1"/>
  <c r="AZ330" i="1"/>
  <c r="BA330" i="1"/>
  <c r="BB330" i="1"/>
  <c r="BC330" i="1"/>
  <c r="BD330" i="1"/>
  <c r="BE330" i="1"/>
  <c r="BF330" i="1"/>
  <c r="BG330" i="1"/>
  <c r="BH330" i="1"/>
  <c r="BI330" i="1"/>
  <c r="BJ330" i="1"/>
  <c r="AY331" i="1"/>
  <c r="AZ331" i="1"/>
  <c r="BA331" i="1"/>
  <c r="BB331" i="1"/>
  <c r="BC331" i="1"/>
  <c r="BD331" i="1"/>
  <c r="BE331" i="1"/>
  <c r="BF331" i="1"/>
  <c r="BG331" i="1"/>
  <c r="BH331" i="1"/>
  <c r="BI331" i="1"/>
  <c r="BJ331" i="1"/>
  <c r="AY332" i="1"/>
  <c r="AZ332" i="1"/>
  <c r="BA332" i="1"/>
  <c r="BB332" i="1"/>
  <c r="BC332" i="1"/>
  <c r="BD332" i="1"/>
  <c r="BE332" i="1"/>
  <c r="BF332" i="1"/>
  <c r="BG332" i="1"/>
  <c r="BH332" i="1"/>
  <c r="BI332" i="1"/>
  <c r="BJ332" i="1"/>
  <c r="AY333" i="1"/>
  <c r="AZ333" i="1"/>
  <c r="BA333" i="1"/>
  <c r="BB333" i="1"/>
  <c r="BC333" i="1"/>
  <c r="BD333" i="1"/>
  <c r="BE333" i="1"/>
  <c r="BF333" i="1"/>
  <c r="BG333" i="1"/>
  <c r="BH333" i="1"/>
  <c r="BI333" i="1"/>
  <c r="BJ333" i="1"/>
  <c r="AY334" i="1"/>
  <c r="AZ334" i="1"/>
  <c r="BA334" i="1"/>
  <c r="BB334" i="1"/>
  <c r="BC334" i="1"/>
  <c r="BD334" i="1"/>
  <c r="BE334" i="1"/>
  <c r="BF334" i="1"/>
  <c r="BG334" i="1"/>
  <c r="BH334" i="1"/>
  <c r="BI334" i="1"/>
  <c r="BJ334" i="1"/>
  <c r="AY335" i="1"/>
  <c r="AZ335" i="1"/>
  <c r="BA335" i="1"/>
  <c r="BB335" i="1"/>
  <c r="BC335" i="1"/>
  <c r="BD335" i="1"/>
  <c r="BE335" i="1"/>
  <c r="BF335" i="1"/>
  <c r="BG335" i="1"/>
  <c r="BH335" i="1"/>
  <c r="BI335" i="1"/>
  <c r="BJ335" i="1"/>
  <c r="AY336" i="1"/>
  <c r="AZ336" i="1"/>
  <c r="BA336" i="1"/>
  <c r="BB336" i="1"/>
  <c r="BC336" i="1"/>
  <c r="BD336" i="1"/>
  <c r="BE336" i="1"/>
  <c r="BF336" i="1"/>
  <c r="BG336" i="1"/>
  <c r="BH336" i="1"/>
  <c r="BI336" i="1"/>
  <c r="BJ336" i="1"/>
  <c r="AY337" i="1"/>
  <c r="AZ337" i="1"/>
  <c r="BA337" i="1"/>
  <c r="BB337" i="1"/>
  <c r="BC337" i="1"/>
  <c r="BD337" i="1"/>
  <c r="BE337" i="1"/>
  <c r="BF337" i="1"/>
  <c r="BG337" i="1"/>
  <c r="BH337" i="1"/>
  <c r="BI337" i="1"/>
  <c r="BJ337" i="1"/>
  <c r="AY338" i="1"/>
  <c r="AZ338" i="1"/>
  <c r="BA338" i="1"/>
  <c r="BB338" i="1"/>
  <c r="BC338" i="1"/>
  <c r="BD338" i="1"/>
  <c r="BE338" i="1"/>
  <c r="BF338" i="1"/>
  <c r="BG338" i="1"/>
  <c r="BH338" i="1"/>
  <c r="BI338" i="1"/>
  <c r="BJ338" i="1"/>
  <c r="AY339" i="1"/>
  <c r="AZ339" i="1"/>
  <c r="BA339" i="1"/>
  <c r="BB339" i="1"/>
  <c r="BC339" i="1"/>
  <c r="BD339" i="1"/>
  <c r="BE339" i="1"/>
  <c r="BF339" i="1"/>
  <c r="BG339" i="1"/>
  <c r="BH339" i="1"/>
  <c r="BI339" i="1"/>
  <c r="BJ339" i="1"/>
  <c r="AY340" i="1"/>
  <c r="AZ340" i="1"/>
  <c r="BA340" i="1"/>
  <c r="BB340" i="1"/>
  <c r="BC340" i="1"/>
  <c r="BD340" i="1"/>
  <c r="BE340" i="1"/>
  <c r="BF340" i="1"/>
  <c r="BG340" i="1"/>
  <c r="BH340" i="1"/>
  <c r="BI340" i="1"/>
  <c r="BJ340" i="1"/>
  <c r="AY341" i="1"/>
  <c r="AZ341" i="1"/>
  <c r="BA341" i="1"/>
  <c r="BB341" i="1"/>
  <c r="BC341" i="1"/>
  <c r="BD341" i="1"/>
  <c r="BE341" i="1"/>
  <c r="BF341" i="1"/>
  <c r="BG341" i="1"/>
  <c r="BH341" i="1"/>
  <c r="BI341" i="1"/>
  <c r="BJ341" i="1"/>
  <c r="AY342" i="1"/>
  <c r="AZ342" i="1"/>
  <c r="BA342" i="1"/>
  <c r="BB342" i="1"/>
  <c r="BC342" i="1"/>
  <c r="BD342" i="1"/>
  <c r="BE342" i="1"/>
  <c r="BF342" i="1"/>
  <c r="BG342" i="1"/>
  <c r="BH342" i="1"/>
  <c r="BI342" i="1"/>
  <c r="BJ342" i="1"/>
  <c r="AY343" i="1"/>
  <c r="AZ343" i="1"/>
  <c r="BA343" i="1"/>
  <c r="BB343" i="1"/>
  <c r="BC343" i="1"/>
  <c r="BD343" i="1"/>
  <c r="BE343" i="1"/>
  <c r="BF343" i="1"/>
  <c r="BG343" i="1"/>
  <c r="BH343" i="1"/>
  <c r="BI343" i="1"/>
  <c r="BJ343" i="1"/>
  <c r="AY344" i="1"/>
  <c r="AZ344" i="1"/>
  <c r="BA344" i="1"/>
  <c r="BB344" i="1"/>
  <c r="BC344" i="1"/>
  <c r="BD344" i="1"/>
  <c r="BE344" i="1"/>
  <c r="BF344" i="1"/>
  <c r="BG344" i="1"/>
  <c r="BH344" i="1"/>
  <c r="BI344" i="1"/>
  <c r="BJ344" i="1"/>
  <c r="AY345" i="1"/>
  <c r="AZ345" i="1"/>
  <c r="BA345" i="1"/>
  <c r="BB345" i="1"/>
  <c r="BC345" i="1"/>
  <c r="BD345" i="1"/>
  <c r="BE345" i="1"/>
  <c r="BF345" i="1"/>
  <c r="BG345" i="1"/>
  <c r="BH345" i="1"/>
  <c r="BI345" i="1"/>
  <c r="BJ345" i="1"/>
  <c r="AY346" i="1"/>
  <c r="AZ346" i="1"/>
  <c r="BA346" i="1"/>
  <c r="BB346" i="1"/>
  <c r="BC346" i="1"/>
  <c r="BD346" i="1"/>
  <c r="BE346" i="1"/>
  <c r="BF346" i="1"/>
  <c r="BG346" i="1"/>
  <c r="BH346" i="1"/>
  <c r="BI346" i="1"/>
  <c r="BJ346" i="1"/>
  <c r="AY347" i="1"/>
  <c r="AZ347" i="1"/>
  <c r="BA347" i="1"/>
  <c r="BB347" i="1"/>
  <c r="BC347" i="1"/>
  <c r="BD347" i="1"/>
  <c r="BE347" i="1"/>
  <c r="BF347" i="1"/>
  <c r="BG347" i="1"/>
  <c r="BH347" i="1"/>
  <c r="BI347" i="1"/>
  <c r="BJ347" i="1"/>
  <c r="AY348" i="1"/>
  <c r="AZ348" i="1"/>
  <c r="BA348" i="1"/>
  <c r="BB348" i="1"/>
  <c r="BC348" i="1"/>
  <c r="BD348" i="1"/>
  <c r="BE348" i="1"/>
  <c r="BF348" i="1"/>
  <c r="BG348" i="1"/>
  <c r="BH348" i="1"/>
  <c r="BI348" i="1"/>
  <c r="BJ348" i="1"/>
  <c r="AY349" i="1"/>
  <c r="AZ349" i="1"/>
  <c r="BA349" i="1"/>
  <c r="BB349" i="1"/>
  <c r="BC349" i="1"/>
  <c r="BD349" i="1"/>
  <c r="BE349" i="1"/>
  <c r="BF349" i="1"/>
  <c r="BG349" i="1"/>
  <c r="BH349" i="1"/>
  <c r="BI349" i="1"/>
  <c r="BJ349" i="1"/>
  <c r="AY350" i="1"/>
  <c r="AZ350" i="1"/>
  <c r="BA350" i="1"/>
  <c r="BB350" i="1"/>
  <c r="BC350" i="1"/>
  <c r="BD350" i="1"/>
  <c r="BE350" i="1"/>
  <c r="BF350" i="1"/>
  <c r="BG350" i="1"/>
  <c r="BH350" i="1"/>
  <c r="BI350" i="1"/>
  <c r="BJ350" i="1"/>
  <c r="AY351" i="1"/>
  <c r="AZ351" i="1"/>
  <c r="BA351" i="1"/>
  <c r="BB351" i="1"/>
  <c r="BC351" i="1"/>
  <c r="BD351" i="1"/>
  <c r="BE351" i="1"/>
  <c r="BF351" i="1"/>
  <c r="BG351" i="1"/>
  <c r="BH351" i="1"/>
  <c r="BI351" i="1"/>
  <c r="BJ351" i="1"/>
  <c r="AY352" i="1"/>
  <c r="AZ352" i="1"/>
  <c r="BA352" i="1"/>
  <c r="BB352" i="1"/>
  <c r="BC352" i="1"/>
  <c r="BD352" i="1"/>
  <c r="BE352" i="1"/>
  <c r="BF352" i="1"/>
  <c r="BG352" i="1"/>
  <c r="BH352" i="1"/>
  <c r="BI352" i="1"/>
  <c r="BJ352" i="1"/>
  <c r="AY353" i="1"/>
  <c r="AZ353" i="1"/>
  <c r="BA353" i="1"/>
  <c r="BB353" i="1"/>
  <c r="BC353" i="1"/>
  <c r="BD353" i="1"/>
  <c r="BE353" i="1"/>
  <c r="BF353" i="1"/>
  <c r="BG353" i="1"/>
  <c r="BH353" i="1"/>
  <c r="BI353" i="1"/>
  <c r="BJ353" i="1"/>
  <c r="AY354" i="1"/>
  <c r="AZ354" i="1"/>
  <c r="BA354" i="1"/>
  <c r="BB354" i="1"/>
  <c r="BC354" i="1"/>
  <c r="BD354" i="1"/>
  <c r="BE354" i="1"/>
  <c r="BF354" i="1"/>
  <c r="BG354" i="1"/>
  <c r="BH354" i="1"/>
  <c r="BI354" i="1"/>
  <c r="BJ354" i="1"/>
  <c r="AY355" i="1"/>
  <c r="AZ355" i="1"/>
  <c r="BA355" i="1"/>
  <c r="BB355" i="1"/>
  <c r="BC355" i="1"/>
  <c r="BD355" i="1"/>
  <c r="BE355" i="1"/>
  <c r="BF355" i="1"/>
  <c r="BG355" i="1"/>
  <c r="BH355" i="1"/>
  <c r="BI355" i="1"/>
  <c r="BJ355" i="1"/>
  <c r="AY356" i="1"/>
  <c r="AZ356" i="1"/>
  <c r="BA356" i="1"/>
  <c r="BB356" i="1"/>
  <c r="BC356" i="1"/>
  <c r="BD356" i="1"/>
  <c r="BE356" i="1"/>
  <c r="BF356" i="1"/>
  <c r="BG356" i="1"/>
  <c r="BH356" i="1"/>
  <c r="BI356" i="1"/>
  <c r="BJ356" i="1"/>
  <c r="AY357" i="1"/>
  <c r="AZ357" i="1"/>
  <c r="BA357" i="1"/>
  <c r="BB357" i="1"/>
  <c r="BC357" i="1"/>
  <c r="BD357" i="1"/>
  <c r="BE357" i="1"/>
  <c r="BF357" i="1"/>
  <c r="BG357" i="1"/>
  <c r="BH357" i="1"/>
  <c r="BI357" i="1"/>
  <c r="BJ357" i="1"/>
  <c r="AY358" i="1"/>
  <c r="AZ358" i="1"/>
  <c r="BA358" i="1"/>
  <c r="BB358" i="1"/>
  <c r="BC358" i="1"/>
  <c r="BD358" i="1"/>
  <c r="BE358" i="1"/>
  <c r="BF358" i="1"/>
  <c r="BG358" i="1"/>
  <c r="BH358" i="1"/>
  <c r="BI358" i="1"/>
  <c r="BJ358" i="1"/>
  <c r="AY359" i="1"/>
  <c r="AZ359" i="1"/>
  <c r="BA359" i="1"/>
  <c r="BB359" i="1"/>
  <c r="BC359" i="1"/>
  <c r="BD359" i="1"/>
  <c r="BE359" i="1"/>
  <c r="BF359" i="1"/>
  <c r="BG359" i="1"/>
  <c r="BH359" i="1"/>
  <c r="BI359" i="1"/>
  <c r="BJ359" i="1"/>
  <c r="AY360" i="1"/>
  <c r="AZ360" i="1"/>
  <c r="BA360" i="1"/>
  <c r="BB360" i="1"/>
  <c r="BC360" i="1"/>
  <c r="BD360" i="1"/>
  <c r="BE360" i="1"/>
  <c r="BF360" i="1"/>
  <c r="BG360" i="1"/>
  <c r="BH360" i="1"/>
  <c r="BI360" i="1"/>
  <c r="BJ360" i="1"/>
  <c r="AY361" i="1"/>
  <c r="AZ361" i="1"/>
  <c r="BA361" i="1"/>
  <c r="BB361" i="1"/>
  <c r="BC361" i="1"/>
  <c r="BD361" i="1"/>
  <c r="BE361" i="1"/>
  <c r="BF361" i="1"/>
  <c r="BG361" i="1"/>
  <c r="BH361" i="1"/>
  <c r="BI361" i="1"/>
  <c r="BJ361" i="1"/>
  <c r="AY362" i="1"/>
  <c r="AZ362" i="1"/>
  <c r="BA362" i="1"/>
  <c r="BB362" i="1"/>
  <c r="BC362" i="1"/>
  <c r="BD362" i="1"/>
  <c r="BE362" i="1"/>
  <c r="BF362" i="1"/>
  <c r="BG362" i="1"/>
  <c r="BH362" i="1"/>
  <c r="BI362" i="1"/>
  <c r="BJ362" i="1"/>
  <c r="AY363" i="1"/>
  <c r="AZ363" i="1"/>
  <c r="BA363" i="1"/>
  <c r="BB363" i="1"/>
  <c r="BC363" i="1"/>
  <c r="BD363" i="1"/>
  <c r="BE363" i="1"/>
  <c r="BF363" i="1"/>
  <c r="BG363" i="1"/>
  <c r="BH363" i="1"/>
  <c r="BI363" i="1"/>
  <c r="BJ363" i="1"/>
  <c r="AY364" i="1"/>
  <c r="AZ364" i="1"/>
  <c r="BA364" i="1"/>
  <c r="BB364" i="1"/>
  <c r="BC364" i="1"/>
  <c r="BD364" i="1"/>
  <c r="BE364" i="1"/>
  <c r="BF364" i="1"/>
  <c r="BG364" i="1"/>
  <c r="BH364" i="1"/>
  <c r="BI364" i="1"/>
  <c r="BJ364" i="1"/>
  <c r="AY365" i="1"/>
  <c r="AZ365" i="1"/>
  <c r="BA365" i="1"/>
  <c r="BB365" i="1"/>
  <c r="BC365" i="1"/>
  <c r="BD365" i="1"/>
  <c r="BE365" i="1"/>
  <c r="BF365" i="1"/>
  <c r="BG365" i="1"/>
  <c r="BH365" i="1"/>
  <c r="BI365" i="1"/>
  <c r="BJ365" i="1"/>
  <c r="AY366" i="1"/>
  <c r="AZ366" i="1"/>
  <c r="BA366" i="1"/>
  <c r="BB366" i="1"/>
  <c r="BC366" i="1"/>
  <c r="BD366" i="1"/>
  <c r="BE366" i="1"/>
  <c r="BF366" i="1"/>
  <c r="BG366" i="1"/>
  <c r="BH366" i="1"/>
  <c r="BI366" i="1"/>
  <c r="BJ366" i="1"/>
  <c r="AY367" i="1"/>
  <c r="AZ367" i="1"/>
  <c r="BA367" i="1"/>
  <c r="BB367" i="1"/>
  <c r="BC367" i="1"/>
  <c r="BD367" i="1"/>
  <c r="BE367" i="1"/>
  <c r="BF367" i="1"/>
  <c r="BG367" i="1"/>
  <c r="BH367" i="1"/>
  <c r="BI367" i="1"/>
  <c r="BJ367" i="1"/>
  <c r="AY368" i="1"/>
  <c r="AZ368" i="1"/>
  <c r="BA368" i="1"/>
  <c r="BB368" i="1"/>
  <c r="BC368" i="1"/>
  <c r="BD368" i="1"/>
  <c r="BE368" i="1"/>
  <c r="BF368" i="1"/>
  <c r="BG368" i="1"/>
  <c r="BH368" i="1"/>
  <c r="BI368" i="1"/>
  <c r="BJ368" i="1"/>
  <c r="AY369" i="1"/>
  <c r="AZ369" i="1"/>
  <c r="BA369" i="1"/>
  <c r="BB369" i="1"/>
  <c r="BC369" i="1"/>
  <c r="BD369" i="1"/>
  <c r="BE369" i="1"/>
  <c r="BF369" i="1"/>
  <c r="BG369" i="1"/>
  <c r="BH369" i="1"/>
  <c r="BI369" i="1"/>
  <c r="BJ369" i="1"/>
  <c r="AY370" i="1"/>
  <c r="AZ370" i="1"/>
  <c r="BA370" i="1"/>
  <c r="BB370" i="1"/>
  <c r="BC370" i="1"/>
  <c r="BD370" i="1"/>
  <c r="BE370" i="1"/>
  <c r="BF370" i="1"/>
  <c r="BG370" i="1"/>
  <c r="BH370" i="1"/>
  <c r="BI370" i="1"/>
  <c r="BJ370" i="1"/>
  <c r="AY371" i="1"/>
  <c r="AZ371" i="1"/>
  <c r="BA371" i="1"/>
  <c r="BB371" i="1"/>
  <c r="BC371" i="1"/>
  <c r="BD371" i="1"/>
  <c r="BE371" i="1"/>
  <c r="BF371" i="1"/>
  <c r="BG371" i="1"/>
  <c r="BH371" i="1"/>
  <c r="BI371" i="1"/>
  <c r="BJ371" i="1"/>
  <c r="AY372" i="1"/>
  <c r="AZ372" i="1"/>
  <c r="BA372" i="1"/>
  <c r="BB372" i="1"/>
  <c r="BC372" i="1"/>
  <c r="BD372" i="1"/>
  <c r="BE372" i="1"/>
  <c r="BF372" i="1"/>
  <c r="BG372" i="1"/>
  <c r="BH372" i="1"/>
  <c r="BI372" i="1"/>
  <c r="BJ372" i="1"/>
  <c r="AY373" i="1"/>
  <c r="AZ373" i="1"/>
  <c r="BA373" i="1"/>
  <c r="BB373" i="1"/>
  <c r="BC373" i="1"/>
  <c r="BD373" i="1"/>
  <c r="BE373" i="1"/>
  <c r="BF373" i="1"/>
  <c r="BG373" i="1"/>
  <c r="BH373" i="1"/>
  <c r="BI373" i="1"/>
  <c r="BJ373" i="1"/>
  <c r="AY374" i="1"/>
  <c r="AZ374" i="1"/>
  <c r="BA374" i="1"/>
  <c r="BB374" i="1"/>
  <c r="BC374" i="1"/>
  <c r="BD374" i="1"/>
  <c r="BE374" i="1"/>
  <c r="BF374" i="1"/>
  <c r="BG374" i="1"/>
  <c r="BH374" i="1"/>
  <c r="BI374" i="1"/>
  <c r="BJ374" i="1"/>
  <c r="AY375" i="1"/>
  <c r="AZ375" i="1"/>
  <c r="BA375" i="1"/>
  <c r="BB375" i="1"/>
  <c r="BC375" i="1"/>
  <c r="BD375" i="1"/>
  <c r="BE375" i="1"/>
  <c r="BF375" i="1"/>
  <c r="BG375" i="1"/>
  <c r="BH375" i="1"/>
  <c r="BI375" i="1"/>
  <c r="BJ375" i="1"/>
  <c r="AY376" i="1"/>
  <c r="AZ376" i="1"/>
  <c r="BA376" i="1"/>
  <c r="BB376" i="1"/>
  <c r="BC376" i="1"/>
  <c r="BD376" i="1"/>
  <c r="BE376" i="1"/>
  <c r="BF376" i="1"/>
  <c r="BG376" i="1"/>
  <c r="BH376" i="1"/>
  <c r="BI376" i="1"/>
  <c r="BJ376" i="1"/>
  <c r="AY377" i="1"/>
  <c r="AZ377" i="1"/>
  <c r="BA377" i="1"/>
  <c r="BB377" i="1"/>
  <c r="BC377" i="1"/>
  <c r="BD377" i="1"/>
  <c r="BE377" i="1"/>
  <c r="BF377" i="1"/>
  <c r="BG377" i="1"/>
  <c r="BH377" i="1"/>
  <c r="BI377" i="1"/>
  <c r="BJ377" i="1"/>
  <c r="AY378" i="1"/>
  <c r="AZ378" i="1"/>
  <c r="BA378" i="1"/>
  <c r="BB378" i="1"/>
  <c r="BC378" i="1"/>
  <c r="BD378" i="1"/>
  <c r="BE378" i="1"/>
  <c r="BF378" i="1"/>
  <c r="BG378" i="1"/>
  <c r="BH378" i="1"/>
  <c r="BI378" i="1"/>
  <c r="BJ378" i="1"/>
  <c r="AY379" i="1"/>
  <c r="AZ379" i="1"/>
  <c r="BA379" i="1"/>
  <c r="BB379" i="1"/>
  <c r="BC379" i="1"/>
  <c r="BD379" i="1"/>
  <c r="BE379" i="1"/>
  <c r="BF379" i="1"/>
  <c r="BG379" i="1"/>
  <c r="BH379" i="1"/>
  <c r="BI379" i="1"/>
  <c r="BJ379" i="1"/>
  <c r="AY380" i="1"/>
  <c r="AZ380" i="1"/>
  <c r="BA380" i="1"/>
  <c r="BB380" i="1"/>
  <c r="BC380" i="1"/>
  <c r="BD380" i="1"/>
  <c r="BE380" i="1"/>
  <c r="BF380" i="1"/>
  <c r="BG380" i="1"/>
  <c r="BH380" i="1"/>
  <c r="BI380" i="1"/>
  <c r="BJ380" i="1"/>
  <c r="AY381" i="1"/>
  <c r="AZ381" i="1"/>
  <c r="BA381" i="1"/>
  <c r="BB381" i="1"/>
  <c r="BC381" i="1"/>
  <c r="BD381" i="1"/>
  <c r="BE381" i="1"/>
  <c r="BF381" i="1"/>
  <c r="BG381" i="1"/>
  <c r="BH381" i="1"/>
  <c r="BI381" i="1"/>
  <c r="BJ381" i="1"/>
  <c r="AY382" i="1"/>
  <c r="AZ382" i="1"/>
  <c r="BA382" i="1"/>
  <c r="BB382" i="1"/>
  <c r="BC382" i="1"/>
  <c r="BD382" i="1"/>
  <c r="BE382" i="1"/>
  <c r="BF382" i="1"/>
  <c r="BG382" i="1"/>
  <c r="BH382" i="1"/>
  <c r="BI382" i="1"/>
  <c r="BJ382" i="1"/>
  <c r="AY383" i="1"/>
  <c r="AZ383" i="1"/>
  <c r="BA383" i="1"/>
  <c r="BB383" i="1"/>
  <c r="BC383" i="1"/>
  <c r="BD383" i="1"/>
  <c r="BE383" i="1"/>
  <c r="BF383" i="1"/>
  <c r="BG383" i="1"/>
  <c r="BH383" i="1"/>
  <c r="BI383" i="1"/>
  <c r="BJ383" i="1"/>
  <c r="AY384" i="1"/>
  <c r="AZ384" i="1"/>
  <c r="BA384" i="1"/>
  <c r="BB384" i="1"/>
  <c r="BC384" i="1"/>
  <c r="BD384" i="1"/>
  <c r="BE384" i="1"/>
  <c r="BF384" i="1"/>
  <c r="BG384" i="1"/>
  <c r="BH384" i="1"/>
  <c r="BI384" i="1"/>
  <c r="BJ384" i="1"/>
  <c r="AY385" i="1"/>
  <c r="AZ385" i="1"/>
  <c r="BA385" i="1"/>
  <c r="BB385" i="1"/>
  <c r="BC385" i="1"/>
  <c r="BD385" i="1"/>
  <c r="BE385" i="1"/>
  <c r="BF385" i="1"/>
  <c r="BG385" i="1"/>
  <c r="BH385" i="1"/>
  <c r="BI385" i="1"/>
  <c r="BJ385" i="1"/>
  <c r="AY386" i="1"/>
  <c r="AZ386" i="1"/>
  <c r="BA386" i="1"/>
  <c r="BB386" i="1"/>
  <c r="BC386" i="1"/>
  <c r="BD386" i="1"/>
  <c r="BE386" i="1"/>
  <c r="BF386" i="1"/>
  <c r="BG386" i="1"/>
  <c r="BH386" i="1"/>
  <c r="BI386" i="1"/>
  <c r="BJ386" i="1"/>
  <c r="AY387" i="1"/>
  <c r="AZ387" i="1"/>
  <c r="BA387" i="1"/>
  <c r="BB387" i="1"/>
  <c r="BC387" i="1"/>
  <c r="BD387" i="1"/>
  <c r="BE387" i="1"/>
  <c r="BF387" i="1"/>
  <c r="BG387" i="1"/>
  <c r="BH387" i="1"/>
  <c r="BI387" i="1"/>
  <c r="BJ387" i="1"/>
  <c r="AY388" i="1"/>
  <c r="AZ388" i="1"/>
  <c r="BA388" i="1"/>
  <c r="BB388" i="1"/>
  <c r="BC388" i="1"/>
  <c r="BD388" i="1"/>
  <c r="BE388" i="1"/>
  <c r="BF388" i="1"/>
  <c r="BG388" i="1"/>
  <c r="BH388" i="1"/>
  <c r="BI388" i="1"/>
  <c r="BJ388" i="1"/>
  <c r="AY389" i="1"/>
  <c r="AZ389" i="1"/>
  <c r="BA389" i="1"/>
  <c r="BB389" i="1"/>
  <c r="BC389" i="1"/>
  <c r="BD389" i="1"/>
  <c r="BE389" i="1"/>
  <c r="BF389" i="1"/>
  <c r="BG389" i="1"/>
  <c r="BH389" i="1"/>
  <c r="BI389" i="1"/>
  <c r="BJ389" i="1"/>
  <c r="AY390" i="1"/>
  <c r="AZ390" i="1"/>
  <c r="BA390" i="1"/>
  <c r="BB390" i="1"/>
  <c r="BC390" i="1"/>
  <c r="BD390" i="1"/>
  <c r="BE390" i="1"/>
  <c r="BF390" i="1"/>
  <c r="BG390" i="1"/>
  <c r="BH390" i="1"/>
  <c r="BI390" i="1"/>
  <c r="BJ390" i="1"/>
  <c r="AY391" i="1"/>
  <c r="AZ391" i="1"/>
  <c r="BA391" i="1"/>
  <c r="BB391" i="1"/>
  <c r="BC391" i="1"/>
  <c r="BD391" i="1"/>
  <c r="BE391" i="1"/>
  <c r="BF391" i="1"/>
  <c r="BG391" i="1"/>
  <c r="BH391" i="1"/>
  <c r="BI391" i="1"/>
  <c r="BJ391" i="1"/>
  <c r="AY392" i="1"/>
  <c r="AZ392" i="1"/>
  <c r="BA392" i="1"/>
  <c r="BB392" i="1"/>
  <c r="BC392" i="1"/>
  <c r="BD392" i="1"/>
  <c r="BE392" i="1"/>
  <c r="BF392" i="1"/>
  <c r="BG392" i="1"/>
  <c r="BH392" i="1"/>
  <c r="BI392" i="1"/>
  <c r="BJ392" i="1"/>
  <c r="AY393" i="1"/>
  <c r="AZ393" i="1"/>
  <c r="BA393" i="1"/>
  <c r="BB393" i="1"/>
  <c r="BC393" i="1"/>
  <c r="BD393" i="1"/>
  <c r="BE393" i="1"/>
  <c r="BF393" i="1"/>
  <c r="BG393" i="1"/>
  <c r="BH393" i="1"/>
  <c r="BI393" i="1"/>
  <c r="BJ393" i="1"/>
  <c r="AY394" i="1"/>
  <c r="AZ394" i="1"/>
  <c r="BA394" i="1"/>
  <c r="BB394" i="1"/>
  <c r="BC394" i="1"/>
  <c r="BD394" i="1"/>
  <c r="BE394" i="1"/>
  <c r="BF394" i="1"/>
  <c r="BG394" i="1"/>
  <c r="BH394" i="1"/>
  <c r="BI394" i="1"/>
  <c r="BJ394" i="1"/>
  <c r="AY395" i="1"/>
  <c r="AZ395" i="1"/>
  <c r="BA395" i="1"/>
  <c r="BB395" i="1"/>
  <c r="BC395" i="1"/>
  <c r="BD395" i="1"/>
  <c r="BE395" i="1"/>
  <c r="BF395" i="1"/>
  <c r="BG395" i="1"/>
  <c r="BH395" i="1"/>
  <c r="BI395" i="1"/>
  <c r="BJ395" i="1"/>
  <c r="AY396" i="1"/>
  <c r="AZ396" i="1"/>
  <c r="BA396" i="1"/>
  <c r="BB396" i="1"/>
  <c r="BC396" i="1"/>
  <c r="BD396" i="1"/>
  <c r="BE396" i="1"/>
  <c r="BF396" i="1"/>
  <c r="BG396" i="1"/>
  <c r="BH396" i="1"/>
  <c r="BI396" i="1"/>
  <c r="BJ396" i="1"/>
  <c r="AY397" i="1"/>
  <c r="AZ397" i="1"/>
  <c r="BA397" i="1"/>
  <c r="BB397" i="1"/>
  <c r="BC397" i="1"/>
  <c r="BD397" i="1"/>
  <c r="BE397" i="1"/>
  <c r="BF397" i="1"/>
  <c r="BG397" i="1"/>
  <c r="BH397" i="1"/>
  <c r="BI397" i="1"/>
  <c r="BJ397" i="1"/>
  <c r="AY398" i="1"/>
  <c r="AZ398" i="1"/>
  <c r="BA398" i="1"/>
  <c r="BB398" i="1"/>
  <c r="BC398" i="1"/>
  <c r="BD398" i="1"/>
  <c r="BE398" i="1"/>
  <c r="BF398" i="1"/>
  <c r="BG398" i="1"/>
  <c r="BH398" i="1"/>
  <c r="BI398" i="1"/>
  <c r="BJ398" i="1"/>
  <c r="AY399" i="1"/>
  <c r="AZ399" i="1"/>
  <c r="BA399" i="1"/>
  <c r="BB399" i="1"/>
  <c r="BC399" i="1"/>
  <c r="BD399" i="1"/>
  <c r="BE399" i="1"/>
  <c r="BF399" i="1"/>
  <c r="BG399" i="1"/>
  <c r="BH399" i="1"/>
  <c r="BI399" i="1"/>
  <c r="BJ399" i="1"/>
  <c r="AY400" i="1"/>
  <c r="AZ400" i="1"/>
  <c r="BA400" i="1"/>
  <c r="BB400" i="1"/>
  <c r="BC400" i="1"/>
  <c r="BD400" i="1"/>
  <c r="BE400" i="1"/>
  <c r="BF400" i="1"/>
  <c r="BG400" i="1"/>
  <c r="BH400" i="1"/>
  <c r="BI400" i="1"/>
  <c r="BJ400" i="1"/>
  <c r="AY401" i="1"/>
  <c r="AZ401" i="1"/>
  <c r="BA401" i="1"/>
  <c r="BB401" i="1"/>
  <c r="BC401" i="1"/>
  <c r="BD401" i="1"/>
  <c r="BE401" i="1"/>
  <c r="BF401" i="1"/>
  <c r="BG401" i="1"/>
  <c r="BH401" i="1"/>
  <c r="BI401" i="1"/>
  <c r="BJ401" i="1"/>
  <c r="AY402" i="1"/>
  <c r="AZ402" i="1"/>
  <c r="BA402" i="1"/>
  <c r="BB402" i="1"/>
  <c r="BC402" i="1"/>
  <c r="BD402" i="1"/>
  <c r="BE402" i="1"/>
  <c r="BF402" i="1"/>
  <c r="BG402" i="1"/>
  <c r="BH402" i="1"/>
  <c r="BI402" i="1"/>
  <c r="BJ402" i="1"/>
  <c r="AY403" i="1"/>
  <c r="AZ403" i="1"/>
  <c r="BA403" i="1"/>
  <c r="BB403" i="1"/>
  <c r="BC403" i="1"/>
  <c r="BD403" i="1"/>
  <c r="BE403" i="1"/>
  <c r="BF403" i="1"/>
  <c r="BG403" i="1"/>
  <c r="BH403" i="1"/>
  <c r="BI403" i="1"/>
  <c r="BJ403" i="1"/>
  <c r="AY404" i="1"/>
  <c r="AZ404" i="1"/>
  <c r="BA404" i="1"/>
  <c r="BB404" i="1"/>
  <c r="BC404" i="1"/>
  <c r="BD404" i="1"/>
  <c r="BE404" i="1"/>
  <c r="BF404" i="1"/>
  <c r="BG404" i="1"/>
  <c r="BH404" i="1"/>
  <c r="BI404" i="1"/>
  <c r="BJ404" i="1"/>
  <c r="AY405" i="1"/>
  <c r="AZ405" i="1"/>
  <c r="BA405" i="1"/>
  <c r="BB405" i="1"/>
  <c r="BC405" i="1"/>
  <c r="BD405" i="1"/>
  <c r="BE405" i="1"/>
  <c r="BF405" i="1"/>
  <c r="BG405" i="1"/>
  <c r="BH405" i="1"/>
  <c r="BI405" i="1"/>
  <c r="BJ405" i="1"/>
  <c r="AY406" i="1"/>
  <c r="AZ406" i="1"/>
  <c r="BA406" i="1"/>
  <c r="BB406" i="1"/>
  <c r="BC406" i="1"/>
  <c r="BD406" i="1"/>
  <c r="BE406" i="1"/>
  <c r="BF406" i="1"/>
  <c r="BG406" i="1"/>
  <c r="BH406" i="1"/>
  <c r="BI406" i="1"/>
  <c r="BJ406" i="1"/>
  <c r="AY407" i="1"/>
  <c r="AZ407" i="1"/>
  <c r="BA407" i="1"/>
  <c r="BB407" i="1"/>
  <c r="BC407" i="1"/>
  <c r="BD407" i="1"/>
  <c r="BE407" i="1"/>
  <c r="BF407" i="1"/>
  <c r="BG407" i="1"/>
  <c r="BH407" i="1"/>
  <c r="BI407" i="1"/>
  <c r="BJ407" i="1"/>
  <c r="AY408" i="1"/>
  <c r="AZ408" i="1"/>
  <c r="BA408" i="1"/>
  <c r="BB408" i="1"/>
  <c r="BC408" i="1"/>
  <c r="BD408" i="1"/>
  <c r="BE408" i="1"/>
  <c r="BF408" i="1"/>
  <c r="BG408" i="1"/>
  <c r="BH408" i="1"/>
  <c r="BI408" i="1"/>
  <c r="BJ408" i="1"/>
  <c r="AY409" i="1"/>
  <c r="AZ409" i="1"/>
  <c r="BA409" i="1"/>
  <c r="BB409" i="1"/>
  <c r="BC409" i="1"/>
  <c r="BD409" i="1"/>
  <c r="BE409" i="1"/>
  <c r="BF409" i="1"/>
  <c r="BG409" i="1"/>
  <c r="BH409" i="1"/>
  <c r="BI409" i="1"/>
  <c r="BJ409" i="1"/>
  <c r="AY410" i="1"/>
  <c r="AZ410" i="1"/>
  <c r="BA410" i="1"/>
  <c r="BB410" i="1"/>
  <c r="BC410" i="1"/>
  <c r="BD410" i="1"/>
  <c r="BE410" i="1"/>
  <c r="BF410" i="1"/>
  <c r="BG410" i="1"/>
  <c r="BH410" i="1"/>
  <c r="BI410" i="1"/>
  <c r="BJ410" i="1"/>
  <c r="AY411" i="1"/>
  <c r="AZ411" i="1"/>
  <c r="BA411" i="1"/>
  <c r="BB411" i="1"/>
  <c r="BC411" i="1"/>
  <c r="BD411" i="1"/>
  <c r="BE411" i="1"/>
  <c r="BF411" i="1"/>
  <c r="BG411" i="1"/>
  <c r="BH411" i="1"/>
  <c r="BI411" i="1"/>
  <c r="BJ411" i="1"/>
  <c r="AY412" i="1"/>
  <c r="AZ412" i="1"/>
  <c r="BA412" i="1"/>
  <c r="BB412" i="1"/>
  <c r="BC412" i="1"/>
  <c r="BD412" i="1"/>
  <c r="BE412" i="1"/>
  <c r="BF412" i="1"/>
  <c r="BG412" i="1"/>
  <c r="BH412" i="1"/>
  <c r="BI412" i="1"/>
  <c r="BJ412" i="1"/>
  <c r="AY413" i="1"/>
  <c r="AZ413" i="1"/>
  <c r="BA413" i="1"/>
  <c r="BB413" i="1"/>
  <c r="BC413" i="1"/>
  <c r="BD413" i="1"/>
  <c r="BE413" i="1"/>
  <c r="BF413" i="1"/>
  <c r="BG413" i="1"/>
  <c r="BH413" i="1"/>
  <c r="BI413" i="1"/>
  <c r="BJ413" i="1"/>
  <c r="AY414" i="1"/>
  <c r="AZ414" i="1"/>
  <c r="BA414" i="1"/>
  <c r="BB414" i="1"/>
  <c r="BC414" i="1"/>
  <c r="BD414" i="1"/>
  <c r="BE414" i="1"/>
  <c r="BF414" i="1"/>
  <c r="BG414" i="1"/>
  <c r="BH414" i="1"/>
  <c r="BI414" i="1"/>
  <c r="BJ414" i="1"/>
  <c r="AY415" i="1"/>
  <c r="AZ415" i="1"/>
  <c r="BA415" i="1"/>
  <c r="BB415" i="1"/>
  <c r="BC415" i="1"/>
  <c r="BD415" i="1"/>
  <c r="BE415" i="1"/>
  <c r="BF415" i="1"/>
  <c r="BG415" i="1"/>
  <c r="BH415" i="1"/>
  <c r="BI415" i="1"/>
  <c r="BJ415" i="1"/>
  <c r="AY416" i="1"/>
  <c r="AZ416" i="1"/>
  <c r="BA416" i="1"/>
  <c r="BB416" i="1"/>
  <c r="BC416" i="1"/>
  <c r="BD416" i="1"/>
  <c r="BE416" i="1"/>
  <c r="BF416" i="1"/>
  <c r="BG416" i="1"/>
  <c r="BH416" i="1"/>
  <c r="BI416" i="1"/>
  <c r="BJ416" i="1"/>
  <c r="AY417" i="1"/>
  <c r="AZ417" i="1"/>
  <c r="BA417" i="1"/>
  <c r="BB417" i="1"/>
  <c r="BC417" i="1"/>
  <c r="BD417" i="1"/>
  <c r="BE417" i="1"/>
  <c r="BF417" i="1"/>
  <c r="BG417" i="1"/>
  <c r="BH417" i="1"/>
  <c r="BI417" i="1"/>
  <c r="BJ417" i="1"/>
  <c r="AY418" i="1"/>
  <c r="AZ418" i="1"/>
  <c r="BA418" i="1"/>
  <c r="BB418" i="1"/>
  <c r="BC418" i="1"/>
  <c r="BD418" i="1"/>
  <c r="BE418" i="1"/>
  <c r="BF418" i="1"/>
  <c r="BG418" i="1"/>
  <c r="BH418" i="1"/>
  <c r="BI418" i="1"/>
  <c r="BJ418" i="1"/>
  <c r="AY1435" i="1"/>
  <c r="AZ1435" i="1"/>
  <c r="BA1435" i="1"/>
  <c r="BB1435" i="1"/>
  <c r="BC1435" i="1"/>
  <c r="BD1435" i="1"/>
  <c r="BE1435" i="1"/>
  <c r="BF1435" i="1"/>
  <c r="BG1435" i="1"/>
  <c r="BH1435" i="1"/>
  <c r="BI1435" i="1"/>
  <c r="BJ1435" i="1"/>
  <c r="AY419" i="1"/>
  <c r="AZ419" i="1"/>
  <c r="BA419" i="1"/>
  <c r="BB419" i="1"/>
  <c r="BC419" i="1"/>
  <c r="BD419" i="1"/>
  <c r="BE419" i="1"/>
  <c r="BF419" i="1"/>
  <c r="BG419" i="1"/>
  <c r="BH419" i="1"/>
  <c r="BI419" i="1"/>
  <c r="BJ419" i="1"/>
  <c r="AY420" i="1"/>
  <c r="AZ420" i="1"/>
  <c r="BA420" i="1"/>
  <c r="BB420" i="1"/>
  <c r="BC420" i="1"/>
  <c r="BD420" i="1"/>
  <c r="BE420" i="1"/>
  <c r="BF420" i="1"/>
  <c r="BG420" i="1"/>
  <c r="BH420" i="1"/>
  <c r="BI420" i="1"/>
  <c r="BJ420" i="1"/>
  <c r="AY421" i="1"/>
  <c r="AZ421" i="1"/>
  <c r="BA421" i="1"/>
  <c r="BB421" i="1"/>
  <c r="BC421" i="1"/>
  <c r="BD421" i="1"/>
  <c r="BE421" i="1"/>
  <c r="BF421" i="1"/>
  <c r="BG421" i="1"/>
  <c r="BH421" i="1"/>
  <c r="BI421" i="1"/>
  <c r="BJ421" i="1"/>
  <c r="AY422" i="1"/>
  <c r="AZ422" i="1"/>
  <c r="BA422" i="1"/>
  <c r="BB422" i="1"/>
  <c r="BC422" i="1"/>
  <c r="BD422" i="1"/>
  <c r="BE422" i="1"/>
  <c r="BF422" i="1"/>
  <c r="BG422" i="1"/>
  <c r="BH422" i="1"/>
  <c r="BI422" i="1"/>
  <c r="BJ422" i="1"/>
  <c r="AY423" i="1"/>
  <c r="AZ423" i="1"/>
  <c r="BA423" i="1"/>
  <c r="BB423" i="1"/>
  <c r="BC423" i="1"/>
  <c r="BD423" i="1"/>
  <c r="BE423" i="1"/>
  <c r="BF423" i="1"/>
  <c r="BG423" i="1"/>
  <c r="BH423" i="1"/>
  <c r="BI423" i="1"/>
  <c r="BJ423" i="1"/>
  <c r="AY424" i="1"/>
  <c r="AZ424" i="1"/>
  <c r="BA424" i="1"/>
  <c r="BB424" i="1"/>
  <c r="BC424" i="1"/>
  <c r="BD424" i="1"/>
  <c r="BE424" i="1"/>
  <c r="BF424" i="1"/>
  <c r="BG424" i="1"/>
  <c r="BH424" i="1"/>
  <c r="BI424" i="1"/>
  <c r="BJ424" i="1"/>
  <c r="AY425" i="1"/>
  <c r="AZ425" i="1"/>
  <c r="BA425" i="1"/>
  <c r="BB425" i="1"/>
  <c r="BC425" i="1"/>
  <c r="BD425" i="1"/>
  <c r="BE425" i="1"/>
  <c r="BF425" i="1"/>
  <c r="BG425" i="1"/>
  <c r="BH425" i="1"/>
  <c r="BI425" i="1"/>
  <c r="BJ425" i="1"/>
  <c r="AY426" i="1"/>
  <c r="AZ426" i="1"/>
  <c r="BA426" i="1"/>
  <c r="BB426" i="1"/>
  <c r="BC426" i="1"/>
  <c r="BD426" i="1"/>
  <c r="BE426" i="1"/>
  <c r="BF426" i="1"/>
  <c r="BG426" i="1"/>
  <c r="BH426" i="1"/>
  <c r="BI426" i="1"/>
  <c r="BJ426" i="1"/>
  <c r="AY427" i="1"/>
  <c r="AZ427" i="1"/>
  <c r="BA427" i="1"/>
  <c r="BB427" i="1"/>
  <c r="BC427" i="1"/>
  <c r="BD427" i="1"/>
  <c r="BE427" i="1"/>
  <c r="BF427" i="1"/>
  <c r="BG427" i="1"/>
  <c r="BH427" i="1"/>
  <c r="BI427" i="1"/>
  <c r="BJ427" i="1"/>
  <c r="AY428" i="1"/>
  <c r="AZ428" i="1"/>
  <c r="BA428" i="1"/>
  <c r="BB428" i="1"/>
  <c r="BC428" i="1"/>
  <c r="BD428" i="1"/>
  <c r="BE428" i="1"/>
  <c r="BF428" i="1"/>
  <c r="BG428" i="1"/>
  <c r="BH428" i="1"/>
  <c r="BI428" i="1"/>
  <c r="BJ428" i="1"/>
  <c r="AY429" i="1"/>
  <c r="AZ429" i="1"/>
  <c r="BA429" i="1"/>
  <c r="BB429" i="1"/>
  <c r="BC429" i="1"/>
  <c r="BD429" i="1"/>
  <c r="BE429" i="1"/>
  <c r="BF429" i="1"/>
  <c r="BG429" i="1"/>
  <c r="BH429" i="1"/>
  <c r="BI429" i="1"/>
  <c r="BJ429" i="1"/>
  <c r="AY430" i="1"/>
  <c r="AZ430" i="1"/>
  <c r="BA430" i="1"/>
  <c r="BB430" i="1"/>
  <c r="BC430" i="1"/>
  <c r="BD430" i="1"/>
  <c r="BE430" i="1"/>
  <c r="BF430" i="1"/>
  <c r="BG430" i="1"/>
  <c r="BH430" i="1"/>
  <c r="BI430" i="1"/>
  <c r="BJ430" i="1"/>
  <c r="AY431" i="1"/>
  <c r="AZ431" i="1"/>
  <c r="BA431" i="1"/>
  <c r="BB431" i="1"/>
  <c r="BC431" i="1"/>
  <c r="BD431" i="1"/>
  <c r="BE431" i="1"/>
  <c r="BF431" i="1"/>
  <c r="BG431" i="1"/>
  <c r="BH431" i="1"/>
  <c r="BI431" i="1"/>
  <c r="BJ431" i="1"/>
  <c r="AY432" i="1"/>
  <c r="AZ432" i="1"/>
  <c r="BA432" i="1"/>
  <c r="BB432" i="1"/>
  <c r="BC432" i="1"/>
  <c r="BD432" i="1"/>
  <c r="BE432" i="1"/>
  <c r="BF432" i="1"/>
  <c r="BG432" i="1"/>
  <c r="BH432" i="1"/>
  <c r="BI432" i="1"/>
  <c r="BJ432" i="1"/>
  <c r="AY433" i="1"/>
  <c r="AZ433" i="1"/>
  <c r="BA433" i="1"/>
  <c r="BB433" i="1"/>
  <c r="BC433" i="1"/>
  <c r="BD433" i="1"/>
  <c r="BE433" i="1"/>
  <c r="BF433" i="1"/>
  <c r="BG433" i="1"/>
  <c r="BH433" i="1"/>
  <c r="BI433" i="1"/>
  <c r="BJ433" i="1"/>
  <c r="AY434" i="1"/>
  <c r="AZ434" i="1"/>
  <c r="BA434" i="1"/>
  <c r="BB434" i="1"/>
  <c r="BC434" i="1"/>
  <c r="BD434" i="1"/>
  <c r="BE434" i="1"/>
  <c r="BF434" i="1"/>
  <c r="BG434" i="1"/>
  <c r="BH434" i="1"/>
  <c r="BI434" i="1"/>
  <c r="BJ434" i="1"/>
  <c r="AY435" i="1"/>
  <c r="AZ435" i="1"/>
  <c r="BA435" i="1"/>
  <c r="BB435" i="1"/>
  <c r="BC435" i="1"/>
  <c r="BD435" i="1"/>
  <c r="BE435" i="1"/>
  <c r="BF435" i="1"/>
  <c r="BG435" i="1"/>
  <c r="BH435" i="1"/>
  <c r="BI435" i="1"/>
  <c r="BJ435" i="1"/>
  <c r="AY436" i="1"/>
  <c r="AZ436" i="1"/>
  <c r="BA436" i="1"/>
  <c r="BB436" i="1"/>
  <c r="BC436" i="1"/>
  <c r="BD436" i="1"/>
  <c r="BE436" i="1"/>
  <c r="BF436" i="1"/>
  <c r="BG436" i="1"/>
  <c r="BH436" i="1"/>
  <c r="BI436" i="1"/>
  <c r="BJ436" i="1"/>
  <c r="AY437" i="1"/>
  <c r="AZ437" i="1"/>
  <c r="BA437" i="1"/>
  <c r="BB437" i="1"/>
  <c r="BC437" i="1"/>
  <c r="BD437" i="1"/>
  <c r="BE437" i="1"/>
  <c r="BF437" i="1"/>
  <c r="BG437" i="1"/>
  <c r="BH437" i="1"/>
  <c r="BI437" i="1"/>
  <c r="BJ437" i="1"/>
  <c r="AY438" i="1"/>
  <c r="AZ438" i="1"/>
  <c r="BA438" i="1"/>
  <c r="BB438" i="1"/>
  <c r="BC438" i="1"/>
  <c r="BD438" i="1"/>
  <c r="BE438" i="1"/>
  <c r="BF438" i="1"/>
  <c r="BG438" i="1"/>
  <c r="BH438" i="1"/>
  <c r="BI438" i="1"/>
  <c r="BJ438" i="1"/>
  <c r="AY439" i="1"/>
  <c r="AZ439" i="1"/>
  <c r="BA439" i="1"/>
  <c r="BB439" i="1"/>
  <c r="BC439" i="1"/>
  <c r="BD439" i="1"/>
  <c r="BE439" i="1"/>
  <c r="BF439" i="1"/>
  <c r="BG439" i="1"/>
  <c r="BH439" i="1"/>
  <c r="BI439" i="1"/>
  <c r="BJ439" i="1"/>
  <c r="AY440" i="1"/>
  <c r="AZ440" i="1"/>
  <c r="BA440" i="1"/>
  <c r="BB440" i="1"/>
  <c r="BC440" i="1"/>
  <c r="BD440" i="1"/>
  <c r="BE440" i="1"/>
  <c r="BF440" i="1"/>
  <c r="BG440" i="1"/>
  <c r="BH440" i="1"/>
  <c r="BI440" i="1"/>
  <c r="BJ440" i="1"/>
  <c r="AY441" i="1"/>
  <c r="AZ441" i="1"/>
  <c r="BA441" i="1"/>
  <c r="BB441" i="1"/>
  <c r="BC441" i="1"/>
  <c r="BD441" i="1"/>
  <c r="BE441" i="1"/>
  <c r="BF441" i="1"/>
  <c r="BG441" i="1"/>
  <c r="BH441" i="1"/>
  <c r="BI441" i="1"/>
  <c r="BJ441" i="1"/>
  <c r="AY442" i="1"/>
  <c r="AZ442" i="1"/>
  <c r="BA442" i="1"/>
  <c r="BB442" i="1"/>
  <c r="BC442" i="1"/>
  <c r="BD442" i="1"/>
  <c r="BE442" i="1"/>
  <c r="BF442" i="1"/>
  <c r="BG442" i="1"/>
  <c r="BH442" i="1"/>
  <c r="BI442" i="1"/>
  <c r="BJ442" i="1"/>
  <c r="AY443" i="1"/>
  <c r="AZ443" i="1"/>
  <c r="BA443" i="1"/>
  <c r="BB443" i="1"/>
  <c r="BC443" i="1"/>
  <c r="BD443" i="1"/>
  <c r="BE443" i="1"/>
  <c r="BF443" i="1"/>
  <c r="BG443" i="1"/>
  <c r="BH443" i="1"/>
  <c r="BI443" i="1"/>
  <c r="BJ443" i="1"/>
  <c r="AY444" i="1"/>
  <c r="AZ444" i="1"/>
  <c r="BA444" i="1"/>
  <c r="BB444" i="1"/>
  <c r="BC444" i="1"/>
  <c r="BD444" i="1"/>
  <c r="BE444" i="1"/>
  <c r="BF444" i="1"/>
  <c r="BG444" i="1"/>
  <c r="BH444" i="1"/>
  <c r="BI444" i="1"/>
  <c r="BJ444" i="1"/>
  <c r="AY445" i="1"/>
  <c r="AZ445" i="1"/>
  <c r="BA445" i="1"/>
  <c r="BB445" i="1"/>
  <c r="BC445" i="1"/>
  <c r="BD445" i="1"/>
  <c r="BE445" i="1"/>
  <c r="BF445" i="1"/>
  <c r="BG445" i="1"/>
  <c r="BH445" i="1"/>
  <c r="BI445" i="1"/>
  <c r="BJ445" i="1"/>
  <c r="AY446" i="1"/>
  <c r="AZ446" i="1"/>
  <c r="BA446" i="1"/>
  <c r="BB446" i="1"/>
  <c r="BC446" i="1"/>
  <c r="BD446" i="1"/>
  <c r="BE446" i="1"/>
  <c r="BF446" i="1"/>
  <c r="BG446" i="1"/>
  <c r="BH446" i="1"/>
  <c r="BI446" i="1"/>
  <c r="BJ446" i="1"/>
  <c r="AY447" i="1"/>
  <c r="AZ447" i="1"/>
  <c r="BA447" i="1"/>
  <c r="BB447" i="1"/>
  <c r="BC447" i="1"/>
  <c r="BD447" i="1"/>
  <c r="BE447" i="1"/>
  <c r="BF447" i="1"/>
  <c r="BG447" i="1"/>
  <c r="BH447" i="1"/>
  <c r="BI447" i="1"/>
  <c r="BJ447" i="1"/>
  <c r="AY448" i="1"/>
  <c r="AZ448" i="1"/>
  <c r="BA448" i="1"/>
  <c r="BB448" i="1"/>
  <c r="BC448" i="1"/>
  <c r="BD448" i="1"/>
  <c r="BE448" i="1"/>
  <c r="BF448" i="1"/>
  <c r="BG448" i="1"/>
  <c r="BH448" i="1"/>
  <c r="BI448" i="1"/>
  <c r="BJ448" i="1"/>
  <c r="AY449" i="1"/>
  <c r="AZ449" i="1"/>
  <c r="BA449" i="1"/>
  <c r="BB449" i="1"/>
  <c r="BC449" i="1"/>
  <c r="BD449" i="1"/>
  <c r="BE449" i="1"/>
  <c r="BF449" i="1"/>
  <c r="BG449" i="1"/>
  <c r="BH449" i="1"/>
  <c r="BI449" i="1"/>
  <c r="BJ449" i="1"/>
  <c r="AY450" i="1"/>
  <c r="AZ450" i="1"/>
  <c r="BA450" i="1"/>
  <c r="BB450" i="1"/>
  <c r="BC450" i="1"/>
  <c r="BD450" i="1"/>
  <c r="BE450" i="1"/>
  <c r="BF450" i="1"/>
  <c r="BG450" i="1"/>
  <c r="BH450" i="1"/>
  <c r="BI450" i="1"/>
  <c r="BJ450" i="1"/>
  <c r="AY451" i="1"/>
  <c r="AZ451" i="1"/>
  <c r="BA451" i="1"/>
  <c r="BB451" i="1"/>
  <c r="BC451" i="1"/>
  <c r="BD451" i="1"/>
  <c r="BE451" i="1"/>
  <c r="BF451" i="1"/>
  <c r="BG451" i="1"/>
  <c r="BH451" i="1"/>
  <c r="BI451" i="1"/>
  <c r="BJ451" i="1"/>
  <c r="AY452" i="1"/>
  <c r="AZ452" i="1"/>
  <c r="BA452" i="1"/>
  <c r="BB452" i="1"/>
  <c r="BC452" i="1"/>
  <c r="BD452" i="1"/>
  <c r="BE452" i="1"/>
  <c r="BF452" i="1"/>
  <c r="BG452" i="1"/>
  <c r="BH452" i="1"/>
  <c r="BI452" i="1"/>
  <c r="BJ452" i="1"/>
  <c r="AY453" i="1"/>
  <c r="AZ453" i="1"/>
  <c r="BA453" i="1"/>
  <c r="BB453" i="1"/>
  <c r="BC453" i="1"/>
  <c r="BD453" i="1"/>
  <c r="BE453" i="1"/>
  <c r="BF453" i="1"/>
  <c r="BG453" i="1"/>
  <c r="BH453" i="1"/>
  <c r="BI453" i="1"/>
  <c r="BJ453" i="1"/>
  <c r="AY454" i="1"/>
  <c r="AZ454" i="1"/>
  <c r="BA454" i="1"/>
  <c r="BB454" i="1"/>
  <c r="BC454" i="1"/>
  <c r="BD454" i="1"/>
  <c r="BE454" i="1"/>
  <c r="BF454" i="1"/>
  <c r="BG454" i="1"/>
  <c r="BH454" i="1"/>
  <c r="BI454" i="1"/>
  <c r="BJ454" i="1"/>
  <c r="AY455" i="1"/>
  <c r="AZ455" i="1"/>
  <c r="BA455" i="1"/>
  <c r="BB455" i="1"/>
  <c r="BC455" i="1"/>
  <c r="BD455" i="1"/>
  <c r="BE455" i="1"/>
  <c r="BF455" i="1"/>
  <c r="BG455" i="1"/>
  <c r="BH455" i="1"/>
  <c r="BI455" i="1"/>
  <c r="BJ455" i="1"/>
  <c r="AY456" i="1"/>
  <c r="AZ456" i="1"/>
  <c r="BA456" i="1"/>
  <c r="BB456" i="1"/>
  <c r="BC456" i="1"/>
  <c r="BD456" i="1"/>
  <c r="BE456" i="1"/>
  <c r="BF456" i="1"/>
  <c r="BG456" i="1"/>
  <c r="BH456" i="1"/>
  <c r="BI456" i="1"/>
  <c r="BJ456" i="1"/>
  <c r="AY457" i="1"/>
  <c r="AZ457" i="1"/>
  <c r="BA457" i="1"/>
  <c r="BB457" i="1"/>
  <c r="BC457" i="1"/>
  <c r="BD457" i="1"/>
  <c r="BE457" i="1"/>
  <c r="BF457" i="1"/>
  <c r="BG457" i="1"/>
  <c r="BH457" i="1"/>
  <c r="BI457" i="1"/>
  <c r="BJ457" i="1"/>
  <c r="AY458" i="1"/>
  <c r="AZ458" i="1"/>
  <c r="BA458" i="1"/>
  <c r="BB458" i="1"/>
  <c r="BC458" i="1"/>
  <c r="BD458" i="1"/>
  <c r="BE458" i="1"/>
  <c r="BF458" i="1"/>
  <c r="BG458" i="1"/>
  <c r="BH458" i="1"/>
  <c r="BI458" i="1"/>
  <c r="BJ458" i="1"/>
  <c r="AY459" i="1"/>
  <c r="AZ459" i="1"/>
  <c r="BA459" i="1"/>
  <c r="BB459" i="1"/>
  <c r="BC459" i="1"/>
  <c r="BD459" i="1"/>
  <c r="BE459" i="1"/>
  <c r="BF459" i="1"/>
  <c r="BG459" i="1"/>
  <c r="BH459" i="1"/>
  <c r="BI459" i="1"/>
  <c r="BJ459" i="1"/>
  <c r="AY460" i="1"/>
  <c r="AZ460" i="1"/>
  <c r="BA460" i="1"/>
  <c r="BB460" i="1"/>
  <c r="BC460" i="1"/>
  <c r="BD460" i="1"/>
  <c r="BE460" i="1"/>
  <c r="BF460" i="1"/>
  <c r="BG460" i="1"/>
  <c r="BH460" i="1"/>
  <c r="BI460" i="1"/>
  <c r="BJ460" i="1"/>
  <c r="AY461" i="1"/>
  <c r="AZ461" i="1"/>
  <c r="BA461" i="1"/>
  <c r="BB461" i="1"/>
  <c r="BC461" i="1"/>
  <c r="BD461" i="1"/>
  <c r="BE461" i="1"/>
  <c r="BF461" i="1"/>
  <c r="BG461" i="1"/>
  <c r="BH461" i="1"/>
  <c r="BI461" i="1"/>
  <c r="BJ461" i="1"/>
  <c r="AY462" i="1"/>
  <c r="AZ462" i="1"/>
  <c r="BA462" i="1"/>
  <c r="BB462" i="1"/>
  <c r="BC462" i="1"/>
  <c r="BD462" i="1"/>
  <c r="BE462" i="1"/>
  <c r="BF462" i="1"/>
  <c r="BG462" i="1"/>
  <c r="BH462" i="1"/>
  <c r="BI462" i="1"/>
  <c r="BJ462" i="1"/>
  <c r="AY463" i="1"/>
  <c r="AZ463" i="1"/>
  <c r="BA463" i="1"/>
  <c r="BB463" i="1"/>
  <c r="BC463" i="1"/>
  <c r="BD463" i="1"/>
  <c r="BE463" i="1"/>
  <c r="BF463" i="1"/>
  <c r="BG463" i="1"/>
  <c r="BH463" i="1"/>
  <c r="BI463" i="1"/>
  <c r="BJ463" i="1"/>
  <c r="AY464" i="1"/>
  <c r="AZ464" i="1"/>
  <c r="BA464" i="1"/>
  <c r="BB464" i="1"/>
  <c r="BC464" i="1"/>
  <c r="BD464" i="1"/>
  <c r="BE464" i="1"/>
  <c r="BF464" i="1"/>
  <c r="BG464" i="1"/>
  <c r="BH464" i="1"/>
  <c r="BI464" i="1"/>
  <c r="BJ464" i="1"/>
  <c r="AY465" i="1"/>
  <c r="AZ465" i="1"/>
  <c r="BA465" i="1"/>
  <c r="BB465" i="1"/>
  <c r="BC465" i="1"/>
  <c r="BD465" i="1"/>
  <c r="BE465" i="1"/>
  <c r="BF465" i="1"/>
  <c r="BG465" i="1"/>
  <c r="BH465" i="1"/>
  <c r="BI465" i="1"/>
  <c r="BJ465" i="1"/>
  <c r="AY466" i="1"/>
  <c r="AZ466" i="1"/>
  <c r="BA466" i="1"/>
  <c r="BB466" i="1"/>
  <c r="BC466" i="1"/>
  <c r="BD466" i="1"/>
  <c r="BE466" i="1"/>
  <c r="BF466" i="1"/>
  <c r="BG466" i="1"/>
  <c r="BH466" i="1"/>
  <c r="BI466" i="1"/>
  <c r="BJ466" i="1"/>
  <c r="AY467" i="1"/>
  <c r="AZ467" i="1"/>
  <c r="BA467" i="1"/>
  <c r="BB467" i="1"/>
  <c r="BC467" i="1"/>
  <c r="BD467" i="1"/>
  <c r="BE467" i="1"/>
  <c r="BF467" i="1"/>
  <c r="BG467" i="1"/>
  <c r="BH467" i="1"/>
  <c r="BI467" i="1"/>
  <c r="BJ467" i="1"/>
  <c r="AY468" i="1"/>
  <c r="AZ468" i="1"/>
  <c r="BA468" i="1"/>
  <c r="BB468" i="1"/>
  <c r="BC468" i="1"/>
  <c r="BD468" i="1"/>
  <c r="BE468" i="1"/>
  <c r="BF468" i="1"/>
  <c r="BG468" i="1"/>
  <c r="BH468" i="1"/>
  <c r="BI468" i="1"/>
  <c r="BJ468" i="1"/>
  <c r="AY469" i="1"/>
  <c r="AZ469" i="1"/>
  <c r="BA469" i="1"/>
  <c r="BB469" i="1"/>
  <c r="BC469" i="1"/>
  <c r="BD469" i="1"/>
  <c r="BE469" i="1"/>
  <c r="BF469" i="1"/>
  <c r="BG469" i="1"/>
  <c r="BH469" i="1"/>
  <c r="BI469" i="1"/>
  <c r="BJ469" i="1"/>
  <c r="AY470" i="1"/>
  <c r="AZ470" i="1"/>
  <c r="BA470" i="1"/>
  <c r="BB470" i="1"/>
  <c r="BC470" i="1"/>
  <c r="BD470" i="1"/>
  <c r="BE470" i="1"/>
  <c r="BF470" i="1"/>
  <c r="BG470" i="1"/>
  <c r="BH470" i="1"/>
  <c r="BI470" i="1"/>
  <c r="BJ470" i="1"/>
  <c r="AY471" i="1"/>
  <c r="AZ471" i="1"/>
  <c r="BA471" i="1"/>
  <c r="BB471" i="1"/>
  <c r="BC471" i="1"/>
  <c r="BD471" i="1"/>
  <c r="BE471" i="1"/>
  <c r="BF471" i="1"/>
  <c r="BG471" i="1"/>
  <c r="BH471" i="1"/>
  <c r="BI471" i="1"/>
  <c r="BJ471" i="1"/>
  <c r="AY472" i="1"/>
  <c r="AZ472" i="1"/>
  <c r="BA472" i="1"/>
  <c r="BB472" i="1"/>
  <c r="BC472" i="1"/>
  <c r="BD472" i="1"/>
  <c r="BE472" i="1"/>
  <c r="BF472" i="1"/>
  <c r="BG472" i="1"/>
  <c r="BH472" i="1"/>
  <c r="BI472" i="1"/>
  <c r="BJ472" i="1"/>
  <c r="AY473" i="1"/>
  <c r="AZ473" i="1"/>
  <c r="BA473" i="1"/>
  <c r="BB473" i="1"/>
  <c r="BC473" i="1"/>
  <c r="BD473" i="1"/>
  <c r="BE473" i="1"/>
  <c r="BF473" i="1"/>
  <c r="BG473" i="1"/>
  <c r="BH473" i="1"/>
  <c r="BI473" i="1"/>
  <c r="BJ473" i="1"/>
  <c r="AY474" i="1"/>
  <c r="AZ474" i="1"/>
  <c r="BA474" i="1"/>
  <c r="BB474" i="1"/>
  <c r="BC474" i="1"/>
  <c r="BD474" i="1"/>
  <c r="BE474" i="1"/>
  <c r="BF474" i="1"/>
  <c r="BG474" i="1"/>
  <c r="BH474" i="1"/>
  <c r="BI474" i="1"/>
  <c r="BJ474" i="1"/>
  <c r="AY475" i="1"/>
  <c r="AZ475" i="1"/>
  <c r="BA475" i="1"/>
  <c r="BB475" i="1"/>
  <c r="BC475" i="1"/>
  <c r="BD475" i="1"/>
  <c r="BE475" i="1"/>
  <c r="BF475" i="1"/>
  <c r="BG475" i="1"/>
  <c r="BH475" i="1"/>
  <c r="BI475" i="1"/>
  <c r="BJ475" i="1"/>
  <c r="AY476" i="1"/>
  <c r="AZ476" i="1"/>
  <c r="BA476" i="1"/>
  <c r="BB476" i="1"/>
  <c r="BC476" i="1"/>
  <c r="BD476" i="1"/>
  <c r="BE476" i="1"/>
  <c r="BF476" i="1"/>
  <c r="BG476" i="1"/>
  <c r="BH476" i="1"/>
  <c r="BI476" i="1"/>
  <c r="BJ476" i="1"/>
  <c r="AY477" i="1"/>
  <c r="AZ477" i="1"/>
  <c r="BA477" i="1"/>
  <c r="BB477" i="1"/>
  <c r="BC477" i="1"/>
  <c r="BD477" i="1"/>
  <c r="BE477" i="1"/>
  <c r="BF477" i="1"/>
  <c r="BG477" i="1"/>
  <c r="BH477" i="1"/>
  <c r="BI477" i="1"/>
  <c r="BJ477" i="1"/>
  <c r="AY478" i="1"/>
  <c r="AZ478" i="1"/>
  <c r="BA478" i="1"/>
  <c r="BB478" i="1"/>
  <c r="BC478" i="1"/>
  <c r="BD478" i="1"/>
  <c r="BE478" i="1"/>
  <c r="BF478" i="1"/>
  <c r="BG478" i="1"/>
  <c r="BH478" i="1"/>
  <c r="BI478" i="1"/>
  <c r="BJ478" i="1"/>
  <c r="AY479" i="1"/>
  <c r="AZ479" i="1"/>
  <c r="BA479" i="1"/>
  <c r="BB479" i="1"/>
  <c r="BC479" i="1"/>
  <c r="BD479" i="1"/>
  <c r="BE479" i="1"/>
  <c r="BF479" i="1"/>
  <c r="BG479" i="1"/>
  <c r="BH479" i="1"/>
  <c r="BI479" i="1"/>
  <c r="BJ479" i="1"/>
  <c r="AY480" i="1"/>
  <c r="AZ480" i="1"/>
  <c r="BA480" i="1"/>
  <c r="BB480" i="1"/>
  <c r="BC480" i="1"/>
  <c r="BD480" i="1"/>
  <c r="BE480" i="1"/>
  <c r="BF480" i="1"/>
  <c r="BG480" i="1"/>
  <c r="BH480" i="1"/>
  <c r="BI480" i="1"/>
  <c r="BJ480" i="1"/>
  <c r="AY481" i="1"/>
  <c r="AZ481" i="1"/>
  <c r="BA481" i="1"/>
  <c r="BB481" i="1"/>
  <c r="BC481" i="1"/>
  <c r="BD481" i="1"/>
  <c r="BE481" i="1"/>
  <c r="BF481" i="1"/>
  <c r="BG481" i="1"/>
  <c r="BH481" i="1"/>
  <c r="BI481" i="1"/>
  <c r="BJ481" i="1"/>
  <c r="AY482" i="1"/>
  <c r="AZ482" i="1"/>
  <c r="BA482" i="1"/>
  <c r="BB482" i="1"/>
  <c r="BC482" i="1"/>
  <c r="BD482" i="1"/>
  <c r="BE482" i="1"/>
  <c r="BF482" i="1"/>
  <c r="BG482" i="1"/>
  <c r="BH482" i="1"/>
  <c r="BI482" i="1"/>
  <c r="BJ482" i="1"/>
  <c r="AY483" i="1"/>
  <c r="AZ483" i="1"/>
  <c r="BA483" i="1"/>
  <c r="BB483" i="1"/>
  <c r="BC483" i="1"/>
  <c r="BD483" i="1"/>
  <c r="BE483" i="1"/>
  <c r="BF483" i="1"/>
  <c r="BG483" i="1"/>
  <c r="BH483" i="1"/>
  <c r="BI483" i="1"/>
  <c r="BJ483" i="1"/>
  <c r="AY1441" i="1"/>
  <c r="AZ1441" i="1"/>
  <c r="BA1441" i="1"/>
  <c r="BB1441" i="1"/>
  <c r="BC1441" i="1"/>
  <c r="BD1441" i="1"/>
  <c r="BE1441" i="1"/>
  <c r="BF1441" i="1"/>
  <c r="BG1441" i="1"/>
  <c r="BH1441" i="1"/>
  <c r="BI1441" i="1"/>
  <c r="BJ1441" i="1"/>
  <c r="AY484" i="1"/>
  <c r="AZ484" i="1"/>
  <c r="BA484" i="1"/>
  <c r="BB484" i="1"/>
  <c r="BC484" i="1"/>
  <c r="BD484" i="1"/>
  <c r="BE484" i="1"/>
  <c r="BF484" i="1"/>
  <c r="BG484" i="1"/>
  <c r="BH484" i="1"/>
  <c r="BI484" i="1"/>
  <c r="BJ484" i="1"/>
  <c r="AY485" i="1"/>
  <c r="AZ485" i="1"/>
  <c r="BA485" i="1"/>
  <c r="BB485" i="1"/>
  <c r="BC485" i="1"/>
  <c r="BD485" i="1"/>
  <c r="BE485" i="1"/>
  <c r="BF485" i="1"/>
  <c r="BG485" i="1"/>
  <c r="BH485" i="1"/>
  <c r="BI485" i="1"/>
  <c r="BJ485" i="1"/>
  <c r="AY486" i="1"/>
  <c r="AZ486" i="1"/>
  <c r="BA486" i="1"/>
  <c r="BB486" i="1"/>
  <c r="BC486" i="1"/>
  <c r="BD486" i="1"/>
  <c r="BE486" i="1"/>
  <c r="BF486" i="1"/>
  <c r="BG486" i="1"/>
  <c r="BH486" i="1"/>
  <c r="BI486" i="1"/>
  <c r="BJ486" i="1"/>
  <c r="AY487" i="1"/>
  <c r="AZ487" i="1"/>
  <c r="BA487" i="1"/>
  <c r="BB487" i="1"/>
  <c r="BC487" i="1"/>
  <c r="BD487" i="1"/>
  <c r="BE487" i="1"/>
  <c r="BF487" i="1"/>
  <c r="BG487" i="1"/>
  <c r="BH487" i="1"/>
  <c r="BI487" i="1"/>
  <c r="BJ487" i="1"/>
  <c r="AY488" i="1"/>
  <c r="AZ488" i="1"/>
  <c r="BA488" i="1"/>
  <c r="BB488" i="1"/>
  <c r="BC488" i="1"/>
  <c r="BD488" i="1"/>
  <c r="BE488" i="1"/>
  <c r="BF488" i="1"/>
  <c r="BG488" i="1"/>
  <c r="BH488" i="1"/>
  <c r="BI488" i="1"/>
  <c r="BJ488" i="1"/>
  <c r="AY489" i="1"/>
  <c r="AZ489" i="1"/>
  <c r="BA489" i="1"/>
  <c r="BB489" i="1"/>
  <c r="BC489" i="1"/>
  <c r="BD489" i="1"/>
  <c r="BE489" i="1"/>
  <c r="BF489" i="1"/>
  <c r="BG489" i="1"/>
  <c r="BH489" i="1"/>
  <c r="BI489" i="1"/>
  <c r="BJ489" i="1"/>
  <c r="AY490" i="1"/>
  <c r="AZ490" i="1"/>
  <c r="BA490" i="1"/>
  <c r="BB490" i="1"/>
  <c r="BC490" i="1"/>
  <c r="BD490" i="1"/>
  <c r="BE490" i="1"/>
  <c r="BF490" i="1"/>
  <c r="BG490" i="1"/>
  <c r="BH490" i="1"/>
  <c r="BI490" i="1"/>
  <c r="BJ490" i="1"/>
  <c r="AY491" i="1"/>
  <c r="AZ491" i="1"/>
  <c r="BA491" i="1"/>
  <c r="BB491" i="1"/>
  <c r="BC491" i="1"/>
  <c r="BD491" i="1"/>
  <c r="BE491" i="1"/>
  <c r="BF491" i="1"/>
  <c r="BG491" i="1"/>
  <c r="BH491" i="1"/>
  <c r="BI491" i="1"/>
  <c r="BJ491" i="1"/>
  <c r="AY492" i="1"/>
  <c r="AZ492" i="1"/>
  <c r="BA492" i="1"/>
  <c r="BB492" i="1"/>
  <c r="BC492" i="1"/>
  <c r="BD492" i="1"/>
  <c r="BE492" i="1"/>
  <c r="BF492" i="1"/>
  <c r="BG492" i="1"/>
  <c r="BH492" i="1"/>
  <c r="BI492" i="1"/>
  <c r="BJ492" i="1"/>
  <c r="AY493" i="1"/>
  <c r="AZ493" i="1"/>
  <c r="BA493" i="1"/>
  <c r="BB493" i="1"/>
  <c r="BC493" i="1"/>
  <c r="BD493" i="1"/>
  <c r="BE493" i="1"/>
  <c r="BF493" i="1"/>
  <c r="BG493" i="1"/>
  <c r="BH493" i="1"/>
  <c r="BI493" i="1"/>
  <c r="BJ493" i="1"/>
  <c r="AY494" i="1"/>
  <c r="AZ494" i="1"/>
  <c r="BA494" i="1"/>
  <c r="BB494" i="1"/>
  <c r="BC494" i="1"/>
  <c r="BD494" i="1"/>
  <c r="BE494" i="1"/>
  <c r="BF494" i="1"/>
  <c r="BG494" i="1"/>
  <c r="BH494" i="1"/>
  <c r="BI494" i="1"/>
  <c r="BJ494" i="1"/>
  <c r="AY495" i="1"/>
  <c r="AZ495" i="1"/>
  <c r="BA495" i="1"/>
  <c r="BB495" i="1"/>
  <c r="BC495" i="1"/>
  <c r="BD495" i="1"/>
  <c r="BE495" i="1"/>
  <c r="BF495" i="1"/>
  <c r="BG495" i="1"/>
  <c r="BH495" i="1"/>
  <c r="BI495" i="1"/>
  <c r="BJ495" i="1"/>
  <c r="AY496" i="1"/>
  <c r="AZ496" i="1"/>
  <c r="BA496" i="1"/>
  <c r="BB496" i="1"/>
  <c r="BC496" i="1"/>
  <c r="BD496" i="1"/>
  <c r="BE496" i="1"/>
  <c r="BF496" i="1"/>
  <c r="BG496" i="1"/>
  <c r="BH496" i="1"/>
  <c r="BI496" i="1"/>
  <c r="BJ496" i="1"/>
  <c r="AY497" i="1"/>
  <c r="AZ497" i="1"/>
  <c r="BA497" i="1"/>
  <c r="BB497" i="1"/>
  <c r="BC497" i="1"/>
  <c r="BD497" i="1"/>
  <c r="BE497" i="1"/>
  <c r="BF497" i="1"/>
  <c r="BG497" i="1"/>
  <c r="BH497" i="1"/>
  <c r="BI497" i="1"/>
  <c r="BJ497" i="1"/>
  <c r="AY498" i="1"/>
  <c r="AZ498" i="1"/>
  <c r="BA498" i="1"/>
  <c r="BB498" i="1"/>
  <c r="BC498" i="1"/>
  <c r="BD498" i="1"/>
  <c r="BE498" i="1"/>
  <c r="BF498" i="1"/>
  <c r="BG498" i="1"/>
  <c r="BH498" i="1"/>
  <c r="BI498" i="1"/>
  <c r="BJ498" i="1"/>
  <c r="AY499" i="1"/>
  <c r="AZ499" i="1"/>
  <c r="BA499" i="1"/>
  <c r="BB499" i="1"/>
  <c r="BC499" i="1"/>
  <c r="BD499" i="1"/>
  <c r="BE499" i="1"/>
  <c r="BF499" i="1"/>
  <c r="BG499" i="1"/>
  <c r="BH499" i="1"/>
  <c r="BI499" i="1"/>
  <c r="BJ499" i="1"/>
  <c r="AY500" i="1"/>
  <c r="AZ500" i="1"/>
  <c r="BA500" i="1"/>
  <c r="BB500" i="1"/>
  <c r="BC500" i="1"/>
  <c r="BD500" i="1"/>
  <c r="BE500" i="1"/>
  <c r="BF500" i="1"/>
  <c r="BG500" i="1"/>
  <c r="BH500" i="1"/>
  <c r="BI500" i="1"/>
  <c r="BJ500" i="1"/>
  <c r="AY501" i="1"/>
  <c r="AZ501" i="1"/>
  <c r="BA501" i="1"/>
  <c r="BB501" i="1"/>
  <c r="BC501" i="1"/>
  <c r="BD501" i="1"/>
  <c r="BE501" i="1"/>
  <c r="BF501" i="1"/>
  <c r="BG501" i="1"/>
  <c r="BH501" i="1"/>
  <c r="BI501" i="1"/>
  <c r="BJ501" i="1"/>
  <c r="AY502" i="1"/>
  <c r="AZ502" i="1"/>
  <c r="BA502" i="1"/>
  <c r="BB502" i="1"/>
  <c r="BC502" i="1"/>
  <c r="BD502" i="1"/>
  <c r="BE502" i="1"/>
  <c r="BF502" i="1"/>
  <c r="BG502" i="1"/>
  <c r="BH502" i="1"/>
  <c r="BI502" i="1"/>
  <c r="BJ502" i="1"/>
  <c r="AY503" i="1"/>
  <c r="AZ503" i="1"/>
  <c r="BA503" i="1"/>
  <c r="BB503" i="1"/>
  <c r="BC503" i="1"/>
  <c r="BD503" i="1"/>
  <c r="BE503" i="1"/>
  <c r="BF503" i="1"/>
  <c r="BG503" i="1"/>
  <c r="BH503" i="1"/>
  <c r="BI503" i="1"/>
  <c r="BJ503" i="1"/>
  <c r="AY504" i="1"/>
  <c r="AZ504" i="1"/>
  <c r="BA504" i="1"/>
  <c r="BB504" i="1"/>
  <c r="BC504" i="1"/>
  <c r="BD504" i="1"/>
  <c r="BE504" i="1"/>
  <c r="BF504" i="1"/>
  <c r="BG504" i="1"/>
  <c r="BH504" i="1"/>
  <c r="BI504" i="1"/>
  <c r="BJ504" i="1"/>
  <c r="AY505" i="1"/>
  <c r="AZ505" i="1"/>
  <c r="BA505" i="1"/>
  <c r="BB505" i="1"/>
  <c r="BC505" i="1"/>
  <c r="BD505" i="1"/>
  <c r="BE505" i="1"/>
  <c r="BF505" i="1"/>
  <c r="BG505" i="1"/>
  <c r="BH505" i="1"/>
  <c r="BI505" i="1"/>
  <c r="BJ505" i="1"/>
  <c r="AY506" i="1"/>
  <c r="AZ506" i="1"/>
  <c r="BA506" i="1"/>
  <c r="BB506" i="1"/>
  <c r="BC506" i="1"/>
  <c r="BD506" i="1"/>
  <c r="BE506" i="1"/>
  <c r="BF506" i="1"/>
  <c r="BG506" i="1"/>
  <c r="BH506" i="1"/>
  <c r="BI506" i="1"/>
  <c r="BJ506" i="1"/>
  <c r="AY1434" i="1"/>
  <c r="AZ1434" i="1"/>
  <c r="BA1434" i="1"/>
  <c r="BB1434" i="1"/>
  <c r="BC1434" i="1"/>
  <c r="BD1434" i="1"/>
  <c r="BE1434" i="1"/>
  <c r="BF1434" i="1"/>
  <c r="BG1434" i="1"/>
  <c r="BH1434" i="1"/>
  <c r="BI1434" i="1"/>
  <c r="BJ1434" i="1"/>
  <c r="AY507" i="1"/>
  <c r="AZ507" i="1"/>
  <c r="BA507" i="1"/>
  <c r="BB507" i="1"/>
  <c r="BC507" i="1"/>
  <c r="BD507" i="1"/>
  <c r="BE507" i="1"/>
  <c r="BF507" i="1"/>
  <c r="BG507" i="1"/>
  <c r="BH507" i="1"/>
  <c r="BI507" i="1"/>
  <c r="BJ507" i="1"/>
  <c r="AY508" i="1"/>
  <c r="AZ508" i="1"/>
  <c r="BA508" i="1"/>
  <c r="BB508" i="1"/>
  <c r="BC508" i="1"/>
  <c r="BD508" i="1"/>
  <c r="BE508" i="1"/>
  <c r="BF508" i="1"/>
  <c r="BG508" i="1"/>
  <c r="BH508" i="1"/>
  <c r="BI508" i="1"/>
  <c r="BJ508" i="1"/>
  <c r="AY509" i="1"/>
  <c r="AZ509" i="1"/>
  <c r="BA509" i="1"/>
  <c r="BB509" i="1"/>
  <c r="BC509" i="1"/>
  <c r="BD509" i="1"/>
  <c r="BE509" i="1"/>
  <c r="BF509" i="1"/>
  <c r="BG509" i="1"/>
  <c r="BH509" i="1"/>
  <c r="BI509" i="1"/>
  <c r="BJ509" i="1"/>
  <c r="AY510" i="1"/>
  <c r="AZ510" i="1"/>
  <c r="BA510" i="1"/>
  <c r="BB510" i="1"/>
  <c r="BC510" i="1"/>
  <c r="BD510" i="1"/>
  <c r="BE510" i="1"/>
  <c r="BF510" i="1"/>
  <c r="BG510" i="1"/>
  <c r="BH510" i="1"/>
  <c r="BI510" i="1"/>
  <c r="BJ510" i="1"/>
  <c r="AY511" i="1"/>
  <c r="AZ511" i="1"/>
  <c r="BA511" i="1"/>
  <c r="BB511" i="1"/>
  <c r="BC511" i="1"/>
  <c r="BD511" i="1"/>
  <c r="BE511" i="1"/>
  <c r="BF511" i="1"/>
  <c r="BG511" i="1"/>
  <c r="BH511" i="1"/>
  <c r="BI511" i="1"/>
  <c r="BJ511" i="1"/>
  <c r="AY512" i="1"/>
  <c r="AZ512" i="1"/>
  <c r="BA512" i="1"/>
  <c r="BB512" i="1"/>
  <c r="BC512" i="1"/>
  <c r="BD512" i="1"/>
  <c r="BE512" i="1"/>
  <c r="BF512" i="1"/>
  <c r="BG512" i="1"/>
  <c r="BH512" i="1"/>
  <c r="BI512" i="1"/>
  <c r="BJ512" i="1"/>
  <c r="AY513" i="1"/>
  <c r="AZ513" i="1"/>
  <c r="BA513" i="1"/>
  <c r="BB513" i="1"/>
  <c r="BC513" i="1"/>
  <c r="BD513" i="1"/>
  <c r="BE513" i="1"/>
  <c r="BF513" i="1"/>
  <c r="BG513" i="1"/>
  <c r="BH513" i="1"/>
  <c r="BI513" i="1"/>
  <c r="BJ513" i="1"/>
  <c r="AY514" i="1"/>
  <c r="AZ514" i="1"/>
  <c r="BA514" i="1"/>
  <c r="BB514" i="1"/>
  <c r="BC514" i="1"/>
  <c r="BD514" i="1"/>
  <c r="BE514" i="1"/>
  <c r="BF514" i="1"/>
  <c r="BG514" i="1"/>
  <c r="BH514" i="1"/>
  <c r="BI514" i="1"/>
  <c r="BJ514" i="1"/>
  <c r="AY515" i="1"/>
  <c r="AZ515" i="1"/>
  <c r="BA515" i="1"/>
  <c r="BB515" i="1"/>
  <c r="BC515" i="1"/>
  <c r="BD515" i="1"/>
  <c r="BE515" i="1"/>
  <c r="BF515" i="1"/>
  <c r="BG515" i="1"/>
  <c r="BH515" i="1"/>
  <c r="BI515" i="1"/>
  <c r="BJ515" i="1"/>
  <c r="AY516" i="1"/>
  <c r="AZ516" i="1"/>
  <c r="BA516" i="1"/>
  <c r="BB516" i="1"/>
  <c r="BC516" i="1"/>
  <c r="BD516" i="1"/>
  <c r="BE516" i="1"/>
  <c r="BF516" i="1"/>
  <c r="BG516" i="1"/>
  <c r="BH516" i="1"/>
  <c r="BI516" i="1"/>
  <c r="BJ516" i="1"/>
  <c r="AY517" i="1"/>
  <c r="AZ517" i="1"/>
  <c r="BA517" i="1"/>
  <c r="BB517" i="1"/>
  <c r="BC517" i="1"/>
  <c r="BD517" i="1"/>
  <c r="BE517" i="1"/>
  <c r="BF517" i="1"/>
  <c r="BG517" i="1"/>
  <c r="BH517" i="1"/>
  <c r="BI517" i="1"/>
  <c r="BJ517" i="1"/>
  <c r="AY518" i="1"/>
  <c r="AZ518" i="1"/>
  <c r="BA518" i="1"/>
  <c r="BB518" i="1"/>
  <c r="BC518" i="1"/>
  <c r="BD518" i="1"/>
  <c r="BE518" i="1"/>
  <c r="BF518" i="1"/>
  <c r="BG518" i="1"/>
  <c r="BH518" i="1"/>
  <c r="BI518" i="1"/>
  <c r="BJ518" i="1"/>
  <c r="AY519" i="1"/>
  <c r="AZ519" i="1"/>
  <c r="BA519" i="1"/>
  <c r="BB519" i="1"/>
  <c r="BC519" i="1"/>
  <c r="BD519" i="1"/>
  <c r="BE519" i="1"/>
  <c r="BF519" i="1"/>
  <c r="BG519" i="1"/>
  <c r="BH519" i="1"/>
  <c r="BI519" i="1"/>
  <c r="BJ519" i="1"/>
  <c r="AY520" i="1"/>
  <c r="AZ520" i="1"/>
  <c r="BA520" i="1"/>
  <c r="BB520" i="1"/>
  <c r="BC520" i="1"/>
  <c r="BD520" i="1"/>
  <c r="BE520" i="1"/>
  <c r="BF520" i="1"/>
  <c r="BG520" i="1"/>
  <c r="BH520" i="1"/>
  <c r="BI520" i="1"/>
  <c r="BJ520" i="1"/>
  <c r="AY1445" i="1"/>
  <c r="AZ1445" i="1"/>
  <c r="BA1445" i="1"/>
  <c r="BB1445" i="1"/>
  <c r="BC1445" i="1"/>
  <c r="BD1445" i="1"/>
  <c r="BE1445" i="1"/>
  <c r="BF1445" i="1"/>
  <c r="BG1445" i="1"/>
  <c r="BH1445" i="1"/>
  <c r="BI1445" i="1"/>
  <c r="BJ1445" i="1"/>
  <c r="AY521" i="1"/>
  <c r="AZ521" i="1"/>
  <c r="BA521" i="1"/>
  <c r="BB521" i="1"/>
  <c r="BC521" i="1"/>
  <c r="BD521" i="1"/>
  <c r="BE521" i="1"/>
  <c r="BF521" i="1"/>
  <c r="BG521" i="1"/>
  <c r="BH521" i="1"/>
  <c r="BI521" i="1"/>
  <c r="BJ521" i="1"/>
  <c r="AY522" i="1"/>
  <c r="AZ522" i="1"/>
  <c r="BA522" i="1"/>
  <c r="BB522" i="1"/>
  <c r="BC522" i="1"/>
  <c r="BD522" i="1"/>
  <c r="BE522" i="1"/>
  <c r="BF522" i="1"/>
  <c r="BG522" i="1"/>
  <c r="BH522" i="1"/>
  <c r="BI522" i="1"/>
  <c r="BJ522" i="1"/>
  <c r="AY523" i="1"/>
  <c r="AZ523" i="1"/>
  <c r="BA523" i="1"/>
  <c r="BB523" i="1"/>
  <c r="BC523" i="1"/>
  <c r="BD523" i="1"/>
  <c r="BE523" i="1"/>
  <c r="BF523" i="1"/>
  <c r="BG523" i="1"/>
  <c r="BH523" i="1"/>
  <c r="BI523" i="1"/>
  <c r="BJ523" i="1"/>
  <c r="AY524" i="1"/>
  <c r="AZ524" i="1"/>
  <c r="BA524" i="1"/>
  <c r="BB524" i="1"/>
  <c r="BC524" i="1"/>
  <c r="BD524" i="1"/>
  <c r="BE524" i="1"/>
  <c r="BF524" i="1"/>
  <c r="BG524" i="1"/>
  <c r="BH524" i="1"/>
  <c r="BI524" i="1"/>
  <c r="BJ524" i="1"/>
  <c r="AY525" i="1"/>
  <c r="AZ525" i="1"/>
  <c r="BA525" i="1"/>
  <c r="BB525" i="1"/>
  <c r="BC525" i="1"/>
  <c r="BD525" i="1"/>
  <c r="BE525" i="1"/>
  <c r="BF525" i="1"/>
  <c r="BG525" i="1"/>
  <c r="BH525" i="1"/>
  <c r="BI525" i="1"/>
  <c r="BJ525" i="1"/>
  <c r="AY526" i="1"/>
  <c r="AZ526" i="1"/>
  <c r="BA526" i="1"/>
  <c r="BB526" i="1"/>
  <c r="BC526" i="1"/>
  <c r="BD526" i="1"/>
  <c r="BE526" i="1"/>
  <c r="BF526" i="1"/>
  <c r="BG526" i="1"/>
  <c r="BH526" i="1"/>
  <c r="BI526" i="1"/>
  <c r="BJ526" i="1"/>
  <c r="AY527" i="1"/>
  <c r="AZ527" i="1"/>
  <c r="BA527" i="1"/>
  <c r="BB527" i="1"/>
  <c r="BC527" i="1"/>
  <c r="BD527" i="1"/>
  <c r="BE527" i="1"/>
  <c r="BF527" i="1"/>
  <c r="BG527" i="1"/>
  <c r="BH527" i="1"/>
  <c r="BI527" i="1"/>
  <c r="BJ527" i="1"/>
  <c r="AY528" i="1"/>
  <c r="AZ528" i="1"/>
  <c r="BA528" i="1"/>
  <c r="BB528" i="1"/>
  <c r="BC528" i="1"/>
  <c r="BD528" i="1"/>
  <c r="BE528" i="1"/>
  <c r="BF528" i="1"/>
  <c r="BG528" i="1"/>
  <c r="BH528" i="1"/>
  <c r="BI528" i="1"/>
  <c r="BJ528" i="1"/>
  <c r="AY529" i="1"/>
  <c r="AZ529" i="1"/>
  <c r="BA529" i="1"/>
  <c r="BB529" i="1"/>
  <c r="BC529" i="1"/>
  <c r="BD529" i="1"/>
  <c r="BE529" i="1"/>
  <c r="BF529" i="1"/>
  <c r="BG529" i="1"/>
  <c r="BH529" i="1"/>
  <c r="BI529" i="1"/>
  <c r="BJ529" i="1"/>
  <c r="AY530" i="1"/>
  <c r="AZ530" i="1"/>
  <c r="BA530" i="1"/>
  <c r="BB530" i="1"/>
  <c r="BC530" i="1"/>
  <c r="BD530" i="1"/>
  <c r="BE530" i="1"/>
  <c r="BF530" i="1"/>
  <c r="BG530" i="1"/>
  <c r="BH530" i="1"/>
  <c r="BI530" i="1"/>
  <c r="BJ530" i="1"/>
  <c r="AY531" i="1"/>
  <c r="AZ531" i="1"/>
  <c r="BA531" i="1"/>
  <c r="BB531" i="1"/>
  <c r="BC531" i="1"/>
  <c r="BD531" i="1"/>
  <c r="BE531" i="1"/>
  <c r="BF531" i="1"/>
  <c r="BG531" i="1"/>
  <c r="BH531" i="1"/>
  <c r="BI531" i="1"/>
  <c r="BJ531" i="1"/>
  <c r="AY532" i="1"/>
  <c r="AZ532" i="1"/>
  <c r="BA532" i="1"/>
  <c r="BB532" i="1"/>
  <c r="BC532" i="1"/>
  <c r="BD532" i="1"/>
  <c r="BE532" i="1"/>
  <c r="BF532" i="1"/>
  <c r="BG532" i="1"/>
  <c r="BH532" i="1"/>
  <c r="BI532" i="1"/>
  <c r="BJ532" i="1"/>
  <c r="AY533" i="1"/>
  <c r="AZ533" i="1"/>
  <c r="BA533" i="1"/>
  <c r="BB533" i="1"/>
  <c r="BC533" i="1"/>
  <c r="BD533" i="1"/>
  <c r="BE533" i="1"/>
  <c r="BF533" i="1"/>
  <c r="BG533" i="1"/>
  <c r="BH533" i="1"/>
  <c r="BI533" i="1"/>
  <c r="BJ533" i="1"/>
  <c r="AY534" i="1"/>
  <c r="AZ534" i="1"/>
  <c r="BA534" i="1"/>
  <c r="BB534" i="1"/>
  <c r="BC534" i="1"/>
  <c r="BD534" i="1"/>
  <c r="BE534" i="1"/>
  <c r="BF534" i="1"/>
  <c r="BG534" i="1"/>
  <c r="BH534" i="1"/>
  <c r="BI534" i="1"/>
  <c r="BJ534" i="1"/>
  <c r="AY535" i="1"/>
  <c r="AZ535" i="1"/>
  <c r="BA535" i="1"/>
  <c r="BB535" i="1"/>
  <c r="BC535" i="1"/>
  <c r="BD535" i="1"/>
  <c r="BE535" i="1"/>
  <c r="BF535" i="1"/>
  <c r="BG535" i="1"/>
  <c r="BH535" i="1"/>
  <c r="BI535" i="1"/>
  <c r="BJ535" i="1"/>
  <c r="AY536" i="1"/>
  <c r="AZ536" i="1"/>
  <c r="BA536" i="1"/>
  <c r="BB536" i="1"/>
  <c r="BC536" i="1"/>
  <c r="BD536" i="1"/>
  <c r="BE536" i="1"/>
  <c r="BF536" i="1"/>
  <c r="BG536" i="1"/>
  <c r="BH536" i="1"/>
  <c r="BI536" i="1"/>
  <c r="BJ536" i="1"/>
  <c r="AY537" i="1"/>
  <c r="AZ537" i="1"/>
  <c r="BA537" i="1"/>
  <c r="BB537" i="1"/>
  <c r="BC537" i="1"/>
  <c r="BD537" i="1"/>
  <c r="BE537" i="1"/>
  <c r="BF537" i="1"/>
  <c r="BG537" i="1"/>
  <c r="BH537" i="1"/>
  <c r="BI537" i="1"/>
  <c r="BJ537" i="1"/>
  <c r="AY538" i="1"/>
  <c r="AZ538" i="1"/>
  <c r="BA538" i="1"/>
  <c r="BB538" i="1"/>
  <c r="BC538" i="1"/>
  <c r="BD538" i="1"/>
  <c r="BE538" i="1"/>
  <c r="BF538" i="1"/>
  <c r="BG538" i="1"/>
  <c r="BH538" i="1"/>
  <c r="BI538" i="1"/>
  <c r="BJ538" i="1"/>
  <c r="AY539" i="1"/>
  <c r="AZ539" i="1"/>
  <c r="BA539" i="1"/>
  <c r="BB539" i="1"/>
  <c r="BC539" i="1"/>
  <c r="BD539" i="1"/>
  <c r="BE539" i="1"/>
  <c r="BF539" i="1"/>
  <c r="BG539" i="1"/>
  <c r="BH539" i="1"/>
  <c r="BI539" i="1"/>
  <c r="BJ539" i="1"/>
  <c r="AY540" i="1"/>
  <c r="AZ540" i="1"/>
  <c r="BA540" i="1"/>
  <c r="BB540" i="1"/>
  <c r="BC540" i="1"/>
  <c r="BD540" i="1"/>
  <c r="BE540" i="1"/>
  <c r="BF540" i="1"/>
  <c r="BG540" i="1"/>
  <c r="BH540" i="1"/>
  <c r="BI540" i="1"/>
  <c r="BJ540" i="1"/>
  <c r="AY541" i="1"/>
  <c r="AZ541" i="1"/>
  <c r="BA541" i="1"/>
  <c r="BB541" i="1"/>
  <c r="BC541" i="1"/>
  <c r="BD541" i="1"/>
  <c r="BE541" i="1"/>
  <c r="BF541" i="1"/>
  <c r="BG541" i="1"/>
  <c r="BH541" i="1"/>
  <c r="BI541" i="1"/>
  <c r="BJ541" i="1"/>
  <c r="AY542" i="1"/>
  <c r="AZ542" i="1"/>
  <c r="BA542" i="1"/>
  <c r="BB542" i="1"/>
  <c r="BC542" i="1"/>
  <c r="BD542" i="1"/>
  <c r="BE542" i="1"/>
  <c r="BF542" i="1"/>
  <c r="BG542" i="1"/>
  <c r="BH542" i="1"/>
  <c r="BI542" i="1"/>
  <c r="BJ542" i="1"/>
  <c r="AY543" i="1"/>
  <c r="AZ543" i="1"/>
  <c r="BA543" i="1"/>
  <c r="BB543" i="1"/>
  <c r="BC543" i="1"/>
  <c r="BD543" i="1"/>
  <c r="BE543" i="1"/>
  <c r="BF543" i="1"/>
  <c r="BG543" i="1"/>
  <c r="BH543" i="1"/>
  <c r="BI543" i="1"/>
  <c r="BJ543" i="1"/>
  <c r="AY544" i="1"/>
  <c r="AZ544" i="1"/>
  <c r="BA544" i="1"/>
  <c r="BB544" i="1"/>
  <c r="BC544" i="1"/>
  <c r="BD544" i="1"/>
  <c r="BE544" i="1"/>
  <c r="BF544" i="1"/>
  <c r="BG544" i="1"/>
  <c r="BH544" i="1"/>
  <c r="BI544" i="1"/>
  <c r="BJ544" i="1"/>
  <c r="AY545" i="1"/>
  <c r="AZ545" i="1"/>
  <c r="BA545" i="1"/>
  <c r="BB545" i="1"/>
  <c r="BC545" i="1"/>
  <c r="BD545" i="1"/>
  <c r="BE545" i="1"/>
  <c r="BF545" i="1"/>
  <c r="BG545" i="1"/>
  <c r="BH545" i="1"/>
  <c r="BI545" i="1"/>
  <c r="BJ545" i="1"/>
  <c r="AY546" i="1"/>
  <c r="AZ546" i="1"/>
  <c r="BA546" i="1"/>
  <c r="BB546" i="1"/>
  <c r="BC546" i="1"/>
  <c r="BD546" i="1"/>
  <c r="BE546" i="1"/>
  <c r="BF546" i="1"/>
  <c r="BG546" i="1"/>
  <c r="BH546" i="1"/>
  <c r="BI546" i="1"/>
  <c r="BJ546" i="1"/>
  <c r="AY547" i="1"/>
  <c r="AZ547" i="1"/>
  <c r="BA547" i="1"/>
  <c r="BB547" i="1"/>
  <c r="BC547" i="1"/>
  <c r="BD547" i="1"/>
  <c r="BE547" i="1"/>
  <c r="BF547" i="1"/>
  <c r="BG547" i="1"/>
  <c r="BH547" i="1"/>
  <c r="BI547" i="1"/>
  <c r="BJ547" i="1"/>
  <c r="AY548" i="1"/>
  <c r="AZ548" i="1"/>
  <c r="BA548" i="1"/>
  <c r="BB548" i="1"/>
  <c r="BC548" i="1"/>
  <c r="BD548" i="1"/>
  <c r="BE548" i="1"/>
  <c r="BF548" i="1"/>
  <c r="BG548" i="1"/>
  <c r="BH548" i="1"/>
  <c r="BI548" i="1"/>
  <c r="BJ548" i="1"/>
  <c r="AY549" i="1"/>
  <c r="AZ549" i="1"/>
  <c r="BA549" i="1"/>
  <c r="BB549" i="1"/>
  <c r="BC549" i="1"/>
  <c r="BD549" i="1"/>
  <c r="BE549" i="1"/>
  <c r="BF549" i="1"/>
  <c r="BG549" i="1"/>
  <c r="BH549" i="1"/>
  <c r="BI549" i="1"/>
  <c r="BJ549" i="1"/>
  <c r="AY550" i="1"/>
  <c r="AZ550" i="1"/>
  <c r="BA550" i="1"/>
  <c r="BB550" i="1"/>
  <c r="BC550" i="1"/>
  <c r="BD550" i="1"/>
  <c r="BE550" i="1"/>
  <c r="BF550" i="1"/>
  <c r="BG550" i="1"/>
  <c r="BH550" i="1"/>
  <c r="BI550" i="1"/>
  <c r="BJ550" i="1"/>
  <c r="AY551" i="1"/>
  <c r="AZ551" i="1"/>
  <c r="BA551" i="1"/>
  <c r="BB551" i="1"/>
  <c r="BC551" i="1"/>
  <c r="BD551" i="1"/>
  <c r="BE551" i="1"/>
  <c r="BF551" i="1"/>
  <c r="BG551" i="1"/>
  <c r="BH551" i="1"/>
  <c r="BI551" i="1"/>
  <c r="BJ551" i="1"/>
  <c r="AY552" i="1"/>
  <c r="AZ552" i="1"/>
  <c r="BA552" i="1"/>
  <c r="BB552" i="1"/>
  <c r="BC552" i="1"/>
  <c r="BD552" i="1"/>
  <c r="BE552" i="1"/>
  <c r="BF552" i="1"/>
  <c r="BG552" i="1"/>
  <c r="BH552" i="1"/>
  <c r="BI552" i="1"/>
  <c r="BJ552" i="1"/>
  <c r="AY553" i="1"/>
  <c r="AZ553" i="1"/>
  <c r="BA553" i="1"/>
  <c r="BB553" i="1"/>
  <c r="BC553" i="1"/>
  <c r="BD553" i="1"/>
  <c r="BE553" i="1"/>
  <c r="BF553" i="1"/>
  <c r="BG553" i="1"/>
  <c r="BH553" i="1"/>
  <c r="BI553" i="1"/>
  <c r="BJ553" i="1"/>
  <c r="AY554" i="1"/>
  <c r="AZ554" i="1"/>
  <c r="BA554" i="1"/>
  <c r="BB554" i="1"/>
  <c r="BC554" i="1"/>
  <c r="BD554" i="1"/>
  <c r="BE554" i="1"/>
  <c r="BF554" i="1"/>
  <c r="BG554" i="1"/>
  <c r="BH554" i="1"/>
  <c r="BI554" i="1"/>
  <c r="BJ554" i="1"/>
  <c r="AY555" i="1"/>
  <c r="AZ555" i="1"/>
  <c r="BA555" i="1"/>
  <c r="BB555" i="1"/>
  <c r="BC555" i="1"/>
  <c r="BD555" i="1"/>
  <c r="BE555" i="1"/>
  <c r="BF555" i="1"/>
  <c r="BG555" i="1"/>
  <c r="BH555" i="1"/>
  <c r="BI555" i="1"/>
  <c r="BJ555" i="1"/>
  <c r="AY556" i="1"/>
  <c r="AZ556" i="1"/>
  <c r="BA556" i="1"/>
  <c r="BB556" i="1"/>
  <c r="BC556" i="1"/>
  <c r="BD556" i="1"/>
  <c r="BE556" i="1"/>
  <c r="BF556" i="1"/>
  <c r="BG556" i="1"/>
  <c r="BH556" i="1"/>
  <c r="BI556" i="1"/>
  <c r="BJ556" i="1"/>
  <c r="AY557" i="1"/>
  <c r="AZ557" i="1"/>
  <c r="BA557" i="1"/>
  <c r="BB557" i="1"/>
  <c r="BC557" i="1"/>
  <c r="BD557" i="1"/>
  <c r="BE557" i="1"/>
  <c r="BF557" i="1"/>
  <c r="BG557" i="1"/>
  <c r="BH557" i="1"/>
  <c r="BI557" i="1"/>
  <c r="BJ557" i="1"/>
  <c r="AY558" i="1"/>
  <c r="AZ558" i="1"/>
  <c r="BA558" i="1"/>
  <c r="BB558" i="1"/>
  <c r="BC558" i="1"/>
  <c r="BD558" i="1"/>
  <c r="BE558" i="1"/>
  <c r="BF558" i="1"/>
  <c r="BG558" i="1"/>
  <c r="BH558" i="1"/>
  <c r="BI558" i="1"/>
  <c r="BJ558" i="1"/>
  <c r="AY559" i="1"/>
  <c r="AZ559" i="1"/>
  <c r="BA559" i="1"/>
  <c r="BB559" i="1"/>
  <c r="BC559" i="1"/>
  <c r="BD559" i="1"/>
  <c r="BE559" i="1"/>
  <c r="BF559" i="1"/>
  <c r="BG559" i="1"/>
  <c r="BH559" i="1"/>
  <c r="BI559" i="1"/>
  <c r="BJ559" i="1"/>
  <c r="AY560" i="1"/>
  <c r="AZ560" i="1"/>
  <c r="BA560" i="1"/>
  <c r="BB560" i="1"/>
  <c r="BC560" i="1"/>
  <c r="BD560" i="1"/>
  <c r="BE560" i="1"/>
  <c r="BF560" i="1"/>
  <c r="BG560" i="1"/>
  <c r="BH560" i="1"/>
  <c r="BI560" i="1"/>
  <c r="BJ560" i="1"/>
  <c r="AY561" i="1"/>
  <c r="AZ561" i="1"/>
  <c r="BA561" i="1"/>
  <c r="BB561" i="1"/>
  <c r="BC561" i="1"/>
  <c r="BD561" i="1"/>
  <c r="BE561" i="1"/>
  <c r="BF561" i="1"/>
  <c r="BG561" i="1"/>
  <c r="BH561" i="1"/>
  <c r="BI561" i="1"/>
  <c r="BJ561" i="1"/>
  <c r="AY562" i="1"/>
  <c r="AZ562" i="1"/>
  <c r="BA562" i="1"/>
  <c r="BB562" i="1"/>
  <c r="BC562" i="1"/>
  <c r="BD562" i="1"/>
  <c r="BE562" i="1"/>
  <c r="BF562" i="1"/>
  <c r="BG562" i="1"/>
  <c r="BH562" i="1"/>
  <c r="BI562" i="1"/>
  <c r="BJ562" i="1"/>
  <c r="AY563" i="1"/>
  <c r="AZ563" i="1"/>
  <c r="BA563" i="1"/>
  <c r="BB563" i="1"/>
  <c r="BC563" i="1"/>
  <c r="BD563" i="1"/>
  <c r="BE563" i="1"/>
  <c r="BF563" i="1"/>
  <c r="BG563" i="1"/>
  <c r="BH563" i="1"/>
  <c r="BI563" i="1"/>
  <c r="BJ563" i="1"/>
  <c r="AY564" i="1"/>
  <c r="AZ564" i="1"/>
  <c r="BA564" i="1"/>
  <c r="BB564" i="1"/>
  <c r="BC564" i="1"/>
  <c r="BD564" i="1"/>
  <c r="BE564" i="1"/>
  <c r="BF564" i="1"/>
  <c r="BG564" i="1"/>
  <c r="BH564" i="1"/>
  <c r="BI564" i="1"/>
  <c r="BJ564" i="1"/>
  <c r="AY565" i="1"/>
  <c r="AZ565" i="1"/>
  <c r="BA565" i="1"/>
  <c r="BB565" i="1"/>
  <c r="BC565" i="1"/>
  <c r="BD565" i="1"/>
  <c r="BE565" i="1"/>
  <c r="BF565" i="1"/>
  <c r="BG565" i="1"/>
  <c r="BH565" i="1"/>
  <c r="BI565" i="1"/>
  <c r="BJ565" i="1"/>
  <c r="AY566" i="1"/>
  <c r="AZ566" i="1"/>
  <c r="BA566" i="1"/>
  <c r="BB566" i="1"/>
  <c r="BC566" i="1"/>
  <c r="BD566" i="1"/>
  <c r="BE566" i="1"/>
  <c r="BF566" i="1"/>
  <c r="BG566" i="1"/>
  <c r="BH566" i="1"/>
  <c r="BI566" i="1"/>
  <c r="BJ566" i="1"/>
  <c r="AY567" i="1"/>
  <c r="AZ567" i="1"/>
  <c r="BA567" i="1"/>
  <c r="BB567" i="1"/>
  <c r="BC567" i="1"/>
  <c r="BD567" i="1"/>
  <c r="BE567" i="1"/>
  <c r="BF567" i="1"/>
  <c r="BG567" i="1"/>
  <c r="BH567" i="1"/>
  <c r="BI567" i="1"/>
  <c r="BJ567" i="1"/>
  <c r="AY568" i="1"/>
  <c r="AZ568" i="1"/>
  <c r="BA568" i="1"/>
  <c r="BB568" i="1"/>
  <c r="BC568" i="1"/>
  <c r="BD568" i="1"/>
  <c r="BE568" i="1"/>
  <c r="BF568" i="1"/>
  <c r="BG568" i="1"/>
  <c r="BH568" i="1"/>
  <c r="BI568" i="1"/>
  <c r="BJ568" i="1"/>
  <c r="AY569" i="1"/>
  <c r="AZ569" i="1"/>
  <c r="BA569" i="1"/>
  <c r="BB569" i="1"/>
  <c r="BC569" i="1"/>
  <c r="BD569" i="1"/>
  <c r="BE569" i="1"/>
  <c r="BF569" i="1"/>
  <c r="BG569" i="1"/>
  <c r="BH569" i="1"/>
  <c r="BI569" i="1"/>
  <c r="BJ569" i="1"/>
  <c r="AY570" i="1"/>
  <c r="AZ570" i="1"/>
  <c r="BA570" i="1"/>
  <c r="BB570" i="1"/>
  <c r="BC570" i="1"/>
  <c r="BD570" i="1"/>
  <c r="BE570" i="1"/>
  <c r="BF570" i="1"/>
  <c r="BG570" i="1"/>
  <c r="BH570" i="1"/>
  <c r="BI570" i="1"/>
  <c r="BJ570" i="1"/>
  <c r="AY571" i="1"/>
  <c r="AZ571" i="1"/>
  <c r="BA571" i="1"/>
  <c r="BB571" i="1"/>
  <c r="BC571" i="1"/>
  <c r="BD571" i="1"/>
  <c r="BE571" i="1"/>
  <c r="BF571" i="1"/>
  <c r="BG571" i="1"/>
  <c r="BH571" i="1"/>
  <c r="BI571" i="1"/>
  <c r="BJ571" i="1"/>
  <c r="AY572" i="1"/>
  <c r="AZ572" i="1"/>
  <c r="BA572" i="1"/>
  <c r="BB572" i="1"/>
  <c r="BC572" i="1"/>
  <c r="BD572" i="1"/>
  <c r="BE572" i="1"/>
  <c r="BF572" i="1"/>
  <c r="BG572" i="1"/>
  <c r="BH572" i="1"/>
  <c r="BI572" i="1"/>
  <c r="BJ572" i="1"/>
  <c r="AY573" i="1"/>
  <c r="AZ573" i="1"/>
  <c r="BA573" i="1"/>
  <c r="BB573" i="1"/>
  <c r="BC573" i="1"/>
  <c r="BD573" i="1"/>
  <c r="BE573" i="1"/>
  <c r="BF573" i="1"/>
  <c r="BG573" i="1"/>
  <c r="BH573" i="1"/>
  <c r="BI573" i="1"/>
  <c r="BJ573" i="1"/>
  <c r="AY574" i="1"/>
  <c r="AZ574" i="1"/>
  <c r="BA574" i="1"/>
  <c r="BB574" i="1"/>
  <c r="BC574" i="1"/>
  <c r="BD574" i="1"/>
  <c r="BE574" i="1"/>
  <c r="BF574" i="1"/>
  <c r="BG574" i="1"/>
  <c r="BH574" i="1"/>
  <c r="BI574" i="1"/>
  <c r="BJ574" i="1"/>
  <c r="AY575" i="1"/>
  <c r="AZ575" i="1"/>
  <c r="BA575" i="1"/>
  <c r="BB575" i="1"/>
  <c r="BC575" i="1"/>
  <c r="BD575" i="1"/>
  <c r="BE575" i="1"/>
  <c r="BF575" i="1"/>
  <c r="BG575" i="1"/>
  <c r="BH575" i="1"/>
  <c r="BI575" i="1"/>
  <c r="BJ575" i="1"/>
  <c r="AY576" i="1"/>
  <c r="AZ576" i="1"/>
  <c r="BA576" i="1"/>
  <c r="BB576" i="1"/>
  <c r="BC576" i="1"/>
  <c r="BD576" i="1"/>
  <c r="BE576" i="1"/>
  <c r="BF576" i="1"/>
  <c r="BG576" i="1"/>
  <c r="BH576" i="1"/>
  <c r="BI576" i="1"/>
  <c r="BJ576" i="1"/>
  <c r="AY577" i="1"/>
  <c r="AZ577" i="1"/>
  <c r="BA577" i="1"/>
  <c r="BB577" i="1"/>
  <c r="BC577" i="1"/>
  <c r="BD577" i="1"/>
  <c r="BE577" i="1"/>
  <c r="BF577" i="1"/>
  <c r="BG577" i="1"/>
  <c r="BH577" i="1"/>
  <c r="BI577" i="1"/>
  <c r="BJ577" i="1"/>
  <c r="AY578" i="1"/>
  <c r="AZ578" i="1"/>
  <c r="BA578" i="1"/>
  <c r="BB578" i="1"/>
  <c r="BC578" i="1"/>
  <c r="BD578" i="1"/>
  <c r="BE578" i="1"/>
  <c r="BF578" i="1"/>
  <c r="BG578" i="1"/>
  <c r="BH578" i="1"/>
  <c r="BI578" i="1"/>
  <c r="BJ578" i="1"/>
  <c r="AY579" i="1"/>
  <c r="AZ579" i="1"/>
  <c r="BA579" i="1"/>
  <c r="BB579" i="1"/>
  <c r="BC579" i="1"/>
  <c r="BD579" i="1"/>
  <c r="BE579" i="1"/>
  <c r="BF579" i="1"/>
  <c r="BG579" i="1"/>
  <c r="BH579" i="1"/>
  <c r="BI579" i="1"/>
  <c r="BJ579" i="1"/>
  <c r="AY580" i="1"/>
  <c r="AZ580" i="1"/>
  <c r="BA580" i="1"/>
  <c r="BB580" i="1"/>
  <c r="BC580" i="1"/>
  <c r="BD580" i="1"/>
  <c r="BE580" i="1"/>
  <c r="BF580" i="1"/>
  <c r="BG580" i="1"/>
  <c r="BH580" i="1"/>
  <c r="BI580" i="1"/>
  <c r="BJ580" i="1"/>
  <c r="AY1436" i="1"/>
  <c r="AZ1436" i="1"/>
  <c r="BA1436" i="1"/>
  <c r="BB1436" i="1"/>
  <c r="BC1436" i="1"/>
  <c r="BD1436" i="1"/>
  <c r="BE1436" i="1"/>
  <c r="BF1436" i="1"/>
  <c r="BG1436" i="1"/>
  <c r="BH1436" i="1"/>
  <c r="BI1436" i="1"/>
  <c r="BJ1436" i="1"/>
  <c r="AY581" i="1"/>
  <c r="AZ581" i="1"/>
  <c r="BA581" i="1"/>
  <c r="BB581" i="1"/>
  <c r="BC581" i="1"/>
  <c r="BD581" i="1"/>
  <c r="BE581" i="1"/>
  <c r="BF581" i="1"/>
  <c r="BG581" i="1"/>
  <c r="BH581" i="1"/>
  <c r="BI581" i="1"/>
  <c r="BJ581" i="1"/>
  <c r="AY582" i="1"/>
  <c r="AZ582" i="1"/>
  <c r="BA582" i="1"/>
  <c r="BB582" i="1"/>
  <c r="BC582" i="1"/>
  <c r="BD582" i="1"/>
  <c r="BE582" i="1"/>
  <c r="BF582" i="1"/>
  <c r="BG582" i="1"/>
  <c r="BH582" i="1"/>
  <c r="BI582" i="1"/>
  <c r="BJ582" i="1"/>
  <c r="AY583" i="1"/>
  <c r="AZ583" i="1"/>
  <c r="BA583" i="1"/>
  <c r="BB583" i="1"/>
  <c r="BC583" i="1"/>
  <c r="BD583" i="1"/>
  <c r="BE583" i="1"/>
  <c r="BF583" i="1"/>
  <c r="BG583" i="1"/>
  <c r="BH583" i="1"/>
  <c r="BI583" i="1"/>
  <c r="BJ583" i="1"/>
  <c r="AY584" i="1"/>
  <c r="AZ584" i="1"/>
  <c r="BA584" i="1"/>
  <c r="BB584" i="1"/>
  <c r="BC584" i="1"/>
  <c r="BD584" i="1"/>
  <c r="BE584" i="1"/>
  <c r="BF584" i="1"/>
  <c r="BG584" i="1"/>
  <c r="BH584" i="1"/>
  <c r="BI584" i="1"/>
  <c r="BJ584" i="1"/>
  <c r="AY585" i="1"/>
  <c r="AZ585" i="1"/>
  <c r="BA585" i="1"/>
  <c r="BB585" i="1"/>
  <c r="BC585" i="1"/>
  <c r="BD585" i="1"/>
  <c r="BE585" i="1"/>
  <c r="BF585" i="1"/>
  <c r="BG585" i="1"/>
  <c r="BH585" i="1"/>
  <c r="BI585" i="1"/>
  <c r="BJ585" i="1"/>
  <c r="AY586" i="1"/>
  <c r="AZ586" i="1"/>
  <c r="BA586" i="1"/>
  <c r="BB586" i="1"/>
  <c r="BC586" i="1"/>
  <c r="BD586" i="1"/>
  <c r="BE586" i="1"/>
  <c r="BF586" i="1"/>
  <c r="BG586" i="1"/>
  <c r="BH586" i="1"/>
  <c r="BI586" i="1"/>
  <c r="BJ586" i="1"/>
  <c r="AY587" i="1"/>
  <c r="AZ587" i="1"/>
  <c r="BA587" i="1"/>
  <c r="BB587" i="1"/>
  <c r="BC587" i="1"/>
  <c r="BD587" i="1"/>
  <c r="BE587" i="1"/>
  <c r="BF587" i="1"/>
  <c r="BG587" i="1"/>
  <c r="BH587" i="1"/>
  <c r="BI587" i="1"/>
  <c r="BJ587" i="1"/>
  <c r="AY588" i="1"/>
  <c r="AZ588" i="1"/>
  <c r="BA588" i="1"/>
  <c r="BB588" i="1"/>
  <c r="BC588" i="1"/>
  <c r="BD588" i="1"/>
  <c r="BE588" i="1"/>
  <c r="BF588" i="1"/>
  <c r="BG588" i="1"/>
  <c r="BH588" i="1"/>
  <c r="BI588" i="1"/>
  <c r="BJ588" i="1"/>
  <c r="AY589" i="1"/>
  <c r="AZ589" i="1"/>
  <c r="BA589" i="1"/>
  <c r="BB589" i="1"/>
  <c r="BC589" i="1"/>
  <c r="BD589" i="1"/>
  <c r="BE589" i="1"/>
  <c r="BF589" i="1"/>
  <c r="BG589" i="1"/>
  <c r="BH589" i="1"/>
  <c r="BI589" i="1"/>
  <c r="BJ589" i="1"/>
  <c r="AY590" i="1"/>
  <c r="AZ590" i="1"/>
  <c r="BA590" i="1"/>
  <c r="BB590" i="1"/>
  <c r="BC590" i="1"/>
  <c r="BD590" i="1"/>
  <c r="BE590" i="1"/>
  <c r="BF590" i="1"/>
  <c r="BG590" i="1"/>
  <c r="BH590" i="1"/>
  <c r="BI590" i="1"/>
  <c r="BJ590" i="1"/>
  <c r="AY1437" i="1"/>
  <c r="AZ1437" i="1"/>
  <c r="BA1437" i="1"/>
  <c r="BB1437" i="1"/>
  <c r="BC1437" i="1"/>
  <c r="BD1437" i="1"/>
  <c r="BE1437" i="1"/>
  <c r="BF1437" i="1"/>
  <c r="BG1437" i="1"/>
  <c r="BH1437" i="1"/>
  <c r="BI1437" i="1"/>
  <c r="BJ1437" i="1"/>
  <c r="AY591" i="1"/>
  <c r="AZ591" i="1"/>
  <c r="BA591" i="1"/>
  <c r="BB591" i="1"/>
  <c r="BC591" i="1"/>
  <c r="BD591" i="1"/>
  <c r="BE591" i="1"/>
  <c r="BF591" i="1"/>
  <c r="BG591" i="1"/>
  <c r="BH591" i="1"/>
  <c r="BI591" i="1"/>
  <c r="BJ591" i="1"/>
  <c r="AY592" i="1"/>
  <c r="AZ592" i="1"/>
  <c r="BA592" i="1"/>
  <c r="BB592" i="1"/>
  <c r="BC592" i="1"/>
  <c r="BD592" i="1"/>
  <c r="BE592" i="1"/>
  <c r="BF592" i="1"/>
  <c r="BG592" i="1"/>
  <c r="BH592" i="1"/>
  <c r="BI592" i="1"/>
  <c r="BJ592" i="1"/>
  <c r="AY593" i="1"/>
  <c r="AZ593" i="1"/>
  <c r="BA593" i="1"/>
  <c r="BB593" i="1"/>
  <c r="BC593" i="1"/>
  <c r="BD593" i="1"/>
  <c r="BE593" i="1"/>
  <c r="BF593" i="1"/>
  <c r="BG593" i="1"/>
  <c r="BH593" i="1"/>
  <c r="BI593" i="1"/>
  <c r="BJ593" i="1"/>
  <c r="AY594" i="1"/>
  <c r="AZ594" i="1"/>
  <c r="BA594" i="1"/>
  <c r="BB594" i="1"/>
  <c r="BC594" i="1"/>
  <c r="BD594" i="1"/>
  <c r="BE594" i="1"/>
  <c r="BF594" i="1"/>
  <c r="BG594" i="1"/>
  <c r="BH594" i="1"/>
  <c r="BI594" i="1"/>
  <c r="BJ594" i="1"/>
  <c r="AY595" i="1"/>
  <c r="AZ595" i="1"/>
  <c r="BA595" i="1"/>
  <c r="BB595" i="1"/>
  <c r="BC595" i="1"/>
  <c r="BD595" i="1"/>
  <c r="BE595" i="1"/>
  <c r="BF595" i="1"/>
  <c r="BG595" i="1"/>
  <c r="BH595" i="1"/>
  <c r="BI595" i="1"/>
  <c r="BJ595" i="1"/>
  <c r="AY596" i="1"/>
  <c r="AZ596" i="1"/>
  <c r="BA596" i="1"/>
  <c r="BB596" i="1"/>
  <c r="BC596" i="1"/>
  <c r="BD596" i="1"/>
  <c r="BE596" i="1"/>
  <c r="BF596" i="1"/>
  <c r="BG596" i="1"/>
  <c r="BH596" i="1"/>
  <c r="BI596" i="1"/>
  <c r="BJ596" i="1"/>
  <c r="AY597" i="1"/>
  <c r="AZ597" i="1"/>
  <c r="BA597" i="1"/>
  <c r="BB597" i="1"/>
  <c r="BC597" i="1"/>
  <c r="BD597" i="1"/>
  <c r="BE597" i="1"/>
  <c r="BF597" i="1"/>
  <c r="BG597" i="1"/>
  <c r="BH597" i="1"/>
  <c r="BI597" i="1"/>
  <c r="BJ597" i="1"/>
  <c r="AY1442" i="1"/>
  <c r="AZ1442" i="1"/>
  <c r="BA1442" i="1"/>
  <c r="BB1442" i="1"/>
  <c r="BC1442" i="1"/>
  <c r="BD1442" i="1"/>
  <c r="BE1442" i="1"/>
  <c r="BF1442" i="1"/>
  <c r="BG1442" i="1"/>
  <c r="BH1442" i="1"/>
  <c r="BI1442" i="1"/>
  <c r="BJ1442" i="1"/>
  <c r="AY598" i="1"/>
  <c r="AZ598" i="1"/>
  <c r="BA598" i="1"/>
  <c r="BB598" i="1"/>
  <c r="BC598" i="1"/>
  <c r="BD598" i="1"/>
  <c r="BE598" i="1"/>
  <c r="BF598" i="1"/>
  <c r="BG598" i="1"/>
  <c r="BH598" i="1"/>
  <c r="BI598" i="1"/>
  <c r="BJ598" i="1"/>
  <c r="AY599" i="1"/>
  <c r="AZ599" i="1"/>
  <c r="BA599" i="1"/>
  <c r="BB599" i="1"/>
  <c r="BC599" i="1"/>
  <c r="BD599" i="1"/>
  <c r="BE599" i="1"/>
  <c r="BF599" i="1"/>
  <c r="BG599" i="1"/>
  <c r="BH599" i="1"/>
  <c r="BI599" i="1"/>
  <c r="BJ599" i="1"/>
  <c r="AY600" i="1"/>
  <c r="AZ600" i="1"/>
  <c r="BA600" i="1"/>
  <c r="BB600" i="1"/>
  <c r="BC600" i="1"/>
  <c r="BD600" i="1"/>
  <c r="BE600" i="1"/>
  <c r="BF600" i="1"/>
  <c r="BG600" i="1"/>
  <c r="BH600" i="1"/>
  <c r="BI600" i="1"/>
  <c r="BJ600" i="1"/>
  <c r="AY601" i="1"/>
  <c r="AZ601" i="1"/>
  <c r="BA601" i="1"/>
  <c r="BB601" i="1"/>
  <c r="BC601" i="1"/>
  <c r="BD601" i="1"/>
  <c r="BE601" i="1"/>
  <c r="BF601" i="1"/>
  <c r="BG601" i="1"/>
  <c r="BH601" i="1"/>
  <c r="BI601" i="1"/>
  <c r="BJ601" i="1"/>
  <c r="AY602" i="1"/>
  <c r="AZ602" i="1"/>
  <c r="BA602" i="1"/>
  <c r="BB602" i="1"/>
  <c r="BC602" i="1"/>
  <c r="BD602" i="1"/>
  <c r="BE602" i="1"/>
  <c r="BF602" i="1"/>
  <c r="BG602" i="1"/>
  <c r="BH602" i="1"/>
  <c r="BI602" i="1"/>
  <c r="BJ602" i="1"/>
  <c r="AY603" i="1"/>
  <c r="AZ603" i="1"/>
  <c r="BA603" i="1"/>
  <c r="BB603" i="1"/>
  <c r="BC603" i="1"/>
  <c r="BD603" i="1"/>
  <c r="BE603" i="1"/>
  <c r="BF603" i="1"/>
  <c r="BG603" i="1"/>
  <c r="BH603" i="1"/>
  <c r="BI603" i="1"/>
  <c r="BJ603" i="1"/>
  <c r="AY604" i="1"/>
  <c r="AZ604" i="1"/>
  <c r="BA604" i="1"/>
  <c r="BB604" i="1"/>
  <c r="BC604" i="1"/>
  <c r="BD604" i="1"/>
  <c r="BE604" i="1"/>
  <c r="BF604" i="1"/>
  <c r="BG604" i="1"/>
  <c r="BH604" i="1"/>
  <c r="BI604" i="1"/>
  <c r="BJ604" i="1"/>
  <c r="AY605" i="1"/>
  <c r="AZ605" i="1"/>
  <c r="BA605" i="1"/>
  <c r="BB605" i="1"/>
  <c r="BC605" i="1"/>
  <c r="BD605" i="1"/>
  <c r="BE605" i="1"/>
  <c r="BF605" i="1"/>
  <c r="BG605" i="1"/>
  <c r="BH605" i="1"/>
  <c r="BI605" i="1"/>
  <c r="BJ605" i="1"/>
  <c r="AY606" i="1"/>
  <c r="AZ606" i="1"/>
  <c r="BA606" i="1"/>
  <c r="BB606" i="1"/>
  <c r="BC606" i="1"/>
  <c r="BD606" i="1"/>
  <c r="BE606" i="1"/>
  <c r="BF606" i="1"/>
  <c r="BG606" i="1"/>
  <c r="BH606" i="1"/>
  <c r="BI606" i="1"/>
  <c r="BJ606" i="1"/>
  <c r="AY607" i="1"/>
  <c r="AZ607" i="1"/>
  <c r="BA607" i="1"/>
  <c r="BB607" i="1"/>
  <c r="BC607" i="1"/>
  <c r="BD607" i="1"/>
  <c r="BE607" i="1"/>
  <c r="BF607" i="1"/>
  <c r="BG607" i="1"/>
  <c r="BH607" i="1"/>
  <c r="BI607" i="1"/>
  <c r="BJ607" i="1"/>
  <c r="AY608" i="1"/>
  <c r="AZ608" i="1"/>
  <c r="BA608" i="1"/>
  <c r="BB608" i="1"/>
  <c r="BC608" i="1"/>
  <c r="BD608" i="1"/>
  <c r="BE608" i="1"/>
  <c r="BF608" i="1"/>
  <c r="BG608" i="1"/>
  <c r="BH608" i="1"/>
  <c r="BI608" i="1"/>
  <c r="BJ608" i="1"/>
  <c r="AY609" i="1"/>
  <c r="AZ609" i="1"/>
  <c r="BA609" i="1"/>
  <c r="BB609" i="1"/>
  <c r="BC609" i="1"/>
  <c r="BD609" i="1"/>
  <c r="BE609" i="1"/>
  <c r="BF609" i="1"/>
  <c r="BG609" i="1"/>
  <c r="BH609" i="1"/>
  <c r="BI609" i="1"/>
  <c r="BJ609" i="1"/>
  <c r="AY610" i="1"/>
  <c r="AZ610" i="1"/>
  <c r="BA610" i="1"/>
  <c r="BB610" i="1"/>
  <c r="BC610" i="1"/>
  <c r="BD610" i="1"/>
  <c r="BE610" i="1"/>
  <c r="BF610" i="1"/>
  <c r="BG610" i="1"/>
  <c r="BH610" i="1"/>
  <c r="BI610" i="1"/>
  <c r="BJ610" i="1"/>
  <c r="AY611" i="1"/>
  <c r="AZ611" i="1"/>
  <c r="BA611" i="1"/>
  <c r="BB611" i="1"/>
  <c r="BC611" i="1"/>
  <c r="BD611" i="1"/>
  <c r="BE611" i="1"/>
  <c r="BF611" i="1"/>
  <c r="BG611" i="1"/>
  <c r="BH611" i="1"/>
  <c r="BI611" i="1"/>
  <c r="BJ611" i="1"/>
  <c r="AY612" i="1"/>
  <c r="AZ612" i="1"/>
  <c r="BA612" i="1"/>
  <c r="BB612" i="1"/>
  <c r="BC612" i="1"/>
  <c r="BD612" i="1"/>
  <c r="BE612" i="1"/>
  <c r="BF612" i="1"/>
  <c r="BG612" i="1"/>
  <c r="BH612" i="1"/>
  <c r="BI612" i="1"/>
  <c r="BJ612" i="1"/>
  <c r="AY613" i="1"/>
  <c r="AZ613" i="1"/>
  <c r="BA613" i="1"/>
  <c r="BB613" i="1"/>
  <c r="BC613" i="1"/>
  <c r="BD613" i="1"/>
  <c r="BE613" i="1"/>
  <c r="BF613" i="1"/>
  <c r="BG613" i="1"/>
  <c r="BH613" i="1"/>
  <c r="BI613" i="1"/>
  <c r="BJ613" i="1"/>
  <c r="AY614" i="1"/>
  <c r="AZ614" i="1"/>
  <c r="BA614" i="1"/>
  <c r="BB614" i="1"/>
  <c r="BC614" i="1"/>
  <c r="BD614" i="1"/>
  <c r="BE614" i="1"/>
  <c r="BF614" i="1"/>
  <c r="BG614" i="1"/>
  <c r="BH614" i="1"/>
  <c r="BI614" i="1"/>
  <c r="BJ614" i="1"/>
  <c r="AY615" i="1"/>
  <c r="AZ615" i="1"/>
  <c r="BA615" i="1"/>
  <c r="BB615" i="1"/>
  <c r="BC615" i="1"/>
  <c r="BD615" i="1"/>
  <c r="BE615" i="1"/>
  <c r="BF615" i="1"/>
  <c r="BG615" i="1"/>
  <c r="BH615" i="1"/>
  <c r="BI615" i="1"/>
  <c r="BJ615" i="1"/>
  <c r="AY616" i="1"/>
  <c r="AZ616" i="1"/>
  <c r="BA616" i="1"/>
  <c r="BB616" i="1"/>
  <c r="BC616" i="1"/>
  <c r="BD616" i="1"/>
  <c r="BE616" i="1"/>
  <c r="BF616" i="1"/>
  <c r="BG616" i="1"/>
  <c r="BH616" i="1"/>
  <c r="BI616" i="1"/>
  <c r="BJ616" i="1"/>
  <c r="AY617" i="1"/>
  <c r="AZ617" i="1"/>
  <c r="BA617" i="1"/>
  <c r="BB617" i="1"/>
  <c r="BC617" i="1"/>
  <c r="BD617" i="1"/>
  <c r="BE617" i="1"/>
  <c r="BF617" i="1"/>
  <c r="BG617" i="1"/>
  <c r="BH617" i="1"/>
  <c r="BI617" i="1"/>
  <c r="BJ617" i="1"/>
  <c r="AY618" i="1"/>
  <c r="AZ618" i="1"/>
  <c r="BA618" i="1"/>
  <c r="BB618" i="1"/>
  <c r="BC618" i="1"/>
  <c r="BD618" i="1"/>
  <c r="BE618" i="1"/>
  <c r="BF618" i="1"/>
  <c r="BG618" i="1"/>
  <c r="BH618" i="1"/>
  <c r="BI618" i="1"/>
  <c r="BJ618" i="1"/>
  <c r="AY619" i="1"/>
  <c r="AZ619" i="1"/>
  <c r="BA619" i="1"/>
  <c r="BB619" i="1"/>
  <c r="BC619" i="1"/>
  <c r="BD619" i="1"/>
  <c r="BE619" i="1"/>
  <c r="BF619" i="1"/>
  <c r="BG619" i="1"/>
  <c r="BH619" i="1"/>
  <c r="BI619" i="1"/>
  <c r="BJ619" i="1"/>
  <c r="AY620" i="1"/>
  <c r="AZ620" i="1"/>
  <c r="BA620" i="1"/>
  <c r="BB620" i="1"/>
  <c r="BC620" i="1"/>
  <c r="BD620" i="1"/>
  <c r="BE620" i="1"/>
  <c r="BF620" i="1"/>
  <c r="BG620" i="1"/>
  <c r="BH620" i="1"/>
  <c r="BI620" i="1"/>
  <c r="BJ620" i="1"/>
  <c r="AY621" i="1"/>
  <c r="AZ621" i="1"/>
  <c r="BA621" i="1"/>
  <c r="BB621" i="1"/>
  <c r="BC621" i="1"/>
  <c r="BD621" i="1"/>
  <c r="BE621" i="1"/>
  <c r="BF621" i="1"/>
  <c r="BG621" i="1"/>
  <c r="BH621" i="1"/>
  <c r="BI621" i="1"/>
  <c r="BJ621" i="1"/>
  <c r="AY622" i="1"/>
  <c r="AZ622" i="1"/>
  <c r="BA622" i="1"/>
  <c r="BB622" i="1"/>
  <c r="BC622" i="1"/>
  <c r="BD622" i="1"/>
  <c r="BE622" i="1"/>
  <c r="BF622" i="1"/>
  <c r="BG622" i="1"/>
  <c r="BH622" i="1"/>
  <c r="BI622" i="1"/>
  <c r="BJ622" i="1"/>
  <c r="AY623" i="1"/>
  <c r="AZ623" i="1"/>
  <c r="BA623" i="1"/>
  <c r="BB623" i="1"/>
  <c r="BC623" i="1"/>
  <c r="BD623" i="1"/>
  <c r="BE623" i="1"/>
  <c r="BF623" i="1"/>
  <c r="BG623" i="1"/>
  <c r="BH623" i="1"/>
  <c r="BI623" i="1"/>
  <c r="BJ623" i="1"/>
  <c r="AY624" i="1"/>
  <c r="AZ624" i="1"/>
  <c r="BA624" i="1"/>
  <c r="BB624" i="1"/>
  <c r="BC624" i="1"/>
  <c r="BD624" i="1"/>
  <c r="BE624" i="1"/>
  <c r="BF624" i="1"/>
  <c r="BG624" i="1"/>
  <c r="BH624" i="1"/>
  <c r="BI624" i="1"/>
  <c r="BJ624" i="1"/>
  <c r="AY625" i="1"/>
  <c r="AZ625" i="1"/>
  <c r="BA625" i="1"/>
  <c r="BB625" i="1"/>
  <c r="BC625" i="1"/>
  <c r="BD625" i="1"/>
  <c r="BE625" i="1"/>
  <c r="BF625" i="1"/>
  <c r="BG625" i="1"/>
  <c r="BH625" i="1"/>
  <c r="BI625" i="1"/>
  <c r="BJ625" i="1"/>
  <c r="AY626" i="1"/>
  <c r="AZ626" i="1"/>
  <c r="BA626" i="1"/>
  <c r="BB626" i="1"/>
  <c r="BC626" i="1"/>
  <c r="BD626" i="1"/>
  <c r="BE626" i="1"/>
  <c r="BF626" i="1"/>
  <c r="BG626" i="1"/>
  <c r="BH626" i="1"/>
  <c r="BI626" i="1"/>
  <c r="BJ626" i="1"/>
  <c r="AY627" i="1"/>
  <c r="AZ627" i="1"/>
  <c r="BA627" i="1"/>
  <c r="BB627" i="1"/>
  <c r="BC627" i="1"/>
  <c r="BD627" i="1"/>
  <c r="BE627" i="1"/>
  <c r="BF627" i="1"/>
  <c r="BG627" i="1"/>
  <c r="BH627" i="1"/>
  <c r="BI627" i="1"/>
  <c r="BJ627" i="1"/>
  <c r="AY628" i="1"/>
  <c r="AZ628" i="1"/>
  <c r="BA628" i="1"/>
  <c r="BB628" i="1"/>
  <c r="BC628" i="1"/>
  <c r="BD628" i="1"/>
  <c r="BE628" i="1"/>
  <c r="BF628" i="1"/>
  <c r="BG628" i="1"/>
  <c r="BH628" i="1"/>
  <c r="BI628" i="1"/>
  <c r="BJ628" i="1"/>
  <c r="AY629" i="1"/>
  <c r="AZ629" i="1"/>
  <c r="BA629" i="1"/>
  <c r="BB629" i="1"/>
  <c r="BC629" i="1"/>
  <c r="BD629" i="1"/>
  <c r="BE629" i="1"/>
  <c r="BF629" i="1"/>
  <c r="BG629" i="1"/>
  <c r="BH629" i="1"/>
  <c r="BI629" i="1"/>
  <c r="BJ629" i="1"/>
  <c r="AY1438" i="1"/>
  <c r="AZ1438" i="1"/>
  <c r="BA1438" i="1"/>
  <c r="BB1438" i="1"/>
  <c r="BC1438" i="1"/>
  <c r="BD1438" i="1"/>
  <c r="BE1438" i="1"/>
  <c r="BF1438" i="1"/>
  <c r="BG1438" i="1"/>
  <c r="BH1438" i="1"/>
  <c r="BI1438" i="1"/>
  <c r="BJ1438" i="1"/>
  <c r="AY630" i="1"/>
  <c r="AZ630" i="1"/>
  <c r="BA630" i="1"/>
  <c r="BB630" i="1"/>
  <c r="BC630" i="1"/>
  <c r="BD630" i="1"/>
  <c r="BE630" i="1"/>
  <c r="BF630" i="1"/>
  <c r="BG630" i="1"/>
  <c r="BH630" i="1"/>
  <c r="BI630" i="1"/>
  <c r="BJ630" i="1"/>
  <c r="AY631" i="1"/>
  <c r="AZ631" i="1"/>
  <c r="BA631" i="1"/>
  <c r="BB631" i="1"/>
  <c r="BC631" i="1"/>
  <c r="BD631" i="1"/>
  <c r="BE631" i="1"/>
  <c r="BF631" i="1"/>
  <c r="BG631" i="1"/>
  <c r="BH631" i="1"/>
  <c r="BI631" i="1"/>
  <c r="BJ631" i="1"/>
  <c r="AY632" i="1"/>
  <c r="AZ632" i="1"/>
  <c r="BA632" i="1"/>
  <c r="BB632" i="1"/>
  <c r="BC632" i="1"/>
  <c r="BD632" i="1"/>
  <c r="BE632" i="1"/>
  <c r="BF632" i="1"/>
  <c r="BG632" i="1"/>
  <c r="BH632" i="1"/>
  <c r="BI632" i="1"/>
  <c r="BJ632" i="1"/>
  <c r="AY633" i="1"/>
  <c r="AZ633" i="1"/>
  <c r="BA633" i="1"/>
  <c r="BB633" i="1"/>
  <c r="BC633" i="1"/>
  <c r="BD633" i="1"/>
  <c r="BE633" i="1"/>
  <c r="BF633" i="1"/>
  <c r="BG633" i="1"/>
  <c r="BH633" i="1"/>
  <c r="BI633" i="1"/>
  <c r="BJ633" i="1"/>
  <c r="AY634" i="1"/>
  <c r="AZ634" i="1"/>
  <c r="BA634" i="1"/>
  <c r="BB634" i="1"/>
  <c r="BC634" i="1"/>
  <c r="BD634" i="1"/>
  <c r="BE634" i="1"/>
  <c r="BF634" i="1"/>
  <c r="BG634" i="1"/>
  <c r="BH634" i="1"/>
  <c r="BI634" i="1"/>
  <c r="BJ634" i="1"/>
  <c r="AY635" i="1"/>
  <c r="AZ635" i="1"/>
  <c r="BA635" i="1"/>
  <c r="BB635" i="1"/>
  <c r="BC635" i="1"/>
  <c r="BD635" i="1"/>
  <c r="BE635" i="1"/>
  <c r="BF635" i="1"/>
  <c r="BG635" i="1"/>
  <c r="BH635" i="1"/>
  <c r="BI635" i="1"/>
  <c r="BJ635" i="1"/>
  <c r="AY636" i="1"/>
  <c r="AZ636" i="1"/>
  <c r="BA636" i="1"/>
  <c r="BB636" i="1"/>
  <c r="BC636" i="1"/>
  <c r="BD636" i="1"/>
  <c r="BE636" i="1"/>
  <c r="BF636" i="1"/>
  <c r="BG636" i="1"/>
  <c r="BH636" i="1"/>
  <c r="BI636" i="1"/>
  <c r="BJ636" i="1"/>
  <c r="AY637" i="1"/>
  <c r="AZ637" i="1"/>
  <c r="BA637" i="1"/>
  <c r="BB637" i="1"/>
  <c r="BC637" i="1"/>
  <c r="BD637" i="1"/>
  <c r="BE637" i="1"/>
  <c r="BF637" i="1"/>
  <c r="BG637" i="1"/>
  <c r="BH637" i="1"/>
  <c r="BI637" i="1"/>
  <c r="BJ637" i="1"/>
  <c r="AY638" i="1"/>
  <c r="AZ638" i="1"/>
  <c r="BA638" i="1"/>
  <c r="BB638" i="1"/>
  <c r="BC638" i="1"/>
  <c r="BD638" i="1"/>
  <c r="BE638" i="1"/>
  <c r="BF638" i="1"/>
  <c r="BG638" i="1"/>
  <c r="BH638" i="1"/>
  <c r="BI638" i="1"/>
  <c r="BJ638" i="1"/>
  <c r="AY639" i="1"/>
  <c r="AZ639" i="1"/>
  <c r="BA639" i="1"/>
  <c r="BB639" i="1"/>
  <c r="BC639" i="1"/>
  <c r="BD639" i="1"/>
  <c r="BE639" i="1"/>
  <c r="BF639" i="1"/>
  <c r="BG639" i="1"/>
  <c r="BH639" i="1"/>
  <c r="BI639" i="1"/>
  <c r="BJ639" i="1"/>
  <c r="AY640" i="1"/>
  <c r="AZ640" i="1"/>
  <c r="BA640" i="1"/>
  <c r="BB640" i="1"/>
  <c r="BC640" i="1"/>
  <c r="BD640" i="1"/>
  <c r="BE640" i="1"/>
  <c r="BF640" i="1"/>
  <c r="BG640" i="1"/>
  <c r="BH640" i="1"/>
  <c r="BI640" i="1"/>
  <c r="BJ640" i="1"/>
  <c r="AY641" i="1"/>
  <c r="AZ641" i="1"/>
  <c r="BA641" i="1"/>
  <c r="BB641" i="1"/>
  <c r="BC641" i="1"/>
  <c r="BD641" i="1"/>
  <c r="BE641" i="1"/>
  <c r="BF641" i="1"/>
  <c r="BG641" i="1"/>
  <c r="BH641" i="1"/>
  <c r="BI641" i="1"/>
  <c r="BJ641" i="1"/>
  <c r="AY642" i="1"/>
  <c r="AZ642" i="1"/>
  <c r="BA642" i="1"/>
  <c r="BB642" i="1"/>
  <c r="BC642" i="1"/>
  <c r="BD642" i="1"/>
  <c r="BE642" i="1"/>
  <c r="BF642" i="1"/>
  <c r="BG642" i="1"/>
  <c r="BH642" i="1"/>
  <c r="BI642" i="1"/>
  <c r="BJ642" i="1"/>
  <c r="AY643" i="1"/>
  <c r="AZ643" i="1"/>
  <c r="BA643" i="1"/>
  <c r="BB643" i="1"/>
  <c r="BC643" i="1"/>
  <c r="BD643" i="1"/>
  <c r="BE643" i="1"/>
  <c r="BF643" i="1"/>
  <c r="BG643" i="1"/>
  <c r="BH643" i="1"/>
  <c r="BI643" i="1"/>
  <c r="BJ643" i="1"/>
  <c r="AY644" i="1"/>
  <c r="AZ644" i="1"/>
  <c r="BA644" i="1"/>
  <c r="BB644" i="1"/>
  <c r="BC644" i="1"/>
  <c r="BD644" i="1"/>
  <c r="BE644" i="1"/>
  <c r="BF644" i="1"/>
  <c r="BG644" i="1"/>
  <c r="BH644" i="1"/>
  <c r="BI644" i="1"/>
  <c r="BJ644" i="1"/>
  <c r="AY645" i="1"/>
  <c r="AZ645" i="1"/>
  <c r="BA645" i="1"/>
  <c r="BB645" i="1"/>
  <c r="BC645" i="1"/>
  <c r="BD645" i="1"/>
  <c r="BE645" i="1"/>
  <c r="BF645" i="1"/>
  <c r="BG645" i="1"/>
  <c r="BH645" i="1"/>
  <c r="BI645" i="1"/>
  <c r="BJ645" i="1"/>
  <c r="AY646" i="1"/>
  <c r="AZ646" i="1"/>
  <c r="BA646" i="1"/>
  <c r="BB646" i="1"/>
  <c r="BC646" i="1"/>
  <c r="BD646" i="1"/>
  <c r="BE646" i="1"/>
  <c r="BF646" i="1"/>
  <c r="BG646" i="1"/>
  <c r="BH646" i="1"/>
  <c r="BI646" i="1"/>
  <c r="BJ646" i="1"/>
  <c r="AY647" i="1"/>
  <c r="AZ647" i="1"/>
  <c r="BA647" i="1"/>
  <c r="BB647" i="1"/>
  <c r="BC647" i="1"/>
  <c r="BD647" i="1"/>
  <c r="BE647" i="1"/>
  <c r="BF647" i="1"/>
  <c r="BG647" i="1"/>
  <c r="BH647" i="1"/>
  <c r="BI647" i="1"/>
  <c r="BJ647" i="1"/>
  <c r="AY648" i="1"/>
  <c r="AZ648" i="1"/>
  <c r="BA648" i="1"/>
  <c r="BB648" i="1"/>
  <c r="BC648" i="1"/>
  <c r="BD648" i="1"/>
  <c r="BE648" i="1"/>
  <c r="BF648" i="1"/>
  <c r="BG648" i="1"/>
  <c r="BH648" i="1"/>
  <c r="BI648" i="1"/>
  <c r="BJ648" i="1"/>
  <c r="AY649" i="1"/>
  <c r="AZ649" i="1"/>
  <c r="BA649" i="1"/>
  <c r="BB649" i="1"/>
  <c r="BC649" i="1"/>
  <c r="BD649" i="1"/>
  <c r="BE649" i="1"/>
  <c r="BF649" i="1"/>
  <c r="BG649" i="1"/>
  <c r="BH649" i="1"/>
  <c r="BI649" i="1"/>
  <c r="BJ649" i="1"/>
  <c r="AY650" i="1"/>
  <c r="AZ650" i="1"/>
  <c r="BA650" i="1"/>
  <c r="BB650" i="1"/>
  <c r="BC650" i="1"/>
  <c r="BD650" i="1"/>
  <c r="BE650" i="1"/>
  <c r="BF650" i="1"/>
  <c r="BG650" i="1"/>
  <c r="BH650" i="1"/>
  <c r="BI650" i="1"/>
  <c r="BJ650" i="1"/>
  <c r="AY651" i="1"/>
  <c r="AZ651" i="1"/>
  <c r="BA651" i="1"/>
  <c r="BB651" i="1"/>
  <c r="BC651" i="1"/>
  <c r="BD651" i="1"/>
  <c r="BE651" i="1"/>
  <c r="BF651" i="1"/>
  <c r="BG651" i="1"/>
  <c r="BH651" i="1"/>
  <c r="BI651" i="1"/>
  <c r="BJ651" i="1"/>
  <c r="AY652" i="1"/>
  <c r="AZ652" i="1"/>
  <c r="BA652" i="1"/>
  <c r="BB652" i="1"/>
  <c r="BC652" i="1"/>
  <c r="BD652" i="1"/>
  <c r="BE652" i="1"/>
  <c r="BF652" i="1"/>
  <c r="BG652" i="1"/>
  <c r="BH652" i="1"/>
  <c r="BI652" i="1"/>
  <c r="BJ652" i="1"/>
  <c r="AY653" i="1"/>
  <c r="AZ653" i="1"/>
  <c r="BA653" i="1"/>
  <c r="BB653" i="1"/>
  <c r="BC653" i="1"/>
  <c r="BD653" i="1"/>
  <c r="BE653" i="1"/>
  <c r="BF653" i="1"/>
  <c r="BG653" i="1"/>
  <c r="BH653" i="1"/>
  <c r="BI653" i="1"/>
  <c r="BJ653" i="1"/>
  <c r="AY1427" i="1"/>
  <c r="AZ1427" i="1"/>
  <c r="BA1427" i="1"/>
  <c r="BB1427" i="1"/>
  <c r="BC1427" i="1"/>
  <c r="BD1427" i="1"/>
  <c r="BE1427" i="1"/>
  <c r="BF1427" i="1"/>
  <c r="BG1427" i="1"/>
  <c r="BH1427" i="1"/>
  <c r="BI1427" i="1"/>
  <c r="BJ1427" i="1"/>
  <c r="AY654" i="1"/>
  <c r="AZ654" i="1"/>
  <c r="BA654" i="1"/>
  <c r="BB654" i="1"/>
  <c r="BC654" i="1"/>
  <c r="BD654" i="1"/>
  <c r="BE654" i="1"/>
  <c r="BF654" i="1"/>
  <c r="BG654" i="1"/>
  <c r="BH654" i="1"/>
  <c r="BI654" i="1"/>
  <c r="BJ654" i="1"/>
  <c r="AY655" i="1"/>
  <c r="AZ655" i="1"/>
  <c r="BA655" i="1"/>
  <c r="BB655" i="1"/>
  <c r="BC655" i="1"/>
  <c r="BD655" i="1"/>
  <c r="BE655" i="1"/>
  <c r="BF655" i="1"/>
  <c r="BG655" i="1"/>
  <c r="BH655" i="1"/>
  <c r="BI655" i="1"/>
  <c r="BJ655" i="1"/>
  <c r="AY656" i="1"/>
  <c r="AZ656" i="1"/>
  <c r="BA656" i="1"/>
  <c r="BB656" i="1"/>
  <c r="BC656" i="1"/>
  <c r="BD656" i="1"/>
  <c r="BE656" i="1"/>
  <c r="BF656" i="1"/>
  <c r="BG656" i="1"/>
  <c r="BH656" i="1"/>
  <c r="BI656" i="1"/>
  <c r="BJ656" i="1"/>
  <c r="AY657" i="1"/>
  <c r="AZ657" i="1"/>
  <c r="BA657" i="1"/>
  <c r="BB657" i="1"/>
  <c r="BC657" i="1"/>
  <c r="BD657" i="1"/>
  <c r="BE657" i="1"/>
  <c r="BF657" i="1"/>
  <c r="BG657" i="1"/>
  <c r="BH657" i="1"/>
  <c r="BI657" i="1"/>
  <c r="BJ657" i="1"/>
  <c r="AY658" i="1"/>
  <c r="AZ658" i="1"/>
  <c r="BA658" i="1"/>
  <c r="BB658" i="1"/>
  <c r="BC658" i="1"/>
  <c r="BD658" i="1"/>
  <c r="BE658" i="1"/>
  <c r="BF658" i="1"/>
  <c r="BG658" i="1"/>
  <c r="BH658" i="1"/>
  <c r="BI658" i="1"/>
  <c r="BJ658" i="1"/>
  <c r="AY659" i="1"/>
  <c r="AZ659" i="1"/>
  <c r="BA659" i="1"/>
  <c r="BB659" i="1"/>
  <c r="BC659" i="1"/>
  <c r="BD659" i="1"/>
  <c r="BE659" i="1"/>
  <c r="BF659" i="1"/>
  <c r="BG659" i="1"/>
  <c r="BH659" i="1"/>
  <c r="BI659" i="1"/>
  <c r="BJ659" i="1"/>
  <c r="AY660" i="1"/>
  <c r="AZ660" i="1"/>
  <c r="BA660" i="1"/>
  <c r="BB660" i="1"/>
  <c r="BC660" i="1"/>
  <c r="BD660" i="1"/>
  <c r="BE660" i="1"/>
  <c r="BF660" i="1"/>
  <c r="BG660" i="1"/>
  <c r="BH660" i="1"/>
  <c r="BI660" i="1"/>
  <c r="BJ660" i="1"/>
  <c r="AY661" i="1"/>
  <c r="AZ661" i="1"/>
  <c r="BA661" i="1"/>
  <c r="BB661" i="1"/>
  <c r="BC661" i="1"/>
  <c r="BD661" i="1"/>
  <c r="BE661" i="1"/>
  <c r="BF661" i="1"/>
  <c r="BG661" i="1"/>
  <c r="BH661" i="1"/>
  <c r="BI661" i="1"/>
  <c r="BJ661" i="1"/>
  <c r="AY662" i="1"/>
  <c r="AZ662" i="1"/>
  <c r="BA662" i="1"/>
  <c r="BB662" i="1"/>
  <c r="BC662" i="1"/>
  <c r="BD662" i="1"/>
  <c r="BE662" i="1"/>
  <c r="BF662" i="1"/>
  <c r="BG662" i="1"/>
  <c r="BH662" i="1"/>
  <c r="BI662" i="1"/>
  <c r="BJ662" i="1"/>
  <c r="AY663" i="1"/>
  <c r="AZ663" i="1"/>
  <c r="BA663" i="1"/>
  <c r="BB663" i="1"/>
  <c r="BC663" i="1"/>
  <c r="BD663" i="1"/>
  <c r="BE663" i="1"/>
  <c r="BF663" i="1"/>
  <c r="BG663" i="1"/>
  <c r="BH663" i="1"/>
  <c r="BI663" i="1"/>
  <c r="BJ663" i="1"/>
  <c r="AY664" i="1"/>
  <c r="AZ664" i="1"/>
  <c r="BA664" i="1"/>
  <c r="BB664" i="1"/>
  <c r="BC664" i="1"/>
  <c r="BD664" i="1"/>
  <c r="BE664" i="1"/>
  <c r="BF664" i="1"/>
  <c r="BG664" i="1"/>
  <c r="BH664" i="1"/>
  <c r="BI664" i="1"/>
  <c r="BJ664" i="1"/>
  <c r="AY665" i="1"/>
  <c r="AZ665" i="1"/>
  <c r="BA665" i="1"/>
  <c r="BB665" i="1"/>
  <c r="BC665" i="1"/>
  <c r="BD665" i="1"/>
  <c r="BE665" i="1"/>
  <c r="BF665" i="1"/>
  <c r="BG665" i="1"/>
  <c r="BH665" i="1"/>
  <c r="BI665" i="1"/>
  <c r="BJ665" i="1"/>
  <c r="AY666" i="1"/>
  <c r="AZ666" i="1"/>
  <c r="BA666" i="1"/>
  <c r="BB666" i="1"/>
  <c r="BC666" i="1"/>
  <c r="BD666" i="1"/>
  <c r="BE666" i="1"/>
  <c r="BF666" i="1"/>
  <c r="BG666" i="1"/>
  <c r="BH666" i="1"/>
  <c r="BI666" i="1"/>
  <c r="BJ666" i="1"/>
  <c r="AY667" i="1"/>
  <c r="AZ667" i="1"/>
  <c r="BA667" i="1"/>
  <c r="BB667" i="1"/>
  <c r="BC667" i="1"/>
  <c r="BD667" i="1"/>
  <c r="BE667" i="1"/>
  <c r="BF667" i="1"/>
  <c r="BG667" i="1"/>
  <c r="BH667" i="1"/>
  <c r="BI667" i="1"/>
  <c r="BJ667" i="1"/>
  <c r="AY668" i="1"/>
  <c r="AZ668" i="1"/>
  <c r="BA668" i="1"/>
  <c r="BB668" i="1"/>
  <c r="BC668" i="1"/>
  <c r="BD668" i="1"/>
  <c r="BE668" i="1"/>
  <c r="BF668" i="1"/>
  <c r="BG668" i="1"/>
  <c r="BH668" i="1"/>
  <c r="BI668" i="1"/>
  <c r="BJ668" i="1"/>
  <c r="AY669" i="1"/>
  <c r="AZ669" i="1"/>
  <c r="BA669" i="1"/>
  <c r="BB669" i="1"/>
  <c r="BC669" i="1"/>
  <c r="BD669" i="1"/>
  <c r="BE669" i="1"/>
  <c r="BF669" i="1"/>
  <c r="BG669" i="1"/>
  <c r="BH669" i="1"/>
  <c r="BI669" i="1"/>
  <c r="BJ669" i="1"/>
  <c r="AY670" i="1"/>
  <c r="AZ670" i="1"/>
  <c r="BA670" i="1"/>
  <c r="BB670" i="1"/>
  <c r="BC670" i="1"/>
  <c r="BD670" i="1"/>
  <c r="BE670" i="1"/>
  <c r="BF670" i="1"/>
  <c r="BG670" i="1"/>
  <c r="BH670" i="1"/>
  <c r="BI670" i="1"/>
  <c r="BJ670" i="1"/>
  <c r="AY671" i="1"/>
  <c r="AZ671" i="1"/>
  <c r="BA671" i="1"/>
  <c r="BB671" i="1"/>
  <c r="BC671" i="1"/>
  <c r="BD671" i="1"/>
  <c r="BE671" i="1"/>
  <c r="BF671" i="1"/>
  <c r="BG671" i="1"/>
  <c r="BH671" i="1"/>
  <c r="BI671" i="1"/>
  <c r="BJ671" i="1"/>
  <c r="AY672" i="1"/>
  <c r="AZ672" i="1"/>
  <c r="BA672" i="1"/>
  <c r="BB672" i="1"/>
  <c r="BC672" i="1"/>
  <c r="BD672" i="1"/>
  <c r="BE672" i="1"/>
  <c r="BF672" i="1"/>
  <c r="BG672" i="1"/>
  <c r="BH672" i="1"/>
  <c r="BI672" i="1"/>
  <c r="BJ672" i="1"/>
  <c r="AY673" i="1"/>
  <c r="AZ673" i="1"/>
  <c r="BA673" i="1"/>
  <c r="BB673" i="1"/>
  <c r="BC673" i="1"/>
  <c r="BD673" i="1"/>
  <c r="BE673" i="1"/>
  <c r="BF673" i="1"/>
  <c r="BG673" i="1"/>
  <c r="BH673" i="1"/>
  <c r="BI673" i="1"/>
  <c r="BJ673" i="1"/>
  <c r="AY674" i="1"/>
  <c r="AZ674" i="1"/>
  <c r="BA674" i="1"/>
  <c r="BB674" i="1"/>
  <c r="BC674" i="1"/>
  <c r="BD674" i="1"/>
  <c r="BE674" i="1"/>
  <c r="BF674" i="1"/>
  <c r="BG674" i="1"/>
  <c r="BH674" i="1"/>
  <c r="BI674" i="1"/>
  <c r="BJ674" i="1"/>
  <c r="AY675" i="1"/>
  <c r="AZ675" i="1"/>
  <c r="BA675" i="1"/>
  <c r="BB675" i="1"/>
  <c r="BC675" i="1"/>
  <c r="BD675" i="1"/>
  <c r="BE675" i="1"/>
  <c r="BF675" i="1"/>
  <c r="BG675" i="1"/>
  <c r="BH675" i="1"/>
  <c r="BI675" i="1"/>
  <c r="BJ675" i="1"/>
  <c r="AY676" i="1"/>
  <c r="AZ676" i="1"/>
  <c r="BA676" i="1"/>
  <c r="BB676" i="1"/>
  <c r="BC676" i="1"/>
  <c r="BD676" i="1"/>
  <c r="BE676" i="1"/>
  <c r="BF676" i="1"/>
  <c r="BG676" i="1"/>
  <c r="BH676" i="1"/>
  <c r="BI676" i="1"/>
  <c r="BJ676" i="1"/>
  <c r="AY677" i="1"/>
  <c r="AZ677" i="1"/>
  <c r="BA677" i="1"/>
  <c r="BB677" i="1"/>
  <c r="BC677" i="1"/>
  <c r="BD677" i="1"/>
  <c r="BE677" i="1"/>
  <c r="BF677" i="1"/>
  <c r="BG677" i="1"/>
  <c r="BH677" i="1"/>
  <c r="BI677" i="1"/>
  <c r="BJ677" i="1"/>
  <c r="AY678" i="1"/>
  <c r="AZ678" i="1"/>
  <c r="BA678" i="1"/>
  <c r="BB678" i="1"/>
  <c r="BC678" i="1"/>
  <c r="BD678" i="1"/>
  <c r="BE678" i="1"/>
  <c r="BF678" i="1"/>
  <c r="BG678" i="1"/>
  <c r="BH678" i="1"/>
  <c r="BI678" i="1"/>
  <c r="BJ678" i="1"/>
  <c r="AY679" i="1"/>
  <c r="AZ679" i="1"/>
  <c r="BA679" i="1"/>
  <c r="BB679" i="1"/>
  <c r="BC679" i="1"/>
  <c r="BD679" i="1"/>
  <c r="BE679" i="1"/>
  <c r="BF679" i="1"/>
  <c r="BG679" i="1"/>
  <c r="BH679" i="1"/>
  <c r="BI679" i="1"/>
  <c r="BJ679" i="1"/>
  <c r="AY680" i="1"/>
  <c r="AZ680" i="1"/>
  <c r="BA680" i="1"/>
  <c r="BB680" i="1"/>
  <c r="BC680" i="1"/>
  <c r="BD680" i="1"/>
  <c r="BE680" i="1"/>
  <c r="BF680" i="1"/>
  <c r="BG680" i="1"/>
  <c r="BH680" i="1"/>
  <c r="BI680" i="1"/>
  <c r="BJ680" i="1"/>
  <c r="AY681" i="1"/>
  <c r="AZ681" i="1"/>
  <c r="BA681" i="1"/>
  <c r="BB681" i="1"/>
  <c r="BC681" i="1"/>
  <c r="BD681" i="1"/>
  <c r="BE681" i="1"/>
  <c r="BF681" i="1"/>
  <c r="BG681" i="1"/>
  <c r="BH681" i="1"/>
  <c r="BI681" i="1"/>
  <c r="BJ681" i="1"/>
  <c r="AY682" i="1"/>
  <c r="AZ682" i="1"/>
  <c r="BA682" i="1"/>
  <c r="BB682" i="1"/>
  <c r="BC682" i="1"/>
  <c r="BD682" i="1"/>
  <c r="BE682" i="1"/>
  <c r="BF682" i="1"/>
  <c r="BG682" i="1"/>
  <c r="BH682" i="1"/>
  <c r="BI682" i="1"/>
  <c r="BJ682" i="1"/>
  <c r="AY683" i="1"/>
  <c r="AZ683" i="1"/>
  <c r="BA683" i="1"/>
  <c r="BB683" i="1"/>
  <c r="BC683" i="1"/>
  <c r="BD683" i="1"/>
  <c r="BE683" i="1"/>
  <c r="BF683" i="1"/>
  <c r="BG683" i="1"/>
  <c r="BH683" i="1"/>
  <c r="BI683" i="1"/>
  <c r="BJ683" i="1"/>
  <c r="AY684" i="1"/>
  <c r="AZ684" i="1"/>
  <c r="BA684" i="1"/>
  <c r="BB684" i="1"/>
  <c r="BC684" i="1"/>
  <c r="BD684" i="1"/>
  <c r="BE684" i="1"/>
  <c r="BF684" i="1"/>
  <c r="BG684" i="1"/>
  <c r="BH684" i="1"/>
  <c r="BI684" i="1"/>
  <c r="BJ684" i="1"/>
  <c r="AY685" i="1"/>
  <c r="AZ685" i="1"/>
  <c r="BA685" i="1"/>
  <c r="BB685" i="1"/>
  <c r="BC685" i="1"/>
  <c r="BD685" i="1"/>
  <c r="BE685" i="1"/>
  <c r="BF685" i="1"/>
  <c r="BG685" i="1"/>
  <c r="BH685" i="1"/>
  <c r="BI685" i="1"/>
  <c r="BJ685" i="1"/>
  <c r="AY686" i="1"/>
  <c r="AZ686" i="1"/>
  <c r="BA686" i="1"/>
  <c r="BB686" i="1"/>
  <c r="BC686" i="1"/>
  <c r="BD686" i="1"/>
  <c r="BE686" i="1"/>
  <c r="BF686" i="1"/>
  <c r="BG686" i="1"/>
  <c r="BH686" i="1"/>
  <c r="BI686" i="1"/>
  <c r="BJ686" i="1"/>
  <c r="AY687" i="1"/>
  <c r="AZ687" i="1"/>
  <c r="BA687" i="1"/>
  <c r="BB687" i="1"/>
  <c r="BC687" i="1"/>
  <c r="BD687" i="1"/>
  <c r="BE687" i="1"/>
  <c r="BF687" i="1"/>
  <c r="BG687" i="1"/>
  <c r="BH687" i="1"/>
  <c r="BI687" i="1"/>
  <c r="BJ687" i="1"/>
  <c r="AY688" i="1"/>
  <c r="AZ688" i="1"/>
  <c r="BA688" i="1"/>
  <c r="BB688" i="1"/>
  <c r="BC688" i="1"/>
  <c r="BD688" i="1"/>
  <c r="BE688" i="1"/>
  <c r="BF688" i="1"/>
  <c r="BG688" i="1"/>
  <c r="BH688" i="1"/>
  <c r="BI688" i="1"/>
  <c r="BJ688" i="1"/>
  <c r="AY689" i="1"/>
  <c r="AZ689" i="1"/>
  <c r="BA689" i="1"/>
  <c r="BB689" i="1"/>
  <c r="BC689" i="1"/>
  <c r="BD689" i="1"/>
  <c r="BE689" i="1"/>
  <c r="BF689" i="1"/>
  <c r="BG689" i="1"/>
  <c r="BH689" i="1"/>
  <c r="BI689" i="1"/>
  <c r="BJ689" i="1"/>
  <c r="AY690" i="1"/>
  <c r="AZ690" i="1"/>
  <c r="BA690" i="1"/>
  <c r="BB690" i="1"/>
  <c r="BC690" i="1"/>
  <c r="BD690" i="1"/>
  <c r="BE690" i="1"/>
  <c r="BF690" i="1"/>
  <c r="BG690" i="1"/>
  <c r="BH690" i="1"/>
  <c r="BI690" i="1"/>
  <c r="BJ690" i="1"/>
  <c r="AY691" i="1"/>
  <c r="AZ691" i="1"/>
  <c r="BA691" i="1"/>
  <c r="BB691" i="1"/>
  <c r="BC691" i="1"/>
  <c r="BD691" i="1"/>
  <c r="BE691" i="1"/>
  <c r="BF691" i="1"/>
  <c r="BG691" i="1"/>
  <c r="BH691" i="1"/>
  <c r="BI691" i="1"/>
  <c r="BJ691" i="1"/>
  <c r="AY692" i="1"/>
  <c r="AZ692" i="1"/>
  <c r="BA692" i="1"/>
  <c r="BB692" i="1"/>
  <c r="BC692" i="1"/>
  <c r="BD692" i="1"/>
  <c r="BE692" i="1"/>
  <c r="BF692" i="1"/>
  <c r="BG692" i="1"/>
  <c r="BH692" i="1"/>
  <c r="BI692" i="1"/>
  <c r="BJ692" i="1"/>
  <c r="AY693" i="1"/>
  <c r="AZ693" i="1"/>
  <c r="BA693" i="1"/>
  <c r="BB693" i="1"/>
  <c r="BC693" i="1"/>
  <c r="BD693" i="1"/>
  <c r="BE693" i="1"/>
  <c r="BF693" i="1"/>
  <c r="BG693" i="1"/>
  <c r="BH693" i="1"/>
  <c r="BI693" i="1"/>
  <c r="BJ693" i="1"/>
  <c r="AY694" i="1"/>
  <c r="AZ694" i="1"/>
  <c r="BA694" i="1"/>
  <c r="BB694" i="1"/>
  <c r="BC694" i="1"/>
  <c r="BD694" i="1"/>
  <c r="BE694" i="1"/>
  <c r="BF694" i="1"/>
  <c r="BG694" i="1"/>
  <c r="BH694" i="1"/>
  <c r="BI694" i="1"/>
  <c r="BJ694" i="1"/>
  <c r="AY695" i="1"/>
  <c r="AZ695" i="1"/>
  <c r="BA695" i="1"/>
  <c r="BB695" i="1"/>
  <c r="BC695" i="1"/>
  <c r="BD695" i="1"/>
  <c r="BE695" i="1"/>
  <c r="BF695" i="1"/>
  <c r="BG695" i="1"/>
  <c r="BH695" i="1"/>
  <c r="BI695" i="1"/>
  <c r="BJ695" i="1"/>
  <c r="AY696" i="1"/>
  <c r="AZ696" i="1"/>
  <c r="BA696" i="1"/>
  <c r="BB696" i="1"/>
  <c r="BC696" i="1"/>
  <c r="BD696" i="1"/>
  <c r="BE696" i="1"/>
  <c r="BF696" i="1"/>
  <c r="BG696" i="1"/>
  <c r="BH696" i="1"/>
  <c r="BI696" i="1"/>
  <c r="BJ696" i="1"/>
  <c r="AY697" i="1"/>
  <c r="AZ697" i="1"/>
  <c r="BA697" i="1"/>
  <c r="BB697" i="1"/>
  <c r="BC697" i="1"/>
  <c r="BD697" i="1"/>
  <c r="BE697" i="1"/>
  <c r="BF697" i="1"/>
  <c r="BG697" i="1"/>
  <c r="BH697" i="1"/>
  <c r="BI697" i="1"/>
  <c r="BJ697" i="1"/>
  <c r="AY698" i="1"/>
  <c r="AZ698" i="1"/>
  <c r="BA698" i="1"/>
  <c r="BB698" i="1"/>
  <c r="BC698" i="1"/>
  <c r="BD698" i="1"/>
  <c r="BE698" i="1"/>
  <c r="BF698" i="1"/>
  <c r="BG698" i="1"/>
  <c r="BH698" i="1"/>
  <c r="BI698" i="1"/>
  <c r="BJ698" i="1"/>
  <c r="AY699" i="1"/>
  <c r="AZ699" i="1"/>
  <c r="BA699" i="1"/>
  <c r="BB699" i="1"/>
  <c r="BC699" i="1"/>
  <c r="BD699" i="1"/>
  <c r="BE699" i="1"/>
  <c r="BF699" i="1"/>
  <c r="BG699" i="1"/>
  <c r="BH699" i="1"/>
  <c r="BI699" i="1"/>
  <c r="BJ699" i="1"/>
  <c r="AY700" i="1"/>
  <c r="AZ700" i="1"/>
  <c r="BA700" i="1"/>
  <c r="BB700" i="1"/>
  <c r="BC700" i="1"/>
  <c r="BD700" i="1"/>
  <c r="BE700" i="1"/>
  <c r="BF700" i="1"/>
  <c r="BG700" i="1"/>
  <c r="BH700" i="1"/>
  <c r="BI700" i="1"/>
  <c r="BJ700" i="1"/>
  <c r="AY701" i="1"/>
  <c r="AZ701" i="1"/>
  <c r="BA701" i="1"/>
  <c r="BB701" i="1"/>
  <c r="BC701" i="1"/>
  <c r="BD701" i="1"/>
  <c r="BE701" i="1"/>
  <c r="BF701" i="1"/>
  <c r="BG701" i="1"/>
  <c r="BH701" i="1"/>
  <c r="BI701" i="1"/>
  <c r="BJ701" i="1"/>
  <c r="AY702" i="1"/>
  <c r="AZ702" i="1"/>
  <c r="BA702" i="1"/>
  <c r="BB702" i="1"/>
  <c r="BC702" i="1"/>
  <c r="BD702" i="1"/>
  <c r="BE702" i="1"/>
  <c r="BF702" i="1"/>
  <c r="BG702" i="1"/>
  <c r="BH702" i="1"/>
  <c r="BI702" i="1"/>
  <c r="BJ702" i="1"/>
  <c r="AY703" i="1"/>
  <c r="AZ703" i="1"/>
  <c r="BA703" i="1"/>
  <c r="BB703" i="1"/>
  <c r="BC703" i="1"/>
  <c r="BD703" i="1"/>
  <c r="BE703" i="1"/>
  <c r="BF703" i="1"/>
  <c r="BG703" i="1"/>
  <c r="BH703" i="1"/>
  <c r="BI703" i="1"/>
  <c r="BJ703" i="1"/>
  <c r="AY704" i="1"/>
  <c r="AZ704" i="1"/>
  <c r="BA704" i="1"/>
  <c r="BB704" i="1"/>
  <c r="BC704" i="1"/>
  <c r="BD704" i="1"/>
  <c r="BE704" i="1"/>
  <c r="BF704" i="1"/>
  <c r="BG704" i="1"/>
  <c r="BH704" i="1"/>
  <c r="BI704" i="1"/>
  <c r="BJ704" i="1"/>
  <c r="AY705" i="1"/>
  <c r="AZ705" i="1"/>
  <c r="BA705" i="1"/>
  <c r="BB705" i="1"/>
  <c r="BC705" i="1"/>
  <c r="BD705" i="1"/>
  <c r="BE705" i="1"/>
  <c r="BF705" i="1"/>
  <c r="BG705" i="1"/>
  <c r="BH705" i="1"/>
  <c r="BI705" i="1"/>
  <c r="BJ705" i="1"/>
  <c r="AY706" i="1"/>
  <c r="AZ706" i="1"/>
  <c r="BA706" i="1"/>
  <c r="BB706" i="1"/>
  <c r="BC706" i="1"/>
  <c r="BD706" i="1"/>
  <c r="BE706" i="1"/>
  <c r="BF706" i="1"/>
  <c r="BG706" i="1"/>
  <c r="BH706" i="1"/>
  <c r="BI706" i="1"/>
  <c r="BJ706" i="1"/>
  <c r="AY707" i="1"/>
  <c r="AZ707" i="1"/>
  <c r="BA707" i="1"/>
  <c r="BB707" i="1"/>
  <c r="BC707" i="1"/>
  <c r="BD707" i="1"/>
  <c r="BE707" i="1"/>
  <c r="BF707" i="1"/>
  <c r="BG707" i="1"/>
  <c r="BH707" i="1"/>
  <c r="BI707" i="1"/>
  <c r="BJ707" i="1"/>
  <c r="AY708" i="1"/>
  <c r="AZ708" i="1"/>
  <c r="BA708" i="1"/>
  <c r="BB708" i="1"/>
  <c r="BC708" i="1"/>
  <c r="BD708" i="1"/>
  <c r="BE708" i="1"/>
  <c r="BF708" i="1"/>
  <c r="BG708" i="1"/>
  <c r="BH708" i="1"/>
  <c r="BI708" i="1"/>
  <c r="BJ708" i="1"/>
  <c r="AY709" i="1"/>
  <c r="AZ709" i="1"/>
  <c r="BA709" i="1"/>
  <c r="BB709" i="1"/>
  <c r="BC709" i="1"/>
  <c r="BD709" i="1"/>
  <c r="BE709" i="1"/>
  <c r="BF709" i="1"/>
  <c r="BG709" i="1"/>
  <c r="BH709" i="1"/>
  <c r="BI709" i="1"/>
  <c r="BJ709" i="1"/>
  <c r="AY710" i="1"/>
  <c r="AZ710" i="1"/>
  <c r="BA710" i="1"/>
  <c r="BB710" i="1"/>
  <c r="BC710" i="1"/>
  <c r="BD710" i="1"/>
  <c r="BE710" i="1"/>
  <c r="BF710" i="1"/>
  <c r="BG710" i="1"/>
  <c r="BH710" i="1"/>
  <c r="BI710" i="1"/>
  <c r="BJ710" i="1"/>
  <c r="AY711" i="1"/>
  <c r="AZ711" i="1"/>
  <c r="BA711" i="1"/>
  <c r="BB711" i="1"/>
  <c r="BC711" i="1"/>
  <c r="BD711" i="1"/>
  <c r="BE711" i="1"/>
  <c r="BF711" i="1"/>
  <c r="BG711" i="1"/>
  <c r="BH711" i="1"/>
  <c r="BI711" i="1"/>
  <c r="BJ711" i="1"/>
  <c r="AY712" i="1"/>
  <c r="AZ712" i="1"/>
  <c r="BA712" i="1"/>
  <c r="BB712" i="1"/>
  <c r="BC712" i="1"/>
  <c r="BD712" i="1"/>
  <c r="BE712" i="1"/>
  <c r="BF712" i="1"/>
  <c r="BG712" i="1"/>
  <c r="BH712" i="1"/>
  <c r="BI712" i="1"/>
  <c r="BJ712" i="1"/>
  <c r="AY713" i="1"/>
  <c r="AZ713" i="1"/>
  <c r="BA713" i="1"/>
  <c r="BB713" i="1"/>
  <c r="BC713" i="1"/>
  <c r="BD713" i="1"/>
  <c r="BE713" i="1"/>
  <c r="BF713" i="1"/>
  <c r="BG713" i="1"/>
  <c r="BH713" i="1"/>
  <c r="BI713" i="1"/>
  <c r="BJ713" i="1"/>
  <c r="AY714" i="1"/>
  <c r="AZ714" i="1"/>
  <c r="BA714" i="1"/>
  <c r="BB714" i="1"/>
  <c r="BC714" i="1"/>
  <c r="BD714" i="1"/>
  <c r="BE714" i="1"/>
  <c r="BF714" i="1"/>
  <c r="BG714" i="1"/>
  <c r="BH714" i="1"/>
  <c r="BI714" i="1"/>
  <c r="BJ714" i="1"/>
  <c r="AY715" i="1"/>
  <c r="AZ715" i="1"/>
  <c r="BA715" i="1"/>
  <c r="BB715" i="1"/>
  <c r="BC715" i="1"/>
  <c r="BD715" i="1"/>
  <c r="BE715" i="1"/>
  <c r="BF715" i="1"/>
  <c r="BG715" i="1"/>
  <c r="BH715" i="1"/>
  <c r="BI715" i="1"/>
  <c r="BJ715" i="1"/>
  <c r="AY716" i="1"/>
  <c r="AZ716" i="1"/>
  <c r="BA716" i="1"/>
  <c r="BB716" i="1"/>
  <c r="BC716" i="1"/>
  <c r="BD716" i="1"/>
  <c r="BE716" i="1"/>
  <c r="BF716" i="1"/>
  <c r="BG716" i="1"/>
  <c r="BH716" i="1"/>
  <c r="BI716" i="1"/>
  <c r="BJ716" i="1"/>
  <c r="AY717" i="1"/>
  <c r="AZ717" i="1"/>
  <c r="BA717" i="1"/>
  <c r="BB717" i="1"/>
  <c r="BC717" i="1"/>
  <c r="BD717" i="1"/>
  <c r="BE717" i="1"/>
  <c r="BF717" i="1"/>
  <c r="BG717" i="1"/>
  <c r="BH717" i="1"/>
  <c r="BI717" i="1"/>
  <c r="BJ717" i="1"/>
  <c r="AY718" i="1"/>
  <c r="AZ718" i="1"/>
  <c r="BA718" i="1"/>
  <c r="BB718" i="1"/>
  <c r="BC718" i="1"/>
  <c r="BD718" i="1"/>
  <c r="BE718" i="1"/>
  <c r="BF718" i="1"/>
  <c r="BG718" i="1"/>
  <c r="BH718" i="1"/>
  <c r="BI718" i="1"/>
  <c r="BJ718" i="1"/>
  <c r="AY719" i="1"/>
  <c r="AZ719" i="1"/>
  <c r="BA719" i="1"/>
  <c r="BB719" i="1"/>
  <c r="BC719" i="1"/>
  <c r="BD719" i="1"/>
  <c r="BE719" i="1"/>
  <c r="BF719" i="1"/>
  <c r="BG719" i="1"/>
  <c r="BH719" i="1"/>
  <c r="BI719" i="1"/>
  <c r="BJ719" i="1"/>
  <c r="AY720" i="1"/>
  <c r="AZ720" i="1"/>
  <c r="BA720" i="1"/>
  <c r="BB720" i="1"/>
  <c r="BC720" i="1"/>
  <c r="BD720" i="1"/>
  <c r="BE720" i="1"/>
  <c r="BF720" i="1"/>
  <c r="BG720" i="1"/>
  <c r="BH720" i="1"/>
  <c r="BI720" i="1"/>
  <c r="BJ720" i="1"/>
  <c r="AY721" i="1"/>
  <c r="AZ721" i="1"/>
  <c r="BA721" i="1"/>
  <c r="BB721" i="1"/>
  <c r="BC721" i="1"/>
  <c r="BD721" i="1"/>
  <c r="BE721" i="1"/>
  <c r="BF721" i="1"/>
  <c r="BG721" i="1"/>
  <c r="BH721" i="1"/>
  <c r="BI721" i="1"/>
  <c r="BJ721" i="1"/>
  <c r="AY722" i="1"/>
  <c r="AZ722" i="1"/>
  <c r="BA722" i="1"/>
  <c r="BB722" i="1"/>
  <c r="BC722" i="1"/>
  <c r="BD722" i="1"/>
  <c r="BE722" i="1"/>
  <c r="BF722" i="1"/>
  <c r="BG722" i="1"/>
  <c r="BH722" i="1"/>
  <c r="BI722" i="1"/>
  <c r="BJ722" i="1"/>
  <c r="AY723" i="1"/>
  <c r="AZ723" i="1"/>
  <c r="BA723" i="1"/>
  <c r="BB723" i="1"/>
  <c r="BC723" i="1"/>
  <c r="BD723" i="1"/>
  <c r="BE723" i="1"/>
  <c r="BF723" i="1"/>
  <c r="BG723" i="1"/>
  <c r="BH723" i="1"/>
  <c r="BI723" i="1"/>
  <c r="BJ723" i="1"/>
  <c r="AY724" i="1"/>
  <c r="AZ724" i="1"/>
  <c r="BA724" i="1"/>
  <c r="BB724" i="1"/>
  <c r="BC724" i="1"/>
  <c r="BD724" i="1"/>
  <c r="BE724" i="1"/>
  <c r="BF724" i="1"/>
  <c r="BG724" i="1"/>
  <c r="BH724" i="1"/>
  <c r="BI724" i="1"/>
  <c r="BJ724" i="1"/>
  <c r="AY725" i="1"/>
  <c r="AZ725" i="1"/>
  <c r="BA725" i="1"/>
  <c r="BB725" i="1"/>
  <c r="BC725" i="1"/>
  <c r="BD725" i="1"/>
  <c r="BE725" i="1"/>
  <c r="BF725" i="1"/>
  <c r="BG725" i="1"/>
  <c r="BH725" i="1"/>
  <c r="BI725" i="1"/>
  <c r="BJ725" i="1"/>
  <c r="AY1426" i="1"/>
  <c r="AZ1426" i="1"/>
  <c r="BA1426" i="1"/>
  <c r="BB1426" i="1"/>
  <c r="BC1426" i="1"/>
  <c r="BD1426" i="1"/>
  <c r="BE1426" i="1"/>
  <c r="BF1426" i="1"/>
  <c r="BG1426" i="1"/>
  <c r="BH1426" i="1"/>
  <c r="BI1426" i="1"/>
  <c r="BJ1426" i="1"/>
  <c r="AY726" i="1"/>
  <c r="AZ726" i="1"/>
  <c r="BA726" i="1"/>
  <c r="BB726" i="1"/>
  <c r="BC726" i="1"/>
  <c r="BD726" i="1"/>
  <c r="BE726" i="1"/>
  <c r="BF726" i="1"/>
  <c r="BG726" i="1"/>
  <c r="BH726" i="1"/>
  <c r="BI726" i="1"/>
  <c r="BJ726" i="1"/>
  <c r="AY727" i="1"/>
  <c r="AZ727" i="1"/>
  <c r="BA727" i="1"/>
  <c r="BB727" i="1"/>
  <c r="BC727" i="1"/>
  <c r="BD727" i="1"/>
  <c r="BE727" i="1"/>
  <c r="BF727" i="1"/>
  <c r="BG727" i="1"/>
  <c r="BH727" i="1"/>
  <c r="BI727" i="1"/>
  <c r="BJ727" i="1"/>
  <c r="AY728" i="1"/>
  <c r="AZ728" i="1"/>
  <c r="BA728" i="1"/>
  <c r="BB728" i="1"/>
  <c r="BC728" i="1"/>
  <c r="BD728" i="1"/>
  <c r="BE728" i="1"/>
  <c r="BF728" i="1"/>
  <c r="BG728" i="1"/>
  <c r="BH728" i="1"/>
  <c r="BI728" i="1"/>
  <c r="BJ728" i="1"/>
  <c r="AY729" i="1"/>
  <c r="AZ729" i="1"/>
  <c r="BA729" i="1"/>
  <c r="BB729" i="1"/>
  <c r="BC729" i="1"/>
  <c r="BD729" i="1"/>
  <c r="BE729" i="1"/>
  <c r="BF729" i="1"/>
  <c r="BG729" i="1"/>
  <c r="BH729" i="1"/>
  <c r="BI729" i="1"/>
  <c r="BJ729" i="1"/>
  <c r="AY730" i="1"/>
  <c r="AZ730" i="1"/>
  <c r="BA730" i="1"/>
  <c r="BB730" i="1"/>
  <c r="BC730" i="1"/>
  <c r="BD730" i="1"/>
  <c r="BE730" i="1"/>
  <c r="BF730" i="1"/>
  <c r="BG730" i="1"/>
  <c r="BH730" i="1"/>
  <c r="BI730" i="1"/>
  <c r="BJ730" i="1"/>
  <c r="AY731" i="1"/>
  <c r="AZ731" i="1"/>
  <c r="BA731" i="1"/>
  <c r="BB731" i="1"/>
  <c r="BC731" i="1"/>
  <c r="BD731" i="1"/>
  <c r="BE731" i="1"/>
  <c r="BF731" i="1"/>
  <c r="BG731" i="1"/>
  <c r="BH731" i="1"/>
  <c r="BI731" i="1"/>
  <c r="BJ731" i="1"/>
  <c r="AY732" i="1"/>
  <c r="AZ732" i="1"/>
  <c r="BA732" i="1"/>
  <c r="BB732" i="1"/>
  <c r="BC732" i="1"/>
  <c r="BD732" i="1"/>
  <c r="BE732" i="1"/>
  <c r="BF732" i="1"/>
  <c r="BG732" i="1"/>
  <c r="BH732" i="1"/>
  <c r="BI732" i="1"/>
  <c r="BJ732" i="1"/>
  <c r="AY733" i="1"/>
  <c r="AZ733" i="1"/>
  <c r="BA733" i="1"/>
  <c r="BB733" i="1"/>
  <c r="BC733" i="1"/>
  <c r="BD733" i="1"/>
  <c r="BE733" i="1"/>
  <c r="BF733" i="1"/>
  <c r="BG733" i="1"/>
  <c r="BH733" i="1"/>
  <c r="BI733" i="1"/>
  <c r="BJ733" i="1"/>
  <c r="AY734" i="1"/>
  <c r="AZ734" i="1"/>
  <c r="BA734" i="1"/>
  <c r="BB734" i="1"/>
  <c r="BC734" i="1"/>
  <c r="BD734" i="1"/>
  <c r="BE734" i="1"/>
  <c r="BF734" i="1"/>
  <c r="BG734" i="1"/>
  <c r="BH734" i="1"/>
  <c r="BI734" i="1"/>
  <c r="BJ734" i="1"/>
  <c r="AY735" i="1"/>
  <c r="AZ735" i="1"/>
  <c r="BA735" i="1"/>
  <c r="BB735" i="1"/>
  <c r="BC735" i="1"/>
  <c r="BD735" i="1"/>
  <c r="BE735" i="1"/>
  <c r="BF735" i="1"/>
  <c r="BG735" i="1"/>
  <c r="BH735" i="1"/>
  <c r="BI735" i="1"/>
  <c r="BJ735" i="1"/>
  <c r="AY736" i="1"/>
  <c r="AZ736" i="1"/>
  <c r="BA736" i="1"/>
  <c r="BB736" i="1"/>
  <c r="BC736" i="1"/>
  <c r="BD736" i="1"/>
  <c r="BE736" i="1"/>
  <c r="BF736" i="1"/>
  <c r="BG736" i="1"/>
  <c r="BH736" i="1"/>
  <c r="BI736" i="1"/>
  <c r="BJ736" i="1"/>
  <c r="AY737" i="1"/>
  <c r="AZ737" i="1"/>
  <c r="BA737" i="1"/>
  <c r="BB737" i="1"/>
  <c r="BC737" i="1"/>
  <c r="BD737" i="1"/>
  <c r="BE737" i="1"/>
  <c r="BF737" i="1"/>
  <c r="BG737" i="1"/>
  <c r="BH737" i="1"/>
  <c r="BI737" i="1"/>
  <c r="BJ737" i="1"/>
  <c r="AY738" i="1"/>
  <c r="AZ738" i="1"/>
  <c r="BA738" i="1"/>
  <c r="BB738" i="1"/>
  <c r="BC738" i="1"/>
  <c r="BD738" i="1"/>
  <c r="BE738" i="1"/>
  <c r="BF738" i="1"/>
  <c r="BG738" i="1"/>
  <c r="BH738" i="1"/>
  <c r="BI738" i="1"/>
  <c r="BJ738" i="1"/>
  <c r="AY739" i="1"/>
  <c r="AZ739" i="1"/>
  <c r="BA739" i="1"/>
  <c r="BB739" i="1"/>
  <c r="BC739" i="1"/>
  <c r="BD739" i="1"/>
  <c r="BE739" i="1"/>
  <c r="BF739" i="1"/>
  <c r="BG739" i="1"/>
  <c r="BH739" i="1"/>
  <c r="BI739" i="1"/>
  <c r="BJ739" i="1"/>
  <c r="AY740" i="1"/>
  <c r="AZ740" i="1"/>
  <c r="BA740" i="1"/>
  <c r="BB740" i="1"/>
  <c r="BC740" i="1"/>
  <c r="BD740" i="1"/>
  <c r="BE740" i="1"/>
  <c r="BF740" i="1"/>
  <c r="BG740" i="1"/>
  <c r="BH740" i="1"/>
  <c r="BI740" i="1"/>
  <c r="BJ740" i="1"/>
  <c r="AY741" i="1"/>
  <c r="AZ741" i="1"/>
  <c r="BA741" i="1"/>
  <c r="BB741" i="1"/>
  <c r="BC741" i="1"/>
  <c r="BD741" i="1"/>
  <c r="BE741" i="1"/>
  <c r="BF741" i="1"/>
  <c r="BG741" i="1"/>
  <c r="BH741" i="1"/>
  <c r="BI741" i="1"/>
  <c r="BJ741" i="1"/>
  <c r="AY742" i="1"/>
  <c r="AZ742" i="1"/>
  <c r="BA742" i="1"/>
  <c r="BB742" i="1"/>
  <c r="BC742" i="1"/>
  <c r="BD742" i="1"/>
  <c r="BE742" i="1"/>
  <c r="BF742" i="1"/>
  <c r="BG742" i="1"/>
  <c r="BH742" i="1"/>
  <c r="BI742" i="1"/>
  <c r="BJ742" i="1"/>
  <c r="AY743" i="1"/>
  <c r="AZ743" i="1"/>
  <c r="BA743" i="1"/>
  <c r="BB743" i="1"/>
  <c r="BC743" i="1"/>
  <c r="BD743" i="1"/>
  <c r="BE743" i="1"/>
  <c r="BF743" i="1"/>
  <c r="BG743" i="1"/>
  <c r="BH743" i="1"/>
  <c r="BI743" i="1"/>
  <c r="BJ743" i="1"/>
  <c r="AY744" i="1"/>
  <c r="AZ744" i="1"/>
  <c r="BA744" i="1"/>
  <c r="BB744" i="1"/>
  <c r="BC744" i="1"/>
  <c r="BD744" i="1"/>
  <c r="BE744" i="1"/>
  <c r="BF744" i="1"/>
  <c r="BG744" i="1"/>
  <c r="BH744" i="1"/>
  <c r="BI744" i="1"/>
  <c r="BJ744" i="1"/>
  <c r="AY745" i="1"/>
  <c r="AZ745" i="1"/>
  <c r="BA745" i="1"/>
  <c r="BB745" i="1"/>
  <c r="BC745" i="1"/>
  <c r="BD745" i="1"/>
  <c r="BE745" i="1"/>
  <c r="BF745" i="1"/>
  <c r="BG745" i="1"/>
  <c r="BH745" i="1"/>
  <c r="BI745" i="1"/>
  <c r="BJ745" i="1"/>
  <c r="AY746" i="1"/>
  <c r="AZ746" i="1"/>
  <c r="BA746" i="1"/>
  <c r="BB746" i="1"/>
  <c r="BC746" i="1"/>
  <c r="BD746" i="1"/>
  <c r="BE746" i="1"/>
  <c r="BF746" i="1"/>
  <c r="BG746" i="1"/>
  <c r="BH746" i="1"/>
  <c r="BI746" i="1"/>
  <c r="BJ746" i="1"/>
  <c r="AY747" i="1"/>
  <c r="AZ747" i="1"/>
  <c r="BA747" i="1"/>
  <c r="BB747" i="1"/>
  <c r="BC747" i="1"/>
  <c r="BD747" i="1"/>
  <c r="BE747" i="1"/>
  <c r="BF747" i="1"/>
  <c r="BG747" i="1"/>
  <c r="BH747" i="1"/>
  <c r="BI747" i="1"/>
  <c r="BJ747" i="1"/>
  <c r="AY748" i="1"/>
  <c r="AZ748" i="1"/>
  <c r="BA748" i="1"/>
  <c r="BB748" i="1"/>
  <c r="BC748" i="1"/>
  <c r="BD748" i="1"/>
  <c r="BE748" i="1"/>
  <c r="BF748" i="1"/>
  <c r="BG748" i="1"/>
  <c r="BH748" i="1"/>
  <c r="BI748" i="1"/>
  <c r="BJ748" i="1"/>
  <c r="AY749" i="1"/>
  <c r="AZ749" i="1"/>
  <c r="BA749" i="1"/>
  <c r="BB749" i="1"/>
  <c r="BC749" i="1"/>
  <c r="BD749" i="1"/>
  <c r="BE749" i="1"/>
  <c r="BF749" i="1"/>
  <c r="BG749" i="1"/>
  <c r="BH749" i="1"/>
  <c r="BI749" i="1"/>
  <c r="BJ749" i="1"/>
  <c r="AY750" i="1"/>
  <c r="AZ750" i="1"/>
  <c r="BA750" i="1"/>
  <c r="BB750" i="1"/>
  <c r="BC750" i="1"/>
  <c r="BD750" i="1"/>
  <c r="BE750" i="1"/>
  <c r="BF750" i="1"/>
  <c r="BG750" i="1"/>
  <c r="BH750" i="1"/>
  <c r="BI750" i="1"/>
  <c r="BJ750" i="1"/>
  <c r="AY751" i="1"/>
  <c r="AZ751" i="1"/>
  <c r="BA751" i="1"/>
  <c r="BB751" i="1"/>
  <c r="BC751" i="1"/>
  <c r="BD751" i="1"/>
  <c r="BE751" i="1"/>
  <c r="BF751" i="1"/>
  <c r="BG751" i="1"/>
  <c r="BH751" i="1"/>
  <c r="BI751" i="1"/>
  <c r="BJ751" i="1"/>
  <c r="AY752" i="1"/>
  <c r="AZ752" i="1"/>
  <c r="BA752" i="1"/>
  <c r="BB752" i="1"/>
  <c r="BC752" i="1"/>
  <c r="BD752" i="1"/>
  <c r="BE752" i="1"/>
  <c r="BF752" i="1"/>
  <c r="BG752" i="1"/>
  <c r="BH752" i="1"/>
  <c r="BI752" i="1"/>
  <c r="BJ752" i="1"/>
  <c r="AY753" i="1"/>
  <c r="AZ753" i="1"/>
  <c r="BA753" i="1"/>
  <c r="BB753" i="1"/>
  <c r="BC753" i="1"/>
  <c r="BD753" i="1"/>
  <c r="BE753" i="1"/>
  <c r="BF753" i="1"/>
  <c r="BG753" i="1"/>
  <c r="BH753" i="1"/>
  <c r="BI753" i="1"/>
  <c r="BJ753" i="1"/>
  <c r="AY754" i="1"/>
  <c r="AZ754" i="1"/>
  <c r="BA754" i="1"/>
  <c r="BB754" i="1"/>
  <c r="BC754" i="1"/>
  <c r="BD754" i="1"/>
  <c r="BE754" i="1"/>
  <c r="BF754" i="1"/>
  <c r="BG754" i="1"/>
  <c r="BH754" i="1"/>
  <c r="BI754" i="1"/>
  <c r="BJ754" i="1"/>
  <c r="AY755" i="1"/>
  <c r="AZ755" i="1"/>
  <c r="BA755" i="1"/>
  <c r="BB755" i="1"/>
  <c r="BC755" i="1"/>
  <c r="BD755" i="1"/>
  <c r="BE755" i="1"/>
  <c r="BF755" i="1"/>
  <c r="BG755" i="1"/>
  <c r="BH755" i="1"/>
  <c r="BI755" i="1"/>
  <c r="BJ755" i="1"/>
  <c r="AY756" i="1"/>
  <c r="AZ756" i="1"/>
  <c r="BA756" i="1"/>
  <c r="BB756" i="1"/>
  <c r="BC756" i="1"/>
  <c r="BD756" i="1"/>
  <c r="BE756" i="1"/>
  <c r="BF756" i="1"/>
  <c r="BG756" i="1"/>
  <c r="BH756" i="1"/>
  <c r="BI756" i="1"/>
  <c r="BJ756" i="1"/>
  <c r="AY757" i="1"/>
  <c r="AZ757" i="1"/>
  <c r="BA757" i="1"/>
  <c r="BB757" i="1"/>
  <c r="BC757" i="1"/>
  <c r="BD757" i="1"/>
  <c r="BE757" i="1"/>
  <c r="BF757" i="1"/>
  <c r="BG757" i="1"/>
  <c r="BH757" i="1"/>
  <c r="BI757" i="1"/>
  <c r="BJ757" i="1"/>
  <c r="AY758" i="1"/>
  <c r="AZ758" i="1"/>
  <c r="BA758" i="1"/>
  <c r="BB758" i="1"/>
  <c r="BC758" i="1"/>
  <c r="BD758" i="1"/>
  <c r="BE758" i="1"/>
  <c r="BF758" i="1"/>
  <c r="BG758" i="1"/>
  <c r="BH758" i="1"/>
  <c r="BI758" i="1"/>
  <c r="BJ758" i="1"/>
  <c r="AY759" i="1"/>
  <c r="AZ759" i="1"/>
  <c r="BA759" i="1"/>
  <c r="BB759" i="1"/>
  <c r="BC759" i="1"/>
  <c r="BD759" i="1"/>
  <c r="BE759" i="1"/>
  <c r="BF759" i="1"/>
  <c r="BG759" i="1"/>
  <c r="BH759" i="1"/>
  <c r="BI759" i="1"/>
  <c r="BJ759" i="1"/>
  <c r="AY760" i="1"/>
  <c r="AZ760" i="1"/>
  <c r="BA760" i="1"/>
  <c r="BB760" i="1"/>
  <c r="BC760" i="1"/>
  <c r="BD760" i="1"/>
  <c r="BE760" i="1"/>
  <c r="BF760" i="1"/>
  <c r="BG760" i="1"/>
  <c r="BH760" i="1"/>
  <c r="BI760" i="1"/>
  <c r="BJ760" i="1"/>
  <c r="AY761" i="1"/>
  <c r="AZ761" i="1"/>
  <c r="BA761" i="1"/>
  <c r="BB761" i="1"/>
  <c r="BC761" i="1"/>
  <c r="BD761" i="1"/>
  <c r="BE761" i="1"/>
  <c r="BF761" i="1"/>
  <c r="BG761" i="1"/>
  <c r="BH761" i="1"/>
  <c r="BI761" i="1"/>
  <c r="BJ761" i="1"/>
  <c r="AY762" i="1"/>
  <c r="AZ762" i="1"/>
  <c r="BA762" i="1"/>
  <c r="BB762" i="1"/>
  <c r="BC762" i="1"/>
  <c r="BD762" i="1"/>
  <c r="BE762" i="1"/>
  <c r="BF762" i="1"/>
  <c r="BG762" i="1"/>
  <c r="BH762" i="1"/>
  <c r="BI762" i="1"/>
  <c r="BJ762" i="1"/>
  <c r="AY763" i="1"/>
  <c r="AZ763" i="1"/>
  <c r="BA763" i="1"/>
  <c r="BB763" i="1"/>
  <c r="BC763" i="1"/>
  <c r="BD763" i="1"/>
  <c r="BE763" i="1"/>
  <c r="BF763" i="1"/>
  <c r="BG763" i="1"/>
  <c r="BH763" i="1"/>
  <c r="BI763" i="1"/>
  <c r="BJ763" i="1"/>
  <c r="AY764" i="1"/>
  <c r="AZ764" i="1"/>
  <c r="BA764" i="1"/>
  <c r="BB764" i="1"/>
  <c r="BC764" i="1"/>
  <c r="BD764" i="1"/>
  <c r="BE764" i="1"/>
  <c r="BF764" i="1"/>
  <c r="BG764" i="1"/>
  <c r="BH764" i="1"/>
  <c r="BI764" i="1"/>
  <c r="BJ764" i="1"/>
  <c r="AY765" i="1"/>
  <c r="AZ765" i="1"/>
  <c r="BA765" i="1"/>
  <c r="BB765" i="1"/>
  <c r="BC765" i="1"/>
  <c r="BD765" i="1"/>
  <c r="BE765" i="1"/>
  <c r="BF765" i="1"/>
  <c r="BG765" i="1"/>
  <c r="BH765" i="1"/>
  <c r="BI765" i="1"/>
  <c r="BJ765" i="1"/>
  <c r="AY766" i="1"/>
  <c r="AZ766" i="1"/>
  <c r="BA766" i="1"/>
  <c r="BB766" i="1"/>
  <c r="BC766" i="1"/>
  <c r="BD766" i="1"/>
  <c r="BE766" i="1"/>
  <c r="BF766" i="1"/>
  <c r="BG766" i="1"/>
  <c r="BH766" i="1"/>
  <c r="BI766" i="1"/>
  <c r="BJ766" i="1"/>
  <c r="AY767" i="1"/>
  <c r="AZ767" i="1"/>
  <c r="BA767" i="1"/>
  <c r="BB767" i="1"/>
  <c r="BC767" i="1"/>
  <c r="BD767" i="1"/>
  <c r="BE767" i="1"/>
  <c r="BF767" i="1"/>
  <c r="BG767" i="1"/>
  <c r="BH767" i="1"/>
  <c r="BI767" i="1"/>
  <c r="BJ767" i="1"/>
  <c r="AY768" i="1"/>
  <c r="AZ768" i="1"/>
  <c r="BA768" i="1"/>
  <c r="BB768" i="1"/>
  <c r="BC768" i="1"/>
  <c r="BD768" i="1"/>
  <c r="BE768" i="1"/>
  <c r="BF768" i="1"/>
  <c r="BG768" i="1"/>
  <c r="BH768" i="1"/>
  <c r="BI768" i="1"/>
  <c r="BJ768" i="1"/>
  <c r="AY769" i="1"/>
  <c r="AZ769" i="1"/>
  <c r="BA769" i="1"/>
  <c r="BB769" i="1"/>
  <c r="BC769" i="1"/>
  <c r="BD769" i="1"/>
  <c r="BE769" i="1"/>
  <c r="BF769" i="1"/>
  <c r="BG769" i="1"/>
  <c r="BH769" i="1"/>
  <c r="BI769" i="1"/>
  <c r="BJ769" i="1"/>
  <c r="AY770" i="1"/>
  <c r="AZ770" i="1"/>
  <c r="BA770" i="1"/>
  <c r="BB770" i="1"/>
  <c r="BC770" i="1"/>
  <c r="BD770" i="1"/>
  <c r="BE770" i="1"/>
  <c r="BF770" i="1"/>
  <c r="BG770" i="1"/>
  <c r="BH770" i="1"/>
  <c r="BI770" i="1"/>
  <c r="BJ770" i="1"/>
  <c r="AY771" i="1"/>
  <c r="AZ771" i="1"/>
  <c r="BA771" i="1"/>
  <c r="BB771" i="1"/>
  <c r="BC771" i="1"/>
  <c r="BD771" i="1"/>
  <c r="BE771" i="1"/>
  <c r="BF771" i="1"/>
  <c r="BG771" i="1"/>
  <c r="BH771" i="1"/>
  <c r="BI771" i="1"/>
  <c r="BJ771" i="1"/>
  <c r="AY772" i="1"/>
  <c r="AZ772" i="1"/>
  <c r="BA772" i="1"/>
  <c r="BB772" i="1"/>
  <c r="BC772" i="1"/>
  <c r="BD772" i="1"/>
  <c r="BE772" i="1"/>
  <c r="BF772" i="1"/>
  <c r="BG772" i="1"/>
  <c r="BH772" i="1"/>
  <c r="BI772" i="1"/>
  <c r="BJ772" i="1"/>
  <c r="AY773" i="1"/>
  <c r="AZ773" i="1"/>
  <c r="BA773" i="1"/>
  <c r="BB773" i="1"/>
  <c r="BC773" i="1"/>
  <c r="BD773" i="1"/>
  <c r="BE773" i="1"/>
  <c r="BF773" i="1"/>
  <c r="BG773" i="1"/>
  <c r="BH773" i="1"/>
  <c r="BI773" i="1"/>
  <c r="BJ773" i="1"/>
  <c r="AY774" i="1"/>
  <c r="AZ774" i="1"/>
  <c r="BA774" i="1"/>
  <c r="BB774" i="1"/>
  <c r="BC774" i="1"/>
  <c r="BD774" i="1"/>
  <c r="BE774" i="1"/>
  <c r="BF774" i="1"/>
  <c r="BG774" i="1"/>
  <c r="BH774" i="1"/>
  <c r="BI774" i="1"/>
  <c r="BJ774" i="1"/>
  <c r="AY775" i="1"/>
  <c r="AZ775" i="1"/>
  <c r="BA775" i="1"/>
  <c r="BB775" i="1"/>
  <c r="BC775" i="1"/>
  <c r="BD775" i="1"/>
  <c r="BE775" i="1"/>
  <c r="BF775" i="1"/>
  <c r="BG775" i="1"/>
  <c r="BH775" i="1"/>
  <c r="BI775" i="1"/>
  <c r="BJ775" i="1"/>
  <c r="AY776" i="1"/>
  <c r="AZ776" i="1"/>
  <c r="BA776" i="1"/>
  <c r="BB776" i="1"/>
  <c r="BC776" i="1"/>
  <c r="BD776" i="1"/>
  <c r="BE776" i="1"/>
  <c r="BF776" i="1"/>
  <c r="BG776" i="1"/>
  <c r="BH776" i="1"/>
  <c r="BI776" i="1"/>
  <c r="BJ776" i="1"/>
  <c r="AY777" i="1"/>
  <c r="AZ777" i="1"/>
  <c r="BA777" i="1"/>
  <c r="BB777" i="1"/>
  <c r="BC777" i="1"/>
  <c r="BD777" i="1"/>
  <c r="BE777" i="1"/>
  <c r="BF777" i="1"/>
  <c r="BG777" i="1"/>
  <c r="BH777" i="1"/>
  <c r="BI777" i="1"/>
  <c r="BJ777" i="1"/>
  <c r="AY778" i="1"/>
  <c r="AZ778" i="1"/>
  <c r="BA778" i="1"/>
  <c r="BB778" i="1"/>
  <c r="BC778" i="1"/>
  <c r="BD778" i="1"/>
  <c r="BE778" i="1"/>
  <c r="BF778" i="1"/>
  <c r="BG778" i="1"/>
  <c r="BH778" i="1"/>
  <c r="BI778" i="1"/>
  <c r="BJ778" i="1"/>
  <c r="AY779" i="1"/>
  <c r="AZ779" i="1"/>
  <c r="BA779" i="1"/>
  <c r="BB779" i="1"/>
  <c r="BC779" i="1"/>
  <c r="BD779" i="1"/>
  <c r="BE779" i="1"/>
  <c r="BF779" i="1"/>
  <c r="BG779" i="1"/>
  <c r="BH779" i="1"/>
  <c r="BI779" i="1"/>
  <c r="BJ779" i="1"/>
  <c r="AY780" i="1"/>
  <c r="AZ780" i="1"/>
  <c r="BA780" i="1"/>
  <c r="BB780" i="1"/>
  <c r="BC780" i="1"/>
  <c r="BD780" i="1"/>
  <c r="BE780" i="1"/>
  <c r="BF780" i="1"/>
  <c r="BG780" i="1"/>
  <c r="BH780" i="1"/>
  <c r="BI780" i="1"/>
  <c r="BJ780" i="1"/>
  <c r="AY781" i="1"/>
  <c r="AZ781" i="1"/>
  <c r="BA781" i="1"/>
  <c r="BB781" i="1"/>
  <c r="BC781" i="1"/>
  <c r="BD781" i="1"/>
  <c r="BE781" i="1"/>
  <c r="BF781" i="1"/>
  <c r="BG781" i="1"/>
  <c r="BH781" i="1"/>
  <c r="BI781" i="1"/>
  <c r="BJ781" i="1"/>
  <c r="AY782" i="1"/>
  <c r="AZ782" i="1"/>
  <c r="BA782" i="1"/>
  <c r="BB782" i="1"/>
  <c r="BC782" i="1"/>
  <c r="BD782" i="1"/>
  <c r="BE782" i="1"/>
  <c r="BF782" i="1"/>
  <c r="BG782" i="1"/>
  <c r="BH782" i="1"/>
  <c r="BI782" i="1"/>
  <c r="BJ782" i="1"/>
  <c r="AY783" i="1"/>
  <c r="AZ783" i="1"/>
  <c r="BA783" i="1"/>
  <c r="BB783" i="1"/>
  <c r="BC783" i="1"/>
  <c r="BD783" i="1"/>
  <c r="BE783" i="1"/>
  <c r="BF783" i="1"/>
  <c r="BG783" i="1"/>
  <c r="BH783" i="1"/>
  <c r="BI783" i="1"/>
  <c r="BJ783" i="1"/>
  <c r="AY784" i="1"/>
  <c r="AZ784" i="1"/>
  <c r="BA784" i="1"/>
  <c r="BB784" i="1"/>
  <c r="BC784" i="1"/>
  <c r="BD784" i="1"/>
  <c r="BE784" i="1"/>
  <c r="BF784" i="1"/>
  <c r="BG784" i="1"/>
  <c r="BH784" i="1"/>
  <c r="BI784" i="1"/>
  <c r="BJ784" i="1"/>
  <c r="AY785" i="1"/>
  <c r="AZ785" i="1"/>
  <c r="BA785" i="1"/>
  <c r="BB785" i="1"/>
  <c r="BC785" i="1"/>
  <c r="BD785" i="1"/>
  <c r="BE785" i="1"/>
  <c r="BF785" i="1"/>
  <c r="BG785" i="1"/>
  <c r="BH785" i="1"/>
  <c r="BI785" i="1"/>
  <c r="BJ785" i="1"/>
  <c r="AY786" i="1"/>
  <c r="AZ786" i="1"/>
  <c r="BA786" i="1"/>
  <c r="BB786" i="1"/>
  <c r="BC786" i="1"/>
  <c r="BD786" i="1"/>
  <c r="BE786" i="1"/>
  <c r="BF786" i="1"/>
  <c r="BG786" i="1"/>
  <c r="BH786" i="1"/>
  <c r="BI786" i="1"/>
  <c r="BJ786" i="1"/>
  <c r="AY787" i="1"/>
  <c r="AZ787" i="1"/>
  <c r="BA787" i="1"/>
  <c r="BB787" i="1"/>
  <c r="BC787" i="1"/>
  <c r="BD787" i="1"/>
  <c r="BE787" i="1"/>
  <c r="BF787" i="1"/>
  <c r="BG787" i="1"/>
  <c r="BH787" i="1"/>
  <c r="BI787" i="1"/>
  <c r="BJ787" i="1"/>
  <c r="AY788" i="1"/>
  <c r="AZ788" i="1"/>
  <c r="BA788" i="1"/>
  <c r="BB788" i="1"/>
  <c r="BC788" i="1"/>
  <c r="BD788" i="1"/>
  <c r="BE788" i="1"/>
  <c r="BF788" i="1"/>
  <c r="BG788" i="1"/>
  <c r="BH788" i="1"/>
  <c r="BI788" i="1"/>
  <c r="BJ788" i="1"/>
  <c r="AY789" i="1"/>
  <c r="AZ789" i="1"/>
  <c r="BA789" i="1"/>
  <c r="BB789" i="1"/>
  <c r="BC789" i="1"/>
  <c r="BD789" i="1"/>
  <c r="BE789" i="1"/>
  <c r="BF789" i="1"/>
  <c r="BG789" i="1"/>
  <c r="BH789" i="1"/>
  <c r="BI789" i="1"/>
  <c r="BJ789" i="1"/>
  <c r="AY790" i="1"/>
  <c r="AZ790" i="1"/>
  <c r="BA790" i="1"/>
  <c r="BB790" i="1"/>
  <c r="BC790" i="1"/>
  <c r="BD790" i="1"/>
  <c r="BE790" i="1"/>
  <c r="BF790" i="1"/>
  <c r="BG790" i="1"/>
  <c r="BH790" i="1"/>
  <c r="BI790" i="1"/>
  <c r="BJ790" i="1"/>
  <c r="AY791" i="1"/>
  <c r="AZ791" i="1"/>
  <c r="BA791" i="1"/>
  <c r="BB791" i="1"/>
  <c r="BC791" i="1"/>
  <c r="BD791" i="1"/>
  <c r="BE791" i="1"/>
  <c r="BF791" i="1"/>
  <c r="BG791" i="1"/>
  <c r="BH791" i="1"/>
  <c r="BI791" i="1"/>
  <c r="BJ791" i="1"/>
  <c r="AY792" i="1"/>
  <c r="AZ792" i="1"/>
  <c r="BA792" i="1"/>
  <c r="BB792" i="1"/>
  <c r="BC792" i="1"/>
  <c r="BD792" i="1"/>
  <c r="BE792" i="1"/>
  <c r="BF792" i="1"/>
  <c r="BG792" i="1"/>
  <c r="BH792" i="1"/>
  <c r="BI792" i="1"/>
  <c r="BJ792" i="1"/>
  <c r="AY793" i="1"/>
  <c r="AZ793" i="1"/>
  <c r="BA793" i="1"/>
  <c r="BB793" i="1"/>
  <c r="BC793" i="1"/>
  <c r="BD793" i="1"/>
  <c r="BE793" i="1"/>
  <c r="BF793" i="1"/>
  <c r="BG793" i="1"/>
  <c r="BH793" i="1"/>
  <c r="BI793" i="1"/>
  <c r="BJ793" i="1"/>
  <c r="AY794" i="1"/>
  <c r="AZ794" i="1"/>
  <c r="BA794" i="1"/>
  <c r="BB794" i="1"/>
  <c r="BC794" i="1"/>
  <c r="BD794" i="1"/>
  <c r="BE794" i="1"/>
  <c r="BF794" i="1"/>
  <c r="BG794" i="1"/>
  <c r="BH794" i="1"/>
  <c r="BI794" i="1"/>
  <c r="BJ794" i="1"/>
  <c r="AY795" i="1"/>
  <c r="AZ795" i="1"/>
  <c r="BA795" i="1"/>
  <c r="BB795" i="1"/>
  <c r="BC795" i="1"/>
  <c r="BD795" i="1"/>
  <c r="BE795" i="1"/>
  <c r="BF795" i="1"/>
  <c r="BG795" i="1"/>
  <c r="BH795" i="1"/>
  <c r="BI795" i="1"/>
  <c r="BJ795" i="1"/>
  <c r="AY796" i="1"/>
  <c r="AZ796" i="1"/>
  <c r="BA796" i="1"/>
  <c r="BB796" i="1"/>
  <c r="BC796" i="1"/>
  <c r="BD796" i="1"/>
  <c r="BE796" i="1"/>
  <c r="BF796" i="1"/>
  <c r="BG796" i="1"/>
  <c r="BH796" i="1"/>
  <c r="BI796" i="1"/>
  <c r="BJ796" i="1"/>
  <c r="AY797" i="1"/>
  <c r="AZ797" i="1"/>
  <c r="BA797" i="1"/>
  <c r="BB797" i="1"/>
  <c r="BC797" i="1"/>
  <c r="BD797" i="1"/>
  <c r="BE797" i="1"/>
  <c r="BF797" i="1"/>
  <c r="BG797" i="1"/>
  <c r="BH797" i="1"/>
  <c r="BI797" i="1"/>
  <c r="BJ797" i="1"/>
  <c r="AY798" i="1"/>
  <c r="AZ798" i="1"/>
  <c r="BA798" i="1"/>
  <c r="BB798" i="1"/>
  <c r="BC798" i="1"/>
  <c r="BD798" i="1"/>
  <c r="BE798" i="1"/>
  <c r="BF798" i="1"/>
  <c r="BG798" i="1"/>
  <c r="BH798" i="1"/>
  <c r="BI798" i="1"/>
  <c r="BJ798" i="1"/>
  <c r="AY799" i="1"/>
  <c r="AZ799" i="1"/>
  <c r="BA799" i="1"/>
  <c r="BB799" i="1"/>
  <c r="BC799" i="1"/>
  <c r="BD799" i="1"/>
  <c r="BE799" i="1"/>
  <c r="BF799" i="1"/>
  <c r="BG799" i="1"/>
  <c r="BH799" i="1"/>
  <c r="BI799" i="1"/>
  <c r="BJ799" i="1"/>
  <c r="AY800" i="1"/>
  <c r="AZ800" i="1"/>
  <c r="BA800" i="1"/>
  <c r="BB800" i="1"/>
  <c r="BC800" i="1"/>
  <c r="BD800" i="1"/>
  <c r="BE800" i="1"/>
  <c r="BF800" i="1"/>
  <c r="BG800" i="1"/>
  <c r="BH800" i="1"/>
  <c r="BI800" i="1"/>
  <c r="BJ800" i="1"/>
  <c r="AY801" i="1"/>
  <c r="AZ801" i="1"/>
  <c r="BA801" i="1"/>
  <c r="BB801" i="1"/>
  <c r="BC801" i="1"/>
  <c r="BD801" i="1"/>
  <c r="BE801" i="1"/>
  <c r="BF801" i="1"/>
  <c r="BG801" i="1"/>
  <c r="BH801" i="1"/>
  <c r="BI801" i="1"/>
  <c r="BJ801" i="1"/>
  <c r="AY802" i="1"/>
  <c r="AZ802" i="1"/>
  <c r="BA802" i="1"/>
  <c r="BB802" i="1"/>
  <c r="BC802" i="1"/>
  <c r="BD802" i="1"/>
  <c r="BE802" i="1"/>
  <c r="BF802" i="1"/>
  <c r="BG802" i="1"/>
  <c r="BH802" i="1"/>
  <c r="BI802" i="1"/>
  <c r="BJ802" i="1"/>
  <c r="AY803" i="1"/>
  <c r="AZ803" i="1"/>
  <c r="BA803" i="1"/>
  <c r="BB803" i="1"/>
  <c r="BC803" i="1"/>
  <c r="BD803" i="1"/>
  <c r="BE803" i="1"/>
  <c r="BF803" i="1"/>
  <c r="BG803" i="1"/>
  <c r="BH803" i="1"/>
  <c r="BI803" i="1"/>
  <c r="BJ803" i="1"/>
  <c r="AY804" i="1"/>
  <c r="AZ804" i="1"/>
  <c r="BA804" i="1"/>
  <c r="BB804" i="1"/>
  <c r="BC804" i="1"/>
  <c r="BD804" i="1"/>
  <c r="BE804" i="1"/>
  <c r="BF804" i="1"/>
  <c r="BG804" i="1"/>
  <c r="BH804" i="1"/>
  <c r="BI804" i="1"/>
  <c r="BJ804" i="1"/>
  <c r="AY805" i="1"/>
  <c r="AZ805" i="1"/>
  <c r="BA805" i="1"/>
  <c r="BB805" i="1"/>
  <c r="BC805" i="1"/>
  <c r="BD805" i="1"/>
  <c r="BE805" i="1"/>
  <c r="BF805" i="1"/>
  <c r="BG805" i="1"/>
  <c r="BH805" i="1"/>
  <c r="BI805" i="1"/>
  <c r="BJ805" i="1"/>
  <c r="AY806" i="1"/>
  <c r="AZ806" i="1"/>
  <c r="BA806" i="1"/>
  <c r="BB806" i="1"/>
  <c r="BC806" i="1"/>
  <c r="BD806" i="1"/>
  <c r="BE806" i="1"/>
  <c r="BF806" i="1"/>
  <c r="BG806" i="1"/>
  <c r="BH806" i="1"/>
  <c r="BI806" i="1"/>
  <c r="BJ806" i="1"/>
  <c r="AY807" i="1"/>
  <c r="AZ807" i="1"/>
  <c r="BA807" i="1"/>
  <c r="BB807" i="1"/>
  <c r="BC807" i="1"/>
  <c r="BD807" i="1"/>
  <c r="BE807" i="1"/>
  <c r="BF807" i="1"/>
  <c r="BG807" i="1"/>
  <c r="BH807" i="1"/>
  <c r="BI807" i="1"/>
  <c r="BJ807" i="1"/>
  <c r="AY808" i="1"/>
  <c r="AZ808" i="1"/>
  <c r="BA808" i="1"/>
  <c r="BB808" i="1"/>
  <c r="BC808" i="1"/>
  <c r="BD808" i="1"/>
  <c r="BE808" i="1"/>
  <c r="BF808" i="1"/>
  <c r="BG808" i="1"/>
  <c r="BH808" i="1"/>
  <c r="BI808" i="1"/>
  <c r="BJ808" i="1"/>
  <c r="AY809" i="1"/>
  <c r="AZ809" i="1"/>
  <c r="BA809" i="1"/>
  <c r="BB809" i="1"/>
  <c r="BC809" i="1"/>
  <c r="BD809" i="1"/>
  <c r="BE809" i="1"/>
  <c r="BF809" i="1"/>
  <c r="BG809" i="1"/>
  <c r="BH809" i="1"/>
  <c r="BI809" i="1"/>
  <c r="BJ809" i="1"/>
  <c r="AY810" i="1"/>
  <c r="AZ810" i="1"/>
  <c r="BA810" i="1"/>
  <c r="BB810" i="1"/>
  <c r="BC810" i="1"/>
  <c r="BD810" i="1"/>
  <c r="BE810" i="1"/>
  <c r="BF810" i="1"/>
  <c r="BG810" i="1"/>
  <c r="BH810" i="1"/>
  <c r="BI810" i="1"/>
  <c r="BJ810" i="1"/>
  <c r="AY811" i="1"/>
  <c r="AZ811" i="1"/>
  <c r="BA811" i="1"/>
  <c r="BB811" i="1"/>
  <c r="BC811" i="1"/>
  <c r="BD811" i="1"/>
  <c r="BE811" i="1"/>
  <c r="BF811" i="1"/>
  <c r="BG811" i="1"/>
  <c r="BH811" i="1"/>
  <c r="BI811" i="1"/>
  <c r="BJ811" i="1"/>
  <c r="AY812" i="1"/>
  <c r="AZ812" i="1"/>
  <c r="BA812" i="1"/>
  <c r="BB812" i="1"/>
  <c r="BC812" i="1"/>
  <c r="BD812" i="1"/>
  <c r="BE812" i="1"/>
  <c r="BF812" i="1"/>
  <c r="BG812" i="1"/>
  <c r="BH812" i="1"/>
  <c r="BI812" i="1"/>
  <c r="BJ812" i="1"/>
  <c r="AY813" i="1"/>
  <c r="AZ813" i="1"/>
  <c r="BA813" i="1"/>
  <c r="BB813" i="1"/>
  <c r="BC813" i="1"/>
  <c r="BD813" i="1"/>
  <c r="BE813" i="1"/>
  <c r="BF813" i="1"/>
  <c r="BG813" i="1"/>
  <c r="BH813" i="1"/>
  <c r="BI813" i="1"/>
  <c r="BJ813" i="1"/>
  <c r="AY814" i="1"/>
  <c r="AZ814" i="1"/>
  <c r="BA814" i="1"/>
  <c r="BB814" i="1"/>
  <c r="BC814" i="1"/>
  <c r="BD814" i="1"/>
  <c r="BE814" i="1"/>
  <c r="BF814" i="1"/>
  <c r="BG814" i="1"/>
  <c r="BH814" i="1"/>
  <c r="BI814" i="1"/>
  <c r="BJ814" i="1"/>
  <c r="AY815" i="1"/>
  <c r="AZ815" i="1"/>
  <c r="BA815" i="1"/>
  <c r="BB815" i="1"/>
  <c r="BC815" i="1"/>
  <c r="BD815" i="1"/>
  <c r="BE815" i="1"/>
  <c r="BF815" i="1"/>
  <c r="BG815" i="1"/>
  <c r="BH815" i="1"/>
  <c r="BI815" i="1"/>
  <c r="BJ815" i="1"/>
  <c r="AY816" i="1"/>
  <c r="AZ816" i="1"/>
  <c r="BA816" i="1"/>
  <c r="BB816" i="1"/>
  <c r="BC816" i="1"/>
  <c r="BD816" i="1"/>
  <c r="BE816" i="1"/>
  <c r="BF816" i="1"/>
  <c r="BG816" i="1"/>
  <c r="BH816" i="1"/>
  <c r="BI816" i="1"/>
  <c r="BJ816" i="1"/>
  <c r="AY817" i="1"/>
  <c r="AZ817" i="1"/>
  <c r="BA817" i="1"/>
  <c r="BB817" i="1"/>
  <c r="BC817" i="1"/>
  <c r="BD817" i="1"/>
  <c r="BE817" i="1"/>
  <c r="BF817" i="1"/>
  <c r="BG817" i="1"/>
  <c r="BH817" i="1"/>
  <c r="BI817" i="1"/>
  <c r="BJ817" i="1"/>
  <c r="AY818" i="1"/>
  <c r="AZ818" i="1"/>
  <c r="BA818" i="1"/>
  <c r="BB818" i="1"/>
  <c r="BC818" i="1"/>
  <c r="BD818" i="1"/>
  <c r="BE818" i="1"/>
  <c r="BF818" i="1"/>
  <c r="BG818" i="1"/>
  <c r="BH818" i="1"/>
  <c r="BI818" i="1"/>
  <c r="BJ818" i="1"/>
  <c r="AY819" i="1"/>
  <c r="AZ819" i="1"/>
  <c r="BA819" i="1"/>
  <c r="BB819" i="1"/>
  <c r="BC819" i="1"/>
  <c r="BD819" i="1"/>
  <c r="BE819" i="1"/>
  <c r="BF819" i="1"/>
  <c r="BG819" i="1"/>
  <c r="BH819" i="1"/>
  <c r="BI819" i="1"/>
  <c r="BJ819" i="1"/>
  <c r="AY820" i="1"/>
  <c r="AZ820" i="1"/>
  <c r="BA820" i="1"/>
  <c r="BB820" i="1"/>
  <c r="BC820" i="1"/>
  <c r="BD820" i="1"/>
  <c r="BE820" i="1"/>
  <c r="BF820" i="1"/>
  <c r="BG820" i="1"/>
  <c r="BH820" i="1"/>
  <c r="BI820" i="1"/>
  <c r="BJ820" i="1"/>
  <c r="AY821" i="1"/>
  <c r="AZ821" i="1"/>
  <c r="BA821" i="1"/>
  <c r="BB821" i="1"/>
  <c r="BC821" i="1"/>
  <c r="BD821" i="1"/>
  <c r="BE821" i="1"/>
  <c r="BF821" i="1"/>
  <c r="BG821" i="1"/>
  <c r="BH821" i="1"/>
  <c r="BI821" i="1"/>
  <c r="BJ821" i="1"/>
  <c r="AY822" i="1"/>
  <c r="AZ822" i="1"/>
  <c r="BA822" i="1"/>
  <c r="BB822" i="1"/>
  <c r="BC822" i="1"/>
  <c r="BD822" i="1"/>
  <c r="BE822" i="1"/>
  <c r="BF822" i="1"/>
  <c r="BG822" i="1"/>
  <c r="BH822" i="1"/>
  <c r="BI822" i="1"/>
  <c r="BJ822" i="1"/>
  <c r="AY823" i="1"/>
  <c r="AZ823" i="1"/>
  <c r="BA823" i="1"/>
  <c r="BB823" i="1"/>
  <c r="BC823" i="1"/>
  <c r="BD823" i="1"/>
  <c r="BE823" i="1"/>
  <c r="BF823" i="1"/>
  <c r="BG823" i="1"/>
  <c r="BH823" i="1"/>
  <c r="BI823" i="1"/>
  <c r="BJ823" i="1"/>
  <c r="AY824" i="1"/>
  <c r="AZ824" i="1"/>
  <c r="BA824" i="1"/>
  <c r="BB824" i="1"/>
  <c r="BC824" i="1"/>
  <c r="BD824" i="1"/>
  <c r="BE824" i="1"/>
  <c r="BF824" i="1"/>
  <c r="BG824" i="1"/>
  <c r="BH824" i="1"/>
  <c r="BI824" i="1"/>
  <c r="BJ824" i="1"/>
  <c r="AY825" i="1"/>
  <c r="AZ825" i="1"/>
  <c r="BA825" i="1"/>
  <c r="BB825" i="1"/>
  <c r="BC825" i="1"/>
  <c r="BD825" i="1"/>
  <c r="BE825" i="1"/>
  <c r="BF825" i="1"/>
  <c r="BG825" i="1"/>
  <c r="BH825" i="1"/>
  <c r="BI825" i="1"/>
  <c r="BJ825" i="1"/>
  <c r="AY826" i="1"/>
  <c r="AZ826" i="1"/>
  <c r="BA826" i="1"/>
  <c r="BB826" i="1"/>
  <c r="BC826" i="1"/>
  <c r="BD826" i="1"/>
  <c r="BE826" i="1"/>
  <c r="BF826" i="1"/>
  <c r="BG826" i="1"/>
  <c r="BH826" i="1"/>
  <c r="BI826" i="1"/>
  <c r="BJ826" i="1"/>
  <c r="AY827" i="1"/>
  <c r="AZ827" i="1"/>
  <c r="BA827" i="1"/>
  <c r="BB827" i="1"/>
  <c r="BC827" i="1"/>
  <c r="BD827" i="1"/>
  <c r="BE827" i="1"/>
  <c r="BF827" i="1"/>
  <c r="BG827" i="1"/>
  <c r="BH827" i="1"/>
  <c r="BI827" i="1"/>
  <c r="BJ827" i="1"/>
  <c r="AY828" i="1"/>
  <c r="AZ828" i="1"/>
  <c r="BA828" i="1"/>
  <c r="BB828" i="1"/>
  <c r="BC828" i="1"/>
  <c r="BD828" i="1"/>
  <c r="BE828" i="1"/>
  <c r="BF828" i="1"/>
  <c r="BG828" i="1"/>
  <c r="BH828" i="1"/>
  <c r="BI828" i="1"/>
  <c r="BJ828" i="1"/>
  <c r="AY829" i="1"/>
  <c r="AZ829" i="1"/>
  <c r="BA829" i="1"/>
  <c r="BB829" i="1"/>
  <c r="BC829" i="1"/>
  <c r="BD829" i="1"/>
  <c r="BE829" i="1"/>
  <c r="BF829" i="1"/>
  <c r="BG829" i="1"/>
  <c r="BH829" i="1"/>
  <c r="BI829" i="1"/>
  <c r="BJ829" i="1"/>
  <c r="AY830" i="1"/>
  <c r="AZ830" i="1"/>
  <c r="BA830" i="1"/>
  <c r="BB830" i="1"/>
  <c r="BC830" i="1"/>
  <c r="BD830" i="1"/>
  <c r="BE830" i="1"/>
  <c r="BF830" i="1"/>
  <c r="BG830" i="1"/>
  <c r="BH830" i="1"/>
  <c r="BI830" i="1"/>
  <c r="BJ830" i="1"/>
  <c r="AY831" i="1"/>
  <c r="AZ831" i="1"/>
  <c r="BA831" i="1"/>
  <c r="BB831" i="1"/>
  <c r="BC831" i="1"/>
  <c r="BD831" i="1"/>
  <c r="BE831" i="1"/>
  <c r="BF831" i="1"/>
  <c r="BG831" i="1"/>
  <c r="BH831" i="1"/>
  <c r="BI831" i="1"/>
  <c r="BJ831" i="1"/>
  <c r="AY832" i="1"/>
  <c r="AZ832" i="1"/>
  <c r="BA832" i="1"/>
  <c r="BB832" i="1"/>
  <c r="BC832" i="1"/>
  <c r="BD832" i="1"/>
  <c r="BE832" i="1"/>
  <c r="BF832" i="1"/>
  <c r="BG832" i="1"/>
  <c r="BH832" i="1"/>
  <c r="BI832" i="1"/>
  <c r="BJ832" i="1"/>
  <c r="AY833" i="1"/>
  <c r="AZ833" i="1"/>
  <c r="BA833" i="1"/>
  <c r="BB833" i="1"/>
  <c r="BC833" i="1"/>
  <c r="BD833" i="1"/>
  <c r="BE833" i="1"/>
  <c r="BF833" i="1"/>
  <c r="BG833" i="1"/>
  <c r="BH833" i="1"/>
  <c r="BI833" i="1"/>
  <c r="BJ833" i="1"/>
  <c r="AY834" i="1"/>
  <c r="AZ834" i="1"/>
  <c r="BA834" i="1"/>
  <c r="BB834" i="1"/>
  <c r="BC834" i="1"/>
  <c r="BD834" i="1"/>
  <c r="BE834" i="1"/>
  <c r="BF834" i="1"/>
  <c r="BG834" i="1"/>
  <c r="BH834" i="1"/>
  <c r="BI834" i="1"/>
  <c r="BJ834" i="1"/>
  <c r="AY835" i="1"/>
  <c r="AZ835" i="1"/>
  <c r="BA835" i="1"/>
  <c r="BB835" i="1"/>
  <c r="BC835" i="1"/>
  <c r="BD835" i="1"/>
  <c r="BE835" i="1"/>
  <c r="BF835" i="1"/>
  <c r="BG835" i="1"/>
  <c r="BH835" i="1"/>
  <c r="BI835" i="1"/>
  <c r="BJ835" i="1"/>
  <c r="AY836" i="1"/>
  <c r="AZ836" i="1"/>
  <c r="BA836" i="1"/>
  <c r="BB836" i="1"/>
  <c r="BC836" i="1"/>
  <c r="BD836" i="1"/>
  <c r="BE836" i="1"/>
  <c r="BF836" i="1"/>
  <c r="BG836" i="1"/>
  <c r="BH836" i="1"/>
  <c r="BI836" i="1"/>
  <c r="BJ836" i="1"/>
  <c r="AY837" i="1"/>
  <c r="AZ837" i="1"/>
  <c r="BA837" i="1"/>
  <c r="BB837" i="1"/>
  <c r="BC837" i="1"/>
  <c r="BD837" i="1"/>
  <c r="BE837" i="1"/>
  <c r="BF837" i="1"/>
  <c r="BG837" i="1"/>
  <c r="BH837" i="1"/>
  <c r="BI837" i="1"/>
  <c r="BJ837" i="1"/>
  <c r="AY838" i="1"/>
  <c r="AZ838" i="1"/>
  <c r="BA838" i="1"/>
  <c r="BB838" i="1"/>
  <c r="BC838" i="1"/>
  <c r="BD838" i="1"/>
  <c r="BE838" i="1"/>
  <c r="BF838" i="1"/>
  <c r="BG838" i="1"/>
  <c r="BH838" i="1"/>
  <c r="BI838" i="1"/>
  <c r="BJ838" i="1"/>
  <c r="AY839" i="1"/>
  <c r="AZ839" i="1"/>
  <c r="BA839" i="1"/>
  <c r="BB839" i="1"/>
  <c r="BC839" i="1"/>
  <c r="BD839" i="1"/>
  <c r="BE839" i="1"/>
  <c r="BF839" i="1"/>
  <c r="BG839" i="1"/>
  <c r="BH839" i="1"/>
  <c r="BI839" i="1"/>
  <c r="BJ839" i="1"/>
  <c r="AY840" i="1"/>
  <c r="AZ840" i="1"/>
  <c r="BA840" i="1"/>
  <c r="BB840" i="1"/>
  <c r="BC840" i="1"/>
  <c r="BD840" i="1"/>
  <c r="BE840" i="1"/>
  <c r="BF840" i="1"/>
  <c r="BG840" i="1"/>
  <c r="BH840" i="1"/>
  <c r="BI840" i="1"/>
  <c r="BJ840" i="1"/>
  <c r="AY841" i="1"/>
  <c r="AZ841" i="1"/>
  <c r="BA841" i="1"/>
  <c r="BB841" i="1"/>
  <c r="BC841" i="1"/>
  <c r="BD841" i="1"/>
  <c r="BE841" i="1"/>
  <c r="BF841" i="1"/>
  <c r="BG841" i="1"/>
  <c r="BH841" i="1"/>
  <c r="BI841" i="1"/>
  <c r="BJ841" i="1"/>
  <c r="AY842" i="1"/>
  <c r="AZ842" i="1"/>
  <c r="BA842" i="1"/>
  <c r="BB842" i="1"/>
  <c r="BC842" i="1"/>
  <c r="BD842" i="1"/>
  <c r="BE842" i="1"/>
  <c r="BF842" i="1"/>
  <c r="BG842" i="1"/>
  <c r="BH842" i="1"/>
  <c r="BI842" i="1"/>
  <c r="BJ842" i="1"/>
  <c r="AY843" i="1"/>
  <c r="AZ843" i="1"/>
  <c r="BA843" i="1"/>
  <c r="BB843" i="1"/>
  <c r="BC843" i="1"/>
  <c r="BD843" i="1"/>
  <c r="BE843" i="1"/>
  <c r="BF843" i="1"/>
  <c r="BG843" i="1"/>
  <c r="BH843" i="1"/>
  <c r="BI843" i="1"/>
  <c r="BJ843" i="1"/>
  <c r="AY844" i="1"/>
  <c r="AZ844" i="1"/>
  <c r="BA844" i="1"/>
  <c r="BB844" i="1"/>
  <c r="BC844" i="1"/>
  <c r="BD844" i="1"/>
  <c r="BE844" i="1"/>
  <c r="BF844" i="1"/>
  <c r="BG844" i="1"/>
  <c r="BH844" i="1"/>
  <c r="BI844" i="1"/>
  <c r="BJ844" i="1"/>
  <c r="AY845" i="1"/>
  <c r="AZ845" i="1"/>
  <c r="BA845" i="1"/>
  <c r="BB845" i="1"/>
  <c r="BC845" i="1"/>
  <c r="BD845" i="1"/>
  <c r="BE845" i="1"/>
  <c r="BF845" i="1"/>
  <c r="BG845" i="1"/>
  <c r="BH845" i="1"/>
  <c r="BI845" i="1"/>
  <c r="BJ845" i="1"/>
  <c r="AY846" i="1"/>
  <c r="AZ846" i="1"/>
  <c r="BA846" i="1"/>
  <c r="BB846" i="1"/>
  <c r="BC846" i="1"/>
  <c r="BD846" i="1"/>
  <c r="BE846" i="1"/>
  <c r="BF846" i="1"/>
  <c r="BG846" i="1"/>
  <c r="BH846" i="1"/>
  <c r="BI846" i="1"/>
  <c r="BJ846" i="1"/>
  <c r="AY847" i="1"/>
  <c r="AZ847" i="1"/>
  <c r="BA847" i="1"/>
  <c r="BB847" i="1"/>
  <c r="BC847" i="1"/>
  <c r="BD847" i="1"/>
  <c r="BE847" i="1"/>
  <c r="BF847" i="1"/>
  <c r="BG847" i="1"/>
  <c r="BH847" i="1"/>
  <c r="BI847" i="1"/>
  <c r="BJ847" i="1"/>
  <c r="AY848" i="1"/>
  <c r="AZ848" i="1"/>
  <c r="BA848" i="1"/>
  <c r="BB848" i="1"/>
  <c r="BC848" i="1"/>
  <c r="BD848" i="1"/>
  <c r="BE848" i="1"/>
  <c r="BF848" i="1"/>
  <c r="BG848" i="1"/>
  <c r="BH848" i="1"/>
  <c r="BI848" i="1"/>
  <c r="BJ848" i="1"/>
  <c r="AY849" i="1"/>
  <c r="AZ849" i="1"/>
  <c r="BA849" i="1"/>
  <c r="BB849" i="1"/>
  <c r="BC849" i="1"/>
  <c r="BD849" i="1"/>
  <c r="BE849" i="1"/>
  <c r="BF849" i="1"/>
  <c r="BG849" i="1"/>
  <c r="BH849" i="1"/>
  <c r="BI849" i="1"/>
  <c r="BJ849" i="1"/>
  <c r="AY850" i="1"/>
  <c r="AZ850" i="1"/>
  <c r="BA850" i="1"/>
  <c r="BB850" i="1"/>
  <c r="BC850" i="1"/>
  <c r="BD850" i="1"/>
  <c r="BE850" i="1"/>
  <c r="BF850" i="1"/>
  <c r="BG850" i="1"/>
  <c r="BH850" i="1"/>
  <c r="BI850" i="1"/>
  <c r="BJ850" i="1"/>
  <c r="AY851" i="1"/>
  <c r="AZ851" i="1"/>
  <c r="BA851" i="1"/>
  <c r="BB851" i="1"/>
  <c r="BC851" i="1"/>
  <c r="BD851" i="1"/>
  <c r="BE851" i="1"/>
  <c r="BF851" i="1"/>
  <c r="BG851" i="1"/>
  <c r="BH851" i="1"/>
  <c r="BI851" i="1"/>
  <c r="BJ851" i="1"/>
  <c r="AY852" i="1"/>
  <c r="AZ852" i="1"/>
  <c r="BA852" i="1"/>
  <c r="BB852" i="1"/>
  <c r="BC852" i="1"/>
  <c r="BD852" i="1"/>
  <c r="BE852" i="1"/>
  <c r="BF852" i="1"/>
  <c r="BG852" i="1"/>
  <c r="BH852" i="1"/>
  <c r="BI852" i="1"/>
  <c r="BJ852" i="1"/>
  <c r="AY853" i="1"/>
  <c r="AZ853" i="1"/>
  <c r="BA853" i="1"/>
  <c r="BB853" i="1"/>
  <c r="BC853" i="1"/>
  <c r="BD853" i="1"/>
  <c r="BE853" i="1"/>
  <c r="BF853" i="1"/>
  <c r="BG853" i="1"/>
  <c r="BH853" i="1"/>
  <c r="BI853" i="1"/>
  <c r="BJ853" i="1"/>
  <c r="AY854" i="1"/>
  <c r="AZ854" i="1"/>
  <c r="BA854" i="1"/>
  <c r="BB854" i="1"/>
  <c r="BC854" i="1"/>
  <c r="BD854" i="1"/>
  <c r="BE854" i="1"/>
  <c r="BF854" i="1"/>
  <c r="BG854" i="1"/>
  <c r="BH854" i="1"/>
  <c r="BI854" i="1"/>
  <c r="BJ854" i="1"/>
  <c r="AY855" i="1"/>
  <c r="AZ855" i="1"/>
  <c r="BA855" i="1"/>
  <c r="BB855" i="1"/>
  <c r="BC855" i="1"/>
  <c r="BD855" i="1"/>
  <c r="BE855" i="1"/>
  <c r="BF855" i="1"/>
  <c r="BG855" i="1"/>
  <c r="BH855" i="1"/>
  <c r="BI855" i="1"/>
  <c r="BJ855" i="1"/>
  <c r="AY856" i="1"/>
  <c r="AZ856" i="1"/>
  <c r="BA856" i="1"/>
  <c r="BB856" i="1"/>
  <c r="BC856" i="1"/>
  <c r="BD856" i="1"/>
  <c r="BE856" i="1"/>
  <c r="BF856" i="1"/>
  <c r="BG856" i="1"/>
  <c r="BH856" i="1"/>
  <c r="BI856" i="1"/>
  <c r="BJ856" i="1"/>
  <c r="AY857" i="1"/>
  <c r="AZ857" i="1"/>
  <c r="BA857" i="1"/>
  <c r="BB857" i="1"/>
  <c r="BC857" i="1"/>
  <c r="BD857" i="1"/>
  <c r="BE857" i="1"/>
  <c r="BF857" i="1"/>
  <c r="BG857" i="1"/>
  <c r="BH857" i="1"/>
  <c r="BI857" i="1"/>
  <c r="BJ857" i="1"/>
  <c r="AY858" i="1"/>
  <c r="AZ858" i="1"/>
  <c r="BA858" i="1"/>
  <c r="BB858" i="1"/>
  <c r="BC858" i="1"/>
  <c r="BD858" i="1"/>
  <c r="BE858" i="1"/>
  <c r="BF858" i="1"/>
  <c r="BG858" i="1"/>
  <c r="BH858" i="1"/>
  <c r="BI858" i="1"/>
  <c r="BJ858" i="1"/>
  <c r="AY859" i="1"/>
  <c r="AZ859" i="1"/>
  <c r="BA859" i="1"/>
  <c r="BB859" i="1"/>
  <c r="BC859" i="1"/>
  <c r="BD859" i="1"/>
  <c r="BE859" i="1"/>
  <c r="BF859" i="1"/>
  <c r="BG859" i="1"/>
  <c r="BH859" i="1"/>
  <c r="BI859" i="1"/>
  <c r="BJ859" i="1"/>
  <c r="AY860" i="1"/>
  <c r="AZ860" i="1"/>
  <c r="BA860" i="1"/>
  <c r="BB860" i="1"/>
  <c r="BC860" i="1"/>
  <c r="BD860" i="1"/>
  <c r="BE860" i="1"/>
  <c r="BF860" i="1"/>
  <c r="BG860" i="1"/>
  <c r="BH860" i="1"/>
  <c r="BI860" i="1"/>
  <c r="BJ860" i="1"/>
  <c r="AY861" i="1"/>
  <c r="AZ861" i="1"/>
  <c r="BA861" i="1"/>
  <c r="BB861" i="1"/>
  <c r="BC861" i="1"/>
  <c r="BD861" i="1"/>
  <c r="BE861" i="1"/>
  <c r="BF861" i="1"/>
  <c r="BG861" i="1"/>
  <c r="BH861" i="1"/>
  <c r="BI861" i="1"/>
  <c r="BJ861" i="1"/>
  <c r="AY862" i="1"/>
  <c r="AZ862" i="1"/>
  <c r="BA862" i="1"/>
  <c r="BB862" i="1"/>
  <c r="BC862" i="1"/>
  <c r="BD862" i="1"/>
  <c r="BE862" i="1"/>
  <c r="BF862" i="1"/>
  <c r="BG862" i="1"/>
  <c r="BH862" i="1"/>
  <c r="BI862" i="1"/>
  <c r="BJ862" i="1"/>
  <c r="AY863" i="1"/>
  <c r="AZ863" i="1"/>
  <c r="BA863" i="1"/>
  <c r="BB863" i="1"/>
  <c r="BC863" i="1"/>
  <c r="BD863" i="1"/>
  <c r="BE863" i="1"/>
  <c r="BF863" i="1"/>
  <c r="BG863" i="1"/>
  <c r="BH863" i="1"/>
  <c r="BI863" i="1"/>
  <c r="BJ863" i="1"/>
  <c r="AY864" i="1"/>
  <c r="AZ864" i="1"/>
  <c r="BA864" i="1"/>
  <c r="BB864" i="1"/>
  <c r="BC864" i="1"/>
  <c r="BD864" i="1"/>
  <c r="BE864" i="1"/>
  <c r="BF864" i="1"/>
  <c r="BG864" i="1"/>
  <c r="BH864" i="1"/>
  <c r="BI864" i="1"/>
  <c r="BJ864" i="1"/>
  <c r="AY865" i="1"/>
  <c r="AZ865" i="1"/>
  <c r="BA865" i="1"/>
  <c r="BB865" i="1"/>
  <c r="BC865" i="1"/>
  <c r="BD865" i="1"/>
  <c r="BE865" i="1"/>
  <c r="BF865" i="1"/>
  <c r="BG865" i="1"/>
  <c r="BH865" i="1"/>
  <c r="BI865" i="1"/>
  <c r="BJ865" i="1"/>
  <c r="AY866" i="1"/>
  <c r="AZ866" i="1"/>
  <c r="BA866" i="1"/>
  <c r="BB866" i="1"/>
  <c r="BC866" i="1"/>
  <c r="BD866" i="1"/>
  <c r="BE866" i="1"/>
  <c r="BF866" i="1"/>
  <c r="BG866" i="1"/>
  <c r="BH866" i="1"/>
  <c r="BI866" i="1"/>
  <c r="BJ866" i="1"/>
  <c r="AY867" i="1"/>
  <c r="AZ867" i="1"/>
  <c r="BA867" i="1"/>
  <c r="BB867" i="1"/>
  <c r="BC867" i="1"/>
  <c r="BD867" i="1"/>
  <c r="BE867" i="1"/>
  <c r="BF867" i="1"/>
  <c r="BG867" i="1"/>
  <c r="BH867" i="1"/>
  <c r="BI867" i="1"/>
  <c r="BJ867" i="1"/>
  <c r="AY868" i="1"/>
  <c r="AZ868" i="1"/>
  <c r="BA868" i="1"/>
  <c r="BB868" i="1"/>
  <c r="BC868" i="1"/>
  <c r="BD868" i="1"/>
  <c r="BE868" i="1"/>
  <c r="BF868" i="1"/>
  <c r="BG868" i="1"/>
  <c r="BH868" i="1"/>
  <c r="BI868" i="1"/>
  <c r="BJ868" i="1"/>
  <c r="AY869" i="1"/>
  <c r="AZ869" i="1"/>
  <c r="BA869" i="1"/>
  <c r="BB869" i="1"/>
  <c r="BC869" i="1"/>
  <c r="BD869" i="1"/>
  <c r="BE869" i="1"/>
  <c r="BF869" i="1"/>
  <c r="BG869" i="1"/>
  <c r="BH869" i="1"/>
  <c r="BI869" i="1"/>
  <c r="BJ869" i="1"/>
  <c r="AY870" i="1"/>
  <c r="AZ870" i="1"/>
  <c r="BA870" i="1"/>
  <c r="BB870" i="1"/>
  <c r="BC870" i="1"/>
  <c r="BD870" i="1"/>
  <c r="BE870" i="1"/>
  <c r="BF870" i="1"/>
  <c r="BG870" i="1"/>
  <c r="BH870" i="1"/>
  <c r="BI870" i="1"/>
  <c r="BJ870" i="1"/>
  <c r="AY871" i="1"/>
  <c r="AZ871" i="1"/>
  <c r="BA871" i="1"/>
  <c r="BB871" i="1"/>
  <c r="BC871" i="1"/>
  <c r="BD871" i="1"/>
  <c r="BE871" i="1"/>
  <c r="BF871" i="1"/>
  <c r="BG871" i="1"/>
  <c r="BH871" i="1"/>
  <c r="BI871" i="1"/>
  <c r="BJ871" i="1"/>
  <c r="AY872" i="1"/>
  <c r="AZ872" i="1"/>
  <c r="BA872" i="1"/>
  <c r="BB872" i="1"/>
  <c r="BC872" i="1"/>
  <c r="BD872" i="1"/>
  <c r="BE872" i="1"/>
  <c r="BF872" i="1"/>
  <c r="BG872" i="1"/>
  <c r="BH872" i="1"/>
  <c r="BI872" i="1"/>
  <c r="BJ872" i="1"/>
  <c r="AY873" i="1"/>
  <c r="AZ873" i="1"/>
  <c r="BA873" i="1"/>
  <c r="BB873" i="1"/>
  <c r="BC873" i="1"/>
  <c r="BD873" i="1"/>
  <c r="BE873" i="1"/>
  <c r="BF873" i="1"/>
  <c r="BG873" i="1"/>
  <c r="BH873" i="1"/>
  <c r="BI873" i="1"/>
  <c r="BJ873" i="1"/>
  <c r="AY874" i="1"/>
  <c r="AZ874" i="1"/>
  <c r="BA874" i="1"/>
  <c r="BB874" i="1"/>
  <c r="BC874" i="1"/>
  <c r="BD874" i="1"/>
  <c r="BE874" i="1"/>
  <c r="BF874" i="1"/>
  <c r="BG874" i="1"/>
  <c r="BH874" i="1"/>
  <c r="BI874" i="1"/>
  <c r="BJ874" i="1"/>
  <c r="AY875" i="1"/>
  <c r="AZ875" i="1"/>
  <c r="BA875" i="1"/>
  <c r="BB875" i="1"/>
  <c r="BC875" i="1"/>
  <c r="BD875" i="1"/>
  <c r="BE875" i="1"/>
  <c r="BF875" i="1"/>
  <c r="BG875" i="1"/>
  <c r="BH875" i="1"/>
  <c r="BI875" i="1"/>
  <c r="BJ875" i="1"/>
  <c r="AY876" i="1"/>
  <c r="AZ876" i="1"/>
  <c r="BA876" i="1"/>
  <c r="BB876" i="1"/>
  <c r="BC876" i="1"/>
  <c r="BD876" i="1"/>
  <c r="BE876" i="1"/>
  <c r="BF876" i="1"/>
  <c r="BG876" i="1"/>
  <c r="BH876" i="1"/>
  <c r="BI876" i="1"/>
  <c r="BJ876" i="1"/>
  <c r="AY877" i="1"/>
  <c r="AZ877" i="1"/>
  <c r="BA877" i="1"/>
  <c r="BB877" i="1"/>
  <c r="BC877" i="1"/>
  <c r="BD877" i="1"/>
  <c r="BE877" i="1"/>
  <c r="BF877" i="1"/>
  <c r="BG877" i="1"/>
  <c r="BH877" i="1"/>
  <c r="BI877" i="1"/>
  <c r="BJ877" i="1"/>
  <c r="AY878" i="1"/>
  <c r="AZ878" i="1"/>
  <c r="BA878" i="1"/>
  <c r="BB878" i="1"/>
  <c r="BC878" i="1"/>
  <c r="BD878" i="1"/>
  <c r="BE878" i="1"/>
  <c r="BF878" i="1"/>
  <c r="BG878" i="1"/>
  <c r="BH878" i="1"/>
  <c r="BI878" i="1"/>
  <c r="BJ878" i="1"/>
  <c r="AY879" i="1"/>
  <c r="AZ879" i="1"/>
  <c r="BA879" i="1"/>
  <c r="BB879" i="1"/>
  <c r="BC879" i="1"/>
  <c r="BD879" i="1"/>
  <c r="BE879" i="1"/>
  <c r="BF879" i="1"/>
  <c r="BG879" i="1"/>
  <c r="BH879" i="1"/>
  <c r="BI879" i="1"/>
  <c r="BJ879" i="1"/>
  <c r="AY880" i="1"/>
  <c r="AZ880" i="1"/>
  <c r="BA880" i="1"/>
  <c r="BB880" i="1"/>
  <c r="BC880" i="1"/>
  <c r="BD880" i="1"/>
  <c r="BE880" i="1"/>
  <c r="BF880" i="1"/>
  <c r="BG880" i="1"/>
  <c r="BH880" i="1"/>
  <c r="BI880" i="1"/>
  <c r="BJ880" i="1"/>
  <c r="AY881" i="1"/>
  <c r="AZ881" i="1"/>
  <c r="BA881" i="1"/>
  <c r="BB881" i="1"/>
  <c r="BC881" i="1"/>
  <c r="BD881" i="1"/>
  <c r="BE881" i="1"/>
  <c r="BF881" i="1"/>
  <c r="BG881" i="1"/>
  <c r="BH881" i="1"/>
  <c r="BI881" i="1"/>
  <c r="BJ881" i="1"/>
  <c r="AY882" i="1"/>
  <c r="AZ882" i="1"/>
  <c r="BA882" i="1"/>
  <c r="BB882" i="1"/>
  <c r="BC882" i="1"/>
  <c r="BD882" i="1"/>
  <c r="BE882" i="1"/>
  <c r="BF882" i="1"/>
  <c r="BG882" i="1"/>
  <c r="BH882" i="1"/>
  <c r="BI882" i="1"/>
  <c r="BJ882" i="1"/>
  <c r="AY883" i="1"/>
  <c r="AZ883" i="1"/>
  <c r="BA883" i="1"/>
  <c r="BB883" i="1"/>
  <c r="BC883" i="1"/>
  <c r="BD883" i="1"/>
  <c r="BE883" i="1"/>
  <c r="BF883" i="1"/>
  <c r="BG883" i="1"/>
  <c r="BH883" i="1"/>
  <c r="BI883" i="1"/>
  <c r="BJ883" i="1"/>
  <c r="AY884" i="1"/>
  <c r="AZ884" i="1"/>
  <c r="BA884" i="1"/>
  <c r="BB884" i="1"/>
  <c r="BC884" i="1"/>
  <c r="BD884" i="1"/>
  <c r="BE884" i="1"/>
  <c r="BF884" i="1"/>
  <c r="BG884" i="1"/>
  <c r="BH884" i="1"/>
  <c r="BI884" i="1"/>
  <c r="BJ884" i="1"/>
  <c r="AY885" i="1"/>
  <c r="AZ885" i="1"/>
  <c r="BA885" i="1"/>
  <c r="BB885" i="1"/>
  <c r="BC885" i="1"/>
  <c r="BD885" i="1"/>
  <c r="BE885" i="1"/>
  <c r="BF885" i="1"/>
  <c r="BG885" i="1"/>
  <c r="BH885" i="1"/>
  <c r="BI885" i="1"/>
  <c r="BJ885" i="1"/>
  <c r="AY886" i="1"/>
  <c r="AZ886" i="1"/>
  <c r="BA886" i="1"/>
  <c r="BB886" i="1"/>
  <c r="BC886" i="1"/>
  <c r="BD886" i="1"/>
  <c r="BE886" i="1"/>
  <c r="BF886" i="1"/>
  <c r="BG886" i="1"/>
  <c r="BH886" i="1"/>
  <c r="BI886" i="1"/>
  <c r="BJ886" i="1"/>
  <c r="AY887" i="1"/>
  <c r="AZ887" i="1"/>
  <c r="BA887" i="1"/>
  <c r="BB887" i="1"/>
  <c r="BC887" i="1"/>
  <c r="BD887" i="1"/>
  <c r="BE887" i="1"/>
  <c r="BF887" i="1"/>
  <c r="BG887" i="1"/>
  <c r="BH887" i="1"/>
  <c r="BI887" i="1"/>
  <c r="BJ887" i="1"/>
  <c r="AY888" i="1"/>
  <c r="AZ888" i="1"/>
  <c r="BA888" i="1"/>
  <c r="BB888" i="1"/>
  <c r="BC888" i="1"/>
  <c r="BD888" i="1"/>
  <c r="BE888" i="1"/>
  <c r="BF888" i="1"/>
  <c r="BG888" i="1"/>
  <c r="BH888" i="1"/>
  <c r="BI888" i="1"/>
  <c r="BJ888" i="1"/>
  <c r="AY889" i="1"/>
  <c r="AZ889" i="1"/>
  <c r="BA889" i="1"/>
  <c r="BB889" i="1"/>
  <c r="BC889" i="1"/>
  <c r="BD889" i="1"/>
  <c r="BE889" i="1"/>
  <c r="BF889" i="1"/>
  <c r="BG889" i="1"/>
  <c r="BH889" i="1"/>
  <c r="BI889" i="1"/>
  <c r="BJ889" i="1"/>
  <c r="AY890" i="1"/>
  <c r="AZ890" i="1"/>
  <c r="BA890" i="1"/>
  <c r="BB890" i="1"/>
  <c r="BC890" i="1"/>
  <c r="BD890" i="1"/>
  <c r="BE890" i="1"/>
  <c r="BF890" i="1"/>
  <c r="BG890" i="1"/>
  <c r="BH890" i="1"/>
  <c r="BI890" i="1"/>
  <c r="BJ890" i="1"/>
  <c r="AY891" i="1"/>
  <c r="AZ891" i="1"/>
  <c r="BA891" i="1"/>
  <c r="BB891" i="1"/>
  <c r="BC891" i="1"/>
  <c r="BD891" i="1"/>
  <c r="BE891" i="1"/>
  <c r="BF891" i="1"/>
  <c r="BG891" i="1"/>
  <c r="BH891" i="1"/>
  <c r="BI891" i="1"/>
  <c r="BJ891" i="1"/>
  <c r="AY892" i="1"/>
  <c r="AZ892" i="1"/>
  <c r="BA892" i="1"/>
  <c r="BB892" i="1"/>
  <c r="BC892" i="1"/>
  <c r="BD892" i="1"/>
  <c r="BE892" i="1"/>
  <c r="BF892" i="1"/>
  <c r="BG892" i="1"/>
  <c r="BH892" i="1"/>
  <c r="BI892" i="1"/>
  <c r="BJ892" i="1"/>
  <c r="AY893" i="1"/>
  <c r="AZ893" i="1"/>
  <c r="BA893" i="1"/>
  <c r="BB893" i="1"/>
  <c r="BC893" i="1"/>
  <c r="BD893" i="1"/>
  <c r="BE893" i="1"/>
  <c r="BF893" i="1"/>
  <c r="BG893" i="1"/>
  <c r="BH893" i="1"/>
  <c r="BI893" i="1"/>
  <c r="BJ893" i="1"/>
  <c r="AY894" i="1"/>
  <c r="AZ894" i="1"/>
  <c r="BA894" i="1"/>
  <c r="BB894" i="1"/>
  <c r="BC894" i="1"/>
  <c r="BD894" i="1"/>
  <c r="BE894" i="1"/>
  <c r="BF894" i="1"/>
  <c r="BG894" i="1"/>
  <c r="BH894" i="1"/>
  <c r="BI894" i="1"/>
  <c r="BJ894" i="1"/>
  <c r="AY895" i="1"/>
  <c r="AZ895" i="1"/>
  <c r="BA895" i="1"/>
  <c r="BB895" i="1"/>
  <c r="BC895" i="1"/>
  <c r="BD895" i="1"/>
  <c r="BE895" i="1"/>
  <c r="BF895" i="1"/>
  <c r="BG895" i="1"/>
  <c r="BH895" i="1"/>
  <c r="BI895" i="1"/>
  <c r="BJ895" i="1"/>
  <c r="AY896" i="1"/>
  <c r="AZ896" i="1"/>
  <c r="BA896" i="1"/>
  <c r="BB896" i="1"/>
  <c r="BC896" i="1"/>
  <c r="BD896" i="1"/>
  <c r="BE896" i="1"/>
  <c r="BF896" i="1"/>
  <c r="BG896" i="1"/>
  <c r="BH896" i="1"/>
  <c r="BI896" i="1"/>
  <c r="BJ896" i="1"/>
  <c r="AY897" i="1"/>
  <c r="AZ897" i="1"/>
  <c r="BA897" i="1"/>
  <c r="BB897" i="1"/>
  <c r="BC897" i="1"/>
  <c r="BD897" i="1"/>
  <c r="BE897" i="1"/>
  <c r="BF897" i="1"/>
  <c r="BG897" i="1"/>
  <c r="BH897" i="1"/>
  <c r="BI897" i="1"/>
  <c r="BJ897" i="1"/>
  <c r="AY898" i="1"/>
  <c r="AZ898" i="1"/>
  <c r="BA898" i="1"/>
  <c r="BB898" i="1"/>
  <c r="BC898" i="1"/>
  <c r="BD898" i="1"/>
  <c r="BE898" i="1"/>
  <c r="BF898" i="1"/>
  <c r="BG898" i="1"/>
  <c r="BH898" i="1"/>
  <c r="BI898" i="1"/>
  <c r="BJ898" i="1"/>
  <c r="AY899" i="1"/>
  <c r="AZ899" i="1"/>
  <c r="BA899" i="1"/>
  <c r="BB899" i="1"/>
  <c r="BC899" i="1"/>
  <c r="BD899" i="1"/>
  <c r="BE899" i="1"/>
  <c r="BF899" i="1"/>
  <c r="BG899" i="1"/>
  <c r="BH899" i="1"/>
  <c r="BI899" i="1"/>
  <c r="BJ899" i="1"/>
  <c r="AY900" i="1"/>
  <c r="AZ900" i="1"/>
  <c r="BA900" i="1"/>
  <c r="BB900" i="1"/>
  <c r="BC900" i="1"/>
  <c r="BD900" i="1"/>
  <c r="BE900" i="1"/>
  <c r="BF900" i="1"/>
  <c r="BG900" i="1"/>
  <c r="BH900" i="1"/>
  <c r="BI900" i="1"/>
  <c r="BJ900" i="1"/>
  <c r="AY901" i="1"/>
  <c r="AZ901" i="1"/>
  <c r="BA901" i="1"/>
  <c r="BB901" i="1"/>
  <c r="BC901" i="1"/>
  <c r="BD901" i="1"/>
  <c r="BE901" i="1"/>
  <c r="BF901" i="1"/>
  <c r="BG901" i="1"/>
  <c r="BH901" i="1"/>
  <c r="BI901" i="1"/>
  <c r="BJ901" i="1"/>
  <c r="AY902" i="1"/>
  <c r="AZ902" i="1"/>
  <c r="BA902" i="1"/>
  <c r="BB902" i="1"/>
  <c r="BC902" i="1"/>
  <c r="BD902" i="1"/>
  <c r="BE902" i="1"/>
  <c r="BF902" i="1"/>
  <c r="BG902" i="1"/>
  <c r="BH902" i="1"/>
  <c r="BI902" i="1"/>
  <c r="BJ902" i="1"/>
  <c r="AY903" i="1"/>
  <c r="AZ903" i="1"/>
  <c r="BA903" i="1"/>
  <c r="BB903" i="1"/>
  <c r="BC903" i="1"/>
  <c r="BD903" i="1"/>
  <c r="BE903" i="1"/>
  <c r="BF903" i="1"/>
  <c r="BG903" i="1"/>
  <c r="BH903" i="1"/>
  <c r="BI903" i="1"/>
  <c r="BJ903" i="1"/>
  <c r="AY904" i="1"/>
  <c r="AZ904" i="1"/>
  <c r="BA904" i="1"/>
  <c r="BB904" i="1"/>
  <c r="BC904" i="1"/>
  <c r="BD904" i="1"/>
  <c r="BE904" i="1"/>
  <c r="BF904" i="1"/>
  <c r="BG904" i="1"/>
  <c r="BH904" i="1"/>
  <c r="BI904" i="1"/>
  <c r="BJ904" i="1"/>
  <c r="AY905" i="1"/>
  <c r="AZ905" i="1"/>
  <c r="BA905" i="1"/>
  <c r="BB905" i="1"/>
  <c r="BC905" i="1"/>
  <c r="BD905" i="1"/>
  <c r="BE905" i="1"/>
  <c r="BF905" i="1"/>
  <c r="BG905" i="1"/>
  <c r="BH905" i="1"/>
  <c r="BI905" i="1"/>
  <c r="BJ905" i="1"/>
  <c r="AY906" i="1"/>
  <c r="AZ906" i="1"/>
  <c r="BA906" i="1"/>
  <c r="BB906" i="1"/>
  <c r="BC906" i="1"/>
  <c r="BD906" i="1"/>
  <c r="BE906" i="1"/>
  <c r="BF906" i="1"/>
  <c r="BG906" i="1"/>
  <c r="BH906" i="1"/>
  <c r="BI906" i="1"/>
  <c r="BJ906" i="1"/>
  <c r="AY907" i="1"/>
  <c r="AZ907" i="1"/>
  <c r="BA907" i="1"/>
  <c r="BB907" i="1"/>
  <c r="BC907" i="1"/>
  <c r="BD907" i="1"/>
  <c r="BE907" i="1"/>
  <c r="BF907" i="1"/>
  <c r="BG907" i="1"/>
  <c r="BH907" i="1"/>
  <c r="BI907" i="1"/>
  <c r="BJ907" i="1"/>
  <c r="AY908" i="1"/>
  <c r="AZ908" i="1"/>
  <c r="BA908" i="1"/>
  <c r="BB908" i="1"/>
  <c r="BC908" i="1"/>
  <c r="BD908" i="1"/>
  <c r="BE908" i="1"/>
  <c r="BF908" i="1"/>
  <c r="BG908" i="1"/>
  <c r="BH908" i="1"/>
  <c r="BI908" i="1"/>
  <c r="BJ908" i="1"/>
  <c r="AY909" i="1"/>
  <c r="AZ909" i="1"/>
  <c r="BA909" i="1"/>
  <c r="BB909" i="1"/>
  <c r="BC909" i="1"/>
  <c r="BD909" i="1"/>
  <c r="BE909" i="1"/>
  <c r="BF909" i="1"/>
  <c r="BG909" i="1"/>
  <c r="BH909" i="1"/>
  <c r="BI909" i="1"/>
  <c r="BJ909" i="1"/>
  <c r="AY910" i="1"/>
  <c r="AZ910" i="1"/>
  <c r="BA910" i="1"/>
  <c r="BB910" i="1"/>
  <c r="BC910" i="1"/>
  <c r="BD910" i="1"/>
  <c r="BE910" i="1"/>
  <c r="BF910" i="1"/>
  <c r="BG910" i="1"/>
  <c r="BH910" i="1"/>
  <c r="BI910" i="1"/>
  <c r="BJ910" i="1"/>
  <c r="AY911" i="1"/>
  <c r="AZ911" i="1"/>
  <c r="BA911" i="1"/>
  <c r="BB911" i="1"/>
  <c r="BC911" i="1"/>
  <c r="BD911" i="1"/>
  <c r="BE911" i="1"/>
  <c r="BF911" i="1"/>
  <c r="BG911" i="1"/>
  <c r="BH911" i="1"/>
  <c r="BI911" i="1"/>
  <c r="BJ911" i="1"/>
  <c r="AY912" i="1"/>
  <c r="AZ912" i="1"/>
  <c r="BA912" i="1"/>
  <c r="BB912" i="1"/>
  <c r="BC912" i="1"/>
  <c r="BD912" i="1"/>
  <c r="BE912" i="1"/>
  <c r="BF912" i="1"/>
  <c r="BG912" i="1"/>
  <c r="BH912" i="1"/>
  <c r="BI912" i="1"/>
  <c r="BJ912" i="1"/>
  <c r="AY913" i="1"/>
  <c r="AZ913" i="1"/>
  <c r="BA913" i="1"/>
  <c r="BB913" i="1"/>
  <c r="BC913" i="1"/>
  <c r="BD913" i="1"/>
  <c r="BE913" i="1"/>
  <c r="BF913" i="1"/>
  <c r="BG913" i="1"/>
  <c r="BH913" i="1"/>
  <c r="BI913" i="1"/>
  <c r="BJ913" i="1"/>
  <c r="AY914" i="1"/>
  <c r="AZ914" i="1"/>
  <c r="BA914" i="1"/>
  <c r="BB914" i="1"/>
  <c r="BC914" i="1"/>
  <c r="BD914" i="1"/>
  <c r="BE914" i="1"/>
  <c r="BF914" i="1"/>
  <c r="BG914" i="1"/>
  <c r="BH914" i="1"/>
  <c r="BI914" i="1"/>
  <c r="BJ914" i="1"/>
  <c r="AY915" i="1"/>
  <c r="AZ915" i="1"/>
  <c r="BA915" i="1"/>
  <c r="BB915" i="1"/>
  <c r="BC915" i="1"/>
  <c r="BD915" i="1"/>
  <c r="BE915" i="1"/>
  <c r="BF915" i="1"/>
  <c r="BG915" i="1"/>
  <c r="BH915" i="1"/>
  <c r="BI915" i="1"/>
  <c r="BJ915" i="1"/>
  <c r="AY916" i="1"/>
  <c r="AZ916" i="1"/>
  <c r="BA916" i="1"/>
  <c r="BB916" i="1"/>
  <c r="BC916" i="1"/>
  <c r="BD916" i="1"/>
  <c r="BE916" i="1"/>
  <c r="BF916" i="1"/>
  <c r="BG916" i="1"/>
  <c r="BH916" i="1"/>
  <c r="BI916" i="1"/>
  <c r="BJ916" i="1"/>
  <c r="AY917" i="1"/>
  <c r="AZ917" i="1"/>
  <c r="BA917" i="1"/>
  <c r="BB917" i="1"/>
  <c r="BC917" i="1"/>
  <c r="BD917" i="1"/>
  <c r="BE917" i="1"/>
  <c r="BF917" i="1"/>
  <c r="BG917" i="1"/>
  <c r="BH917" i="1"/>
  <c r="BI917" i="1"/>
  <c r="BJ917" i="1"/>
  <c r="AY918" i="1"/>
  <c r="AZ918" i="1"/>
  <c r="BA918" i="1"/>
  <c r="BB918" i="1"/>
  <c r="BC918" i="1"/>
  <c r="BD918" i="1"/>
  <c r="BE918" i="1"/>
  <c r="BF918" i="1"/>
  <c r="BG918" i="1"/>
  <c r="BH918" i="1"/>
  <c r="BI918" i="1"/>
  <c r="BJ918" i="1"/>
  <c r="AY919" i="1"/>
  <c r="AZ919" i="1"/>
  <c r="BA919" i="1"/>
  <c r="BB919" i="1"/>
  <c r="BC919" i="1"/>
  <c r="BD919" i="1"/>
  <c r="BE919" i="1"/>
  <c r="BF919" i="1"/>
  <c r="BG919" i="1"/>
  <c r="BH919" i="1"/>
  <c r="BI919" i="1"/>
  <c r="BJ919" i="1"/>
  <c r="AY920" i="1"/>
  <c r="AZ920" i="1"/>
  <c r="BA920" i="1"/>
  <c r="BB920" i="1"/>
  <c r="BC920" i="1"/>
  <c r="BD920" i="1"/>
  <c r="BE920" i="1"/>
  <c r="BF920" i="1"/>
  <c r="BG920" i="1"/>
  <c r="BH920" i="1"/>
  <c r="BI920" i="1"/>
  <c r="BJ920" i="1"/>
  <c r="AY921" i="1"/>
  <c r="AZ921" i="1"/>
  <c r="BA921" i="1"/>
  <c r="BB921" i="1"/>
  <c r="BC921" i="1"/>
  <c r="BD921" i="1"/>
  <c r="BE921" i="1"/>
  <c r="BF921" i="1"/>
  <c r="BG921" i="1"/>
  <c r="BH921" i="1"/>
  <c r="BI921" i="1"/>
  <c r="BJ921" i="1"/>
  <c r="AY922" i="1"/>
  <c r="AZ922" i="1"/>
  <c r="BA922" i="1"/>
  <c r="BB922" i="1"/>
  <c r="BC922" i="1"/>
  <c r="BD922" i="1"/>
  <c r="BE922" i="1"/>
  <c r="BF922" i="1"/>
  <c r="BG922" i="1"/>
  <c r="BH922" i="1"/>
  <c r="BI922" i="1"/>
  <c r="BJ922" i="1"/>
  <c r="AY923" i="1"/>
  <c r="AZ923" i="1"/>
  <c r="BA923" i="1"/>
  <c r="BB923" i="1"/>
  <c r="BC923" i="1"/>
  <c r="BD923" i="1"/>
  <c r="BE923" i="1"/>
  <c r="BF923" i="1"/>
  <c r="BG923" i="1"/>
  <c r="BH923" i="1"/>
  <c r="BI923" i="1"/>
  <c r="BJ923" i="1"/>
  <c r="AY924" i="1"/>
  <c r="AZ924" i="1"/>
  <c r="BA924" i="1"/>
  <c r="BB924" i="1"/>
  <c r="BC924" i="1"/>
  <c r="BD924" i="1"/>
  <c r="BE924" i="1"/>
  <c r="BF924" i="1"/>
  <c r="BG924" i="1"/>
  <c r="BH924" i="1"/>
  <c r="BI924" i="1"/>
  <c r="BJ924" i="1"/>
  <c r="AY925" i="1"/>
  <c r="AZ925" i="1"/>
  <c r="BA925" i="1"/>
  <c r="BB925" i="1"/>
  <c r="BC925" i="1"/>
  <c r="BD925" i="1"/>
  <c r="BE925" i="1"/>
  <c r="BF925" i="1"/>
  <c r="BG925" i="1"/>
  <c r="BH925" i="1"/>
  <c r="BI925" i="1"/>
  <c r="BJ925" i="1"/>
  <c r="AY926" i="1"/>
  <c r="AZ926" i="1"/>
  <c r="BA926" i="1"/>
  <c r="BB926" i="1"/>
  <c r="BC926" i="1"/>
  <c r="BD926" i="1"/>
  <c r="BE926" i="1"/>
  <c r="BF926" i="1"/>
  <c r="BG926" i="1"/>
  <c r="BH926" i="1"/>
  <c r="BI926" i="1"/>
  <c r="BJ926" i="1"/>
  <c r="AY927" i="1"/>
  <c r="AZ927" i="1"/>
  <c r="BA927" i="1"/>
  <c r="BB927" i="1"/>
  <c r="BC927" i="1"/>
  <c r="BD927" i="1"/>
  <c r="BE927" i="1"/>
  <c r="BF927" i="1"/>
  <c r="BG927" i="1"/>
  <c r="BH927" i="1"/>
  <c r="BI927" i="1"/>
  <c r="BJ927" i="1"/>
  <c r="AY928" i="1"/>
  <c r="AZ928" i="1"/>
  <c r="BA928" i="1"/>
  <c r="BB928" i="1"/>
  <c r="BC928" i="1"/>
  <c r="BD928" i="1"/>
  <c r="BE928" i="1"/>
  <c r="BF928" i="1"/>
  <c r="BG928" i="1"/>
  <c r="BH928" i="1"/>
  <c r="BI928" i="1"/>
  <c r="BJ928" i="1"/>
  <c r="AY929" i="1"/>
  <c r="AZ929" i="1"/>
  <c r="BA929" i="1"/>
  <c r="BB929" i="1"/>
  <c r="BC929" i="1"/>
  <c r="BD929" i="1"/>
  <c r="BE929" i="1"/>
  <c r="BF929" i="1"/>
  <c r="BG929" i="1"/>
  <c r="BH929" i="1"/>
  <c r="BI929" i="1"/>
  <c r="BJ929" i="1"/>
  <c r="AY930" i="1"/>
  <c r="AZ930" i="1"/>
  <c r="BA930" i="1"/>
  <c r="BB930" i="1"/>
  <c r="BC930" i="1"/>
  <c r="BD930" i="1"/>
  <c r="BE930" i="1"/>
  <c r="BF930" i="1"/>
  <c r="BG930" i="1"/>
  <c r="BH930" i="1"/>
  <c r="BI930" i="1"/>
  <c r="BJ930" i="1"/>
  <c r="AY931" i="1"/>
  <c r="AZ931" i="1"/>
  <c r="BA931" i="1"/>
  <c r="BB931" i="1"/>
  <c r="BC931" i="1"/>
  <c r="BD931" i="1"/>
  <c r="BE931" i="1"/>
  <c r="BF931" i="1"/>
  <c r="BG931" i="1"/>
  <c r="BH931" i="1"/>
  <c r="BI931" i="1"/>
  <c r="BJ931" i="1"/>
  <c r="AY932" i="1"/>
  <c r="AZ932" i="1"/>
  <c r="BA932" i="1"/>
  <c r="BB932" i="1"/>
  <c r="BC932" i="1"/>
  <c r="BD932" i="1"/>
  <c r="BE932" i="1"/>
  <c r="BF932" i="1"/>
  <c r="BG932" i="1"/>
  <c r="BH932" i="1"/>
  <c r="BI932" i="1"/>
  <c r="BJ932" i="1"/>
  <c r="AY933" i="1"/>
  <c r="AZ933" i="1"/>
  <c r="BA933" i="1"/>
  <c r="BB933" i="1"/>
  <c r="BC933" i="1"/>
  <c r="BD933" i="1"/>
  <c r="BE933" i="1"/>
  <c r="BF933" i="1"/>
  <c r="BG933" i="1"/>
  <c r="BH933" i="1"/>
  <c r="BI933" i="1"/>
  <c r="BJ933" i="1"/>
  <c r="AY934" i="1"/>
  <c r="AZ934" i="1"/>
  <c r="BA934" i="1"/>
  <c r="BB934" i="1"/>
  <c r="BC934" i="1"/>
  <c r="BD934" i="1"/>
  <c r="BE934" i="1"/>
  <c r="BF934" i="1"/>
  <c r="BG934" i="1"/>
  <c r="BH934" i="1"/>
  <c r="BI934" i="1"/>
  <c r="BJ934" i="1"/>
  <c r="AY935" i="1"/>
  <c r="AZ935" i="1"/>
  <c r="BA935" i="1"/>
  <c r="BB935" i="1"/>
  <c r="BC935" i="1"/>
  <c r="BD935" i="1"/>
  <c r="BE935" i="1"/>
  <c r="BF935" i="1"/>
  <c r="BG935" i="1"/>
  <c r="BH935" i="1"/>
  <c r="BI935" i="1"/>
  <c r="BJ935" i="1"/>
  <c r="AY936" i="1"/>
  <c r="AZ936" i="1"/>
  <c r="BA936" i="1"/>
  <c r="BB936" i="1"/>
  <c r="BC936" i="1"/>
  <c r="BD936" i="1"/>
  <c r="BE936" i="1"/>
  <c r="BF936" i="1"/>
  <c r="BG936" i="1"/>
  <c r="BH936" i="1"/>
  <c r="BI936" i="1"/>
  <c r="BJ936" i="1"/>
  <c r="AY937" i="1"/>
  <c r="AZ937" i="1"/>
  <c r="BA937" i="1"/>
  <c r="BB937" i="1"/>
  <c r="BC937" i="1"/>
  <c r="BD937" i="1"/>
  <c r="BE937" i="1"/>
  <c r="BF937" i="1"/>
  <c r="BG937" i="1"/>
  <c r="BH937" i="1"/>
  <c r="BI937" i="1"/>
  <c r="BJ937" i="1"/>
  <c r="AY938" i="1"/>
  <c r="AZ938" i="1"/>
  <c r="BA938" i="1"/>
  <c r="BB938" i="1"/>
  <c r="BC938" i="1"/>
  <c r="BD938" i="1"/>
  <c r="BE938" i="1"/>
  <c r="BF938" i="1"/>
  <c r="BG938" i="1"/>
  <c r="BH938" i="1"/>
  <c r="BI938" i="1"/>
  <c r="BJ938" i="1"/>
  <c r="AY939" i="1"/>
  <c r="AZ939" i="1"/>
  <c r="BA939" i="1"/>
  <c r="BB939" i="1"/>
  <c r="BC939" i="1"/>
  <c r="BD939" i="1"/>
  <c r="BE939" i="1"/>
  <c r="BF939" i="1"/>
  <c r="BG939" i="1"/>
  <c r="BH939" i="1"/>
  <c r="BI939" i="1"/>
  <c r="BJ939" i="1"/>
  <c r="AY940" i="1"/>
  <c r="AZ940" i="1"/>
  <c r="BA940" i="1"/>
  <c r="BB940" i="1"/>
  <c r="BC940" i="1"/>
  <c r="BD940" i="1"/>
  <c r="BE940" i="1"/>
  <c r="BF940" i="1"/>
  <c r="BG940" i="1"/>
  <c r="BH940" i="1"/>
  <c r="BI940" i="1"/>
  <c r="BJ940" i="1"/>
  <c r="AY941" i="1"/>
  <c r="AZ941" i="1"/>
  <c r="BA941" i="1"/>
  <c r="BB941" i="1"/>
  <c r="BC941" i="1"/>
  <c r="BD941" i="1"/>
  <c r="BE941" i="1"/>
  <c r="BF941" i="1"/>
  <c r="BG941" i="1"/>
  <c r="BH941" i="1"/>
  <c r="BI941" i="1"/>
  <c r="BJ941" i="1"/>
  <c r="AY942" i="1"/>
  <c r="AZ942" i="1"/>
  <c r="BA942" i="1"/>
  <c r="BB942" i="1"/>
  <c r="BC942" i="1"/>
  <c r="BD942" i="1"/>
  <c r="BE942" i="1"/>
  <c r="BF942" i="1"/>
  <c r="BG942" i="1"/>
  <c r="BH942" i="1"/>
  <c r="BI942" i="1"/>
  <c r="BJ942" i="1"/>
  <c r="AY943" i="1"/>
  <c r="AZ943" i="1"/>
  <c r="BA943" i="1"/>
  <c r="BB943" i="1"/>
  <c r="BC943" i="1"/>
  <c r="BD943" i="1"/>
  <c r="BE943" i="1"/>
  <c r="BF943" i="1"/>
  <c r="BG943" i="1"/>
  <c r="BH943" i="1"/>
  <c r="BI943" i="1"/>
  <c r="BJ943" i="1"/>
  <c r="AY944" i="1"/>
  <c r="AZ944" i="1"/>
  <c r="BA944" i="1"/>
  <c r="BB944" i="1"/>
  <c r="BC944" i="1"/>
  <c r="BD944" i="1"/>
  <c r="BE944" i="1"/>
  <c r="BF944" i="1"/>
  <c r="BG944" i="1"/>
  <c r="BH944" i="1"/>
  <c r="BI944" i="1"/>
  <c r="BJ944" i="1"/>
  <c r="AY945" i="1"/>
  <c r="AZ945" i="1"/>
  <c r="BA945" i="1"/>
  <c r="BB945" i="1"/>
  <c r="BC945" i="1"/>
  <c r="BD945" i="1"/>
  <c r="BE945" i="1"/>
  <c r="BF945" i="1"/>
  <c r="BG945" i="1"/>
  <c r="BH945" i="1"/>
  <c r="BI945" i="1"/>
  <c r="BJ945" i="1"/>
  <c r="AY946" i="1"/>
  <c r="AZ946" i="1"/>
  <c r="BA946" i="1"/>
  <c r="BB946" i="1"/>
  <c r="BC946" i="1"/>
  <c r="BD946" i="1"/>
  <c r="BE946" i="1"/>
  <c r="BF946" i="1"/>
  <c r="BG946" i="1"/>
  <c r="BH946" i="1"/>
  <c r="BI946" i="1"/>
  <c r="BJ946" i="1"/>
  <c r="AY947" i="1"/>
  <c r="AZ947" i="1"/>
  <c r="BA947" i="1"/>
  <c r="BB947" i="1"/>
  <c r="BC947" i="1"/>
  <c r="BD947" i="1"/>
  <c r="BE947" i="1"/>
  <c r="BF947" i="1"/>
  <c r="BG947" i="1"/>
  <c r="BH947" i="1"/>
  <c r="BI947" i="1"/>
  <c r="BJ947" i="1"/>
  <c r="AY948" i="1"/>
  <c r="AZ948" i="1"/>
  <c r="BA948" i="1"/>
  <c r="BB948" i="1"/>
  <c r="BC948" i="1"/>
  <c r="BD948" i="1"/>
  <c r="BE948" i="1"/>
  <c r="BF948" i="1"/>
  <c r="BG948" i="1"/>
  <c r="BH948" i="1"/>
  <c r="BI948" i="1"/>
  <c r="BJ948" i="1"/>
  <c r="AY949" i="1"/>
  <c r="AZ949" i="1"/>
  <c r="BA949" i="1"/>
  <c r="BB949" i="1"/>
  <c r="BC949" i="1"/>
  <c r="BD949" i="1"/>
  <c r="BE949" i="1"/>
  <c r="BF949" i="1"/>
  <c r="BG949" i="1"/>
  <c r="BH949" i="1"/>
  <c r="BI949" i="1"/>
  <c r="BJ949" i="1"/>
  <c r="AY950" i="1"/>
  <c r="AZ950" i="1"/>
  <c r="BA950" i="1"/>
  <c r="BB950" i="1"/>
  <c r="BC950" i="1"/>
  <c r="BD950" i="1"/>
  <c r="BE950" i="1"/>
  <c r="BF950" i="1"/>
  <c r="BG950" i="1"/>
  <c r="BH950" i="1"/>
  <c r="BI950" i="1"/>
  <c r="BJ950" i="1"/>
  <c r="AY951" i="1"/>
  <c r="AZ951" i="1"/>
  <c r="BA951" i="1"/>
  <c r="BB951" i="1"/>
  <c r="BC951" i="1"/>
  <c r="BD951" i="1"/>
  <c r="BE951" i="1"/>
  <c r="BF951" i="1"/>
  <c r="BG951" i="1"/>
  <c r="BH951" i="1"/>
  <c r="BI951" i="1"/>
  <c r="BJ951" i="1"/>
  <c r="AY952" i="1"/>
  <c r="AZ952" i="1"/>
  <c r="BA952" i="1"/>
  <c r="BB952" i="1"/>
  <c r="BC952" i="1"/>
  <c r="BD952" i="1"/>
  <c r="BE952" i="1"/>
  <c r="BF952" i="1"/>
  <c r="BG952" i="1"/>
  <c r="BH952" i="1"/>
  <c r="BI952" i="1"/>
  <c r="BJ952" i="1"/>
  <c r="AY953" i="1"/>
  <c r="AZ953" i="1"/>
  <c r="BA953" i="1"/>
  <c r="BB953" i="1"/>
  <c r="BC953" i="1"/>
  <c r="BD953" i="1"/>
  <c r="BE953" i="1"/>
  <c r="BF953" i="1"/>
  <c r="BG953" i="1"/>
  <c r="BH953" i="1"/>
  <c r="BI953" i="1"/>
  <c r="BJ953" i="1"/>
  <c r="AY954" i="1"/>
  <c r="AZ954" i="1"/>
  <c r="BA954" i="1"/>
  <c r="BB954" i="1"/>
  <c r="BC954" i="1"/>
  <c r="BD954" i="1"/>
  <c r="BE954" i="1"/>
  <c r="BF954" i="1"/>
  <c r="BG954" i="1"/>
  <c r="BH954" i="1"/>
  <c r="BI954" i="1"/>
  <c r="BJ954" i="1"/>
  <c r="AY955" i="1"/>
  <c r="AZ955" i="1"/>
  <c r="BA955" i="1"/>
  <c r="BB955" i="1"/>
  <c r="BC955" i="1"/>
  <c r="BD955" i="1"/>
  <c r="BE955" i="1"/>
  <c r="BF955" i="1"/>
  <c r="BG955" i="1"/>
  <c r="BH955" i="1"/>
  <c r="BI955" i="1"/>
  <c r="BJ955" i="1"/>
  <c r="AY956" i="1"/>
  <c r="AZ956" i="1"/>
  <c r="BA956" i="1"/>
  <c r="BB956" i="1"/>
  <c r="BC956" i="1"/>
  <c r="BD956" i="1"/>
  <c r="BE956" i="1"/>
  <c r="BF956" i="1"/>
  <c r="BG956" i="1"/>
  <c r="BH956" i="1"/>
  <c r="BI956" i="1"/>
  <c r="BJ956" i="1"/>
  <c r="AY957" i="1"/>
  <c r="AZ957" i="1"/>
  <c r="BA957" i="1"/>
  <c r="BB957" i="1"/>
  <c r="BC957" i="1"/>
  <c r="BD957" i="1"/>
  <c r="BE957" i="1"/>
  <c r="BF957" i="1"/>
  <c r="BG957" i="1"/>
  <c r="BH957" i="1"/>
  <c r="BI957" i="1"/>
  <c r="BJ957" i="1"/>
  <c r="AY958" i="1"/>
  <c r="AZ958" i="1"/>
  <c r="BA958" i="1"/>
  <c r="BB958" i="1"/>
  <c r="BC958" i="1"/>
  <c r="BD958" i="1"/>
  <c r="BE958" i="1"/>
  <c r="BF958" i="1"/>
  <c r="BG958" i="1"/>
  <c r="BH958" i="1"/>
  <c r="BI958" i="1"/>
  <c r="BJ958" i="1"/>
  <c r="AY959" i="1"/>
  <c r="AZ959" i="1"/>
  <c r="BA959" i="1"/>
  <c r="BB959" i="1"/>
  <c r="BC959" i="1"/>
  <c r="BD959" i="1"/>
  <c r="BE959" i="1"/>
  <c r="BF959" i="1"/>
  <c r="BG959" i="1"/>
  <c r="BH959" i="1"/>
  <c r="BI959" i="1"/>
  <c r="BJ959" i="1"/>
  <c r="AY960" i="1"/>
  <c r="AZ960" i="1"/>
  <c r="BA960" i="1"/>
  <c r="BB960" i="1"/>
  <c r="BC960" i="1"/>
  <c r="BD960" i="1"/>
  <c r="BE960" i="1"/>
  <c r="BF960" i="1"/>
  <c r="BG960" i="1"/>
  <c r="BH960" i="1"/>
  <c r="BI960" i="1"/>
  <c r="BJ960" i="1"/>
  <c r="AY961" i="1"/>
  <c r="AZ961" i="1"/>
  <c r="BA961" i="1"/>
  <c r="BB961" i="1"/>
  <c r="BC961" i="1"/>
  <c r="BD961" i="1"/>
  <c r="BE961" i="1"/>
  <c r="BF961" i="1"/>
  <c r="BG961" i="1"/>
  <c r="BH961" i="1"/>
  <c r="BI961" i="1"/>
  <c r="BJ961" i="1"/>
  <c r="AY962" i="1"/>
  <c r="AZ962" i="1"/>
  <c r="BA962" i="1"/>
  <c r="BB962" i="1"/>
  <c r="BC962" i="1"/>
  <c r="BD962" i="1"/>
  <c r="BE962" i="1"/>
  <c r="BF962" i="1"/>
  <c r="BG962" i="1"/>
  <c r="BH962" i="1"/>
  <c r="BI962" i="1"/>
  <c r="BJ962" i="1"/>
  <c r="AY963" i="1"/>
  <c r="AZ963" i="1"/>
  <c r="BA963" i="1"/>
  <c r="BB963" i="1"/>
  <c r="BC963" i="1"/>
  <c r="BD963" i="1"/>
  <c r="BE963" i="1"/>
  <c r="BF963" i="1"/>
  <c r="BG963" i="1"/>
  <c r="BH963" i="1"/>
  <c r="BI963" i="1"/>
  <c r="BJ963" i="1"/>
  <c r="AY964" i="1"/>
  <c r="AZ964" i="1"/>
  <c r="BA964" i="1"/>
  <c r="BB964" i="1"/>
  <c r="BC964" i="1"/>
  <c r="BD964" i="1"/>
  <c r="BE964" i="1"/>
  <c r="BF964" i="1"/>
  <c r="BG964" i="1"/>
  <c r="BH964" i="1"/>
  <c r="BI964" i="1"/>
  <c r="BJ964" i="1"/>
  <c r="AY965" i="1"/>
  <c r="AZ965" i="1"/>
  <c r="BA965" i="1"/>
  <c r="BB965" i="1"/>
  <c r="BC965" i="1"/>
  <c r="BD965" i="1"/>
  <c r="BE965" i="1"/>
  <c r="BF965" i="1"/>
  <c r="BG965" i="1"/>
  <c r="BH965" i="1"/>
  <c r="BI965" i="1"/>
  <c r="BJ965" i="1"/>
  <c r="AY966" i="1"/>
  <c r="AZ966" i="1"/>
  <c r="BA966" i="1"/>
  <c r="BB966" i="1"/>
  <c r="BC966" i="1"/>
  <c r="BD966" i="1"/>
  <c r="BE966" i="1"/>
  <c r="BF966" i="1"/>
  <c r="BG966" i="1"/>
  <c r="BH966" i="1"/>
  <c r="BI966" i="1"/>
  <c r="BJ966" i="1"/>
  <c r="AY967" i="1"/>
  <c r="AZ967" i="1"/>
  <c r="BA967" i="1"/>
  <c r="BB967" i="1"/>
  <c r="BC967" i="1"/>
  <c r="BD967" i="1"/>
  <c r="BE967" i="1"/>
  <c r="BF967" i="1"/>
  <c r="BG967" i="1"/>
  <c r="BH967" i="1"/>
  <c r="BI967" i="1"/>
  <c r="BJ967" i="1"/>
  <c r="AY968" i="1"/>
  <c r="AZ968" i="1"/>
  <c r="BA968" i="1"/>
  <c r="BB968" i="1"/>
  <c r="BC968" i="1"/>
  <c r="BD968" i="1"/>
  <c r="BE968" i="1"/>
  <c r="BF968" i="1"/>
  <c r="BG968" i="1"/>
  <c r="BH968" i="1"/>
  <c r="BI968" i="1"/>
  <c r="BJ968" i="1"/>
  <c r="AY969" i="1"/>
  <c r="AZ969" i="1"/>
  <c r="BA969" i="1"/>
  <c r="BB969" i="1"/>
  <c r="BC969" i="1"/>
  <c r="BD969" i="1"/>
  <c r="BE969" i="1"/>
  <c r="BF969" i="1"/>
  <c r="BG969" i="1"/>
  <c r="BH969" i="1"/>
  <c r="BI969" i="1"/>
  <c r="BJ969" i="1"/>
  <c r="AY1429" i="1"/>
  <c r="AZ1429" i="1"/>
  <c r="BA1429" i="1"/>
  <c r="BB1429" i="1"/>
  <c r="BC1429" i="1"/>
  <c r="BD1429" i="1"/>
  <c r="BE1429" i="1"/>
  <c r="BF1429" i="1"/>
  <c r="BG1429" i="1"/>
  <c r="BH1429" i="1"/>
  <c r="BI1429" i="1"/>
  <c r="BJ1429" i="1"/>
  <c r="AY970" i="1"/>
  <c r="AZ970" i="1"/>
  <c r="BA970" i="1"/>
  <c r="BB970" i="1"/>
  <c r="BC970" i="1"/>
  <c r="BD970" i="1"/>
  <c r="BE970" i="1"/>
  <c r="BF970" i="1"/>
  <c r="BG970" i="1"/>
  <c r="BH970" i="1"/>
  <c r="BI970" i="1"/>
  <c r="BJ970" i="1"/>
  <c r="AY971" i="1"/>
  <c r="AZ971" i="1"/>
  <c r="BA971" i="1"/>
  <c r="BB971" i="1"/>
  <c r="BC971" i="1"/>
  <c r="BD971" i="1"/>
  <c r="BE971" i="1"/>
  <c r="BF971" i="1"/>
  <c r="BG971" i="1"/>
  <c r="BH971" i="1"/>
  <c r="BI971" i="1"/>
  <c r="BJ971" i="1"/>
  <c r="AY972" i="1"/>
  <c r="AZ972" i="1"/>
  <c r="BA972" i="1"/>
  <c r="BB972" i="1"/>
  <c r="BC972" i="1"/>
  <c r="BD972" i="1"/>
  <c r="BE972" i="1"/>
  <c r="BF972" i="1"/>
  <c r="BG972" i="1"/>
  <c r="BH972" i="1"/>
  <c r="BI972" i="1"/>
  <c r="BJ972" i="1"/>
  <c r="AY973" i="1"/>
  <c r="AZ973" i="1"/>
  <c r="BA973" i="1"/>
  <c r="BB973" i="1"/>
  <c r="BC973" i="1"/>
  <c r="BD973" i="1"/>
  <c r="BE973" i="1"/>
  <c r="BF973" i="1"/>
  <c r="BG973" i="1"/>
  <c r="BH973" i="1"/>
  <c r="BI973" i="1"/>
  <c r="BJ973" i="1"/>
  <c r="AY974" i="1"/>
  <c r="AZ974" i="1"/>
  <c r="BA974" i="1"/>
  <c r="BB974" i="1"/>
  <c r="BC974" i="1"/>
  <c r="BD974" i="1"/>
  <c r="BE974" i="1"/>
  <c r="BF974" i="1"/>
  <c r="BG974" i="1"/>
  <c r="BH974" i="1"/>
  <c r="BI974" i="1"/>
  <c r="BJ974" i="1"/>
  <c r="AY975" i="1"/>
  <c r="AZ975" i="1"/>
  <c r="BA975" i="1"/>
  <c r="BB975" i="1"/>
  <c r="BC975" i="1"/>
  <c r="BD975" i="1"/>
  <c r="BE975" i="1"/>
  <c r="BF975" i="1"/>
  <c r="BG975" i="1"/>
  <c r="BH975" i="1"/>
  <c r="BI975" i="1"/>
  <c r="BJ975" i="1"/>
  <c r="AY976" i="1"/>
  <c r="AZ976" i="1"/>
  <c r="BA976" i="1"/>
  <c r="BB976" i="1"/>
  <c r="BC976" i="1"/>
  <c r="BD976" i="1"/>
  <c r="BE976" i="1"/>
  <c r="BF976" i="1"/>
  <c r="BG976" i="1"/>
  <c r="BH976" i="1"/>
  <c r="BI976" i="1"/>
  <c r="BJ976" i="1"/>
  <c r="AY977" i="1"/>
  <c r="AZ977" i="1"/>
  <c r="BA977" i="1"/>
  <c r="BB977" i="1"/>
  <c r="BC977" i="1"/>
  <c r="BD977" i="1"/>
  <c r="BE977" i="1"/>
  <c r="BF977" i="1"/>
  <c r="BG977" i="1"/>
  <c r="BH977" i="1"/>
  <c r="BI977" i="1"/>
  <c r="BJ977" i="1"/>
  <c r="AY978" i="1"/>
  <c r="AZ978" i="1"/>
  <c r="BA978" i="1"/>
  <c r="BB978" i="1"/>
  <c r="BC978" i="1"/>
  <c r="BD978" i="1"/>
  <c r="BE978" i="1"/>
  <c r="BF978" i="1"/>
  <c r="BG978" i="1"/>
  <c r="BH978" i="1"/>
  <c r="BI978" i="1"/>
  <c r="BJ978" i="1"/>
  <c r="AY979" i="1"/>
  <c r="AZ979" i="1"/>
  <c r="BA979" i="1"/>
  <c r="BB979" i="1"/>
  <c r="BC979" i="1"/>
  <c r="BD979" i="1"/>
  <c r="BE979" i="1"/>
  <c r="BF979" i="1"/>
  <c r="BG979" i="1"/>
  <c r="BH979" i="1"/>
  <c r="BI979" i="1"/>
  <c r="BJ979" i="1"/>
  <c r="AY980" i="1"/>
  <c r="AZ980" i="1"/>
  <c r="BA980" i="1"/>
  <c r="BB980" i="1"/>
  <c r="BC980" i="1"/>
  <c r="BD980" i="1"/>
  <c r="BE980" i="1"/>
  <c r="BF980" i="1"/>
  <c r="BG980" i="1"/>
  <c r="BH980" i="1"/>
  <c r="BI980" i="1"/>
  <c r="BJ980" i="1"/>
  <c r="AY981" i="1"/>
  <c r="AZ981" i="1"/>
  <c r="BA981" i="1"/>
  <c r="BB981" i="1"/>
  <c r="BC981" i="1"/>
  <c r="BD981" i="1"/>
  <c r="BE981" i="1"/>
  <c r="BF981" i="1"/>
  <c r="BG981" i="1"/>
  <c r="BH981" i="1"/>
  <c r="BI981" i="1"/>
  <c r="BJ981" i="1"/>
  <c r="AY982" i="1"/>
  <c r="AZ982" i="1"/>
  <c r="BA982" i="1"/>
  <c r="BB982" i="1"/>
  <c r="BC982" i="1"/>
  <c r="BD982" i="1"/>
  <c r="BE982" i="1"/>
  <c r="BF982" i="1"/>
  <c r="BG982" i="1"/>
  <c r="BH982" i="1"/>
  <c r="BI982" i="1"/>
  <c r="BJ982" i="1"/>
  <c r="AY983" i="1"/>
  <c r="AZ983" i="1"/>
  <c r="BA983" i="1"/>
  <c r="BB983" i="1"/>
  <c r="BC983" i="1"/>
  <c r="BD983" i="1"/>
  <c r="BE983" i="1"/>
  <c r="BF983" i="1"/>
  <c r="BG983" i="1"/>
  <c r="BH983" i="1"/>
  <c r="BI983" i="1"/>
  <c r="BJ983" i="1"/>
  <c r="AY984" i="1"/>
  <c r="AZ984" i="1"/>
  <c r="BA984" i="1"/>
  <c r="BB984" i="1"/>
  <c r="BC984" i="1"/>
  <c r="BD984" i="1"/>
  <c r="BE984" i="1"/>
  <c r="BF984" i="1"/>
  <c r="BG984" i="1"/>
  <c r="BH984" i="1"/>
  <c r="BI984" i="1"/>
  <c r="BJ984" i="1"/>
  <c r="AY985" i="1"/>
  <c r="AZ985" i="1"/>
  <c r="BA985" i="1"/>
  <c r="BB985" i="1"/>
  <c r="BC985" i="1"/>
  <c r="BD985" i="1"/>
  <c r="BE985" i="1"/>
  <c r="BF985" i="1"/>
  <c r="BG985" i="1"/>
  <c r="BH985" i="1"/>
  <c r="BI985" i="1"/>
  <c r="BJ985" i="1"/>
  <c r="AY986" i="1"/>
  <c r="AZ986" i="1"/>
  <c r="BA986" i="1"/>
  <c r="BB986" i="1"/>
  <c r="BC986" i="1"/>
  <c r="BD986" i="1"/>
  <c r="BE986" i="1"/>
  <c r="BF986" i="1"/>
  <c r="BG986" i="1"/>
  <c r="BH986" i="1"/>
  <c r="BI986" i="1"/>
  <c r="BJ986" i="1"/>
  <c r="AY987" i="1"/>
  <c r="AZ987" i="1"/>
  <c r="BA987" i="1"/>
  <c r="BB987" i="1"/>
  <c r="BC987" i="1"/>
  <c r="BD987" i="1"/>
  <c r="BE987" i="1"/>
  <c r="BF987" i="1"/>
  <c r="BG987" i="1"/>
  <c r="BH987" i="1"/>
  <c r="BI987" i="1"/>
  <c r="BJ987" i="1"/>
  <c r="AY988" i="1"/>
  <c r="AZ988" i="1"/>
  <c r="BA988" i="1"/>
  <c r="BB988" i="1"/>
  <c r="BC988" i="1"/>
  <c r="BD988" i="1"/>
  <c r="BE988" i="1"/>
  <c r="BF988" i="1"/>
  <c r="BG988" i="1"/>
  <c r="BH988" i="1"/>
  <c r="BI988" i="1"/>
  <c r="BJ988" i="1"/>
  <c r="AY989" i="1"/>
  <c r="AZ989" i="1"/>
  <c r="BA989" i="1"/>
  <c r="BB989" i="1"/>
  <c r="BC989" i="1"/>
  <c r="BD989" i="1"/>
  <c r="BE989" i="1"/>
  <c r="BF989" i="1"/>
  <c r="BG989" i="1"/>
  <c r="BH989" i="1"/>
  <c r="BI989" i="1"/>
  <c r="BJ989" i="1"/>
  <c r="AY990" i="1"/>
  <c r="AZ990" i="1"/>
  <c r="BA990" i="1"/>
  <c r="BB990" i="1"/>
  <c r="BC990" i="1"/>
  <c r="BD990" i="1"/>
  <c r="BE990" i="1"/>
  <c r="BF990" i="1"/>
  <c r="BG990" i="1"/>
  <c r="BH990" i="1"/>
  <c r="BI990" i="1"/>
  <c r="BJ990" i="1"/>
  <c r="AY991" i="1"/>
  <c r="AZ991" i="1"/>
  <c r="BA991" i="1"/>
  <c r="BB991" i="1"/>
  <c r="BC991" i="1"/>
  <c r="BD991" i="1"/>
  <c r="BE991" i="1"/>
  <c r="BF991" i="1"/>
  <c r="BG991" i="1"/>
  <c r="BH991" i="1"/>
  <c r="BI991" i="1"/>
  <c r="BJ991" i="1"/>
  <c r="AY992" i="1"/>
  <c r="AZ992" i="1"/>
  <c r="BA992" i="1"/>
  <c r="BB992" i="1"/>
  <c r="BC992" i="1"/>
  <c r="BD992" i="1"/>
  <c r="BE992" i="1"/>
  <c r="BF992" i="1"/>
  <c r="BG992" i="1"/>
  <c r="BH992" i="1"/>
  <c r="BI992" i="1"/>
  <c r="BJ992" i="1"/>
  <c r="AY993" i="1"/>
  <c r="AZ993" i="1"/>
  <c r="BA993" i="1"/>
  <c r="BB993" i="1"/>
  <c r="BC993" i="1"/>
  <c r="BD993" i="1"/>
  <c r="BE993" i="1"/>
  <c r="BF993" i="1"/>
  <c r="BG993" i="1"/>
  <c r="BH993" i="1"/>
  <c r="BI993" i="1"/>
  <c r="BJ993" i="1"/>
  <c r="AY994" i="1"/>
  <c r="AZ994" i="1"/>
  <c r="BA994" i="1"/>
  <c r="BB994" i="1"/>
  <c r="BC994" i="1"/>
  <c r="BD994" i="1"/>
  <c r="BE994" i="1"/>
  <c r="BF994" i="1"/>
  <c r="BG994" i="1"/>
  <c r="BH994" i="1"/>
  <c r="BI994" i="1"/>
  <c r="BJ994" i="1"/>
  <c r="AY995" i="1"/>
  <c r="AZ995" i="1"/>
  <c r="BA995" i="1"/>
  <c r="BB995" i="1"/>
  <c r="BC995" i="1"/>
  <c r="BD995" i="1"/>
  <c r="BE995" i="1"/>
  <c r="BF995" i="1"/>
  <c r="BG995" i="1"/>
  <c r="BH995" i="1"/>
  <c r="BI995" i="1"/>
  <c r="BJ995" i="1"/>
  <c r="AY996" i="1"/>
  <c r="AZ996" i="1"/>
  <c r="BA996" i="1"/>
  <c r="BB996" i="1"/>
  <c r="BC996" i="1"/>
  <c r="BD996" i="1"/>
  <c r="BE996" i="1"/>
  <c r="BF996" i="1"/>
  <c r="BG996" i="1"/>
  <c r="BH996" i="1"/>
  <c r="BI996" i="1"/>
  <c r="BJ996" i="1"/>
  <c r="AY997" i="1"/>
  <c r="AZ997" i="1"/>
  <c r="BA997" i="1"/>
  <c r="BB997" i="1"/>
  <c r="BC997" i="1"/>
  <c r="BD997" i="1"/>
  <c r="BE997" i="1"/>
  <c r="BF997" i="1"/>
  <c r="BG997" i="1"/>
  <c r="BH997" i="1"/>
  <c r="BI997" i="1"/>
  <c r="BJ997" i="1"/>
  <c r="AY998" i="1"/>
  <c r="AZ998" i="1"/>
  <c r="BA998" i="1"/>
  <c r="BB998" i="1"/>
  <c r="BC998" i="1"/>
  <c r="BD998" i="1"/>
  <c r="BE998" i="1"/>
  <c r="BF998" i="1"/>
  <c r="BG998" i="1"/>
  <c r="BH998" i="1"/>
  <c r="BI998" i="1"/>
  <c r="BJ998" i="1"/>
  <c r="AY999" i="1"/>
  <c r="AZ999" i="1"/>
  <c r="BA999" i="1"/>
  <c r="BB999" i="1"/>
  <c r="BC999" i="1"/>
  <c r="BD999" i="1"/>
  <c r="BE999" i="1"/>
  <c r="BF999" i="1"/>
  <c r="BG999" i="1"/>
  <c r="BH999" i="1"/>
  <c r="BI999" i="1"/>
  <c r="BJ999" i="1"/>
  <c r="AY1000" i="1"/>
  <c r="AZ1000" i="1"/>
  <c r="BA1000" i="1"/>
  <c r="BB1000" i="1"/>
  <c r="BC1000" i="1"/>
  <c r="BD1000" i="1"/>
  <c r="BE1000" i="1"/>
  <c r="BF1000" i="1"/>
  <c r="BG1000" i="1"/>
  <c r="BH1000" i="1"/>
  <c r="BI1000" i="1"/>
  <c r="BJ1000" i="1"/>
  <c r="AY1001" i="1"/>
  <c r="AZ1001" i="1"/>
  <c r="BA1001" i="1"/>
  <c r="BB1001" i="1"/>
  <c r="BC1001" i="1"/>
  <c r="BD1001" i="1"/>
  <c r="BE1001" i="1"/>
  <c r="BF1001" i="1"/>
  <c r="BG1001" i="1"/>
  <c r="BH1001" i="1"/>
  <c r="BI1001" i="1"/>
  <c r="BJ1001" i="1"/>
  <c r="AY1002" i="1"/>
  <c r="AZ1002" i="1"/>
  <c r="BA1002" i="1"/>
  <c r="BB1002" i="1"/>
  <c r="BC1002" i="1"/>
  <c r="BD1002" i="1"/>
  <c r="BE1002" i="1"/>
  <c r="BF1002" i="1"/>
  <c r="BG1002" i="1"/>
  <c r="BH1002" i="1"/>
  <c r="BI1002" i="1"/>
  <c r="BJ1002" i="1"/>
  <c r="AY1003" i="1"/>
  <c r="AZ1003" i="1"/>
  <c r="BA1003" i="1"/>
  <c r="BB1003" i="1"/>
  <c r="BC1003" i="1"/>
  <c r="BD1003" i="1"/>
  <c r="BE1003" i="1"/>
  <c r="BF1003" i="1"/>
  <c r="BG1003" i="1"/>
  <c r="BH1003" i="1"/>
  <c r="BI1003" i="1"/>
  <c r="BJ1003" i="1"/>
  <c r="AY1004" i="1"/>
  <c r="AZ1004" i="1"/>
  <c r="BA1004" i="1"/>
  <c r="BB1004" i="1"/>
  <c r="BC1004" i="1"/>
  <c r="BD1004" i="1"/>
  <c r="BE1004" i="1"/>
  <c r="BF1004" i="1"/>
  <c r="BG1004" i="1"/>
  <c r="BH1004" i="1"/>
  <c r="BI1004" i="1"/>
  <c r="BJ1004" i="1"/>
  <c r="AY1005" i="1"/>
  <c r="AZ1005" i="1"/>
  <c r="BA1005" i="1"/>
  <c r="BB1005" i="1"/>
  <c r="BC1005" i="1"/>
  <c r="BD1005" i="1"/>
  <c r="BE1005" i="1"/>
  <c r="BF1005" i="1"/>
  <c r="BG1005" i="1"/>
  <c r="BH1005" i="1"/>
  <c r="BI1005" i="1"/>
  <c r="BJ1005" i="1"/>
  <c r="AY1006" i="1"/>
  <c r="AZ1006" i="1"/>
  <c r="BA1006" i="1"/>
  <c r="BB1006" i="1"/>
  <c r="BC1006" i="1"/>
  <c r="BD1006" i="1"/>
  <c r="BE1006" i="1"/>
  <c r="BF1006" i="1"/>
  <c r="BG1006" i="1"/>
  <c r="BH1006" i="1"/>
  <c r="BI1006" i="1"/>
  <c r="BJ1006" i="1"/>
  <c r="AY1007" i="1"/>
  <c r="AZ1007" i="1"/>
  <c r="BA1007" i="1"/>
  <c r="BB1007" i="1"/>
  <c r="BC1007" i="1"/>
  <c r="BD1007" i="1"/>
  <c r="BE1007" i="1"/>
  <c r="BF1007" i="1"/>
  <c r="BG1007" i="1"/>
  <c r="BH1007" i="1"/>
  <c r="BI1007" i="1"/>
  <c r="BJ1007" i="1"/>
  <c r="AY1008" i="1"/>
  <c r="AZ1008" i="1"/>
  <c r="BA1008" i="1"/>
  <c r="BB1008" i="1"/>
  <c r="BC1008" i="1"/>
  <c r="BD1008" i="1"/>
  <c r="BE1008" i="1"/>
  <c r="BF1008" i="1"/>
  <c r="BG1008" i="1"/>
  <c r="BH1008" i="1"/>
  <c r="BI1008" i="1"/>
  <c r="BJ1008" i="1"/>
  <c r="AY1009" i="1"/>
  <c r="AZ1009" i="1"/>
  <c r="BA1009" i="1"/>
  <c r="BB1009" i="1"/>
  <c r="BC1009" i="1"/>
  <c r="BD1009" i="1"/>
  <c r="BE1009" i="1"/>
  <c r="BF1009" i="1"/>
  <c r="BG1009" i="1"/>
  <c r="BH1009" i="1"/>
  <c r="BI1009" i="1"/>
  <c r="BJ1009" i="1"/>
  <c r="AY1010" i="1"/>
  <c r="AZ1010" i="1"/>
  <c r="BA1010" i="1"/>
  <c r="BB1010" i="1"/>
  <c r="BC1010" i="1"/>
  <c r="BD1010" i="1"/>
  <c r="BE1010" i="1"/>
  <c r="BF1010" i="1"/>
  <c r="BG1010" i="1"/>
  <c r="BH1010" i="1"/>
  <c r="BI1010" i="1"/>
  <c r="BJ1010" i="1"/>
  <c r="AY1011" i="1"/>
  <c r="AZ1011" i="1"/>
  <c r="BA1011" i="1"/>
  <c r="BB1011" i="1"/>
  <c r="BC1011" i="1"/>
  <c r="BD1011" i="1"/>
  <c r="BE1011" i="1"/>
  <c r="BF1011" i="1"/>
  <c r="BG1011" i="1"/>
  <c r="BH1011" i="1"/>
  <c r="BI1011" i="1"/>
  <c r="BJ1011" i="1"/>
  <c r="AY1012" i="1"/>
  <c r="AZ1012" i="1"/>
  <c r="BA1012" i="1"/>
  <c r="BB1012" i="1"/>
  <c r="BC1012" i="1"/>
  <c r="BD1012" i="1"/>
  <c r="BE1012" i="1"/>
  <c r="BF1012" i="1"/>
  <c r="BG1012" i="1"/>
  <c r="BH1012" i="1"/>
  <c r="BI1012" i="1"/>
  <c r="BJ1012" i="1"/>
  <c r="AY1013" i="1"/>
  <c r="AZ1013" i="1"/>
  <c r="BA1013" i="1"/>
  <c r="BB1013" i="1"/>
  <c r="BC1013" i="1"/>
  <c r="BD1013" i="1"/>
  <c r="BE1013" i="1"/>
  <c r="BF1013" i="1"/>
  <c r="BG1013" i="1"/>
  <c r="BH1013" i="1"/>
  <c r="BI1013" i="1"/>
  <c r="BJ1013" i="1"/>
  <c r="AY1014" i="1"/>
  <c r="AZ1014" i="1"/>
  <c r="BA1014" i="1"/>
  <c r="BB1014" i="1"/>
  <c r="BC1014" i="1"/>
  <c r="BD1014" i="1"/>
  <c r="BE1014" i="1"/>
  <c r="BF1014" i="1"/>
  <c r="BG1014" i="1"/>
  <c r="BH1014" i="1"/>
  <c r="BI1014" i="1"/>
  <c r="BJ1014" i="1"/>
  <c r="AY1015" i="1"/>
  <c r="AZ1015" i="1"/>
  <c r="BA1015" i="1"/>
  <c r="BB1015" i="1"/>
  <c r="BC1015" i="1"/>
  <c r="BD1015" i="1"/>
  <c r="BE1015" i="1"/>
  <c r="BF1015" i="1"/>
  <c r="BG1015" i="1"/>
  <c r="BH1015" i="1"/>
  <c r="BI1015" i="1"/>
  <c r="BJ1015" i="1"/>
  <c r="AY1016" i="1"/>
  <c r="AZ1016" i="1"/>
  <c r="BA1016" i="1"/>
  <c r="BB1016" i="1"/>
  <c r="BC1016" i="1"/>
  <c r="BD1016" i="1"/>
  <c r="BE1016" i="1"/>
  <c r="BF1016" i="1"/>
  <c r="BG1016" i="1"/>
  <c r="BH1016" i="1"/>
  <c r="BI1016" i="1"/>
  <c r="BJ1016" i="1"/>
  <c r="AY1017" i="1"/>
  <c r="AZ1017" i="1"/>
  <c r="BA1017" i="1"/>
  <c r="BB1017" i="1"/>
  <c r="BC1017" i="1"/>
  <c r="BD1017" i="1"/>
  <c r="BE1017" i="1"/>
  <c r="BF1017" i="1"/>
  <c r="BG1017" i="1"/>
  <c r="BH1017" i="1"/>
  <c r="BI1017" i="1"/>
  <c r="BJ1017" i="1"/>
  <c r="AY1018" i="1"/>
  <c r="AZ1018" i="1"/>
  <c r="BA1018" i="1"/>
  <c r="BB1018" i="1"/>
  <c r="BC1018" i="1"/>
  <c r="BD1018" i="1"/>
  <c r="BE1018" i="1"/>
  <c r="BF1018" i="1"/>
  <c r="BG1018" i="1"/>
  <c r="BH1018" i="1"/>
  <c r="BI1018" i="1"/>
  <c r="BJ1018" i="1"/>
  <c r="AY1019" i="1"/>
  <c r="AZ1019" i="1"/>
  <c r="BA1019" i="1"/>
  <c r="BB1019" i="1"/>
  <c r="BC1019" i="1"/>
  <c r="BD1019" i="1"/>
  <c r="BE1019" i="1"/>
  <c r="BF1019" i="1"/>
  <c r="BG1019" i="1"/>
  <c r="BH1019" i="1"/>
  <c r="BI1019" i="1"/>
  <c r="BJ1019" i="1"/>
  <c r="AY1020" i="1"/>
  <c r="AZ1020" i="1"/>
  <c r="BA1020" i="1"/>
  <c r="BB1020" i="1"/>
  <c r="BC1020" i="1"/>
  <c r="BD1020" i="1"/>
  <c r="BE1020" i="1"/>
  <c r="BF1020" i="1"/>
  <c r="BG1020" i="1"/>
  <c r="BH1020" i="1"/>
  <c r="BI1020" i="1"/>
  <c r="BJ1020" i="1"/>
  <c r="AY1021" i="1"/>
  <c r="AZ1021" i="1"/>
  <c r="BA1021" i="1"/>
  <c r="BB1021" i="1"/>
  <c r="BC1021" i="1"/>
  <c r="BD1021" i="1"/>
  <c r="BE1021" i="1"/>
  <c r="BF1021" i="1"/>
  <c r="BG1021" i="1"/>
  <c r="BH1021" i="1"/>
  <c r="BI1021" i="1"/>
  <c r="BJ1021" i="1"/>
  <c r="AY1022" i="1"/>
  <c r="AZ1022" i="1"/>
  <c r="BA1022" i="1"/>
  <c r="BB1022" i="1"/>
  <c r="BC1022" i="1"/>
  <c r="BD1022" i="1"/>
  <c r="BE1022" i="1"/>
  <c r="BF1022" i="1"/>
  <c r="BG1022" i="1"/>
  <c r="BH1022" i="1"/>
  <c r="BI1022" i="1"/>
  <c r="BJ1022" i="1"/>
  <c r="AY1023" i="1"/>
  <c r="AZ1023" i="1"/>
  <c r="BA1023" i="1"/>
  <c r="BB1023" i="1"/>
  <c r="BC1023" i="1"/>
  <c r="BD1023" i="1"/>
  <c r="BE1023" i="1"/>
  <c r="BF1023" i="1"/>
  <c r="BG1023" i="1"/>
  <c r="BH1023" i="1"/>
  <c r="BI1023" i="1"/>
  <c r="BJ1023" i="1"/>
  <c r="AY1024" i="1"/>
  <c r="AZ1024" i="1"/>
  <c r="BA1024" i="1"/>
  <c r="BB1024" i="1"/>
  <c r="BC1024" i="1"/>
  <c r="BD1024" i="1"/>
  <c r="BE1024" i="1"/>
  <c r="BF1024" i="1"/>
  <c r="BG1024" i="1"/>
  <c r="BH1024" i="1"/>
  <c r="BI1024" i="1"/>
  <c r="BJ1024" i="1"/>
  <c r="AY1025" i="1"/>
  <c r="AZ1025" i="1"/>
  <c r="BA1025" i="1"/>
  <c r="BB1025" i="1"/>
  <c r="BC1025" i="1"/>
  <c r="BD1025" i="1"/>
  <c r="BE1025" i="1"/>
  <c r="BF1025" i="1"/>
  <c r="BG1025" i="1"/>
  <c r="BH1025" i="1"/>
  <c r="BI1025" i="1"/>
  <c r="BJ1025" i="1"/>
  <c r="AY1026" i="1"/>
  <c r="AZ1026" i="1"/>
  <c r="BA1026" i="1"/>
  <c r="BB1026" i="1"/>
  <c r="BC1026" i="1"/>
  <c r="BD1026" i="1"/>
  <c r="BE1026" i="1"/>
  <c r="BF1026" i="1"/>
  <c r="BG1026" i="1"/>
  <c r="BH1026" i="1"/>
  <c r="BI1026" i="1"/>
  <c r="BJ1026" i="1"/>
  <c r="AY1027" i="1"/>
  <c r="AZ1027" i="1"/>
  <c r="BA1027" i="1"/>
  <c r="BB1027" i="1"/>
  <c r="BC1027" i="1"/>
  <c r="BD1027" i="1"/>
  <c r="BE1027" i="1"/>
  <c r="BF1027" i="1"/>
  <c r="BG1027" i="1"/>
  <c r="BH1027" i="1"/>
  <c r="BI1027" i="1"/>
  <c r="BJ1027" i="1"/>
  <c r="AY1028" i="1"/>
  <c r="AZ1028" i="1"/>
  <c r="BA1028" i="1"/>
  <c r="BB1028" i="1"/>
  <c r="BC1028" i="1"/>
  <c r="BD1028" i="1"/>
  <c r="BE1028" i="1"/>
  <c r="BF1028" i="1"/>
  <c r="BG1028" i="1"/>
  <c r="BH1028" i="1"/>
  <c r="BI1028" i="1"/>
  <c r="BJ1028" i="1"/>
  <c r="AY1029" i="1"/>
  <c r="AZ1029" i="1"/>
  <c r="BA1029" i="1"/>
  <c r="BB1029" i="1"/>
  <c r="BC1029" i="1"/>
  <c r="BD1029" i="1"/>
  <c r="BE1029" i="1"/>
  <c r="BF1029" i="1"/>
  <c r="BG1029" i="1"/>
  <c r="BH1029" i="1"/>
  <c r="BI1029" i="1"/>
  <c r="BJ1029" i="1"/>
  <c r="AY1030" i="1"/>
  <c r="AZ1030" i="1"/>
  <c r="BA1030" i="1"/>
  <c r="BB1030" i="1"/>
  <c r="BC1030" i="1"/>
  <c r="BD1030" i="1"/>
  <c r="BE1030" i="1"/>
  <c r="BF1030" i="1"/>
  <c r="BG1030" i="1"/>
  <c r="BH1030" i="1"/>
  <c r="BI1030" i="1"/>
  <c r="BJ1030" i="1"/>
  <c r="AY1031" i="1"/>
  <c r="AZ1031" i="1"/>
  <c r="BA1031" i="1"/>
  <c r="BB1031" i="1"/>
  <c r="BC1031" i="1"/>
  <c r="BD1031" i="1"/>
  <c r="BE1031" i="1"/>
  <c r="BF1031" i="1"/>
  <c r="BG1031" i="1"/>
  <c r="BH1031" i="1"/>
  <c r="BI1031" i="1"/>
  <c r="BJ1031" i="1"/>
  <c r="AY1032" i="1"/>
  <c r="AZ1032" i="1"/>
  <c r="BA1032" i="1"/>
  <c r="BB1032" i="1"/>
  <c r="BC1032" i="1"/>
  <c r="BD1032" i="1"/>
  <c r="BE1032" i="1"/>
  <c r="BF1032" i="1"/>
  <c r="BG1032" i="1"/>
  <c r="BH1032" i="1"/>
  <c r="BI1032" i="1"/>
  <c r="BJ1032" i="1"/>
  <c r="AY1033" i="1"/>
  <c r="AZ1033" i="1"/>
  <c r="BA1033" i="1"/>
  <c r="BB1033" i="1"/>
  <c r="BC1033" i="1"/>
  <c r="BD1033" i="1"/>
  <c r="BE1033" i="1"/>
  <c r="BF1033" i="1"/>
  <c r="BG1033" i="1"/>
  <c r="BH1033" i="1"/>
  <c r="BI1033" i="1"/>
  <c r="BJ1033" i="1"/>
  <c r="AY1034" i="1"/>
  <c r="AZ1034" i="1"/>
  <c r="BA1034" i="1"/>
  <c r="BB1034" i="1"/>
  <c r="BC1034" i="1"/>
  <c r="BD1034" i="1"/>
  <c r="BE1034" i="1"/>
  <c r="BF1034" i="1"/>
  <c r="BG1034" i="1"/>
  <c r="BH1034" i="1"/>
  <c r="BI1034" i="1"/>
  <c r="BJ1034" i="1"/>
  <c r="AY1035" i="1"/>
  <c r="AZ1035" i="1"/>
  <c r="BA1035" i="1"/>
  <c r="BB1035" i="1"/>
  <c r="BC1035" i="1"/>
  <c r="BD1035" i="1"/>
  <c r="BE1035" i="1"/>
  <c r="BF1035" i="1"/>
  <c r="BG1035" i="1"/>
  <c r="BH1035" i="1"/>
  <c r="BI1035" i="1"/>
  <c r="BJ1035" i="1"/>
  <c r="AY1036" i="1"/>
  <c r="AZ1036" i="1"/>
  <c r="BA1036" i="1"/>
  <c r="BB1036" i="1"/>
  <c r="BC1036" i="1"/>
  <c r="BD1036" i="1"/>
  <c r="BE1036" i="1"/>
  <c r="BF1036" i="1"/>
  <c r="BG1036" i="1"/>
  <c r="BH1036" i="1"/>
  <c r="BI1036" i="1"/>
  <c r="BJ1036" i="1"/>
  <c r="AY1037" i="1"/>
  <c r="AZ1037" i="1"/>
  <c r="BA1037" i="1"/>
  <c r="BB1037" i="1"/>
  <c r="BC1037" i="1"/>
  <c r="BD1037" i="1"/>
  <c r="BE1037" i="1"/>
  <c r="BF1037" i="1"/>
  <c r="BG1037" i="1"/>
  <c r="BH1037" i="1"/>
  <c r="BI1037" i="1"/>
  <c r="BJ1037" i="1"/>
  <c r="AY1038" i="1"/>
  <c r="AZ1038" i="1"/>
  <c r="BA1038" i="1"/>
  <c r="BB1038" i="1"/>
  <c r="BC1038" i="1"/>
  <c r="BD1038" i="1"/>
  <c r="BE1038" i="1"/>
  <c r="BF1038" i="1"/>
  <c r="BG1038" i="1"/>
  <c r="BH1038" i="1"/>
  <c r="BI1038" i="1"/>
  <c r="BJ1038" i="1"/>
  <c r="AY1039" i="1"/>
  <c r="AZ1039" i="1"/>
  <c r="BA1039" i="1"/>
  <c r="BB1039" i="1"/>
  <c r="BC1039" i="1"/>
  <c r="BD1039" i="1"/>
  <c r="BE1039" i="1"/>
  <c r="BF1039" i="1"/>
  <c r="BG1039" i="1"/>
  <c r="BH1039" i="1"/>
  <c r="BI1039" i="1"/>
  <c r="BJ1039" i="1"/>
  <c r="AY1040" i="1"/>
  <c r="AZ1040" i="1"/>
  <c r="BA1040" i="1"/>
  <c r="BB1040" i="1"/>
  <c r="BC1040" i="1"/>
  <c r="BD1040" i="1"/>
  <c r="BE1040" i="1"/>
  <c r="BF1040" i="1"/>
  <c r="BG1040" i="1"/>
  <c r="BH1040" i="1"/>
  <c r="BI1040" i="1"/>
  <c r="BJ1040" i="1"/>
  <c r="AY1041" i="1"/>
  <c r="AZ1041" i="1"/>
  <c r="BA1041" i="1"/>
  <c r="BB1041" i="1"/>
  <c r="BC1041" i="1"/>
  <c r="BD1041" i="1"/>
  <c r="BE1041" i="1"/>
  <c r="BF1041" i="1"/>
  <c r="BG1041" i="1"/>
  <c r="BH1041" i="1"/>
  <c r="BI1041" i="1"/>
  <c r="BJ1041" i="1"/>
  <c r="AY1042" i="1"/>
  <c r="AZ1042" i="1"/>
  <c r="BA1042" i="1"/>
  <c r="BB1042" i="1"/>
  <c r="BC1042" i="1"/>
  <c r="BD1042" i="1"/>
  <c r="BE1042" i="1"/>
  <c r="BF1042" i="1"/>
  <c r="BG1042" i="1"/>
  <c r="BH1042" i="1"/>
  <c r="BI1042" i="1"/>
  <c r="BJ1042" i="1"/>
  <c r="AY1043" i="1"/>
  <c r="AZ1043" i="1"/>
  <c r="BA1043" i="1"/>
  <c r="BB1043" i="1"/>
  <c r="BC1043" i="1"/>
  <c r="BD1043" i="1"/>
  <c r="BE1043" i="1"/>
  <c r="BF1043" i="1"/>
  <c r="BG1043" i="1"/>
  <c r="BH1043" i="1"/>
  <c r="BI1043" i="1"/>
  <c r="BJ1043" i="1"/>
  <c r="AY1044" i="1"/>
  <c r="AZ1044" i="1"/>
  <c r="BA1044" i="1"/>
  <c r="BB1044" i="1"/>
  <c r="BC1044" i="1"/>
  <c r="BD1044" i="1"/>
  <c r="BE1044" i="1"/>
  <c r="BF1044" i="1"/>
  <c r="BG1044" i="1"/>
  <c r="BH1044" i="1"/>
  <c r="BI1044" i="1"/>
  <c r="BJ1044" i="1"/>
  <c r="AY1045" i="1"/>
  <c r="AZ1045" i="1"/>
  <c r="BA1045" i="1"/>
  <c r="BB1045" i="1"/>
  <c r="BC1045" i="1"/>
  <c r="BD1045" i="1"/>
  <c r="BE1045" i="1"/>
  <c r="BF1045" i="1"/>
  <c r="BG1045" i="1"/>
  <c r="BH1045" i="1"/>
  <c r="BI1045" i="1"/>
  <c r="BJ1045" i="1"/>
  <c r="AY1046" i="1"/>
  <c r="AZ1046" i="1"/>
  <c r="BA1046" i="1"/>
  <c r="BB1046" i="1"/>
  <c r="BC1046" i="1"/>
  <c r="BD1046" i="1"/>
  <c r="BE1046" i="1"/>
  <c r="BF1046" i="1"/>
  <c r="BG1046" i="1"/>
  <c r="BH1046" i="1"/>
  <c r="BI1046" i="1"/>
  <c r="BJ1046" i="1"/>
  <c r="AY1047" i="1"/>
  <c r="AZ1047" i="1"/>
  <c r="BA1047" i="1"/>
  <c r="BB1047" i="1"/>
  <c r="BC1047" i="1"/>
  <c r="BD1047" i="1"/>
  <c r="BE1047" i="1"/>
  <c r="BF1047" i="1"/>
  <c r="BG1047" i="1"/>
  <c r="BH1047" i="1"/>
  <c r="BI1047" i="1"/>
  <c r="BJ1047" i="1"/>
  <c r="AY1048" i="1"/>
  <c r="AZ1048" i="1"/>
  <c r="BA1048" i="1"/>
  <c r="BB1048" i="1"/>
  <c r="BC1048" i="1"/>
  <c r="BD1048" i="1"/>
  <c r="BE1048" i="1"/>
  <c r="BF1048" i="1"/>
  <c r="BG1048" i="1"/>
  <c r="BH1048" i="1"/>
  <c r="BI1048" i="1"/>
  <c r="BJ1048" i="1"/>
  <c r="AY1049" i="1"/>
  <c r="AZ1049" i="1"/>
  <c r="BA1049" i="1"/>
  <c r="BB1049" i="1"/>
  <c r="BC1049" i="1"/>
  <c r="BD1049" i="1"/>
  <c r="BE1049" i="1"/>
  <c r="BF1049" i="1"/>
  <c r="BG1049" i="1"/>
  <c r="BH1049" i="1"/>
  <c r="BI1049" i="1"/>
  <c r="BJ1049" i="1"/>
  <c r="AY1050" i="1"/>
  <c r="AZ1050" i="1"/>
  <c r="BA1050" i="1"/>
  <c r="BB1050" i="1"/>
  <c r="BC1050" i="1"/>
  <c r="BD1050" i="1"/>
  <c r="BE1050" i="1"/>
  <c r="BF1050" i="1"/>
  <c r="BG1050" i="1"/>
  <c r="BH1050" i="1"/>
  <c r="BI1050" i="1"/>
  <c r="BJ1050" i="1"/>
  <c r="AY1051" i="1"/>
  <c r="AZ1051" i="1"/>
  <c r="BA1051" i="1"/>
  <c r="BB1051" i="1"/>
  <c r="BC1051" i="1"/>
  <c r="BD1051" i="1"/>
  <c r="BE1051" i="1"/>
  <c r="BF1051" i="1"/>
  <c r="BG1051" i="1"/>
  <c r="BH1051" i="1"/>
  <c r="BI1051" i="1"/>
  <c r="BJ1051" i="1"/>
  <c r="AY1052" i="1"/>
  <c r="AZ1052" i="1"/>
  <c r="BA1052" i="1"/>
  <c r="BB1052" i="1"/>
  <c r="BC1052" i="1"/>
  <c r="BD1052" i="1"/>
  <c r="BE1052" i="1"/>
  <c r="BF1052" i="1"/>
  <c r="BG1052" i="1"/>
  <c r="BH1052" i="1"/>
  <c r="BI1052" i="1"/>
  <c r="BJ1052" i="1"/>
  <c r="AY1053" i="1"/>
  <c r="AZ1053" i="1"/>
  <c r="BA1053" i="1"/>
  <c r="BB1053" i="1"/>
  <c r="BC1053" i="1"/>
  <c r="BD1053" i="1"/>
  <c r="BE1053" i="1"/>
  <c r="BF1053" i="1"/>
  <c r="BG1053" i="1"/>
  <c r="BH1053" i="1"/>
  <c r="BI1053" i="1"/>
  <c r="BJ1053" i="1"/>
  <c r="AY1054" i="1"/>
  <c r="AZ1054" i="1"/>
  <c r="BA1054" i="1"/>
  <c r="BB1054" i="1"/>
  <c r="BC1054" i="1"/>
  <c r="BD1054" i="1"/>
  <c r="BE1054" i="1"/>
  <c r="BF1054" i="1"/>
  <c r="BG1054" i="1"/>
  <c r="BH1054" i="1"/>
  <c r="BI1054" i="1"/>
  <c r="BJ1054" i="1"/>
  <c r="AY1055" i="1"/>
  <c r="AZ1055" i="1"/>
  <c r="BA1055" i="1"/>
  <c r="BB1055" i="1"/>
  <c r="BC1055" i="1"/>
  <c r="BD1055" i="1"/>
  <c r="BE1055" i="1"/>
  <c r="BF1055" i="1"/>
  <c r="BG1055" i="1"/>
  <c r="BH1055" i="1"/>
  <c r="BI1055" i="1"/>
  <c r="BJ1055" i="1"/>
  <c r="AY1056" i="1"/>
  <c r="AZ1056" i="1"/>
  <c r="BA1056" i="1"/>
  <c r="BB1056" i="1"/>
  <c r="BC1056" i="1"/>
  <c r="BD1056" i="1"/>
  <c r="BE1056" i="1"/>
  <c r="BF1056" i="1"/>
  <c r="BG1056" i="1"/>
  <c r="BH1056" i="1"/>
  <c r="BI1056" i="1"/>
  <c r="BJ1056" i="1"/>
  <c r="AY1057" i="1"/>
  <c r="AZ1057" i="1"/>
  <c r="BA1057" i="1"/>
  <c r="BB1057" i="1"/>
  <c r="BC1057" i="1"/>
  <c r="BD1057" i="1"/>
  <c r="BE1057" i="1"/>
  <c r="BF1057" i="1"/>
  <c r="BG1057" i="1"/>
  <c r="BH1057" i="1"/>
  <c r="BI1057" i="1"/>
  <c r="BJ1057" i="1"/>
  <c r="AY1058" i="1"/>
  <c r="AZ1058" i="1"/>
  <c r="BA1058" i="1"/>
  <c r="BB1058" i="1"/>
  <c r="BC1058" i="1"/>
  <c r="BD1058" i="1"/>
  <c r="BE1058" i="1"/>
  <c r="BF1058" i="1"/>
  <c r="BG1058" i="1"/>
  <c r="BH1058" i="1"/>
  <c r="BI1058" i="1"/>
  <c r="BJ1058" i="1"/>
  <c r="AY1059" i="1"/>
  <c r="AZ1059" i="1"/>
  <c r="BA1059" i="1"/>
  <c r="BB1059" i="1"/>
  <c r="BC1059" i="1"/>
  <c r="BD1059" i="1"/>
  <c r="BE1059" i="1"/>
  <c r="BF1059" i="1"/>
  <c r="BG1059" i="1"/>
  <c r="BH1059" i="1"/>
  <c r="BI1059" i="1"/>
  <c r="BJ1059" i="1"/>
  <c r="AY1060" i="1"/>
  <c r="AZ1060" i="1"/>
  <c r="BA1060" i="1"/>
  <c r="BB1060" i="1"/>
  <c r="BC1060" i="1"/>
  <c r="BD1060" i="1"/>
  <c r="BE1060" i="1"/>
  <c r="BF1060" i="1"/>
  <c r="BG1060" i="1"/>
  <c r="BH1060" i="1"/>
  <c r="BI1060" i="1"/>
  <c r="BJ1060" i="1"/>
  <c r="AY1061" i="1"/>
  <c r="AZ1061" i="1"/>
  <c r="BA1061" i="1"/>
  <c r="BB1061" i="1"/>
  <c r="BC1061" i="1"/>
  <c r="BD1061" i="1"/>
  <c r="BE1061" i="1"/>
  <c r="BF1061" i="1"/>
  <c r="BG1061" i="1"/>
  <c r="BH1061" i="1"/>
  <c r="BI1061" i="1"/>
  <c r="BJ1061" i="1"/>
  <c r="AY1062" i="1"/>
  <c r="AZ1062" i="1"/>
  <c r="BA1062" i="1"/>
  <c r="BB1062" i="1"/>
  <c r="BC1062" i="1"/>
  <c r="BD1062" i="1"/>
  <c r="BE1062" i="1"/>
  <c r="BF1062" i="1"/>
  <c r="BG1062" i="1"/>
  <c r="BH1062" i="1"/>
  <c r="BI1062" i="1"/>
  <c r="BJ1062" i="1"/>
  <c r="AY1063" i="1"/>
  <c r="AZ1063" i="1"/>
  <c r="BA1063" i="1"/>
  <c r="BB1063" i="1"/>
  <c r="BC1063" i="1"/>
  <c r="BD1063" i="1"/>
  <c r="BE1063" i="1"/>
  <c r="BF1063" i="1"/>
  <c r="BG1063" i="1"/>
  <c r="BH1063" i="1"/>
  <c r="BI1063" i="1"/>
  <c r="BJ1063" i="1"/>
  <c r="AY1064" i="1"/>
  <c r="AZ1064" i="1"/>
  <c r="BA1064" i="1"/>
  <c r="BB1064" i="1"/>
  <c r="BC1064" i="1"/>
  <c r="BD1064" i="1"/>
  <c r="BE1064" i="1"/>
  <c r="BF1064" i="1"/>
  <c r="BG1064" i="1"/>
  <c r="BH1064" i="1"/>
  <c r="BI1064" i="1"/>
  <c r="BJ1064" i="1"/>
  <c r="AY1065" i="1"/>
  <c r="AZ1065" i="1"/>
  <c r="BA1065" i="1"/>
  <c r="BB1065" i="1"/>
  <c r="BC1065" i="1"/>
  <c r="BD1065" i="1"/>
  <c r="BE1065" i="1"/>
  <c r="BF1065" i="1"/>
  <c r="BG1065" i="1"/>
  <c r="BH1065" i="1"/>
  <c r="BI1065" i="1"/>
  <c r="BJ1065" i="1"/>
  <c r="AY1066" i="1"/>
  <c r="AZ1066" i="1"/>
  <c r="BA1066" i="1"/>
  <c r="BB1066" i="1"/>
  <c r="BC1066" i="1"/>
  <c r="BD1066" i="1"/>
  <c r="BE1066" i="1"/>
  <c r="BF1066" i="1"/>
  <c r="BG1066" i="1"/>
  <c r="BH1066" i="1"/>
  <c r="BI1066" i="1"/>
  <c r="BJ1066" i="1"/>
  <c r="AY1067" i="1"/>
  <c r="AZ1067" i="1"/>
  <c r="BA1067" i="1"/>
  <c r="BB1067" i="1"/>
  <c r="BC1067" i="1"/>
  <c r="BD1067" i="1"/>
  <c r="BE1067" i="1"/>
  <c r="BF1067" i="1"/>
  <c r="BG1067" i="1"/>
  <c r="BH1067" i="1"/>
  <c r="BI1067" i="1"/>
  <c r="BJ1067" i="1"/>
  <c r="AY1068" i="1"/>
  <c r="AZ1068" i="1"/>
  <c r="BA1068" i="1"/>
  <c r="BB1068" i="1"/>
  <c r="BC1068" i="1"/>
  <c r="BD1068" i="1"/>
  <c r="BE1068" i="1"/>
  <c r="BF1068" i="1"/>
  <c r="BG1068" i="1"/>
  <c r="BH1068" i="1"/>
  <c r="BI1068" i="1"/>
  <c r="BJ1068" i="1"/>
  <c r="AY1069" i="1"/>
  <c r="AZ1069" i="1"/>
  <c r="BA1069" i="1"/>
  <c r="BB1069" i="1"/>
  <c r="BC1069" i="1"/>
  <c r="BD1069" i="1"/>
  <c r="BE1069" i="1"/>
  <c r="BF1069" i="1"/>
  <c r="BG1069" i="1"/>
  <c r="BH1069" i="1"/>
  <c r="BI1069" i="1"/>
  <c r="BJ1069" i="1"/>
  <c r="AY1070" i="1"/>
  <c r="AZ1070" i="1"/>
  <c r="BA1070" i="1"/>
  <c r="BB1070" i="1"/>
  <c r="BC1070" i="1"/>
  <c r="BD1070" i="1"/>
  <c r="BE1070" i="1"/>
  <c r="BF1070" i="1"/>
  <c r="BG1070" i="1"/>
  <c r="BH1070" i="1"/>
  <c r="BI1070" i="1"/>
  <c r="BJ1070" i="1"/>
  <c r="AY1071" i="1"/>
  <c r="AZ1071" i="1"/>
  <c r="BA1071" i="1"/>
  <c r="BB1071" i="1"/>
  <c r="BC1071" i="1"/>
  <c r="BD1071" i="1"/>
  <c r="BE1071" i="1"/>
  <c r="BF1071" i="1"/>
  <c r="BG1071" i="1"/>
  <c r="BH1071" i="1"/>
  <c r="BI1071" i="1"/>
  <c r="BJ1071" i="1"/>
  <c r="AY1072" i="1"/>
  <c r="AZ1072" i="1"/>
  <c r="BA1072" i="1"/>
  <c r="BB1072" i="1"/>
  <c r="BC1072" i="1"/>
  <c r="BD1072" i="1"/>
  <c r="BE1072" i="1"/>
  <c r="BF1072" i="1"/>
  <c r="BG1072" i="1"/>
  <c r="BH1072" i="1"/>
  <c r="BI1072" i="1"/>
  <c r="BJ1072" i="1"/>
  <c r="AY1073" i="1"/>
  <c r="AZ1073" i="1"/>
  <c r="BA1073" i="1"/>
  <c r="BB1073" i="1"/>
  <c r="BC1073" i="1"/>
  <c r="BD1073" i="1"/>
  <c r="BE1073" i="1"/>
  <c r="BF1073" i="1"/>
  <c r="BG1073" i="1"/>
  <c r="BH1073" i="1"/>
  <c r="BI1073" i="1"/>
  <c r="BJ1073" i="1"/>
  <c r="AY1074" i="1"/>
  <c r="AZ1074" i="1"/>
  <c r="BA1074" i="1"/>
  <c r="BB1074" i="1"/>
  <c r="BC1074" i="1"/>
  <c r="BD1074" i="1"/>
  <c r="BE1074" i="1"/>
  <c r="BF1074" i="1"/>
  <c r="BG1074" i="1"/>
  <c r="BH1074" i="1"/>
  <c r="BI1074" i="1"/>
  <c r="BJ1074" i="1"/>
  <c r="AY1075" i="1"/>
  <c r="AZ1075" i="1"/>
  <c r="BA1075" i="1"/>
  <c r="BB1075" i="1"/>
  <c r="BC1075" i="1"/>
  <c r="BD1075" i="1"/>
  <c r="BE1075" i="1"/>
  <c r="BF1075" i="1"/>
  <c r="BG1075" i="1"/>
  <c r="BH1075" i="1"/>
  <c r="BI1075" i="1"/>
  <c r="BJ1075" i="1"/>
  <c r="AY1076" i="1"/>
  <c r="AZ1076" i="1"/>
  <c r="BA1076" i="1"/>
  <c r="BB1076" i="1"/>
  <c r="BC1076" i="1"/>
  <c r="BD1076" i="1"/>
  <c r="BE1076" i="1"/>
  <c r="BF1076" i="1"/>
  <c r="BG1076" i="1"/>
  <c r="BH1076" i="1"/>
  <c r="BI1076" i="1"/>
  <c r="BJ1076" i="1"/>
  <c r="AY1077" i="1"/>
  <c r="AZ1077" i="1"/>
  <c r="BA1077" i="1"/>
  <c r="BB1077" i="1"/>
  <c r="BC1077" i="1"/>
  <c r="BD1077" i="1"/>
  <c r="BE1077" i="1"/>
  <c r="BF1077" i="1"/>
  <c r="BG1077" i="1"/>
  <c r="BH1077" i="1"/>
  <c r="BI1077" i="1"/>
  <c r="BJ1077" i="1"/>
  <c r="AY1078" i="1"/>
  <c r="AZ1078" i="1"/>
  <c r="BA1078" i="1"/>
  <c r="BB1078" i="1"/>
  <c r="BC1078" i="1"/>
  <c r="BD1078" i="1"/>
  <c r="BE1078" i="1"/>
  <c r="BF1078" i="1"/>
  <c r="BG1078" i="1"/>
  <c r="BH1078" i="1"/>
  <c r="BI1078" i="1"/>
  <c r="BJ1078" i="1"/>
  <c r="AY1079" i="1"/>
  <c r="AZ1079" i="1"/>
  <c r="BA1079" i="1"/>
  <c r="BB1079" i="1"/>
  <c r="BC1079" i="1"/>
  <c r="BD1079" i="1"/>
  <c r="BE1079" i="1"/>
  <c r="BF1079" i="1"/>
  <c r="BG1079" i="1"/>
  <c r="BH1079" i="1"/>
  <c r="BI1079" i="1"/>
  <c r="BJ1079" i="1"/>
  <c r="AY1080" i="1"/>
  <c r="AZ1080" i="1"/>
  <c r="BA1080" i="1"/>
  <c r="BB1080" i="1"/>
  <c r="BC1080" i="1"/>
  <c r="BD1080" i="1"/>
  <c r="BE1080" i="1"/>
  <c r="BF1080" i="1"/>
  <c r="BG1080" i="1"/>
  <c r="BH1080" i="1"/>
  <c r="BI1080" i="1"/>
  <c r="BJ1080" i="1"/>
  <c r="AY1081" i="1"/>
  <c r="AZ1081" i="1"/>
  <c r="BA1081" i="1"/>
  <c r="BB1081" i="1"/>
  <c r="BC1081" i="1"/>
  <c r="BD1081" i="1"/>
  <c r="BE1081" i="1"/>
  <c r="BF1081" i="1"/>
  <c r="BG1081" i="1"/>
  <c r="BH1081" i="1"/>
  <c r="BI1081" i="1"/>
  <c r="BJ1081" i="1"/>
  <c r="AY1082" i="1"/>
  <c r="AZ1082" i="1"/>
  <c r="BA1082" i="1"/>
  <c r="BB1082" i="1"/>
  <c r="BC1082" i="1"/>
  <c r="BD1082" i="1"/>
  <c r="BE1082" i="1"/>
  <c r="BF1082" i="1"/>
  <c r="BG1082" i="1"/>
  <c r="BH1082" i="1"/>
  <c r="BI1082" i="1"/>
  <c r="BJ1082" i="1"/>
  <c r="AY1083" i="1"/>
  <c r="AZ1083" i="1"/>
  <c r="BA1083" i="1"/>
  <c r="BB1083" i="1"/>
  <c r="BC1083" i="1"/>
  <c r="BD1083" i="1"/>
  <c r="BE1083" i="1"/>
  <c r="BF1083" i="1"/>
  <c r="BG1083" i="1"/>
  <c r="BH1083" i="1"/>
  <c r="BI1083" i="1"/>
  <c r="BJ1083" i="1"/>
  <c r="AY1084" i="1"/>
  <c r="AZ1084" i="1"/>
  <c r="BA1084" i="1"/>
  <c r="BB1084" i="1"/>
  <c r="BC1084" i="1"/>
  <c r="BD1084" i="1"/>
  <c r="BE1084" i="1"/>
  <c r="BF1084" i="1"/>
  <c r="BG1084" i="1"/>
  <c r="BH1084" i="1"/>
  <c r="BI1084" i="1"/>
  <c r="BJ1084" i="1"/>
  <c r="AY1085" i="1"/>
  <c r="AZ1085" i="1"/>
  <c r="BA1085" i="1"/>
  <c r="BB1085" i="1"/>
  <c r="BC1085" i="1"/>
  <c r="BD1085" i="1"/>
  <c r="BE1085" i="1"/>
  <c r="BF1085" i="1"/>
  <c r="BG1085" i="1"/>
  <c r="BH1085" i="1"/>
  <c r="BI1085" i="1"/>
  <c r="BJ1085" i="1"/>
  <c r="AY1086" i="1"/>
  <c r="AZ1086" i="1"/>
  <c r="BA1086" i="1"/>
  <c r="BB1086" i="1"/>
  <c r="BC1086" i="1"/>
  <c r="BD1086" i="1"/>
  <c r="BE1086" i="1"/>
  <c r="BF1086" i="1"/>
  <c r="BG1086" i="1"/>
  <c r="BH1086" i="1"/>
  <c r="BI1086" i="1"/>
  <c r="BJ1086" i="1"/>
  <c r="AY1087" i="1"/>
  <c r="AZ1087" i="1"/>
  <c r="BA1087" i="1"/>
  <c r="BB1087" i="1"/>
  <c r="BC1087" i="1"/>
  <c r="BD1087" i="1"/>
  <c r="BE1087" i="1"/>
  <c r="BF1087" i="1"/>
  <c r="BG1087" i="1"/>
  <c r="BH1087" i="1"/>
  <c r="BI1087" i="1"/>
  <c r="BJ1087" i="1"/>
  <c r="AY1088" i="1"/>
  <c r="AZ1088" i="1"/>
  <c r="BA1088" i="1"/>
  <c r="BB1088" i="1"/>
  <c r="BC1088" i="1"/>
  <c r="BD1088" i="1"/>
  <c r="BE1088" i="1"/>
  <c r="BF1088" i="1"/>
  <c r="BG1088" i="1"/>
  <c r="BH1088" i="1"/>
  <c r="BI1088" i="1"/>
  <c r="BJ1088" i="1"/>
  <c r="AY1089" i="1"/>
  <c r="AZ1089" i="1"/>
  <c r="BA1089" i="1"/>
  <c r="BB1089" i="1"/>
  <c r="BC1089" i="1"/>
  <c r="BD1089" i="1"/>
  <c r="BE1089" i="1"/>
  <c r="BF1089" i="1"/>
  <c r="BG1089" i="1"/>
  <c r="BH1089" i="1"/>
  <c r="BI1089" i="1"/>
  <c r="BJ1089" i="1"/>
  <c r="AY1090" i="1"/>
  <c r="AZ1090" i="1"/>
  <c r="BA1090" i="1"/>
  <c r="BB1090" i="1"/>
  <c r="BC1090" i="1"/>
  <c r="BD1090" i="1"/>
  <c r="BE1090" i="1"/>
  <c r="BF1090" i="1"/>
  <c r="BG1090" i="1"/>
  <c r="BH1090" i="1"/>
  <c r="BI1090" i="1"/>
  <c r="BJ1090" i="1"/>
  <c r="AY1091" i="1"/>
  <c r="AZ1091" i="1"/>
  <c r="BA1091" i="1"/>
  <c r="BB1091" i="1"/>
  <c r="BC1091" i="1"/>
  <c r="BD1091" i="1"/>
  <c r="BE1091" i="1"/>
  <c r="BF1091" i="1"/>
  <c r="BG1091" i="1"/>
  <c r="BH1091" i="1"/>
  <c r="BI1091" i="1"/>
  <c r="BJ1091" i="1"/>
  <c r="AY1092" i="1"/>
  <c r="AZ1092" i="1"/>
  <c r="BA1092" i="1"/>
  <c r="BB1092" i="1"/>
  <c r="BC1092" i="1"/>
  <c r="BD1092" i="1"/>
  <c r="BE1092" i="1"/>
  <c r="BF1092" i="1"/>
  <c r="BG1092" i="1"/>
  <c r="BH1092" i="1"/>
  <c r="BI1092" i="1"/>
  <c r="BJ1092" i="1"/>
  <c r="AY1093" i="1"/>
  <c r="AZ1093" i="1"/>
  <c r="BA1093" i="1"/>
  <c r="BB1093" i="1"/>
  <c r="BC1093" i="1"/>
  <c r="BD1093" i="1"/>
  <c r="BE1093" i="1"/>
  <c r="BF1093" i="1"/>
  <c r="BG1093" i="1"/>
  <c r="BH1093" i="1"/>
  <c r="BI1093" i="1"/>
  <c r="BJ1093" i="1"/>
  <c r="AY1094" i="1"/>
  <c r="AZ1094" i="1"/>
  <c r="BA1094" i="1"/>
  <c r="BB1094" i="1"/>
  <c r="BC1094" i="1"/>
  <c r="BD1094" i="1"/>
  <c r="BE1094" i="1"/>
  <c r="BF1094" i="1"/>
  <c r="BG1094" i="1"/>
  <c r="BH1094" i="1"/>
  <c r="BI1094" i="1"/>
  <c r="BJ1094" i="1"/>
  <c r="AY1095" i="1"/>
  <c r="AZ1095" i="1"/>
  <c r="BA1095" i="1"/>
  <c r="BB1095" i="1"/>
  <c r="BC1095" i="1"/>
  <c r="BD1095" i="1"/>
  <c r="BE1095" i="1"/>
  <c r="BF1095" i="1"/>
  <c r="BG1095" i="1"/>
  <c r="BH1095" i="1"/>
  <c r="BI1095" i="1"/>
  <c r="BJ1095" i="1"/>
  <c r="AY1096" i="1"/>
  <c r="AZ1096" i="1"/>
  <c r="BA1096" i="1"/>
  <c r="BB1096" i="1"/>
  <c r="BC1096" i="1"/>
  <c r="BD1096" i="1"/>
  <c r="BE1096" i="1"/>
  <c r="BF1096" i="1"/>
  <c r="BG1096" i="1"/>
  <c r="BH1096" i="1"/>
  <c r="BI1096" i="1"/>
  <c r="BJ1096" i="1"/>
  <c r="AY1097" i="1"/>
  <c r="AZ1097" i="1"/>
  <c r="BA1097" i="1"/>
  <c r="BB1097" i="1"/>
  <c r="BC1097" i="1"/>
  <c r="BD1097" i="1"/>
  <c r="BE1097" i="1"/>
  <c r="BF1097" i="1"/>
  <c r="BG1097" i="1"/>
  <c r="BH1097" i="1"/>
  <c r="BI1097" i="1"/>
  <c r="BJ1097" i="1"/>
  <c r="AY1098" i="1"/>
  <c r="AZ1098" i="1"/>
  <c r="BA1098" i="1"/>
  <c r="BB1098" i="1"/>
  <c r="BC1098" i="1"/>
  <c r="BD1098" i="1"/>
  <c r="BE1098" i="1"/>
  <c r="BF1098" i="1"/>
  <c r="BG1098" i="1"/>
  <c r="BH1098" i="1"/>
  <c r="BI1098" i="1"/>
  <c r="BJ1098" i="1"/>
  <c r="AY1099" i="1"/>
  <c r="AZ1099" i="1"/>
  <c r="BA1099" i="1"/>
  <c r="BB1099" i="1"/>
  <c r="BC1099" i="1"/>
  <c r="BD1099" i="1"/>
  <c r="BE1099" i="1"/>
  <c r="BF1099" i="1"/>
  <c r="BG1099" i="1"/>
  <c r="BH1099" i="1"/>
  <c r="BI1099" i="1"/>
  <c r="BJ1099" i="1"/>
  <c r="AY1100" i="1"/>
  <c r="AZ1100" i="1"/>
  <c r="BA1100" i="1"/>
  <c r="BB1100" i="1"/>
  <c r="BC1100" i="1"/>
  <c r="BD1100" i="1"/>
  <c r="BE1100" i="1"/>
  <c r="BF1100" i="1"/>
  <c r="BG1100" i="1"/>
  <c r="BH1100" i="1"/>
  <c r="BI1100" i="1"/>
  <c r="BJ1100" i="1"/>
  <c r="AY1101" i="1"/>
  <c r="AZ1101" i="1"/>
  <c r="BA1101" i="1"/>
  <c r="BB1101" i="1"/>
  <c r="BC1101" i="1"/>
  <c r="BD1101" i="1"/>
  <c r="BE1101" i="1"/>
  <c r="BF1101" i="1"/>
  <c r="BG1101" i="1"/>
  <c r="BH1101" i="1"/>
  <c r="BI1101" i="1"/>
  <c r="BJ1101" i="1"/>
  <c r="AY1102" i="1"/>
  <c r="AZ1102" i="1"/>
  <c r="BA1102" i="1"/>
  <c r="BB1102" i="1"/>
  <c r="BC1102" i="1"/>
  <c r="BD1102" i="1"/>
  <c r="BE1102" i="1"/>
  <c r="BF1102" i="1"/>
  <c r="BG1102" i="1"/>
  <c r="BH1102" i="1"/>
  <c r="BI1102" i="1"/>
  <c r="BJ1102" i="1"/>
  <c r="AY1103" i="1"/>
  <c r="AZ1103" i="1"/>
  <c r="BA1103" i="1"/>
  <c r="BB1103" i="1"/>
  <c r="BC1103" i="1"/>
  <c r="BD1103" i="1"/>
  <c r="BE1103" i="1"/>
  <c r="BF1103" i="1"/>
  <c r="BG1103" i="1"/>
  <c r="BH1103" i="1"/>
  <c r="BI1103" i="1"/>
  <c r="BJ1103" i="1"/>
  <c r="AY1104" i="1"/>
  <c r="AZ1104" i="1"/>
  <c r="BA1104" i="1"/>
  <c r="BB1104" i="1"/>
  <c r="BC1104" i="1"/>
  <c r="BD1104" i="1"/>
  <c r="BE1104" i="1"/>
  <c r="BF1104" i="1"/>
  <c r="BG1104" i="1"/>
  <c r="BH1104" i="1"/>
  <c r="BI1104" i="1"/>
  <c r="BJ1104" i="1"/>
  <c r="AY1105" i="1"/>
  <c r="AZ1105" i="1"/>
  <c r="BA1105" i="1"/>
  <c r="BB1105" i="1"/>
  <c r="BC1105" i="1"/>
  <c r="BD1105" i="1"/>
  <c r="BE1105" i="1"/>
  <c r="BF1105" i="1"/>
  <c r="BG1105" i="1"/>
  <c r="BH1105" i="1"/>
  <c r="BI1105" i="1"/>
  <c r="BJ1105" i="1"/>
  <c r="AY1106" i="1"/>
  <c r="AZ1106" i="1"/>
  <c r="BA1106" i="1"/>
  <c r="BB1106" i="1"/>
  <c r="BC1106" i="1"/>
  <c r="BD1106" i="1"/>
  <c r="BE1106" i="1"/>
  <c r="BF1106" i="1"/>
  <c r="BG1106" i="1"/>
  <c r="BH1106" i="1"/>
  <c r="BI1106" i="1"/>
  <c r="BJ1106" i="1"/>
  <c r="AY1107" i="1"/>
  <c r="AZ1107" i="1"/>
  <c r="BA1107" i="1"/>
  <c r="BB1107" i="1"/>
  <c r="BC1107" i="1"/>
  <c r="BD1107" i="1"/>
  <c r="BE1107" i="1"/>
  <c r="BF1107" i="1"/>
  <c r="BG1107" i="1"/>
  <c r="BH1107" i="1"/>
  <c r="BI1107" i="1"/>
  <c r="BJ1107" i="1"/>
  <c r="AY1108" i="1"/>
  <c r="AZ1108" i="1"/>
  <c r="BA1108" i="1"/>
  <c r="BB1108" i="1"/>
  <c r="BC1108" i="1"/>
  <c r="BD1108" i="1"/>
  <c r="BE1108" i="1"/>
  <c r="BF1108" i="1"/>
  <c r="BG1108" i="1"/>
  <c r="BH1108" i="1"/>
  <c r="BI1108" i="1"/>
  <c r="BJ1108" i="1"/>
  <c r="AY1109" i="1"/>
  <c r="AZ1109" i="1"/>
  <c r="BA1109" i="1"/>
  <c r="BB1109" i="1"/>
  <c r="BC1109" i="1"/>
  <c r="BD1109" i="1"/>
  <c r="BE1109" i="1"/>
  <c r="BF1109" i="1"/>
  <c r="BG1109" i="1"/>
  <c r="BH1109" i="1"/>
  <c r="BI1109" i="1"/>
  <c r="BJ1109" i="1"/>
  <c r="AY1110" i="1"/>
  <c r="AZ1110" i="1"/>
  <c r="BA1110" i="1"/>
  <c r="BB1110" i="1"/>
  <c r="BC1110" i="1"/>
  <c r="BD1110" i="1"/>
  <c r="BE1110" i="1"/>
  <c r="BF1110" i="1"/>
  <c r="BG1110" i="1"/>
  <c r="BH1110" i="1"/>
  <c r="BI1110" i="1"/>
  <c r="BJ1110" i="1"/>
  <c r="AY1111" i="1"/>
  <c r="AZ1111" i="1"/>
  <c r="BA1111" i="1"/>
  <c r="BB1111" i="1"/>
  <c r="BC1111" i="1"/>
  <c r="BD1111" i="1"/>
  <c r="BE1111" i="1"/>
  <c r="BF1111" i="1"/>
  <c r="BG1111" i="1"/>
  <c r="BH1111" i="1"/>
  <c r="BI1111" i="1"/>
  <c r="BJ1111" i="1"/>
  <c r="AY1112" i="1"/>
  <c r="AZ1112" i="1"/>
  <c r="BA1112" i="1"/>
  <c r="BB1112" i="1"/>
  <c r="BC1112" i="1"/>
  <c r="BD1112" i="1"/>
  <c r="BE1112" i="1"/>
  <c r="BF1112" i="1"/>
  <c r="BG1112" i="1"/>
  <c r="BH1112" i="1"/>
  <c r="BI1112" i="1"/>
  <c r="BJ1112" i="1"/>
  <c r="AY1113" i="1"/>
  <c r="AZ1113" i="1"/>
  <c r="BA1113" i="1"/>
  <c r="BB1113" i="1"/>
  <c r="BC1113" i="1"/>
  <c r="BD1113" i="1"/>
  <c r="BE1113" i="1"/>
  <c r="BF1113" i="1"/>
  <c r="BG1113" i="1"/>
  <c r="BH1113" i="1"/>
  <c r="BI1113" i="1"/>
  <c r="BJ1113" i="1"/>
  <c r="AY1114" i="1"/>
  <c r="AZ1114" i="1"/>
  <c r="BA1114" i="1"/>
  <c r="BB1114" i="1"/>
  <c r="BC1114" i="1"/>
  <c r="BD1114" i="1"/>
  <c r="BE1114" i="1"/>
  <c r="BF1114" i="1"/>
  <c r="BG1114" i="1"/>
  <c r="BH1114" i="1"/>
  <c r="BI1114" i="1"/>
  <c r="BJ1114" i="1"/>
  <c r="AY1115" i="1"/>
  <c r="AZ1115" i="1"/>
  <c r="BA1115" i="1"/>
  <c r="BB1115" i="1"/>
  <c r="BC1115" i="1"/>
  <c r="BD1115" i="1"/>
  <c r="BE1115" i="1"/>
  <c r="BF1115" i="1"/>
  <c r="BG1115" i="1"/>
  <c r="BH1115" i="1"/>
  <c r="BI1115" i="1"/>
  <c r="BJ1115" i="1"/>
  <c r="AY1116" i="1"/>
  <c r="AZ1116" i="1"/>
  <c r="BA1116" i="1"/>
  <c r="BB1116" i="1"/>
  <c r="BC1116" i="1"/>
  <c r="BD1116" i="1"/>
  <c r="BE1116" i="1"/>
  <c r="BF1116" i="1"/>
  <c r="BG1116" i="1"/>
  <c r="BH1116" i="1"/>
  <c r="BI1116" i="1"/>
  <c r="BJ1116" i="1"/>
  <c r="AY1117" i="1"/>
  <c r="AZ1117" i="1"/>
  <c r="BA1117" i="1"/>
  <c r="BB1117" i="1"/>
  <c r="BC1117" i="1"/>
  <c r="BD1117" i="1"/>
  <c r="BE1117" i="1"/>
  <c r="BF1117" i="1"/>
  <c r="BG1117" i="1"/>
  <c r="BH1117" i="1"/>
  <c r="BI1117" i="1"/>
  <c r="BJ1117" i="1"/>
  <c r="AY1118" i="1"/>
  <c r="AZ1118" i="1"/>
  <c r="BA1118" i="1"/>
  <c r="BB1118" i="1"/>
  <c r="BC1118" i="1"/>
  <c r="BD1118" i="1"/>
  <c r="BE1118" i="1"/>
  <c r="BF1118" i="1"/>
  <c r="BG1118" i="1"/>
  <c r="BH1118" i="1"/>
  <c r="BI1118" i="1"/>
  <c r="BJ1118" i="1"/>
  <c r="AY1119" i="1"/>
  <c r="AZ1119" i="1"/>
  <c r="BA1119" i="1"/>
  <c r="BB1119" i="1"/>
  <c r="BC1119" i="1"/>
  <c r="BD1119" i="1"/>
  <c r="BE1119" i="1"/>
  <c r="BF1119" i="1"/>
  <c r="BG1119" i="1"/>
  <c r="BH1119" i="1"/>
  <c r="BI1119" i="1"/>
  <c r="BJ1119" i="1"/>
  <c r="AY1120" i="1"/>
  <c r="AZ1120" i="1"/>
  <c r="BA1120" i="1"/>
  <c r="BB1120" i="1"/>
  <c r="BC1120" i="1"/>
  <c r="BD1120" i="1"/>
  <c r="BE1120" i="1"/>
  <c r="BF1120" i="1"/>
  <c r="BG1120" i="1"/>
  <c r="BH1120" i="1"/>
  <c r="BI1120" i="1"/>
  <c r="BJ1120" i="1"/>
  <c r="AY1121" i="1"/>
  <c r="AZ1121" i="1"/>
  <c r="BA1121" i="1"/>
  <c r="BB1121" i="1"/>
  <c r="BC1121" i="1"/>
  <c r="BD1121" i="1"/>
  <c r="BE1121" i="1"/>
  <c r="BF1121" i="1"/>
  <c r="BG1121" i="1"/>
  <c r="BH1121" i="1"/>
  <c r="BI1121" i="1"/>
  <c r="BJ1121" i="1"/>
  <c r="AY1122" i="1"/>
  <c r="AZ1122" i="1"/>
  <c r="BA1122" i="1"/>
  <c r="BB1122" i="1"/>
  <c r="BC1122" i="1"/>
  <c r="BD1122" i="1"/>
  <c r="BE1122" i="1"/>
  <c r="BF1122" i="1"/>
  <c r="BG1122" i="1"/>
  <c r="BH1122" i="1"/>
  <c r="BI1122" i="1"/>
  <c r="BJ1122" i="1"/>
  <c r="AY1123" i="1"/>
  <c r="AZ1123" i="1"/>
  <c r="BA1123" i="1"/>
  <c r="BB1123" i="1"/>
  <c r="BC1123" i="1"/>
  <c r="BD1123" i="1"/>
  <c r="BE1123" i="1"/>
  <c r="BF1123" i="1"/>
  <c r="BG1123" i="1"/>
  <c r="BH1123" i="1"/>
  <c r="BI1123" i="1"/>
  <c r="BJ1123" i="1"/>
  <c r="AY1124" i="1"/>
  <c r="AZ1124" i="1"/>
  <c r="BA1124" i="1"/>
  <c r="BB1124" i="1"/>
  <c r="BC1124" i="1"/>
  <c r="BD1124" i="1"/>
  <c r="BE1124" i="1"/>
  <c r="BF1124" i="1"/>
  <c r="BG1124" i="1"/>
  <c r="BH1124" i="1"/>
  <c r="BI1124" i="1"/>
  <c r="BJ1124" i="1"/>
  <c r="AY1125" i="1"/>
  <c r="AZ1125" i="1"/>
  <c r="BA1125" i="1"/>
  <c r="BB1125" i="1"/>
  <c r="BC1125" i="1"/>
  <c r="BD1125" i="1"/>
  <c r="BE1125" i="1"/>
  <c r="BF1125" i="1"/>
  <c r="BG1125" i="1"/>
  <c r="BH1125" i="1"/>
  <c r="BI1125" i="1"/>
  <c r="BJ1125" i="1"/>
  <c r="AY1126" i="1"/>
  <c r="AZ1126" i="1"/>
  <c r="BA1126" i="1"/>
  <c r="BB1126" i="1"/>
  <c r="BC1126" i="1"/>
  <c r="BD1126" i="1"/>
  <c r="BE1126" i="1"/>
  <c r="BF1126" i="1"/>
  <c r="BG1126" i="1"/>
  <c r="BH1126" i="1"/>
  <c r="BI1126" i="1"/>
  <c r="BJ1126" i="1"/>
  <c r="AY1127" i="1"/>
  <c r="AZ1127" i="1"/>
  <c r="BA1127" i="1"/>
  <c r="BB1127" i="1"/>
  <c r="BC1127" i="1"/>
  <c r="BD1127" i="1"/>
  <c r="BE1127" i="1"/>
  <c r="BF1127" i="1"/>
  <c r="BG1127" i="1"/>
  <c r="BH1127" i="1"/>
  <c r="BI1127" i="1"/>
  <c r="BJ1127" i="1"/>
  <c r="AY1128" i="1"/>
  <c r="AZ1128" i="1"/>
  <c r="BA1128" i="1"/>
  <c r="BB1128" i="1"/>
  <c r="BC1128" i="1"/>
  <c r="BD1128" i="1"/>
  <c r="BE1128" i="1"/>
  <c r="BF1128" i="1"/>
  <c r="BG1128" i="1"/>
  <c r="BH1128" i="1"/>
  <c r="BI1128" i="1"/>
  <c r="BJ1128" i="1"/>
  <c r="AY1129" i="1"/>
  <c r="AZ1129" i="1"/>
  <c r="BA1129" i="1"/>
  <c r="BB1129" i="1"/>
  <c r="BC1129" i="1"/>
  <c r="BD1129" i="1"/>
  <c r="BE1129" i="1"/>
  <c r="BF1129" i="1"/>
  <c r="BG1129" i="1"/>
  <c r="BH1129" i="1"/>
  <c r="BI1129" i="1"/>
  <c r="BJ1129" i="1"/>
  <c r="AY1130" i="1"/>
  <c r="AZ1130" i="1"/>
  <c r="BA1130" i="1"/>
  <c r="BB1130" i="1"/>
  <c r="BC1130" i="1"/>
  <c r="BD1130" i="1"/>
  <c r="BE1130" i="1"/>
  <c r="BF1130" i="1"/>
  <c r="BG1130" i="1"/>
  <c r="BH1130" i="1"/>
  <c r="BI1130" i="1"/>
  <c r="BJ1130" i="1"/>
  <c r="AY1131" i="1"/>
  <c r="AZ1131" i="1"/>
  <c r="BA1131" i="1"/>
  <c r="BB1131" i="1"/>
  <c r="BC1131" i="1"/>
  <c r="BD1131" i="1"/>
  <c r="BE1131" i="1"/>
  <c r="BF1131" i="1"/>
  <c r="BG1131" i="1"/>
  <c r="BH1131" i="1"/>
  <c r="BI1131" i="1"/>
  <c r="BJ1131" i="1"/>
  <c r="AY1132" i="1"/>
  <c r="AZ1132" i="1"/>
  <c r="BA1132" i="1"/>
  <c r="BB1132" i="1"/>
  <c r="BC1132" i="1"/>
  <c r="BD1132" i="1"/>
  <c r="BE1132" i="1"/>
  <c r="BF1132" i="1"/>
  <c r="BG1132" i="1"/>
  <c r="BH1132" i="1"/>
  <c r="BI1132" i="1"/>
  <c r="BJ1132" i="1"/>
  <c r="AY1133" i="1"/>
  <c r="AZ1133" i="1"/>
  <c r="BA1133" i="1"/>
  <c r="BB1133" i="1"/>
  <c r="BC1133" i="1"/>
  <c r="BD1133" i="1"/>
  <c r="BE1133" i="1"/>
  <c r="BF1133" i="1"/>
  <c r="BG1133" i="1"/>
  <c r="BH1133" i="1"/>
  <c r="BI1133" i="1"/>
  <c r="BJ1133" i="1"/>
  <c r="AY1134" i="1"/>
  <c r="AZ1134" i="1"/>
  <c r="BA1134" i="1"/>
  <c r="BB1134" i="1"/>
  <c r="BC1134" i="1"/>
  <c r="BD1134" i="1"/>
  <c r="BE1134" i="1"/>
  <c r="BF1134" i="1"/>
  <c r="BG1134" i="1"/>
  <c r="BH1134" i="1"/>
  <c r="BI1134" i="1"/>
  <c r="BJ1134" i="1"/>
  <c r="AY1135" i="1"/>
  <c r="AZ1135" i="1"/>
  <c r="BA1135" i="1"/>
  <c r="BB1135" i="1"/>
  <c r="BC1135" i="1"/>
  <c r="BD1135" i="1"/>
  <c r="BE1135" i="1"/>
  <c r="BF1135" i="1"/>
  <c r="BG1135" i="1"/>
  <c r="BH1135" i="1"/>
  <c r="BI1135" i="1"/>
  <c r="BJ1135" i="1"/>
  <c r="AY1136" i="1"/>
  <c r="AZ1136" i="1"/>
  <c r="BA1136" i="1"/>
  <c r="BB1136" i="1"/>
  <c r="BC1136" i="1"/>
  <c r="BD1136" i="1"/>
  <c r="BE1136" i="1"/>
  <c r="BF1136" i="1"/>
  <c r="BG1136" i="1"/>
  <c r="BH1136" i="1"/>
  <c r="BI1136" i="1"/>
  <c r="BJ1136" i="1"/>
  <c r="AY1137" i="1"/>
  <c r="AZ1137" i="1"/>
  <c r="BA1137" i="1"/>
  <c r="BB1137" i="1"/>
  <c r="BC1137" i="1"/>
  <c r="BD1137" i="1"/>
  <c r="BE1137" i="1"/>
  <c r="BF1137" i="1"/>
  <c r="BG1137" i="1"/>
  <c r="BH1137" i="1"/>
  <c r="BI1137" i="1"/>
  <c r="BJ1137" i="1"/>
  <c r="AY1138" i="1"/>
  <c r="AZ1138" i="1"/>
  <c r="BA1138" i="1"/>
  <c r="BB1138" i="1"/>
  <c r="BC1138" i="1"/>
  <c r="BD1138" i="1"/>
  <c r="BE1138" i="1"/>
  <c r="BF1138" i="1"/>
  <c r="BG1138" i="1"/>
  <c r="BH1138" i="1"/>
  <c r="BI1138" i="1"/>
  <c r="BJ1138" i="1"/>
  <c r="AY1139" i="1"/>
  <c r="AZ1139" i="1"/>
  <c r="BA1139" i="1"/>
  <c r="BB1139" i="1"/>
  <c r="BC1139" i="1"/>
  <c r="BD1139" i="1"/>
  <c r="BE1139" i="1"/>
  <c r="BF1139" i="1"/>
  <c r="BG1139" i="1"/>
  <c r="BH1139" i="1"/>
  <c r="BI1139" i="1"/>
  <c r="BJ1139" i="1"/>
  <c r="AY1140" i="1"/>
  <c r="AZ1140" i="1"/>
  <c r="BA1140" i="1"/>
  <c r="BB1140" i="1"/>
  <c r="BC1140" i="1"/>
  <c r="BD1140" i="1"/>
  <c r="BE1140" i="1"/>
  <c r="BF1140" i="1"/>
  <c r="BG1140" i="1"/>
  <c r="BH1140" i="1"/>
  <c r="BI1140" i="1"/>
  <c r="BJ1140" i="1"/>
  <c r="AY1141" i="1"/>
  <c r="AZ1141" i="1"/>
  <c r="BA1141" i="1"/>
  <c r="BB1141" i="1"/>
  <c r="BC1141" i="1"/>
  <c r="BD1141" i="1"/>
  <c r="BE1141" i="1"/>
  <c r="BF1141" i="1"/>
  <c r="BG1141" i="1"/>
  <c r="BH1141" i="1"/>
  <c r="BI1141" i="1"/>
  <c r="BJ1141" i="1"/>
  <c r="AY1142" i="1"/>
  <c r="AZ1142" i="1"/>
  <c r="BA1142" i="1"/>
  <c r="BB1142" i="1"/>
  <c r="BC1142" i="1"/>
  <c r="BD1142" i="1"/>
  <c r="BE1142" i="1"/>
  <c r="BF1142" i="1"/>
  <c r="BG1142" i="1"/>
  <c r="BH1142" i="1"/>
  <c r="BI1142" i="1"/>
  <c r="BJ1142" i="1"/>
  <c r="AY1143" i="1"/>
  <c r="AZ1143" i="1"/>
  <c r="BA1143" i="1"/>
  <c r="BB1143" i="1"/>
  <c r="BC1143" i="1"/>
  <c r="BD1143" i="1"/>
  <c r="BE1143" i="1"/>
  <c r="BF1143" i="1"/>
  <c r="BG1143" i="1"/>
  <c r="BH1143" i="1"/>
  <c r="BI1143" i="1"/>
  <c r="BJ1143" i="1"/>
  <c r="AY1144" i="1"/>
  <c r="AZ1144" i="1"/>
  <c r="BA1144" i="1"/>
  <c r="BB1144" i="1"/>
  <c r="BC1144" i="1"/>
  <c r="BD1144" i="1"/>
  <c r="BE1144" i="1"/>
  <c r="BF1144" i="1"/>
  <c r="BG1144" i="1"/>
  <c r="BH1144" i="1"/>
  <c r="BI1144" i="1"/>
  <c r="BJ1144" i="1"/>
  <c r="AY1145" i="1"/>
  <c r="AZ1145" i="1"/>
  <c r="BA1145" i="1"/>
  <c r="BB1145" i="1"/>
  <c r="BC1145" i="1"/>
  <c r="BD1145" i="1"/>
  <c r="BE1145" i="1"/>
  <c r="BF1145" i="1"/>
  <c r="BG1145" i="1"/>
  <c r="BH1145" i="1"/>
  <c r="BI1145" i="1"/>
  <c r="BJ1145" i="1"/>
  <c r="AY1146" i="1"/>
  <c r="AZ1146" i="1"/>
  <c r="BA1146" i="1"/>
  <c r="BB1146" i="1"/>
  <c r="BC1146" i="1"/>
  <c r="BD1146" i="1"/>
  <c r="BE1146" i="1"/>
  <c r="BF1146" i="1"/>
  <c r="BG1146" i="1"/>
  <c r="BH1146" i="1"/>
  <c r="BI1146" i="1"/>
  <c r="BJ1146" i="1"/>
  <c r="AY1147" i="1"/>
  <c r="AZ1147" i="1"/>
  <c r="BA1147" i="1"/>
  <c r="BB1147" i="1"/>
  <c r="BC1147" i="1"/>
  <c r="BD1147" i="1"/>
  <c r="BE1147" i="1"/>
  <c r="BF1147" i="1"/>
  <c r="BG1147" i="1"/>
  <c r="BH1147" i="1"/>
  <c r="BI1147" i="1"/>
  <c r="BJ1147" i="1"/>
  <c r="AY1148" i="1"/>
  <c r="AZ1148" i="1"/>
  <c r="BA1148" i="1"/>
  <c r="BB1148" i="1"/>
  <c r="BC1148" i="1"/>
  <c r="BD1148" i="1"/>
  <c r="BE1148" i="1"/>
  <c r="BF1148" i="1"/>
  <c r="BG1148" i="1"/>
  <c r="BH1148" i="1"/>
  <c r="BI1148" i="1"/>
  <c r="BJ1148" i="1"/>
  <c r="AY1149" i="1"/>
  <c r="AZ1149" i="1"/>
  <c r="BA1149" i="1"/>
  <c r="BB1149" i="1"/>
  <c r="BC1149" i="1"/>
  <c r="BD1149" i="1"/>
  <c r="BE1149" i="1"/>
  <c r="BF1149" i="1"/>
  <c r="BG1149" i="1"/>
  <c r="BH1149" i="1"/>
  <c r="BI1149" i="1"/>
  <c r="BJ1149" i="1"/>
  <c r="AY1150" i="1"/>
  <c r="AZ1150" i="1"/>
  <c r="BA1150" i="1"/>
  <c r="BB1150" i="1"/>
  <c r="BC1150" i="1"/>
  <c r="BD1150" i="1"/>
  <c r="BE1150" i="1"/>
  <c r="BF1150" i="1"/>
  <c r="BG1150" i="1"/>
  <c r="BH1150" i="1"/>
  <c r="BI1150" i="1"/>
  <c r="BJ1150" i="1"/>
  <c r="AY1151" i="1"/>
  <c r="AZ1151" i="1"/>
  <c r="BA1151" i="1"/>
  <c r="BB1151" i="1"/>
  <c r="BC1151" i="1"/>
  <c r="BD1151" i="1"/>
  <c r="BE1151" i="1"/>
  <c r="BF1151" i="1"/>
  <c r="BG1151" i="1"/>
  <c r="BH1151" i="1"/>
  <c r="BI1151" i="1"/>
  <c r="BJ1151" i="1"/>
  <c r="AY1152" i="1"/>
  <c r="AZ1152" i="1"/>
  <c r="BA1152" i="1"/>
  <c r="BB1152" i="1"/>
  <c r="BC1152" i="1"/>
  <c r="BD1152" i="1"/>
  <c r="BE1152" i="1"/>
  <c r="BF1152" i="1"/>
  <c r="BG1152" i="1"/>
  <c r="BH1152" i="1"/>
  <c r="BI1152" i="1"/>
  <c r="BJ1152" i="1"/>
  <c r="AY1153" i="1"/>
  <c r="AZ1153" i="1"/>
  <c r="BA1153" i="1"/>
  <c r="BB1153" i="1"/>
  <c r="BC1153" i="1"/>
  <c r="BD1153" i="1"/>
  <c r="BE1153" i="1"/>
  <c r="BF1153" i="1"/>
  <c r="BG1153" i="1"/>
  <c r="BH1153" i="1"/>
  <c r="BI1153" i="1"/>
  <c r="BJ1153" i="1"/>
  <c r="AY1154" i="1"/>
  <c r="AZ1154" i="1"/>
  <c r="BA1154" i="1"/>
  <c r="BB1154" i="1"/>
  <c r="BC1154" i="1"/>
  <c r="BD1154" i="1"/>
  <c r="BE1154" i="1"/>
  <c r="BF1154" i="1"/>
  <c r="BG1154" i="1"/>
  <c r="BH1154" i="1"/>
  <c r="BI1154" i="1"/>
  <c r="BJ1154" i="1"/>
  <c r="AY1155" i="1"/>
  <c r="AZ1155" i="1"/>
  <c r="BA1155" i="1"/>
  <c r="BB1155" i="1"/>
  <c r="BC1155" i="1"/>
  <c r="BD1155" i="1"/>
  <c r="BE1155" i="1"/>
  <c r="BF1155" i="1"/>
  <c r="BG1155" i="1"/>
  <c r="BH1155" i="1"/>
  <c r="BI1155" i="1"/>
  <c r="BJ1155" i="1"/>
  <c r="AY1156" i="1"/>
  <c r="AZ1156" i="1"/>
  <c r="BA1156" i="1"/>
  <c r="BB1156" i="1"/>
  <c r="BC1156" i="1"/>
  <c r="BD1156" i="1"/>
  <c r="BE1156" i="1"/>
  <c r="BF1156" i="1"/>
  <c r="BG1156" i="1"/>
  <c r="BH1156" i="1"/>
  <c r="BI1156" i="1"/>
  <c r="BJ1156" i="1"/>
  <c r="AY1157" i="1"/>
  <c r="AZ1157" i="1"/>
  <c r="BA1157" i="1"/>
  <c r="BB1157" i="1"/>
  <c r="BC1157" i="1"/>
  <c r="BD1157" i="1"/>
  <c r="BE1157" i="1"/>
  <c r="BF1157" i="1"/>
  <c r="BG1157" i="1"/>
  <c r="BH1157" i="1"/>
  <c r="BI1157" i="1"/>
  <c r="BJ1157" i="1"/>
  <c r="AY1158" i="1"/>
  <c r="AZ1158" i="1"/>
  <c r="BA1158" i="1"/>
  <c r="BB1158" i="1"/>
  <c r="BC1158" i="1"/>
  <c r="BD1158" i="1"/>
  <c r="BE1158" i="1"/>
  <c r="BF1158" i="1"/>
  <c r="BG1158" i="1"/>
  <c r="BH1158" i="1"/>
  <c r="BI1158" i="1"/>
  <c r="BJ1158" i="1"/>
  <c r="AY1159" i="1"/>
  <c r="AZ1159" i="1"/>
  <c r="BA1159" i="1"/>
  <c r="BB1159" i="1"/>
  <c r="BC1159" i="1"/>
  <c r="BD1159" i="1"/>
  <c r="BE1159" i="1"/>
  <c r="BF1159" i="1"/>
  <c r="BG1159" i="1"/>
  <c r="BH1159" i="1"/>
  <c r="BI1159" i="1"/>
  <c r="BJ1159" i="1"/>
  <c r="AY1160" i="1"/>
  <c r="AZ1160" i="1"/>
  <c r="BA1160" i="1"/>
  <c r="BB1160" i="1"/>
  <c r="BC1160" i="1"/>
  <c r="BD1160" i="1"/>
  <c r="BE1160" i="1"/>
  <c r="BF1160" i="1"/>
  <c r="BG1160" i="1"/>
  <c r="BH1160" i="1"/>
  <c r="BI1160" i="1"/>
  <c r="BJ1160" i="1"/>
  <c r="AY1161" i="1"/>
  <c r="AZ1161" i="1"/>
  <c r="BA1161" i="1"/>
  <c r="BB1161" i="1"/>
  <c r="BC1161" i="1"/>
  <c r="BD1161" i="1"/>
  <c r="BE1161" i="1"/>
  <c r="BF1161" i="1"/>
  <c r="BG1161" i="1"/>
  <c r="BH1161" i="1"/>
  <c r="BI1161" i="1"/>
  <c r="BJ1161" i="1"/>
  <c r="AY1162" i="1"/>
  <c r="AZ1162" i="1"/>
  <c r="BA1162" i="1"/>
  <c r="BB1162" i="1"/>
  <c r="BC1162" i="1"/>
  <c r="BD1162" i="1"/>
  <c r="BE1162" i="1"/>
  <c r="BF1162" i="1"/>
  <c r="BG1162" i="1"/>
  <c r="BH1162" i="1"/>
  <c r="BI1162" i="1"/>
  <c r="BJ1162" i="1"/>
  <c r="AY1163" i="1"/>
  <c r="AZ1163" i="1"/>
  <c r="BA1163" i="1"/>
  <c r="BB1163" i="1"/>
  <c r="BC1163" i="1"/>
  <c r="BD1163" i="1"/>
  <c r="BE1163" i="1"/>
  <c r="BF1163" i="1"/>
  <c r="BG1163" i="1"/>
  <c r="BH1163" i="1"/>
  <c r="BI1163" i="1"/>
  <c r="BJ1163" i="1"/>
  <c r="AY1164" i="1"/>
  <c r="AZ1164" i="1"/>
  <c r="BA1164" i="1"/>
  <c r="BB1164" i="1"/>
  <c r="BC1164" i="1"/>
  <c r="BD1164" i="1"/>
  <c r="BE1164" i="1"/>
  <c r="BF1164" i="1"/>
  <c r="BG1164" i="1"/>
  <c r="BH1164" i="1"/>
  <c r="BI1164" i="1"/>
  <c r="BJ1164" i="1"/>
  <c r="AY1165" i="1"/>
  <c r="AZ1165" i="1"/>
  <c r="BA1165" i="1"/>
  <c r="BB1165" i="1"/>
  <c r="BC1165" i="1"/>
  <c r="BD1165" i="1"/>
  <c r="BE1165" i="1"/>
  <c r="BF1165" i="1"/>
  <c r="BG1165" i="1"/>
  <c r="BH1165" i="1"/>
  <c r="BI1165" i="1"/>
  <c r="BJ1165" i="1"/>
  <c r="AY1166" i="1"/>
  <c r="AZ1166" i="1"/>
  <c r="BA1166" i="1"/>
  <c r="BB1166" i="1"/>
  <c r="BC1166" i="1"/>
  <c r="BD1166" i="1"/>
  <c r="BE1166" i="1"/>
  <c r="BF1166" i="1"/>
  <c r="BG1166" i="1"/>
  <c r="BH1166" i="1"/>
  <c r="BI1166" i="1"/>
  <c r="BJ1166" i="1"/>
  <c r="AY1167" i="1"/>
  <c r="AZ1167" i="1"/>
  <c r="BA1167" i="1"/>
  <c r="BB1167" i="1"/>
  <c r="BC1167" i="1"/>
  <c r="BD1167" i="1"/>
  <c r="BE1167" i="1"/>
  <c r="BF1167" i="1"/>
  <c r="BG1167" i="1"/>
  <c r="BH1167" i="1"/>
  <c r="BI1167" i="1"/>
  <c r="BJ1167" i="1"/>
  <c r="AY1168" i="1"/>
  <c r="AZ1168" i="1"/>
  <c r="BA1168" i="1"/>
  <c r="BB1168" i="1"/>
  <c r="BC1168" i="1"/>
  <c r="BD1168" i="1"/>
  <c r="BE1168" i="1"/>
  <c r="BF1168" i="1"/>
  <c r="BG1168" i="1"/>
  <c r="BH1168" i="1"/>
  <c r="BI1168" i="1"/>
  <c r="BJ1168" i="1"/>
  <c r="AY1169" i="1"/>
  <c r="AZ1169" i="1"/>
  <c r="BA1169" i="1"/>
  <c r="BB1169" i="1"/>
  <c r="BC1169" i="1"/>
  <c r="BD1169" i="1"/>
  <c r="BE1169" i="1"/>
  <c r="BF1169" i="1"/>
  <c r="BG1169" i="1"/>
  <c r="BH1169" i="1"/>
  <c r="BI1169" i="1"/>
  <c r="BJ1169" i="1"/>
  <c r="AY1170" i="1"/>
  <c r="AZ1170" i="1"/>
  <c r="BA1170" i="1"/>
  <c r="BB1170" i="1"/>
  <c r="BC1170" i="1"/>
  <c r="BD1170" i="1"/>
  <c r="BE1170" i="1"/>
  <c r="BF1170" i="1"/>
  <c r="BG1170" i="1"/>
  <c r="BH1170" i="1"/>
  <c r="BI1170" i="1"/>
  <c r="BJ1170" i="1"/>
  <c r="AY1171" i="1"/>
  <c r="AZ1171" i="1"/>
  <c r="BA1171" i="1"/>
  <c r="BB1171" i="1"/>
  <c r="BC1171" i="1"/>
  <c r="BD1171" i="1"/>
  <c r="BE1171" i="1"/>
  <c r="BF1171" i="1"/>
  <c r="BG1171" i="1"/>
  <c r="BH1171" i="1"/>
  <c r="BI1171" i="1"/>
  <c r="BJ1171" i="1"/>
  <c r="AY1172" i="1"/>
  <c r="AZ1172" i="1"/>
  <c r="BA1172" i="1"/>
  <c r="BB1172" i="1"/>
  <c r="BC1172" i="1"/>
  <c r="BD1172" i="1"/>
  <c r="BE1172" i="1"/>
  <c r="BF1172" i="1"/>
  <c r="BG1172" i="1"/>
  <c r="BH1172" i="1"/>
  <c r="BI1172" i="1"/>
  <c r="BJ1172" i="1"/>
  <c r="AY1173" i="1"/>
  <c r="AZ1173" i="1"/>
  <c r="BA1173" i="1"/>
  <c r="BB1173" i="1"/>
  <c r="BC1173" i="1"/>
  <c r="BD1173" i="1"/>
  <c r="BE1173" i="1"/>
  <c r="BF1173" i="1"/>
  <c r="BG1173" i="1"/>
  <c r="BH1173" i="1"/>
  <c r="BI1173" i="1"/>
  <c r="BJ1173" i="1"/>
  <c r="AY1174" i="1"/>
  <c r="AZ1174" i="1"/>
  <c r="BA1174" i="1"/>
  <c r="BB1174" i="1"/>
  <c r="BC1174" i="1"/>
  <c r="BD1174" i="1"/>
  <c r="BE1174" i="1"/>
  <c r="BF1174" i="1"/>
  <c r="BG1174" i="1"/>
  <c r="BH1174" i="1"/>
  <c r="BI1174" i="1"/>
  <c r="BJ1174" i="1"/>
  <c r="AY1175" i="1"/>
  <c r="AZ1175" i="1"/>
  <c r="BA1175" i="1"/>
  <c r="BB1175" i="1"/>
  <c r="BC1175" i="1"/>
  <c r="BD1175" i="1"/>
  <c r="BE1175" i="1"/>
  <c r="BF1175" i="1"/>
  <c r="BG1175" i="1"/>
  <c r="BH1175" i="1"/>
  <c r="BI1175" i="1"/>
  <c r="BJ1175" i="1"/>
  <c r="AY1176" i="1"/>
  <c r="AZ1176" i="1"/>
  <c r="BA1176" i="1"/>
  <c r="BB1176" i="1"/>
  <c r="BC1176" i="1"/>
  <c r="BD1176" i="1"/>
  <c r="BE1176" i="1"/>
  <c r="BF1176" i="1"/>
  <c r="BG1176" i="1"/>
  <c r="BH1176" i="1"/>
  <c r="BI1176" i="1"/>
  <c r="BJ1176" i="1"/>
  <c r="AY1177" i="1"/>
  <c r="AZ1177" i="1"/>
  <c r="BA1177" i="1"/>
  <c r="BB1177" i="1"/>
  <c r="BC1177" i="1"/>
  <c r="BD1177" i="1"/>
  <c r="BE1177" i="1"/>
  <c r="BF1177" i="1"/>
  <c r="BG1177" i="1"/>
  <c r="BH1177" i="1"/>
  <c r="BI1177" i="1"/>
  <c r="BJ1177" i="1"/>
  <c r="AY1178" i="1"/>
  <c r="AZ1178" i="1"/>
  <c r="BA1178" i="1"/>
  <c r="BB1178" i="1"/>
  <c r="BC1178" i="1"/>
  <c r="BD1178" i="1"/>
  <c r="BE1178" i="1"/>
  <c r="BF1178" i="1"/>
  <c r="BG1178" i="1"/>
  <c r="BH1178" i="1"/>
  <c r="BI1178" i="1"/>
  <c r="BJ1178" i="1"/>
  <c r="AY1179" i="1"/>
  <c r="AZ1179" i="1"/>
  <c r="BA1179" i="1"/>
  <c r="BB1179" i="1"/>
  <c r="BC1179" i="1"/>
  <c r="BD1179" i="1"/>
  <c r="BE1179" i="1"/>
  <c r="BF1179" i="1"/>
  <c r="BG1179" i="1"/>
  <c r="BH1179" i="1"/>
  <c r="BI1179" i="1"/>
  <c r="BJ1179" i="1"/>
  <c r="AY1180" i="1"/>
  <c r="AZ1180" i="1"/>
  <c r="BA1180" i="1"/>
  <c r="BB1180" i="1"/>
  <c r="BC1180" i="1"/>
  <c r="BD1180" i="1"/>
  <c r="BE1180" i="1"/>
  <c r="BF1180" i="1"/>
  <c r="BG1180" i="1"/>
  <c r="BH1180" i="1"/>
  <c r="BI1180" i="1"/>
  <c r="BJ1180" i="1"/>
  <c r="AY1181" i="1"/>
  <c r="AZ1181" i="1"/>
  <c r="BA1181" i="1"/>
  <c r="BB1181" i="1"/>
  <c r="BC1181" i="1"/>
  <c r="BD1181" i="1"/>
  <c r="BE1181" i="1"/>
  <c r="BF1181" i="1"/>
  <c r="BG1181" i="1"/>
  <c r="BH1181" i="1"/>
  <c r="BI1181" i="1"/>
  <c r="BJ1181" i="1"/>
  <c r="AY1182" i="1"/>
  <c r="AZ1182" i="1"/>
  <c r="BA1182" i="1"/>
  <c r="BB1182" i="1"/>
  <c r="BC1182" i="1"/>
  <c r="BD1182" i="1"/>
  <c r="BE1182" i="1"/>
  <c r="BF1182" i="1"/>
  <c r="BG1182" i="1"/>
  <c r="BH1182" i="1"/>
  <c r="BI1182" i="1"/>
  <c r="BJ1182" i="1"/>
  <c r="AY1183" i="1"/>
  <c r="AZ1183" i="1"/>
  <c r="BA1183" i="1"/>
  <c r="BB1183" i="1"/>
  <c r="BC1183" i="1"/>
  <c r="BD1183" i="1"/>
  <c r="BE1183" i="1"/>
  <c r="BF1183" i="1"/>
  <c r="BG1183" i="1"/>
  <c r="BH1183" i="1"/>
  <c r="BI1183" i="1"/>
  <c r="BJ1183" i="1"/>
  <c r="AY1184" i="1"/>
  <c r="AZ1184" i="1"/>
  <c r="BA1184" i="1"/>
  <c r="BB1184" i="1"/>
  <c r="BC1184" i="1"/>
  <c r="BD1184" i="1"/>
  <c r="BE1184" i="1"/>
  <c r="BF1184" i="1"/>
  <c r="BG1184" i="1"/>
  <c r="BH1184" i="1"/>
  <c r="BI1184" i="1"/>
  <c r="BJ1184" i="1"/>
  <c r="AY1185" i="1"/>
  <c r="AZ1185" i="1"/>
  <c r="BA1185" i="1"/>
  <c r="BB1185" i="1"/>
  <c r="BC1185" i="1"/>
  <c r="BD1185" i="1"/>
  <c r="BE1185" i="1"/>
  <c r="BF1185" i="1"/>
  <c r="BG1185" i="1"/>
  <c r="BH1185" i="1"/>
  <c r="BI1185" i="1"/>
  <c r="BJ1185" i="1"/>
  <c r="AY1186" i="1"/>
  <c r="AZ1186" i="1"/>
  <c r="BA1186" i="1"/>
  <c r="BB1186" i="1"/>
  <c r="BC1186" i="1"/>
  <c r="BD1186" i="1"/>
  <c r="BE1186" i="1"/>
  <c r="BF1186" i="1"/>
  <c r="BG1186" i="1"/>
  <c r="BH1186" i="1"/>
  <c r="BI1186" i="1"/>
  <c r="BJ1186" i="1"/>
  <c r="AY1187" i="1"/>
  <c r="AZ1187" i="1"/>
  <c r="BA1187" i="1"/>
  <c r="BB1187" i="1"/>
  <c r="BC1187" i="1"/>
  <c r="BD1187" i="1"/>
  <c r="BE1187" i="1"/>
  <c r="BF1187" i="1"/>
  <c r="BG1187" i="1"/>
  <c r="BH1187" i="1"/>
  <c r="BI1187" i="1"/>
  <c r="BJ1187" i="1"/>
  <c r="AY1188" i="1"/>
  <c r="AZ1188" i="1"/>
  <c r="BA1188" i="1"/>
  <c r="BB1188" i="1"/>
  <c r="BC1188" i="1"/>
  <c r="BD1188" i="1"/>
  <c r="BE1188" i="1"/>
  <c r="BF1188" i="1"/>
  <c r="BG1188" i="1"/>
  <c r="BH1188" i="1"/>
  <c r="BI1188" i="1"/>
  <c r="BJ1188" i="1"/>
  <c r="AY1189" i="1"/>
  <c r="AZ1189" i="1"/>
  <c r="BA1189" i="1"/>
  <c r="BB1189" i="1"/>
  <c r="BC1189" i="1"/>
  <c r="BD1189" i="1"/>
  <c r="BE1189" i="1"/>
  <c r="BF1189" i="1"/>
  <c r="BG1189" i="1"/>
  <c r="BH1189" i="1"/>
  <c r="BI1189" i="1"/>
  <c r="BJ1189" i="1"/>
  <c r="AY1190" i="1"/>
  <c r="AZ1190" i="1"/>
  <c r="BA1190" i="1"/>
  <c r="BB1190" i="1"/>
  <c r="BC1190" i="1"/>
  <c r="BD1190" i="1"/>
  <c r="BE1190" i="1"/>
  <c r="BF1190" i="1"/>
  <c r="BG1190" i="1"/>
  <c r="BH1190" i="1"/>
  <c r="BI1190" i="1"/>
  <c r="BJ1190" i="1"/>
  <c r="AY1191" i="1"/>
  <c r="AZ1191" i="1"/>
  <c r="BA1191" i="1"/>
  <c r="BB1191" i="1"/>
  <c r="BC1191" i="1"/>
  <c r="BD1191" i="1"/>
  <c r="BE1191" i="1"/>
  <c r="BF1191" i="1"/>
  <c r="BG1191" i="1"/>
  <c r="BH1191" i="1"/>
  <c r="BI1191" i="1"/>
  <c r="BJ1191" i="1"/>
  <c r="AY1192" i="1"/>
  <c r="AZ1192" i="1"/>
  <c r="BA1192" i="1"/>
  <c r="BB1192" i="1"/>
  <c r="BC1192" i="1"/>
  <c r="BD1192" i="1"/>
  <c r="BE1192" i="1"/>
  <c r="BF1192" i="1"/>
  <c r="BG1192" i="1"/>
  <c r="BH1192" i="1"/>
  <c r="BI1192" i="1"/>
  <c r="BJ1192" i="1"/>
  <c r="AY1193" i="1"/>
  <c r="AZ1193" i="1"/>
  <c r="BA1193" i="1"/>
  <c r="BB1193" i="1"/>
  <c r="BC1193" i="1"/>
  <c r="BD1193" i="1"/>
  <c r="BE1193" i="1"/>
  <c r="BF1193" i="1"/>
  <c r="BG1193" i="1"/>
  <c r="BH1193" i="1"/>
  <c r="BI1193" i="1"/>
  <c r="BJ1193" i="1"/>
  <c r="AY1194" i="1"/>
  <c r="AZ1194" i="1"/>
  <c r="BA1194" i="1"/>
  <c r="BB1194" i="1"/>
  <c r="BC1194" i="1"/>
  <c r="BD1194" i="1"/>
  <c r="BE1194" i="1"/>
  <c r="BF1194" i="1"/>
  <c r="BG1194" i="1"/>
  <c r="BH1194" i="1"/>
  <c r="BI1194" i="1"/>
  <c r="BJ1194" i="1"/>
  <c r="AY1195" i="1"/>
  <c r="AZ1195" i="1"/>
  <c r="BA1195" i="1"/>
  <c r="BB1195" i="1"/>
  <c r="BC1195" i="1"/>
  <c r="BD1195" i="1"/>
  <c r="BE1195" i="1"/>
  <c r="BF1195" i="1"/>
  <c r="BG1195" i="1"/>
  <c r="BH1195" i="1"/>
  <c r="BI1195" i="1"/>
  <c r="BJ1195" i="1"/>
  <c r="AY1196" i="1"/>
  <c r="AZ1196" i="1"/>
  <c r="BA1196" i="1"/>
  <c r="BB1196" i="1"/>
  <c r="BC1196" i="1"/>
  <c r="BD1196" i="1"/>
  <c r="BE1196" i="1"/>
  <c r="BF1196" i="1"/>
  <c r="BG1196" i="1"/>
  <c r="BH1196" i="1"/>
  <c r="BI1196" i="1"/>
  <c r="BJ1196" i="1"/>
  <c r="AY1197" i="1"/>
  <c r="AZ1197" i="1"/>
  <c r="BA1197" i="1"/>
  <c r="BB1197" i="1"/>
  <c r="BC1197" i="1"/>
  <c r="BD1197" i="1"/>
  <c r="BE1197" i="1"/>
  <c r="BF1197" i="1"/>
  <c r="BG1197" i="1"/>
  <c r="BH1197" i="1"/>
  <c r="BI1197" i="1"/>
  <c r="BJ1197" i="1"/>
  <c r="AY1198" i="1"/>
  <c r="AZ1198" i="1"/>
  <c r="BA1198" i="1"/>
  <c r="BB1198" i="1"/>
  <c r="BC1198" i="1"/>
  <c r="BD1198" i="1"/>
  <c r="BE1198" i="1"/>
  <c r="BF1198" i="1"/>
  <c r="BG1198" i="1"/>
  <c r="BH1198" i="1"/>
  <c r="BI1198" i="1"/>
  <c r="BJ1198" i="1"/>
  <c r="AY1199" i="1"/>
  <c r="AZ1199" i="1"/>
  <c r="BA1199" i="1"/>
  <c r="BB1199" i="1"/>
  <c r="BC1199" i="1"/>
  <c r="BD1199" i="1"/>
  <c r="BE1199" i="1"/>
  <c r="BF1199" i="1"/>
  <c r="BG1199" i="1"/>
  <c r="BH1199" i="1"/>
  <c r="BI1199" i="1"/>
  <c r="BJ1199" i="1"/>
  <c r="AY1200" i="1"/>
  <c r="AZ1200" i="1"/>
  <c r="BA1200" i="1"/>
  <c r="BB1200" i="1"/>
  <c r="BC1200" i="1"/>
  <c r="BD1200" i="1"/>
  <c r="BE1200" i="1"/>
  <c r="BF1200" i="1"/>
  <c r="BG1200" i="1"/>
  <c r="BH1200" i="1"/>
  <c r="BI1200" i="1"/>
  <c r="BJ1200" i="1"/>
  <c r="AY1201" i="1"/>
  <c r="AZ1201" i="1"/>
  <c r="BA1201" i="1"/>
  <c r="BB1201" i="1"/>
  <c r="BC1201" i="1"/>
  <c r="BD1201" i="1"/>
  <c r="BE1201" i="1"/>
  <c r="BF1201" i="1"/>
  <c r="BG1201" i="1"/>
  <c r="BH1201" i="1"/>
  <c r="BI1201" i="1"/>
  <c r="BJ1201" i="1"/>
  <c r="AY1202" i="1"/>
  <c r="AZ1202" i="1"/>
  <c r="BA1202" i="1"/>
  <c r="BB1202" i="1"/>
  <c r="BC1202" i="1"/>
  <c r="BD1202" i="1"/>
  <c r="BE1202" i="1"/>
  <c r="BF1202" i="1"/>
  <c r="BG1202" i="1"/>
  <c r="BH1202" i="1"/>
  <c r="BI1202" i="1"/>
  <c r="BJ1202" i="1"/>
  <c r="AY1203" i="1"/>
  <c r="AZ1203" i="1"/>
  <c r="BA1203" i="1"/>
  <c r="BB1203" i="1"/>
  <c r="BC1203" i="1"/>
  <c r="BD1203" i="1"/>
  <c r="BE1203" i="1"/>
  <c r="BF1203" i="1"/>
  <c r="BG1203" i="1"/>
  <c r="BH1203" i="1"/>
  <c r="BI1203" i="1"/>
  <c r="BJ1203" i="1"/>
  <c r="AY1204" i="1"/>
  <c r="AZ1204" i="1"/>
  <c r="BA1204" i="1"/>
  <c r="BB1204" i="1"/>
  <c r="BC1204" i="1"/>
  <c r="BD1204" i="1"/>
  <c r="BE1204" i="1"/>
  <c r="BF1204" i="1"/>
  <c r="BG1204" i="1"/>
  <c r="BH1204" i="1"/>
  <c r="BI1204" i="1"/>
  <c r="BJ1204" i="1"/>
  <c r="AY1205" i="1"/>
  <c r="AZ1205" i="1"/>
  <c r="BA1205" i="1"/>
  <c r="BB1205" i="1"/>
  <c r="BC1205" i="1"/>
  <c r="BD1205" i="1"/>
  <c r="BE1205" i="1"/>
  <c r="BF1205" i="1"/>
  <c r="BG1205" i="1"/>
  <c r="BH1205" i="1"/>
  <c r="BI1205" i="1"/>
  <c r="BJ1205" i="1"/>
  <c r="AY1206" i="1"/>
  <c r="AZ1206" i="1"/>
  <c r="BA1206" i="1"/>
  <c r="BB1206" i="1"/>
  <c r="BC1206" i="1"/>
  <c r="BD1206" i="1"/>
  <c r="BE1206" i="1"/>
  <c r="BF1206" i="1"/>
  <c r="BG1206" i="1"/>
  <c r="BH1206" i="1"/>
  <c r="BI1206" i="1"/>
  <c r="BJ1206" i="1"/>
  <c r="AY1207" i="1"/>
  <c r="AZ1207" i="1"/>
  <c r="BA1207" i="1"/>
  <c r="BB1207" i="1"/>
  <c r="BC1207" i="1"/>
  <c r="BD1207" i="1"/>
  <c r="BE1207" i="1"/>
  <c r="BF1207" i="1"/>
  <c r="BG1207" i="1"/>
  <c r="BH1207" i="1"/>
  <c r="BI1207" i="1"/>
  <c r="BJ1207" i="1"/>
  <c r="AY1208" i="1"/>
  <c r="AZ1208" i="1"/>
  <c r="BA1208" i="1"/>
  <c r="BB1208" i="1"/>
  <c r="BC1208" i="1"/>
  <c r="BD1208" i="1"/>
  <c r="BE1208" i="1"/>
  <c r="BF1208" i="1"/>
  <c r="BG1208" i="1"/>
  <c r="BH1208" i="1"/>
  <c r="BI1208" i="1"/>
  <c r="BJ1208" i="1"/>
  <c r="AY1439" i="1"/>
  <c r="AZ1439" i="1"/>
  <c r="BA1439" i="1"/>
  <c r="BB1439" i="1"/>
  <c r="BC1439" i="1"/>
  <c r="BD1439" i="1"/>
  <c r="BE1439" i="1"/>
  <c r="BF1439" i="1"/>
  <c r="BG1439" i="1"/>
  <c r="BH1439" i="1"/>
  <c r="BI1439" i="1"/>
  <c r="BJ1439" i="1"/>
  <c r="AY1209" i="1"/>
  <c r="AZ1209" i="1"/>
  <c r="BA1209" i="1"/>
  <c r="BB1209" i="1"/>
  <c r="BC1209" i="1"/>
  <c r="BD1209" i="1"/>
  <c r="BE1209" i="1"/>
  <c r="BF1209" i="1"/>
  <c r="BG1209" i="1"/>
  <c r="BH1209" i="1"/>
  <c r="BI1209" i="1"/>
  <c r="BJ1209" i="1"/>
  <c r="AY1210" i="1"/>
  <c r="AZ1210" i="1"/>
  <c r="BA1210" i="1"/>
  <c r="BB1210" i="1"/>
  <c r="BC1210" i="1"/>
  <c r="BD1210" i="1"/>
  <c r="BE1210" i="1"/>
  <c r="BF1210" i="1"/>
  <c r="BG1210" i="1"/>
  <c r="BH1210" i="1"/>
  <c r="BI1210" i="1"/>
  <c r="BJ1210" i="1"/>
  <c r="AY1211" i="1"/>
  <c r="AZ1211" i="1"/>
  <c r="BA1211" i="1"/>
  <c r="BB1211" i="1"/>
  <c r="BC1211" i="1"/>
  <c r="BD1211" i="1"/>
  <c r="BE1211" i="1"/>
  <c r="BF1211" i="1"/>
  <c r="BG1211" i="1"/>
  <c r="BH1211" i="1"/>
  <c r="BI1211" i="1"/>
  <c r="BJ1211" i="1"/>
  <c r="AY1212" i="1"/>
  <c r="AZ1212" i="1"/>
  <c r="BA1212" i="1"/>
  <c r="BB1212" i="1"/>
  <c r="BC1212" i="1"/>
  <c r="BD1212" i="1"/>
  <c r="BE1212" i="1"/>
  <c r="BF1212" i="1"/>
  <c r="BG1212" i="1"/>
  <c r="BH1212" i="1"/>
  <c r="BI1212" i="1"/>
  <c r="BJ1212" i="1"/>
  <c r="AY1213" i="1"/>
  <c r="AZ1213" i="1"/>
  <c r="BA1213" i="1"/>
  <c r="BB1213" i="1"/>
  <c r="BC1213" i="1"/>
  <c r="BD1213" i="1"/>
  <c r="BE1213" i="1"/>
  <c r="BF1213" i="1"/>
  <c r="BG1213" i="1"/>
  <c r="BH1213" i="1"/>
  <c r="BI1213" i="1"/>
  <c r="BJ1213" i="1"/>
  <c r="AY1214" i="1"/>
  <c r="AZ1214" i="1"/>
  <c r="BA1214" i="1"/>
  <c r="BB1214" i="1"/>
  <c r="BC1214" i="1"/>
  <c r="BD1214" i="1"/>
  <c r="BE1214" i="1"/>
  <c r="BF1214" i="1"/>
  <c r="BG1214" i="1"/>
  <c r="BH1214" i="1"/>
  <c r="BI1214" i="1"/>
  <c r="BJ1214" i="1"/>
  <c r="AY1215" i="1"/>
  <c r="AZ1215" i="1"/>
  <c r="BA1215" i="1"/>
  <c r="BB1215" i="1"/>
  <c r="BC1215" i="1"/>
  <c r="BD1215" i="1"/>
  <c r="BE1215" i="1"/>
  <c r="BF1215" i="1"/>
  <c r="BG1215" i="1"/>
  <c r="BH1215" i="1"/>
  <c r="BI1215" i="1"/>
  <c r="BJ1215" i="1"/>
  <c r="AY1216" i="1"/>
  <c r="AZ1216" i="1"/>
  <c r="BA1216" i="1"/>
  <c r="BB1216" i="1"/>
  <c r="BC1216" i="1"/>
  <c r="BD1216" i="1"/>
  <c r="BE1216" i="1"/>
  <c r="BF1216" i="1"/>
  <c r="BG1216" i="1"/>
  <c r="BH1216" i="1"/>
  <c r="BI1216" i="1"/>
  <c r="BJ1216" i="1"/>
  <c r="AY1217" i="1"/>
  <c r="AZ1217" i="1"/>
  <c r="BA1217" i="1"/>
  <c r="BB1217" i="1"/>
  <c r="BC1217" i="1"/>
  <c r="BD1217" i="1"/>
  <c r="BE1217" i="1"/>
  <c r="BF1217" i="1"/>
  <c r="BG1217" i="1"/>
  <c r="BH1217" i="1"/>
  <c r="BI1217" i="1"/>
  <c r="BJ1217" i="1"/>
  <c r="AY1218" i="1"/>
  <c r="AZ1218" i="1"/>
  <c r="BA1218" i="1"/>
  <c r="BB1218" i="1"/>
  <c r="BC1218" i="1"/>
  <c r="BD1218" i="1"/>
  <c r="BE1218" i="1"/>
  <c r="BF1218" i="1"/>
  <c r="BG1218" i="1"/>
  <c r="BH1218" i="1"/>
  <c r="BI1218" i="1"/>
  <c r="BJ1218" i="1"/>
  <c r="AY1219" i="1"/>
  <c r="AZ1219" i="1"/>
  <c r="BA1219" i="1"/>
  <c r="BB1219" i="1"/>
  <c r="BC1219" i="1"/>
  <c r="BD1219" i="1"/>
  <c r="BE1219" i="1"/>
  <c r="BF1219" i="1"/>
  <c r="BG1219" i="1"/>
  <c r="BH1219" i="1"/>
  <c r="BI1219" i="1"/>
  <c r="BJ1219" i="1"/>
  <c r="AY1220" i="1"/>
  <c r="AZ1220" i="1"/>
  <c r="BA1220" i="1"/>
  <c r="BB1220" i="1"/>
  <c r="BC1220" i="1"/>
  <c r="BD1220" i="1"/>
  <c r="BE1220" i="1"/>
  <c r="BF1220" i="1"/>
  <c r="BG1220" i="1"/>
  <c r="BH1220" i="1"/>
  <c r="BI1220" i="1"/>
  <c r="BJ1220" i="1"/>
  <c r="AY1221" i="1"/>
  <c r="AZ1221" i="1"/>
  <c r="BA1221" i="1"/>
  <c r="BB1221" i="1"/>
  <c r="BC1221" i="1"/>
  <c r="BD1221" i="1"/>
  <c r="BE1221" i="1"/>
  <c r="BF1221" i="1"/>
  <c r="BG1221" i="1"/>
  <c r="BH1221" i="1"/>
  <c r="BI1221" i="1"/>
  <c r="BJ1221" i="1"/>
  <c r="AY1222" i="1"/>
  <c r="AZ1222" i="1"/>
  <c r="BA1222" i="1"/>
  <c r="BB1222" i="1"/>
  <c r="BC1222" i="1"/>
  <c r="BD1222" i="1"/>
  <c r="BE1222" i="1"/>
  <c r="BF1222" i="1"/>
  <c r="BG1222" i="1"/>
  <c r="BH1222" i="1"/>
  <c r="BI1222" i="1"/>
  <c r="BJ1222" i="1"/>
  <c r="AY1223" i="1"/>
  <c r="AZ1223" i="1"/>
  <c r="BA1223" i="1"/>
  <c r="BB1223" i="1"/>
  <c r="BC1223" i="1"/>
  <c r="BD1223" i="1"/>
  <c r="BE1223" i="1"/>
  <c r="BF1223" i="1"/>
  <c r="BG1223" i="1"/>
  <c r="BH1223" i="1"/>
  <c r="BI1223" i="1"/>
  <c r="BJ1223" i="1"/>
  <c r="AY1224" i="1"/>
  <c r="AZ1224" i="1"/>
  <c r="BA1224" i="1"/>
  <c r="BB1224" i="1"/>
  <c r="BC1224" i="1"/>
  <c r="BD1224" i="1"/>
  <c r="BE1224" i="1"/>
  <c r="BF1224" i="1"/>
  <c r="BG1224" i="1"/>
  <c r="BH1224" i="1"/>
  <c r="BI1224" i="1"/>
  <c r="BJ1224" i="1"/>
  <c r="AY1225" i="1"/>
  <c r="AZ1225" i="1"/>
  <c r="BA1225" i="1"/>
  <c r="BB1225" i="1"/>
  <c r="BC1225" i="1"/>
  <c r="BD1225" i="1"/>
  <c r="BE1225" i="1"/>
  <c r="BF1225" i="1"/>
  <c r="BG1225" i="1"/>
  <c r="BH1225" i="1"/>
  <c r="BI1225" i="1"/>
  <c r="BJ1225" i="1"/>
  <c r="AY1226" i="1"/>
  <c r="AZ1226" i="1"/>
  <c r="BA1226" i="1"/>
  <c r="BB1226" i="1"/>
  <c r="BC1226" i="1"/>
  <c r="BD1226" i="1"/>
  <c r="BE1226" i="1"/>
  <c r="BF1226" i="1"/>
  <c r="BG1226" i="1"/>
  <c r="BH1226" i="1"/>
  <c r="BI1226" i="1"/>
  <c r="BJ1226" i="1"/>
  <c r="AY1227" i="1"/>
  <c r="AZ1227" i="1"/>
  <c r="BA1227" i="1"/>
  <c r="BB1227" i="1"/>
  <c r="BC1227" i="1"/>
  <c r="BD1227" i="1"/>
  <c r="BE1227" i="1"/>
  <c r="BF1227" i="1"/>
  <c r="BG1227" i="1"/>
  <c r="BH1227" i="1"/>
  <c r="BI1227" i="1"/>
  <c r="BJ1227" i="1"/>
  <c r="AY1228" i="1"/>
  <c r="AZ1228" i="1"/>
  <c r="BA1228" i="1"/>
  <c r="BB1228" i="1"/>
  <c r="BC1228" i="1"/>
  <c r="BD1228" i="1"/>
  <c r="BE1228" i="1"/>
  <c r="BF1228" i="1"/>
  <c r="BG1228" i="1"/>
  <c r="BH1228" i="1"/>
  <c r="BI1228" i="1"/>
  <c r="BJ1228" i="1"/>
  <c r="AY1229" i="1"/>
  <c r="AZ1229" i="1"/>
  <c r="BA1229" i="1"/>
  <c r="BB1229" i="1"/>
  <c r="BC1229" i="1"/>
  <c r="BD1229" i="1"/>
  <c r="BE1229" i="1"/>
  <c r="BF1229" i="1"/>
  <c r="BG1229" i="1"/>
  <c r="BH1229" i="1"/>
  <c r="BI1229" i="1"/>
  <c r="BJ1229" i="1"/>
  <c r="AY1230" i="1"/>
  <c r="AZ1230" i="1"/>
  <c r="BA1230" i="1"/>
  <c r="BB1230" i="1"/>
  <c r="BC1230" i="1"/>
  <c r="BD1230" i="1"/>
  <c r="BE1230" i="1"/>
  <c r="BF1230" i="1"/>
  <c r="BG1230" i="1"/>
  <c r="BH1230" i="1"/>
  <c r="BI1230" i="1"/>
  <c r="BJ1230" i="1"/>
  <c r="AY1231" i="1"/>
  <c r="AZ1231" i="1"/>
  <c r="BA1231" i="1"/>
  <c r="BB1231" i="1"/>
  <c r="BC1231" i="1"/>
  <c r="BD1231" i="1"/>
  <c r="BE1231" i="1"/>
  <c r="BF1231" i="1"/>
  <c r="BG1231" i="1"/>
  <c r="BH1231" i="1"/>
  <c r="BI1231" i="1"/>
  <c r="BJ1231" i="1"/>
  <c r="AY1232" i="1"/>
  <c r="AZ1232" i="1"/>
  <c r="BA1232" i="1"/>
  <c r="BB1232" i="1"/>
  <c r="BC1232" i="1"/>
  <c r="BD1232" i="1"/>
  <c r="BE1232" i="1"/>
  <c r="BF1232" i="1"/>
  <c r="BG1232" i="1"/>
  <c r="BH1232" i="1"/>
  <c r="BI1232" i="1"/>
  <c r="BJ1232" i="1"/>
  <c r="AY1233" i="1"/>
  <c r="AZ1233" i="1"/>
  <c r="BA1233" i="1"/>
  <c r="BB1233" i="1"/>
  <c r="BC1233" i="1"/>
  <c r="BD1233" i="1"/>
  <c r="BE1233" i="1"/>
  <c r="BF1233" i="1"/>
  <c r="BG1233" i="1"/>
  <c r="BH1233" i="1"/>
  <c r="BI1233" i="1"/>
  <c r="BJ1233" i="1"/>
  <c r="AY1234" i="1"/>
  <c r="AZ1234" i="1"/>
  <c r="BA1234" i="1"/>
  <c r="BB1234" i="1"/>
  <c r="BC1234" i="1"/>
  <c r="BD1234" i="1"/>
  <c r="BE1234" i="1"/>
  <c r="BF1234" i="1"/>
  <c r="BG1234" i="1"/>
  <c r="BH1234" i="1"/>
  <c r="BI1234" i="1"/>
  <c r="BJ1234" i="1"/>
  <c r="AY1235" i="1"/>
  <c r="AZ1235" i="1"/>
  <c r="BA1235" i="1"/>
  <c r="BB1235" i="1"/>
  <c r="BC1235" i="1"/>
  <c r="BD1235" i="1"/>
  <c r="BE1235" i="1"/>
  <c r="BF1235" i="1"/>
  <c r="BG1235" i="1"/>
  <c r="BH1235" i="1"/>
  <c r="BI1235" i="1"/>
  <c r="BJ1235" i="1"/>
  <c r="AY1236" i="1"/>
  <c r="AZ1236" i="1"/>
  <c r="BA1236" i="1"/>
  <c r="BB1236" i="1"/>
  <c r="BC1236" i="1"/>
  <c r="BD1236" i="1"/>
  <c r="BE1236" i="1"/>
  <c r="BF1236" i="1"/>
  <c r="BG1236" i="1"/>
  <c r="BH1236" i="1"/>
  <c r="BI1236" i="1"/>
  <c r="BJ1236" i="1"/>
  <c r="AY1237" i="1"/>
  <c r="AZ1237" i="1"/>
  <c r="BA1237" i="1"/>
  <c r="BB1237" i="1"/>
  <c r="BC1237" i="1"/>
  <c r="BD1237" i="1"/>
  <c r="BE1237" i="1"/>
  <c r="BF1237" i="1"/>
  <c r="BG1237" i="1"/>
  <c r="BH1237" i="1"/>
  <c r="BI1237" i="1"/>
  <c r="BJ1237" i="1"/>
  <c r="AY1238" i="1"/>
  <c r="AZ1238" i="1"/>
  <c r="BA1238" i="1"/>
  <c r="BB1238" i="1"/>
  <c r="BC1238" i="1"/>
  <c r="BD1238" i="1"/>
  <c r="BE1238" i="1"/>
  <c r="BF1238" i="1"/>
  <c r="BG1238" i="1"/>
  <c r="BH1238" i="1"/>
  <c r="BI1238" i="1"/>
  <c r="BJ1238" i="1"/>
  <c r="AY1239" i="1"/>
  <c r="AZ1239" i="1"/>
  <c r="BA1239" i="1"/>
  <c r="BB1239" i="1"/>
  <c r="BC1239" i="1"/>
  <c r="BD1239" i="1"/>
  <c r="BE1239" i="1"/>
  <c r="BF1239" i="1"/>
  <c r="BG1239" i="1"/>
  <c r="BH1239" i="1"/>
  <c r="BI1239" i="1"/>
  <c r="BJ1239" i="1"/>
  <c r="AY1240" i="1"/>
  <c r="AZ1240" i="1"/>
  <c r="BA1240" i="1"/>
  <c r="BB1240" i="1"/>
  <c r="BC1240" i="1"/>
  <c r="BD1240" i="1"/>
  <c r="BE1240" i="1"/>
  <c r="BF1240" i="1"/>
  <c r="BG1240" i="1"/>
  <c r="BH1240" i="1"/>
  <c r="BI1240" i="1"/>
  <c r="BJ1240" i="1"/>
  <c r="AY1241" i="1"/>
  <c r="AZ1241" i="1"/>
  <c r="BA1241" i="1"/>
  <c r="BB1241" i="1"/>
  <c r="BC1241" i="1"/>
  <c r="BD1241" i="1"/>
  <c r="BE1241" i="1"/>
  <c r="BF1241" i="1"/>
  <c r="BG1241" i="1"/>
  <c r="BH1241" i="1"/>
  <c r="BI1241" i="1"/>
  <c r="BJ1241" i="1"/>
  <c r="AY1242" i="1"/>
  <c r="AZ1242" i="1"/>
  <c r="BA1242" i="1"/>
  <c r="BB1242" i="1"/>
  <c r="BC1242" i="1"/>
  <c r="BD1242" i="1"/>
  <c r="BE1242" i="1"/>
  <c r="BF1242" i="1"/>
  <c r="BG1242" i="1"/>
  <c r="BH1242" i="1"/>
  <c r="BI1242" i="1"/>
  <c r="BJ1242" i="1"/>
  <c r="AY1243" i="1"/>
  <c r="AZ1243" i="1"/>
  <c r="BA1243" i="1"/>
  <c r="BB1243" i="1"/>
  <c r="BC1243" i="1"/>
  <c r="BD1243" i="1"/>
  <c r="BE1243" i="1"/>
  <c r="BF1243" i="1"/>
  <c r="BG1243" i="1"/>
  <c r="BH1243" i="1"/>
  <c r="BI1243" i="1"/>
  <c r="BJ1243" i="1"/>
  <c r="AY1244" i="1"/>
  <c r="AZ1244" i="1"/>
  <c r="BA1244" i="1"/>
  <c r="BB1244" i="1"/>
  <c r="BC1244" i="1"/>
  <c r="BD1244" i="1"/>
  <c r="BE1244" i="1"/>
  <c r="BF1244" i="1"/>
  <c r="BG1244" i="1"/>
  <c r="BH1244" i="1"/>
  <c r="BI1244" i="1"/>
  <c r="BJ1244" i="1"/>
  <c r="AY1245" i="1"/>
  <c r="AZ1245" i="1"/>
  <c r="BA1245" i="1"/>
  <c r="BB1245" i="1"/>
  <c r="BC1245" i="1"/>
  <c r="BD1245" i="1"/>
  <c r="BE1245" i="1"/>
  <c r="BF1245" i="1"/>
  <c r="BG1245" i="1"/>
  <c r="BH1245" i="1"/>
  <c r="BI1245" i="1"/>
  <c r="BJ1245" i="1"/>
  <c r="AY1246" i="1"/>
  <c r="AZ1246" i="1"/>
  <c r="BA1246" i="1"/>
  <c r="BB1246" i="1"/>
  <c r="BC1246" i="1"/>
  <c r="BD1246" i="1"/>
  <c r="BE1246" i="1"/>
  <c r="BF1246" i="1"/>
  <c r="BG1246" i="1"/>
  <c r="BH1246" i="1"/>
  <c r="BI1246" i="1"/>
  <c r="BJ1246" i="1"/>
  <c r="AY1247" i="1"/>
  <c r="AZ1247" i="1"/>
  <c r="BA1247" i="1"/>
  <c r="BB1247" i="1"/>
  <c r="BC1247" i="1"/>
  <c r="BD1247" i="1"/>
  <c r="BE1247" i="1"/>
  <c r="BF1247" i="1"/>
  <c r="BG1247" i="1"/>
  <c r="BH1247" i="1"/>
  <c r="BI1247" i="1"/>
  <c r="BJ1247" i="1"/>
  <c r="AY1248" i="1"/>
  <c r="AZ1248" i="1"/>
  <c r="BA1248" i="1"/>
  <c r="BB1248" i="1"/>
  <c r="BC1248" i="1"/>
  <c r="BD1248" i="1"/>
  <c r="BE1248" i="1"/>
  <c r="BF1248" i="1"/>
  <c r="BG1248" i="1"/>
  <c r="BH1248" i="1"/>
  <c r="BI1248" i="1"/>
  <c r="BJ1248" i="1"/>
  <c r="AY1249" i="1"/>
  <c r="AZ1249" i="1"/>
  <c r="BA1249" i="1"/>
  <c r="BB1249" i="1"/>
  <c r="BC1249" i="1"/>
  <c r="BD1249" i="1"/>
  <c r="BE1249" i="1"/>
  <c r="BF1249" i="1"/>
  <c r="BG1249" i="1"/>
  <c r="BH1249" i="1"/>
  <c r="BI1249" i="1"/>
  <c r="BJ1249" i="1"/>
  <c r="AY1250" i="1"/>
  <c r="AZ1250" i="1"/>
  <c r="BA1250" i="1"/>
  <c r="BB1250" i="1"/>
  <c r="BC1250" i="1"/>
  <c r="BD1250" i="1"/>
  <c r="BE1250" i="1"/>
  <c r="BF1250" i="1"/>
  <c r="BG1250" i="1"/>
  <c r="BH1250" i="1"/>
  <c r="BI1250" i="1"/>
  <c r="BJ1250" i="1"/>
  <c r="AY1251" i="1"/>
  <c r="AZ1251" i="1"/>
  <c r="BA1251" i="1"/>
  <c r="BB1251" i="1"/>
  <c r="BC1251" i="1"/>
  <c r="BD1251" i="1"/>
  <c r="BE1251" i="1"/>
  <c r="BF1251" i="1"/>
  <c r="BG1251" i="1"/>
  <c r="BH1251" i="1"/>
  <c r="BI1251" i="1"/>
  <c r="BJ1251" i="1"/>
  <c r="AY1252" i="1"/>
  <c r="AZ1252" i="1"/>
  <c r="BA1252" i="1"/>
  <c r="BB1252" i="1"/>
  <c r="BC1252" i="1"/>
  <c r="BD1252" i="1"/>
  <c r="BE1252" i="1"/>
  <c r="BF1252" i="1"/>
  <c r="BG1252" i="1"/>
  <c r="BH1252" i="1"/>
  <c r="BI1252" i="1"/>
  <c r="BJ1252" i="1"/>
  <c r="AY1253" i="1"/>
  <c r="AZ1253" i="1"/>
  <c r="BA1253" i="1"/>
  <c r="BB1253" i="1"/>
  <c r="BC1253" i="1"/>
  <c r="BD1253" i="1"/>
  <c r="BE1253" i="1"/>
  <c r="BF1253" i="1"/>
  <c r="BG1253" i="1"/>
  <c r="BH1253" i="1"/>
  <c r="BI1253" i="1"/>
  <c r="BJ1253" i="1"/>
  <c r="AY1254" i="1"/>
  <c r="AZ1254" i="1"/>
  <c r="BA1254" i="1"/>
  <c r="BB1254" i="1"/>
  <c r="BC1254" i="1"/>
  <c r="BD1254" i="1"/>
  <c r="BE1254" i="1"/>
  <c r="BF1254" i="1"/>
  <c r="BG1254" i="1"/>
  <c r="BH1254" i="1"/>
  <c r="BI1254" i="1"/>
  <c r="BJ1254" i="1"/>
  <c r="AY1255" i="1"/>
  <c r="AZ1255" i="1"/>
  <c r="BA1255" i="1"/>
  <c r="BB1255" i="1"/>
  <c r="BC1255" i="1"/>
  <c r="BD1255" i="1"/>
  <c r="BE1255" i="1"/>
  <c r="BF1255" i="1"/>
  <c r="BG1255" i="1"/>
  <c r="BH1255" i="1"/>
  <c r="BI1255" i="1"/>
  <c r="BJ1255" i="1"/>
  <c r="AY1256" i="1"/>
  <c r="AZ1256" i="1"/>
  <c r="BA1256" i="1"/>
  <c r="BB1256" i="1"/>
  <c r="BC1256" i="1"/>
  <c r="BD1256" i="1"/>
  <c r="BE1256" i="1"/>
  <c r="BF1256" i="1"/>
  <c r="BG1256" i="1"/>
  <c r="BH1256" i="1"/>
  <c r="BI1256" i="1"/>
  <c r="BJ1256" i="1"/>
  <c r="AY1257" i="1"/>
  <c r="AZ1257" i="1"/>
  <c r="BA1257" i="1"/>
  <c r="BB1257" i="1"/>
  <c r="BC1257" i="1"/>
  <c r="BD1257" i="1"/>
  <c r="BE1257" i="1"/>
  <c r="BF1257" i="1"/>
  <c r="BG1257" i="1"/>
  <c r="BH1257" i="1"/>
  <c r="BI1257" i="1"/>
  <c r="BJ1257" i="1"/>
  <c r="AY1258" i="1"/>
  <c r="AZ1258" i="1"/>
  <c r="BA1258" i="1"/>
  <c r="BB1258" i="1"/>
  <c r="BC1258" i="1"/>
  <c r="BD1258" i="1"/>
  <c r="BE1258" i="1"/>
  <c r="BF1258" i="1"/>
  <c r="BG1258" i="1"/>
  <c r="BH1258" i="1"/>
  <c r="BI1258" i="1"/>
  <c r="BJ1258" i="1"/>
  <c r="AY1259" i="1"/>
  <c r="AZ1259" i="1"/>
  <c r="BA1259" i="1"/>
  <c r="BB1259" i="1"/>
  <c r="BC1259" i="1"/>
  <c r="BD1259" i="1"/>
  <c r="BE1259" i="1"/>
  <c r="BF1259" i="1"/>
  <c r="BG1259" i="1"/>
  <c r="BH1259" i="1"/>
  <c r="BI1259" i="1"/>
  <c r="BJ1259" i="1"/>
  <c r="AY1260" i="1"/>
  <c r="AZ1260" i="1"/>
  <c r="BA1260" i="1"/>
  <c r="BB1260" i="1"/>
  <c r="BC1260" i="1"/>
  <c r="BD1260" i="1"/>
  <c r="BE1260" i="1"/>
  <c r="BF1260" i="1"/>
  <c r="BG1260" i="1"/>
  <c r="BH1260" i="1"/>
  <c r="BI1260" i="1"/>
  <c r="BJ1260" i="1"/>
  <c r="AY1261" i="1"/>
  <c r="AZ1261" i="1"/>
  <c r="BA1261" i="1"/>
  <c r="BB1261" i="1"/>
  <c r="BC1261" i="1"/>
  <c r="BD1261" i="1"/>
  <c r="BE1261" i="1"/>
  <c r="BF1261" i="1"/>
  <c r="BG1261" i="1"/>
  <c r="BH1261" i="1"/>
  <c r="BI1261" i="1"/>
  <c r="BJ1261" i="1"/>
  <c r="AY1262" i="1"/>
  <c r="AZ1262" i="1"/>
  <c r="BA1262" i="1"/>
  <c r="BB1262" i="1"/>
  <c r="BC1262" i="1"/>
  <c r="BD1262" i="1"/>
  <c r="BE1262" i="1"/>
  <c r="BF1262" i="1"/>
  <c r="BG1262" i="1"/>
  <c r="BH1262" i="1"/>
  <c r="BI1262" i="1"/>
  <c r="BJ1262" i="1"/>
  <c r="AY1263" i="1"/>
  <c r="AZ1263" i="1"/>
  <c r="BA1263" i="1"/>
  <c r="BB1263" i="1"/>
  <c r="BC1263" i="1"/>
  <c r="BD1263" i="1"/>
  <c r="BE1263" i="1"/>
  <c r="BF1263" i="1"/>
  <c r="BG1263" i="1"/>
  <c r="BH1263" i="1"/>
  <c r="BI1263" i="1"/>
  <c r="BJ1263" i="1"/>
  <c r="AY1264" i="1"/>
  <c r="AZ1264" i="1"/>
  <c r="BA1264" i="1"/>
  <c r="BB1264" i="1"/>
  <c r="BC1264" i="1"/>
  <c r="BD1264" i="1"/>
  <c r="BE1264" i="1"/>
  <c r="BF1264" i="1"/>
  <c r="BG1264" i="1"/>
  <c r="BH1264" i="1"/>
  <c r="BI1264" i="1"/>
  <c r="BJ1264" i="1"/>
  <c r="AY1265" i="1"/>
  <c r="AZ1265" i="1"/>
  <c r="BA1265" i="1"/>
  <c r="BB1265" i="1"/>
  <c r="BC1265" i="1"/>
  <c r="BD1265" i="1"/>
  <c r="BE1265" i="1"/>
  <c r="BF1265" i="1"/>
  <c r="BG1265" i="1"/>
  <c r="BH1265" i="1"/>
  <c r="BI1265" i="1"/>
  <c r="BJ1265" i="1"/>
  <c r="AY1266" i="1"/>
  <c r="AZ1266" i="1"/>
  <c r="BA1266" i="1"/>
  <c r="BB1266" i="1"/>
  <c r="BC1266" i="1"/>
  <c r="BD1266" i="1"/>
  <c r="BE1266" i="1"/>
  <c r="BF1266" i="1"/>
  <c r="BG1266" i="1"/>
  <c r="BH1266" i="1"/>
  <c r="BI1266" i="1"/>
  <c r="BJ1266" i="1"/>
  <c r="AY1267" i="1"/>
  <c r="AZ1267" i="1"/>
  <c r="BA1267" i="1"/>
  <c r="BB1267" i="1"/>
  <c r="BC1267" i="1"/>
  <c r="BD1267" i="1"/>
  <c r="BE1267" i="1"/>
  <c r="BF1267" i="1"/>
  <c r="BG1267" i="1"/>
  <c r="BH1267" i="1"/>
  <c r="BI1267" i="1"/>
  <c r="BJ1267" i="1"/>
  <c r="AY1268" i="1"/>
  <c r="AZ1268" i="1"/>
  <c r="BA1268" i="1"/>
  <c r="BB1268" i="1"/>
  <c r="BC1268" i="1"/>
  <c r="BD1268" i="1"/>
  <c r="BE1268" i="1"/>
  <c r="BF1268" i="1"/>
  <c r="BG1268" i="1"/>
  <c r="BH1268" i="1"/>
  <c r="BI1268" i="1"/>
  <c r="BJ1268" i="1"/>
  <c r="AY1428" i="1"/>
  <c r="AZ1428" i="1"/>
  <c r="BA1428" i="1"/>
  <c r="BB1428" i="1"/>
  <c r="BC1428" i="1"/>
  <c r="BD1428" i="1"/>
  <c r="BE1428" i="1"/>
  <c r="BF1428" i="1"/>
  <c r="BG1428" i="1"/>
  <c r="BH1428" i="1"/>
  <c r="BI1428" i="1"/>
  <c r="BJ1428" i="1"/>
  <c r="AY1269" i="1"/>
  <c r="AZ1269" i="1"/>
  <c r="BA1269" i="1"/>
  <c r="BB1269" i="1"/>
  <c r="BC1269" i="1"/>
  <c r="BD1269" i="1"/>
  <c r="BE1269" i="1"/>
  <c r="BF1269" i="1"/>
  <c r="BG1269" i="1"/>
  <c r="BH1269" i="1"/>
  <c r="BI1269" i="1"/>
  <c r="BJ1269" i="1"/>
  <c r="AY1270" i="1"/>
  <c r="AZ1270" i="1"/>
  <c r="BA1270" i="1"/>
  <c r="BB1270" i="1"/>
  <c r="BC1270" i="1"/>
  <c r="BD1270" i="1"/>
  <c r="BE1270" i="1"/>
  <c r="BF1270" i="1"/>
  <c r="BG1270" i="1"/>
  <c r="BH1270" i="1"/>
  <c r="BI1270" i="1"/>
  <c r="BJ1270" i="1"/>
  <c r="AY1271" i="1"/>
  <c r="AZ1271" i="1"/>
  <c r="BA1271" i="1"/>
  <c r="BB1271" i="1"/>
  <c r="BC1271" i="1"/>
  <c r="BD1271" i="1"/>
  <c r="BE1271" i="1"/>
  <c r="BF1271" i="1"/>
  <c r="BG1271" i="1"/>
  <c r="BH1271" i="1"/>
  <c r="BI1271" i="1"/>
  <c r="BJ1271" i="1"/>
  <c r="AY1272" i="1"/>
  <c r="AZ1272" i="1"/>
  <c r="BA1272" i="1"/>
  <c r="BB1272" i="1"/>
  <c r="BC1272" i="1"/>
  <c r="BD1272" i="1"/>
  <c r="BE1272" i="1"/>
  <c r="BF1272" i="1"/>
  <c r="BG1272" i="1"/>
  <c r="BH1272" i="1"/>
  <c r="BI1272" i="1"/>
  <c r="BJ1272" i="1"/>
  <c r="AY1273" i="1"/>
  <c r="AZ1273" i="1"/>
  <c r="BA1273" i="1"/>
  <c r="BB1273" i="1"/>
  <c r="BC1273" i="1"/>
  <c r="BD1273" i="1"/>
  <c r="BE1273" i="1"/>
  <c r="BF1273" i="1"/>
  <c r="BG1273" i="1"/>
  <c r="BH1273" i="1"/>
  <c r="BI1273" i="1"/>
  <c r="BJ1273" i="1"/>
  <c r="AY1274" i="1"/>
  <c r="AZ1274" i="1"/>
  <c r="BA1274" i="1"/>
  <c r="BB1274" i="1"/>
  <c r="BC1274" i="1"/>
  <c r="BD1274" i="1"/>
  <c r="BE1274" i="1"/>
  <c r="BF1274" i="1"/>
  <c r="BG1274" i="1"/>
  <c r="BH1274" i="1"/>
  <c r="BI1274" i="1"/>
  <c r="BJ1274" i="1"/>
  <c r="AY1275" i="1"/>
  <c r="AZ1275" i="1"/>
  <c r="BA1275" i="1"/>
  <c r="BB1275" i="1"/>
  <c r="BC1275" i="1"/>
  <c r="BD1275" i="1"/>
  <c r="BE1275" i="1"/>
  <c r="BF1275" i="1"/>
  <c r="BG1275" i="1"/>
  <c r="BH1275" i="1"/>
  <c r="BI1275" i="1"/>
  <c r="BJ1275" i="1"/>
  <c r="AY1276" i="1"/>
  <c r="AZ1276" i="1"/>
  <c r="BA1276" i="1"/>
  <c r="BB1276" i="1"/>
  <c r="BC1276" i="1"/>
  <c r="BD1276" i="1"/>
  <c r="BE1276" i="1"/>
  <c r="BF1276" i="1"/>
  <c r="BG1276" i="1"/>
  <c r="BH1276" i="1"/>
  <c r="BI1276" i="1"/>
  <c r="BJ1276" i="1"/>
  <c r="AY1277" i="1"/>
  <c r="AZ1277" i="1"/>
  <c r="BA1277" i="1"/>
  <c r="BB1277" i="1"/>
  <c r="BC1277" i="1"/>
  <c r="BD1277" i="1"/>
  <c r="BE1277" i="1"/>
  <c r="BF1277" i="1"/>
  <c r="BG1277" i="1"/>
  <c r="BH1277" i="1"/>
  <c r="BI1277" i="1"/>
  <c r="BJ1277" i="1"/>
  <c r="AY1278" i="1"/>
  <c r="AZ1278" i="1"/>
  <c r="BA1278" i="1"/>
  <c r="BB1278" i="1"/>
  <c r="BC1278" i="1"/>
  <c r="BD1278" i="1"/>
  <c r="BE1278" i="1"/>
  <c r="BF1278" i="1"/>
  <c r="BG1278" i="1"/>
  <c r="BH1278" i="1"/>
  <c r="BI1278" i="1"/>
  <c r="BJ1278" i="1"/>
  <c r="AY1279" i="1"/>
  <c r="AZ1279" i="1"/>
  <c r="BA1279" i="1"/>
  <c r="BB1279" i="1"/>
  <c r="BC1279" i="1"/>
  <c r="BD1279" i="1"/>
  <c r="BE1279" i="1"/>
  <c r="BF1279" i="1"/>
  <c r="BG1279" i="1"/>
  <c r="BH1279" i="1"/>
  <c r="BI1279" i="1"/>
  <c r="BJ1279" i="1"/>
  <c r="AY1280" i="1"/>
  <c r="AZ1280" i="1"/>
  <c r="BA1280" i="1"/>
  <c r="BB1280" i="1"/>
  <c r="BC1280" i="1"/>
  <c r="BD1280" i="1"/>
  <c r="BE1280" i="1"/>
  <c r="BF1280" i="1"/>
  <c r="BG1280" i="1"/>
  <c r="BH1280" i="1"/>
  <c r="BI1280" i="1"/>
  <c r="BJ1280" i="1"/>
  <c r="AY1281" i="1"/>
  <c r="AZ1281" i="1"/>
  <c r="BA1281" i="1"/>
  <c r="BB1281" i="1"/>
  <c r="BC1281" i="1"/>
  <c r="BD1281" i="1"/>
  <c r="BE1281" i="1"/>
  <c r="BF1281" i="1"/>
  <c r="BG1281" i="1"/>
  <c r="BH1281" i="1"/>
  <c r="BI1281" i="1"/>
  <c r="BJ1281" i="1"/>
  <c r="AY1282" i="1"/>
  <c r="AZ1282" i="1"/>
  <c r="BA1282" i="1"/>
  <c r="BB1282" i="1"/>
  <c r="BC1282" i="1"/>
  <c r="BD1282" i="1"/>
  <c r="BE1282" i="1"/>
  <c r="BF1282" i="1"/>
  <c r="BG1282" i="1"/>
  <c r="BH1282" i="1"/>
  <c r="BI1282" i="1"/>
  <c r="BJ1282" i="1"/>
  <c r="AY1283" i="1"/>
  <c r="AZ1283" i="1"/>
  <c r="BA1283" i="1"/>
  <c r="BB1283" i="1"/>
  <c r="BC1283" i="1"/>
  <c r="BD1283" i="1"/>
  <c r="BE1283" i="1"/>
  <c r="BF1283" i="1"/>
  <c r="BG1283" i="1"/>
  <c r="BH1283" i="1"/>
  <c r="BI1283" i="1"/>
  <c r="BJ1283" i="1"/>
  <c r="AY1284" i="1"/>
  <c r="AZ1284" i="1"/>
  <c r="BA1284" i="1"/>
  <c r="BB1284" i="1"/>
  <c r="BC1284" i="1"/>
  <c r="BD1284" i="1"/>
  <c r="BE1284" i="1"/>
  <c r="BF1284" i="1"/>
  <c r="BG1284" i="1"/>
  <c r="BH1284" i="1"/>
  <c r="BI1284" i="1"/>
  <c r="BJ1284" i="1"/>
  <c r="AY1285" i="1"/>
  <c r="AZ1285" i="1"/>
  <c r="BA1285" i="1"/>
  <c r="BB1285" i="1"/>
  <c r="BC1285" i="1"/>
  <c r="BD1285" i="1"/>
  <c r="BE1285" i="1"/>
  <c r="BF1285" i="1"/>
  <c r="BG1285" i="1"/>
  <c r="BH1285" i="1"/>
  <c r="BI1285" i="1"/>
  <c r="BJ1285" i="1"/>
  <c r="AY1286" i="1"/>
  <c r="AZ1286" i="1"/>
  <c r="BA1286" i="1"/>
  <c r="BB1286" i="1"/>
  <c r="BC1286" i="1"/>
  <c r="BD1286" i="1"/>
  <c r="BE1286" i="1"/>
  <c r="BF1286" i="1"/>
  <c r="BG1286" i="1"/>
  <c r="BH1286" i="1"/>
  <c r="BI1286" i="1"/>
  <c r="BJ1286" i="1"/>
  <c r="AY1287" i="1"/>
  <c r="AZ1287" i="1"/>
  <c r="BA1287" i="1"/>
  <c r="BB1287" i="1"/>
  <c r="BC1287" i="1"/>
  <c r="BD1287" i="1"/>
  <c r="BE1287" i="1"/>
  <c r="BF1287" i="1"/>
  <c r="BG1287" i="1"/>
  <c r="BH1287" i="1"/>
  <c r="BI1287" i="1"/>
  <c r="BJ1287" i="1"/>
  <c r="AY1288" i="1"/>
  <c r="AZ1288" i="1"/>
  <c r="BA1288" i="1"/>
  <c r="BB1288" i="1"/>
  <c r="BC1288" i="1"/>
  <c r="BD1288" i="1"/>
  <c r="BE1288" i="1"/>
  <c r="BF1288" i="1"/>
  <c r="BG1288" i="1"/>
  <c r="BH1288" i="1"/>
  <c r="BI1288" i="1"/>
  <c r="BJ1288" i="1"/>
  <c r="AY1289" i="1"/>
  <c r="AZ1289" i="1"/>
  <c r="BA1289" i="1"/>
  <c r="BB1289" i="1"/>
  <c r="BC1289" i="1"/>
  <c r="BD1289" i="1"/>
  <c r="BE1289" i="1"/>
  <c r="BF1289" i="1"/>
  <c r="BG1289" i="1"/>
  <c r="BH1289" i="1"/>
  <c r="BI1289" i="1"/>
  <c r="BJ1289" i="1"/>
  <c r="AY1290" i="1"/>
  <c r="AZ1290" i="1"/>
  <c r="BA1290" i="1"/>
  <c r="BB1290" i="1"/>
  <c r="BC1290" i="1"/>
  <c r="BD1290" i="1"/>
  <c r="BE1290" i="1"/>
  <c r="BF1290" i="1"/>
  <c r="BG1290" i="1"/>
  <c r="BH1290" i="1"/>
  <c r="BI1290" i="1"/>
  <c r="BJ1290" i="1"/>
  <c r="AY1291" i="1"/>
  <c r="AZ1291" i="1"/>
  <c r="BA1291" i="1"/>
  <c r="BB1291" i="1"/>
  <c r="BC1291" i="1"/>
  <c r="BD1291" i="1"/>
  <c r="BE1291" i="1"/>
  <c r="BF1291" i="1"/>
  <c r="BG1291" i="1"/>
  <c r="BH1291" i="1"/>
  <c r="BI1291" i="1"/>
  <c r="BJ1291" i="1"/>
  <c r="AY1292" i="1"/>
  <c r="AZ1292" i="1"/>
  <c r="BA1292" i="1"/>
  <c r="BB1292" i="1"/>
  <c r="BC1292" i="1"/>
  <c r="BD1292" i="1"/>
  <c r="BE1292" i="1"/>
  <c r="BF1292" i="1"/>
  <c r="BG1292" i="1"/>
  <c r="BH1292" i="1"/>
  <c r="BI1292" i="1"/>
  <c r="BJ1292" i="1"/>
  <c r="AY1293" i="1"/>
  <c r="AZ1293" i="1"/>
  <c r="BA1293" i="1"/>
  <c r="BB1293" i="1"/>
  <c r="BC1293" i="1"/>
  <c r="BD1293" i="1"/>
  <c r="BE1293" i="1"/>
  <c r="BF1293" i="1"/>
  <c r="BG1293" i="1"/>
  <c r="BH1293" i="1"/>
  <c r="BI1293" i="1"/>
  <c r="BJ1293" i="1"/>
  <c r="AY1294" i="1"/>
  <c r="AZ1294" i="1"/>
  <c r="BA1294" i="1"/>
  <c r="BB1294" i="1"/>
  <c r="BC1294" i="1"/>
  <c r="BD1294" i="1"/>
  <c r="BE1294" i="1"/>
  <c r="BF1294" i="1"/>
  <c r="BG1294" i="1"/>
  <c r="BH1294" i="1"/>
  <c r="BI1294" i="1"/>
  <c r="BJ1294" i="1"/>
  <c r="AY1295" i="1"/>
  <c r="AZ1295" i="1"/>
  <c r="BA1295" i="1"/>
  <c r="BB1295" i="1"/>
  <c r="BC1295" i="1"/>
  <c r="BD1295" i="1"/>
  <c r="BE1295" i="1"/>
  <c r="BF1295" i="1"/>
  <c r="BG1295" i="1"/>
  <c r="BH1295" i="1"/>
  <c r="BI1295" i="1"/>
  <c r="BJ1295" i="1"/>
  <c r="AY1296" i="1"/>
  <c r="AZ1296" i="1"/>
  <c r="BA1296" i="1"/>
  <c r="BB1296" i="1"/>
  <c r="BC1296" i="1"/>
  <c r="BD1296" i="1"/>
  <c r="BE1296" i="1"/>
  <c r="BF1296" i="1"/>
  <c r="BG1296" i="1"/>
  <c r="BH1296" i="1"/>
  <c r="BI1296" i="1"/>
  <c r="BJ1296" i="1"/>
  <c r="AY1444" i="1"/>
  <c r="AZ1444" i="1"/>
  <c r="BA1444" i="1"/>
  <c r="BB1444" i="1"/>
  <c r="BC1444" i="1"/>
  <c r="BD1444" i="1"/>
  <c r="BE1444" i="1"/>
  <c r="BF1444" i="1"/>
  <c r="BG1444" i="1"/>
  <c r="BH1444" i="1"/>
  <c r="BI1444" i="1"/>
  <c r="BJ1444" i="1"/>
  <c r="AY1297" i="1"/>
  <c r="AZ1297" i="1"/>
  <c r="BA1297" i="1"/>
  <c r="BB1297" i="1"/>
  <c r="BC1297" i="1"/>
  <c r="BD1297" i="1"/>
  <c r="BE1297" i="1"/>
  <c r="BF1297" i="1"/>
  <c r="BG1297" i="1"/>
  <c r="BH1297" i="1"/>
  <c r="BI1297" i="1"/>
  <c r="BJ1297" i="1"/>
  <c r="AY1298" i="1"/>
  <c r="AZ1298" i="1"/>
  <c r="BA1298" i="1"/>
  <c r="BB1298" i="1"/>
  <c r="BC1298" i="1"/>
  <c r="BD1298" i="1"/>
  <c r="BE1298" i="1"/>
  <c r="BF1298" i="1"/>
  <c r="BG1298" i="1"/>
  <c r="BH1298" i="1"/>
  <c r="BI1298" i="1"/>
  <c r="BJ1298" i="1"/>
  <c r="AY1299" i="1"/>
  <c r="AZ1299" i="1"/>
  <c r="BA1299" i="1"/>
  <c r="BB1299" i="1"/>
  <c r="BC1299" i="1"/>
  <c r="BD1299" i="1"/>
  <c r="BE1299" i="1"/>
  <c r="BF1299" i="1"/>
  <c r="BG1299" i="1"/>
  <c r="BH1299" i="1"/>
  <c r="BI1299" i="1"/>
  <c r="BJ1299" i="1"/>
  <c r="AY1300" i="1"/>
  <c r="AZ1300" i="1"/>
  <c r="BA1300" i="1"/>
  <c r="BB1300" i="1"/>
  <c r="BC1300" i="1"/>
  <c r="BD1300" i="1"/>
  <c r="BE1300" i="1"/>
  <c r="BF1300" i="1"/>
  <c r="BG1300" i="1"/>
  <c r="BH1300" i="1"/>
  <c r="BI1300" i="1"/>
  <c r="BJ1300" i="1"/>
  <c r="AY1301" i="1"/>
  <c r="AZ1301" i="1"/>
  <c r="BA1301" i="1"/>
  <c r="BB1301" i="1"/>
  <c r="BC1301" i="1"/>
  <c r="BD1301" i="1"/>
  <c r="BE1301" i="1"/>
  <c r="BF1301" i="1"/>
  <c r="BG1301" i="1"/>
  <c r="BH1301" i="1"/>
  <c r="BI1301" i="1"/>
  <c r="BJ1301" i="1"/>
  <c r="AY1302" i="1"/>
  <c r="AZ1302" i="1"/>
  <c r="BA1302" i="1"/>
  <c r="BB1302" i="1"/>
  <c r="BC1302" i="1"/>
  <c r="BD1302" i="1"/>
  <c r="BE1302" i="1"/>
  <c r="BF1302" i="1"/>
  <c r="BG1302" i="1"/>
  <c r="BH1302" i="1"/>
  <c r="BI1302" i="1"/>
  <c r="BJ1302" i="1"/>
  <c r="AY1303" i="1"/>
  <c r="AZ1303" i="1"/>
  <c r="BA1303" i="1"/>
  <c r="BB1303" i="1"/>
  <c r="BC1303" i="1"/>
  <c r="BD1303" i="1"/>
  <c r="BE1303" i="1"/>
  <c r="BF1303" i="1"/>
  <c r="BG1303" i="1"/>
  <c r="BH1303" i="1"/>
  <c r="BI1303" i="1"/>
  <c r="BJ1303" i="1"/>
  <c r="AY1304" i="1"/>
  <c r="AZ1304" i="1"/>
  <c r="BA1304" i="1"/>
  <c r="BB1304" i="1"/>
  <c r="BC1304" i="1"/>
  <c r="BD1304" i="1"/>
  <c r="BE1304" i="1"/>
  <c r="BF1304" i="1"/>
  <c r="BG1304" i="1"/>
  <c r="BH1304" i="1"/>
  <c r="BI1304" i="1"/>
  <c r="BJ1304" i="1"/>
  <c r="AY1305" i="1"/>
  <c r="AZ1305" i="1"/>
  <c r="BA1305" i="1"/>
  <c r="BB1305" i="1"/>
  <c r="BC1305" i="1"/>
  <c r="BD1305" i="1"/>
  <c r="BE1305" i="1"/>
  <c r="BF1305" i="1"/>
  <c r="BG1305" i="1"/>
  <c r="BH1305" i="1"/>
  <c r="BI1305" i="1"/>
  <c r="BJ1305" i="1"/>
  <c r="AY1306" i="1"/>
  <c r="AZ1306" i="1"/>
  <c r="BA1306" i="1"/>
  <c r="BB1306" i="1"/>
  <c r="BC1306" i="1"/>
  <c r="BD1306" i="1"/>
  <c r="BE1306" i="1"/>
  <c r="BF1306" i="1"/>
  <c r="BG1306" i="1"/>
  <c r="BH1306" i="1"/>
  <c r="BI1306" i="1"/>
  <c r="BJ1306" i="1"/>
  <c r="AY1307" i="1"/>
  <c r="AZ1307" i="1"/>
  <c r="BA1307" i="1"/>
  <c r="BB1307" i="1"/>
  <c r="BC1307" i="1"/>
  <c r="BD1307" i="1"/>
  <c r="BE1307" i="1"/>
  <c r="BF1307" i="1"/>
  <c r="BG1307" i="1"/>
  <c r="BH1307" i="1"/>
  <c r="BI1307" i="1"/>
  <c r="BJ1307" i="1"/>
  <c r="AY1308" i="1"/>
  <c r="AZ1308" i="1"/>
  <c r="BA1308" i="1"/>
  <c r="BB1308" i="1"/>
  <c r="BC1308" i="1"/>
  <c r="BD1308" i="1"/>
  <c r="BE1308" i="1"/>
  <c r="BF1308" i="1"/>
  <c r="BG1308" i="1"/>
  <c r="BH1308" i="1"/>
  <c r="BI1308" i="1"/>
  <c r="BJ1308" i="1"/>
  <c r="AY1309" i="1"/>
  <c r="AZ1309" i="1"/>
  <c r="BA1309" i="1"/>
  <c r="BB1309" i="1"/>
  <c r="BC1309" i="1"/>
  <c r="BD1309" i="1"/>
  <c r="BE1309" i="1"/>
  <c r="BF1309" i="1"/>
  <c r="BG1309" i="1"/>
  <c r="BH1309" i="1"/>
  <c r="BI1309" i="1"/>
  <c r="BJ1309" i="1"/>
  <c r="AY1310" i="1"/>
  <c r="AZ1310" i="1"/>
  <c r="BA1310" i="1"/>
  <c r="BB1310" i="1"/>
  <c r="BC1310" i="1"/>
  <c r="BD1310" i="1"/>
  <c r="BE1310" i="1"/>
  <c r="BF1310" i="1"/>
  <c r="BG1310" i="1"/>
  <c r="BH1310" i="1"/>
  <c r="BI1310" i="1"/>
  <c r="BJ1310" i="1"/>
  <c r="AY1311" i="1"/>
  <c r="AZ1311" i="1"/>
  <c r="BA1311" i="1"/>
  <c r="BB1311" i="1"/>
  <c r="BC1311" i="1"/>
  <c r="BD1311" i="1"/>
  <c r="BE1311" i="1"/>
  <c r="BF1311" i="1"/>
  <c r="BG1311" i="1"/>
  <c r="BH1311" i="1"/>
  <c r="BI1311" i="1"/>
  <c r="BJ1311" i="1"/>
  <c r="AY1312" i="1"/>
  <c r="AZ1312" i="1"/>
  <c r="BA1312" i="1"/>
  <c r="BB1312" i="1"/>
  <c r="BC1312" i="1"/>
  <c r="BD1312" i="1"/>
  <c r="BE1312" i="1"/>
  <c r="BF1312" i="1"/>
  <c r="BG1312" i="1"/>
  <c r="BH1312" i="1"/>
  <c r="BI1312" i="1"/>
  <c r="BJ1312" i="1"/>
  <c r="AY1313" i="1"/>
  <c r="AZ1313" i="1"/>
  <c r="BA1313" i="1"/>
  <c r="BB1313" i="1"/>
  <c r="BC1313" i="1"/>
  <c r="BD1313" i="1"/>
  <c r="BE1313" i="1"/>
  <c r="BF1313" i="1"/>
  <c r="BG1313" i="1"/>
  <c r="BH1313" i="1"/>
  <c r="BI1313" i="1"/>
  <c r="BJ1313" i="1"/>
  <c r="AY1314" i="1"/>
  <c r="AZ1314" i="1"/>
  <c r="BA1314" i="1"/>
  <c r="BB1314" i="1"/>
  <c r="BC1314" i="1"/>
  <c r="BD1314" i="1"/>
  <c r="BE1314" i="1"/>
  <c r="BF1314" i="1"/>
  <c r="BG1314" i="1"/>
  <c r="BH1314" i="1"/>
  <c r="BI1314" i="1"/>
  <c r="BJ1314" i="1"/>
  <c r="AY1446" i="1"/>
  <c r="AZ1446" i="1"/>
  <c r="BA1446" i="1"/>
  <c r="BB1446" i="1"/>
  <c r="BC1446" i="1"/>
  <c r="BD1446" i="1"/>
  <c r="BE1446" i="1"/>
  <c r="BF1446" i="1"/>
  <c r="BG1446" i="1"/>
  <c r="BH1446" i="1"/>
  <c r="BI1446" i="1"/>
  <c r="BJ1446" i="1"/>
  <c r="AY1315" i="1"/>
  <c r="AZ1315" i="1"/>
  <c r="BA1315" i="1"/>
  <c r="BB1315" i="1"/>
  <c r="BC1315" i="1"/>
  <c r="BD1315" i="1"/>
  <c r="BE1315" i="1"/>
  <c r="BF1315" i="1"/>
  <c r="BG1315" i="1"/>
  <c r="BH1315" i="1"/>
  <c r="BI1315" i="1"/>
  <c r="BJ1315" i="1"/>
  <c r="AY1316" i="1"/>
  <c r="AZ1316" i="1"/>
  <c r="BA1316" i="1"/>
  <c r="BB1316" i="1"/>
  <c r="BC1316" i="1"/>
  <c r="BD1316" i="1"/>
  <c r="BE1316" i="1"/>
  <c r="BF1316" i="1"/>
  <c r="BG1316" i="1"/>
  <c r="BH1316" i="1"/>
  <c r="BI1316" i="1"/>
  <c r="BJ1316" i="1"/>
  <c r="AY1317" i="1"/>
  <c r="AZ1317" i="1"/>
  <c r="BA1317" i="1"/>
  <c r="BB1317" i="1"/>
  <c r="BC1317" i="1"/>
  <c r="BD1317" i="1"/>
  <c r="BE1317" i="1"/>
  <c r="BF1317" i="1"/>
  <c r="BG1317" i="1"/>
  <c r="BH1317" i="1"/>
  <c r="BI1317" i="1"/>
  <c r="BJ1317" i="1"/>
  <c r="AY1318" i="1"/>
  <c r="AZ1318" i="1"/>
  <c r="BA1318" i="1"/>
  <c r="BB1318" i="1"/>
  <c r="BC1318" i="1"/>
  <c r="BD1318" i="1"/>
  <c r="BE1318" i="1"/>
  <c r="BF1318" i="1"/>
  <c r="BG1318" i="1"/>
  <c r="BH1318" i="1"/>
  <c r="BI1318" i="1"/>
  <c r="BJ1318" i="1"/>
  <c r="AY1319" i="1"/>
  <c r="AZ1319" i="1"/>
  <c r="BA1319" i="1"/>
  <c r="BB1319" i="1"/>
  <c r="BC1319" i="1"/>
  <c r="BD1319" i="1"/>
  <c r="BE1319" i="1"/>
  <c r="BF1319" i="1"/>
  <c r="BG1319" i="1"/>
  <c r="BH1319" i="1"/>
  <c r="BI1319" i="1"/>
  <c r="BJ1319" i="1"/>
  <c r="AY1320" i="1"/>
  <c r="AZ1320" i="1"/>
  <c r="BA1320" i="1"/>
  <c r="BB1320" i="1"/>
  <c r="BC1320" i="1"/>
  <c r="BD1320" i="1"/>
  <c r="BE1320" i="1"/>
  <c r="BF1320" i="1"/>
  <c r="BG1320" i="1"/>
  <c r="BH1320" i="1"/>
  <c r="BI1320" i="1"/>
  <c r="BJ1320" i="1"/>
  <c r="AY1321" i="1"/>
  <c r="AZ1321" i="1"/>
  <c r="BA1321" i="1"/>
  <c r="BB1321" i="1"/>
  <c r="BC1321" i="1"/>
  <c r="BD1321" i="1"/>
  <c r="BE1321" i="1"/>
  <c r="BF1321" i="1"/>
  <c r="BG1321" i="1"/>
  <c r="BH1321" i="1"/>
  <c r="BI1321" i="1"/>
  <c r="BJ1321" i="1"/>
  <c r="AY1322" i="1"/>
  <c r="AZ1322" i="1"/>
  <c r="BA1322" i="1"/>
  <c r="BB1322" i="1"/>
  <c r="BC1322" i="1"/>
  <c r="BD1322" i="1"/>
  <c r="BE1322" i="1"/>
  <c r="BF1322" i="1"/>
  <c r="BG1322" i="1"/>
  <c r="BH1322" i="1"/>
  <c r="BI1322" i="1"/>
  <c r="BJ1322" i="1"/>
  <c r="AY1323" i="1"/>
  <c r="AZ1323" i="1"/>
  <c r="BA1323" i="1"/>
  <c r="BB1323" i="1"/>
  <c r="BC1323" i="1"/>
  <c r="BD1323" i="1"/>
  <c r="BE1323" i="1"/>
  <c r="BF1323" i="1"/>
  <c r="BG1323" i="1"/>
  <c r="BH1323" i="1"/>
  <c r="BI1323" i="1"/>
  <c r="BJ1323" i="1"/>
  <c r="AY1324" i="1"/>
  <c r="AZ1324" i="1"/>
  <c r="BA1324" i="1"/>
  <c r="BB1324" i="1"/>
  <c r="BC1324" i="1"/>
  <c r="BD1324" i="1"/>
  <c r="BE1324" i="1"/>
  <c r="BF1324" i="1"/>
  <c r="BG1324" i="1"/>
  <c r="BH1324" i="1"/>
  <c r="BI1324" i="1"/>
  <c r="BJ1324" i="1"/>
  <c r="AY1325" i="1"/>
  <c r="AZ1325" i="1"/>
  <c r="BA1325" i="1"/>
  <c r="BB1325" i="1"/>
  <c r="BC1325" i="1"/>
  <c r="BD1325" i="1"/>
  <c r="BE1325" i="1"/>
  <c r="BF1325" i="1"/>
  <c r="BG1325" i="1"/>
  <c r="BH1325" i="1"/>
  <c r="BI1325" i="1"/>
  <c r="BJ1325" i="1"/>
  <c r="AY1326" i="1"/>
  <c r="AZ1326" i="1"/>
  <c r="BA1326" i="1"/>
  <c r="BB1326" i="1"/>
  <c r="BC1326" i="1"/>
  <c r="BD1326" i="1"/>
  <c r="BE1326" i="1"/>
  <c r="BF1326" i="1"/>
  <c r="BG1326" i="1"/>
  <c r="BH1326" i="1"/>
  <c r="BI1326" i="1"/>
  <c r="BJ1326" i="1"/>
  <c r="AY1327" i="1"/>
  <c r="AZ1327" i="1"/>
  <c r="BA1327" i="1"/>
  <c r="BB1327" i="1"/>
  <c r="BC1327" i="1"/>
  <c r="BD1327" i="1"/>
  <c r="BE1327" i="1"/>
  <c r="BF1327" i="1"/>
  <c r="BG1327" i="1"/>
  <c r="BH1327" i="1"/>
  <c r="BI1327" i="1"/>
  <c r="BJ1327" i="1"/>
  <c r="AY1328" i="1"/>
  <c r="AZ1328" i="1"/>
  <c r="BA1328" i="1"/>
  <c r="BB1328" i="1"/>
  <c r="BC1328" i="1"/>
  <c r="BD1328" i="1"/>
  <c r="BE1328" i="1"/>
  <c r="BF1328" i="1"/>
  <c r="BG1328" i="1"/>
  <c r="BH1328" i="1"/>
  <c r="BI1328" i="1"/>
  <c r="BJ1328" i="1"/>
  <c r="AY1329" i="1"/>
  <c r="AZ1329" i="1"/>
  <c r="BA1329" i="1"/>
  <c r="BB1329" i="1"/>
  <c r="BC1329" i="1"/>
  <c r="BD1329" i="1"/>
  <c r="BE1329" i="1"/>
  <c r="BF1329" i="1"/>
  <c r="BG1329" i="1"/>
  <c r="BH1329" i="1"/>
  <c r="BI1329" i="1"/>
  <c r="BJ1329" i="1"/>
  <c r="AY1330" i="1"/>
  <c r="AZ1330" i="1"/>
  <c r="BA1330" i="1"/>
  <c r="BB1330" i="1"/>
  <c r="BC1330" i="1"/>
  <c r="BD1330" i="1"/>
  <c r="BE1330" i="1"/>
  <c r="BF1330" i="1"/>
  <c r="BG1330" i="1"/>
  <c r="BH1330" i="1"/>
  <c r="BI1330" i="1"/>
  <c r="BJ1330" i="1"/>
  <c r="AY1331" i="1"/>
  <c r="AZ1331" i="1"/>
  <c r="BA1331" i="1"/>
  <c r="BB1331" i="1"/>
  <c r="BC1331" i="1"/>
  <c r="BD1331" i="1"/>
  <c r="BE1331" i="1"/>
  <c r="BF1331" i="1"/>
  <c r="BG1331" i="1"/>
  <c r="BH1331" i="1"/>
  <c r="BI1331" i="1"/>
  <c r="BJ1331" i="1"/>
  <c r="AY1443" i="1"/>
  <c r="AZ1443" i="1"/>
  <c r="BA1443" i="1"/>
  <c r="BB1443" i="1"/>
  <c r="BC1443" i="1"/>
  <c r="BD1443" i="1"/>
  <c r="BE1443" i="1"/>
  <c r="BF1443" i="1"/>
  <c r="BG1443" i="1"/>
  <c r="BH1443" i="1"/>
  <c r="BI1443" i="1"/>
  <c r="BJ1443" i="1"/>
  <c r="AY1332" i="1"/>
  <c r="AZ1332" i="1"/>
  <c r="BA1332" i="1"/>
  <c r="BB1332" i="1"/>
  <c r="BC1332" i="1"/>
  <c r="BD1332" i="1"/>
  <c r="BE1332" i="1"/>
  <c r="BF1332" i="1"/>
  <c r="BG1332" i="1"/>
  <c r="BH1332" i="1"/>
  <c r="BI1332" i="1"/>
  <c r="BJ1332" i="1"/>
  <c r="AY1333" i="1"/>
  <c r="AZ1333" i="1"/>
  <c r="BA1333" i="1"/>
  <c r="BB1333" i="1"/>
  <c r="BC1333" i="1"/>
  <c r="BD1333" i="1"/>
  <c r="BE1333" i="1"/>
  <c r="BF1333" i="1"/>
  <c r="BG1333" i="1"/>
  <c r="BH1333" i="1"/>
  <c r="BI1333" i="1"/>
  <c r="BJ1333" i="1"/>
  <c r="AY1334" i="1"/>
  <c r="AZ1334" i="1"/>
  <c r="BA1334" i="1"/>
  <c r="BB1334" i="1"/>
  <c r="BC1334" i="1"/>
  <c r="BD1334" i="1"/>
  <c r="BE1334" i="1"/>
  <c r="BF1334" i="1"/>
  <c r="BG1334" i="1"/>
  <c r="BH1334" i="1"/>
  <c r="BI1334" i="1"/>
  <c r="BJ1334" i="1"/>
  <c r="AY1335" i="1"/>
  <c r="AZ1335" i="1"/>
  <c r="BA1335" i="1"/>
  <c r="BB1335" i="1"/>
  <c r="BC1335" i="1"/>
  <c r="BD1335" i="1"/>
  <c r="BE1335" i="1"/>
  <c r="BF1335" i="1"/>
  <c r="BG1335" i="1"/>
  <c r="BH1335" i="1"/>
  <c r="BI1335" i="1"/>
  <c r="BJ1335" i="1"/>
  <c r="AY1336" i="1"/>
  <c r="AZ1336" i="1"/>
  <c r="BA1336" i="1"/>
  <c r="BB1336" i="1"/>
  <c r="BC1336" i="1"/>
  <c r="BD1336" i="1"/>
  <c r="BE1336" i="1"/>
  <c r="BF1336" i="1"/>
  <c r="BG1336" i="1"/>
  <c r="BH1336" i="1"/>
  <c r="BI1336" i="1"/>
  <c r="BJ1336" i="1"/>
  <c r="AY1337" i="1"/>
  <c r="AZ1337" i="1"/>
  <c r="BA1337" i="1"/>
  <c r="BB1337" i="1"/>
  <c r="BC1337" i="1"/>
  <c r="BD1337" i="1"/>
  <c r="BE1337" i="1"/>
  <c r="BF1337" i="1"/>
  <c r="BG1337" i="1"/>
  <c r="BH1337" i="1"/>
  <c r="BI1337" i="1"/>
  <c r="BJ1337" i="1"/>
  <c r="AY1338" i="1"/>
  <c r="AZ1338" i="1"/>
  <c r="BA1338" i="1"/>
  <c r="BB1338" i="1"/>
  <c r="BC1338" i="1"/>
  <c r="BD1338" i="1"/>
  <c r="BE1338" i="1"/>
  <c r="BF1338" i="1"/>
  <c r="BG1338" i="1"/>
  <c r="BH1338" i="1"/>
  <c r="BI1338" i="1"/>
  <c r="BJ1338" i="1"/>
  <c r="AY1339" i="1"/>
  <c r="AZ1339" i="1"/>
  <c r="BA1339" i="1"/>
  <c r="BB1339" i="1"/>
  <c r="BC1339" i="1"/>
  <c r="BD1339" i="1"/>
  <c r="BE1339" i="1"/>
  <c r="BF1339" i="1"/>
  <c r="BG1339" i="1"/>
  <c r="BH1339" i="1"/>
  <c r="BI1339" i="1"/>
  <c r="BJ1339" i="1"/>
  <c r="AY1340" i="1"/>
  <c r="AZ1340" i="1"/>
  <c r="BA1340" i="1"/>
  <c r="BB1340" i="1"/>
  <c r="BC1340" i="1"/>
  <c r="BD1340" i="1"/>
  <c r="BE1340" i="1"/>
  <c r="BF1340" i="1"/>
  <c r="BG1340" i="1"/>
  <c r="BH1340" i="1"/>
  <c r="BI1340" i="1"/>
  <c r="BJ1340" i="1"/>
  <c r="AY1341" i="1"/>
  <c r="AZ1341" i="1"/>
  <c r="BA1341" i="1"/>
  <c r="BB1341" i="1"/>
  <c r="BC1341" i="1"/>
  <c r="BD1341" i="1"/>
  <c r="BE1341" i="1"/>
  <c r="BF1341" i="1"/>
  <c r="BG1341" i="1"/>
  <c r="BH1341" i="1"/>
  <c r="BI1341" i="1"/>
  <c r="BJ1341" i="1"/>
  <c r="AY1342" i="1"/>
  <c r="AZ1342" i="1"/>
  <c r="BA1342" i="1"/>
  <c r="BB1342" i="1"/>
  <c r="BC1342" i="1"/>
  <c r="BD1342" i="1"/>
  <c r="BE1342" i="1"/>
  <c r="BF1342" i="1"/>
  <c r="BG1342" i="1"/>
  <c r="BH1342" i="1"/>
  <c r="BI1342" i="1"/>
  <c r="BJ1342" i="1"/>
  <c r="AY1343" i="1"/>
  <c r="AZ1343" i="1"/>
  <c r="BA1343" i="1"/>
  <c r="BB1343" i="1"/>
  <c r="BC1343" i="1"/>
  <c r="BD1343" i="1"/>
  <c r="BE1343" i="1"/>
  <c r="BF1343" i="1"/>
  <c r="BG1343" i="1"/>
  <c r="BH1343" i="1"/>
  <c r="BI1343" i="1"/>
  <c r="BJ1343" i="1"/>
  <c r="AY1344" i="1"/>
  <c r="AZ1344" i="1"/>
  <c r="BA1344" i="1"/>
  <c r="BB1344" i="1"/>
  <c r="BC1344" i="1"/>
  <c r="BD1344" i="1"/>
  <c r="BE1344" i="1"/>
  <c r="BF1344" i="1"/>
  <c r="BG1344" i="1"/>
  <c r="BH1344" i="1"/>
  <c r="BI1344" i="1"/>
  <c r="BJ1344" i="1"/>
  <c r="AY1345" i="1"/>
  <c r="AZ1345" i="1"/>
  <c r="BA1345" i="1"/>
  <c r="BB1345" i="1"/>
  <c r="BC1345" i="1"/>
  <c r="BD1345" i="1"/>
  <c r="BE1345" i="1"/>
  <c r="BF1345" i="1"/>
  <c r="BG1345" i="1"/>
  <c r="BH1345" i="1"/>
  <c r="BI1345" i="1"/>
  <c r="BJ1345" i="1"/>
  <c r="AY1346" i="1"/>
  <c r="AZ1346" i="1"/>
  <c r="BA1346" i="1"/>
  <c r="BB1346" i="1"/>
  <c r="BC1346" i="1"/>
  <c r="BD1346" i="1"/>
  <c r="BE1346" i="1"/>
  <c r="BF1346" i="1"/>
  <c r="BG1346" i="1"/>
  <c r="BH1346" i="1"/>
  <c r="BI1346" i="1"/>
  <c r="BJ1346" i="1"/>
  <c r="AY1347" i="1"/>
  <c r="AZ1347" i="1"/>
  <c r="BA1347" i="1"/>
  <c r="BB1347" i="1"/>
  <c r="BC1347" i="1"/>
  <c r="BD1347" i="1"/>
  <c r="BE1347" i="1"/>
  <c r="BF1347" i="1"/>
  <c r="BG1347" i="1"/>
  <c r="BH1347" i="1"/>
  <c r="BI1347" i="1"/>
  <c r="BJ1347" i="1"/>
  <c r="AY1348" i="1"/>
  <c r="AZ1348" i="1"/>
  <c r="BA1348" i="1"/>
  <c r="BB1348" i="1"/>
  <c r="BC1348" i="1"/>
  <c r="BD1348" i="1"/>
  <c r="BE1348" i="1"/>
  <c r="BF1348" i="1"/>
  <c r="BG1348" i="1"/>
  <c r="BH1348" i="1"/>
  <c r="BI1348" i="1"/>
  <c r="BJ1348" i="1"/>
  <c r="AY1349" i="1"/>
  <c r="AZ1349" i="1"/>
  <c r="BA1349" i="1"/>
  <c r="BB1349" i="1"/>
  <c r="BC1349" i="1"/>
  <c r="BD1349" i="1"/>
  <c r="BE1349" i="1"/>
  <c r="BF1349" i="1"/>
  <c r="BG1349" i="1"/>
  <c r="BH1349" i="1"/>
  <c r="BI1349" i="1"/>
  <c r="BJ1349" i="1"/>
  <c r="AY1350" i="1"/>
  <c r="AZ1350" i="1"/>
  <c r="BA1350" i="1"/>
  <c r="BB1350" i="1"/>
  <c r="BC1350" i="1"/>
  <c r="BD1350" i="1"/>
  <c r="BE1350" i="1"/>
  <c r="BF1350" i="1"/>
  <c r="BG1350" i="1"/>
  <c r="BH1350" i="1"/>
  <c r="BI1350" i="1"/>
  <c r="BJ1350" i="1"/>
  <c r="AY1351" i="1"/>
  <c r="AZ1351" i="1"/>
  <c r="BA1351" i="1"/>
  <c r="BB1351" i="1"/>
  <c r="BC1351" i="1"/>
  <c r="BD1351" i="1"/>
  <c r="BE1351" i="1"/>
  <c r="BF1351" i="1"/>
  <c r="BG1351" i="1"/>
  <c r="BH1351" i="1"/>
  <c r="BI1351" i="1"/>
  <c r="BJ1351" i="1"/>
  <c r="AY1352" i="1"/>
  <c r="AZ1352" i="1"/>
  <c r="BA1352" i="1"/>
  <c r="BB1352" i="1"/>
  <c r="BC1352" i="1"/>
  <c r="BD1352" i="1"/>
  <c r="BE1352" i="1"/>
  <c r="BF1352" i="1"/>
  <c r="BG1352" i="1"/>
  <c r="BH1352" i="1"/>
  <c r="BI1352" i="1"/>
  <c r="BJ1352" i="1"/>
  <c r="AY1353" i="1"/>
  <c r="AZ1353" i="1"/>
  <c r="BA1353" i="1"/>
  <c r="BB1353" i="1"/>
  <c r="BC1353" i="1"/>
  <c r="BD1353" i="1"/>
  <c r="BE1353" i="1"/>
  <c r="BF1353" i="1"/>
  <c r="BG1353" i="1"/>
  <c r="BH1353" i="1"/>
  <c r="BI1353" i="1"/>
  <c r="BJ1353" i="1"/>
  <c r="AY1354" i="1"/>
  <c r="AZ1354" i="1"/>
  <c r="BA1354" i="1"/>
  <c r="BB1354" i="1"/>
  <c r="BC1354" i="1"/>
  <c r="BD1354" i="1"/>
  <c r="BE1354" i="1"/>
  <c r="BF1354" i="1"/>
  <c r="BG1354" i="1"/>
  <c r="BH1354" i="1"/>
  <c r="BI1354" i="1"/>
  <c r="BJ1354" i="1"/>
  <c r="AY1355" i="1"/>
  <c r="AZ1355" i="1"/>
  <c r="BA1355" i="1"/>
  <c r="BB1355" i="1"/>
  <c r="BC1355" i="1"/>
  <c r="BD1355" i="1"/>
  <c r="BE1355" i="1"/>
  <c r="BF1355" i="1"/>
  <c r="BG1355" i="1"/>
  <c r="BH1355" i="1"/>
  <c r="BI1355" i="1"/>
  <c r="BJ1355" i="1"/>
  <c r="AY1440" i="1"/>
  <c r="AZ1440" i="1"/>
  <c r="BA1440" i="1"/>
  <c r="BB1440" i="1"/>
  <c r="BC1440" i="1"/>
  <c r="BD1440" i="1"/>
  <c r="BE1440" i="1"/>
  <c r="BF1440" i="1"/>
  <c r="BG1440" i="1"/>
  <c r="BH1440" i="1"/>
  <c r="BI1440" i="1"/>
  <c r="BJ1440" i="1"/>
  <c r="AY1356" i="1"/>
  <c r="AZ1356" i="1"/>
  <c r="BA1356" i="1"/>
  <c r="BB1356" i="1"/>
  <c r="BC1356" i="1"/>
  <c r="BD1356" i="1"/>
  <c r="BE1356" i="1"/>
  <c r="BF1356" i="1"/>
  <c r="BG1356" i="1"/>
  <c r="BH1356" i="1"/>
  <c r="BI1356" i="1"/>
  <c r="BJ1356" i="1"/>
  <c r="AY1357" i="1"/>
  <c r="AZ1357" i="1"/>
  <c r="BA1357" i="1"/>
  <c r="BB1357" i="1"/>
  <c r="BC1357" i="1"/>
  <c r="BD1357" i="1"/>
  <c r="BE1357" i="1"/>
  <c r="BF1357" i="1"/>
  <c r="BG1357" i="1"/>
  <c r="BH1357" i="1"/>
  <c r="BI1357" i="1"/>
  <c r="BJ1357" i="1"/>
  <c r="AY1358" i="1"/>
  <c r="AZ1358" i="1"/>
  <c r="BA1358" i="1"/>
  <c r="BB1358" i="1"/>
  <c r="BC1358" i="1"/>
  <c r="BD1358" i="1"/>
  <c r="BE1358" i="1"/>
  <c r="BF1358" i="1"/>
  <c r="BG1358" i="1"/>
  <c r="BH1358" i="1"/>
  <c r="BI1358" i="1"/>
  <c r="BJ1358" i="1"/>
  <c r="AY1359" i="1"/>
  <c r="AZ1359" i="1"/>
  <c r="BA1359" i="1"/>
  <c r="BB1359" i="1"/>
  <c r="BC1359" i="1"/>
  <c r="BD1359" i="1"/>
  <c r="BE1359" i="1"/>
  <c r="BF1359" i="1"/>
  <c r="BG1359" i="1"/>
  <c r="BH1359" i="1"/>
  <c r="BI1359" i="1"/>
  <c r="BJ1359" i="1"/>
  <c r="AY1365" i="1"/>
  <c r="AZ1365" i="1"/>
  <c r="BA1365" i="1"/>
  <c r="BB1365" i="1"/>
  <c r="BC1365" i="1"/>
  <c r="BD1365" i="1"/>
  <c r="BE1365" i="1"/>
  <c r="BF1365" i="1"/>
  <c r="BG1365" i="1"/>
  <c r="BH1365" i="1"/>
  <c r="BI1365" i="1"/>
  <c r="BJ1365" i="1"/>
  <c r="AY1366" i="1"/>
  <c r="AZ1366" i="1"/>
  <c r="BA1366" i="1"/>
  <c r="BB1366" i="1"/>
  <c r="BC1366" i="1"/>
  <c r="BD1366" i="1"/>
  <c r="BE1366" i="1"/>
  <c r="BF1366" i="1"/>
  <c r="BG1366" i="1"/>
  <c r="BH1366" i="1"/>
  <c r="BI1366" i="1"/>
  <c r="BJ1366" i="1"/>
  <c r="AY1367" i="1"/>
  <c r="AZ1367" i="1"/>
  <c r="BA1367" i="1"/>
  <c r="BB1367" i="1"/>
  <c r="BC1367" i="1"/>
  <c r="BD1367" i="1"/>
  <c r="BE1367" i="1"/>
  <c r="BF1367" i="1"/>
  <c r="BG1367" i="1"/>
  <c r="BH1367" i="1"/>
  <c r="BI1367" i="1"/>
  <c r="BJ1367" i="1"/>
  <c r="AY1368" i="1"/>
  <c r="AZ1368" i="1"/>
  <c r="BA1368" i="1"/>
  <c r="BB1368" i="1"/>
  <c r="BC1368" i="1"/>
  <c r="BD1368" i="1"/>
  <c r="BE1368" i="1"/>
  <c r="BF1368" i="1"/>
  <c r="BG1368" i="1"/>
  <c r="BH1368" i="1"/>
  <c r="BI1368" i="1"/>
  <c r="BJ1368" i="1"/>
  <c r="AY1369" i="1"/>
  <c r="AZ1369" i="1"/>
  <c r="BA1369" i="1"/>
  <c r="BB1369" i="1"/>
  <c r="BC1369" i="1"/>
  <c r="BD1369" i="1"/>
  <c r="BE1369" i="1"/>
  <c r="BF1369" i="1"/>
  <c r="BG1369" i="1"/>
  <c r="BH1369" i="1"/>
  <c r="BI1369" i="1"/>
  <c r="BJ1369" i="1"/>
  <c r="AY1370" i="1"/>
  <c r="AZ1370" i="1"/>
  <c r="BA1370" i="1"/>
  <c r="BB1370" i="1"/>
  <c r="BC1370" i="1"/>
  <c r="BD1370" i="1"/>
  <c r="BE1370" i="1"/>
  <c r="BF1370" i="1"/>
  <c r="BG1370" i="1"/>
  <c r="BH1370" i="1"/>
  <c r="BI1370" i="1"/>
  <c r="BJ1370" i="1"/>
  <c r="AY1371" i="1"/>
  <c r="AZ1371" i="1"/>
  <c r="BA1371" i="1"/>
  <c r="BB1371" i="1"/>
  <c r="BC1371" i="1"/>
  <c r="BD1371" i="1"/>
  <c r="BE1371" i="1"/>
  <c r="BF1371" i="1"/>
  <c r="BG1371" i="1"/>
  <c r="BH1371" i="1"/>
  <c r="BI1371" i="1"/>
  <c r="BJ1371" i="1"/>
  <c r="AY1372" i="1"/>
  <c r="AZ1372" i="1"/>
  <c r="BA1372" i="1"/>
  <c r="BB1372" i="1"/>
  <c r="BC1372" i="1"/>
  <c r="BD1372" i="1"/>
  <c r="BE1372" i="1"/>
  <c r="BF1372" i="1"/>
  <c r="BG1372" i="1"/>
  <c r="BH1372" i="1"/>
  <c r="BI1372" i="1"/>
  <c r="BJ1372" i="1"/>
  <c r="AY1373" i="1"/>
  <c r="AZ1373" i="1"/>
  <c r="BA1373" i="1"/>
  <c r="BB1373" i="1"/>
  <c r="BC1373" i="1"/>
  <c r="BD1373" i="1"/>
  <c r="BE1373" i="1"/>
  <c r="BF1373" i="1"/>
  <c r="BG1373" i="1"/>
  <c r="BH1373" i="1"/>
  <c r="BI1373" i="1"/>
  <c r="BJ1373" i="1"/>
  <c r="AY1374" i="1"/>
  <c r="AZ1374" i="1"/>
  <c r="BA1374" i="1"/>
  <c r="BB1374" i="1"/>
  <c r="BC1374" i="1"/>
  <c r="BD1374" i="1"/>
  <c r="BE1374" i="1"/>
  <c r="BF1374" i="1"/>
  <c r="BG1374" i="1"/>
  <c r="BH1374" i="1"/>
  <c r="BI1374" i="1"/>
  <c r="BJ1374" i="1"/>
  <c r="AY1431" i="1"/>
  <c r="AZ1431" i="1"/>
  <c r="BA1431" i="1"/>
  <c r="BB1431" i="1"/>
  <c r="BC1431" i="1"/>
  <c r="BD1431" i="1"/>
  <c r="BE1431" i="1"/>
  <c r="BF1431" i="1"/>
  <c r="BG1431" i="1"/>
  <c r="BH1431" i="1"/>
  <c r="BI1431" i="1"/>
  <c r="BJ1431" i="1"/>
  <c r="AY1375" i="1"/>
  <c r="AZ1375" i="1"/>
  <c r="BA1375" i="1"/>
  <c r="BB1375" i="1"/>
  <c r="BC1375" i="1"/>
  <c r="BD1375" i="1"/>
  <c r="BE1375" i="1"/>
  <c r="BF1375" i="1"/>
  <c r="BG1375" i="1"/>
  <c r="BH1375" i="1"/>
  <c r="BI1375" i="1"/>
  <c r="BJ1375" i="1"/>
  <c r="AY1376" i="1"/>
  <c r="AZ1376" i="1"/>
  <c r="BA1376" i="1"/>
  <c r="BB1376" i="1"/>
  <c r="BC1376" i="1"/>
  <c r="BD1376" i="1"/>
  <c r="BE1376" i="1"/>
  <c r="BF1376" i="1"/>
  <c r="BG1376" i="1"/>
  <c r="BH1376" i="1"/>
  <c r="BI1376" i="1"/>
  <c r="BJ1376" i="1"/>
  <c r="AY1377" i="1"/>
  <c r="AZ1377" i="1"/>
  <c r="BA1377" i="1"/>
  <c r="BB1377" i="1"/>
  <c r="BC1377" i="1"/>
  <c r="BD1377" i="1"/>
  <c r="BE1377" i="1"/>
  <c r="BF1377" i="1"/>
  <c r="BG1377" i="1"/>
  <c r="BH1377" i="1"/>
  <c r="BI1377" i="1"/>
  <c r="BJ1377" i="1"/>
  <c r="AY1378" i="1"/>
  <c r="AZ1378" i="1"/>
  <c r="BA1378" i="1"/>
  <c r="BB1378" i="1"/>
  <c r="BC1378" i="1"/>
  <c r="BD1378" i="1"/>
  <c r="BE1378" i="1"/>
  <c r="BF1378" i="1"/>
  <c r="BG1378" i="1"/>
  <c r="BH1378" i="1"/>
  <c r="BI1378" i="1"/>
  <c r="BJ1378" i="1"/>
  <c r="AY1379" i="1"/>
  <c r="AZ1379" i="1"/>
  <c r="BA1379" i="1"/>
  <c r="BB1379" i="1"/>
  <c r="BC1379" i="1"/>
  <c r="BD1379" i="1"/>
  <c r="BE1379" i="1"/>
  <c r="BF1379" i="1"/>
  <c r="BG1379" i="1"/>
  <c r="BH1379" i="1"/>
  <c r="BI1379" i="1"/>
  <c r="BJ1379" i="1"/>
  <c r="AY1380" i="1"/>
  <c r="AZ1380" i="1"/>
  <c r="BA1380" i="1"/>
  <c r="BB1380" i="1"/>
  <c r="BC1380" i="1"/>
  <c r="BD1380" i="1"/>
  <c r="BE1380" i="1"/>
  <c r="BF1380" i="1"/>
  <c r="BG1380" i="1"/>
  <c r="BH1380" i="1"/>
  <c r="BI1380" i="1"/>
  <c r="BJ1380" i="1"/>
  <c r="AY1381" i="1"/>
  <c r="AZ1381" i="1"/>
  <c r="BA1381" i="1"/>
  <c r="BB1381" i="1"/>
  <c r="BC1381" i="1"/>
  <c r="BD1381" i="1"/>
  <c r="BE1381" i="1"/>
  <c r="BF1381" i="1"/>
  <c r="BG1381" i="1"/>
  <c r="BH1381" i="1"/>
  <c r="BI1381" i="1"/>
  <c r="BJ1381" i="1"/>
  <c r="AY1382" i="1"/>
  <c r="AZ1382" i="1"/>
  <c r="BA1382" i="1"/>
  <c r="BB1382" i="1"/>
  <c r="BC1382" i="1"/>
  <c r="BD1382" i="1"/>
  <c r="BE1382" i="1"/>
  <c r="BF1382" i="1"/>
  <c r="BG1382" i="1"/>
  <c r="BH1382" i="1"/>
  <c r="BI1382" i="1"/>
  <c r="BJ1382" i="1"/>
  <c r="AY1383" i="1"/>
  <c r="AZ1383" i="1"/>
  <c r="BA1383" i="1"/>
  <c r="BB1383" i="1"/>
  <c r="BC1383" i="1"/>
  <c r="BD1383" i="1"/>
  <c r="BE1383" i="1"/>
  <c r="BF1383" i="1"/>
  <c r="BG1383" i="1"/>
  <c r="BH1383" i="1"/>
  <c r="BI1383" i="1"/>
  <c r="BJ1383" i="1"/>
  <c r="AY1384" i="1"/>
  <c r="AZ1384" i="1"/>
  <c r="BA1384" i="1"/>
  <c r="BB1384" i="1"/>
  <c r="BC1384" i="1"/>
  <c r="BD1384" i="1"/>
  <c r="BE1384" i="1"/>
  <c r="BF1384" i="1"/>
  <c r="BG1384" i="1"/>
  <c r="BH1384" i="1"/>
  <c r="BI1384" i="1"/>
  <c r="BJ1384" i="1"/>
  <c r="AY1385" i="1"/>
  <c r="AZ1385" i="1"/>
  <c r="BA1385" i="1"/>
  <c r="BB1385" i="1"/>
  <c r="BC1385" i="1"/>
  <c r="BD1385" i="1"/>
  <c r="BE1385" i="1"/>
  <c r="BF1385" i="1"/>
  <c r="BG1385" i="1"/>
  <c r="BH1385" i="1"/>
  <c r="BI1385" i="1"/>
  <c r="BJ1385" i="1"/>
  <c r="AY1386" i="1"/>
  <c r="AZ1386" i="1"/>
  <c r="BA1386" i="1"/>
  <c r="BB1386" i="1"/>
  <c r="BC1386" i="1"/>
  <c r="BD1386" i="1"/>
  <c r="BE1386" i="1"/>
  <c r="BF1386" i="1"/>
  <c r="BG1386" i="1"/>
  <c r="BH1386" i="1"/>
  <c r="BI1386" i="1"/>
  <c r="BJ1386" i="1"/>
  <c r="AY1387" i="1"/>
  <c r="AZ1387" i="1"/>
  <c r="BA1387" i="1"/>
  <c r="BB1387" i="1"/>
  <c r="BC1387" i="1"/>
  <c r="BD1387" i="1"/>
  <c r="BE1387" i="1"/>
  <c r="BF1387" i="1"/>
  <c r="BG1387" i="1"/>
  <c r="BH1387" i="1"/>
  <c r="BI1387" i="1"/>
  <c r="BJ1387" i="1"/>
  <c r="AY1388" i="1"/>
  <c r="AZ1388" i="1"/>
  <c r="BA1388" i="1"/>
  <c r="BB1388" i="1"/>
  <c r="BC1388" i="1"/>
  <c r="BD1388" i="1"/>
  <c r="BE1388" i="1"/>
  <c r="BF1388" i="1"/>
  <c r="BG1388" i="1"/>
  <c r="BH1388" i="1"/>
  <c r="BI1388" i="1"/>
  <c r="BJ1388" i="1"/>
  <c r="AY1389" i="1"/>
  <c r="AZ1389" i="1"/>
  <c r="BA1389" i="1"/>
  <c r="BB1389" i="1"/>
  <c r="BC1389" i="1"/>
  <c r="BD1389" i="1"/>
  <c r="BE1389" i="1"/>
  <c r="BF1389" i="1"/>
  <c r="BG1389" i="1"/>
  <c r="BH1389" i="1"/>
  <c r="BI1389" i="1"/>
  <c r="BJ1389" i="1"/>
  <c r="AY1390" i="1"/>
  <c r="AZ1390" i="1"/>
  <c r="BA1390" i="1"/>
  <c r="BB1390" i="1"/>
  <c r="BC1390" i="1"/>
  <c r="BD1390" i="1"/>
  <c r="BE1390" i="1"/>
  <c r="BF1390" i="1"/>
  <c r="BG1390" i="1"/>
  <c r="BH1390" i="1"/>
  <c r="BI1390" i="1"/>
  <c r="BJ1390" i="1"/>
  <c r="AY1391" i="1"/>
  <c r="AZ1391" i="1"/>
  <c r="BA1391" i="1"/>
  <c r="BB1391" i="1"/>
  <c r="BC1391" i="1"/>
  <c r="BD1391" i="1"/>
  <c r="BE1391" i="1"/>
  <c r="BF1391" i="1"/>
  <c r="BG1391" i="1"/>
  <c r="BH1391" i="1"/>
  <c r="BI1391" i="1"/>
  <c r="BJ1391" i="1"/>
  <c r="AY1432" i="1"/>
  <c r="AZ1432" i="1"/>
  <c r="BA1432" i="1"/>
  <c r="BB1432" i="1"/>
  <c r="BC1432" i="1"/>
  <c r="BD1432" i="1"/>
  <c r="BE1432" i="1"/>
  <c r="BF1432" i="1"/>
  <c r="BG1432" i="1"/>
  <c r="BH1432" i="1"/>
  <c r="BI1432" i="1"/>
  <c r="BJ1432" i="1"/>
  <c r="AY1392" i="1"/>
  <c r="AZ1392" i="1"/>
  <c r="BA1392" i="1"/>
  <c r="BB1392" i="1"/>
  <c r="BC1392" i="1"/>
  <c r="BD1392" i="1"/>
  <c r="BE1392" i="1"/>
  <c r="BF1392" i="1"/>
  <c r="BG1392" i="1"/>
  <c r="BH1392" i="1"/>
  <c r="BI1392" i="1"/>
  <c r="BJ1392" i="1"/>
  <c r="AY1430" i="1"/>
  <c r="AZ1430" i="1"/>
  <c r="BA1430" i="1"/>
  <c r="BB1430" i="1"/>
  <c r="BC1430" i="1"/>
  <c r="BD1430" i="1"/>
  <c r="BE1430" i="1"/>
  <c r="BF1430" i="1"/>
  <c r="BG1430" i="1"/>
  <c r="BH1430" i="1"/>
  <c r="BI1430" i="1"/>
  <c r="BJ1430" i="1"/>
  <c r="AY1393" i="1"/>
  <c r="AZ1393" i="1"/>
  <c r="BA1393" i="1"/>
  <c r="BB1393" i="1"/>
  <c r="BC1393" i="1"/>
  <c r="BD1393" i="1"/>
  <c r="BE1393" i="1"/>
  <c r="BF1393" i="1"/>
  <c r="BG1393" i="1"/>
  <c r="BH1393" i="1"/>
  <c r="BI1393" i="1"/>
  <c r="BJ1393" i="1"/>
  <c r="AY1394" i="1"/>
  <c r="AZ1394" i="1"/>
  <c r="BA1394" i="1"/>
  <c r="BB1394" i="1"/>
  <c r="BC1394" i="1"/>
  <c r="BD1394" i="1"/>
  <c r="BE1394" i="1"/>
  <c r="BF1394" i="1"/>
  <c r="BG1394" i="1"/>
  <c r="BH1394" i="1"/>
  <c r="BI1394" i="1"/>
  <c r="BJ1394" i="1"/>
  <c r="AY1448" i="1"/>
  <c r="AZ1448" i="1"/>
  <c r="BA1448" i="1"/>
  <c r="BB1448" i="1"/>
  <c r="BC1448" i="1"/>
  <c r="BD1448" i="1"/>
  <c r="BE1448" i="1"/>
  <c r="BF1448" i="1"/>
  <c r="BG1448" i="1"/>
  <c r="BH1448" i="1"/>
  <c r="BI1448" i="1"/>
  <c r="BJ1448" i="1"/>
  <c r="AY1449" i="1"/>
  <c r="AZ1449" i="1"/>
  <c r="BA1449" i="1"/>
  <c r="BB1449" i="1"/>
  <c r="BC1449" i="1"/>
  <c r="BD1449" i="1"/>
  <c r="BE1449" i="1"/>
  <c r="BF1449" i="1"/>
  <c r="BG1449" i="1"/>
  <c r="BH1449" i="1"/>
  <c r="BI1449" i="1"/>
  <c r="BJ1449" i="1"/>
  <c r="AY1450" i="1"/>
  <c r="AZ1450" i="1"/>
  <c r="BA1450" i="1"/>
  <c r="BB1450" i="1"/>
  <c r="BC1450" i="1"/>
  <c r="BD1450" i="1"/>
  <c r="BE1450" i="1"/>
  <c r="BF1450" i="1"/>
  <c r="BG1450" i="1"/>
  <c r="BH1450" i="1"/>
  <c r="BI1450" i="1"/>
  <c r="BJ1450" i="1"/>
  <c r="AY1451" i="1"/>
  <c r="AZ1451" i="1"/>
  <c r="BA1451" i="1"/>
  <c r="BB1451" i="1"/>
  <c r="BC1451" i="1"/>
  <c r="BD1451" i="1"/>
  <c r="BE1451" i="1"/>
  <c r="BF1451" i="1"/>
  <c r="BG1451" i="1"/>
  <c r="BH1451" i="1"/>
  <c r="BI1451" i="1"/>
  <c r="BJ1451" i="1"/>
  <c r="AY1452" i="1"/>
  <c r="AZ1452" i="1"/>
  <c r="BA1452" i="1"/>
  <c r="BB1452" i="1"/>
  <c r="BC1452" i="1"/>
  <c r="BD1452" i="1"/>
  <c r="BE1452" i="1"/>
  <c r="BF1452" i="1"/>
  <c r="BG1452" i="1"/>
  <c r="BH1452" i="1"/>
  <c r="BI1452" i="1"/>
  <c r="BJ1452" i="1"/>
  <c r="AY1453" i="1"/>
  <c r="AZ1453" i="1"/>
  <c r="BA1453" i="1"/>
  <c r="BB1453" i="1"/>
  <c r="BC1453" i="1"/>
  <c r="BD1453" i="1"/>
  <c r="BE1453" i="1"/>
  <c r="BF1453" i="1"/>
  <c r="BG1453" i="1"/>
  <c r="BH1453" i="1"/>
  <c r="BI1453" i="1"/>
  <c r="BJ1453" i="1"/>
  <c r="AY1454" i="1"/>
  <c r="AZ1454" i="1"/>
  <c r="BA1454" i="1"/>
  <c r="BB1454" i="1"/>
  <c r="BC1454" i="1"/>
  <c r="BD1454" i="1"/>
  <c r="BE1454" i="1"/>
  <c r="BF1454" i="1"/>
  <c r="BG1454" i="1"/>
  <c r="BH1454" i="1"/>
  <c r="BI1454" i="1"/>
  <c r="BJ1454" i="1"/>
  <c r="AY1455" i="1"/>
  <c r="AZ1455" i="1"/>
  <c r="BA1455" i="1"/>
  <c r="BB1455" i="1"/>
  <c r="BC1455" i="1"/>
  <c r="BD1455" i="1"/>
  <c r="BE1455" i="1"/>
  <c r="BF1455" i="1"/>
  <c r="BG1455" i="1"/>
  <c r="BH1455" i="1"/>
  <c r="BI1455" i="1"/>
  <c r="BJ1455" i="1"/>
  <c r="AY1456" i="1"/>
  <c r="AZ1456" i="1"/>
  <c r="BA1456" i="1"/>
  <c r="BB1456" i="1"/>
  <c r="BC1456" i="1"/>
  <c r="BD1456" i="1"/>
  <c r="BE1456" i="1"/>
  <c r="BF1456" i="1"/>
  <c r="BG1456" i="1"/>
  <c r="BH1456" i="1"/>
  <c r="BI1456" i="1"/>
  <c r="BJ1456" i="1"/>
  <c r="AY1457" i="1"/>
  <c r="AZ1457" i="1"/>
  <c r="BA1457" i="1"/>
  <c r="BB1457" i="1"/>
  <c r="BC1457" i="1"/>
  <c r="BD1457" i="1"/>
  <c r="BE1457" i="1"/>
  <c r="BF1457" i="1"/>
  <c r="BG1457" i="1"/>
  <c r="BH1457" i="1"/>
  <c r="BI1457" i="1"/>
  <c r="BJ1457" i="1"/>
  <c r="AY1458" i="1"/>
  <c r="AZ1458" i="1"/>
  <c r="BA1458" i="1"/>
  <c r="BB1458" i="1"/>
  <c r="BC1458" i="1"/>
  <c r="BD1458" i="1"/>
  <c r="BE1458" i="1"/>
  <c r="BF1458" i="1"/>
  <c r="BG1458" i="1"/>
  <c r="BH1458" i="1"/>
  <c r="BI1458" i="1"/>
  <c r="BJ1458" i="1"/>
  <c r="AY1459" i="1"/>
  <c r="AZ1459" i="1"/>
  <c r="BA1459" i="1"/>
  <c r="BB1459" i="1"/>
  <c r="BC1459" i="1"/>
  <c r="BD1459" i="1"/>
  <c r="BE1459" i="1"/>
  <c r="BF1459" i="1"/>
  <c r="BG1459" i="1"/>
  <c r="BH1459" i="1"/>
  <c r="BI1459" i="1"/>
  <c r="BJ1459" i="1"/>
  <c r="AY1460" i="1"/>
  <c r="AZ1460" i="1"/>
  <c r="BA1460" i="1"/>
  <c r="BB1460" i="1"/>
  <c r="BC1460" i="1"/>
  <c r="BD1460" i="1"/>
  <c r="BE1460" i="1"/>
  <c r="BF1460" i="1"/>
  <c r="BG1460" i="1"/>
  <c r="BH1460" i="1"/>
  <c r="BI1460" i="1"/>
  <c r="BJ1460" i="1"/>
  <c r="AY1461" i="1"/>
  <c r="AZ1461" i="1"/>
  <c r="BA1461" i="1"/>
  <c r="BB1461" i="1"/>
  <c r="BC1461" i="1"/>
  <c r="BD1461" i="1"/>
  <c r="BE1461" i="1"/>
  <c r="BF1461" i="1"/>
  <c r="BG1461" i="1"/>
  <c r="BH1461" i="1"/>
  <c r="BI1461" i="1"/>
  <c r="BJ1461" i="1"/>
  <c r="AY1462" i="1"/>
  <c r="AZ1462" i="1"/>
  <c r="BA1462" i="1"/>
  <c r="BB1462" i="1"/>
  <c r="BC1462" i="1"/>
  <c r="BD1462" i="1"/>
  <c r="BE1462" i="1"/>
  <c r="BF1462" i="1"/>
  <c r="BG1462" i="1"/>
  <c r="BH1462" i="1"/>
  <c r="BI1462" i="1"/>
  <c r="BJ1462" i="1"/>
  <c r="AY1463" i="1"/>
  <c r="AZ1463" i="1"/>
  <c r="BA1463" i="1"/>
  <c r="BB1463" i="1"/>
  <c r="BC1463" i="1"/>
  <c r="BD1463" i="1"/>
  <c r="BE1463" i="1"/>
  <c r="BF1463" i="1"/>
  <c r="BG1463" i="1"/>
  <c r="BH1463" i="1"/>
  <c r="BI1463" i="1"/>
  <c r="BJ1463" i="1"/>
  <c r="AY1464" i="1"/>
  <c r="AZ1464" i="1"/>
  <c r="BA1464" i="1"/>
  <c r="BB1464" i="1"/>
  <c r="BC1464" i="1"/>
  <c r="BD1464" i="1"/>
  <c r="BE1464" i="1"/>
  <c r="BF1464" i="1"/>
  <c r="BG1464" i="1"/>
  <c r="BH1464" i="1"/>
  <c r="BI1464" i="1"/>
  <c r="BJ1464" i="1"/>
  <c r="AY1465" i="1"/>
  <c r="AZ1465" i="1"/>
  <c r="BA1465" i="1"/>
  <c r="BB1465" i="1"/>
  <c r="BC1465" i="1"/>
  <c r="BD1465" i="1"/>
  <c r="BE1465" i="1"/>
  <c r="BF1465" i="1"/>
  <c r="BG1465" i="1"/>
  <c r="BH1465" i="1"/>
  <c r="BI1465" i="1"/>
  <c r="BJ1465" i="1"/>
  <c r="AY1466" i="1"/>
  <c r="AZ1466" i="1"/>
  <c r="BA1466" i="1"/>
  <c r="BB1466" i="1"/>
  <c r="BC1466" i="1"/>
  <c r="BD1466" i="1"/>
  <c r="BE1466" i="1"/>
  <c r="BF1466" i="1"/>
  <c r="BG1466" i="1"/>
  <c r="BH1466" i="1"/>
  <c r="BI1466" i="1"/>
  <c r="BJ1466" i="1"/>
  <c r="AY1467" i="1"/>
  <c r="AZ1467" i="1"/>
  <c r="BA1467" i="1"/>
  <c r="BB1467" i="1"/>
  <c r="BC1467" i="1"/>
  <c r="BD1467" i="1"/>
  <c r="BE1467" i="1"/>
  <c r="BF1467" i="1"/>
  <c r="BG1467" i="1"/>
  <c r="BH1467" i="1"/>
  <c r="BI1467" i="1"/>
  <c r="BJ1467" i="1"/>
  <c r="AY1468" i="1"/>
  <c r="AZ1468" i="1"/>
  <c r="BA1468" i="1"/>
  <c r="BB1468" i="1"/>
  <c r="BC1468" i="1"/>
  <c r="BD1468" i="1"/>
  <c r="BE1468" i="1"/>
  <c r="BF1468" i="1"/>
  <c r="BG1468" i="1"/>
  <c r="BH1468" i="1"/>
  <c r="BI1468" i="1"/>
  <c r="BJ1468" i="1"/>
  <c r="AY1469" i="1"/>
  <c r="AZ1469" i="1"/>
  <c r="BA1469" i="1"/>
  <c r="BB1469" i="1"/>
  <c r="BC1469" i="1"/>
  <c r="BD1469" i="1"/>
  <c r="BE1469" i="1"/>
  <c r="BF1469" i="1"/>
  <c r="BG1469" i="1"/>
  <c r="BH1469" i="1"/>
  <c r="BI1469" i="1"/>
  <c r="BJ1469" i="1"/>
  <c r="AY1470" i="1"/>
  <c r="AZ1470" i="1"/>
  <c r="BA1470" i="1"/>
  <c r="BB1470" i="1"/>
  <c r="BC1470" i="1"/>
  <c r="BD1470" i="1"/>
  <c r="BE1470" i="1"/>
  <c r="BF1470" i="1"/>
  <c r="BG1470" i="1"/>
  <c r="BH1470" i="1"/>
  <c r="BI1470" i="1"/>
  <c r="BJ1470" i="1"/>
  <c r="AY1471" i="1"/>
  <c r="AZ1471" i="1"/>
  <c r="BA1471" i="1"/>
  <c r="BB1471" i="1"/>
  <c r="BC1471" i="1"/>
  <c r="BD1471" i="1"/>
  <c r="BE1471" i="1"/>
  <c r="BF1471" i="1"/>
  <c r="BG1471" i="1"/>
  <c r="BH1471" i="1"/>
  <c r="BI1471" i="1"/>
  <c r="BJ1471" i="1"/>
  <c r="AY1472" i="1"/>
  <c r="AZ1472" i="1"/>
  <c r="BA1472" i="1"/>
  <c r="BB1472" i="1"/>
  <c r="BC1472" i="1"/>
  <c r="BD1472" i="1"/>
  <c r="BE1472" i="1"/>
  <c r="BF1472" i="1"/>
  <c r="BG1472" i="1"/>
  <c r="BH1472" i="1"/>
  <c r="BI1472" i="1"/>
  <c r="BJ1472" i="1"/>
  <c r="AY1473" i="1"/>
  <c r="AZ1473" i="1"/>
  <c r="BA1473" i="1"/>
  <c r="BB1473" i="1"/>
  <c r="BC1473" i="1"/>
  <c r="BD1473" i="1"/>
  <c r="BE1473" i="1"/>
  <c r="BF1473" i="1"/>
  <c r="BG1473" i="1"/>
  <c r="BH1473" i="1"/>
  <c r="BI1473" i="1"/>
  <c r="BJ1473" i="1"/>
  <c r="AY1474" i="1"/>
  <c r="AZ1474" i="1"/>
  <c r="BA1474" i="1"/>
  <c r="BB1474" i="1"/>
  <c r="BC1474" i="1"/>
  <c r="BD1474" i="1"/>
  <c r="BE1474" i="1"/>
  <c r="BF1474" i="1"/>
  <c r="BG1474" i="1"/>
  <c r="BH1474" i="1"/>
  <c r="BI1474" i="1"/>
  <c r="BJ1474" i="1"/>
  <c r="AY1475" i="1"/>
  <c r="AZ1475" i="1"/>
  <c r="BA1475" i="1"/>
  <c r="BB1475" i="1"/>
  <c r="BC1475" i="1"/>
  <c r="BD1475" i="1"/>
  <c r="BE1475" i="1"/>
  <c r="BF1475" i="1"/>
  <c r="BG1475" i="1"/>
  <c r="BH1475" i="1"/>
  <c r="BI1475" i="1"/>
  <c r="BJ1475" i="1"/>
  <c r="AY1476" i="1"/>
  <c r="AZ1476" i="1"/>
  <c r="BA1476" i="1"/>
  <c r="BB1476" i="1"/>
  <c r="BC1476" i="1"/>
  <c r="BD1476" i="1"/>
  <c r="BE1476" i="1"/>
  <c r="BF1476" i="1"/>
  <c r="BG1476" i="1"/>
  <c r="BH1476" i="1"/>
  <c r="BI1476" i="1"/>
  <c r="BJ1476" i="1"/>
  <c r="AY1477" i="1"/>
  <c r="AZ1477" i="1"/>
  <c r="BA1477" i="1"/>
  <c r="BB1477" i="1"/>
  <c r="BC1477" i="1"/>
  <c r="BD1477" i="1"/>
  <c r="BE1477" i="1"/>
  <c r="BF1477" i="1"/>
  <c r="BG1477" i="1"/>
  <c r="BH1477" i="1"/>
  <c r="BI1477" i="1"/>
  <c r="BJ1477" i="1"/>
  <c r="AY1478" i="1"/>
  <c r="AZ1478" i="1"/>
  <c r="BA1478" i="1"/>
  <c r="BB1478" i="1"/>
  <c r="BC1478" i="1"/>
  <c r="BD1478" i="1"/>
  <c r="BE1478" i="1"/>
  <c r="BF1478" i="1"/>
  <c r="BG1478" i="1"/>
  <c r="BH1478" i="1"/>
  <c r="BI1478" i="1"/>
  <c r="BJ1478" i="1"/>
  <c r="AY1479" i="1"/>
  <c r="AZ1479" i="1"/>
  <c r="BA1479" i="1"/>
  <c r="BB1479" i="1"/>
  <c r="BC1479" i="1"/>
  <c r="BD1479" i="1"/>
  <c r="BE1479" i="1"/>
  <c r="BF1479" i="1"/>
  <c r="BG1479" i="1"/>
  <c r="BH1479" i="1"/>
  <c r="BI1479" i="1"/>
  <c r="BJ1479" i="1"/>
  <c r="AY1480" i="1"/>
  <c r="AZ1480" i="1"/>
  <c r="BA1480" i="1"/>
  <c r="BB1480" i="1"/>
  <c r="BC1480" i="1"/>
  <c r="BD1480" i="1"/>
  <c r="BE1480" i="1"/>
  <c r="BF1480" i="1"/>
  <c r="BG1480" i="1"/>
  <c r="BH1480" i="1"/>
  <c r="BI1480" i="1"/>
  <c r="BJ1480" i="1"/>
  <c r="AY1481" i="1"/>
  <c r="AZ1481" i="1"/>
  <c r="BA1481" i="1"/>
  <c r="BB1481" i="1"/>
  <c r="BC1481" i="1"/>
  <c r="BD1481" i="1"/>
  <c r="BE1481" i="1"/>
  <c r="BF1481" i="1"/>
  <c r="BG1481" i="1"/>
  <c r="BH1481" i="1"/>
  <c r="BI1481" i="1"/>
  <c r="BJ1481" i="1"/>
  <c r="AY1482" i="1"/>
  <c r="AZ1482" i="1"/>
  <c r="BA1482" i="1"/>
  <c r="BB1482" i="1"/>
  <c r="BC1482" i="1"/>
  <c r="BD1482" i="1"/>
  <c r="BE1482" i="1"/>
  <c r="BF1482" i="1"/>
  <c r="BG1482" i="1"/>
  <c r="BH1482" i="1"/>
  <c r="BI1482" i="1"/>
  <c r="BJ1482" i="1"/>
  <c r="AY1483" i="1"/>
  <c r="AZ1483" i="1"/>
  <c r="BA1483" i="1"/>
  <c r="BB1483" i="1"/>
  <c r="BC1483" i="1"/>
  <c r="BD1483" i="1"/>
  <c r="BE1483" i="1"/>
  <c r="BF1483" i="1"/>
  <c r="BG1483" i="1"/>
  <c r="BH1483" i="1"/>
  <c r="BI1483" i="1"/>
  <c r="BJ1483" i="1"/>
  <c r="AY1484" i="1"/>
  <c r="AZ1484" i="1"/>
  <c r="BA1484" i="1"/>
  <c r="BB1484" i="1"/>
  <c r="BC1484" i="1"/>
  <c r="BD1484" i="1"/>
  <c r="BE1484" i="1"/>
  <c r="BF1484" i="1"/>
  <c r="BG1484" i="1"/>
  <c r="BH1484" i="1"/>
  <c r="BI1484" i="1"/>
  <c r="BJ1484" i="1"/>
  <c r="AY1485" i="1"/>
  <c r="AZ1485" i="1"/>
  <c r="BA1485" i="1"/>
  <c r="BB1485" i="1"/>
  <c r="BC1485" i="1"/>
  <c r="BD1485" i="1"/>
  <c r="BE1485" i="1"/>
  <c r="BF1485" i="1"/>
  <c r="BG1485" i="1"/>
  <c r="BH1485" i="1"/>
  <c r="BI1485" i="1"/>
  <c r="BJ1485" i="1"/>
  <c r="AY1486" i="1"/>
  <c r="AZ1486" i="1"/>
  <c r="BA1486" i="1"/>
  <c r="BB1486" i="1"/>
  <c r="BC1486" i="1"/>
  <c r="BD1486" i="1"/>
  <c r="BE1486" i="1"/>
  <c r="BF1486" i="1"/>
  <c r="BG1486" i="1"/>
  <c r="BH1486" i="1"/>
  <c r="BI1486" i="1"/>
  <c r="BJ1486" i="1"/>
  <c r="AY1487" i="1"/>
  <c r="AZ1487" i="1"/>
  <c r="BA1487" i="1"/>
  <c r="BB1487" i="1"/>
  <c r="BC1487" i="1"/>
  <c r="BD1487" i="1"/>
  <c r="BE1487" i="1"/>
  <c r="BF1487" i="1"/>
  <c r="BG1487" i="1"/>
  <c r="BH1487" i="1"/>
  <c r="BI1487" i="1"/>
  <c r="BJ1487" i="1"/>
  <c r="AY1488" i="1"/>
  <c r="AZ1488" i="1"/>
  <c r="BA1488" i="1"/>
  <c r="BB1488" i="1"/>
  <c r="BC1488" i="1"/>
  <c r="BD1488" i="1"/>
  <c r="BE1488" i="1"/>
  <c r="BF1488" i="1"/>
  <c r="BG1488" i="1"/>
  <c r="BH1488" i="1"/>
  <c r="BI1488" i="1"/>
  <c r="BJ1488" i="1"/>
  <c r="AY1489" i="1"/>
  <c r="AZ1489" i="1"/>
  <c r="BA1489" i="1"/>
  <c r="BB1489" i="1"/>
  <c r="BC1489" i="1"/>
  <c r="BD1489" i="1"/>
  <c r="BE1489" i="1"/>
  <c r="BF1489" i="1"/>
  <c r="BG1489" i="1"/>
  <c r="BH1489" i="1"/>
  <c r="BI1489" i="1"/>
  <c r="BJ1489" i="1"/>
  <c r="AY1490" i="1"/>
  <c r="AZ1490" i="1"/>
  <c r="BA1490" i="1"/>
  <c r="BB1490" i="1"/>
  <c r="BC1490" i="1"/>
  <c r="BD1490" i="1"/>
  <c r="BE1490" i="1"/>
  <c r="BF1490" i="1"/>
  <c r="BG1490" i="1"/>
  <c r="BH1490" i="1"/>
  <c r="BI1490" i="1"/>
  <c r="BJ1490" i="1"/>
  <c r="AY1491" i="1"/>
  <c r="AZ1491" i="1"/>
  <c r="BA1491" i="1"/>
  <c r="BB1491" i="1"/>
  <c r="BC1491" i="1"/>
  <c r="BD1491" i="1"/>
  <c r="BE1491" i="1"/>
  <c r="BF1491" i="1"/>
  <c r="BG1491" i="1"/>
  <c r="BH1491" i="1"/>
  <c r="BI1491" i="1"/>
  <c r="BJ1491" i="1"/>
  <c r="AY1492" i="1"/>
  <c r="AZ1492" i="1"/>
  <c r="BA1492" i="1"/>
  <c r="BB1492" i="1"/>
  <c r="BC1492" i="1"/>
  <c r="BD1492" i="1"/>
  <c r="BE1492" i="1"/>
  <c r="BF1492" i="1"/>
  <c r="BG1492" i="1"/>
  <c r="BH1492" i="1"/>
  <c r="BI1492" i="1"/>
  <c r="BJ1492" i="1"/>
  <c r="AY1493" i="1"/>
  <c r="AZ1493" i="1"/>
  <c r="BA1493" i="1"/>
  <c r="BB1493" i="1"/>
  <c r="BC1493" i="1"/>
  <c r="BD1493" i="1"/>
  <c r="BE1493" i="1"/>
  <c r="BF1493" i="1"/>
  <c r="BG1493" i="1"/>
  <c r="BH1493" i="1"/>
  <c r="BI1493" i="1"/>
  <c r="BJ1493" i="1"/>
  <c r="AY1494" i="1"/>
  <c r="AZ1494" i="1"/>
  <c r="BA1494" i="1"/>
  <c r="BB1494" i="1"/>
  <c r="BC1494" i="1"/>
  <c r="BD1494" i="1"/>
  <c r="BE1494" i="1"/>
  <c r="BF1494" i="1"/>
  <c r="BG1494" i="1"/>
  <c r="BH1494" i="1"/>
  <c r="BI1494" i="1"/>
  <c r="BJ1494" i="1"/>
  <c r="AY1495" i="1"/>
  <c r="AZ1495" i="1"/>
  <c r="BA1495" i="1"/>
  <c r="BB1495" i="1"/>
  <c r="BC1495" i="1"/>
  <c r="BD1495" i="1"/>
  <c r="BE1495" i="1"/>
  <c r="BF1495" i="1"/>
  <c r="BG1495" i="1"/>
  <c r="BH1495" i="1"/>
  <c r="BI1495" i="1"/>
  <c r="BJ1495" i="1"/>
  <c r="AY1496" i="1"/>
  <c r="AZ1496" i="1"/>
  <c r="BA1496" i="1"/>
  <c r="BB1496" i="1"/>
  <c r="BC1496" i="1"/>
  <c r="BD1496" i="1"/>
  <c r="BE1496" i="1"/>
  <c r="BF1496" i="1"/>
  <c r="BG1496" i="1"/>
  <c r="BH1496" i="1"/>
  <c r="BI1496" i="1"/>
  <c r="BJ1496" i="1"/>
  <c r="AY1497" i="1"/>
  <c r="AZ1497" i="1"/>
  <c r="BA1497" i="1"/>
  <c r="BB1497" i="1"/>
  <c r="BC1497" i="1"/>
  <c r="BD1497" i="1"/>
  <c r="BE1497" i="1"/>
  <c r="BF1497" i="1"/>
  <c r="BG1497" i="1"/>
  <c r="BH1497" i="1"/>
  <c r="BI1497" i="1"/>
  <c r="BJ1497" i="1"/>
  <c r="AY1498" i="1"/>
  <c r="AZ1498" i="1"/>
  <c r="BA1498" i="1"/>
  <c r="BB1498" i="1"/>
  <c r="BC1498" i="1"/>
  <c r="BD1498" i="1"/>
  <c r="BE1498" i="1"/>
  <c r="BF1498" i="1"/>
  <c r="BG1498" i="1"/>
  <c r="BH1498" i="1"/>
  <c r="BI1498" i="1"/>
  <c r="BJ1498" i="1"/>
  <c r="AY1499" i="1"/>
  <c r="AZ1499" i="1"/>
  <c r="BA1499" i="1"/>
  <c r="BB1499" i="1"/>
  <c r="BC1499" i="1"/>
  <c r="BD1499" i="1"/>
  <c r="BE1499" i="1"/>
  <c r="BF1499" i="1"/>
  <c r="BG1499" i="1"/>
  <c r="BH1499" i="1"/>
  <c r="BI1499" i="1"/>
  <c r="BJ1499" i="1"/>
  <c r="AY1500" i="1"/>
  <c r="AZ1500" i="1"/>
  <c r="BA1500" i="1"/>
  <c r="BB1500" i="1"/>
  <c r="BC1500" i="1"/>
  <c r="BD1500" i="1"/>
  <c r="BE1500" i="1"/>
  <c r="BF1500" i="1"/>
  <c r="BG1500" i="1"/>
  <c r="BH1500" i="1"/>
  <c r="BI1500" i="1"/>
  <c r="BJ1500" i="1"/>
  <c r="AY1501" i="1"/>
  <c r="AZ1501" i="1"/>
  <c r="BA1501" i="1"/>
  <c r="BB1501" i="1"/>
  <c r="BC1501" i="1"/>
  <c r="BD1501" i="1"/>
  <c r="BE1501" i="1"/>
  <c r="BF1501" i="1"/>
  <c r="BG1501" i="1"/>
  <c r="BH1501" i="1"/>
  <c r="BI1501" i="1"/>
  <c r="BJ1501" i="1"/>
  <c r="AY1502" i="1"/>
  <c r="AZ1502" i="1"/>
  <c r="BA1502" i="1"/>
  <c r="BB1502" i="1"/>
  <c r="BC1502" i="1"/>
  <c r="BD1502" i="1"/>
  <c r="BE1502" i="1"/>
  <c r="BF1502" i="1"/>
  <c r="BG1502" i="1"/>
  <c r="BH1502" i="1"/>
  <c r="BI1502" i="1"/>
  <c r="BJ1502" i="1"/>
  <c r="AY1503" i="1"/>
  <c r="AZ1503" i="1"/>
  <c r="BA1503" i="1"/>
  <c r="BB1503" i="1"/>
  <c r="BC1503" i="1"/>
  <c r="BD1503" i="1"/>
  <c r="BE1503" i="1"/>
  <c r="BF1503" i="1"/>
  <c r="BG1503" i="1"/>
  <c r="BH1503" i="1"/>
  <c r="BI1503" i="1"/>
  <c r="BJ1503" i="1"/>
  <c r="AY1504" i="1"/>
  <c r="AZ1504" i="1"/>
  <c r="BA1504" i="1"/>
  <c r="BB1504" i="1"/>
  <c r="BC1504" i="1"/>
  <c r="BD1504" i="1"/>
  <c r="BE1504" i="1"/>
  <c r="BF1504" i="1"/>
  <c r="BG1504" i="1"/>
  <c r="BH1504" i="1"/>
  <c r="BI1504" i="1"/>
  <c r="BJ1504" i="1"/>
  <c r="AY1505" i="1"/>
  <c r="AZ1505" i="1"/>
  <c r="BA1505" i="1"/>
  <c r="BB1505" i="1"/>
  <c r="BC1505" i="1"/>
  <c r="BD1505" i="1"/>
  <c r="BE1505" i="1"/>
  <c r="BF1505" i="1"/>
  <c r="BG1505" i="1"/>
  <c r="BH1505" i="1"/>
  <c r="BI1505" i="1"/>
  <c r="BJ1505" i="1"/>
  <c r="AY1506" i="1"/>
  <c r="AZ1506" i="1"/>
  <c r="BA1506" i="1"/>
  <c r="BB1506" i="1"/>
  <c r="BC1506" i="1"/>
  <c r="BD1506" i="1"/>
  <c r="BE1506" i="1"/>
  <c r="BF1506" i="1"/>
  <c r="BG1506" i="1"/>
  <c r="BH1506" i="1"/>
  <c r="BI1506" i="1"/>
  <c r="BJ1506" i="1"/>
  <c r="AY1507" i="1"/>
  <c r="AZ1507" i="1"/>
  <c r="BA1507" i="1"/>
  <c r="BB1507" i="1"/>
  <c r="BC1507" i="1"/>
  <c r="BD1507" i="1"/>
  <c r="BE1507" i="1"/>
  <c r="BF1507" i="1"/>
  <c r="BG1507" i="1"/>
  <c r="BH1507" i="1"/>
  <c r="BI1507" i="1"/>
  <c r="BJ1507" i="1"/>
  <c r="AY1508" i="1"/>
  <c r="AZ1508" i="1"/>
  <c r="BA1508" i="1"/>
  <c r="BB1508" i="1"/>
  <c r="BC1508" i="1"/>
  <c r="BD1508" i="1"/>
  <c r="BE1508" i="1"/>
  <c r="BF1508" i="1"/>
  <c r="BG1508" i="1"/>
  <c r="BH1508" i="1"/>
  <c r="BI1508" i="1"/>
  <c r="BJ1508" i="1"/>
  <c r="AY1509" i="1"/>
  <c r="AZ1509" i="1"/>
  <c r="BA1509" i="1"/>
  <c r="BB1509" i="1"/>
  <c r="BC1509" i="1"/>
  <c r="BD1509" i="1"/>
  <c r="BE1509" i="1"/>
  <c r="BF1509" i="1"/>
  <c r="BG1509" i="1"/>
  <c r="BH1509" i="1"/>
  <c r="BI1509" i="1"/>
  <c r="BJ1509" i="1"/>
  <c r="AY1510" i="1"/>
  <c r="AZ1510" i="1"/>
  <c r="BA1510" i="1"/>
  <c r="BB1510" i="1"/>
  <c r="BC1510" i="1"/>
  <c r="BD1510" i="1"/>
  <c r="BE1510" i="1"/>
  <c r="BF1510" i="1"/>
  <c r="BG1510" i="1"/>
  <c r="BH1510" i="1"/>
  <c r="BI1510" i="1"/>
  <c r="BJ1510" i="1"/>
  <c r="AY1511" i="1"/>
  <c r="AZ1511" i="1"/>
  <c r="BA1511" i="1"/>
  <c r="BB1511" i="1"/>
  <c r="BC1511" i="1"/>
  <c r="BD1511" i="1"/>
  <c r="BE1511" i="1"/>
  <c r="BF1511" i="1"/>
  <c r="BG1511" i="1"/>
  <c r="BH1511" i="1"/>
  <c r="BI1511" i="1"/>
  <c r="BJ1511" i="1"/>
  <c r="AY1512" i="1"/>
  <c r="AZ1512" i="1"/>
  <c r="BA1512" i="1"/>
  <c r="BB1512" i="1"/>
  <c r="BC1512" i="1"/>
  <c r="BD1512" i="1"/>
  <c r="BE1512" i="1"/>
  <c r="BF1512" i="1"/>
  <c r="BG1512" i="1"/>
  <c r="BH1512" i="1"/>
  <c r="BI1512" i="1"/>
  <c r="BJ1512" i="1"/>
  <c r="AY1513" i="1"/>
  <c r="AZ1513" i="1"/>
  <c r="BA1513" i="1"/>
  <c r="BB1513" i="1"/>
  <c r="BC1513" i="1"/>
  <c r="BD1513" i="1"/>
  <c r="BE1513" i="1"/>
  <c r="BF1513" i="1"/>
  <c r="BG1513" i="1"/>
  <c r="BH1513" i="1"/>
  <c r="BI1513" i="1"/>
  <c r="BJ1513" i="1"/>
  <c r="AY1514" i="1"/>
  <c r="AZ1514" i="1"/>
  <c r="BA1514" i="1"/>
  <c r="BB1514" i="1"/>
  <c r="BC1514" i="1"/>
  <c r="BD1514" i="1"/>
  <c r="BE1514" i="1"/>
  <c r="BF1514" i="1"/>
  <c r="BG1514" i="1"/>
  <c r="BH1514" i="1"/>
  <c r="BI1514" i="1"/>
  <c r="BJ1514" i="1"/>
  <c r="AY1515" i="1"/>
  <c r="AZ1515" i="1"/>
  <c r="BA1515" i="1"/>
  <c r="BB1515" i="1"/>
  <c r="BC1515" i="1"/>
  <c r="BD1515" i="1"/>
  <c r="BE1515" i="1"/>
  <c r="BF1515" i="1"/>
  <c r="BG1515" i="1"/>
  <c r="BH1515" i="1"/>
  <c r="BI1515" i="1"/>
  <c r="BJ1515" i="1"/>
  <c r="AY1516" i="1"/>
  <c r="AZ1516" i="1"/>
  <c r="BA1516" i="1"/>
  <c r="BB1516" i="1"/>
  <c r="BC1516" i="1"/>
  <c r="BD1516" i="1"/>
  <c r="BE1516" i="1"/>
  <c r="BF1516" i="1"/>
  <c r="BG1516" i="1"/>
  <c r="BH1516" i="1"/>
  <c r="BI1516" i="1"/>
  <c r="BJ1516" i="1"/>
  <c r="AY1517" i="1"/>
  <c r="AZ1517" i="1"/>
  <c r="BA1517" i="1"/>
  <c r="BB1517" i="1"/>
  <c r="BC1517" i="1"/>
  <c r="BD1517" i="1"/>
  <c r="BE1517" i="1"/>
  <c r="BF1517" i="1"/>
  <c r="BG1517" i="1"/>
  <c r="BH1517" i="1"/>
  <c r="BI1517" i="1"/>
  <c r="BJ1517" i="1"/>
  <c r="AY1518" i="1"/>
  <c r="AZ1518" i="1"/>
  <c r="BA1518" i="1"/>
  <c r="BB1518" i="1"/>
  <c r="BC1518" i="1"/>
  <c r="BD1518" i="1"/>
  <c r="BE1518" i="1"/>
  <c r="BF1518" i="1"/>
  <c r="BG1518" i="1"/>
  <c r="BH1518" i="1"/>
  <c r="BI1518" i="1"/>
  <c r="BJ1518" i="1"/>
  <c r="AY1519" i="1"/>
  <c r="AZ1519" i="1"/>
  <c r="BA1519" i="1"/>
  <c r="BB1519" i="1"/>
  <c r="BC1519" i="1"/>
  <c r="BD1519" i="1"/>
  <c r="BE1519" i="1"/>
  <c r="BF1519" i="1"/>
  <c r="BG1519" i="1"/>
  <c r="BH1519" i="1"/>
  <c r="BI1519" i="1"/>
  <c r="BJ1519" i="1"/>
  <c r="AY1520" i="1"/>
  <c r="AZ1520" i="1"/>
  <c r="BA1520" i="1"/>
  <c r="BB1520" i="1"/>
  <c r="BC1520" i="1"/>
  <c r="BD1520" i="1"/>
  <c r="BE1520" i="1"/>
  <c r="BF1520" i="1"/>
  <c r="BG1520" i="1"/>
  <c r="BH1520" i="1"/>
  <c r="BI1520" i="1"/>
  <c r="BJ1520" i="1"/>
  <c r="AY1521" i="1"/>
  <c r="AZ1521" i="1"/>
  <c r="BA1521" i="1"/>
  <c r="BB1521" i="1"/>
  <c r="BC1521" i="1"/>
  <c r="BD1521" i="1"/>
  <c r="BE1521" i="1"/>
  <c r="BF1521" i="1"/>
  <c r="BG1521" i="1"/>
  <c r="BH1521" i="1"/>
  <c r="BI1521" i="1"/>
  <c r="BJ1521" i="1"/>
  <c r="AY1522" i="1"/>
  <c r="AZ1522" i="1"/>
  <c r="BA1522" i="1"/>
  <c r="BB1522" i="1"/>
  <c r="BC1522" i="1"/>
  <c r="BD1522" i="1"/>
  <c r="BE1522" i="1"/>
  <c r="BF1522" i="1"/>
  <c r="BG1522" i="1"/>
  <c r="BH1522" i="1"/>
  <c r="BI1522" i="1"/>
  <c r="BJ1522" i="1"/>
  <c r="AY1523" i="1"/>
  <c r="AZ1523" i="1"/>
  <c r="BA1523" i="1"/>
  <c r="BB1523" i="1"/>
  <c r="BC1523" i="1"/>
  <c r="BD1523" i="1"/>
  <c r="BE1523" i="1"/>
  <c r="BF1523" i="1"/>
  <c r="BG1523" i="1"/>
  <c r="BH1523" i="1"/>
  <c r="BI1523" i="1"/>
  <c r="BJ1523" i="1"/>
  <c r="AY1524" i="1"/>
  <c r="AZ1524" i="1"/>
  <c r="BA1524" i="1"/>
  <c r="BB1524" i="1"/>
  <c r="BC1524" i="1"/>
  <c r="BD1524" i="1"/>
  <c r="BE1524" i="1"/>
  <c r="BF1524" i="1"/>
  <c r="BG1524" i="1"/>
  <c r="BH1524" i="1"/>
  <c r="BI1524" i="1"/>
  <c r="BJ1524" i="1"/>
  <c r="AY1525" i="1"/>
  <c r="AZ1525" i="1"/>
  <c r="BA1525" i="1"/>
  <c r="BB1525" i="1"/>
  <c r="BC1525" i="1"/>
  <c r="BD1525" i="1"/>
  <c r="BE1525" i="1"/>
  <c r="BF1525" i="1"/>
  <c r="BG1525" i="1"/>
  <c r="BH1525" i="1"/>
  <c r="BI1525" i="1"/>
  <c r="BJ1525" i="1"/>
  <c r="AY1526" i="1"/>
  <c r="AZ1526" i="1"/>
  <c r="BA1526" i="1"/>
  <c r="BB1526" i="1"/>
  <c r="BC1526" i="1"/>
  <c r="BD1526" i="1"/>
  <c r="BE1526" i="1"/>
  <c r="BF1526" i="1"/>
  <c r="BG1526" i="1"/>
  <c r="BH1526" i="1"/>
  <c r="BI1526" i="1"/>
  <c r="BJ1526" i="1"/>
  <c r="AY1527" i="1"/>
  <c r="AZ1527" i="1"/>
  <c r="BA1527" i="1"/>
  <c r="BB1527" i="1"/>
  <c r="BC1527" i="1"/>
  <c r="BD1527" i="1"/>
  <c r="BE1527" i="1"/>
  <c r="BF1527" i="1"/>
  <c r="BG1527" i="1"/>
  <c r="BH1527" i="1"/>
  <c r="BI1527" i="1"/>
  <c r="BJ1527" i="1"/>
  <c r="AY1528" i="1"/>
  <c r="AZ1528" i="1"/>
  <c r="BA1528" i="1"/>
  <c r="BB1528" i="1"/>
  <c r="BC1528" i="1"/>
  <c r="BD1528" i="1"/>
  <c r="BE1528" i="1"/>
  <c r="BF1528" i="1"/>
  <c r="BG1528" i="1"/>
  <c r="BH1528" i="1"/>
  <c r="BI1528" i="1"/>
  <c r="BJ1528" i="1"/>
  <c r="AY1529" i="1"/>
  <c r="AZ1529" i="1"/>
  <c r="BA1529" i="1"/>
  <c r="BB1529" i="1"/>
  <c r="BC1529" i="1"/>
  <c r="BD1529" i="1"/>
  <c r="BE1529" i="1"/>
  <c r="BF1529" i="1"/>
  <c r="BG1529" i="1"/>
  <c r="BH1529" i="1"/>
  <c r="BI1529" i="1"/>
  <c r="BJ1529" i="1"/>
  <c r="AY1530" i="1"/>
  <c r="AZ1530" i="1"/>
  <c r="BA1530" i="1"/>
  <c r="BB1530" i="1"/>
  <c r="BC1530" i="1"/>
  <c r="BD1530" i="1"/>
  <c r="BE1530" i="1"/>
  <c r="BF1530" i="1"/>
  <c r="BG1530" i="1"/>
  <c r="BH1530" i="1"/>
  <c r="BI1530" i="1"/>
  <c r="BJ1530" i="1"/>
  <c r="AY1531" i="1"/>
  <c r="AZ1531" i="1"/>
  <c r="BA1531" i="1"/>
  <c r="BB1531" i="1"/>
  <c r="BC1531" i="1"/>
  <c r="BD1531" i="1"/>
  <c r="BE1531" i="1"/>
  <c r="BF1531" i="1"/>
  <c r="BG1531" i="1"/>
  <c r="BH1531" i="1"/>
  <c r="BI1531" i="1"/>
  <c r="BJ1531" i="1"/>
  <c r="AY1532" i="1"/>
  <c r="AZ1532" i="1"/>
  <c r="BA1532" i="1"/>
  <c r="BB1532" i="1"/>
  <c r="BC1532" i="1"/>
  <c r="BD1532" i="1"/>
  <c r="BE1532" i="1"/>
  <c r="BF1532" i="1"/>
  <c r="BG1532" i="1"/>
  <c r="BH1532" i="1"/>
  <c r="BI1532" i="1"/>
  <c r="BJ1532" i="1"/>
  <c r="AY1533" i="1"/>
  <c r="AZ1533" i="1"/>
  <c r="BA1533" i="1"/>
  <c r="BB1533" i="1"/>
  <c r="BC1533" i="1"/>
  <c r="BD1533" i="1"/>
  <c r="BE1533" i="1"/>
  <c r="BF1533" i="1"/>
  <c r="BG1533" i="1"/>
  <c r="BH1533" i="1"/>
  <c r="BI1533" i="1"/>
  <c r="BJ1533" i="1"/>
  <c r="AY1534" i="1"/>
  <c r="AZ1534" i="1"/>
  <c r="BA1534" i="1"/>
  <c r="BB1534" i="1"/>
  <c r="BC1534" i="1"/>
  <c r="BD1534" i="1"/>
  <c r="BE1534" i="1"/>
  <c r="BF1534" i="1"/>
  <c r="BG1534" i="1"/>
  <c r="BH1534" i="1"/>
  <c r="BI1534" i="1"/>
  <c r="BJ1534" i="1"/>
  <c r="AY1535" i="1"/>
  <c r="AZ1535" i="1"/>
  <c r="BA1535" i="1"/>
  <c r="BB1535" i="1"/>
  <c r="BC1535" i="1"/>
  <c r="BD1535" i="1"/>
  <c r="BE1535" i="1"/>
  <c r="BF1535" i="1"/>
  <c r="BG1535" i="1"/>
  <c r="BH1535" i="1"/>
  <c r="BI1535" i="1"/>
  <c r="BJ1535" i="1"/>
  <c r="AY1536" i="1"/>
  <c r="AZ1536" i="1"/>
  <c r="BA1536" i="1"/>
  <c r="BB1536" i="1"/>
  <c r="BC1536" i="1"/>
  <c r="BD1536" i="1"/>
  <c r="BE1536" i="1"/>
  <c r="BF1536" i="1"/>
  <c r="BG1536" i="1"/>
  <c r="BH1536" i="1"/>
  <c r="BI1536" i="1"/>
  <c r="BJ1536" i="1"/>
  <c r="AY1537" i="1"/>
  <c r="AZ1537" i="1"/>
  <c r="BA1537" i="1"/>
  <c r="BB1537" i="1"/>
  <c r="BC1537" i="1"/>
  <c r="BD1537" i="1"/>
  <c r="BE1537" i="1"/>
  <c r="BF1537" i="1"/>
  <c r="BG1537" i="1"/>
  <c r="BH1537" i="1"/>
  <c r="BI1537" i="1"/>
  <c r="BJ1537" i="1"/>
  <c r="AY1538" i="1"/>
  <c r="AZ1538" i="1"/>
  <c r="BA1538" i="1"/>
  <c r="BB1538" i="1"/>
  <c r="BC1538" i="1"/>
  <c r="BD1538" i="1"/>
  <c r="BE1538" i="1"/>
  <c r="BF1538" i="1"/>
  <c r="BG1538" i="1"/>
  <c r="BH1538" i="1"/>
  <c r="BI1538" i="1"/>
  <c r="BJ1538" i="1"/>
  <c r="AY1539" i="1"/>
  <c r="AZ1539" i="1"/>
  <c r="BA1539" i="1"/>
  <c r="BB1539" i="1"/>
  <c r="BC1539" i="1"/>
  <c r="BD1539" i="1"/>
  <c r="BE1539" i="1"/>
  <c r="BF1539" i="1"/>
  <c r="BG1539" i="1"/>
  <c r="BH1539" i="1"/>
  <c r="BI1539" i="1"/>
  <c r="BJ1539" i="1"/>
  <c r="AY1540" i="1"/>
  <c r="AZ1540" i="1"/>
  <c r="BA1540" i="1"/>
  <c r="BB1540" i="1"/>
  <c r="BC1540" i="1"/>
  <c r="BD1540" i="1"/>
  <c r="BE1540" i="1"/>
  <c r="BF1540" i="1"/>
  <c r="BG1540" i="1"/>
  <c r="BH1540" i="1"/>
  <c r="BI1540" i="1"/>
  <c r="BJ1540" i="1"/>
  <c r="AY1541" i="1"/>
  <c r="AZ1541" i="1"/>
  <c r="BA1541" i="1"/>
  <c r="BB1541" i="1"/>
  <c r="BC1541" i="1"/>
  <c r="BD1541" i="1"/>
  <c r="BE1541" i="1"/>
  <c r="BF1541" i="1"/>
  <c r="BG1541" i="1"/>
  <c r="BH1541" i="1"/>
  <c r="BI1541" i="1"/>
  <c r="BJ1541" i="1"/>
  <c r="AY1542" i="1"/>
  <c r="AZ1542" i="1"/>
  <c r="BA1542" i="1"/>
  <c r="BB1542" i="1"/>
  <c r="BC1542" i="1"/>
  <c r="BD1542" i="1"/>
  <c r="BE1542" i="1"/>
  <c r="BF1542" i="1"/>
  <c r="BG1542" i="1"/>
  <c r="BH1542" i="1"/>
  <c r="BI1542" i="1"/>
  <c r="BJ1542" i="1"/>
  <c r="AY1543" i="1"/>
  <c r="AZ1543" i="1"/>
  <c r="BA1543" i="1"/>
  <c r="BB1543" i="1"/>
  <c r="BC1543" i="1"/>
  <c r="BD1543" i="1"/>
  <c r="BE1543" i="1"/>
  <c r="BF1543" i="1"/>
  <c r="BG1543" i="1"/>
  <c r="BH1543" i="1"/>
  <c r="BI1543" i="1"/>
  <c r="BJ1543" i="1"/>
  <c r="AY1544" i="1"/>
  <c r="AZ1544" i="1"/>
  <c r="BA1544" i="1"/>
  <c r="BB1544" i="1"/>
  <c r="BC1544" i="1"/>
  <c r="BD1544" i="1"/>
  <c r="BE1544" i="1"/>
  <c r="BF1544" i="1"/>
  <c r="BG1544" i="1"/>
  <c r="BH1544" i="1"/>
  <c r="BI1544" i="1"/>
  <c r="BJ1544" i="1"/>
  <c r="AY1545" i="1"/>
  <c r="AZ1545" i="1"/>
  <c r="BA1545" i="1"/>
  <c r="BB1545" i="1"/>
  <c r="BC1545" i="1"/>
  <c r="BD1545" i="1"/>
  <c r="BE1545" i="1"/>
  <c r="BF1545" i="1"/>
  <c r="BG1545" i="1"/>
  <c r="BH1545" i="1"/>
  <c r="BI1545" i="1"/>
  <c r="BJ1545" i="1"/>
  <c r="AY1546" i="1"/>
  <c r="AZ1546" i="1"/>
  <c r="BA1546" i="1"/>
  <c r="BB1546" i="1"/>
  <c r="BC1546" i="1"/>
  <c r="BD1546" i="1"/>
  <c r="BE1546" i="1"/>
  <c r="BF1546" i="1"/>
  <c r="BG1546" i="1"/>
  <c r="BH1546" i="1"/>
  <c r="BI1546" i="1"/>
  <c r="BJ1546" i="1"/>
  <c r="AY1547" i="1"/>
  <c r="AZ1547" i="1"/>
  <c r="BA1547" i="1"/>
  <c r="BB1547" i="1"/>
  <c r="BC1547" i="1"/>
  <c r="BD1547" i="1"/>
  <c r="BE1547" i="1"/>
  <c r="BF1547" i="1"/>
  <c r="BG1547" i="1"/>
  <c r="BH1547" i="1"/>
  <c r="BI1547" i="1"/>
  <c r="BJ1547" i="1"/>
  <c r="AY1548" i="1"/>
  <c r="AZ1548" i="1"/>
  <c r="BA1548" i="1"/>
  <c r="BB1548" i="1"/>
  <c r="BC1548" i="1"/>
  <c r="BD1548" i="1"/>
  <c r="BE1548" i="1"/>
  <c r="BF1548" i="1"/>
  <c r="BG1548" i="1"/>
  <c r="BH1548" i="1"/>
  <c r="BI1548" i="1"/>
  <c r="BJ1548" i="1"/>
  <c r="AY1549" i="1"/>
  <c r="AZ1549" i="1"/>
  <c r="BA1549" i="1"/>
  <c r="BB1549" i="1"/>
  <c r="BC1549" i="1"/>
  <c r="BD1549" i="1"/>
  <c r="BE1549" i="1"/>
  <c r="BF1549" i="1"/>
  <c r="BG1549" i="1"/>
  <c r="BH1549" i="1"/>
  <c r="BI1549" i="1"/>
  <c r="BJ1549" i="1"/>
  <c r="AY1550" i="1"/>
  <c r="AZ1550" i="1"/>
  <c r="BA1550" i="1"/>
  <c r="BB1550" i="1"/>
  <c r="BC1550" i="1"/>
  <c r="BD1550" i="1"/>
  <c r="BE1550" i="1"/>
  <c r="BF1550" i="1"/>
  <c r="BG1550" i="1"/>
  <c r="BH1550" i="1"/>
  <c r="BI1550" i="1"/>
  <c r="BJ1550" i="1"/>
  <c r="AY1551" i="1"/>
  <c r="AZ1551" i="1"/>
  <c r="BA1551" i="1"/>
  <c r="BB1551" i="1"/>
  <c r="BC1551" i="1"/>
  <c r="BD1551" i="1"/>
  <c r="BE1551" i="1"/>
  <c r="BF1551" i="1"/>
  <c r="BG1551" i="1"/>
  <c r="BH1551" i="1"/>
  <c r="BI1551" i="1"/>
  <c r="BJ1551" i="1"/>
  <c r="AY1552" i="1"/>
  <c r="AZ1552" i="1"/>
  <c r="BA1552" i="1"/>
  <c r="BB1552" i="1"/>
  <c r="BC1552" i="1"/>
  <c r="BD1552" i="1"/>
  <c r="BE1552" i="1"/>
  <c r="BF1552" i="1"/>
  <c r="BG1552" i="1"/>
  <c r="BH1552" i="1"/>
  <c r="BI1552" i="1"/>
  <c r="BJ1552" i="1"/>
  <c r="AY1553" i="1"/>
  <c r="AZ1553" i="1"/>
  <c r="BA1553" i="1"/>
  <c r="BB1553" i="1"/>
  <c r="BC1553" i="1"/>
  <c r="BD1553" i="1"/>
  <c r="BE1553" i="1"/>
  <c r="BF1553" i="1"/>
  <c r="BG1553" i="1"/>
  <c r="BH1553" i="1"/>
  <c r="BI1553" i="1"/>
  <c r="BJ1553" i="1"/>
  <c r="AY1554" i="1"/>
  <c r="AZ1554" i="1"/>
  <c r="BA1554" i="1"/>
  <c r="BB1554" i="1"/>
  <c r="BC1554" i="1"/>
  <c r="BD1554" i="1"/>
  <c r="BE1554" i="1"/>
  <c r="BF1554" i="1"/>
  <c r="BG1554" i="1"/>
  <c r="BH1554" i="1"/>
  <c r="BI1554" i="1"/>
  <c r="BJ1554" i="1"/>
  <c r="AY1555" i="1"/>
  <c r="AZ1555" i="1"/>
  <c r="BA1555" i="1"/>
  <c r="BB1555" i="1"/>
  <c r="BC1555" i="1"/>
  <c r="BD1555" i="1"/>
  <c r="BE1555" i="1"/>
  <c r="BF1555" i="1"/>
  <c r="BG1555" i="1"/>
  <c r="BH1555" i="1"/>
  <c r="BI1555" i="1"/>
  <c r="BJ1555" i="1"/>
  <c r="AY1556" i="1"/>
  <c r="AZ1556" i="1"/>
  <c r="BA1556" i="1"/>
  <c r="BB1556" i="1"/>
  <c r="BC1556" i="1"/>
  <c r="BD1556" i="1"/>
  <c r="BE1556" i="1"/>
  <c r="BF1556" i="1"/>
  <c r="BG1556" i="1"/>
  <c r="BH1556" i="1"/>
  <c r="BI1556" i="1"/>
  <c r="BJ1556" i="1"/>
  <c r="AY1557" i="1"/>
  <c r="AZ1557" i="1"/>
  <c r="BA1557" i="1"/>
  <c r="BB1557" i="1"/>
  <c r="BC1557" i="1"/>
  <c r="BD1557" i="1"/>
  <c r="BE1557" i="1"/>
  <c r="BF1557" i="1"/>
  <c r="BG1557" i="1"/>
  <c r="BH1557" i="1"/>
  <c r="BI1557" i="1"/>
  <c r="BJ1557" i="1"/>
  <c r="AY1558" i="1"/>
  <c r="AZ1558" i="1"/>
  <c r="BA1558" i="1"/>
  <c r="BB1558" i="1"/>
  <c r="BC1558" i="1"/>
  <c r="BD1558" i="1"/>
  <c r="BE1558" i="1"/>
  <c r="BF1558" i="1"/>
  <c r="BG1558" i="1"/>
  <c r="BH1558" i="1"/>
  <c r="BI1558" i="1"/>
  <c r="BJ1558" i="1"/>
  <c r="AY1559" i="1"/>
  <c r="AZ1559" i="1"/>
  <c r="BA1559" i="1"/>
  <c r="BB1559" i="1"/>
  <c r="BC1559" i="1"/>
  <c r="BD1559" i="1"/>
  <c r="BE1559" i="1"/>
  <c r="BF1559" i="1"/>
  <c r="BG1559" i="1"/>
  <c r="BH1559" i="1"/>
  <c r="BI1559" i="1"/>
  <c r="BJ1559" i="1"/>
  <c r="AY1560" i="1"/>
  <c r="AZ1560" i="1"/>
  <c r="BA1560" i="1"/>
  <c r="BB1560" i="1"/>
  <c r="BC1560" i="1"/>
  <c r="BD1560" i="1"/>
  <c r="BE1560" i="1"/>
  <c r="BF1560" i="1"/>
  <c r="BG1560" i="1"/>
  <c r="BH1560" i="1"/>
  <c r="BI1560" i="1"/>
  <c r="BJ1560" i="1"/>
  <c r="AY1561" i="1"/>
  <c r="AZ1561" i="1"/>
  <c r="BA1561" i="1"/>
  <c r="BB1561" i="1"/>
  <c r="BC1561" i="1"/>
  <c r="BD1561" i="1"/>
  <c r="BE1561" i="1"/>
  <c r="BF1561" i="1"/>
  <c r="BG1561" i="1"/>
  <c r="BH1561" i="1"/>
  <c r="BI1561" i="1"/>
  <c r="BJ1561" i="1"/>
  <c r="AY1562" i="1"/>
  <c r="AZ1562" i="1"/>
  <c r="BA1562" i="1"/>
  <c r="BB1562" i="1"/>
  <c r="BC1562" i="1"/>
  <c r="BD1562" i="1"/>
  <c r="BE1562" i="1"/>
  <c r="BF1562" i="1"/>
  <c r="BG1562" i="1"/>
  <c r="BH1562" i="1"/>
  <c r="BI1562" i="1"/>
  <c r="BJ1562" i="1"/>
  <c r="AY1563" i="1"/>
  <c r="AZ1563" i="1"/>
  <c r="BA1563" i="1"/>
  <c r="BB1563" i="1"/>
  <c r="BC1563" i="1"/>
  <c r="BD1563" i="1"/>
  <c r="BE1563" i="1"/>
  <c r="BF1563" i="1"/>
  <c r="BG1563" i="1"/>
  <c r="BH1563" i="1"/>
  <c r="BI1563" i="1"/>
  <c r="BJ1563" i="1"/>
  <c r="AY1564" i="1"/>
  <c r="AZ1564" i="1"/>
  <c r="BA1564" i="1"/>
  <c r="BB1564" i="1"/>
  <c r="BC1564" i="1"/>
  <c r="BD1564" i="1"/>
  <c r="BE1564" i="1"/>
  <c r="BF1564" i="1"/>
  <c r="BG1564" i="1"/>
  <c r="BH1564" i="1"/>
  <c r="BI1564" i="1"/>
  <c r="BJ1564" i="1"/>
  <c r="AY1565" i="1"/>
  <c r="AZ1565" i="1"/>
  <c r="BA1565" i="1"/>
  <c r="BB1565" i="1"/>
  <c r="BC1565" i="1"/>
  <c r="BD1565" i="1"/>
  <c r="BE1565" i="1"/>
  <c r="BF1565" i="1"/>
  <c r="BG1565" i="1"/>
  <c r="BH1565" i="1"/>
  <c r="BI1565" i="1"/>
  <c r="BJ1565" i="1"/>
  <c r="AY1566" i="1"/>
  <c r="AZ1566" i="1"/>
  <c r="BA1566" i="1"/>
  <c r="BB1566" i="1"/>
  <c r="BC1566" i="1"/>
  <c r="BD1566" i="1"/>
  <c r="BE1566" i="1"/>
  <c r="BF1566" i="1"/>
  <c r="BG1566" i="1"/>
  <c r="BH1566" i="1"/>
  <c r="BI1566" i="1"/>
  <c r="BJ1566" i="1"/>
  <c r="AY1567" i="1"/>
  <c r="AZ1567" i="1"/>
  <c r="BA1567" i="1"/>
  <c r="BB1567" i="1"/>
  <c r="BC1567" i="1"/>
  <c r="BD1567" i="1"/>
  <c r="BE1567" i="1"/>
  <c r="BF1567" i="1"/>
  <c r="BG1567" i="1"/>
  <c r="BH1567" i="1"/>
  <c r="BI1567" i="1"/>
  <c r="BJ1567" i="1"/>
  <c r="AY1568" i="1"/>
  <c r="AZ1568" i="1"/>
  <c r="BA1568" i="1"/>
  <c r="BB1568" i="1"/>
  <c r="BC1568" i="1"/>
  <c r="BD1568" i="1"/>
  <c r="BE1568" i="1"/>
  <c r="BF1568" i="1"/>
  <c r="BG1568" i="1"/>
  <c r="BH1568" i="1"/>
  <c r="BI1568" i="1"/>
  <c r="BJ1568" i="1"/>
  <c r="AY1569" i="1"/>
  <c r="AZ1569" i="1"/>
  <c r="BA1569" i="1"/>
  <c r="BB1569" i="1"/>
  <c r="BC1569" i="1"/>
  <c r="BD1569" i="1"/>
  <c r="BE1569" i="1"/>
  <c r="BF1569" i="1"/>
  <c r="BG1569" i="1"/>
  <c r="BH1569" i="1"/>
  <c r="BI1569" i="1"/>
  <c r="BJ1569" i="1"/>
  <c r="AY1570" i="1"/>
  <c r="AZ1570" i="1"/>
  <c r="BA1570" i="1"/>
  <c r="BB1570" i="1"/>
  <c r="BC1570" i="1"/>
  <c r="BD1570" i="1"/>
  <c r="BE1570" i="1"/>
  <c r="BF1570" i="1"/>
  <c r="BG1570" i="1"/>
  <c r="BH1570" i="1"/>
  <c r="BI1570" i="1"/>
  <c r="BJ1570" i="1"/>
  <c r="AY1571" i="1"/>
  <c r="AZ1571" i="1"/>
  <c r="BA1571" i="1"/>
  <c r="BB1571" i="1"/>
  <c r="BC1571" i="1"/>
  <c r="BD1571" i="1"/>
  <c r="BE1571" i="1"/>
  <c r="BF1571" i="1"/>
  <c r="BG1571" i="1"/>
  <c r="BH1571" i="1"/>
  <c r="BI1571" i="1"/>
  <c r="BJ1571" i="1"/>
  <c r="AY1572" i="1"/>
  <c r="AZ1572" i="1"/>
  <c r="BA1572" i="1"/>
  <c r="BB1572" i="1"/>
  <c r="BC1572" i="1"/>
  <c r="BD1572" i="1"/>
  <c r="BE1572" i="1"/>
  <c r="BF1572" i="1"/>
  <c r="BG1572" i="1"/>
  <c r="BH1572" i="1"/>
  <c r="BI1572" i="1"/>
  <c r="BJ1572" i="1"/>
  <c r="AY1573" i="1"/>
  <c r="AZ1573" i="1"/>
  <c r="BA1573" i="1"/>
  <c r="BB1573" i="1"/>
  <c r="BC1573" i="1"/>
  <c r="BD1573" i="1"/>
  <c r="BE1573" i="1"/>
  <c r="BF1573" i="1"/>
  <c r="BG1573" i="1"/>
  <c r="BH1573" i="1"/>
  <c r="BI1573" i="1"/>
  <c r="BJ1573" i="1"/>
  <c r="AY1574" i="1"/>
  <c r="AZ1574" i="1"/>
  <c r="BA1574" i="1"/>
  <c r="BB1574" i="1"/>
  <c r="BC1574" i="1"/>
  <c r="BD1574" i="1"/>
  <c r="BE1574" i="1"/>
  <c r="BF1574" i="1"/>
  <c r="BG1574" i="1"/>
  <c r="BH1574" i="1"/>
  <c r="BI1574" i="1"/>
  <c r="BJ1574" i="1"/>
  <c r="AY1575" i="1"/>
  <c r="AZ1575" i="1"/>
  <c r="BA1575" i="1"/>
  <c r="BB1575" i="1"/>
  <c r="BC1575" i="1"/>
  <c r="BD1575" i="1"/>
  <c r="BE1575" i="1"/>
  <c r="BF1575" i="1"/>
  <c r="BG1575" i="1"/>
  <c r="BH1575" i="1"/>
  <c r="BI1575" i="1"/>
  <c r="BJ1575" i="1"/>
  <c r="BN1573" i="1" l="1"/>
  <c r="BN1553" i="1"/>
  <c r="BN1552" i="1"/>
  <c r="BN1550" i="1"/>
  <c r="BN1549" i="1"/>
  <c r="BN1546" i="1"/>
  <c r="BN1545" i="1"/>
  <c r="BN1544" i="1"/>
  <c r="BN1543" i="1"/>
  <c r="BN1540" i="1"/>
  <c r="BN1539" i="1"/>
  <c r="BN1538" i="1"/>
  <c r="BN1537" i="1"/>
  <c r="BN1536" i="1"/>
  <c r="BN1535" i="1"/>
  <c r="BN1534" i="1"/>
  <c r="BN1533" i="1"/>
  <c r="BN1532" i="1"/>
  <c r="BN1531" i="1"/>
  <c r="BN1530" i="1"/>
  <c r="BN1529" i="1"/>
  <c r="BN1528" i="1"/>
  <c r="BN1527" i="1"/>
  <c r="BN1526" i="1"/>
  <c r="BN1525" i="1"/>
  <c r="BN1517" i="1"/>
  <c r="BN1512" i="1"/>
  <c r="BN1511" i="1"/>
  <c r="BN1510" i="1"/>
  <c r="BN1506" i="1"/>
  <c r="BN1500" i="1"/>
  <c r="BN1499" i="1"/>
  <c r="BN1496" i="1"/>
  <c r="BN1492" i="1"/>
  <c r="BN1491" i="1"/>
  <c r="BN1490" i="1"/>
  <c r="BN1480" i="1"/>
  <c r="BN1479" i="1"/>
  <c r="BN1477" i="1"/>
  <c r="BN1475" i="1"/>
  <c r="BN1474" i="1"/>
  <c r="BN1473" i="1"/>
  <c r="BN1471" i="1"/>
  <c r="BN1469" i="1"/>
  <c r="BN1467" i="1"/>
  <c r="BN1465" i="1"/>
  <c r="BN1463" i="1"/>
  <c r="BN1461" i="1"/>
  <c r="BN1459" i="1"/>
  <c r="BN1457" i="1"/>
  <c r="BN1455" i="1"/>
  <c r="BN1453" i="1"/>
  <c r="BN1451" i="1"/>
  <c r="BN1449" i="1"/>
  <c r="BN1394" i="1"/>
  <c r="BN1430" i="1"/>
  <c r="BN1432" i="1"/>
  <c r="BN1390" i="1"/>
  <c r="BN1388" i="1"/>
  <c r="BN1386" i="1"/>
  <c r="BN1382" i="1"/>
  <c r="BN1379" i="1"/>
  <c r="BN1378" i="1"/>
  <c r="BN1376" i="1"/>
  <c r="BN1431" i="1"/>
  <c r="BN1372" i="1"/>
  <c r="BN1371" i="1"/>
  <c r="BN1368" i="1"/>
  <c r="BN1366" i="1"/>
  <c r="BN1359" i="1"/>
  <c r="BN1357" i="1"/>
  <c r="BN1356" i="1"/>
  <c r="BN1355" i="1"/>
  <c r="BN1352" i="1"/>
  <c r="BN1350" i="1"/>
  <c r="BN1349" i="1"/>
  <c r="BN1347" i="1"/>
  <c r="BN1346" i="1"/>
  <c r="BN1345" i="1"/>
  <c r="BN1344" i="1"/>
  <c r="BN1343" i="1"/>
  <c r="BN1342" i="1"/>
  <c r="BN1341" i="1"/>
  <c r="BN1340" i="1"/>
  <c r="BN1339" i="1"/>
  <c r="BN1338" i="1"/>
  <c r="BN1337" i="1"/>
  <c r="BN1336" i="1"/>
  <c r="BN1335" i="1"/>
  <c r="BN1334" i="1"/>
  <c r="BN1333" i="1"/>
  <c r="BN1332" i="1"/>
  <c r="BN1443" i="1"/>
  <c r="BN1331" i="1"/>
  <c r="BN1330" i="1"/>
  <c r="BN1329" i="1"/>
  <c r="BN1328" i="1"/>
  <c r="BN1327" i="1"/>
  <c r="BN1326" i="1"/>
  <c r="BN1325" i="1"/>
  <c r="BN1324" i="1"/>
  <c r="BN1323" i="1"/>
  <c r="BN1322" i="1"/>
  <c r="BN1321" i="1"/>
  <c r="BN1320" i="1"/>
  <c r="BN1319" i="1"/>
  <c r="BN1318" i="1"/>
  <c r="BN1317" i="1"/>
  <c r="BN1316" i="1"/>
  <c r="BN1315" i="1"/>
  <c r="BN1446" i="1"/>
  <c r="BN1314" i="1"/>
  <c r="BN1313" i="1"/>
  <c r="BN1312" i="1"/>
  <c r="BN1311" i="1"/>
  <c r="BN1310" i="1"/>
  <c r="BN1309" i="1"/>
  <c r="BN1308" i="1"/>
  <c r="BN1307" i="1"/>
  <c r="BN1306" i="1"/>
  <c r="BN1305" i="1"/>
  <c r="BN1304" i="1"/>
  <c r="BN1303" i="1"/>
  <c r="BN1302" i="1"/>
  <c r="BN1301" i="1"/>
  <c r="BN1300" i="1"/>
  <c r="BN1299" i="1"/>
  <c r="BN1298" i="1"/>
  <c r="BN1297" i="1"/>
  <c r="BN1444" i="1"/>
  <c r="BN1296" i="1"/>
  <c r="BN1295" i="1"/>
  <c r="BN1294" i="1"/>
  <c r="BN1293" i="1"/>
  <c r="BN1292" i="1"/>
  <c r="BN1291" i="1"/>
  <c r="BN1290" i="1"/>
  <c r="BN1289" i="1"/>
  <c r="BN1288" i="1"/>
  <c r="BN1287" i="1"/>
  <c r="BN1286" i="1"/>
  <c r="BN1285" i="1"/>
  <c r="BN1284" i="1"/>
  <c r="BN1283" i="1"/>
  <c r="BN1282" i="1"/>
  <c r="BN1281" i="1"/>
  <c r="BN1280" i="1"/>
  <c r="BN1279" i="1"/>
  <c r="BN1278" i="1"/>
  <c r="BN1277" i="1"/>
  <c r="BN1276" i="1"/>
  <c r="BN1275" i="1"/>
  <c r="BN1274" i="1"/>
  <c r="BN1273" i="1"/>
  <c r="BN1272" i="1"/>
  <c r="BN1271" i="1"/>
  <c r="BN1270" i="1"/>
  <c r="BN1269" i="1"/>
  <c r="BN1428" i="1"/>
  <c r="BN1268" i="1"/>
  <c r="BN1267" i="1"/>
  <c r="BN1266" i="1"/>
  <c r="BN1265" i="1"/>
  <c r="BN1264" i="1"/>
  <c r="BN1263" i="1"/>
  <c r="BN1262" i="1"/>
  <c r="BN1261" i="1"/>
  <c r="BN1260" i="1"/>
  <c r="BN1259" i="1"/>
  <c r="BN1258" i="1"/>
  <c r="BN1257" i="1"/>
  <c r="BN1256" i="1"/>
  <c r="BN1255" i="1"/>
  <c r="BN1254" i="1"/>
  <c r="BN1253" i="1"/>
  <c r="BN1252" i="1"/>
  <c r="BN1251" i="1"/>
  <c r="BN1250" i="1"/>
  <c r="BN1249" i="1"/>
  <c r="BN1248" i="1"/>
  <c r="BN1247" i="1"/>
  <c r="BN1246" i="1"/>
  <c r="BN1245" i="1"/>
  <c r="BN1244" i="1"/>
  <c r="BN1243" i="1"/>
  <c r="BN1242" i="1"/>
  <c r="BN1241" i="1"/>
  <c r="BN1240" i="1"/>
  <c r="BN1239" i="1"/>
  <c r="BN1238" i="1"/>
  <c r="BN1237" i="1"/>
  <c r="BN1236" i="1"/>
  <c r="BN1235" i="1"/>
  <c r="BN1234" i="1"/>
  <c r="BN1233" i="1"/>
  <c r="BN1232" i="1"/>
  <c r="BN1231" i="1"/>
  <c r="BN1230" i="1"/>
  <c r="BN1229" i="1"/>
  <c r="BN1228" i="1"/>
  <c r="BN1227" i="1"/>
  <c r="BN1226" i="1"/>
  <c r="BN1225" i="1"/>
  <c r="BN1224" i="1"/>
  <c r="BN1223" i="1"/>
  <c r="BN1222" i="1"/>
  <c r="BN1221" i="1"/>
  <c r="BN1220" i="1"/>
  <c r="BN1219" i="1"/>
  <c r="BN1218" i="1"/>
  <c r="BN1217" i="1"/>
  <c r="BN1216" i="1"/>
  <c r="BN1215" i="1"/>
  <c r="BN1214" i="1"/>
  <c r="BN1213" i="1"/>
  <c r="BN1212" i="1"/>
  <c r="BN1211" i="1"/>
  <c r="BN1210" i="1"/>
  <c r="BN1209" i="1"/>
  <c r="BN1439" i="1"/>
  <c r="BN1208" i="1"/>
  <c r="BN1207" i="1"/>
  <c r="BN1206" i="1"/>
  <c r="BN1205" i="1"/>
  <c r="BN1204" i="1"/>
  <c r="BN1203" i="1"/>
  <c r="BN1202" i="1"/>
  <c r="BN1201" i="1"/>
  <c r="BN1200" i="1"/>
  <c r="BN1199" i="1"/>
  <c r="BN1198" i="1"/>
  <c r="BN1197" i="1"/>
  <c r="BN1196" i="1"/>
  <c r="BN1195" i="1"/>
  <c r="BN1194" i="1"/>
  <c r="BN1193" i="1"/>
  <c r="BN1192" i="1"/>
  <c r="BN1191" i="1"/>
  <c r="BN1190" i="1"/>
  <c r="BN1189" i="1"/>
  <c r="BN1188" i="1"/>
  <c r="BN1187" i="1"/>
  <c r="BN1186" i="1"/>
  <c r="BN1185" i="1"/>
  <c r="BN1184" i="1"/>
  <c r="BN1183" i="1"/>
  <c r="BN1182" i="1"/>
  <c r="BN1181" i="1"/>
  <c r="BN1180" i="1"/>
  <c r="BN1179" i="1"/>
  <c r="BN1178" i="1"/>
  <c r="BN1177" i="1"/>
  <c r="BN1176" i="1"/>
  <c r="BN1175" i="1"/>
  <c r="BN1174" i="1"/>
  <c r="BN1173" i="1"/>
  <c r="BN1172" i="1"/>
  <c r="BN1171" i="1"/>
  <c r="BN1170" i="1"/>
  <c r="BN1169" i="1"/>
  <c r="BN1168" i="1"/>
  <c r="BN1167" i="1"/>
  <c r="BN1166" i="1"/>
  <c r="BN1165" i="1"/>
  <c r="BN1164" i="1"/>
  <c r="BN1163" i="1"/>
  <c r="BN1162" i="1"/>
  <c r="BN1161" i="1"/>
  <c r="BN1160" i="1"/>
  <c r="BN1159" i="1"/>
  <c r="BN1158" i="1"/>
  <c r="BN1157" i="1"/>
  <c r="BN1156" i="1"/>
  <c r="BN1155" i="1"/>
  <c r="BN1154" i="1"/>
  <c r="BN1153" i="1"/>
  <c r="BN1152" i="1"/>
  <c r="BN1151" i="1"/>
  <c r="BN1150" i="1"/>
  <c r="BN1149" i="1"/>
  <c r="BN1148" i="1"/>
  <c r="BN1147" i="1"/>
  <c r="BN1146" i="1"/>
  <c r="BN1145" i="1"/>
  <c r="BN1144" i="1"/>
  <c r="BN1143" i="1"/>
  <c r="BN1142" i="1"/>
  <c r="BN1141" i="1"/>
  <c r="BN1140" i="1"/>
  <c r="BN1139" i="1"/>
  <c r="BN1138" i="1"/>
  <c r="BN1137" i="1"/>
  <c r="BN1136" i="1"/>
  <c r="BN1135" i="1"/>
  <c r="BN1134" i="1"/>
  <c r="BN1133" i="1"/>
  <c r="BN1132" i="1"/>
  <c r="BN1131" i="1"/>
  <c r="BN1130" i="1"/>
  <c r="BN1129" i="1"/>
  <c r="BN1128" i="1"/>
  <c r="BN1127" i="1"/>
  <c r="BN1126" i="1"/>
  <c r="BN1125" i="1"/>
  <c r="BN1124" i="1"/>
  <c r="BN1123" i="1"/>
  <c r="BN1122" i="1"/>
  <c r="BN1121" i="1"/>
  <c r="BN1120" i="1"/>
  <c r="BN1119" i="1"/>
  <c r="BN1118" i="1"/>
  <c r="BN1117" i="1"/>
  <c r="BN1116" i="1"/>
  <c r="BN1115" i="1"/>
  <c r="BN1114" i="1"/>
  <c r="BN1113" i="1"/>
  <c r="BN1112" i="1"/>
  <c r="BN1111" i="1"/>
  <c r="BN1110" i="1"/>
  <c r="BN1109" i="1"/>
  <c r="BN1108" i="1"/>
  <c r="BN1107" i="1"/>
  <c r="BN1106" i="1"/>
  <c r="BN1105" i="1"/>
  <c r="BN1104" i="1"/>
  <c r="BN1103" i="1"/>
  <c r="BN1102" i="1"/>
  <c r="BN1101" i="1"/>
  <c r="BN1100" i="1"/>
  <c r="BN1099" i="1"/>
  <c r="BN1098" i="1"/>
  <c r="BN1097" i="1"/>
  <c r="BN1096" i="1"/>
  <c r="BN1095" i="1"/>
  <c r="BN1094" i="1"/>
  <c r="BN1093" i="1"/>
  <c r="BN1092" i="1"/>
  <c r="BN1091" i="1"/>
  <c r="BN1090" i="1"/>
  <c r="BN1089" i="1"/>
  <c r="BN1088" i="1"/>
  <c r="BN1087" i="1"/>
  <c r="BN1086" i="1"/>
  <c r="BN1085" i="1"/>
  <c r="BN1084" i="1"/>
  <c r="BN1083" i="1"/>
  <c r="BN1082" i="1"/>
  <c r="BN1081" i="1"/>
  <c r="BN1080" i="1"/>
  <c r="BN1079" i="1"/>
  <c r="BN1078" i="1"/>
  <c r="BN1077" i="1"/>
  <c r="BN1076" i="1"/>
  <c r="BN1075" i="1"/>
  <c r="BN1074" i="1"/>
  <c r="BN1073" i="1"/>
  <c r="BN1072" i="1"/>
  <c r="BN1071" i="1"/>
  <c r="BN1070" i="1"/>
  <c r="BN1069" i="1"/>
  <c r="BN1068" i="1"/>
  <c r="BN1067" i="1"/>
  <c r="BN1066" i="1"/>
  <c r="BN1065" i="1"/>
  <c r="BN1064" i="1"/>
  <c r="BN1063" i="1"/>
  <c r="BN1062" i="1"/>
  <c r="BN1061" i="1"/>
  <c r="BN1060" i="1"/>
  <c r="BN1059" i="1"/>
  <c r="BN1058" i="1"/>
  <c r="BN1057" i="1"/>
  <c r="BN1056" i="1"/>
  <c r="BN1055" i="1"/>
  <c r="BN1054" i="1"/>
  <c r="BN1053" i="1"/>
  <c r="BN1052" i="1"/>
  <c r="BN1051" i="1"/>
  <c r="BN1050" i="1"/>
  <c r="BN1049" i="1"/>
  <c r="BN1048" i="1"/>
  <c r="BN1047" i="1"/>
  <c r="BN1046" i="1"/>
  <c r="BN1045" i="1"/>
  <c r="BN1044" i="1"/>
  <c r="BN1043" i="1"/>
  <c r="BN1042" i="1"/>
  <c r="BN1041" i="1"/>
  <c r="BN1040" i="1"/>
  <c r="BN1039" i="1"/>
  <c r="BN1038" i="1"/>
  <c r="BN1037" i="1"/>
  <c r="BN1036" i="1"/>
  <c r="BN1035" i="1"/>
  <c r="BN1034" i="1"/>
  <c r="BN1033" i="1"/>
  <c r="BN1032" i="1"/>
  <c r="BN1031" i="1"/>
  <c r="BN1030" i="1"/>
  <c r="BN1029" i="1"/>
  <c r="BN1028" i="1"/>
  <c r="BN1027" i="1"/>
  <c r="BN1026" i="1"/>
  <c r="BN1025" i="1"/>
  <c r="BN1024" i="1"/>
  <c r="BN1023" i="1"/>
  <c r="BN1022" i="1"/>
  <c r="BN1021" i="1"/>
  <c r="BN1020" i="1"/>
  <c r="BN1019" i="1"/>
  <c r="BN1018" i="1"/>
  <c r="BN1017" i="1"/>
  <c r="BN1016" i="1"/>
  <c r="BN1015" i="1"/>
  <c r="BN1014" i="1"/>
  <c r="BN1572" i="1"/>
  <c r="BN1571" i="1"/>
  <c r="BN1569" i="1"/>
  <c r="BN1567" i="1"/>
  <c r="BN1565" i="1"/>
  <c r="BN1563" i="1"/>
  <c r="BN1562" i="1"/>
  <c r="BN1560" i="1"/>
  <c r="BN1559" i="1"/>
  <c r="BN1558" i="1"/>
  <c r="BN1557" i="1"/>
  <c r="BN1556" i="1"/>
  <c r="BN1548" i="1"/>
  <c r="BN1524" i="1"/>
  <c r="BN1518" i="1"/>
  <c r="BN1515" i="1"/>
  <c r="BN1514" i="1"/>
  <c r="BN1508" i="1"/>
  <c r="BN1505" i="1"/>
  <c r="BN1501" i="1"/>
  <c r="BN1498" i="1"/>
  <c r="BN1494" i="1"/>
  <c r="BN1493" i="1"/>
  <c r="BN1488" i="1"/>
  <c r="BN1487" i="1"/>
  <c r="BN1486" i="1"/>
  <c r="BN1485" i="1"/>
  <c r="BN1484" i="1"/>
  <c r="BN1483" i="1"/>
  <c r="BN1482" i="1"/>
  <c r="BN1481" i="1"/>
  <c r="BN1478" i="1"/>
  <c r="BN1476" i="1"/>
  <c r="BN1472" i="1"/>
  <c r="BN1470" i="1"/>
  <c r="BN1468" i="1"/>
  <c r="BN1466" i="1"/>
  <c r="BN1464" i="1"/>
  <c r="BN1462" i="1"/>
  <c r="BN1460" i="1"/>
  <c r="BN1458" i="1"/>
  <c r="BN1456" i="1"/>
  <c r="BN1454" i="1"/>
  <c r="BN1452" i="1"/>
  <c r="BN1450" i="1"/>
  <c r="BN1448" i="1"/>
  <c r="BN1393" i="1"/>
  <c r="BN1392" i="1"/>
  <c r="BN1391" i="1"/>
  <c r="BN1389" i="1"/>
  <c r="BN1387" i="1"/>
  <c r="BN1385" i="1"/>
  <c r="BN1384" i="1"/>
  <c r="BN1383" i="1"/>
  <c r="BN1381" i="1"/>
  <c r="BN1380" i="1"/>
  <c r="BN1377" i="1"/>
  <c r="BN1375" i="1"/>
  <c r="BN1374" i="1"/>
  <c r="BN1373" i="1"/>
  <c r="BN1370" i="1"/>
  <c r="BN1369" i="1"/>
  <c r="BN1367" i="1"/>
  <c r="BN1365" i="1"/>
  <c r="BN1358" i="1"/>
  <c r="BN1440" i="1"/>
  <c r="BN1354" i="1"/>
  <c r="BN1353" i="1"/>
  <c r="BN1351" i="1"/>
  <c r="BN1348" i="1"/>
  <c r="BN1575" i="1"/>
  <c r="BN1574" i="1"/>
  <c r="BN1570" i="1"/>
  <c r="BN1568" i="1"/>
  <c r="BN1566" i="1"/>
  <c r="BN1564" i="1"/>
  <c r="BN1561" i="1"/>
  <c r="BN1555" i="1"/>
  <c r="BN1554" i="1"/>
  <c r="BN1551" i="1"/>
  <c r="BN1547" i="1"/>
  <c r="BN1542" i="1"/>
  <c r="BN1541" i="1"/>
  <c r="BN1523" i="1"/>
  <c r="BN1522" i="1"/>
  <c r="BN1521" i="1"/>
  <c r="BN1520" i="1"/>
  <c r="BN1519" i="1"/>
  <c r="BN1516" i="1"/>
  <c r="BN1513" i="1"/>
  <c r="BN1509" i="1"/>
  <c r="BN1507" i="1"/>
  <c r="BN1504" i="1"/>
  <c r="BN1503" i="1"/>
  <c r="BN1502" i="1"/>
  <c r="BN1497" i="1"/>
  <c r="BN1495" i="1"/>
  <c r="BN1489" i="1"/>
  <c r="BN1013" i="1"/>
  <c r="BN1012" i="1"/>
  <c r="BN1011" i="1"/>
  <c r="BN1010" i="1"/>
  <c r="BN1009" i="1"/>
  <c r="BN1008" i="1"/>
  <c r="BN1007" i="1"/>
  <c r="BN1006" i="1"/>
  <c r="BN1005" i="1"/>
  <c r="BN1004" i="1"/>
  <c r="BN1003" i="1"/>
  <c r="BN1002" i="1"/>
  <c r="BN1001" i="1"/>
  <c r="BN1000" i="1"/>
  <c r="BN999" i="1"/>
  <c r="BN998" i="1"/>
  <c r="BN997" i="1"/>
  <c r="BN996" i="1"/>
  <c r="BN995" i="1"/>
  <c r="BN994" i="1"/>
  <c r="BN993" i="1"/>
  <c r="BN992" i="1"/>
  <c r="BN991" i="1"/>
  <c r="BN990" i="1"/>
  <c r="BN989" i="1"/>
  <c r="BN988" i="1"/>
  <c r="BN987" i="1"/>
  <c r="BN986" i="1"/>
  <c r="BN985" i="1"/>
  <c r="BN984" i="1"/>
  <c r="BN983" i="1"/>
  <c r="BN982" i="1"/>
  <c r="BN981" i="1"/>
  <c r="BN980" i="1"/>
  <c r="BN979" i="1"/>
  <c r="BN978" i="1"/>
  <c r="BN977" i="1"/>
  <c r="BN976" i="1"/>
  <c r="BN975" i="1"/>
  <c r="BN974" i="1"/>
  <c r="BN973" i="1"/>
  <c r="BN972" i="1"/>
  <c r="BN971" i="1"/>
  <c r="BN970" i="1"/>
  <c r="BN1429" i="1"/>
  <c r="BN969" i="1"/>
  <c r="BN968" i="1"/>
  <c r="BN967" i="1"/>
  <c r="BN966" i="1"/>
  <c r="BN965" i="1"/>
  <c r="BN964" i="1"/>
  <c r="BN963" i="1"/>
  <c r="BN962" i="1"/>
  <c r="BN961" i="1"/>
  <c r="BN960" i="1"/>
  <c r="BN959" i="1"/>
  <c r="BN958" i="1"/>
  <c r="BN957" i="1"/>
  <c r="BN956" i="1"/>
  <c r="BN955" i="1"/>
  <c r="BN954" i="1"/>
  <c r="BN953" i="1"/>
  <c r="BN952" i="1"/>
  <c r="BN951" i="1"/>
  <c r="BN950" i="1"/>
  <c r="BN949" i="1"/>
  <c r="BN948" i="1"/>
  <c r="BN947" i="1"/>
  <c r="BN946" i="1"/>
  <c r="BN945" i="1"/>
  <c r="BN944" i="1"/>
  <c r="BN943" i="1"/>
  <c r="BN942" i="1"/>
  <c r="BN941" i="1"/>
  <c r="BN940" i="1"/>
  <c r="BN939" i="1"/>
  <c r="BN938" i="1"/>
  <c r="BN937" i="1"/>
  <c r="BN936" i="1"/>
  <c r="BN935" i="1"/>
  <c r="BN934" i="1"/>
  <c r="BN933" i="1"/>
  <c r="BN932" i="1"/>
  <c r="BN931" i="1"/>
  <c r="BN930" i="1"/>
  <c r="BN929" i="1"/>
  <c r="BN928" i="1"/>
  <c r="BN927" i="1"/>
  <c r="BN926" i="1"/>
  <c r="BN925" i="1"/>
  <c r="BN924" i="1"/>
  <c r="BN923" i="1"/>
  <c r="BN922" i="1"/>
  <c r="BN921" i="1"/>
  <c r="BN920" i="1"/>
  <c r="BN919" i="1"/>
  <c r="BN918" i="1"/>
  <c r="BN917" i="1"/>
  <c r="BN916" i="1"/>
  <c r="BN915" i="1"/>
  <c r="BN914" i="1"/>
  <c r="BN913" i="1"/>
  <c r="BN912" i="1"/>
  <c r="BN911" i="1"/>
  <c r="BN910" i="1"/>
  <c r="BN909" i="1"/>
  <c r="BN908" i="1"/>
  <c r="BN907" i="1"/>
  <c r="BN906" i="1"/>
  <c r="BN905" i="1"/>
  <c r="BN904" i="1"/>
  <c r="BN903" i="1"/>
  <c r="BN902" i="1"/>
  <c r="BN901" i="1"/>
  <c r="BN900" i="1"/>
  <c r="BN899" i="1"/>
  <c r="BN898" i="1"/>
  <c r="BN897" i="1"/>
  <c r="BN896" i="1"/>
  <c r="BN895" i="1"/>
  <c r="BN894" i="1"/>
  <c r="BN893" i="1"/>
  <c r="BN892" i="1"/>
  <c r="BN891" i="1"/>
  <c r="BN890" i="1"/>
  <c r="BN889" i="1"/>
  <c r="BN888" i="1"/>
  <c r="BN887" i="1"/>
  <c r="BN886" i="1"/>
  <c r="BN885" i="1"/>
  <c r="BN884" i="1"/>
  <c r="BN883" i="1"/>
  <c r="BN882" i="1"/>
  <c r="BN881" i="1"/>
  <c r="BN880" i="1"/>
  <c r="BN879" i="1"/>
  <c r="BN878" i="1"/>
  <c r="BN877" i="1"/>
  <c r="BN876" i="1"/>
  <c r="BN875" i="1"/>
  <c r="BN874" i="1"/>
  <c r="BN873" i="1"/>
  <c r="BN872" i="1"/>
  <c r="BN871" i="1"/>
  <c r="BN870" i="1"/>
  <c r="BN869" i="1"/>
  <c r="BN868" i="1"/>
  <c r="BN867" i="1"/>
  <c r="BN866" i="1"/>
  <c r="BN865" i="1"/>
  <c r="BN864" i="1"/>
  <c r="BN863" i="1"/>
  <c r="BN862" i="1"/>
  <c r="BN861" i="1"/>
  <c r="BN860" i="1"/>
  <c r="BN859" i="1"/>
  <c r="BN858" i="1"/>
  <c r="BN857" i="1"/>
  <c r="BN856" i="1"/>
  <c r="BN855" i="1"/>
  <c r="BN854" i="1"/>
  <c r="BN853" i="1"/>
  <c r="BN852" i="1"/>
  <c r="BN851" i="1"/>
  <c r="BN850" i="1"/>
  <c r="BN849" i="1"/>
  <c r="BN848" i="1"/>
  <c r="BN847" i="1"/>
  <c r="BN846" i="1"/>
  <c r="BN845" i="1"/>
  <c r="BN844" i="1"/>
  <c r="BN843" i="1"/>
  <c r="BN842" i="1"/>
  <c r="BN841" i="1"/>
  <c r="BN840" i="1"/>
  <c r="BN839" i="1"/>
  <c r="BN838" i="1"/>
  <c r="BN837" i="1"/>
  <c r="BN836" i="1"/>
  <c r="BN835" i="1"/>
  <c r="BN834" i="1"/>
  <c r="BN833" i="1"/>
  <c r="BN832" i="1"/>
  <c r="BN831" i="1"/>
  <c r="BN830" i="1"/>
  <c r="BN829" i="1"/>
  <c r="BN828" i="1"/>
  <c r="BN827" i="1"/>
  <c r="BN826" i="1"/>
  <c r="BN825" i="1"/>
  <c r="BN824" i="1"/>
  <c r="BN823" i="1"/>
  <c r="BN822" i="1"/>
  <c r="BN821" i="1"/>
  <c r="BN820" i="1"/>
  <c r="BN819" i="1"/>
  <c r="BN818" i="1"/>
  <c r="BN817" i="1"/>
  <c r="BN816" i="1"/>
  <c r="BN815" i="1"/>
  <c r="BN814" i="1"/>
  <c r="BN813" i="1"/>
  <c r="BN812" i="1"/>
  <c r="BN811" i="1"/>
  <c r="BN810" i="1"/>
  <c r="BN809" i="1"/>
  <c r="BN808" i="1"/>
  <c r="BN807" i="1"/>
  <c r="BN806" i="1"/>
  <c r="BN805" i="1"/>
  <c r="BN804" i="1"/>
  <c r="BN803" i="1"/>
  <c r="BN802" i="1"/>
  <c r="BN801" i="1"/>
  <c r="BN800" i="1"/>
  <c r="BN799" i="1"/>
  <c r="BN798" i="1"/>
  <c r="BN797" i="1"/>
  <c r="BN796" i="1"/>
  <c r="BN795" i="1"/>
  <c r="BN794" i="1"/>
  <c r="BN793" i="1"/>
  <c r="BN792" i="1"/>
  <c r="BN791" i="1"/>
  <c r="BN790" i="1"/>
  <c r="BN789" i="1"/>
  <c r="BN788" i="1"/>
  <c r="BN787" i="1"/>
  <c r="BN786" i="1"/>
  <c r="BN785" i="1"/>
  <c r="BN784" i="1"/>
  <c r="BN783" i="1"/>
  <c r="BN782" i="1"/>
  <c r="BN781" i="1"/>
  <c r="BN780" i="1"/>
  <c r="BN779" i="1"/>
  <c r="BN778" i="1"/>
  <c r="BN777" i="1"/>
  <c r="BN776" i="1"/>
  <c r="BN775" i="1"/>
  <c r="BN774" i="1"/>
  <c r="BN773" i="1"/>
  <c r="BN772" i="1"/>
  <c r="BN771" i="1"/>
  <c r="BN770" i="1"/>
  <c r="BN769" i="1"/>
  <c r="BN768" i="1"/>
  <c r="BN767" i="1"/>
  <c r="BN766" i="1"/>
  <c r="BN765" i="1"/>
  <c r="BN764" i="1"/>
  <c r="BN763" i="1"/>
  <c r="BN762" i="1"/>
  <c r="BN761" i="1"/>
  <c r="BN760" i="1"/>
  <c r="BN759" i="1"/>
  <c r="BN758" i="1"/>
  <c r="BN757" i="1"/>
  <c r="BN756" i="1"/>
  <c r="BN755" i="1"/>
  <c r="BN754" i="1"/>
  <c r="BN753" i="1"/>
  <c r="BN752" i="1"/>
  <c r="BN751" i="1"/>
  <c r="BN750" i="1"/>
  <c r="BN749" i="1"/>
  <c r="BN748" i="1"/>
  <c r="BN747" i="1"/>
  <c r="BN746" i="1"/>
  <c r="BN745" i="1"/>
  <c r="BN744" i="1"/>
  <c r="BN743" i="1"/>
  <c r="BN742" i="1"/>
  <c r="BN741" i="1"/>
  <c r="BN740" i="1"/>
  <c r="BN739" i="1"/>
  <c r="BN738" i="1"/>
  <c r="BN737" i="1"/>
  <c r="BN736" i="1"/>
  <c r="BN735" i="1"/>
  <c r="BN734" i="1"/>
  <c r="BN733" i="1"/>
  <c r="BN732" i="1"/>
  <c r="BN731" i="1"/>
  <c r="BN730" i="1"/>
  <c r="BN729" i="1"/>
  <c r="BN728" i="1"/>
  <c r="BN727" i="1"/>
  <c r="BN726" i="1"/>
  <c r="BN1426" i="1"/>
  <c r="BN725" i="1"/>
  <c r="BN724" i="1"/>
  <c r="BN723" i="1"/>
  <c r="BN722" i="1"/>
  <c r="BN721" i="1"/>
  <c r="BN720" i="1"/>
  <c r="BN719" i="1"/>
  <c r="BN718" i="1"/>
  <c r="BN717" i="1"/>
  <c r="BN716" i="1"/>
  <c r="BN715" i="1"/>
  <c r="BN714" i="1"/>
  <c r="BN713" i="1"/>
  <c r="BN712" i="1"/>
  <c r="BN711" i="1"/>
  <c r="BN710" i="1"/>
  <c r="BN709" i="1"/>
  <c r="BN708" i="1"/>
  <c r="BN707" i="1"/>
  <c r="BN706" i="1"/>
  <c r="BN705" i="1"/>
  <c r="BN704" i="1"/>
  <c r="BN703" i="1"/>
  <c r="BN702" i="1"/>
  <c r="BN701" i="1"/>
  <c r="BN700" i="1"/>
  <c r="BN699" i="1"/>
  <c r="BN698" i="1"/>
  <c r="BN697" i="1"/>
  <c r="BN696" i="1"/>
  <c r="BN695" i="1"/>
  <c r="BN694" i="1"/>
  <c r="BN693" i="1"/>
  <c r="BN692" i="1"/>
  <c r="BN691" i="1"/>
  <c r="BN690" i="1"/>
  <c r="BN689" i="1"/>
  <c r="BN688" i="1"/>
  <c r="BN687" i="1"/>
  <c r="BN686" i="1"/>
  <c r="BN685" i="1"/>
  <c r="BN684" i="1"/>
  <c r="BN683" i="1"/>
  <c r="BN682" i="1"/>
  <c r="BN681" i="1"/>
  <c r="BN680" i="1"/>
  <c r="BN679" i="1"/>
  <c r="BN678" i="1"/>
  <c r="BN677" i="1"/>
  <c r="BN676" i="1"/>
  <c r="BN675" i="1"/>
  <c r="BN674" i="1"/>
  <c r="BN673" i="1"/>
  <c r="BN672" i="1"/>
  <c r="BN671" i="1"/>
  <c r="BN670" i="1"/>
  <c r="BN669" i="1"/>
  <c r="BN668" i="1"/>
  <c r="BN667" i="1"/>
  <c r="BN666" i="1"/>
  <c r="BN665" i="1"/>
  <c r="BN664" i="1"/>
  <c r="BN663" i="1"/>
  <c r="BN662" i="1"/>
  <c r="BN661" i="1"/>
  <c r="BN660" i="1"/>
  <c r="BN659" i="1"/>
  <c r="BN658" i="1"/>
  <c r="BN657" i="1"/>
  <c r="BN656" i="1"/>
  <c r="BN655" i="1"/>
  <c r="BN654" i="1"/>
  <c r="BN1427" i="1"/>
  <c r="BN653" i="1"/>
  <c r="BN652" i="1"/>
  <c r="BN651" i="1"/>
  <c r="BN650" i="1"/>
  <c r="BN649" i="1"/>
  <c r="BN648" i="1"/>
  <c r="BN647" i="1"/>
  <c r="BN646" i="1"/>
  <c r="BN645" i="1"/>
  <c r="BN644" i="1"/>
  <c r="BN643" i="1"/>
  <c r="BN642" i="1"/>
  <c r="BN641" i="1"/>
  <c r="BN640" i="1"/>
  <c r="BN639" i="1"/>
  <c r="BN638" i="1"/>
  <c r="BN637" i="1"/>
  <c r="BN636" i="1"/>
  <c r="BN635" i="1"/>
  <c r="BN634" i="1"/>
  <c r="BN633" i="1"/>
  <c r="BN632" i="1"/>
  <c r="BN631" i="1"/>
  <c r="BN630" i="1"/>
  <c r="BN1438" i="1"/>
  <c r="BN629" i="1"/>
  <c r="BN628" i="1"/>
  <c r="BN627" i="1"/>
  <c r="BN626" i="1"/>
  <c r="BN625" i="1"/>
  <c r="BN624" i="1"/>
  <c r="BN623" i="1"/>
  <c r="BN622" i="1"/>
  <c r="BN621" i="1"/>
  <c r="BN620" i="1"/>
  <c r="BN619" i="1"/>
  <c r="BN618" i="1"/>
  <c r="BN617" i="1"/>
  <c r="BN616" i="1"/>
  <c r="BN615" i="1"/>
  <c r="BN614" i="1"/>
  <c r="BN613" i="1"/>
  <c r="BN612" i="1"/>
  <c r="BN611" i="1"/>
  <c r="BN610" i="1"/>
  <c r="BN609" i="1"/>
  <c r="BN608" i="1"/>
  <c r="BN607" i="1"/>
  <c r="BN606" i="1"/>
  <c r="BN605" i="1"/>
  <c r="BN604" i="1"/>
  <c r="BN603" i="1"/>
  <c r="BN602" i="1"/>
  <c r="BN601" i="1"/>
  <c r="BN600" i="1"/>
  <c r="BN599" i="1"/>
  <c r="BN598" i="1"/>
  <c r="BN1442" i="1"/>
  <c r="BN597" i="1"/>
  <c r="BN596" i="1"/>
  <c r="BN595" i="1"/>
  <c r="BN594" i="1"/>
  <c r="BN593" i="1"/>
  <c r="BN592" i="1"/>
  <c r="BN591" i="1"/>
  <c r="BN1437" i="1"/>
  <c r="BN590" i="1"/>
  <c r="BN589" i="1"/>
  <c r="BN588" i="1"/>
  <c r="BN587" i="1"/>
  <c r="BN586" i="1"/>
  <c r="BN585" i="1"/>
  <c r="BN584" i="1"/>
  <c r="BN583" i="1"/>
  <c r="BN582" i="1"/>
  <c r="BN581" i="1"/>
  <c r="BN1436" i="1"/>
  <c r="BN580" i="1"/>
  <c r="BN579" i="1"/>
  <c r="BN578" i="1"/>
  <c r="BN577" i="1"/>
  <c r="BN576" i="1"/>
  <c r="BN575" i="1"/>
  <c r="BN574" i="1"/>
  <c r="BN573" i="1"/>
  <c r="BN572" i="1"/>
  <c r="BN571" i="1"/>
  <c r="BN570" i="1"/>
  <c r="BN569" i="1"/>
  <c r="BN568" i="1"/>
  <c r="BN567" i="1"/>
  <c r="BN566" i="1"/>
  <c r="BN565" i="1"/>
  <c r="BN564" i="1"/>
  <c r="BN563" i="1"/>
  <c r="BN562" i="1"/>
  <c r="BN561" i="1"/>
  <c r="BN560" i="1"/>
  <c r="BN559" i="1"/>
  <c r="BN558" i="1"/>
  <c r="BN557" i="1"/>
  <c r="BN556" i="1"/>
  <c r="BN555" i="1"/>
  <c r="BN554" i="1"/>
  <c r="BN553" i="1"/>
  <c r="BN552" i="1"/>
  <c r="BN551" i="1"/>
  <c r="BN550" i="1"/>
  <c r="BN549" i="1"/>
  <c r="BN548" i="1"/>
  <c r="BN547" i="1"/>
  <c r="BN546" i="1"/>
  <c r="BN545" i="1"/>
  <c r="BN544" i="1"/>
  <c r="BN543" i="1"/>
  <c r="BN542" i="1"/>
  <c r="BN541" i="1"/>
  <c r="BN540" i="1"/>
  <c r="BN539" i="1"/>
  <c r="BN538" i="1"/>
  <c r="BN537" i="1"/>
  <c r="BN536" i="1"/>
  <c r="BN535" i="1"/>
  <c r="BN534" i="1"/>
  <c r="BN533" i="1"/>
  <c r="BN532" i="1"/>
  <c r="BN531" i="1"/>
  <c r="BN530" i="1"/>
  <c r="BN529" i="1"/>
  <c r="BN528" i="1"/>
  <c r="BN527" i="1"/>
  <c r="BN526" i="1"/>
  <c r="BN525" i="1"/>
  <c r="BN524" i="1"/>
  <c r="BN523" i="1"/>
  <c r="BN522" i="1"/>
  <c r="BN521" i="1"/>
  <c r="BN1445" i="1"/>
  <c r="BN520" i="1"/>
  <c r="BN519" i="1"/>
  <c r="BN518" i="1"/>
  <c r="BN517" i="1"/>
  <c r="BN516" i="1"/>
  <c r="BN515" i="1"/>
  <c r="BN514" i="1"/>
  <c r="BN513" i="1"/>
  <c r="BN512" i="1"/>
  <c r="BN511" i="1"/>
  <c r="BN510" i="1"/>
  <c r="BN509" i="1"/>
  <c r="BN508" i="1"/>
  <c r="BN507" i="1"/>
  <c r="BN1434" i="1"/>
  <c r="BN506" i="1"/>
  <c r="BN505" i="1"/>
  <c r="BN504" i="1"/>
  <c r="BN503" i="1"/>
  <c r="BN502" i="1"/>
  <c r="BN501" i="1"/>
  <c r="BN500" i="1"/>
  <c r="BN499" i="1"/>
  <c r="BN498" i="1"/>
  <c r="BN497" i="1"/>
  <c r="BN496" i="1"/>
  <c r="BN495" i="1"/>
  <c r="BN494" i="1"/>
  <c r="BN493" i="1"/>
  <c r="BN492" i="1"/>
  <c r="BN491" i="1"/>
  <c r="BN490" i="1"/>
  <c r="BN489" i="1"/>
  <c r="BN488" i="1"/>
  <c r="BN487" i="1"/>
  <c r="BN486" i="1"/>
  <c r="BN485" i="1"/>
  <c r="BN484" i="1"/>
  <c r="BN1441" i="1"/>
  <c r="BN483" i="1"/>
  <c r="BN482" i="1"/>
  <c r="BN481" i="1"/>
  <c r="BN480" i="1"/>
  <c r="BN479" i="1"/>
  <c r="BN478" i="1"/>
  <c r="BN477" i="1"/>
  <c r="BN476" i="1"/>
  <c r="BN475" i="1"/>
  <c r="BN474" i="1"/>
  <c r="BN473" i="1"/>
  <c r="BN472" i="1"/>
  <c r="BN471" i="1"/>
  <c r="BN470" i="1"/>
  <c r="BN469" i="1"/>
  <c r="BN468" i="1"/>
  <c r="BN467" i="1"/>
  <c r="BN466" i="1"/>
  <c r="BN465" i="1"/>
  <c r="BN464" i="1"/>
  <c r="BN463" i="1"/>
  <c r="BN462" i="1"/>
  <c r="BN461" i="1"/>
  <c r="BN460" i="1"/>
  <c r="BN459" i="1"/>
  <c r="BN458" i="1"/>
  <c r="BN457" i="1"/>
  <c r="BN456" i="1"/>
  <c r="BN455" i="1"/>
  <c r="BN454" i="1"/>
  <c r="BN453" i="1"/>
  <c r="BN452" i="1"/>
  <c r="BN451" i="1"/>
  <c r="BN450" i="1"/>
  <c r="BN449" i="1"/>
  <c r="BN448" i="1"/>
  <c r="BN447" i="1"/>
  <c r="BN446" i="1"/>
  <c r="BN445" i="1"/>
  <c r="BN444" i="1"/>
  <c r="BN443" i="1"/>
  <c r="BN442" i="1"/>
  <c r="BN441" i="1"/>
  <c r="BN440" i="1"/>
  <c r="BN439" i="1"/>
  <c r="BN438" i="1"/>
  <c r="BN437" i="1"/>
  <c r="BN436" i="1"/>
  <c r="BN435" i="1"/>
  <c r="BN434" i="1"/>
  <c r="BN433" i="1"/>
  <c r="BN432" i="1"/>
  <c r="BN431" i="1"/>
  <c r="BN430" i="1"/>
  <c r="BN429" i="1"/>
  <c r="BN428" i="1"/>
  <c r="BN427" i="1"/>
  <c r="BN426" i="1"/>
  <c r="BN425" i="1"/>
  <c r="BN424" i="1"/>
  <c r="BN423" i="1"/>
  <c r="BN422" i="1"/>
  <c r="BN421" i="1"/>
  <c r="BN420" i="1"/>
  <c r="BN419" i="1"/>
  <c r="BN1435" i="1"/>
  <c r="BN418" i="1"/>
  <c r="BN417" i="1"/>
  <c r="BN416" i="1"/>
  <c r="BN415" i="1"/>
  <c r="BN414" i="1"/>
  <c r="BN413" i="1"/>
  <c r="BN412" i="1"/>
  <c r="BN411" i="1"/>
  <c r="BN410" i="1"/>
  <c r="BN409" i="1"/>
  <c r="BN408" i="1"/>
  <c r="BN407" i="1"/>
  <c r="BN406" i="1"/>
  <c r="BN405" i="1"/>
  <c r="BN404" i="1"/>
  <c r="BN403" i="1"/>
  <c r="BN402" i="1"/>
  <c r="BN401" i="1"/>
  <c r="BN400" i="1"/>
  <c r="BN399" i="1"/>
  <c r="BN398" i="1"/>
  <c r="BN397" i="1"/>
  <c r="BN396" i="1"/>
  <c r="BN395" i="1"/>
  <c r="BN394" i="1"/>
  <c r="BN393" i="1"/>
  <c r="BN392" i="1"/>
  <c r="BN391" i="1"/>
  <c r="BN390" i="1"/>
  <c r="BN389" i="1"/>
  <c r="BN388" i="1"/>
  <c r="BN387" i="1"/>
  <c r="BN386" i="1"/>
  <c r="BN385" i="1"/>
  <c r="BN384" i="1"/>
  <c r="BN383" i="1"/>
  <c r="BN382" i="1"/>
  <c r="BN381" i="1"/>
  <c r="BN380" i="1"/>
  <c r="BN379" i="1"/>
  <c r="BN378" i="1"/>
  <c r="BN377" i="1"/>
  <c r="BN376" i="1"/>
  <c r="BN375" i="1"/>
  <c r="BN374" i="1"/>
  <c r="BN373" i="1"/>
  <c r="BN372" i="1"/>
  <c r="BN371" i="1"/>
  <c r="BN370" i="1"/>
  <c r="BN369" i="1"/>
  <c r="BN368" i="1"/>
  <c r="BN367" i="1"/>
  <c r="BN366" i="1"/>
  <c r="BN365" i="1"/>
  <c r="BN364" i="1"/>
  <c r="BN363" i="1"/>
  <c r="BN362" i="1"/>
  <c r="BN361" i="1"/>
  <c r="BN360" i="1"/>
  <c r="BN359" i="1"/>
  <c r="BN358" i="1"/>
  <c r="BN357" i="1"/>
  <c r="BN356" i="1"/>
  <c r="BN355" i="1"/>
  <c r="BN354" i="1"/>
  <c r="BN353" i="1"/>
  <c r="BN352" i="1"/>
  <c r="BN351" i="1"/>
  <c r="BN350" i="1"/>
  <c r="BN349" i="1"/>
  <c r="BN348" i="1"/>
  <c r="BN347" i="1"/>
  <c r="BN346" i="1"/>
  <c r="BN345" i="1"/>
  <c r="BN344" i="1"/>
  <c r="BN343" i="1"/>
  <c r="BN342" i="1"/>
  <c r="BN341" i="1"/>
  <c r="BN340" i="1"/>
  <c r="BN339" i="1"/>
  <c r="BN338" i="1"/>
  <c r="BN337" i="1"/>
  <c r="BN336" i="1"/>
  <c r="BN335" i="1"/>
  <c r="BN334" i="1"/>
  <c r="BN333" i="1"/>
  <c r="BN332" i="1"/>
  <c r="BN331" i="1"/>
  <c r="BN330" i="1"/>
  <c r="BN329" i="1"/>
  <c r="BN328" i="1"/>
  <c r="BN1433" i="1"/>
  <c r="BN327" i="1"/>
  <c r="BN326" i="1"/>
  <c r="BN325" i="1"/>
  <c r="BN324" i="1"/>
  <c r="BN323" i="1"/>
  <c r="BN322" i="1"/>
  <c r="BN321" i="1"/>
  <c r="BN320" i="1"/>
  <c r="BN319" i="1"/>
  <c r="BN318" i="1"/>
  <c r="BN317" i="1"/>
  <c r="BN316" i="1"/>
  <c r="BN315" i="1"/>
  <c r="BN314" i="1"/>
  <c r="BN313" i="1"/>
  <c r="BN312" i="1"/>
  <c r="BN311" i="1"/>
  <c r="BN310" i="1"/>
  <c r="BN309" i="1"/>
  <c r="BN308" i="1"/>
  <c r="BN307" i="1"/>
  <c r="BN306" i="1"/>
  <c r="BN305" i="1"/>
  <c r="BN304" i="1"/>
  <c r="BN303" i="1"/>
  <c r="BN302" i="1"/>
  <c r="BN301" i="1"/>
  <c r="BN300" i="1"/>
  <c r="BN299" i="1"/>
  <c r="BN298" i="1"/>
  <c r="BN297" i="1"/>
  <c r="BN296" i="1"/>
  <c r="BN295" i="1"/>
  <c r="BN294" i="1"/>
  <c r="BN293" i="1"/>
  <c r="BN292" i="1"/>
  <c r="BN291" i="1"/>
  <c r="BN290" i="1"/>
  <c r="BN289" i="1"/>
  <c r="BN288" i="1"/>
  <c r="BN287" i="1"/>
  <c r="BN286" i="1"/>
  <c r="BN285" i="1"/>
  <c r="BN284" i="1"/>
  <c r="BN283" i="1"/>
  <c r="BN282" i="1"/>
  <c r="BN281" i="1"/>
  <c r="BN280" i="1"/>
  <c r="BN279" i="1"/>
  <c r="BN278" i="1"/>
  <c r="BN277" i="1"/>
  <c r="BN276" i="1"/>
  <c r="BN275" i="1"/>
  <c r="BN274" i="1"/>
  <c r="BN273" i="1"/>
  <c r="BN272" i="1"/>
  <c r="BN271" i="1"/>
  <c r="BN270" i="1"/>
  <c r="BN269" i="1"/>
  <c r="BN268" i="1"/>
  <c r="BN267" i="1"/>
  <c r="BN266" i="1"/>
  <c r="BN265" i="1"/>
  <c r="BN264" i="1"/>
  <c r="BN263" i="1"/>
  <c r="BN262" i="1"/>
  <c r="BN261" i="1"/>
  <c r="BN260" i="1"/>
  <c r="BN259" i="1"/>
  <c r="BN258" i="1"/>
  <c r="BN257" i="1"/>
  <c r="BN256" i="1"/>
  <c r="BN255" i="1"/>
  <c r="BN254" i="1"/>
  <c r="BN253" i="1"/>
  <c r="BN252" i="1"/>
  <c r="BN251" i="1"/>
  <c r="BN250" i="1"/>
  <c r="BN249" i="1"/>
  <c r="BN248" i="1"/>
  <c r="BN247" i="1"/>
  <c r="BN246" i="1"/>
  <c r="BN245" i="1"/>
  <c r="BN244" i="1"/>
  <c r="BN243" i="1"/>
  <c r="BN1425" i="1"/>
  <c r="BN242" i="1"/>
  <c r="BN241" i="1"/>
  <c r="BN240" i="1"/>
  <c r="BN239" i="1"/>
  <c r="BN238" i="1"/>
  <c r="BN237" i="1"/>
  <c r="BN236" i="1"/>
  <c r="BN235" i="1"/>
  <c r="BN234" i="1"/>
  <c r="BN233" i="1"/>
  <c r="BN232" i="1"/>
  <c r="BN231" i="1"/>
  <c r="BN230" i="1"/>
  <c r="BN229" i="1"/>
  <c r="BN228" i="1"/>
  <c r="BN227" i="1"/>
  <c r="BN226" i="1"/>
  <c r="BN225" i="1"/>
  <c r="BN224" i="1"/>
  <c r="BN223" i="1"/>
  <c r="BN222" i="1"/>
  <c r="BN221" i="1"/>
  <c r="BN220" i="1"/>
  <c r="BN219" i="1"/>
  <c r="BN218" i="1"/>
  <c r="BN217" i="1"/>
  <c r="BN216" i="1"/>
  <c r="BN215" i="1"/>
  <c r="BN214" i="1"/>
  <c r="BN213" i="1"/>
  <c r="BN212" i="1"/>
  <c r="BN211" i="1"/>
  <c r="BN210" i="1"/>
  <c r="BN209" i="1"/>
  <c r="BN208" i="1"/>
  <c r="BN207" i="1"/>
  <c r="BN206" i="1"/>
  <c r="BN205" i="1"/>
  <c r="BN204" i="1"/>
  <c r="BN203" i="1"/>
  <c r="BN202" i="1"/>
  <c r="BN201" i="1"/>
  <c r="BN200" i="1"/>
  <c r="BN199" i="1"/>
  <c r="BN198" i="1"/>
  <c r="BN197" i="1"/>
  <c r="BN196" i="1"/>
  <c r="BN195" i="1"/>
  <c r="BN194" i="1"/>
  <c r="BN193" i="1"/>
  <c r="BN192" i="1"/>
  <c r="BN191" i="1"/>
  <c r="BN190" i="1"/>
  <c r="BN189" i="1"/>
  <c r="BN188" i="1"/>
  <c r="BN187" i="1"/>
  <c r="BN186" i="1"/>
  <c r="BN185" i="1"/>
  <c r="BN184" i="1"/>
  <c r="BN183" i="1"/>
  <c r="BN182" i="1"/>
  <c r="BN181" i="1"/>
  <c r="BN180" i="1"/>
  <c r="BN179" i="1"/>
  <c r="BN178" i="1"/>
  <c r="BN177" i="1"/>
  <c r="BN176" i="1"/>
  <c r="BN175" i="1"/>
  <c r="BN174" i="1"/>
  <c r="BN173" i="1"/>
  <c r="BN172" i="1"/>
  <c r="BN171" i="1"/>
  <c r="BN170" i="1"/>
  <c r="BN169" i="1"/>
  <c r="BN168" i="1"/>
  <c r="BN167" i="1"/>
  <c r="BN166" i="1"/>
  <c r="BN165" i="1"/>
  <c r="BN164" i="1"/>
  <c r="BN163" i="1"/>
  <c r="BN162" i="1"/>
  <c r="BN161" i="1"/>
  <c r="BN160" i="1"/>
  <c r="BN159" i="1"/>
  <c r="BN158" i="1"/>
  <c r="BN157" i="1"/>
  <c r="BN156" i="1"/>
  <c r="BN155" i="1"/>
  <c r="BN154" i="1"/>
  <c r="BN153" i="1"/>
  <c r="BN152" i="1"/>
  <c r="BN151" i="1"/>
  <c r="BN150" i="1"/>
  <c r="BN149" i="1"/>
  <c r="BN148" i="1"/>
  <c r="BN147" i="1"/>
  <c r="BN146" i="1"/>
  <c r="BN145" i="1"/>
  <c r="BN144" i="1"/>
  <c r="BN143" i="1"/>
  <c r="BN142" i="1"/>
  <c r="BN141" i="1"/>
  <c r="BN140" i="1"/>
  <c r="BN139" i="1"/>
  <c r="BN138" i="1"/>
  <c r="BN137" i="1"/>
  <c r="BN136" i="1"/>
  <c r="BN135" i="1"/>
  <c r="BN134" i="1"/>
  <c r="BN133" i="1"/>
  <c r="BN132" i="1"/>
  <c r="BN131" i="1"/>
  <c r="BN130" i="1"/>
  <c r="BN129" i="1"/>
  <c r="BN128" i="1"/>
  <c r="BN127" i="1"/>
  <c r="BN126" i="1"/>
  <c r="BN125" i="1"/>
  <c r="BN124" i="1"/>
  <c r="BN123" i="1"/>
  <c r="BN122" i="1"/>
  <c r="BN121" i="1"/>
  <c r="BN120" i="1"/>
  <c r="BN119" i="1"/>
  <c r="BN118" i="1"/>
  <c r="BN117" i="1"/>
  <c r="BN116" i="1"/>
  <c r="BN115" i="1"/>
  <c r="BN114" i="1"/>
  <c r="BN113" i="1"/>
  <c r="BN112" i="1"/>
  <c r="BN111" i="1"/>
  <c r="BN110" i="1"/>
  <c r="BN109" i="1"/>
  <c r="BN108" i="1"/>
  <c r="BN107" i="1"/>
  <c r="BN106" i="1"/>
  <c r="BN105" i="1"/>
  <c r="BN104" i="1"/>
  <c r="BN103" i="1"/>
  <c r="BN102" i="1"/>
  <c r="BN101" i="1"/>
  <c r="BN100" i="1"/>
  <c r="BN99" i="1"/>
  <c r="BN98" i="1"/>
  <c r="BN97" i="1"/>
  <c r="BN96" i="1"/>
  <c r="BN95" i="1"/>
  <c r="BN94" i="1"/>
  <c r="BN93" i="1"/>
  <c r="BN92" i="1"/>
  <c r="BN91" i="1"/>
  <c r="BN90" i="1"/>
  <c r="BN89" i="1"/>
  <c r="BN88" i="1"/>
  <c r="BN87" i="1"/>
  <c r="BN86" i="1"/>
  <c r="BN85" i="1"/>
  <c r="BN84" i="1"/>
  <c r="BN83" i="1"/>
  <c r="BN82" i="1"/>
  <c r="BN81" i="1"/>
  <c r="BN80" i="1"/>
  <c r="BN79" i="1"/>
  <c r="BN78" i="1"/>
  <c r="BN77" i="1"/>
  <c r="BN76" i="1"/>
  <c r="BN75" i="1"/>
  <c r="BN74" i="1"/>
  <c r="BN73" i="1"/>
  <c r="BN72" i="1"/>
  <c r="BN71" i="1"/>
  <c r="BN70" i="1"/>
  <c r="BN69" i="1"/>
  <c r="BN68" i="1"/>
  <c r="BN67" i="1"/>
  <c r="BN66" i="1"/>
  <c r="BN65" i="1"/>
  <c r="BN64" i="1"/>
  <c r="BN63" i="1"/>
  <c r="BN62" i="1"/>
  <c r="BN61" i="1"/>
  <c r="BN60" i="1"/>
  <c r="BN59" i="1"/>
  <c r="BN58" i="1"/>
  <c r="BN57" i="1"/>
  <c r="BN56" i="1"/>
  <c r="BN55" i="1"/>
  <c r="BN54" i="1"/>
  <c r="BN53" i="1"/>
  <c r="BN52" i="1"/>
  <c r="BN51" i="1"/>
  <c r="BN50" i="1"/>
  <c r="BN49" i="1"/>
  <c r="BN48" i="1"/>
  <c r="BN47" i="1"/>
  <c r="BN46" i="1"/>
  <c r="BN45" i="1"/>
  <c r="BN44" i="1"/>
  <c r="BN43" i="1"/>
  <c r="BN42" i="1"/>
  <c r="BN41" i="1"/>
  <c r="BN40" i="1"/>
  <c r="BN39" i="1"/>
  <c r="BN38" i="1"/>
  <c r="BN37" i="1"/>
  <c r="BN36" i="1"/>
  <c r="BN35" i="1"/>
  <c r="BN34" i="1"/>
  <c r="BN33" i="1"/>
  <c r="BN32" i="1"/>
  <c r="BN31" i="1"/>
  <c r="BN30" i="1"/>
  <c r="BN29" i="1"/>
  <c r="BN28" i="1"/>
  <c r="BN27" i="1"/>
  <c r="BN26" i="1"/>
  <c r="BN25" i="1"/>
  <c r="BN24" i="1"/>
  <c r="BN23" i="1"/>
  <c r="BN22" i="1"/>
  <c r="BN21" i="1"/>
  <c r="BN20" i="1"/>
  <c r="BN19" i="1"/>
  <c r="BN18" i="1"/>
  <c r="BN17" i="1"/>
  <c r="BN16" i="1"/>
  <c r="BN15" i="1"/>
  <c r="BN14" i="1"/>
  <c r="BN13" i="1"/>
  <c r="BN12" i="1"/>
  <c r="BN11" i="1"/>
  <c r="BN10" i="1"/>
  <c r="BN9" i="1"/>
  <c r="BN8" i="1"/>
  <c r="BN7" i="1"/>
  <c r="BN6" i="1"/>
  <c r="BN5" i="1"/>
  <c r="BN4" i="1"/>
  <c r="BL100" i="1"/>
  <c r="BL30" i="1"/>
  <c r="BL26" i="1"/>
  <c r="BL13" i="1"/>
  <c r="BL9" i="1"/>
  <c r="BL6" i="1"/>
  <c r="BL4" i="1"/>
  <c r="BL18" i="1"/>
  <c r="BL17" i="1"/>
  <c r="BL767" i="1"/>
  <c r="BL197" i="1"/>
  <c r="BM175" i="1"/>
  <c r="BL138" i="1"/>
  <c r="BL132" i="1"/>
  <c r="BL130" i="1"/>
  <c r="BL124" i="1"/>
  <c r="BL122" i="1"/>
  <c r="BM236" i="1"/>
  <c r="BM226" i="1"/>
  <c r="BM218" i="1"/>
  <c r="BM211" i="1"/>
  <c r="BM206" i="1"/>
  <c r="BL205" i="1"/>
  <c r="BM199" i="1"/>
  <c r="BM30" i="1"/>
  <c r="BL158" i="1"/>
  <c r="BL148" i="1"/>
  <c r="BM197" i="1"/>
  <c r="BM83" i="1"/>
  <c r="BL52" i="1"/>
  <c r="BL51" i="1"/>
  <c r="BL43" i="1"/>
  <c r="BL83" i="1"/>
  <c r="BL38" i="1"/>
  <c r="BL1520" i="1"/>
  <c r="BL1488" i="1"/>
  <c r="BL1480" i="1"/>
  <c r="BL1479" i="1"/>
  <c r="BL1471" i="1"/>
  <c r="BL1468" i="1"/>
  <c r="BL1467" i="1"/>
  <c r="BM1390" i="1"/>
  <c r="BM1355" i="1"/>
  <c r="BL1044" i="1"/>
  <c r="BL993" i="1"/>
  <c r="BL977" i="1"/>
  <c r="BL971" i="1"/>
  <c r="BL966" i="1"/>
  <c r="BL965" i="1"/>
  <c r="BM957" i="1"/>
  <c r="BM956" i="1"/>
  <c r="BM953" i="1"/>
  <c r="BM952" i="1"/>
  <c r="BM945" i="1"/>
  <c r="BM944" i="1"/>
  <c r="BM941" i="1"/>
  <c r="BM940" i="1"/>
  <c r="BL889" i="1"/>
  <c r="BL878" i="1"/>
  <c r="BL839" i="1"/>
  <c r="BL830" i="1"/>
  <c r="BL815" i="1"/>
  <c r="BL811" i="1"/>
  <c r="BM809" i="1"/>
  <c r="BM808" i="1"/>
  <c r="BL807" i="1"/>
  <c r="BM805" i="1"/>
  <c r="BM804" i="1"/>
  <c r="BL803" i="1"/>
  <c r="BM801" i="1"/>
  <c r="BM800" i="1"/>
  <c r="BL799" i="1"/>
  <c r="BL795" i="1"/>
  <c r="BM793" i="1"/>
  <c r="BM792" i="1"/>
  <c r="BL791" i="1"/>
  <c r="BM789" i="1"/>
  <c r="BM788" i="1"/>
  <c r="BL787" i="1"/>
  <c r="BM785" i="1"/>
  <c r="BM784" i="1"/>
  <c r="BL783" i="1"/>
  <c r="BL779" i="1"/>
  <c r="BM777" i="1"/>
  <c r="BM776" i="1"/>
  <c r="BL775" i="1"/>
  <c r="BM773" i="1"/>
  <c r="BM772" i="1"/>
  <c r="BL771" i="1"/>
  <c r="BM769" i="1"/>
  <c r="BM768" i="1"/>
  <c r="BL116" i="1"/>
  <c r="BL115" i="1"/>
  <c r="BL107" i="1"/>
  <c r="BL751" i="1"/>
  <c r="BM676" i="1"/>
  <c r="BK505" i="1"/>
  <c r="BK504" i="1"/>
  <c r="BK489" i="1"/>
  <c r="BK488" i="1"/>
  <c r="BM443" i="1"/>
  <c r="BM435" i="1"/>
  <c r="BM434" i="1"/>
  <c r="BM433" i="1"/>
  <c r="BL432" i="1"/>
  <c r="BM430" i="1"/>
  <c r="BL429" i="1"/>
  <c r="BL419" i="1"/>
  <c r="BL403" i="1"/>
  <c r="BL332" i="1"/>
  <c r="BL271" i="1"/>
  <c r="BL25" i="1"/>
  <c r="BL23" i="1"/>
  <c r="BL22" i="1"/>
  <c r="BM21" i="1"/>
  <c r="BL19" i="1"/>
  <c r="BL1508" i="1"/>
  <c r="BL1390" i="1"/>
  <c r="BL1387" i="1"/>
  <c r="BL1383" i="1"/>
  <c r="BL259" i="1"/>
  <c r="BM255" i="1"/>
  <c r="BM243" i="1"/>
  <c r="BM192" i="1"/>
  <c r="BM191" i="1"/>
  <c r="BM182" i="1"/>
  <c r="BL99" i="1"/>
  <c r="BM51" i="1"/>
  <c r="BL32" i="1"/>
  <c r="BL31" i="1"/>
  <c r="BL11" i="1"/>
  <c r="BM4" i="1"/>
  <c r="BL1566" i="1"/>
  <c r="BL1555" i="1"/>
  <c r="BL1552" i="1"/>
  <c r="BL1550" i="1"/>
  <c r="BL1544" i="1"/>
  <c r="BL1531" i="1"/>
  <c r="BL1528" i="1"/>
  <c r="BL1525" i="1"/>
  <c r="BL1524" i="1"/>
  <c r="BL1523" i="1"/>
  <c r="BL1521" i="1"/>
  <c r="BM1044" i="1"/>
  <c r="BM332" i="1"/>
  <c r="BM234" i="1"/>
  <c r="BM172" i="1"/>
  <c r="BL76" i="1"/>
  <c r="BL72" i="1"/>
  <c r="BL55" i="1"/>
  <c r="BM43" i="1"/>
  <c r="BL1542" i="1"/>
  <c r="BL1517" i="1"/>
  <c r="BL1492" i="1"/>
  <c r="BL1355" i="1"/>
  <c r="BL1036" i="1"/>
  <c r="BL1019" i="1"/>
  <c r="BL1009" i="1"/>
  <c r="BL1007" i="1"/>
  <c r="BL1006" i="1"/>
  <c r="BL1005" i="1"/>
  <c r="BL1004" i="1"/>
  <c r="BL1003" i="1"/>
  <c r="BL1002" i="1"/>
  <c r="BL1001" i="1"/>
  <c r="BL1000" i="1"/>
  <c r="BL999" i="1"/>
  <c r="BL317" i="1"/>
  <c r="BL305" i="1"/>
  <c r="BL301" i="1"/>
  <c r="BL297" i="1"/>
  <c r="BL295" i="1"/>
  <c r="BL294" i="1"/>
  <c r="BL293" i="1"/>
  <c r="BL291" i="1"/>
  <c r="BL290" i="1"/>
  <c r="BL289" i="1"/>
  <c r="BL287" i="1"/>
  <c r="BL281" i="1"/>
  <c r="BL279" i="1"/>
  <c r="BL277" i="1"/>
  <c r="BM220" i="1"/>
  <c r="BL172" i="1"/>
  <c r="BL150" i="1"/>
  <c r="BL46" i="1"/>
  <c r="BL7" i="1"/>
  <c r="BL61" i="1"/>
  <c r="BL60" i="1"/>
  <c r="BL57" i="1"/>
  <c r="BL56" i="1"/>
  <c r="BL14" i="1"/>
  <c r="BL1381" i="1"/>
  <c r="BM993" i="1"/>
  <c r="BM148" i="1"/>
  <c r="BM76" i="1"/>
  <c r="BK21" i="1"/>
  <c r="BL1315" i="1"/>
  <c r="BL1118" i="1"/>
  <c r="BL1114" i="1"/>
  <c r="BL1112" i="1"/>
  <c r="BL1110" i="1"/>
  <c r="BL1108" i="1"/>
  <c r="BL1106" i="1"/>
  <c r="BL1102" i="1"/>
  <c r="BL1050" i="1"/>
  <c r="BL1049" i="1"/>
  <c r="BL1048" i="1"/>
  <c r="BL1047" i="1"/>
  <c r="BL1046" i="1"/>
  <c r="BL1045" i="1"/>
  <c r="BL91" i="1"/>
  <c r="BL86" i="1"/>
  <c r="BM55" i="1"/>
  <c r="BM38" i="1"/>
  <c r="BK1464" i="1"/>
  <c r="BK1456" i="1"/>
  <c r="BK954" i="1"/>
  <c r="BK950" i="1"/>
  <c r="BM937" i="1"/>
  <c r="BM936" i="1"/>
  <c r="BM933" i="1"/>
  <c r="BM932" i="1"/>
  <c r="BL921" i="1"/>
  <c r="BL910" i="1"/>
  <c r="BL906" i="1"/>
  <c r="BL905" i="1"/>
  <c r="BM902" i="1"/>
  <c r="BL901" i="1"/>
  <c r="BL899" i="1"/>
  <c r="BL895" i="1"/>
  <c r="BL894" i="1"/>
  <c r="BM892" i="1"/>
  <c r="BM891" i="1"/>
  <c r="BL890" i="1"/>
  <c r="BL704" i="1"/>
  <c r="BL689" i="1"/>
  <c r="BL688" i="1"/>
  <c r="BL687" i="1"/>
  <c r="BL686" i="1"/>
  <c r="BL685" i="1"/>
  <c r="BL684" i="1"/>
  <c r="BL683" i="1"/>
  <c r="BL682" i="1"/>
  <c r="BL681" i="1"/>
  <c r="BL680" i="1"/>
  <c r="BL679" i="1"/>
  <c r="BL678" i="1"/>
  <c r="BL677" i="1"/>
  <c r="BL340" i="1"/>
  <c r="BL337" i="1"/>
  <c r="BL336" i="1"/>
  <c r="BL335" i="1"/>
  <c r="BL334" i="1"/>
  <c r="BM227" i="1"/>
  <c r="BL161" i="1"/>
  <c r="BL92" i="1"/>
  <c r="BK87" i="1"/>
  <c r="BL36" i="1"/>
  <c r="BL35" i="1"/>
  <c r="BL34" i="1"/>
  <c r="BK33" i="1"/>
  <c r="BL33" i="1"/>
  <c r="BL10" i="1"/>
  <c r="BK1467" i="1"/>
  <c r="BK1466" i="1"/>
  <c r="BL1504" i="1"/>
  <c r="BL1500" i="1"/>
  <c r="BL1499" i="1"/>
  <c r="BL1498" i="1"/>
  <c r="BL1497" i="1"/>
  <c r="BL1496" i="1"/>
  <c r="BL1495" i="1"/>
  <c r="BL1494" i="1"/>
  <c r="BL1493" i="1"/>
  <c r="BL1313" i="1"/>
  <c r="BM977" i="1"/>
  <c r="BL321" i="1"/>
  <c r="BM247" i="1"/>
  <c r="BM184" i="1"/>
  <c r="BL108" i="1"/>
  <c r="BL48" i="1"/>
  <c r="BL47" i="1"/>
  <c r="BL15" i="1"/>
  <c r="BM158" i="1"/>
  <c r="BM72" i="1"/>
  <c r="BM1566" i="1"/>
  <c r="BL1548" i="1"/>
  <c r="BL1547" i="1"/>
  <c r="BL1546" i="1"/>
  <c r="BL1545" i="1"/>
  <c r="BM1381" i="1"/>
  <c r="BL1349" i="1"/>
  <c r="BL1342" i="1"/>
  <c r="BM1339" i="1"/>
  <c r="BL1338" i="1"/>
  <c r="BL1336" i="1"/>
  <c r="BL1334" i="1"/>
  <c r="BL1332" i="1"/>
  <c r="BL1331" i="1"/>
  <c r="BL1327" i="1"/>
  <c r="BL1325" i="1"/>
  <c r="BL1323" i="1"/>
  <c r="BL1321" i="1"/>
  <c r="BL1319" i="1"/>
  <c r="BL1317" i="1"/>
  <c r="BM1036" i="1"/>
  <c r="BM559" i="1"/>
  <c r="BL276" i="1"/>
  <c r="BL275" i="1"/>
  <c r="BL274" i="1"/>
  <c r="BL273" i="1"/>
  <c r="BM212" i="1"/>
  <c r="BM150" i="1"/>
  <c r="BL140" i="1"/>
  <c r="BM86" i="1"/>
  <c r="BL82" i="1"/>
  <c r="BK81" i="1"/>
  <c r="BK80" i="1"/>
  <c r="BL80" i="1"/>
  <c r="BL79" i="1"/>
  <c r="BL78" i="1"/>
  <c r="BL77" i="1"/>
  <c r="BM61" i="1"/>
  <c r="BM46" i="1"/>
  <c r="BM31" i="1"/>
  <c r="BL27" i="1"/>
  <c r="BL5" i="1"/>
  <c r="BL1575" i="1"/>
  <c r="BL1574" i="1"/>
  <c r="BL1572" i="1"/>
  <c r="BL1571" i="1"/>
  <c r="BL1570" i="1"/>
  <c r="BL1569" i="1"/>
  <c r="BL1568" i="1"/>
  <c r="BL1567" i="1"/>
  <c r="BK1358" i="1"/>
  <c r="BL1563" i="1"/>
  <c r="BL1562" i="1"/>
  <c r="BL1561" i="1"/>
  <c r="BL1560" i="1"/>
  <c r="BL1559" i="1"/>
  <c r="BL1558" i="1"/>
  <c r="BL1556" i="1"/>
  <c r="BL1539" i="1"/>
  <c r="BL1538" i="1"/>
  <c r="BL1537" i="1"/>
  <c r="BL1536" i="1"/>
  <c r="BL1535" i="1"/>
  <c r="BL1534" i="1"/>
  <c r="BL1515" i="1"/>
  <c r="BL1513" i="1"/>
  <c r="BL1512" i="1"/>
  <c r="BL1511" i="1"/>
  <c r="BL1510" i="1"/>
  <c r="BL1509" i="1"/>
  <c r="BL1487" i="1"/>
  <c r="BK1486" i="1"/>
  <c r="BL1484" i="1"/>
  <c r="BL1483" i="1"/>
  <c r="BL1482" i="1"/>
  <c r="BL1481" i="1"/>
  <c r="BM1431" i="1"/>
  <c r="BM1371" i="1"/>
  <c r="BL1370" i="1"/>
  <c r="BL1369" i="1"/>
  <c r="BK1368" i="1"/>
  <c r="BL1366" i="1"/>
  <c r="BL1365" i="1"/>
  <c r="BM1358" i="1"/>
  <c r="BL1357" i="1"/>
  <c r="BK1294" i="1"/>
  <c r="BK1290" i="1"/>
  <c r="BK1286" i="1"/>
  <c r="BK1383" i="1"/>
  <c r="BK1297" i="1"/>
  <c r="BK1295" i="1"/>
  <c r="BK1282" i="1"/>
  <c r="BK1278" i="1"/>
  <c r="BK1274" i="1"/>
  <c r="BK1270" i="1"/>
  <c r="BK1267" i="1"/>
  <c r="BK1263" i="1"/>
  <c r="BK1259" i="1"/>
  <c r="BK1255" i="1"/>
  <c r="BK1251" i="1"/>
  <c r="BK1247" i="1"/>
  <c r="BK1243" i="1"/>
  <c r="BK1239" i="1"/>
  <c r="BK1235" i="1"/>
  <c r="BK1231" i="1"/>
  <c r="BK1227" i="1"/>
  <c r="BK1223" i="1"/>
  <c r="BK1219" i="1"/>
  <c r="BK1215" i="1"/>
  <c r="BK1211" i="1"/>
  <c r="BK1208" i="1"/>
  <c r="BK1204" i="1"/>
  <c r="BK1200" i="1"/>
  <c r="BK1196" i="1"/>
  <c r="BK1192" i="1"/>
  <c r="BK1188" i="1"/>
  <c r="BK1184" i="1"/>
  <c r="BK1180" i="1"/>
  <c r="BK1176" i="1"/>
  <c r="BK1172" i="1"/>
  <c r="BK1168" i="1"/>
  <c r="BK1164" i="1"/>
  <c r="BK1160" i="1"/>
  <c r="BK1156" i="1"/>
  <c r="BK1152" i="1"/>
  <c r="BK1148" i="1"/>
  <c r="BK1144" i="1"/>
  <c r="BK1140" i="1"/>
  <c r="BK1137" i="1"/>
  <c r="BM1137" i="1"/>
  <c r="BL987" i="1"/>
  <c r="BK986" i="1"/>
  <c r="BL986" i="1"/>
  <c r="BL985" i="1"/>
  <c r="BL984" i="1"/>
  <c r="BL983" i="1"/>
  <c r="BL981" i="1"/>
  <c r="BL980" i="1"/>
  <c r="BL979" i="1"/>
  <c r="BL978" i="1"/>
  <c r="BK930" i="1"/>
  <c r="BM673" i="1"/>
  <c r="BM671" i="1"/>
  <c r="BM670" i="1"/>
  <c r="BM669" i="1"/>
  <c r="BM668" i="1"/>
  <c r="BM667" i="1"/>
  <c r="BM664" i="1"/>
  <c r="BM663" i="1"/>
  <c r="BM662" i="1"/>
  <c r="BM661" i="1"/>
  <c r="BM660" i="1"/>
  <c r="BM659" i="1"/>
  <c r="BM658" i="1"/>
  <c r="BL656" i="1"/>
  <c r="BL412" i="1"/>
  <c r="BL409" i="1"/>
  <c r="BL408" i="1"/>
  <c r="BM406" i="1"/>
  <c r="BL405" i="1"/>
  <c r="BM404" i="1"/>
  <c r="BM334" i="1"/>
  <c r="BL1433" i="1"/>
  <c r="BL327" i="1"/>
  <c r="BL326" i="1"/>
  <c r="BL325" i="1"/>
  <c r="BL323" i="1"/>
  <c r="BL322" i="1"/>
  <c r="BL1029" i="1"/>
  <c r="BL1028" i="1"/>
  <c r="BL1027" i="1"/>
  <c r="BL1026" i="1"/>
  <c r="BL1025" i="1"/>
  <c r="BL1023" i="1"/>
  <c r="BL1022" i="1"/>
  <c r="BL1021" i="1"/>
  <c r="BL1020" i="1"/>
  <c r="BL867" i="1"/>
  <c r="BL863" i="1"/>
  <c r="BL861" i="1"/>
  <c r="BM858" i="1"/>
  <c r="BM856" i="1"/>
  <c r="BL855" i="1"/>
  <c r="BL854" i="1"/>
  <c r="BL850" i="1"/>
  <c r="BL849" i="1"/>
  <c r="BM846" i="1"/>
  <c r="BL845" i="1"/>
  <c r="BM841" i="1"/>
  <c r="BM840" i="1"/>
  <c r="BL735" i="1"/>
  <c r="BL731" i="1"/>
  <c r="BK730" i="1"/>
  <c r="BM729" i="1"/>
  <c r="BM728" i="1"/>
  <c r="BL727" i="1"/>
  <c r="BM1426" i="1"/>
  <c r="BM725" i="1"/>
  <c r="BL724" i="1"/>
  <c r="BM722" i="1"/>
  <c r="BM721" i="1"/>
  <c r="BL720" i="1"/>
  <c r="BL716" i="1"/>
  <c r="BM714" i="1"/>
  <c r="BM713" i="1"/>
  <c r="BL712" i="1"/>
  <c r="BM710" i="1"/>
  <c r="BM709" i="1"/>
  <c r="BL708" i="1"/>
  <c r="BM706" i="1"/>
  <c r="BM705" i="1"/>
  <c r="BL626" i="1"/>
  <c r="BL618" i="1"/>
  <c r="BK617" i="1"/>
  <c r="BL617" i="1"/>
  <c r="BK616" i="1"/>
  <c r="BK615" i="1"/>
  <c r="BL615" i="1"/>
  <c r="BK614" i="1"/>
  <c r="BL614" i="1"/>
  <c r="BL613" i="1"/>
  <c r="BL611" i="1"/>
  <c r="BL595" i="1"/>
  <c r="BL588" i="1"/>
  <c r="BK587" i="1"/>
  <c r="BL587" i="1"/>
  <c r="BK586" i="1"/>
  <c r="BK585" i="1"/>
  <c r="BL585" i="1"/>
  <c r="BK584" i="1"/>
  <c r="BL584" i="1"/>
  <c r="BL583" i="1"/>
  <c r="BL581" i="1"/>
  <c r="BM580" i="1"/>
  <c r="BM579" i="1"/>
  <c r="BL578" i="1"/>
  <c r="BM576" i="1"/>
  <c r="BM575" i="1"/>
  <c r="BL574" i="1"/>
  <c r="BL570" i="1"/>
  <c r="BM568" i="1"/>
  <c r="BM567" i="1"/>
  <c r="BL566" i="1"/>
  <c r="BM564" i="1"/>
  <c r="BL562" i="1"/>
  <c r="BK1113" i="1"/>
  <c r="BM971" i="1"/>
  <c r="BL930" i="1"/>
  <c r="BL927" i="1"/>
  <c r="BK810" i="1"/>
  <c r="BK559" i="1"/>
  <c r="BL313" i="1"/>
  <c r="BL311" i="1"/>
  <c r="BL310" i="1"/>
  <c r="BL309" i="1"/>
  <c r="BL307" i="1"/>
  <c r="BL306" i="1"/>
  <c r="BL285" i="1"/>
  <c r="BL284" i="1"/>
  <c r="BL283" i="1"/>
  <c r="BL282" i="1"/>
  <c r="BL267" i="1"/>
  <c r="BL265" i="1"/>
  <c r="BL263" i="1"/>
  <c r="BL261" i="1"/>
  <c r="BM242" i="1"/>
  <c r="BM240" i="1"/>
  <c r="BM238" i="1"/>
  <c r="BL237" i="1"/>
  <c r="BM223" i="1"/>
  <c r="BM222" i="1"/>
  <c r="BM210" i="1"/>
  <c r="BL209" i="1"/>
  <c r="BM207" i="1"/>
  <c r="BM196" i="1"/>
  <c r="BM194" i="1"/>
  <c r="BL193" i="1"/>
  <c r="BM179" i="1"/>
  <c r="BL177" i="1"/>
  <c r="BM161" i="1"/>
  <c r="BL156" i="1"/>
  <c r="BL154" i="1"/>
  <c r="BL153" i="1"/>
  <c r="BL152" i="1"/>
  <c r="BL151" i="1"/>
  <c r="BL136" i="1"/>
  <c r="BM135" i="1"/>
  <c r="BL134" i="1"/>
  <c r="BL120" i="1"/>
  <c r="BM119" i="1"/>
  <c r="BL118" i="1"/>
  <c r="BM117" i="1"/>
  <c r="BL104" i="1"/>
  <c r="BL103" i="1"/>
  <c r="BM102" i="1"/>
  <c r="BM101" i="1"/>
  <c r="BL89" i="1"/>
  <c r="BL88" i="1"/>
  <c r="BM87" i="1"/>
  <c r="BL73" i="1"/>
  <c r="BM60" i="1"/>
  <c r="BL44" i="1"/>
  <c r="BL8" i="1"/>
  <c r="BL84" i="1"/>
  <c r="BL71" i="1"/>
  <c r="BK69" i="1"/>
  <c r="BL69" i="1"/>
  <c r="BL68" i="1"/>
  <c r="BL67" i="1"/>
  <c r="BL65" i="1"/>
  <c r="BL64" i="1"/>
  <c r="BL63" i="1"/>
  <c r="BL62" i="1"/>
  <c r="BL42" i="1"/>
  <c r="BK41" i="1"/>
  <c r="BL41" i="1"/>
  <c r="BL40" i="1"/>
  <c r="BL39" i="1"/>
  <c r="BL12" i="1"/>
  <c r="BM251" i="1"/>
  <c r="BM249" i="1"/>
  <c r="BM232" i="1"/>
  <c r="BL230" i="1"/>
  <c r="BK229" i="1"/>
  <c r="BL229" i="1"/>
  <c r="BM228" i="1"/>
  <c r="BM216" i="1"/>
  <c r="BM215" i="1"/>
  <c r="BL214" i="1"/>
  <c r="BL213" i="1"/>
  <c r="BL201" i="1"/>
  <c r="BM200" i="1"/>
  <c r="BM190" i="1"/>
  <c r="BL188" i="1"/>
  <c r="BK187" i="1"/>
  <c r="BL187" i="1"/>
  <c r="BM186" i="1"/>
  <c r="BL170" i="1"/>
  <c r="BL169" i="1"/>
  <c r="BL164" i="1"/>
  <c r="BL162" i="1"/>
  <c r="BL145" i="1"/>
  <c r="BM144" i="1"/>
  <c r="BM143" i="1"/>
  <c r="BL142" i="1"/>
  <c r="BL128" i="1"/>
  <c r="BM127" i="1"/>
  <c r="BL126" i="1"/>
  <c r="BL112" i="1"/>
  <c r="BL111" i="1"/>
  <c r="BM110" i="1"/>
  <c r="BM109" i="1"/>
  <c r="BL96" i="1"/>
  <c r="BL95" i="1"/>
  <c r="BM94" i="1"/>
  <c r="BM93" i="1"/>
  <c r="BL50" i="1"/>
  <c r="BK49" i="1"/>
  <c r="BL49" i="1"/>
  <c r="BL28" i="1"/>
  <c r="BK17" i="1"/>
  <c r="BL16" i="1"/>
  <c r="BK1545" i="1"/>
  <c r="BK1452" i="1"/>
  <c r="BK1451" i="1"/>
  <c r="BK1450" i="1"/>
  <c r="BL1431" i="1"/>
  <c r="BL1372" i="1"/>
  <c r="BM1342" i="1"/>
  <c r="BK1326" i="1"/>
  <c r="BK1125" i="1"/>
  <c r="BM1115" i="1"/>
  <c r="BK1049" i="1"/>
  <c r="BK1002" i="1"/>
  <c r="BM987" i="1"/>
  <c r="BK980" i="1"/>
  <c r="BK946" i="1"/>
  <c r="BK938" i="1"/>
  <c r="BK934" i="1"/>
  <c r="BK794" i="1"/>
  <c r="BK1574" i="1"/>
  <c r="BK1510" i="1"/>
  <c r="BK1494" i="1"/>
  <c r="BM1568" i="1"/>
  <c r="BL1564" i="1"/>
  <c r="BK1558" i="1"/>
  <c r="BL1554" i="1"/>
  <c r="BL1553" i="1"/>
  <c r="BL1543" i="1"/>
  <c r="BL1529" i="1"/>
  <c r="BL1519" i="1"/>
  <c r="BL1518" i="1"/>
  <c r="BL1507" i="1"/>
  <c r="BL1506" i="1"/>
  <c r="BL1505" i="1"/>
  <c r="BL1491" i="1"/>
  <c r="BL1490" i="1"/>
  <c r="BL1489" i="1"/>
  <c r="BK1457" i="1"/>
  <c r="BM1386" i="1"/>
  <c r="BL1384" i="1"/>
  <c r="BK1378" i="1"/>
  <c r="BL1368" i="1"/>
  <c r="BK1354" i="1"/>
  <c r="BL1354" i="1"/>
  <c r="BM1353" i="1"/>
  <c r="BM1351" i="1"/>
  <c r="BL1350" i="1"/>
  <c r="BK1443" i="1"/>
  <c r="BL1328" i="1"/>
  <c r="BL1312" i="1"/>
  <c r="BK1311" i="1"/>
  <c r="BL1310" i="1"/>
  <c r="BL1308" i="1"/>
  <c r="BL1306" i="1"/>
  <c r="BL1304" i="1"/>
  <c r="BK1301" i="1"/>
  <c r="BL1042" i="1"/>
  <c r="BK1041" i="1"/>
  <c r="BL1041" i="1"/>
  <c r="BL1040" i="1"/>
  <c r="BL1039" i="1"/>
  <c r="BL1038" i="1"/>
  <c r="BL1037" i="1"/>
  <c r="BK1018" i="1"/>
  <c r="BL1018" i="1"/>
  <c r="BL1017" i="1"/>
  <c r="BL1016" i="1"/>
  <c r="BL1015" i="1"/>
  <c r="BM1003" i="1"/>
  <c r="BL997" i="1"/>
  <c r="BK996" i="1"/>
  <c r="BL996" i="1"/>
  <c r="BL995" i="1"/>
  <c r="BL994" i="1"/>
  <c r="BL975" i="1"/>
  <c r="BL974" i="1"/>
  <c r="BL973" i="1"/>
  <c r="BL972" i="1"/>
  <c r="BK951" i="1"/>
  <c r="BL950" i="1"/>
  <c r="BL947" i="1"/>
  <c r="BK926" i="1"/>
  <c r="BM925" i="1"/>
  <c r="BM924" i="1"/>
  <c r="BK923" i="1"/>
  <c r="BL922" i="1"/>
  <c r="BL885" i="1"/>
  <c r="BL883" i="1"/>
  <c r="BM881" i="1"/>
  <c r="BM880" i="1"/>
  <c r="BL879" i="1"/>
  <c r="BL838" i="1"/>
  <c r="BM836" i="1"/>
  <c r="BL835" i="1"/>
  <c r="BM832" i="1"/>
  <c r="BL831" i="1"/>
  <c r="BK669" i="1"/>
  <c r="BL90" i="1"/>
  <c r="BM90" i="1"/>
  <c r="BL1551" i="1"/>
  <c r="BL1540" i="1"/>
  <c r="BL1527" i="1"/>
  <c r="BK1526" i="1"/>
  <c r="BL1526" i="1"/>
  <c r="BL1516" i="1"/>
  <c r="BL1503" i="1"/>
  <c r="BK1502" i="1"/>
  <c r="BL1502" i="1"/>
  <c r="BL1501" i="1"/>
  <c r="BL1476" i="1"/>
  <c r="BL1475" i="1"/>
  <c r="BL1474" i="1"/>
  <c r="BL1473" i="1"/>
  <c r="BL1472" i="1"/>
  <c r="BL1380" i="1"/>
  <c r="BM1378" i="1"/>
  <c r="BL1377" i="1"/>
  <c r="BK1348" i="1"/>
  <c r="BM1347" i="1"/>
  <c r="BL1346" i="1"/>
  <c r="BL1345" i="1"/>
  <c r="BM1343" i="1"/>
  <c r="BK1316" i="1"/>
  <c r="BL1134" i="1"/>
  <c r="BK1133" i="1"/>
  <c r="BL1130" i="1"/>
  <c r="BL1128" i="1"/>
  <c r="BL1126" i="1"/>
  <c r="BL1122" i="1"/>
  <c r="BL1035" i="1"/>
  <c r="BL1034" i="1"/>
  <c r="BL1033" i="1"/>
  <c r="BL1032" i="1"/>
  <c r="BL1031" i="1"/>
  <c r="BL1013" i="1"/>
  <c r="BL1012" i="1"/>
  <c r="BL1011" i="1"/>
  <c r="BL1010" i="1"/>
  <c r="BL991" i="1"/>
  <c r="BL990" i="1"/>
  <c r="BL989" i="1"/>
  <c r="BL988" i="1"/>
  <c r="BK970" i="1"/>
  <c r="BL970" i="1"/>
  <c r="BL1429" i="1"/>
  <c r="BL969" i="1"/>
  <c r="BL968" i="1"/>
  <c r="BK931" i="1"/>
  <c r="BL917" i="1"/>
  <c r="BL915" i="1"/>
  <c r="BM913" i="1"/>
  <c r="BM912" i="1"/>
  <c r="BL911" i="1"/>
  <c r="BL874" i="1"/>
  <c r="BL873" i="1"/>
  <c r="BM870" i="1"/>
  <c r="BL869" i="1"/>
  <c r="BL747" i="1"/>
  <c r="BK746" i="1"/>
  <c r="BM745" i="1"/>
  <c r="BM744" i="1"/>
  <c r="BL743" i="1"/>
  <c r="BM741" i="1"/>
  <c r="BM740" i="1"/>
  <c r="BL739" i="1"/>
  <c r="BM737" i="1"/>
  <c r="BM736" i="1"/>
  <c r="BL676" i="1"/>
  <c r="BL675" i="1"/>
  <c r="BM674" i="1"/>
  <c r="BL85" i="1"/>
  <c r="BM85" i="1"/>
  <c r="BK778" i="1"/>
  <c r="BK715" i="1"/>
  <c r="BK569" i="1"/>
  <c r="BK444" i="1"/>
  <c r="BK436" i="1"/>
  <c r="BK339" i="1"/>
  <c r="BM1433" i="1"/>
  <c r="BK213" i="1"/>
  <c r="BK162" i="1"/>
  <c r="BM156" i="1"/>
  <c r="BK152" i="1"/>
  <c r="BK151" i="1"/>
  <c r="BM145" i="1"/>
  <c r="BK141" i="1"/>
  <c r="BK133" i="1"/>
  <c r="BK125" i="1"/>
  <c r="BK110" i="1"/>
  <c r="BK102" i="1"/>
  <c r="BK94" i="1"/>
  <c r="BK88" i="1"/>
  <c r="BM81" i="1"/>
  <c r="BM71" i="1"/>
  <c r="BK64" i="1"/>
  <c r="BM42" i="1"/>
  <c r="BM35" i="1"/>
  <c r="BM20" i="1"/>
  <c r="BL20" i="1"/>
  <c r="BL827" i="1"/>
  <c r="BK826" i="1"/>
  <c r="BM825" i="1"/>
  <c r="BM824" i="1"/>
  <c r="BL823" i="1"/>
  <c r="BM821" i="1"/>
  <c r="BM820" i="1"/>
  <c r="BL819" i="1"/>
  <c r="BM817" i="1"/>
  <c r="BM816" i="1"/>
  <c r="BL763" i="1"/>
  <c r="BK762" i="1"/>
  <c r="BM761" i="1"/>
  <c r="BM760" i="1"/>
  <c r="BL759" i="1"/>
  <c r="BM757" i="1"/>
  <c r="BM756" i="1"/>
  <c r="BL755" i="1"/>
  <c r="BM753" i="1"/>
  <c r="BM752" i="1"/>
  <c r="BL700" i="1"/>
  <c r="BK699" i="1"/>
  <c r="BM698" i="1"/>
  <c r="BM697" i="1"/>
  <c r="BL696" i="1"/>
  <c r="BM694" i="1"/>
  <c r="BM693" i="1"/>
  <c r="BL692" i="1"/>
  <c r="BM690" i="1"/>
  <c r="BL667" i="1"/>
  <c r="BL648" i="1"/>
  <c r="BK645" i="1"/>
  <c r="BL645" i="1"/>
  <c r="BK644" i="1"/>
  <c r="BL644" i="1"/>
  <c r="BK643" i="1"/>
  <c r="BK642" i="1"/>
  <c r="BL642" i="1"/>
  <c r="BL641" i="1"/>
  <c r="BL640" i="1"/>
  <c r="BL638" i="1"/>
  <c r="BL637" i="1"/>
  <c r="BL636" i="1"/>
  <c r="BL634" i="1"/>
  <c r="BL633" i="1"/>
  <c r="BL632" i="1"/>
  <c r="BL630" i="1"/>
  <c r="BL1438" i="1"/>
  <c r="BL629" i="1"/>
  <c r="BL627" i="1"/>
  <c r="BL556" i="1"/>
  <c r="BK555" i="1"/>
  <c r="BL554" i="1"/>
  <c r="BL553" i="1"/>
  <c r="BL552" i="1"/>
  <c r="BL548" i="1"/>
  <c r="BL547" i="1"/>
  <c r="BL546" i="1"/>
  <c r="BL545" i="1"/>
  <c r="BL544" i="1"/>
  <c r="BL540" i="1"/>
  <c r="BL539" i="1"/>
  <c r="BL538" i="1"/>
  <c r="BL537" i="1"/>
  <c r="BL536" i="1"/>
  <c r="BL424" i="1"/>
  <c r="BL422" i="1"/>
  <c r="BL421" i="1"/>
  <c r="BM420" i="1"/>
  <c r="BL401" i="1"/>
  <c r="BM400" i="1"/>
  <c r="BK399" i="1"/>
  <c r="BL396" i="1"/>
  <c r="BL319" i="1"/>
  <c r="BL318" i="1"/>
  <c r="BL303" i="1"/>
  <c r="BL302" i="1"/>
  <c r="BL288" i="1"/>
  <c r="BL280" i="1"/>
  <c r="BL272" i="1"/>
  <c r="BM257" i="1"/>
  <c r="BL256" i="1"/>
  <c r="BM245" i="1"/>
  <c r="BL244" i="1"/>
  <c r="BK219" i="1"/>
  <c r="BL219" i="1"/>
  <c r="BL198" i="1"/>
  <c r="BK173" i="1"/>
  <c r="BL173" i="1"/>
  <c r="BM169" i="1"/>
  <c r="BL160" i="1"/>
  <c r="BL159" i="1"/>
  <c r="BM153" i="1"/>
  <c r="BL149" i="1"/>
  <c r="BM139" i="1"/>
  <c r="BM131" i="1"/>
  <c r="BM123" i="1"/>
  <c r="BM89" i="1"/>
  <c r="BM84" i="1"/>
  <c r="BM77" i="1"/>
  <c r="BK75" i="1"/>
  <c r="BL75" i="1"/>
  <c r="BK74" i="1"/>
  <c r="BL74" i="1"/>
  <c r="BM67" i="1"/>
  <c r="BM47" i="1"/>
  <c r="BK45" i="1"/>
  <c r="BL45" i="1"/>
  <c r="BK25" i="1"/>
  <c r="BM25" i="1"/>
  <c r="BM24" i="1"/>
  <c r="BL24" i="1"/>
  <c r="BL21" i="1"/>
  <c r="BL610" i="1"/>
  <c r="BL609" i="1"/>
  <c r="BL607" i="1"/>
  <c r="BL606" i="1"/>
  <c r="BL605" i="1"/>
  <c r="BL603" i="1"/>
  <c r="BL602" i="1"/>
  <c r="BL601" i="1"/>
  <c r="BL599" i="1"/>
  <c r="BL598" i="1"/>
  <c r="BL1442" i="1"/>
  <c r="BL596" i="1"/>
  <c r="BK525" i="1"/>
  <c r="BL524" i="1"/>
  <c r="BL523" i="1"/>
  <c r="BL522" i="1"/>
  <c r="BL521" i="1"/>
  <c r="BL1445" i="1"/>
  <c r="BL519" i="1"/>
  <c r="BL518" i="1"/>
  <c r="BL517" i="1"/>
  <c r="BL515" i="1"/>
  <c r="BL514" i="1"/>
  <c r="BL513" i="1"/>
  <c r="BL417" i="1"/>
  <c r="BL415" i="1"/>
  <c r="BL414" i="1"/>
  <c r="BM413" i="1"/>
  <c r="BK377" i="1"/>
  <c r="BK367" i="1"/>
  <c r="BL366" i="1"/>
  <c r="BL358" i="1"/>
  <c r="BL357" i="1"/>
  <c r="BL356" i="1"/>
  <c r="BL350" i="1"/>
  <c r="BL349" i="1"/>
  <c r="BL348" i="1"/>
  <c r="BK331" i="1"/>
  <c r="BL331" i="1"/>
  <c r="BL329" i="1"/>
  <c r="BL328" i="1"/>
  <c r="BL315" i="1"/>
  <c r="BL314" i="1"/>
  <c r="BL299" i="1"/>
  <c r="BL298" i="1"/>
  <c r="BL286" i="1"/>
  <c r="BL278" i="1"/>
  <c r="BL269" i="1"/>
  <c r="BM253" i="1"/>
  <c r="BL252" i="1"/>
  <c r="BL224" i="1"/>
  <c r="BL202" i="1"/>
  <c r="BL181" i="1"/>
  <c r="BK180" i="1"/>
  <c r="BK157" i="1"/>
  <c r="BL157" i="1"/>
  <c r="BK146" i="1"/>
  <c r="BL146" i="1"/>
  <c r="BK137" i="1"/>
  <c r="BK129" i="1"/>
  <c r="BK121" i="1"/>
  <c r="BK114" i="1"/>
  <c r="BM114" i="1"/>
  <c r="BM113" i="1"/>
  <c r="BK106" i="1"/>
  <c r="BM106" i="1"/>
  <c r="BM105" i="1"/>
  <c r="BK98" i="1"/>
  <c r="BM98" i="1"/>
  <c r="BM97" i="1"/>
  <c r="BK82" i="1"/>
  <c r="BK59" i="1"/>
  <c r="BL59" i="1"/>
  <c r="BK58" i="1"/>
  <c r="BL58" i="1"/>
  <c r="BK29" i="1"/>
  <c r="BL29" i="1"/>
  <c r="BM65" i="1"/>
  <c r="BM56" i="1"/>
  <c r="BK53" i="1"/>
  <c r="BL53" i="1"/>
  <c r="BM50" i="1"/>
  <c r="BM39" i="1"/>
  <c r="BK37" i="1"/>
  <c r="BL37" i="1"/>
  <c r="BM34" i="1"/>
  <c r="BK6" i="1"/>
  <c r="BM17" i="1"/>
  <c r="BK13" i="1"/>
  <c r="BM13" i="1"/>
  <c r="BK9" i="1"/>
  <c r="BM9" i="1"/>
  <c r="BK5" i="1"/>
  <c r="BM5" i="1"/>
  <c r="BK1566" i="1"/>
  <c r="BM1575" i="1"/>
  <c r="BL1573" i="1"/>
  <c r="BM1570" i="1"/>
  <c r="BM1564" i="1"/>
  <c r="BL1557" i="1"/>
  <c r="BK1541" i="1"/>
  <c r="BL1541" i="1"/>
  <c r="BK1522" i="1"/>
  <c r="BL1522" i="1"/>
  <c r="BK1448" i="1"/>
  <c r="BK1394" i="1"/>
  <c r="BK1392" i="1"/>
  <c r="BK1379" i="1"/>
  <c r="BL1486" i="1"/>
  <c r="BL1485" i="1"/>
  <c r="BK1478" i="1"/>
  <c r="BK1453" i="1"/>
  <c r="BL1565" i="1"/>
  <c r="BK1562" i="1"/>
  <c r="BM1562" i="1"/>
  <c r="BK1549" i="1"/>
  <c r="BL1549" i="1"/>
  <c r="BK1530" i="1"/>
  <c r="BL1530" i="1"/>
  <c r="BK1514" i="1"/>
  <c r="BL1514" i="1"/>
  <c r="BK1463" i="1"/>
  <c r="BK1460" i="1"/>
  <c r="BL1385" i="1"/>
  <c r="BM1385" i="1"/>
  <c r="BK1553" i="1"/>
  <c r="BK1537" i="1"/>
  <c r="BK1536" i="1"/>
  <c r="BK1518" i="1"/>
  <c r="BK1506" i="1"/>
  <c r="BK1498" i="1"/>
  <c r="BK1490" i="1"/>
  <c r="BK1482" i="1"/>
  <c r="BK1474" i="1"/>
  <c r="BK1465" i="1"/>
  <c r="BK1387" i="1"/>
  <c r="BL1386" i="1"/>
  <c r="BK1298" i="1"/>
  <c r="BK1293" i="1"/>
  <c r="BK1292" i="1"/>
  <c r="BK1289" i="1"/>
  <c r="BK1288" i="1"/>
  <c r="BK1285" i="1"/>
  <c r="BK1284" i="1"/>
  <c r="BK1281" i="1"/>
  <c r="BK1280" i="1"/>
  <c r="BK1277" i="1"/>
  <c r="BK1276" i="1"/>
  <c r="BK1273" i="1"/>
  <c r="BK1272" i="1"/>
  <c r="BK1269" i="1"/>
  <c r="BK1428" i="1"/>
  <c r="BK1266" i="1"/>
  <c r="BK1265" i="1"/>
  <c r="BK1262" i="1"/>
  <c r="BK1261" i="1"/>
  <c r="BK1258" i="1"/>
  <c r="BK1257" i="1"/>
  <c r="BK1254" i="1"/>
  <c r="BK1253" i="1"/>
  <c r="BK1250" i="1"/>
  <c r="BK1249" i="1"/>
  <c r="BK1246" i="1"/>
  <c r="BK1245" i="1"/>
  <c r="BK1242" i="1"/>
  <c r="BK1241" i="1"/>
  <c r="BK1238" i="1"/>
  <c r="BK1237" i="1"/>
  <c r="BK1234" i="1"/>
  <c r="BK1233" i="1"/>
  <c r="BK1230" i="1"/>
  <c r="BK1229" i="1"/>
  <c r="BK1226" i="1"/>
  <c r="BK1225" i="1"/>
  <c r="BK1222" i="1"/>
  <c r="BK1221" i="1"/>
  <c r="BK1218" i="1"/>
  <c r="BK1217" i="1"/>
  <c r="BK1214" i="1"/>
  <c r="BK1213" i="1"/>
  <c r="BK1210" i="1"/>
  <c r="BK1209" i="1"/>
  <c r="BK1207" i="1"/>
  <c r="BK1206" i="1"/>
  <c r="BK1203" i="1"/>
  <c r="BK1202" i="1"/>
  <c r="BK1199" i="1"/>
  <c r="BK1198" i="1"/>
  <c r="BK1195" i="1"/>
  <c r="BK1194" i="1"/>
  <c r="BK1191" i="1"/>
  <c r="BK1190" i="1"/>
  <c r="BK1187" i="1"/>
  <c r="BK1186" i="1"/>
  <c r="BK1183" i="1"/>
  <c r="BK1182" i="1"/>
  <c r="BK1179" i="1"/>
  <c r="BK1178" i="1"/>
  <c r="BK1175" i="1"/>
  <c r="BK1174" i="1"/>
  <c r="BK1171" i="1"/>
  <c r="BK1170" i="1"/>
  <c r="BK1167" i="1"/>
  <c r="BK1166" i="1"/>
  <c r="BK1163" i="1"/>
  <c r="BK1162" i="1"/>
  <c r="BK1159" i="1"/>
  <c r="BK1158" i="1"/>
  <c r="BK1155" i="1"/>
  <c r="BK1154" i="1"/>
  <c r="BK1151" i="1"/>
  <c r="BK1150" i="1"/>
  <c r="BK1147" i="1"/>
  <c r="BK1146" i="1"/>
  <c r="BK1143" i="1"/>
  <c r="BK1142" i="1"/>
  <c r="BK1139" i="1"/>
  <c r="BL1138" i="1"/>
  <c r="BK1136" i="1"/>
  <c r="BL1136" i="1"/>
  <c r="BK1135" i="1"/>
  <c r="BK1127" i="1"/>
  <c r="BM1127" i="1"/>
  <c r="BM1125" i="1"/>
  <c r="BL1124" i="1"/>
  <c r="BK1121" i="1"/>
  <c r="BM1121" i="1"/>
  <c r="BK1117" i="1"/>
  <c r="BK1109" i="1"/>
  <c r="BK1105" i="1"/>
  <c r="BM1105" i="1"/>
  <c r="BK1099" i="1"/>
  <c r="BL1099" i="1"/>
  <c r="BL1098" i="1"/>
  <c r="BL1097" i="1"/>
  <c r="BL1096" i="1"/>
  <c r="BK1091" i="1"/>
  <c r="BL1091" i="1"/>
  <c r="BL1090" i="1"/>
  <c r="BL1089" i="1"/>
  <c r="BL1088" i="1"/>
  <c r="BK1083" i="1"/>
  <c r="BL1083" i="1"/>
  <c r="BL1082" i="1"/>
  <c r="BL1081" i="1"/>
  <c r="BL1080" i="1"/>
  <c r="BK1075" i="1"/>
  <c r="BL1075" i="1"/>
  <c r="BL1074" i="1"/>
  <c r="BL1073" i="1"/>
  <c r="BL1072" i="1"/>
  <c r="BK1067" i="1"/>
  <c r="BL1067" i="1"/>
  <c r="BL1066" i="1"/>
  <c r="BL1065" i="1"/>
  <c r="BL1064" i="1"/>
  <c r="BK1059" i="1"/>
  <c r="BL1059" i="1"/>
  <c r="BL1058" i="1"/>
  <c r="BL1057" i="1"/>
  <c r="BL1056" i="1"/>
  <c r="BL1051" i="1"/>
  <c r="BM1045" i="1"/>
  <c r="BL1043" i="1"/>
  <c r="BM1038" i="1"/>
  <c r="BK1030" i="1"/>
  <c r="BL1030" i="1"/>
  <c r="BL1024" i="1"/>
  <c r="BK1014" i="1"/>
  <c r="BL1014" i="1"/>
  <c r="BL1008" i="1"/>
  <c r="BM1005" i="1"/>
  <c r="BM999" i="1"/>
  <c r="BK998" i="1"/>
  <c r="BL998" i="1"/>
  <c r="BK992" i="1"/>
  <c r="BL992" i="1"/>
  <c r="BM989" i="1"/>
  <c r="BM983" i="1"/>
  <c r="BK982" i="1"/>
  <c r="BL982" i="1"/>
  <c r="BK976" i="1"/>
  <c r="BL976" i="1"/>
  <c r="BM973" i="1"/>
  <c r="BM968" i="1"/>
  <c r="BK967" i="1"/>
  <c r="BL967" i="1"/>
  <c r="BK959" i="1"/>
  <c r="BK955" i="1"/>
  <c r="BL954" i="1"/>
  <c r="BL951" i="1"/>
  <c r="BM949" i="1"/>
  <c r="BM948" i="1"/>
  <c r="BK935" i="1"/>
  <c r="BL934" i="1"/>
  <c r="BL931" i="1"/>
  <c r="BM929" i="1"/>
  <c r="BM928" i="1"/>
  <c r="BM922" i="1"/>
  <c r="BK919" i="1"/>
  <c r="BM918" i="1"/>
  <c r="BK909" i="1"/>
  <c r="BK908" i="1"/>
  <c r="BM908" i="1"/>
  <c r="BM907" i="1"/>
  <c r="BK898" i="1"/>
  <c r="BM897" i="1"/>
  <c r="BM896" i="1"/>
  <c r="BK887" i="1"/>
  <c r="BM886" i="1"/>
  <c r="BK877" i="1"/>
  <c r="BK876" i="1"/>
  <c r="BM876" i="1"/>
  <c r="BM875" i="1"/>
  <c r="BK866" i="1"/>
  <c r="BM865" i="1"/>
  <c r="BM864" i="1"/>
  <c r="BK853" i="1"/>
  <c r="BK852" i="1"/>
  <c r="BM852" i="1"/>
  <c r="BM851" i="1"/>
  <c r="BM828" i="1"/>
  <c r="BK814" i="1"/>
  <c r="BM813" i="1"/>
  <c r="BM812" i="1"/>
  <c r="BK798" i="1"/>
  <c r="BM797" i="1"/>
  <c r="BM796" i="1"/>
  <c r="BK782" i="1"/>
  <c r="BM781" i="1"/>
  <c r="BM780" i="1"/>
  <c r="BK766" i="1"/>
  <c r="BM765" i="1"/>
  <c r="BM764" i="1"/>
  <c r="BK750" i="1"/>
  <c r="BM749" i="1"/>
  <c r="BM748" i="1"/>
  <c r="BK734" i="1"/>
  <c r="BM733" i="1"/>
  <c r="BM732" i="1"/>
  <c r="BK719" i="1"/>
  <c r="BM718" i="1"/>
  <c r="BM717" i="1"/>
  <c r="BK703" i="1"/>
  <c r="BM702" i="1"/>
  <c r="BM701" i="1"/>
  <c r="BM686" i="1"/>
  <c r="BM682" i="1"/>
  <c r="BM678" i="1"/>
  <c r="BM672" i="1"/>
  <c r="BL668" i="1"/>
  <c r="BM666" i="1"/>
  <c r="BM665" i="1"/>
  <c r="BK664" i="1"/>
  <c r="BL660" i="1"/>
  <c r="BK1427" i="1"/>
  <c r="BL653" i="1"/>
  <c r="BL652" i="1"/>
  <c r="BL651" i="1"/>
  <c r="BL649" i="1"/>
  <c r="BK625" i="1"/>
  <c r="BL625" i="1"/>
  <c r="BK624" i="1"/>
  <c r="BK623" i="1"/>
  <c r="BL623" i="1"/>
  <c r="BL622" i="1"/>
  <c r="BL621" i="1"/>
  <c r="BL619" i="1"/>
  <c r="BK594" i="1"/>
  <c r="BL594" i="1"/>
  <c r="BK593" i="1"/>
  <c r="BK592" i="1"/>
  <c r="BL592" i="1"/>
  <c r="BL591" i="1"/>
  <c r="BL1437" i="1"/>
  <c r="BL589" i="1"/>
  <c r="BK573" i="1"/>
  <c r="BM572" i="1"/>
  <c r="BM571" i="1"/>
  <c r="BK558" i="1"/>
  <c r="BL558" i="1"/>
  <c r="BK533" i="1"/>
  <c r="BL532" i="1"/>
  <c r="BL531" i="1"/>
  <c r="BL530" i="1"/>
  <c r="BL529" i="1"/>
  <c r="BL528" i="1"/>
  <c r="BL511" i="1"/>
  <c r="BL510" i="1"/>
  <c r="BL509" i="1"/>
  <c r="BK458" i="1"/>
  <c r="BM457" i="1"/>
  <c r="BK456" i="1"/>
  <c r="BM455" i="1"/>
  <c r="BK454" i="1"/>
  <c r="BM453" i="1"/>
  <c r="BM451" i="1"/>
  <c r="BM449" i="1"/>
  <c r="BM447" i="1"/>
  <c r="BM428" i="1"/>
  <c r="BM427" i="1"/>
  <c r="BK426" i="1"/>
  <c r="BM425" i="1"/>
  <c r="BK1435" i="1"/>
  <c r="BM418" i="1"/>
  <c r="BM410" i="1"/>
  <c r="BM402" i="1"/>
  <c r="BK393" i="1"/>
  <c r="BL392" i="1"/>
  <c r="BL391" i="1"/>
  <c r="BL390" i="1"/>
  <c r="BK385" i="1"/>
  <c r="BL384" i="1"/>
  <c r="BL383" i="1"/>
  <c r="BL382" i="1"/>
  <c r="BK1372" i="1"/>
  <c r="BL1371" i="1"/>
  <c r="BM1366" i="1"/>
  <c r="BK1359" i="1"/>
  <c r="BM1354" i="1"/>
  <c r="BL1352" i="1"/>
  <c r="BL1348" i="1"/>
  <c r="BK1343" i="1"/>
  <c r="BL1339" i="1"/>
  <c r="BK1337" i="1"/>
  <c r="BK1328" i="1"/>
  <c r="BL1324" i="1"/>
  <c r="BK1322" i="1"/>
  <c r="BK1313" i="1"/>
  <c r="BL1309" i="1"/>
  <c r="BK1307" i="1"/>
  <c r="BK1304" i="1"/>
  <c r="BK1303" i="1"/>
  <c r="BM442" i="1"/>
  <c r="BM441" i="1"/>
  <c r="BM440" i="1"/>
  <c r="BM439" i="1"/>
  <c r="BL376" i="1"/>
  <c r="BL375" i="1"/>
  <c r="BL374" i="1"/>
  <c r="BL372" i="1"/>
  <c r="BL339" i="1"/>
  <c r="BL338" i="1"/>
  <c r="BK1459" i="1"/>
  <c r="BK1449" i="1"/>
  <c r="BK1432" i="1"/>
  <c r="BK1376" i="1"/>
  <c r="BK1375" i="1"/>
  <c r="BM1370" i="1"/>
  <c r="BK1356" i="1"/>
  <c r="BK1440" i="1"/>
  <c r="BK1352" i="1"/>
  <c r="BL1351" i="1"/>
  <c r="BM1346" i="1"/>
  <c r="BK1344" i="1"/>
  <c r="BL1335" i="1"/>
  <c r="BK1333" i="1"/>
  <c r="BK1324" i="1"/>
  <c r="BL1320" i="1"/>
  <c r="BK1318" i="1"/>
  <c r="BK1309" i="1"/>
  <c r="BL1305" i="1"/>
  <c r="BK1300" i="1"/>
  <c r="BK1291" i="1"/>
  <c r="BK1287" i="1"/>
  <c r="BK1283" i="1"/>
  <c r="BK1279" i="1"/>
  <c r="BK1275" i="1"/>
  <c r="BK1271" i="1"/>
  <c r="BK1268" i="1"/>
  <c r="BK1264" i="1"/>
  <c r="BK1260" i="1"/>
  <c r="BK1256" i="1"/>
  <c r="BK1252" i="1"/>
  <c r="BK1248" i="1"/>
  <c r="BK1244" i="1"/>
  <c r="BK1240" i="1"/>
  <c r="BK1236" i="1"/>
  <c r="BK1232" i="1"/>
  <c r="BK1228" i="1"/>
  <c r="BK1224" i="1"/>
  <c r="BK1220" i="1"/>
  <c r="BK1216" i="1"/>
  <c r="BK1212" i="1"/>
  <c r="BK1439" i="1"/>
  <c r="BK1205" i="1"/>
  <c r="BK1201" i="1"/>
  <c r="BK1197" i="1"/>
  <c r="BK1193" i="1"/>
  <c r="BK1189" i="1"/>
  <c r="BK1185" i="1"/>
  <c r="BK1181" i="1"/>
  <c r="BK1177" i="1"/>
  <c r="BK1173" i="1"/>
  <c r="BK1169" i="1"/>
  <c r="BK1165" i="1"/>
  <c r="BK1161" i="1"/>
  <c r="BK1157" i="1"/>
  <c r="BK1153" i="1"/>
  <c r="BK1149" i="1"/>
  <c r="BK1145" i="1"/>
  <c r="BK1141" i="1"/>
  <c r="BM1131" i="1"/>
  <c r="BK1129" i="1"/>
  <c r="BK1115" i="1"/>
  <c r="BK1110" i="1"/>
  <c r="BM1050" i="1"/>
  <c r="BM1035" i="1"/>
  <c r="BK1022" i="1"/>
  <c r="BK1006" i="1"/>
  <c r="BK1000" i="1"/>
  <c r="BM997" i="1"/>
  <c r="BM991" i="1"/>
  <c r="BK990" i="1"/>
  <c r="BK984" i="1"/>
  <c r="BM981" i="1"/>
  <c r="BM975" i="1"/>
  <c r="BK974" i="1"/>
  <c r="BK969" i="1"/>
  <c r="BM966" i="1"/>
  <c r="BL963" i="1"/>
  <c r="BK947" i="1"/>
  <c r="BL946" i="1"/>
  <c r="BL943" i="1"/>
  <c r="BK942" i="1"/>
  <c r="BL942" i="1"/>
  <c r="BL939" i="1"/>
  <c r="BK927" i="1"/>
  <c r="BL926" i="1"/>
  <c r="BK914" i="1"/>
  <c r="BK903" i="1"/>
  <c r="BK893" i="1"/>
  <c r="BK892" i="1"/>
  <c r="BK882" i="1"/>
  <c r="BK871" i="1"/>
  <c r="BK859" i="1"/>
  <c r="BK834" i="1"/>
  <c r="BK833" i="1"/>
  <c r="BK822" i="1"/>
  <c r="BK806" i="1"/>
  <c r="BK790" i="1"/>
  <c r="BK774" i="1"/>
  <c r="BK758" i="1"/>
  <c r="BK742" i="1"/>
  <c r="BK726" i="1"/>
  <c r="BK711" i="1"/>
  <c r="BK695" i="1"/>
  <c r="BM688" i="1"/>
  <c r="BM684" i="1"/>
  <c r="BM680" i="1"/>
  <c r="BL671" i="1"/>
  <c r="BL664" i="1"/>
  <c r="BK658" i="1"/>
  <c r="BK640" i="1"/>
  <c r="BK639" i="1"/>
  <c r="BK638" i="1"/>
  <c r="BK609" i="1"/>
  <c r="BK608" i="1"/>
  <c r="BK607" i="1"/>
  <c r="BK1436" i="1"/>
  <c r="BK565" i="1"/>
  <c r="BK563" i="1"/>
  <c r="BK549" i="1"/>
  <c r="BK398" i="1"/>
  <c r="BK397" i="1"/>
  <c r="BL365" i="1"/>
  <c r="BL364" i="1"/>
  <c r="BM340" i="1"/>
  <c r="BL1478" i="1"/>
  <c r="BL1477" i="1"/>
  <c r="BK1470" i="1"/>
  <c r="BL1470" i="1"/>
  <c r="BL1469" i="1"/>
  <c r="BK1461" i="1"/>
  <c r="BK1455" i="1"/>
  <c r="BK1454" i="1"/>
  <c r="BK1430" i="1"/>
  <c r="BK1389" i="1"/>
  <c r="BL1389" i="1"/>
  <c r="BM1388" i="1"/>
  <c r="BM1382" i="1"/>
  <c r="BM1377" i="1"/>
  <c r="BK1374" i="1"/>
  <c r="BL1374" i="1"/>
  <c r="BM1373" i="1"/>
  <c r="BM1367" i="1"/>
  <c r="BM1357" i="1"/>
  <c r="BM1350" i="1"/>
  <c r="BK1341" i="1"/>
  <c r="BK1335" i="1"/>
  <c r="BL1443" i="1"/>
  <c r="BK1330" i="1"/>
  <c r="BL1329" i="1"/>
  <c r="BK1320" i="1"/>
  <c r="BL1316" i="1"/>
  <c r="BK1446" i="1"/>
  <c r="BL1314" i="1"/>
  <c r="BK1305" i="1"/>
  <c r="BK1302" i="1"/>
  <c r="BK1444" i="1"/>
  <c r="BK1296" i="1"/>
  <c r="BK1131" i="1"/>
  <c r="BK1126" i="1"/>
  <c r="BK1123" i="1"/>
  <c r="BK1120" i="1"/>
  <c r="BK1119" i="1"/>
  <c r="BK1111" i="1"/>
  <c r="BM1111" i="1"/>
  <c r="BM1109" i="1"/>
  <c r="BK1107" i="1"/>
  <c r="BK1104" i="1"/>
  <c r="BK1103" i="1"/>
  <c r="BM1047" i="1"/>
  <c r="BK1037" i="1"/>
  <c r="BK1026" i="1"/>
  <c r="BK1010" i="1"/>
  <c r="BK1004" i="1"/>
  <c r="BM1001" i="1"/>
  <c r="BM995" i="1"/>
  <c r="BK994" i="1"/>
  <c r="BK988" i="1"/>
  <c r="BM985" i="1"/>
  <c r="BM979" i="1"/>
  <c r="BK978" i="1"/>
  <c r="BK972" i="1"/>
  <c r="BM1429" i="1"/>
  <c r="BK963" i="1"/>
  <c r="BL962" i="1"/>
  <c r="BL959" i="1"/>
  <c r="BL958" i="1"/>
  <c r="BL955" i="1"/>
  <c r="BK943" i="1"/>
  <c r="BK939" i="1"/>
  <c r="BL938" i="1"/>
  <c r="BL935" i="1"/>
  <c r="BL923" i="1"/>
  <c r="BK843" i="1"/>
  <c r="BK842" i="1"/>
  <c r="BK818" i="1"/>
  <c r="BK802" i="1"/>
  <c r="BK786" i="1"/>
  <c r="BK770" i="1"/>
  <c r="BK754" i="1"/>
  <c r="BK738" i="1"/>
  <c r="BK723" i="1"/>
  <c r="BK707" i="1"/>
  <c r="BK691" i="1"/>
  <c r="BK673" i="1"/>
  <c r="BL662" i="1"/>
  <c r="BM641" i="1"/>
  <c r="BK632" i="1"/>
  <c r="BK631" i="1"/>
  <c r="BK630" i="1"/>
  <c r="BK1438" i="1"/>
  <c r="BK601" i="1"/>
  <c r="BK600" i="1"/>
  <c r="BK599" i="1"/>
  <c r="BK598" i="1"/>
  <c r="BK577" i="1"/>
  <c r="BK541" i="1"/>
  <c r="BK474" i="1"/>
  <c r="BK473" i="1"/>
  <c r="BK359" i="1"/>
  <c r="BK351" i="1"/>
  <c r="BK343" i="1"/>
  <c r="BL342" i="1"/>
  <c r="BL341" i="1"/>
  <c r="BM335" i="1"/>
  <c r="BL333" i="1"/>
  <c r="BL320" i="1"/>
  <c r="BL312" i="1"/>
  <c r="BL304" i="1"/>
  <c r="BL296" i="1"/>
  <c r="BM282" i="1"/>
  <c r="BM278" i="1"/>
  <c r="BM274" i="1"/>
  <c r="BM266" i="1"/>
  <c r="BK258" i="1"/>
  <c r="BK250" i="1"/>
  <c r="BK1425" i="1"/>
  <c r="BK235" i="1"/>
  <c r="BM230" i="1"/>
  <c r="BL228" i="1"/>
  <c r="BM224" i="1"/>
  <c r="BK223" i="1"/>
  <c r="BL223" i="1"/>
  <c r="BM219" i="1"/>
  <c r="BL218" i="1"/>
  <c r="BK217" i="1"/>
  <c r="BL217" i="1"/>
  <c r="BM214" i="1"/>
  <c r="BL212" i="1"/>
  <c r="BL207" i="1"/>
  <c r="BM202" i="1"/>
  <c r="BM198" i="1"/>
  <c r="BL192" i="1"/>
  <c r="BM188" i="1"/>
  <c r="BL186" i="1"/>
  <c r="BK185" i="1"/>
  <c r="BM181" i="1"/>
  <c r="BL179" i="1"/>
  <c r="BK178" i="1"/>
  <c r="BL178" i="1"/>
  <c r="BK171" i="1"/>
  <c r="BL171" i="1"/>
  <c r="BM164" i="1"/>
  <c r="BL248" i="1"/>
  <c r="BL241" i="1"/>
  <c r="BL233" i="1"/>
  <c r="BK227" i="1"/>
  <c r="BL227" i="1"/>
  <c r="BL222" i="1"/>
  <c r="BK221" i="1"/>
  <c r="BL221" i="1"/>
  <c r="BL216" i="1"/>
  <c r="BK211" i="1"/>
  <c r="BL211" i="1"/>
  <c r="BL206" i="1"/>
  <c r="BL200" i="1"/>
  <c r="BL196" i="1"/>
  <c r="BK195" i="1"/>
  <c r="BL195" i="1"/>
  <c r="BK191" i="1"/>
  <c r="BL191" i="1"/>
  <c r="BL184" i="1"/>
  <c r="BK183" i="1"/>
  <c r="BL183" i="1"/>
  <c r="BK177" i="1"/>
  <c r="BK176" i="1"/>
  <c r="BM176" i="1"/>
  <c r="BL330" i="1"/>
  <c r="BM327" i="1"/>
  <c r="BL324" i="1"/>
  <c r="BL316" i="1"/>
  <c r="BL308" i="1"/>
  <c r="BL300" i="1"/>
  <c r="BL292" i="1"/>
  <c r="BM288" i="1"/>
  <c r="BM280" i="1"/>
  <c r="BM276" i="1"/>
  <c r="BM272" i="1"/>
  <c r="BM270" i="1"/>
  <c r="BM262" i="1"/>
  <c r="BK254" i="1"/>
  <c r="BK246" i="1"/>
  <c r="BK239" i="1"/>
  <c r="BK231" i="1"/>
  <c r="BL226" i="1"/>
  <c r="BK225" i="1"/>
  <c r="BL225" i="1"/>
  <c r="BL220" i="1"/>
  <c r="BK215" i="1"/>
  <c r="BL215" i="1"/>
  <c r="BL210" i="1"/>
  <c r="BL204" i="1"/>
  <c r="BK203" i="1"/>
  <c r="BL203" i="1"/>
  <c r="BK199" i="1"/>
  <c r="BL199" i="1"/>
  <c r="BL194" i="1"/>
  <c r="BL190" i="1"/>
  <c r="BK189" i="1"/>
  <c r="BL182" i="1"/>
  <c r="BL175" i="1"/>
  <c r="BK174" i="1"/>
  <c r="BL174" i="1"/>
  <c r="BK168" i="1"/>
  <c r="BL168" i="1"/>
  <c r="BK167" i="1"/>
  <c r="BL167" i="1"/>
  <c r="BL166" i="1"/>
  <c r="BL165" i="1"/>
  <c r="BK268" i="1"/>
  <c r="BK260" i="1"/>
  <c r="BK208" i="1"/>
  <c r="BM205" i="1"/>
  <c r="BK1462" i="1"/>
  <c r="BK1393" i="1"/>
  <c r="BM1389" i="1"/>
  <c r="BM1341" i="1"/>
  <c r="BL1341" i="1"/>
  <c r="BK1340" i="1"/>
  <c r="BK1299" i="1"/>
  <c r="BM1356" i="1"/>
  <c r="BL1356" i="1"/>
  <c r="BK1458" i="1"/>
  <c r="BK1391" i="1"/>
  <c r="BM1374" i="1"/>
  <c r="BM1376" i="1"/>
  <c r="BL1376" i="1"/>
  <c r="BM871" i="1"/>
  <c r="BL871" i="1"/>
  <c r="BM859" i="1"/>
  <c r="BL859" i="1"/>
  <c r="BM407" i="1"/>
  <c r="BL407" i="1"/>
  <c r="BL398" i="1"/>
  <c r="BM323" i="1"/>
  <c r="BM315" i="1"/>
  <c r="BM307" i="1"/>
  <c r="BM299" i="1"/>
  <c r="BM193" i="1"/>
  <c r="BL185" i="1"/>
  <c r="BM185" i="1"/>
  <c r="BK1573" i="1"/>
  <c r="BM1573" i="1"/>
  <c r="BK1569" i="1"/>
  <c r="BK1565" i="1"/>
  <c r="BK1561" i="1"/>
  <c r="BM1561" i="1"/>
  <c r="BK1557" i="1"/>
  <c r="BK1556" i="1"/>
  <c r="BK1552" i="1"/>
  <c r="BK1548" i="1"/>
  <c r="BK1544" i="1"/>
  <c r="BK1540" i="1"/>
  <c r="BK1535" i="1"/>
  <c r="BK1529" i="1"/>
  <c r="BK1525" i="1"/>
  <c r="BK1521" i="1"/>
  <c r="BK1517" i="1"/>
  <c r="BK1513" i="1"/>
  <c r="BK1509" i="1"/>
  <c r="BK1505" i="1"/>
  <c r="BK1501" i="1"/>
  <c r="BK1497" i="1"/>
  <c r="BK1493" i="1"/>
  <c r="BK1489" i="1"/>
  <c r="BK1485" i="1"/>
  <c r="BK1481" i="1"/>
  <c r="BK1477" i="1"/>
  <c r="BK1473" i="1"/>
  <c r="BK1469" i="1"/>
  <c r="BK1390" i="1"/>
  <c r="BK1388" i="1"/>
  <c r="BK1385" i="1"/>
  <c r="BL1382" i="1"/>
  <c r="BL1379" i="1"/>
  <c r="BK1431" i="1"/>
  <c r="BK1373" i="1"/>
  <c r="BK1370" i="1"/>
  <c r="BL1367" i="1"/>
  <c r="BL1359" i="1"/>
  <c r="BK1355" i="1"/>
  <c r="BK1353" i="1"/>
  <c r="BK1350" i="1"/>
  <c r="BL1347" i="1"/>
  <c r="BL1344" i="1"/>
  <c r="BK1339" i="1"/>
  <c r="BL1337" i="1"/>
  <c r="BK1336" i="1"/>
  <c r="BL1333" i="1"/>
  <c r="BK1332" i="1"/>
  <c r="BL1330" i="1"/>
  <c r="BK1329" i="1"/>
  <c r="BL1326" i="1"/>
  <c r="BK1325" i="1"/>
  <c r="BL1322" i="1"/>
  <c r="BK1321" i="1"/>
  <c r="BL1318" i="1"/>
  <c r="BK1317" i="1"/>
  <c r="BL1446" i="1"/>
  <c r="BK1314" i="1"/>
  <c r="BL1311" i="1"/>
  <c r="BK1310" i="1"/>
  <c r="BL1307" i="1"/>
  <c r="BK1306" i="1"/>
  <c r="BK1138" i="1"/>
  <c r="BM1133" i="1"/>
  <c r="BK1132" i="1"/>
  <c r="BM1123" i="1"/>
  <c r="BK1122" i="1"/>
  <c r="BL1120" i="1"/>
  <c r="BM1117" i="1"/>
  <c r="BK1116" i="1"/>
  <c r="BM1107" i="1"/>
  <c r="BK1106" i="1"/>
  <c r="BL1104" i="1"/>
  <c r="BK1097" i="1"/>
  <c r="BK1089" i="1"/>
  <c r="BK1081" i="1"/>
  <c r="BK1073" i="1"/>
  <c r="BK1065" i="1"/>
  <c r="BK1057" i="1"/>
  <c r="BK1051" i="1"/>
  <c r="BM1049" i="1"/>
  <c r="BM1046" i="1"/>
  <c r="BK1043" i="1"/>
  <c r="BM1041" i="1"/>
  <c r="BM1033" i="1"/>
  <c r="BK1032" i="1"/>
  <c r="BM1029" i="1"/>
  <c r="BK1028" i="1"/>
  <c r="BM1025" i="1"/>
  <c r="BK1024" i="1"/>
  <c r="BM1021" i="1"/>
  <c r="BK1020" i="1"/>
  <c r="BM1017" i="1"/>
  <c r="BK1016" i="1"/>
  <c r="BM1013" i="1"/>
  <c r="BK1012" i="1"/>
  <c r="BM1009" i="1"/>
  <c r="BK1008" i="1"/>
  <c r="BM843" i="1"/>
  <c r="BL843" i="1"/>
  <c r="BM842" i="1"/>
  <c r="BL842" i="1"/>
  <c r="BM893" i="1"/>
  <c r="BL893" i="1"/>
  <c r="BM882" i="1"/>
  <c r="BL882" i="1"/>
  <c r="BM834" i="1"/>
  <c r="BL834" i="1"/>
  <c r="BM833" i="1"/>
  <c r="BL833" i="1"/>
  <c r="BM806" i="1"/>
  <c r="BL806" i="1"/>
  <c r="BM790" i="1"/>
  <c r="BL790" i="1"/>
  <c r="BM774" i="1"/>
  <c r="BL774" i="1"/>
  <c r="BM742" i="1"/>
  <c r="BL742" i="1"/>
  <c r="BM711" i="1"/>
  <c r="BL711" i="1"/>
  <c r="BM695" i="1"/>
  <c r="BL695" i="1"/>
  <c r="BL377" i="1"/>
  <c r="BM329" i="1"/>
  <c r="BM291" i="1"/>
  <c r="BK1575" i="1"/>
  <c r="BK1572" i="1"/>
  <c r="BK1568" i="1"/>
  <c r="BK1564" i="1"/>
  <c r="BK1563" i="1"/>
  <c r="BK1560" i="1"/>
  <c r="BK1555" i="1"/>
  <c r="BK1551" i="1"/>
  <c r="BK1547" i="1"/>
  <c r="BK1543" i="1"/>
  <c r="BK1539" i="1"/>
  <c r="BK1534" i="1"/>
  <c r="BK1533" i="1"/>
  <c r="BL1533" i="1"/>
  <c r="BK1532" i="1"/>
  <c r="BL1532" i="1"/>
  <c r="BK1528" i="1"/>
  <c r="BK1524" i="1"/>
  <c r="BK1520" i="1"/>
  <c r="BK1516" i="1"/>
  <c r="BK1512" i="1"/>
  <c r="BK1508" i="1"/>
  <c r="BK1504" i="1"/>
  <c r="BK1500" i="1"/>
  <c r="BK1496" i="1"/>
  <c r="BK1492" i="1"/>
  <c r="BK1488" i="1"/>
  <c r="BK1484" i="1"/>
  <c r="BK1480" i="1"/>
  <c r="BK1476" i="1"/>
  <c r="BK1472" i="1"/>
  <c r="BK1468" i="1"/>
  <c r="BL1388" i="1"/>
  <c r="BK1386" i="1"/>
  <c r="BK1384" i="1"/>
  <c r="BM1384" i="1"/>
  <c r="BK1381" i="1"/>
  <c r="BL1378" i="1"/>
  <c r="BL1375" i="1"/>
  <c r="BL1373" i="1"/>
  <c r="BK1371" i="1"/>
  <c r="BK1369" i="1"/>
  <c r="BM1369" i="1"/>
  <c r="BK1366" i="1"/>
  <c r="BL1358" i="1"/>
  <c r="BL1440" i="1"/>
  <c r="BL1353" i="1"/>
  <c r="BK1351" i="1"/>
  <c r="BK1349" i="1"/>
  <c r="BM1349" i="1"/>
  <c r="BK1346" i="1"/>
  <c r="BL1343" i="1"/>
  <c r="BL1340" i="1"/>
  <c r="BM1135" i="1"/>
  <c r="BK1134" i="1"/>
  <c r="BL1132" i="1"/>
  <c r="BM1129" i="1"/>
  <c r="BK1128" i="1"/>
  <c r="BM1119" i="1"/>
  <c r="BK1118" i="1"/>
  <c r="BL1116" i="1"/>
  <c r="BM1113" i="1"/>
  <c r="BK1112" i="1"/>
  <c r="BM1103" i="1"/>
  <c r="BK1102" i="1"/>
  <c r="BK1095" i="1"/>
  <c r="BL1095" i="1"/>
  <c r="BL1094" i="1"/>
  <c r="BK1087" i="1"/>
  <c r="BL1087" i="1"/>
  <c r="BL1086" i="1"/>
  <c r="BK1079" i="1"/>
  <c r="BL1079" i="1"/>
  <c r="BL1078" i="1"/>
  <c r="BK1071" i="1"/>
  <c r="BL1071" i="1"/>
  <c r="BL1070" i="1"/>
  <c r="BK1063" i="1"/>
  <c r="BL1063" i="1"/>
  <c r="BL1062" i="1"/>
  <c r="BK1055" i="1"/>
  <c r="BL1055" i="1"/>
  <c r="BL1054" i="1"/>
  <c r="BM1051" i="1"/>
  <c r="BM1048" i="1"/>
  <c r="BK1045" i="1"/>
  <c r="BM1043" i="1"/>
  <c r="BM1040" i="1"/>
  <c r="BM919" i="1"/>
  <c r="BL919" i="1"/>
  <c r="BM909" i="1"/>
  <c r="BL909" i="1"/>
  <c r="BM898" i="1"/>
  <c r="BL898" i="1"/>
  <c r="BM887" i="1"/>
  <c r="BL887" i="1"/>
  <c r="BM877" i="1"/>
  <c r="BL877" i="1"/>
  <c r="BM866" i="1"/>
  <c r="BL866" i="1"/>
  <c r="BM853" i="1"/>
  <c r="BL853" i="1"/>
  <c r="BM914" i="1"/>
  <c r="BL914" i="1"/>
  <c r="BM903" i="1"/>
  <c r="BL903" i="1"/>
  <c r="BM822" i="1"/>
  <c r="BL822" i="1"/>
  <c r="BM758" i="1"/>
  <c r="BL758" i="1"/>
  <c r="BM726" i="1"/>
  <c r="BL726" i="1"/>
  <c r="BM648" i="1"/>
  <c r="BK1571" i="1"/>
  <c r="BK1570" i="1"/>
  <c r="BK1567" i="1"/>
  <c r="BK1559" i="1"/>
  <c r="BK1554" i="1"/>
  <c r="BK1550" i="1"/>
  <c r="BK1546" i="1"/>
  <c r="BK1542" i="1"/>
  <c r="BK1538" i="1"/>
  <c r="BK1531" i="1"/>
  <c r="BK1527" i="1"/>
  <c r="BK1523" i="1"/>
  <c r="BK1519" i="1"/>
  <c r="BK1515" i="1"/>
  <c r="BK1511" i="1"/>
  <c r="BK1507" i="1"/>
  <c r="BK1503" i="1"/>
  <c r="BK1499" i="1"/>
  <c r="BK1495" i="1"/>
  <c r="BK1491" i="1"/>
  <c r="BK1487" i="1"/>
  <c r="BK1483" i="1"/>
  <c r="BK1479" i="1"/>
  <c r="BK1475" i="1"/>
  <c r="BK1471" i="1"/>
  <c r="BK1382" i="1"/>
  <c r="BK1380" i="1"/>
  <c r="BM1380" i="1"/>
  <c r="BK1377" i="1"/>
  <c r="BK1367" i="1"/>
  <c r="BK1365" i="1"/>
  <c r="BM1365" i="1"/>
  <c r="BK1357" i="1"/>
  <c r="BK1347" i="1"/>
  <c r="BK1345" i="1"/>
  <c r="BM1345" i="1"/>
  <c r="BK1342" i="1"/>
  <c r="BK1338" i="1"/>
  <c r="BK1334" i="1"/>
  <c r="BK1331" i="1"/>
  <c r="BK1327" i="1"/>
  <c r="BK1323" i="1"/>
  <c r="BK1319" i="1"/>
  <c r="BK1315" i="1"/>
  <c r="BK1312" i="1"/>
  <c r="BK1308" i="1"/>
  <c r="BK1130" i="1"/>
  <c r="BK1124" i="1"/>
  <c r="BK1114" i="1"/>
  <c r="BK1108" i="1"/>
  <c r="BK1101" i="1"/>
  <c r="BL1101" i="1"/>
  <c r="BL1100" i="1"/>
  <c r="BK1093" i="1"/>
  <c r="BL1093" i="1"/>
  <c r="BL1092" i="1"/>
  <c r="BK1085" i="1"/>
  <c r="BL1085" i="1"/>
  <c r="BL1084" i="1"/>
  <c r="BK1077" i="1"/>
  <c r="BL1077" i="1"/>
  <c r="BL1076" i="1"/>
  <c r="BK1069" i="1"/>
  <c r="BL1069" i="1"/>
  <c r="BL1068" i="1"/>
  <c r="BK1061" i="1"/>
  <c r="BL1061" i="1"/>
  <c r="BL1060" i="1"/>
  <c r="BK1053" i="1"/>
  <c r="BL1053" i="1"/>
  <c r="BL1052" i="1"/>
  <c r="BK1047" i="1"/>
  <c r="BM1039" i="1"/>
  <c r="BK1035" i="1"/>
  <c r="BM1031" i="1"/>
  <c r="BM1027" i="1"/>
  <c r="BM1023" i="1"/>
  <c r="BM1019" i="1"/>
  <c r="BM1015" i="1"/>
  <c r="BM1011" i="1"/>
  <c r="BM1007" i="1"/>
  <c r="BM921" i="1"/>
  <c r="BM1042" i="1"/>
  <c r="BK1039" i="1"/>
  <c r="BM1037" i="1"/>
  <c r="BM1034" i="1"/>
  <c r="BM1032" i="1"/>
  <c r="BM1030" i="1"/>
  <c r="BM1028" i="1"/>
  <c r="BM1026" i="1"/>
  <c r="BM1024" i="1"/>
  <c r="BM1022" i="1"/>
  <c r="BM1020" i="1"/>
  <c r="BM1018" i="1"/>
  <c r="BM1016" i="1"/>
  <c r="BM1014" i="1"/>
  <c r="BM1012" i="1"/>
  <c r="BM1010" i="1"/>
  <c r="BM1008" i="1"/>
  <c r="BM1006" i="1"/>
  <c r="BM1004" i="1"/>
  <c r="BM1002" i="1"/>
  <c r="BM1000" i="1"/>
  <c r="BM998" i="1"/>
  <c r="BM996" i="1"/>
  <c r="BM994" i="1"/>
  <c r="BM992" i="1"/>
  <c r="BM990" i="1"/>
  <c r="BM988" i="1"/>
  <c r="BM986" i="1"/>
  <c r="BM984" i="1"/>
  <c r="BM982" i="1"/>
  <c r="BM980" i="1"/>
  <c r="BM978" i="1"/>
  <c r="BM976" i="1"/>
  <c r="BM974" i="1"/>
  <c r="BM972" i="1"/>
  <c r="BM970" i="1"/>
  <c r="BM969" i="1"/>
  <c r="BM967" i="1"/>
  <c r="BM965" i="1"/>
  <c r="BK962" i="1"/>
  <c r="BL961" i="1"/>
  <c r="BK958" i="1"/>
  <c r="BL957" i="1"/>
  <c r="BK956" i="1"/>
  <c r="BL953" i="1"/>
  <c r="BK952" i="1"/>
  <c r="BL949" i="1"/>
  <c r="BK948" i="1"/>
  <c r="BL945" i="1"/>
  <c r="BK944" i="1"/>
  <c r="BL941" i="1"/>
  <c r="BK940" i="1"/>
  <c r="BL937" i="1"/>
  <c r="BK936" i="1"/>
  <c r="BL933" i="1"/>
  <c r="BK932" i="1"/>
  <c r="BL929" i="1"/>
  <c r="BK928" i="1"/>
  <c r="BL925" i="1"/>
  <c r="BK924" i="1"/>
  <c r="BK918" i="1"/>
  <c r="BK913" i="1"/>
  <c r="BK912" i="1"/>
  <c r="BK907" i="1"/>
  <c r="BK902" i="1"/>
  <c r="BK897" i="1"/>
  <c r="BK896" i="1"/>
  <c r="BK891" i="1"/>
  <c r="BK886" i="1"/>
  <c r="BK881" i="1"/>
  <c r="BK880" i="1"/>
  <c r="BK875" i="1"/>
  <c r="BK870" i="1"/>
  <c r="BK865" i="1"/>
  <c r="BK864" i="1"/>
  <c r="BK858" i="1"/>
  <c r="BK857" i="1"/>
  <c r="BM857" i="1"/>
  <c r="BL857" i="1"/>
  <c r="BK856" i="1"/>
  <c r="BM818" i="1"/>
  <c r="BL818" i="1"/>
  <c r="BM802" i="1"/>
  <c r="BL802" i="1"/>
  <c r="BM786" i="1"/>
  <c r="BL786" i="1"/>
  <c r="BM770" i="1"/>
  <c r="BL770" i="1"/>
  <c r="BM754" i="1"/>
  <c r="BL754" i="1"/>
  <c r="BM738" i="1"/>
  <c r="BL738" i="1"/>
  <c r="BM723" i="1"/>
  <c r="BL723" i="1"/>
  <c r="BM707" i="1"/>
  <c r="BL707" i="1"/>
  <c r="BM691" i="1"/>
  <c r="BL691" i="1"/>
  <c r="BM687" i="1"/>
  <c r="BM683" i="1"/>
  <c r="BM679" i="1"/>
  <c r="BK1033" i="1"/>
  <c r="BK1031" i="1"/>
  <c r="BK1029" i="1"/>
  <c r="BK1027" i="1"/>
  <c r="BK1025" i="1"/>
  <c r="BK1023" i="1"/>
  <c r="BK1021" i="1"/>
  <c r="BK1019" i="1"/>
  <c r="BK1017" i="1"/>
  <c r="BK1015" i="1"/>
  <c r="BK1013" i="1"/>
  <c r="BK1011" i="1"/>
  <c r="BK1009" i="1"/>
  <c r="BK1007" i="1"/>
  <c r="BK1005" i="1"/>
  <c r="BK1003" i="1"/>
  <c r="BK1001" i="1"/>
  <c r="BK999" i="1"/>
  <c r="BK997" i="1"/>
  <c r="BK995" i="1"/>
  <c r="BK993" i="1"/>
  <c r="BK991" i="1"/>
  <c r="BK989" i="1"/>
  <c r="BK987" i="1"/>
  <c r="BK985" i="1"/>
  <c r="BK983" i="1"/>
  <c r="BK981" i="1"/>
  <c r="BK979" i="1"/>
  <c r="BK977" i="1"/>
  <c r="BK975" i="1"/>
  <c r="BK973" i="1"/>
  <c r="BK971" i="1"/>
  <c r="BK1429" i="1"/>
  <c r="BK968" i="1"/>
  <c r="BK966" i="1"/>
  <c r="BK965" i="1"/>
  <c r="BL964" i="1"/>
  <c r="BK961" i="1"/>
  <c r="BL960" i="1"/>
  <c r="BL956" i="1"/>
  <c r="BL952" i="1"/>
  <c r="BL948" i="1"/>
  <c r="BL944" i="1"/>
  <c r="BL940" i="1"/>
  <c r="BL936" i="1"/>
  <c r="BL932" i="1"/>
  <c r="BL928" i="1"/>
  <c r="BL924" i="1"/>
  <c r="BL918" i="1"/>
  <c r="BK917" i="1"/>
  <c r="BM917" i="1"/>
  <c r="BK916" i="1"/>
  <c r="BM916" i="1"/>
  <c r="BL913" i="1"/>
  <c r="BK911" i="1"/>
  <c r="BM911" i="1"/>
  <c r="BL907" i="1"/>
  <c r="BK906" i="1"/>
  <c r="BM906" i="1"/>
  <c r="BL902" i="1"/>
  <c r="BK901" i="1"/>
  <c r="BM901" i="1"/>
  <c r="BK900" i="1"/>
  <c r="BM900" i="1"/>
  <c r="BL897" i="1"/>
  <c r="BK895" i="1"/>
  <c r="BM895" i="1"/>
  <c r="BL891" i="1"/>
  <c r="BK890" i="1"/>
  <c r="BM890" i="1"/>
  <c r="BL886" i="1"/>
  <c r="BK885" i="1"/>
  <c r="BM885" i="1"/>
  <c r="BK884" i="1"/>
  <c r="BM884" i="1"/>
  <c r="BL881" i="1"/>
  <c r="BK879" i="1"/>
  <c r="BM879" i="1"/>
  <c r="BL875" i="1"/>
  <c r="BK874" i="1"/>
  <c r="BM874" i="1"/>
  <c r="BL870" i="1"/>
  <c r="BK869" i="1"/>
  <c r="BM869" i="1"/>
  <c r="BK868" i="1"/>
  <c r="BM868" i="1"/>
  <c r="BL865" i="1"/>
  <c r="BK863" i="1"/>
  <c r="BM863" i="1"/>
  <c r="BK862" i="1"/>
  <c r="BM862" i="1"/>
  <c r="BL862" i="1"/>
  <c r="BL858" i="1"/>
  <c r="BK849" i="1"/>
  <c r="BM849" i="1"/>
  <c r="BK848" i="1"/>
  <c r="BM848" i="1"/>
  <c r="BK847" i="1"/>
  <c r="BM847" i="1"/>
  <c r="BL847" i="1"/>
  <c r="BK838" i="1"/>
  <c r="BM838" i="1"/>
  <c r="BK837" i="1"/>
  <c r="BM837" i="1"/>
  <c r="BL837" i="1"/>
  <c r="BK830" i="1"/>
  <c r="BM830" i="1"/>
  <c r="BK829" i="1"/>
  <c r="BM829" i="1"/>
  <c r="BL829" i="1"/>
  <c r="BM814" i="1"/>
  <c r="BL814" i="1"/>
  <c r="BM798" i="1"/>
  <c r="BL798" i="1"/>
  <c r="BM782" i="1"/>
  <c r="BL782" i="1"/>
  <c r="BM766" i="1"/>
  <c r="BL766" i="1"/>
  <c r="BM750" i="1"/>
  <c r="BL750" i="1"/>
  <c r="BM734" i="1"/>
  <c r="BL734" i="1"/>
  <c r="BM719" i="1"/>
  <c r="BL719" i="1"/>
  <c r="BM703" i="1"/>
  <c r="BL703" i="1"/>
  <c r="BM675" i="1"/>
  <c r="BL1427" i="1"/>
  <c r="BM426" i="1"/>
  <c r="BL426" i="1"/>
  <c r="BK964" i="1"/>
  <c r="BK960" i="1"/>
  <c r="BK957" i="1"/>
  <c r="BK953" i="1"/>
  <c r="BK949" i="1"/>
  <c r="BK945" i="1"/>
  <c r="BK941" i="1"/>
  <c r="BK937" i="1"/>
  <c r="BK933" i="1"/>
  <c r="BK929" i="1"/>
  <c r="BK925" i="1"/>
  <c r="BM923" i="1"/>
  <c r="BK921" i="1"/>
  <c r="BK920" i="1"/>
  <c r="BM920" i="1"/>
  <c r="BK915" i="1"/>
  <c r="BM915" i="1"/>
  <c r="BK910" i="1"/>
  <c r="BM910" i="1"/>
  <c r="BK905" i="1"/>
  <c r="BM905" i="1"/>
  <c r="BK904" i="1"/>
  <c r="BM904" i="1"/>
  <c r="BK899" i="1"/>
  <c r="BM899" i="1"/>
  <c r="BK894" i="1"/>
  <c r="BM894" i="1"/>
  <c r="BK889" i="1"/>
  <c r="BM889" i="1"/>
  <c r="BK888" i="1"/>
  <c r="BM888" i="1"/>
  <c r="BK883" i="1"/>
  <c r="BM883" i="1"/>
  <c r="BK878" i="1"/>
  <c r="BM878" i="1"/>
  <c r="BK873" i="1"/>
  <c r="BM873" i="1"/>
  <c r="BK872" i="1"/>
  <c r="BM872" i="1"/>
  <c r="BK867" i="1"/>
  <c r="BM867" i="1"/>
  <c r="BK854" i="1"/>
  <c r="BM854" i="1"/>
  <c r="BM826" i="1"/>
  <c r="BL826" i="1"/>
  <c r="BM810" i="1"/>
  <c r="BL810" i="1"/>
  <c r="BM794" i="1"/>
  <c r="BL794" i="1"/>
  <c r="BM778" i="1"/>
  <c r="BL778" i="1"/>
  <c r="BM762" i="1"/>
  <c r="BL762" i="1"/>
  <c r="BM746" i="1"/>
  <c r="BL746" i="1"/>
  <c r="BM730" i="1"/>
  <c r="BL730" i="1"/>
  <c r="BM715" i="1"/>
  <c r="BL715" i="1"/>
  <c r="BM699" i="1"/>
  <c r="BL699" i="1"/>
  <c r="BM689" i="1"/>
  <c r="BM685" i="1"/>
  <c r="BM681" i="1"/>
  <c r="BM677" i="1"/>
  <c r="BM569" i="1"/>
  <c r="BL569" i="1"/>
  <c r="BL525" i="1"/>
  <c r="BM444" i="1"/>
  <c r="BK825" i="1"/>
  <c r="BK821" i="1"/>
  <c r="BK817" i="1"/>
  <c r="BK813" i="1"/>
  <c r="BK809" i="1"/>
  <c r="BK805" i="1"/>
  <c r="BK801" i="1"/>
  <c r="BK797" i="1"/>
  <c r="BK793" i="1"/>
  <c r="BK789" i="1"/>
  <c r="BK785" i="1"/>
  <c r="BK781" i="1"/>
  <c r="BK777" i="1"/>
  <c r="BK773" i="1"/>
  <c r="BK769" i="1"/>
  <c r="BK765" i="1"/>
  <c r="BK761" i="1"/>
  <c r="BK757" i="1"/>
  <c r="BK753" i="1"/>
  <c r="BK749" i="1"/>
  <c r="BK745" i="1"/>
  <c r="BK741" i="1"/>
  <c r="BK737" i="1"/>
  <c r="BK733" i="1"/>
  <c r="BK729" i="1"/>
  <c r="BK1426" i="1"/>
  <c r="BK722" i="1"/>
  <c r="BK718" i="1"/>
  <c r="BK714" i="1"/>
  <c r="BK710" i="1"/>
  <c r="BK706" i="1"/>
  <c r="BK702" i="1"/>
  <c r="BK698" i="1"/>
  <c r="BK694" i="1"/>
  <c r="BK690" i="1"/>
  <c r="BK688" i="1"/>
  <c r="BK686" i="1"/>
  <c r="BK684" i="1"/>
  <c r="BK682" i="1"/>
  <c r="BK680" i="1"/>
  <c r="BK678" i="1"/>
  <c r="BK676" i="1"/>
  <c r="BL674" i="1"/>
  <c r="BK672" i="1"/>
  <c r="BL670" i="1"/>
  <c r="BK668" i="1"/>
  <c r="BL666" i="1"/>
  <c r="BK652" i="1"/>
  <c r="BK650" i="1"/>
  <c r="BL650" i="1"/>
  <c r="BM645" i="1"/>
  <c r="BM1436" i="1"/>
  <c r="BL1436" i="1"/>
  <c r="BM565" i="1"/>
  <c r="BL565" i="1"/>
  <c r="BL549" i="1"/>
  <c r="BM436" i="1"/>
  <c r="BM423" i="1"/>
  <c r="BL423" i="1"/>
  <c r="BM1435" i="1"/>
  <c r="BL1435" i="1"/>
  <c r="BM399" i="1"/>
  <c r="BL367" i="1"/>
  <c r="BK851" i="1"/>
  <c r="BK846" i="1"/>
  <c r="BK841" i="1"/>
  <c r="BK840" i="1"/>
  <c r="BK836" i="1"/>
  <c r="BK832" i="1"/>
  <c r="BK828" i="1"/>
  <c r="BL825" i="1"/>
  <c r="BK824" i="1"/>
  <c r="BL821" i="1"/>
  <c r="BK820" i="1"/>
  <c r="BL817" i="1"/>
  <c r="BK816" i="1"/>
  <c r="BL813" i="1"/>
  <c r="BK812" i="1"/>
  <c r="BL809" i="1"/>
  <c r="BK808" i="1"/>
  <c r="BL805" i="1"/>
  <c r="BK804" i="1"/>
  <c r="BL801" i="1"/>
  <c r="BK800" i="1"/>
  <c r="BL797" i="1"/>
  <c r="BK796" i="1"/>
  <c r="BL793" i="1"/>
  <c r="BK792" i="1"/>
  <c r="BL789" i="1"/>
  <c r="BK788" i="1"/>
  <c r="BL785" i="1"/>
  <c r="BK784" i="1"/>
  <c r="BL781" i="1"/>
  <c r="BK780" i="1"/>
  <c r="BL777" i="1"/>
  <c r="BK776" i="1"/>
  <c r="BL773" i="1"/>
  <c r="BK772" i="1"/>
  <c r="BL769" i="1"/>
  <c r="BK768" i="1"/>
  <c r="BL765" i="1"/>
  <c r="BK764" i="1"/>
  <c r="BL761" i="1"/>
  <c r="BK760" i="1"/>
  <c r="BL757" i="1"/>
  <c r="BK756" i="1"/>
  <c r="BL753" i="1"/>
  <c r="BK752" i="1"/>
  <c r="BL749" i="1"/>
  <c r="BK748" i="1"/>
  <c r="BL745" i="1"/>
  <c r="BK744" i="1"/>
  <c r="BL741" i="1"/>
  <c r="BK740" i="1"/>
  <c r="BL737" i="1"/>
  <c r="BK736" i="1"/>
  <c r="BL733" i="1"/>
  <c r="BK732" i="1"/>
  <c r="BL729" i="1"/>
  <c r="BK728" i="1"/>
  <c r="BL1426" i="1"/>
  <c r="BK725" i="1"/>
  <c r="BL722" i="1"/>
  <c r="BK721" i="1"/>
  <c r="BL718" i="1"/>
  <c r="BK717" i="1"/>
  <c r="BL714" i="1"/>
  <c r="BK713" i="1"/>
  <c r="BL710" i="1"/>
  <c r="BK709" i="1"/>
  <c r="BL706" i="1"/>
  <c r="BK705" i="1"/>
  <c r="BL702" i="1"/>
  <c r="BK701" i="1"/>
  <c r="BL698" i="1"/>
  <c r="BK697" i="1"/>
  <c r="BL694" i="1"/>
  <c r="BK693" i="1"/>
  <c r="BL690" i="1"/>
  <c r="BK675" i="1"/>
  <c r="BL673" i="1"/>
  <c r="BK671" i="1"/>
  <c r="BK662" i="1"/>
  <c r="BK661" i="1"/>
  <c r="BL659" i="1"/>
  <c r="BK657" i="1"/>
  <c r="BL657" i="1"/>
  <c r="BK637" i="1"/>
  <c r="BK622" i="1"/>
  <c r="BK606" i="1"/>
  <c r="BK591" i="1"/>
  <c r="BM577" i="1"/>
  <c r="BL577" i="1"/>
  <c r="BK561" i="1"/>
  <c r="BL541" i="1"/>
  <c r="BM431" i="1"/>
  <c r="BL431" i="1"/>
  <c r="BM416" i="1"/>
  <c r="BL416" i="1"/>
  <c r="BM411" i="1"/>
  <c r="BL411" i="1"/>
  <c r="BL393" i="1"/>
  <c r="BK861" i="1"/>
  <c r="BM861" i="1"/>
  <c r="BK860" i="1"/>
  <c r="BM860" i="1"/>
  <c r="BK855" i="1"/>
  <c r="BM855" i="1"/>
  <c r="BL851" i="1"/>
  <c r="BK850" i="1"/>
  <c r="BM850" i="1"/>
  <c r="BL846" i="1"/>
  <c r="BK845" i="1"/>
  <c r="BM845" i="1"/>
  <c r="BK844" i="1"/>
  <c r="BM844" i="1"/>
  <c r="BL841" i="1"/>
  <c r="BK839" i="1"/>
  <c r="BM839" i="1"/>
  <c r="BL836" i="1"/>
  <c r="BK835" i="1"/>
  <c r="BM835" i="1"/>
  <c r="BL832" i="1"/>
  <c r="BK831" i="1"/>
  <c r="BM831" i="1"/>
  <c r="BL828" i="1"/>
  <c r="BK827" i="1"/>
  <c r="BM827" i="1"/>
  <c r="BL824" i="1"/>
  <c r="BK823" i="1"/>
  <c r="BM823" i="1"/>
  <c r="BL820" i="1"/>
  <c r="BK819" i="1"/>
  <c r="BM819" i="1"/>
  <c r="BL816" i="1"/>
  <c r="BK815" i="1"/>
  <c r="BM815" i="1"/>
  <c r="BL812" i="1"/>
  <c r="BK811" i="1"/>
  <c r="BM811" i="1"/>
  <c r="BL808" i="1"/>
  <c r="BK807" i="1"/>
  <c r="BM807" i="1"/>
  <c r="BL804" i="1"/>
  <c r="BK803" i="1"/>
  <c r="BM803" i="1"/>
  <c r="BL800" i="1"/>
  <c r="BK799" i="1"/>
  <c r="BM799" i="1"/>
  <c r="BL796" i="1"/>
  <c r="BK795" i="1"/>
  <c r="BM795" i="1"/>
  <c r="BL792" i="1"/>
  <c r="BK791" i="1"/>
  <c r="BM791" i="1"/>
  <c r="BL788" i="1"/>
  <c r="BK787" i="1"/>
  <c r="BM787" i="1"/>
  <c r="BL784" i="1"/>
  <c r="BK783" i="1"/>
  <c r="BM783" i="1"/>
  <c r="BL780" i="1"/>
  <c r="BK779" i="1"/>
  <c r="BM779" i="1"/>
  <c r="BL776" i="1"/>
  <c r="BK775" i="1"/>
  <c r="BM775" i="1"/>
  <c r="BL772" i="1"/>
  <c r="BK771" i="1"/>
  <c r="BM771" i="1"/>
  <c r="BL768" i="1"/>
  <c r="BK767" i="1"/>
  <c r="BM767" i="1"/>
  <c r="BL764" i="1"/>
  <c r="BK763" i="1"/>
  <c r="BM763" i="1"/>
  <c r="BL760" i="1"/>
  <c r="BK759" i="1"/>
  <c r="BM759" i="1"/>
  <c r="BL756" i="1"/>
  <c r="BK755" i="1"/>
  <c r="BM755" i="1"/>
  <c r="BL752" i="1"/>
  <c r="BK751" i="1"/>
  <c r="BM751" i="1"/>
  <c r="BL748" i="1"/>
  <c r="BK747" i="1"/>
  <c r="BM747" i="1"/>
  <c r="BL744" i="1"/>
  <c r="BK743" i="1"/>
  <c r="BM743" i="1"/>
  <c r="BL740" i="1"/>
  <c r="BK739" i="1"/>
  <c r="BM739" i="1"/>
  <c r="BL736" i="1"/>
  <c r="BK735" i="1"/>
  <c r="BM735" i="1"/>
  <c r="BL732" i="1"/>
  <c r="BK731" i="1"/>
  <c r="BM731" i="1"/>
  <c r="BL728" i="1"/>
  <c r="BK727" i="1"/>
  <c r="BM727" i="1"/>
  <c r="BL725" i="1"/>
  <c r="BK724" i="1"/>
  <c r="BM724" i="1"/>
  <c r="BL721" i="1"/>
  <c r="BK720" i="1"/>
  <c r="BM720" i="1"/>
  <c r="BL717" i="1"/>
  <c r="BK716" i="1"/>
  <c r="BM716" i="1"/>
  <c r="BL713" i="1"/>
  <c r="BK712" i="1"/>
  <c r="BM712" i="1"/>
  <c r="BL709" i="1"/>
  <c r="BK708" i="1"/>
  <c r="BM708" i="1"/>
  <c r="BL705" i="1"/>
  <c r="BK704" i="1"/>
  <c r="BM704" i="1"/>
  <c r="BL701" i="1"/>
  <c r="BK700" i="1"/>
  <c r="BM700" i="1"/>
  <c r="BL697" i="1"/>
  <c r="BK696" i="1"/>
  <c r="BM696" i="1"/>
  <c r="BL693" i="1"/>
  <c r="BK692" i="1"/>
  <c r="BM692" i="1"/>
  <c r="BK689" i="1"/>
  <c r="BK687" i="1"/>
  <c r="BK685" i="1"/>
  <c r="BK683" i="1"/>
  <c r="BK681" i="1"/>
  <c r="BK679" i="1"/>
  <c r="BK677" i="1"/>
  <c r="BK674" i="1"/>
  <c r="BL672" i="1"/>
  <c r="BK670" i="1"/>
  <c r="BK666" i="1"/>
  <c r="BK665" i="1"/>
  <c r="BL663" i="1"/>
  <c r="BK660" i="1"/>
  <c r="BL658" i="1"/>
  <c r="BK648" i="1"/>
  <c r="BK647" i="1"/>
  <c r="BK646" i="1"/>
  <c r="BL646" i="1"/>
  <c r="BM640" i="1"/>
  <c r="BM573" i="1"/>
  <c r="BL573" i="1"/>
  <c r="BK557" i="1"/>
  <c r="BL533" i="1"/>
  <c r="BL385" i="1"/>
  <c r="BK580" i="1"/>
  <c r="BK576" i="1"/>
  <c r="BK572" i="1"/>
  <c r="BK568" i="1"/>
  <c r="BK564" i="1"/>
  <c r="BM555" i="1"/>
  <c r="BK554" i="1"/>
  <c r="BK547" i="1"/>
  <c r="BK539" i="1"/>
  <c r="BK531" i="1"/>
  <c r="BK523" i="1"/>
  <c r="BM519" i="1"/>
  <c r="BK518" i="1"/>
  <c r="BM515" i="1"/>
  <c r="BK514" i="1"/>
  <c r="BM511" i="1"/>
  <c r="BK510" i="1"/>
  <c r="BK501" i="1"/>
  <c r="BK500" i="1"/>
  <c r="BK485" i="1"/>
  <c r="BK484" i="1"/>
  <c r="BK470" i="1"/>
  <c r="BK469" i="1"/>
  <c r="BK452" i="1"/>
  <c r="BK442" i="1"/>
  <c r="BK434" i="1"/>
  <c r="BK428" i="1"/>
  <c r="BK420" i="1"/>
  <c r="BK413" i="1"/>
  <c r="BK404" i="1"/>
  <c r="BK402" i="1"/>
  <c r="BK400" i="1"/>
  <c r="BK391" i="1"/>
  <c r="BK383" i="1"/>
  <c r="BK375" i="1"/>
  <c r="BK373" i="1"/>
  <c r="BL373" i="1"/>
  <c r="BL359" i="1"/>
  <c r="BM321" i="1"/>
  <c r="BM313" i="1"/>
  <c r="BM305" i="1"/>
  <c r="BM297" i="1"/>
  <c r="BM289" i="1"/>
  <c r="BM201" i="1"/>
  <c r="BM637" i="1"/>
  <c r="BK636" i="1"/>
  <c r="BK635" i="1"/>
  <c r="BK634" i="1"/>
  <c r="BK629" i="1"/>
  <c r="BK628" i="1"/>
  <c r="BK627" i="1"/>
  <c r="BK621" i="1"/>
  <c r="BK620" i="1"/>
  <c r="BK619" i="1"/>
  <c r="BK613" i="1"/>
  <c r="BK612" i="1"/>
  <c r="BK611" i="1"/>
  <c r="BK605" i="1"/>
  <c r="BK604" i="1"/>
  <c r="BK603" i="1"/>
  <c r="BK1442" i="1"/>
  <c r="BK597" i="1"/>
  <c r="BK596" i="1"/>
  <c r="BK1437" i="1"/>
  <c r="BK590" i="1"/>
  <c r="BK589" i="1"/>
  <c r="BK583" i="1"/>
  <c r="BK582" i="1"/>
  <c r="BL580" i="1"/>
  <c r="BK579" i="1"/>
  <c r="BL576" i="1"/>
  <c r="BK575" i="1"/>
  <c r="BL572" i="1"/>
  <c r="BK571" i="1"/>
  <c r="BL568" i="1"/>
  <c r="BK567" i="1"/>
  <c r="BL564" i="1"/>
  <c r="BM561" i="1"/>
  <c r="BK560" i="1"/>
  <c r="BK553" i="1"/>
  <c r="BK545" i="1"/>
  <c r="BK537" i="1"/>
  <c r="BK529" i="1"/>
  <c r="BK521" i="1"/>
  <c r="BK497" i="1"/>
  <c r="BK496" i="1"/>
  <c r="BK482" i="1"/>
  <c r="BK481" i="1"/>
  <c r="BK466" i="1"/>
  <c r="BK465" i="1"/>
  <c r="BK450" i="1"/>
  <c r="BK448" i="1"/>
  <c r="BK440" i="1"/>
  <c r="BK430" i="1"/>
  <c r="BL428" i="1"/>
  <c r="BL425" i="1"/>
  <c r="BK422" i="1"/>
  <c r="BM422" i="1"/>
  <c r="BL420" i="1"/>
  <c r="BM419" i="1"/>
  <c r="BL418" i="1"/>
  <c r="BK415" i="1"/>
  <c r="BM415" i="1"/>
  <c r="BL413" i="1"/>
  <c r="BM412" i="1"/>
  <c r="BL410" i="1"/>
  <c r="BM409" i="1"/>
  <c r="BL406" i="1"/>
  <c r="BL404" i="1"/>
  <c r="BL402" i="1"/>
  <c r="BL400" i="1"/>
  <c r="BM397" i="1"/>
  <c r="BK396" i="1"/>
  <c r="BK389" i="1"/>
  <c r="BL389" i="1"/>
  <c r="BL388" i="1"/>
  <c r="BK381" i="1"/>
  <c r="BL381" i="1"/>
  <c r="BL380" i="1"/>
  <c r="BL351" i="1"/>
  <c r="BM319" i="1"/>
  <c r="BM311" i="1"/>
  <c r="BM303" i="1"/>
  <c r="BM295" i="1"/>
  <c r="BL669" i="1"/>
  <c r="BK667" i="1"/>
  <c r="BL665" i="1"/>
  <c r="BK663" i="1"/>
  <c r="BL661" i="1"/>
  <c r="BK659" i="1"/>
  <c r="BK655" i="1"/>
  <c r="BL655" i="1"/>
  <c r="BL654" i="1"/>
  <c r="BM644" i="1"/>
  <c r="BK641" i="1"/>
  <c r="BM636" i="1"/>
  <c r="BK633" i="1"/>
  <c r="BK626" i="1"/>
  <c r="BK618" i="1"/>
  <c r="BK610" i="1"/>
  <c r="BK602" i="1"/>
  <c r="BK595" i="1"/>
  <c r="BK588" i="1"/>
  <c r="BK581" i="1"/>
  <c r="BM581" i="1"/>
  <c r="BL579" i="1"/>
  <c r="BK578" i="1"/>
  <c r="BM578" i="1"/>
  <c r="BL575" i="1"/>
  <c r="BK574" i="1"/>
  <c r="BM574" i="1"/>
  <c r="BL571" i="1"/>
  <c r="BK570" i="1"/>
  <c r="BM570" i="1"/>
  <c r="BL567" i="1"/>
  <c r="BK566" i="1"/>
  <c r="BM566" i="1"/>
  <c r="BM563" i="1"/>
  <c r="BK562" i="1"/>
  <c r="BL560" i="1"/>
  <c r="BM557" i="1"/>
  <c r="BK556" i="1"/>
  <c r="BK551" i="1"/>
  <c r="BL551" i="1"/>
  <c r="BL550" i="1"/>
  <c r="BK543" i="1"/>
  <c r="BL543" i="1"/>
  <c r="BL542" i="1"/>
  <c r="BK535" i="1"/>
  <c r="BL535" i="1"/>
  <c r="BL534" i="1"/>
  <c r="BK527" i="1"/>
  <c r="BL527" i="1"/>
  <c r="BL526" i="1"/>
  <c r="BK520" i="1"/>
  <c r="BL520" i="1"/>
  <c r="BM517" i="1"/>
  <c r="BK516" i="1"/>
  <c r="BL516" i="1"/>
  <c r="BM513" i="1"/>
  <c r="BK512" i="1"/>
  <c r="BL512" i="1"/>
  <c r="BM509" i="1"/>
  <c r="BK508" i="1"/>
  <c r="BK507" i="1"/>
  <c r="BK493" i="1"/>
  <c r="BK492" i="1"/>
  <c r="BK478" i="1"/>
  <c r="BK477" i="1"/>
  <c r="BK462" i="1"/>
  <c r="BK461" i="1"/>
  <c r="BM459" i="1"/>
  <c r="BK446" i="1"/>
  <c r="BM446" i="1"/>
  <c r="BM445" i="1"/>
  <c r="BK438" i="1"/>
  <c r="BM438" i="1"/>
  <c r="BM437" i="1"/>
  <c r="BK432" i="1"/>
  <c r="BM432" i="1"/>
  <c r="BL430" i="1"/>
  <c r="BM429" i="1"/>
  <c r="BL427" i="1"/>
  <c r="BK424" i="1"/>
  <c r="BM424" i="1"/>
  <c r="BM421" i="1"/>
  <c r="BK417" i="1"/>
  <c r="BM417" i="1"/>
  <c r="BM414" i="1"/>
  <c r="BM408" i="1"/>
  <c r="BK405" i="1"/>
  <c r="BM405" i="1"/>
  <c r="BK403" i="1"/>
  <c r="BM403" i="1"/>
  <c r="BK401" i="1"/>
  <c r="BM401" i="1"/>
  <c r="BK395" i="1"/>
  <c r="BL395" i="1"/>
  <c r="BL394" i="1"/>
  <c r="BK387" i="1"/>
  <c r="BL387" i="1"/>
  <c r="BL386" i="1"/>
  <c r="BK369" i="1"/>
  <c r="BL343" i="1"/>
  <c r="BM337" i="1"/>
  <c r="BM325" i="1"/>
  <c r="BM317" i="1"/>
  <c r="BM309" i="1"/>
  <c r="BM301" i="1"/>
  <c r="BM293" i="1"/>
  <c r="BM287" i="1"/>
  <c r="BM283" i="1"/>
  <c r="BM279" i="1"/>
  <c r="BM275" i="1"/>
  <c r="BM271" i="1"/>
  <c r="BK365" i="1"/>
  <c r="BK357" i="1"/>
  <c r="BK349" i="1"/>
  <c r="BK341" i="1"/>
  <c r="BM339" i="1"/>
  <c r="BM336" i="1"/>
  <c r="BK333" i="1"/>
  <c r="BM331" i="1"/>
  <c r="BM328" i="1"/>
  <c r="BK326" i="1"/>
  <c r="BK324" i="1"/>
  <c r="BK322" i="1"/>
  <c r="BK320" i="1"/>
  <c r="BK318" i="1"/>
  <c r="BK316" i="1"/>
  <c r="BK314" i="1"/>
  <c r="BK312" i="1"/>
  <c r="BK310" i="1"/>
  <c r="BK308" i="1"/>
  <c r="BK306" i="1"/>
  <c r="BK304" i="1"/>
  <c r="BK302" i="1"/>
  <c r="BK300" i="1"/>
  <c r="BK298" i="1"/>
  <c r="BK296" i="1"/>
  <c r="BK294" i="1"/>
  <c r="BK292" i="1"/>
  <c r="BK290" i="1"/>
  <c r="BM286" i="1"/>
  <c r="BL258" i="1"/>
  <c r="BM258" i="1"/>
  <c r="BL250" i="1"/>
  <c r="BM250" i="1"/>
  <c r="BL1425" i="1"/>
  <c r="BM1425" i="1"/>
  <c r="BL235" i="1"/>
  <c r="BM235" i="1"/>
  <c r="BL208" i="1"/>
  <c r="BM208" i="1"/>
  <c r="BK379" i="1"/>
  <c r="BL379" i="1"/>
  <c r="BL378" i="1"/>
  <c r="BK371" i="1"/>
  <c r="BL371" i="1"/>
  <c r="BL370" i="1"/>
  <c r="BK363" i="1"/>
  <c r="BL363" i="1"/>
  <c r="BL362" i="1"/>
  <c r="BK355" i="1"/>
  <c r="BL355" i="1"/>
  <c r="BL354" i="1"/>
  <c r="BK347" i="1"/>
  <c r="BL347" i="1"/>
  <c r="BL346" i="1"/>
  <c r="BM338" i="1"/>
  <c r="BK335" i="1"/>
  <c r="BM333" i="1"/>
  <c r="BM330" i="1"/>
  <c r="BK1433" i="1"/>
  <c r="BM326" i="1"/>
  <c r="BM324" i="1"/>
  <c r="BM322" i="1"/>
  <c r="BM320" i="1"/>
  <c r="BM318" i="1"/>
  <c r="BM316" i="1"/>
  <c r="BM314" i="1"/>
  <c r="BM312" i="1"/>
  <c r="BM310" i="1"/>
  <c r="BM308" i="1"/>
  <c r="BM306" i="1"/>
  <c r="BM304" i="1"/>
  <c r="BM302" i="1"/>
  <c r="BM300" i="1"/>
  <c r="BM298" i="1"/>
  <c r="BM296" i="1"/>
  <c r="BM294" i="1"/>
  <c r="BM292" i="1"/>
  <c r="BM290" i="1"/>
  <c r="BM285" i="1"/>
  <c r="BM281" i="1"/>
  <c r="BM277" i="1"/>
  <c r="BM273" i="1"/>
  <c r="BK264" i="1"/>
  <c r="BM229" i="1"/>
  <c r="BM225" i="1"/>
  <c r="BM221" i="1"/>
  <c r="BM217" i="1"/>
  <c r="BM213" i="1"/>
  <c r="BM209" i="1"/>
  <c r="BM203" i="1"/>
  <c r="BM195" i="1"/>
  <c r="BL189" i="1"/>
  <c r="BM189" i="1"/>
  <c r="BL369" i="1"/>
  <c r="BL368" i="1"/>
  <c r="BK361" i="1"/>
  <c r="BL361" i="1"/>
  <c r="BL360" i="1"/>
  <c r="BK353" i="1"/>
  <c r="BL353" i="1"/>
  <c r="BL352" i="1"/>
  <c r="BK345" i="1"/>
  <c r="BL345" i="1"/>
  <c r="BL344" i="1"/>
  <c r="BK337" i="1"/>
  <c r="BK329" i="1"/>
  <c r="BK325" i="1"/>
  <c r="BK323" i="1"/>
  <c r="BK321" i="1"/>
  <c r="BK319" i="1"/>
  <c r="BK317" i="1"/>
  <c r="BK315" i="1"/>
  <c r="BK313" i="1"/>
  <c r="BK311" i="1"/>
  <c r="BK309" i="1"/>
  <c r="BK307" i="1"/>
  <c r="BK305" i="1"/>
  <c r="BK303" i="1"/>
  <c r="BK301" i="1"/>
  <c r="BK299" i="1"/>
  <c r="BK297" i="1"/>
  <c r="BK295" i="1"/>
  <c r="BK293" i="1"/>
  <c r="BK291" i="1"/>
  <c r="BK289" i="1"/>
  <c r="BK287" i="1"/>
  <c r="BM284" i="1"/>
  <c r="BL254" i="1"/>
  <c r="BM254" i="1"/>
  <c r="BL246" i="1"/>
  <c r="BM246" i="1"/>
  <c r="BL239" i="1"/>
  <c r="BM239" i="1"/>
  <c r="BM231" i="1"/>
  <c r="BL231" i="1"/>
  <c r="BK288" i="1"/>
  <c r="BK286" i="1"/>
  <c r="BK284" i="1"/>
  <c r="BK282" i="1"/>
  <c r="BK280" i="1"/>
  <c r="BK278" i="1"/>
  <c r="BK276" i="1"/>
  <c r="BK274" i="1"/>
  <c r="BK272" i="1"/>
  <c r="BK269" i="1"/>
  <c r="BM269" i="1"/>
  <c r="BK265" i="1"/>
  <c r="BM265" i="1"/>
  <c r="BK261" i="1"/>
  <c r="BM261" i="1"/>
  <c r="BK257" i="1"/>
  <c r="BL257" i="1"/>
  <c r="BK253" i="1"/>
  <c r="BL253" i="1"/>
  <c r="BK249" i="1"/>
  <c r="BL249" i="1"/>
  <c r="BK245" i="1"/>
  <c r="BL245" i="1"/>
  <c r="BK242" i="1"/>
  <c r="BL242" i="1"/>
  <c r="BK238" i="1"/>
  <c r="BL238" i="1"/>
  <c r="BK234" i="1"/>
  <c r="BL234" i="1"/>
  <c r="BK210" i="1"/>
  <c r="BK205" i="1"/>
  <c r="BK202" i="1"/>
  <c r="BK197" i="1"/>
  <c r="BK170" i="1"/>
  <c r="BM137" i="1"/>
  <c r="BL137" i="1"/>
  <c r="BM129" i="1"/>
  <c r="BL129" i="1"/>
  <c r="BM121" i="1"/>
  <c r="BL121" i="1"/>
  <c r="BK256" i="1"/>
  <c r="BK252" i="1"/>
  <c r="BK248" i="1"/>
  <c r="BK244" i="1"/>
  <c r="BK241" i="1"/>
  <c r="BK237" i="1"/>
  <c r="BK233" i="1"/>
  <c r="BK230" i="1"/>
  <c r="BK228" i="1"/>
  <c r="BK226" i="1"/>
  <c r="BK224" i="1"/>
  <c r="BK222" i="1"/>
  <c r="BK220" i="1"/>
  <c r="BK218" i="1"/>
  <c r="BK216" i="1"/>
  <c r="BK214" i="1"/>
  <c r="BK212" i="1"/>
  <c r="BK207" i="1"/>
  <c r="BK204" i="1"/>
  <c r="BK285" i="1"/>
  <c r="BK283" i="1"/>
  <c r="BK281" i="1"/>
  <c r="BK279" i="1"/>
  <c r="BK277" i="1"/>
  <c r="BK275" i="1"/>
  <c r="BK273" i="1"/>
  <c r="BK271" i="1"/>
  <c r="BK270" i="1"/>
  <c r="BL268" i="1"/>
  <c r="BK267" i="1"/>
  <c r="BK266" i="1"/>
  <c r="BL264" i="1"/>
  <c r="BK263" i="1"/>
  <c r="BK262" i="1"/>
  <c r="BL260" i="1"/>
  <c r="BK259" i="1"/>
  <c r="BM256" i="1"/>
  <c r="BK255" i="1"/>
  <c r="BL255" i="1"/>
  <c r="BM252" i="1"/>
  <c r="BK251" i="1"/>
  <c r="BL251" i="1"/>
  <c r="BM248" i="1"/>
  <c r="BK247" i="1"/>
  <c r="BL247" i="1"/>
  <c r="BM244" i="1"/>
  <c r="BK243" i="1"/>
  <c r="BL243" i="1"/>
  <c r="BM241" i="1"/>
  <c r="BK240" i="1"/>
  <c r="BL240" i="1"/>
  <c r="BM237" i="1"/>
  <c r="BK236" i="1"/>
  <c r="BL236" i="1"/>
  <c r="BM233" i="1"/>
  <c r="BK232" i="1"/>
  <c r="BL232" i="1"/>
  <c r="BK209" i="1"/>
  <c r="BK206" i="1"/>
  <c r="BM204" i="1"/>
  <c r="BK201" i="1"/>
  <c r="BK193" i="1"/>
  <c r="BM187" i="1"/>
  <c r="BM183" i="1"/>
  <c r="BM178" i="1"/>
  <c r="BM174" i="1"/>
  <c r="BM141" i="1"/>
  <c r="BL141" i="1"/>
  <c r="BM133" i="1"/>
  <c r="BL133" i="1"/>
  <c r="BM125" i="1"/>
  <c r="BL125" i="1"/>
  <c r="BL180" i="1"/>
  <c r="BL176" i="1"/>
  <c r="BM168" i="1"/>
  <c r="BK166" i="1"/>
  <c r="BM162" i="1"/>
  <c r="BK161" i="1"/>
  <c r="BM157" i="1"/>
  <c r="BK156" i="1"/>
  <c r="BK155" i="1"/>
  <c r="BL155" i="1"/>
  <c r="BM152" i="1"/>
  <c r="BK150" i="1"/>
  <c r="BM146" i="1"/>
  <c r="BK145" i="1"/>
  <c r="BK140" i="1"/>
  <c r="BM140" i="1"/>
  <c r="BK136" i="1"/>
  <c r="BM136" i="1"/>
  <c r="BK132" i="1"/>
  <c r="BM132" i="1"/>
  <c r="BK128" i="1"/>
  <c r="BM128" i="1"/>
  <c r="BK124" i="1"/>
  <c r="BM124" i="1"/>
  <c r="BK200" i="1"/>
  <c r="BK198" i="1"/>
  <c r="BK196" i="1"/>
  <c r="BK194" i="1"/>
  <c r="BK192" i="1"/>
  <c r="BK190" i="1"/>
  <c r="BK188" i="1"/>
  <c r="BK186" i="1"/>
  <c r="BK184" i="1"/>
  <c r="BK182" i="1"/>
  <c r="BK179" i="1"/>
  <c r="BK175" i="1"/>
  <c r="BK172" i="1"/>
  <c r="BM166" i="1"/>
  <c r="BK165" i="1"/>
  <c r="BK160" i="1"/>
  <c r="BK159" i="1"/>
  <c r="BK154" i="1"/>
  <c r="BK149" i="1"/>
  <c r="BK144" i="1"/>
  <c r="BK143" i="1"/>
  <c r="BK139" i="1"/>
  <c r="BK135" i="1"/>
  <c r="BK131" i="1"/>
  <c r="BK127" i="1"/>
  <c r="BK123" i="1"/>
  <c r="BK119" i="1"/>
  <c r="BK181" i="1"/>
  <c r="BM177" i="1"/>
  <c r="BM173" i="1"/>
  <c r="BM170" i="1"/>
  <c r="BK169" i="1"/>
  <c r="BM165" i="1"/>
  <c r="BK164" i="1"/>
  <c r="BK163" i="1"/>
  <c r="BL163" i="1"/>
  <c r="BM160" i="1"/>
  <c r="BK158" i="1"/>
  <c r="BM154" i="1"/>
  <c r="BK153" i="1"/>
  <c r="BM149" i="1"/>
  <c r="BK148" i="1"/>
  <c r="BK147" i="1"/>
  <c r="BL147" i="1"/>
  <c r="BL144" i="1"/>
  <c r="BK142" i="1"/>
  <c r="BM142" i="1"/>
  <c r="BL139" i="1"/>
  <c r="BK138" i="1"/>
  <c r="BM138" i="1"/>
  <c r="BL135" i="1"/>
  <c r="BK134" i="1"/>
  <c r="BM134" i="1"/>
  <c r="BL131" i="1"/>
  <c r="BK130" i="1"/>
  <c r="BM130" i="1"/>
  <c r="BL127" i="1"/>
  <c r="BK126" i="1"/>
  <c r="BM126" i="1"/>
  <c r="BL123" i="1"/>
  <c r="BK122" i="1"/>
  <c r="BM122" i="1"/>
  <c r="BL119" i="1"/>
  <c r="BK118" i="1"/>
  <c r="BM118" i="1"/>
  <c r="BK117" i="1"/>
  <c r="BK120" i="1"/>
  <c r="BM120" i="1"/>
  <c r="BL117" i="1"/>
  <c r="BK116" i="1"/>
  <c r="BM116" i="1"/>
  <c r="BL113" i="1"/>
  <c r="BK112" i="1"/>
  <c r="BM112" i="1"/>
  <c r="BL109" i="1"/>
  <c r="BK108" i="1"/>
  <c r="BM108" i="1"/>
  <c r="BL105" i="1"/>
  <c r="BK104" i="1"/>
  <c r="BM104" i="1"/>
  <c r="BL101" i="1"/>
  <c r="BK100" i="1"/>
  <c r="BM100" i="1"/>
  <c r="BL97" i="1"/>
  <c r="BK96" i="1"/>
  <c r="BM96" i="1"/>
  <c r="BL93" i="1"/>
  <c r="BK92" i="1"/>
  <c r="BM92" i="1"/>
  <c r="BL87" i="1"/>
  <c r="BK84" i="1"/>
  <c r="BK83" i="1"/>
  <c r="BM79" i="1"/>
  <c r="BK77" i="1"/>
  <c r="BM73" i="1"/>
  <c r="BK72" i="1"/>
  <c r="BM68" i="1"/>
  <c r="BK67" i="1"/>
  <c r="BK66" i="1"/>
  <c r="BL66" i="1"/>
  <c r="BM63" i="1"/>
  <c r="BK61" i="1"/>
  <c r="BM57" i="1"/>
  <c r="BK56" i="1"/>
  <c r="BM52" i="1"/>
  <c r="BK51" i="1"/>
  <c r="BM48" i="1"/>
  <c r="BK47" i="1"/>
  <c r="BM44" i="1"/>
  <c r="BK43" i="1"/>
  <c r="BM40" i="1"/>
  <c r="BK39" i="1"/>
  <c r="BM36" i="1"/>
  <c r="BK35" i="1"/>
  <c r="BM32" i="1"/>
  <c r="BK31" i="1"/>
  <c r="BM28" i="1"/>
  <c r="BK27" i="1"/>
  <c r="BM27" i="1"/>
  <c r="BK23" i="1"/>
  <c r="BM23" i="1"/>
  <c r="BK19" i="1"/>
  <c r="BM19" i="1"/>
  <c r="BK15" i="1"/>
  <c r="BM15" i="1"/>
  <c r="BK11" i="1"/>
  <c r="BM11" i="1"/>
  <c r="BK7" i="1"/>
  <c r="BM7" i="1"/>
  <c r="BK4" i="1"/>
  <c r="BK115" i="1"/>
  <c r="BM115" i="1"/>
  <c r="BK111" i="1"/>
  <c r="BM111" i="1"/>
  <c r="BK107" i="1"/>
  <c r="BM107" i="1"/>
  <c r="BK103" i="1"/>
  <c r="BM103" i="1"/>
  <c r="BK99" i="1"/>
  <c r="BM99" i="1"/>
  <c r="BK95" i="1"/>
  <c r="BM95" i="1"/>
  <c r="BK91" i="1"/>
  <c r="BM91" i="1"/>
  <c r="BK89" i="1"/>
  <c r="BK86" i="1"/>
  <c r="BL81" i="1"/>
  <c r="BK76" i="1"/>
  <c r="BK71" i="1"/>
  <c r="BK70" i="1"/>
  <c r="BL70" i="1"/>
  <c r="BK65" i="1"/>
  <c r="BK60" i="1"/>
  <c r="BK55" i="1"/>
  <c r="BK54" i="1"/>
  <c r="BL54" i="1"/>
  <c r="BK50" i="1"/>
  <c r="BK46" i="1"/>
  <c r="BK42" i="1"/>
  <c r="BK38" i="1"/>
  <c r="BK34" i="1"/>
  <c r="BK30" i="1"/>
  <c r="BK26" i="1"/>
  <c r="BM26" i="1"/>
  <c r="BK22" i="1"/>
  <c r="BM22" i="1"/>
  <c r="BK18" i="1"/>
  <c r="BM18" i="1"/>
  <c r="BK14" i="1"/>
  <c r="BM14" i="1"/>
  <c r="BK10" i="1"/>
  <c r="BM10" i="1"/>
  <c r="BM6" i="1"/>
  <c r="BL114" i="1"/>
  <c r="BK113" i="1"/>
  <c r="BL110" i="1"/>
  <c r="BK109" i="1"/>
  <c r="BL106" i="1"/>
  <c r="BK105" i="1"/>
  <c r="BL102" i="1"/>
  <c r="BK101" i="1"/>
  <c r="BL98" i="1"/>
  <c r="BK97" i="1"/>
  <c r="BL94" i="1"/>
  <c r="BK93" i="1"/>
  <c r="BK90" i="1"/>
  <c r="BM88" i="1"/>
  <c r="BK85" i="1"/>
  <c r="BM80" i="1"/>
  <c r="BK79" i="1"/>
  <c r="BK78" i="1"/>
  <c r="BM75" i="1"/>
  <c r="BK73" i="1"/>
  <c r="BM69" i="1"/>
  <c r="BK68" i="1"/>
  <c r="BM64" i="1"/>
  <c r="BK63" i="1"/>
  <c r="BK62" i="1"/>
  <c r="BM59" i="1"/>
  <c r="BK57" i="1"/>
  <c r="BM53" i="1"/>
  <c r="BK52" i="1"/>
  <c r="BM49" i="1"/>
  <c r="BK48" i="1"/>
  <c r="BM45" i="1"/>
  <c r="BK44" i="1"/>
  <c r="BM41" i="1"/>
  <c r="BK40" i="1"/>
  <c r="BM37" i="1"/>
  <c r="BK36" i="1"/>
  <c r="BM33" i="1"/>
  <c r="BK32" i="1"/>
  <c r="BM29" i="1"/>
  <c r="BK28" i="1"/>
  <c r="BK24" i="1"/>
  <c r="BK20" i="1"/>
  <c r="BK16" i="1"/>
  <c r="BM16" i="1"/>
  <c r="BK12" i="1"/>
  <c r="BM12" i="1"/>
  <c r="BK8" i="1"/>
  <c r="BM8" i="1"/>
  <c r="BM1574" i="1"/>
  <c r="BM1572" i="1"/>
  <c r="BM1571" i="1"/>
  <c r="BM1569" i="1"/>
  <c r="BM1567" i="1"/>
  <c r="BM1565" i="1"/>
  <c r="BM1563" i="1"/>
  <c r="BM1560" i="1"/>
  <c r="BM1559" i="1"/>
  <c r="BM1558" i="1"/>
  <c r="BM1557" i="1"/>
  <c r="BM1556" i="1"/>
  <c r="BM1555" i="1"/>
  <c r="BM1554" i="1"/>
  <c r="BM1553" i="1"/>
  <c r="BM1552" i="1"/>
  <c r="BM1551" i="1"/>
  <c r="BM1550" i="1"/>
  <c r="BM1549" i="1"/>
  <c r="BM1548" i="1"/>
  <c r="BM1547" i="1"/>
  <c r="BM1546" i="1"/>
  <c r="BM1545" i="1"/>
  <c r="BM1544" i="1"/>
  <c r="BM1543" i="1"/>
  <c r="BM1542" i="1"/>
  <c r="BM1541" i="1"/>
  <c r="BM1540" i="1"/>
  <c r="BM1539" i="1"/>
  <c r="BM1538" i="1"/>
  <c r="BM1537" i="1"/>
  <c r="BM1536" i="1"/>
  <c r="BM1535" i="1"/>
  <c r="BM1534" i="1"/>
  <c r="BM1533" i="1"/>
  <c r="BM1532" i="1"/>
  <c r="BM1531" i="1"/>
  <c r="BM1530" i="1"/>
  <c r="BM1529" i="1"/>
  <c r="BM1528" i="1"/>
  <c r="BM1527" i="1"/>
  <c r="BM1526" i="1"/>
  <c r="BM1525" i="1"/>
  <c r="BM1524" i="1"/>
  <c r="BM1523" i="1"/>
  <c r="BM1522" i="1"/>
  <c r="BM1521" i="1"/>
  <c r="BM1520" i="1"/>
  <c r="BM1519" i="1"/>
  <c r="BM1518" i="1"/>
  <c r="BM1517" i="1"/>
  <c r="BM1516" i="1"/>
  <c r="BM1515" i="1"/>
  <c r="BM1514" i="1"/>
  <c r="BM1513" i="1"/>
  <c r="BM1512" i="1"/>
  <c r="BM1511" i="1"/>
  <c r="BM1510" i="1"/>
  <c r="BM1509" i="1"/>
  <c r="BM1508" i="1"/>
  <c r="BM1507" i="1"/>
  <c r="BM1506" i="1"/>
  <c r="BM1505" i="1"/>
  <c r="BM1504" i="1"/>
  <c r="BM1503" i="1"/>
  <c r="BM1502" i="1"/>
  <c r="BM1501" i="1"/>
  <c r="BM1500" i="1"/>
  <c r="BM1499" i="1"/>
  <c r="BM1498" i="1"/>
  <c r="BM1497" i="1"/>
  <c r="BM1496" i="1"/>
  <c r="BM1495" i="1"/>
  <c r="BM1494" i="1"/>
  <c r="BM1493" i="1"/>
  <c r="BM1492" i="1"/>
  <c r="BM1491" i="1"/>
  <c r="BM1490" i="1"/>
  <c r="BM1489" i="1"/>
  <c r="BM1488" i="1"/>
  <c r="BM1487" i="1"/>
  <c r="BM1486" i="1"/>
  <c r="BM1485" i="1"/>
  <c r="BM1484" i="1"/>
  <c r="BM1483" i="1"/>
  <c r="BM1482" i="1"/>
  <c r="BM1481" i="1"/>
  <c r="BM1480" i="1"/>
  <c r="BM1479" i="1"/>
  <c r="BM1478" i="1"/>
  <c r="BM1477" i="1"/>
  <c r="BM1476" i="1"/>
  <c r="BM1475" i="1"/>
  <c r="BM1474" i="1"/>
  <c r="BM1473" i="1"/>
  <c r="BM1472" i="1"/>
  <c r="BM1471" i="1"/>
  <c r="BM1470" i="1"/>
  <c r="BM1469" i="1"/>
  <c r="BM1468" i="1"/>
  <c r="BM1467" i="1"/>
  <c r="BM1466" i="1"/>
  <c r="BM1465" i="1"/>
  <c r="BM1464" i="1"/>
  <c r="BM1463" i="1"/>
  <c r="BM1462" i="1"/>
  <c r="BM1461" i="1"/>
  <c r="BM1460" i="1"/>
  <c r="BM1459" i="1"/>
  <c r="BM1458" i="1"/>
  <c r="BM1457" i="1"/>
  <c r="BM1456" i="1"/>
  <c r="BM1455" i="1"/>
  <c r="BM1454" i="1"/>
  <c r="BM1453" i="1"/>
  <c r="BM1452" i="1"/>
  <c r="BM1451" i="1"/>
  <c r="BM1450" i="1"/>
  <c r="BM1449" i="1"/>
  <c r="BM1448" i="1"/>
  <c r="BM1394" i="1"/>
  <c r="BM1393" i="1"/>
  <c r="BM1430" i="1"/>
  <c r="BM1392" i="1"/>
  <c r="BM1432" i="1"/>
  <c r="BM1391" i="1"/>
  <c r="BM1387" i="1"/>
  <c r="BM1383" i="1"/>
  <c r="BM1379" i="1"/>
  <c r="BM1375" i="1"/>
  <c r="BM1372" i="1"/>
  <c r="BM1368" i="1"/>
  <c r="BM1359" i="1"/>
  <c r="BM1440" i="1"/>
  <c r="BM1352" i="1"/>
  <c r="BM1348" i="1"/>
  <c r="BM1344" i="1"/>
  <c r="BM1340" i="1"/>
  <c r="BL1303" i="1"/>
  <c r="BM1303" i="1"/>
  <c r="BL1299" i="1"/>
  <c r="BM1299" i="1"/>
  <c r="BL1296" i="1"/>
  <c r="BM1296" i="1"/>
  <c r="BL1292" i="1"/>
  <c r="BM1292" i="1"/>
  <c r="BL1288" i="1"/>
  <c r="BM1288" i="1"/>
  <c r="BL1284" i="1"/>
  <c r="BM1284" i="1"/>
  <c r="BL1280" i="1"/>
  <c r="BM1280" i="1"/>
  <c r="BL1276" i="1"/>
  <c r="BM1276" i="1"/>
  <c r="BL1466" i="1"/>
  <c r="BL1465" i="1"/>
  <c r="BL1464" i="1"/>
  <c r="BL1463" i="1"/>
  <c r="BL1462" i="1"/>
  <c r="BL1461" i="1"/>
  <c r="BL1460" i="1"/>
  <c r="BL1459" i="1"/>
  <c r="BL1458" i="1"/>
  <c r="BL1457" i="1"/>
  <c r="BL1456" i="1"/>
  <c r="BL1455" i="1"/>
  <c r="BL1454" i="1"/>
  <c r="BL1453" i="1"/>
  <c r="BL1452" i="1"/>
  <c r="BL1451" i="1"/>
  <c r="BL1450" i="1"/>
  <c r="BL1449" i="1"/>
  <c r="BL1448" i="1"/>
  <c r="BL1394" i="1"/>
  <c r="BL1393" i="1"/>
  <c r="BL1430" i="1"/>
  <c r="BL1392" i="1"/>
  <c r="BL1432" i="1"/>
  <c r="BL1391" i="1"/>
  <c r="BM1337" i="1"/>
  <c r="BM1335" i="1"/>
  <c r="BM1333" i="1"/>
  <c r="BM1443" i="1"/>
  <c r="BM1330" i="1"/>
  <c r="BM1328" i="1"/>
  <c r="BM1326" i="1"/>
  <c r="BM1324" i="1"/>
  <c r="BM1322" i="1"/>
  <c r="BM1320" i="1"/>
  <c r="BM1318" i="1"/>
  <c r="BM1316" i="1"/>
  <c r="BM1446" i="1"/>
  <c r="BM1313" i="1"/>
  <c r="BM1311" i="1"/>
  <c r="BM1309" i="1"/>
  <c r="BM1307" i="1"/>
  <c r="BM1305" i="1"/>
  <c r="BL1302" i="1"/>
  <c r="BM1302" i="1"/>
  <c r="BL1298" i="1"/>
  <c r="BM1298" i="1"/>
  <c r="BL1295" i="1"/>
  <c r="BM1295" i="1"/>
  <c r="BL1291" i="1"/>
  <c r="BM1291" i="1"/>
  <c r="BL1287" i="1"/>
  <c r="BM1287" i="1"/>
  <c r="BL1283" i="1"/>
  <c r="BM1283" i="1"/>
  <c r="BL1279" i="1"/>
  <c r="BM1279" i="1"/>
  <c r="BL1275" i="1"/>
  <c r="BM1275" i="1"/>
  <c r="BL1301" i="1"/>
  <c r="BM1301" i="1"/>
  <c r="BL1297" i="1"/>
  <c r="BM1297" i="1"/>
  <c r="BL1294" i="1"/>
  <c r="BM1294" i="1"/>
  <c r="BL1290" i="1"/>
  <c r="BM1290" i="1"/>
  <c r="BL1286" i="1"/>
  <c r="BM1286" i="1"/>
  <c r="BL1282" i="1"/>
  <c r="BM1282" i="1"/>
  <c r="BL1278" i="1"/>
  <c r="BM1278" i="1"/>
  <c r="BL1274" i="1"/>
  <c r="BM1274" i="1"/>
  <c r="BM1338" i="1"/>
  <c r="BM1336" i="1"/>
  <c r="BM1334" i="1"/>
  <c r="BM1332" i="1"/>
  <c r="BM1331" i="1"/>
  <c r="BM1329" i="1"/>
  <c r="BM1327" i="1"/>
  <c r="BM1325" i="1"/>
  <c r="BM1323" i="1"/>
  <c r="BM1321" i="1"/>
  <c r="BM1319" i="1"/>
  <c r="BM1317" i="1"/>
  <c r="BM1315" i="1"/>
  <c r="BM1314" i="1"/>
  <c r="BM1312" i="1"/>
  <c r="BM1310" i="1"/>
  <c r="BM1308" i="1"/>
  <c r="BM1306" i="1"/>
  <c r="BM1304" i="1"/>
  <c r="BL1300" i="1"/>
  <c r="BM1300" i="1"/>
  <c r="BL1444" i="1"/>
  <c r="BM1444" i="1"/>
  <c r="BL1293" i="1"/>
  <c r="BM1293" i="1"/>
  <c r="BL1289" i="1"/>
  <c r="BM1289" i="1"/>
  <c r="BL1285" i="1"/>
  <c r="BM1285" i="1"/>
  <c r="BL1281" i="1"/>
  <c r="BM1281" i="1"/>
  <c r="BL1277" i="1"/>
  <c r="BM1277" i="1"/>
  <c r="BL1273" i="1"/>
  <c r="BM1273" i="1"/>
  <c r="BM1272" i="1"/>
  <c r="BM1271" i="1"/>
  <c r="BM1270" i="1"/>
  <c r="BM1269" i="1"/>
  <c r="BM1428" i="1"/>
  <c r="BM1268" i="1"/>
  <c r="BM1267" i="1"/>
  <c r="BM1266" i="1"/>
  <c r="BM1265" i="1"/>
  <c r="BM1264" i="1"/>
  <c r="BM1263" i="1"/>
  <c r="BM1262" i="1"/>
  <c r="BM1261" i="1"/>
  <c r="BM1260" i="1"/>
  <c r="BM1259" i="1"/>
  <c r="BM1258" i="1"/>
  <c r="BM1257" i="1"/>
  <c r="BM1256" i="1"/>
  <c r="BM1255" i="1"/>
  <c r="BM1254" i="1"/>
  <c r="BM1253" i="1"/>
  <c r="BM1252" i="1"/>
  <c r="BM1251" i="1"/>
  <c r="BM1250" i="1"/>
  <c r="BM1249" i="1"/>
  <c r="BM1248" i="1"/>
  <c r="BM1247" i="1"/>
  <c r="BM1246" i="1"/>
  <c r="BM1245" i="1"/>
  <c r="BM1244" i="1"/>
  <c r="BM1243" i="1"/>
  <c r="BM1242" i="1"/>
  <c r="BM1241" i="1"/>
  <c r="BM1240" i="1"/>
  <c r="BM1239" i="1"/>
  <c r="BM1238" i="1"/>
  <c r="BM1237" i="1"/>
  <c r="BM1236" i="1"/>
  <c r="BM1235" i="1"/>
  <c r="BM1234" i="1"/>
  <c r="BM1233" i="1"/>
  <c r="BM1232" i="1"/>
  <c r="BM1231" i="1"/>
  <c r="BM1230" i="1"/>
  <c r="BM1229" i="1"/>
  <c r="BM1228" i="1"/>
  <c r="BM1227" i="1"/>
  <c r="BM1226" i="1"/>
  <c r="BM1225" i="1"/>
  <c r="BM1224" i="1"/>
  <c r="BM1223" i="1"/>
  <c r="BM1222" i="1"/>
  <c r="BM1221" i="1"/>
  <c r="BM1220" i="1"/>
  <c r="BM1219" i="1"/>
  <c r="BM1218" i="1"/>
  <c r="BM1217" i="1"/>
  <c r="BM1216" i="1"/>
  <c r="BM1215" i="1"/>
  <c r="BM1214" i="1"/>
  <c r="BM1213" i="1"/>
  <c r="BM1212" i="1"/>
  <c r="BM1211" i="1"/>
  <c r="BM1210" i="1"/>
  <c r="BM1209" i="1"/>
  <c r="BM1439" i="1"/>
  <c r="BM1208" i="1"/>
  <c r="BM1207" i="1"/>
  <c r="BM1206" i="1"/>
  <c r="BM1205" i="1"/>
  <c r="BM1204" i="1"/>
  <c r="BM1203" i="1"/>
  <c r="BM1202" i="1"/>
  <c r="BM1201" i="1"/>
  <c r="BM1200" i="1"/>
  <c r="BM1199" i="1"/>
  <c r="BM1198" i="1"/>
  <c r="BM1197" i="1"/>
  <c r="BM1196" i="1"/>
  <c r="BM1195" i="1"/>
  <c r="BM1194" i="1"/>
  <c r="BM1193" i="1"/>
  <c r="BM1192" i="1"/>
  <c r="BM1191" i="1"/>
  <c r="BM1190" i="1"/>
  <c r="BM1189" i="1"/>
  <c r="BM1188" i="1"/>
  <c r="BM1187" i="1"/>
  <c r="BM1186" i="1"/>
  <c r="BM1185" i="1"/>
  <c r="BM1184" i="1"/>
  <c r="BM1183" i="1"/>
  <c r="BM1182" i="1"/>
  <c r="BM1181" i="1"/>
  <c r="BM1180" i="1"/>
  <c r="BM1179" i="1"/>
  <c r="BM1178" i="1"/>
  <c r="BM1177" i="1"/>
  <c r="BM1176" i="1"/>
  <c r="BM1175" i="1"/>
  <c r="BM1174" i="1"/>
  <c r="BM1173" i="1"/>
  <c r="BM1172" i="1"/>
  <c r="BM1171" i="1"/>
  <c r="BM1170" i="1"/>
  <c r="BM1169" i="1"/>
  <c r="BM1168" i="1"/>
  <c r="BM1167" i="1"/>
  <c r="BM1166" i="1"/>
  <c r="BM1165" i="1"/>
  <c r="BM1164" i="1"/>
  <c r="BM1163" i="1"/>
  <c r="BM1162" i="1"/>
  <c r="BM1161" i="1"/>
  <c r="BM1160" i="1"/>
  <c r="BM1159" i="1"/>
  <c r="BM1158" i="1"/>
  <c r="BM1157" i="1"/>
  <c r="BM1156" i="1"/>
  <c r="BM1155" i="1"/>
  <c r="BM1154" i="1"/>
  <c r="BM1153" i="1"/>
  <c r="BM1152" i="1"/>
  <c r="BM1151" i="1"/>
  <c r="BM1150" i="1"/>
  <c r="BM1149" i="1"/>
  <c r="BM1148" i="1"/>
  <c r="BM1147" i="1"/>
  <c r="BM1146" i="1"/>
  <c r="BM1145" i="1"/>
  <c r="BM1144" i="1"/>
  <c r="BM1143" i="1"/>
  <c r="BM1142" i="1"/>
  <c r="BM1141" i="1"/>
  <c r="BM1140" i="1"/>
  <c r="BM1139" i="1"/>
  <c r="BK1100" i="1"/>
  <c r="BK1098" i="1"/>
  <c r="BK1096" i="1"/>
  <c r="BK1094" i="1"/>
  <c r="BK1092" i="1"/>
  <c r="BK1090" i="1"/>
  <c r="BK1088" i="1"/>
  <c r="BK1086" i="1"/>
  <c r="BK1084" i="1"/>
  <c r="BK1082" i="1"/>
  <c r="BK1080" i="1"/>
  <c r="BK1078" i="1"/>
  <c r="BK1076" i="1"/>
  <c r="BK1074" i="1"/>
  <c r="BK1072" i="1"/>
  <c r="BK1070" i="1"/>
  <c r="BK1068" i="1"/>
  <c r="BK1066" i="1"/>
  <c r="BK1064" i="1"/>
  <c r="BK1062" i="1"/>
  <c r="BK1060" i="1"/>
  <c r="BK1058" i="1"/>
  <c r="BK1056" i="1"/>
  <c r="BK1054" i="1"/>
  <c r="BK1052" i="1"/>
  <c r="BK1050" i="1"/>
  <c r="BK1048" i="1"/>
  <c r="BK1046" i="1"/>
  <c r="BK1044" i="1"/>
  <c r="BK1042" i="1"/>
  <c r="BK1040" i="1"/>
  <c r="BK1038" i="1"/>
  <c r="BK1036" i="1"/>
  <c r="BK1034" i="1"/>
  <c r="BL1272" i="1"/>
  <c r="BL1271" i="1"/>
  <c r="BL1270" i="1"/>
  <c r="BL1269" i="1"/>
  <c r="BL1428" i="1"/>
  <c r="BL1268" i="1"/>
  <c r="BL1267" i="1"/>
  <c r="BL1266" i="1"/>
  <c r="BL1265" i="1"/>
  <c r="BL1264" i="1"/>
  <c r="BL1263" i="1"/>
  <c r="BL1262" i="1"/>
  <c r="BL1261" i="1"/>
  <c r="BL1260" i="1"/>
  <c r="BL1259" i="1"/>
  <c r="BL1258" i="1"/>
  <c r="BL1257" i="1"/>
  <c r="BL1256" i="1"/>
  <c r="BL1255" i="1"/>
  <c r="BL1254" i="1"/>
  <c r="BL1253" i="1"/>
  <c r="BL1252" i="1"/>
  <c r="BL1251" i="1"/>
  <c r="BL1250" i="1"/>
  <c r="BL1249" i="1"/>
  <c r="BL1248" i="1"/>
  <c r="BL1247" i="1"/>
  <c r="BL1246" i="1"/>
  <c r="BL1245" i="1"/>
  <c r="BL1244" i="1"/>
  <c r="BL1243" i="1"/>
  <c r="BL1242" i="1"/>
  <c r="BL1241" i="1"/>
  <c r="BL1240" i="1"/>
  <c r="BL1239" i="1"/>
  <c r="BL1238" i="1"/>
  <c r="BL1237" i="1"/>
  <c r="BL1236" i="1"/>
  <c r="BL1235" i="1"/>
  <c r="BL1234" i="1"/>
  <c r="BL1233" i="1"/>
  <c r="BL1232" i="1"/>
  <c r="BL1231" i="1"/>
  <c r="BL1230" i="1"/>
  <c r="BL1229" i="1"/>
  <c r="BL1228" i="1"/>
  <c r="BL1227" i="1"/>
  <c r="BL1226" i="1"/>
  <c r="BL1225" i="1"/>
  <c r="BL1224" i="1"/>
  <c r="BL1223" i="1"/>
  <c r="BL1222" i="1"/>
  <c r="BL1221" i="1"/>
  <c r="BL1220" i="1"/>
  <c r="BL1219" i="1"/>
  <c r="BL1218" i="1"/>
  <c r="BL1217" i="1"/>
  <c r="BL1216" i="1"/>
  <c r="BL1215" i="1"/>
  <c r="BL1214" i="1"/>
  <c r="BL1213" i="1"/>
  <c r="BL1212" i="1"/>
  <c r="BL1211" i="1"/>
  <c r="BL1210" i="1"/>
  <c r="BL1209" i="1"/>
  <c r="BL1439" i="1"/>
  <c r="BL1208" i="1"/>
  <c r="BL1207" i="1"/>
  <c r="BL1206" i="1"/>
  <c r="BL1205" i="1"/>
  <c r="BL1204" i="1"/>
  <c r="BL1203" i="1"/>
  <c r="BL1202" i="1"/>
  <c r="BL1201" i="1"/>
  <c r="BL1200" i="1"/>
  <c r="BL1199" i="1"/>
  <c r="BL1198" i="1"/>
  <c r="BL1197" i="1"/>
  <c r="BL1196" i="1"/>
  <c r="BL1195" i="1"/>
  <c r="BL1194" i="1"/>
  <c r="BL1193" i="1"/>
  <c r="BL1192" i="1"/>
  <c r="BL1191" i="1"/>
  <c r="BL1190" i="1"/>
  <c r="BL1189" i="1"/>
  <c r="BL1188" i="1"/>
  <c r="BL1187" i="1"/>
  <c r="BL1186" i="1"/>
  <c r="BL1185" i="1"/>
  <c r="BL1184" i="1"/>
  <c r="BL1183" i="1"/>
  <c r="BL1182" i="1"/>
  <c r="BL1181" i="1"/>
  <c r="BL1180" i="1"/>
  <c r="BL1179" i="1"/>
  <c r="BL1178" i="1"/>
  <c r="BL1177" i="1"/>
  <c r="BL1176" i="1"/>
  <c r="BL1175" i="1"/>
  <c r="BL1174" i="1"/>
  <c r="BL1173" i="1"/>
  <c r="BL1172" i="1"/>
  <c r="BL1171" i="1"/>
  <c r="BL1170" i="1"/>
  <c r="BL1169" i="1"/>
  <c r="BL1168" i="1"/>
  <c r="BL1167" i="1"/>
  <c r="BL1166" i="1"/>
  <c r="BL1165" i="1"/>
  <c r="BL1164" i="1"/>
  <c r="BL1163" i="1"/>
  <c r="BL1162" i="1"/>
  <c r="BL1161" i="1"/>
  <c r="BL1160" i="1"/>
  <c r="BL1159" i="1"/>
  <c r="BL1158" i="1"/>
  <c r="BL1157" i="1"/>
  <c r="BL1156" i="1"/>
  <c r="BL1155" i="1"/>
  <c r="BL1154" i="1"/>
  <c r="BL1153" i="1"/>
  <c r="BL1152" i="1"/>
  <c r="BL1151" i="1"/>
  <c r="BL1150" i="1"/>
  <c r="BL1149" i="1"/>
  <c r="BL1148" i="1"/>
  <c r="BL1147" i="1"/>
  <c r="BL1146" i="1"/>
  <c r="BL1145" i="1"/>
  <c r="BL1144" i="1"/>
  <c r="BL1143" i="1"/>
  <c r="BL1142" i="1"/>
  <c r="BL1141" i="1"/>
  <c r="BL1140" i="1"/>
  <c r="BL1139" i="1"/>
  <c r="BM1138" i="1"/>
  <c r="BL1135" i="1"/>
  <c r="BM1134" i="1"/>
  <c r="BL1131" i="1"/>
  <c r="BM1130" i="1"/>
  <c r="BL1127" i="1"/>
  <c r="BM1126" i="1"/>
  <c r="BL1123" i="1"/>
  <c r="BM1122" i="1"/>
  <c r="BL1119" i="1"/>
  <c r="BM1118" i="1"/>
  <c r="BL1115" i="1"/>
  <c r="BM1114" i="1"/>
  <c r="BL1111" i="1"/>
  <c r="BM1110" i="1"/>
  <c r="BL1107" i="1"/>
  <c r="BM1106" i="1"/>
  <c r="BL1103" i="1"/>
  <c r="BM1102" i="1"/>
  <c r="BM1100" i="1"/>
  <c r="BM1098" i="1"/>
  <c r="BM1096" i="1"/>
  <c r="BM1094" i="1"/>
  <c r="BM1092" i="1"/>
  <c r="BM1090" i="1"/>
  <c r="BM1088" i="1"/>
  <c r="BM1086" i="1"/>
  <c r="BM1084" i="1"/>
  <c r="BM1082" i="1"/>
  <c r="BM1080" i="1"/>
  <c r="BM1078" i="1"/>
  <c r="BM1076" i="1"/>
  <c r="BM1074" i="1"/>
  <c r="BM1072" i="1"/>
  <c r="BM1070" i="1"/>
  <c r="BM1068" i="1"/>
  <c r="BM1066" i="1"/>
  <c r="BM1064" i="1"/>
  <c r="BM1062" i="1"/>
  <c r="BM1060" i="1"/>
  <c r="BM1058" i="1"/>
  <c r="BM1056" i="1"/>
  <c r="BM1054" i="1"/>
  <c r="BM1052" i="1"/>
  <c r="BL1137" i="1"/>
  <c r="BM1136" i="1"/>
  <c r="BL1133" i="1"/>
  <c r="BM1132" i="1"/>
  <c r="BL1129" i="1"/>
  <c r="BM1128" i="1"/>
  <c r="BL1125" i="1"/>
  <c r="BM1124" i="1"/>
  <c r="BL1121" i="1"/>
  <c r="BM1120" i="1"/>
  <c r="BL1117" i="1"/>
  <c r="BM1116" i="1"/>
  <c r="BL1113" i="1"/>
  <c r="BM1112" i="1"/>
  <c r="BL1109" i="1"/>
  <c r="BM1108" i="1"/>
  <c r="BL1105" i="1"/>
  <c r="BM1104" i="1"/>
  <c r="BM1101" i="1"/>
  <c r="BM1099" i="1"/>
  <c r="BM1097" i="1"/>
  <c r="BM1095" i="1"/>
  <c r="BM1093" i="1"/>
  <c r="BM1091" i="1"/>
  <c r="BM1089" i="1"/>
  <c r="BM1087" i="1"/>
  <c r="BM1085" i="1"/>
  <c r="BM1083" i="1"/>
  <c r="BM1081" i="1"/>
  <c r="BM1079" i="1"/>
  <c r="BM1077" i="1"/>
  <c r="BM1075" i="1"/>
  <c r="BM1073" i="1"/>
  <c r="BM1071" i="1"/>
  <c r="BM1069" i="1"/>
  <c r="BM1067" i="1"/>
  <c r="BM1065" i="1"/>
  <c r="BM1063" i="1"/>
  <c r="BM1061" i="1"/>
  <c r="BM1059" i="1"/>
  <c r="BM1057" i="1"/>
  <c r="BM1055" i="1"/>
  <c r="BM1053" i="1"/>
  <c r="BM964" i="1"/>
  <c r="BM963" i="1"/>
  <c r="BM962" i="1"/>
  <c r="BM961" i="1"/>
  <c r="BM960" i="1"/>
  <c r="BM959" i="1"/>
  <c r="BM958" i="1"/>
  <c r="BM954" i="1"/>
  <c r="BM950" i="1"/>
  <c r="BM946" i="1"/>
  <c r="BM942" i="1"/>
  <c r="BM938" i="1"/>
  <c r="BM934" i="1"/>
  <c r="BM930" i="1"/>
  <c r="BM926" i="1"/>
  <c r="BK922" i="1"/>
  <c r="BL920" i="1"/>
  <c r="BL916" i="1"/>
  <c r="BL912" i="1"/>
  <c r="BL908" i="1"/>
  <c r="BL904" i="1"/>
  <c r="BL900" i="1"/>
  <c r="BL896" i="1"/>
  <c r="BL892" i="1"/>
  <c r="BL888" i="1"/>
  <c r="BL884" i="1"/>
  <c r="BL880" i="1"/>
  <c r="BL876" i="1"/>
  <c r="BL872" i="1"/>
  <c r="BL868" i="1"/>
  <c r="BL864" i="1"/>
  <c r="BL860" i="1"/>
  <c r="BL856" i="1"/>
  <c r="BL852" i="1"/>
  <c r="BL848" i="1"/>
  <c r="BL844" i="1"/>
  <c r="BL840" i="1"/>
  <c r="BM955" i="1"/>
  <c r="BM951" i="1"/>
  <c r="BM947" i="1"/>
  <c r="BM943" i="1"/>
  <c r="BM939" i="1"/>
  <c r="BM935" i="1"/>
  <c r="BM931" i="1"/>
  <c r="BM927" i="1"/>
  <c r="BM656" i="1"/>
  <c r="BM654" i="1"/>
  <c r="BM653" i="1"/>
  <c r="BM651" i="1"/>
  <c r="BM649" i="1"/>
  <c r="BM646" i="1"/>
  <c r="BM642" i="1"/>
  <c r="BM638" i="1"/>
  <c r="BM634" i="1"/>
  <c r="BM633" i="1"/>
  <c r="BM1438" i="1"/>
  <c r="BM626" i="1"/>
  <c r="BM622" i="1"/>
  <c r="BM618" i="1"/>
  <c r="BM614" i="1"/>
  <c r="BM610" i="1"/>
  <c r="BM606" i="1"/>
  <c r="BM602" i="1"/>
  <c r="BM598" i="1"/>
  <c r="BM595" i="1"/>
  <c r="BM591" i="1"/>
  <c r="BM588" i="1"/>
  <c r="BM584" i="1"/>
  <c r="BM632" i="1"/>
  <c r="BM629" i="1"/>
  <c r="BM625" i="1"/>
  <c r="BM621" i="1"/>
  <c r="BM617" i="1"/>
  <c r="BM613" i="1"/>
  <c r="BM609" i="1"/>
  <c r="BM605" i="1"/>
  <c r="BM601" i="1"/>
  <c r="BM1442" i="1"/>
  <c r="BM594" i="1"/>
  <c r="BM1437" i="1"/>
  <c r="BM587" i="1"/>
  <c r="BM583" i="1"/>
  <c r="BM657" i="1"/>
  <c r="BM655" i="1"/>
  <c r="BM1427" i="1"/>
  <c r="BM652" i="1"/>
  <c r="BM650" i="1"/>
  <c r="BM631" i="1"/>
  <c r="BM628" i="1"/>
  <c r="BM624" i="1"/>
  <c r="BM620" i="1"/>
  <c r="BM616" i="1"/>
  <c r="BM612" i="1"/>
  <c r="BM608" i="1"/>
  <c r="BM604" i="1"/>
  <c r="BM600" i="1"/>
  <c r="BM597" i="1"/>
  <c r="BM593" i="1"/>
  <c r="BM590" i="1"/>
  <c r="BM586" i="1"/>
  <c r="BM582" i="1"/>
  <c r="BK656" i="1"/>
  <c r="BK654" i="1"/>
  <c r="BK653" i="1"/>
  <c r="BK651" i="1"/>
  <c r="BK649" i="1"/>
  <c r="BL647" i="1"/>
  <c r="BM647" i="1"/>
  <c r="BL643" i="1"/>
  <c r="BM643" i="1"/>
  <c r="BL639" i="1"/>
  <c r="BM639" i="1"/>
  <c r="BL635" i="1"/>
  <c r="BM635" i="1"/>
  <c r="BL631" i="1"/>
  <c r="BM630" i="1"/>
  <c r="BL628" i="1"/>
  <c r="BM627" i="1"/>
  <c r="BL624" i="1"/>
  <c r="BM623" i="1"/>
  <c r="BL620" i="1"/>
  <c r="BM619" i="1"/>
  <c r="BL616" i="1"/>
  <c r="BM615" i="1"/>
  <c r="BL612" i="1"/>
  <c r="BM611" i="1"/>
  <c r="BL608" i="1"/>
  <c r="BM607" i="1"/>
  <c r="BL604" i="1"/>
  <c r="BM603" i="1"/>
  <c r="BL600" i="1"/>
  <c r="BM599" i="1"/>
  <c r="BL597" i="1"/>
  <c r="BM596" i="1"/>
  <c r="BL593" i="1"/>
  <c r="BM592" i="1"/>
  <c r="BL590" i="1"/>
  <c r="BM589" i="1"/>
  <c r="BL586" i="1"/>
  <c r="BM585" i="1"/>
  <c r="BL582" i="1"/>
  <c r="BK552" i="1"/>
  <c r="BK550" i="1"/>
  <c r="BK548" i="1"/>
  <c r="BK546" i="1"/>
  <c r="BK544" i="1"/>
  <c r="BK542" i="1"/>
  <c r="BK540" i="1"/>
  <c r="BK538" i="1"/>
  <c r="BK536" i="1"/>
  <c r="BK534" i="1"/>
  <c r="BK532" i="1"/>
  <c r="BK530" i="1"/>
  <c r="BK528" i="1"/>
  <c r="BK526" i="1"/>
  <c r="BK524" i="1"/>
  <c r="BK522" i="1"/>
  <c r="BK1445" i="1"/>
  <c r="BK519" i="1"/>
  <c r="BK517" i="1"/>
  <c r="BK515" i="1"/>
  <c r="BK513" i="1"/>
  <c r="BK511" i="1"/>
  <c r="BK509" i="1"/>
  <c r="BK506" i="1"/>
  <c r="BM506" i="1"/>
  <c r="BL506" i="1"/>
  <c r="BK502" i="1"/>
  <c r="BM502" i="1"/>
  <c r="BL502" i="1"/>
  <c r="BK498" i="1"/>
  <c r="BM498" i="1"/>
  <c r="BL498" i="1"/>
  <c r="BK494" i="1"/>
  <c r="BM494" i="1"/>
  <c r="BL494" i="1"/>
  <c r="BK490" i="1"/>
  <c r="BM490" i="1"/>
  <c r="BL490" i="1"/>
  <c r="BK486" i="1"/>
  <c r="BM486" i="1"/>
  <c r="BL486" i="1"/>
  <c r="BK483" i="1"/>
  <c r="BM483" i="1"/>
  <c r="BL483" i="1"/>
  <c r="BK479" i="1"/>
  <c r="BM479" i="1"/>
  <c r="BL479" i="1"/>
  <c r="BK475" i="1"/>
  <c r="BM475" i="1"/>
  <c r="BL475" i="1"/>
  <c r="BK471" i="1"/>
  <c r="BM471" i="1"/>
  <c r="BL471" i="1"/>
  <c r="BK467" i="1"/>
  <c r="BM467" i="1"/>
  <c r="BL467" i="1"/>
  <c r="BK463" i="1"/>
  <c r="BM463" i="1"/>
  <c r="BL463" i="1"/>
  <c r="BK459" i="1"/>
  <c r="BM452" i="1"/>
  <c r="BL452" i="1"/>
  <c r="BL563" i="1"/>
  <c r="BM562" i="1"/>
  <c r="BL559" i="1"/>
  <c r="BM558" i="1"/>
  <c r="BL555" i="1"/>
  <c r="BM554" i="1"/>
  <c r="BM552" i="1"/>
  <c r="BM550" i="1"/>
  <c r="BM548" i="1"/>
  <c r="BM546" i="1"/>
  <c r="BM544" i="1"/>
  <c r="BM542" i="1"/>
  <c r="BM540" i="1"/>
  <c r="BM538" i="1"/>
  <c r="BM536" i="1"/>
  <c r="BM534" i="1"/>
  <c r="BM532" i="1"/>
  <c r="BM530" i="1"/>
  <c r="BM528" i="1"/>
  <c r="BM526" i="1"/>
  <c r="BM524" i="1"/>
  <c r="BM522" i="1"/>
  <c r="BM1445" i="1"/>
  <c r="BM508" i="1"/>
  <c r="BL508" i="1"/>
  <c r="BM505" i="1"/>
  <c r="BL505" i="1"/>
  <c r="BM501" i="1"/>
  <c r="BL501" i="1"/>
  <c r="BM497" i="1"/>
  <c r="BL497" i="1"/>
  <c r="BM493" i="1"/>
  <c r="BL493" i="1"/>
  <c r="BM489" i="1"/>
  <c r="BL489" i="1"/>
  <c r="BM485" i="1"/>
  <c r="BL485" i="1"/>
  <c r="BM482" i="1"/>
  <c r="BL482" i="1"/>
  <c r="BM478" i="1"/>
  <c r="BL478" i="1"/>
  <c r="BM474" i="1"/>
  <c r="BL474" i="1"/>
  <c r="BM470" i="1"/>
  <c r="BL470" i="1"/>
  <c r="BM466" i="1"/>
  <c r="BL466" i="1"/>
  <c r="BM462" i="1"/>
  <c r="BL462" i="1"/>
  <c r="BM458" i="1"/>
  <c r="BL458" i="1"/>
  <c r="BM450" i="1"/>
  <c r="BL450" i="1"/>
  <c r="BM507" i="1"/>
  <c r="BL507" i="1"/>
  <c r="BM504" i="1"/>
  <c r="BL504" i="1"/>
  <c r="BM500" i="1"/>
  <c r="BL500" i="1"/>
  <c r="BM496" i="1"/>
  <c r="BL496" i="1"/>
  <c r="BM492" i="1"/>
  <c r="BL492" i="1"/>
  <c r="BM488" i="1"/>
  <c r="BL488" i="1"/>
  <c r="BM484" i="1"/>
  <c r="BL484" i="1"/>
  <c r="BM481" i="1"/>
  <c r="BL481" i="1"/>
  <c r="BM477" i="1"/>
  <c r="BL477" i="1"/>
  <c r="BM473" i="1"/>
  <c r="BL473" i="1"/>
  <c r="BM469" i="1"/>
  <c r="BL469" i="1"/>
  <c r="BM465" i="1"/>
  <c r="BL465" i="1"/>
  <c r="BM461" i="1"/>
  <c r="BL461" i="1"/>
  <c r="BM456" i="1"/>
  <c r="BL456" i="1"/>
  <c r="BM448" i="1"/>
  <c r="BL448" i="1"/>
  <c r="BL561" i="1"/>
  <c r="BM560" i="1"/>
  <c r="BL557" i="1"/>
  <c r="BM556" i="1"/>
  <c r="BM553" i="1"/>
  <c r="BM551" i="1"/>
  <c r="BM549" i="1"/>
  <c r="BM547" i="1"/>
  <c r="BM545" i="1"/>
  <c r="BM543" i="1"/>
  <c r="BM541" i="1"/>
  <c r="BM539" i="1"/>
  <c r="BM537" i="1"/>
  <c r="BM535" i="1"/>
  <c r="BM533" i="1"/>
  <c r="BM531" i="1"/>
  <c r="BM529" i="1"/>
  <c r="BM527" i="1"/>
  <c r="BM525" i="1"/>
  <c r="BM523" i="1"/>
  <c r="BM521" i="1"/>
  <c r="BM520" i="1"/>
  <c r="BM518" i="1"/>
  <c r="BM516" i="1"/>
  <c r="BM514" i="1"/>
  <c r="BM512" i="1"/>
  <c r="BM510" i="1"/>
  <c r="BK1434" i="1"/>
  <c r="BM1434" i="1"/>
  <c r="BL1434" i="1"/>
  <c r="BK503" i="1"/>
  <c r="BM503" i="1"/>
  <c r="BL503" i="1"/>
  <c r="BK499" i="1"/>
  <c r="BM499" i="1"/>
  <c r="BL499" i="1"/>
  <c r="BK495" i="1"/>
  <c r="BM495" i="1"/>
  <c r="BL495" i="1"/>
  <c r="BK491" i="1"/>
  <c r="BM491" i="1"/>
  <c r="BL491" i="1"/>
  <c r="BK487" i="1"/>
  <c r="BM487" i="1"/>
  <c r="BL487" i="1"/>
  <c r="BK1441" i="1"/>
  <c r="BM1441" i="1"/>
  <c r="BL1441" i="1"/>
  <c r="BK480" i="1"/>
  <c r="BM480" i="1"/>
  <c r="BL480" i="1"/>
  <c r="BK476" i="1"/>
  <c r="BM476" i="1"/>
  <c r="BL476" i="1"/>
  <c r="BK472" i="1"/>
  <c r="BM472" i="1"/>
  <c r="BL472" i="1"/>
  <c r="BK468" i="1"/>
  <c r="BM468" i="1"/>
  <c r="BL468" i="1"/>
  <c r="BK464" i="1"/>
  <c r="BM464" i="1"/>
  <c r="BL464" i="1"/>
  <c r="BK460" i="1"/>
  <c r="BM460" i="1"/>
  <c r="BL460" i="1"/>
  <c r="BM454" i="1"/>
  <c r="BL454" i="1"/>
  <c r="BL446" i="1"/>
  <c r="BL444" i="1"/>
  <c r="BL442" i="1"/>
  <c r="BL440" i="1"/>
  <c r="BL438" i="1"/>
  <c r="BL436" i="1"/>
  <c r="BL434" i="1"/>
  <c r="BK457" i="1"/>
  <c r="BK455" i="1"/>
  <c r="BK453" i="1"/>
  <c r="BK451" i="1"/>
  <c r="BK449" i="1"/>
  <c r="BK447" i="1"/>
  <c r="BK445" i="1"/>
  <c r="BK443" i="1"/>
  <c r="BK441" i="1"/>
  <c r="BK439" i="1"/>
  <c r="BK437" i="1"/>
  <c r="BK435" i="1"/>
  <c r="BK433" i="1"/>
  <c r="BK431" i="1"/>
  <c r="BK429" i="1"/>
  <c r="BK427" i="1"/>
  <c r="BK425" i="1"/>
  <c r="BK423" i="1"/>
  <c r="BK421" i="1"/>
  <c r="BK419" i="1"/>
  <c r="BK418" i="1"/>
  <c r="BK416" i="1"/>
  <c r="BK414" i="1"/>
  <c r="BK412" i="1"/>
  <c r="BK410" i="1"/>
  <c r="BK408" i="1"/>
  <c r="BK406" i="1"/>
  <c r="BL459" i="1"/>
  <c r="BL457" i="1"/>
  <c r="BL455" i="1"/>
  <c r="BL453" i="1"/>
  <c r="BL451" i="1"/>
  <c r="BL449" i="1"/>
  <c r="BL447" i="1"/>
  <c r="BL445" i="1"/>
  <c r="BL443" i="1"/>
  <c r="BL441" i="1"/>
  <c r="BL439" i="1"/>
  <c r="BL437" i="1"/>
  <c r="BL435" i="1"/>
  <c r="BL433" i="1"/>
  <c r="BK411" i="1"/>
  <c r="BK409" i="1"/>
  <c r="BK407" i="1"/>
  <c r="BK394" i="1"/>
  <c r="BK392" i="1"/>
  <c r="BK390" i="1"/>
  <c r="BK388" i="1"/>
  <c r="BK386" i="1"/>
  <c r="BK384" i="1"/>
  <c r="BK382" i="1"/>
  <c r="BK380" i="1"/>
  <c r="BK378" i="1"/>
  <c r="BK376" i="1"/>
  <c r="BK374" i="1"/>
  <c r="BK372" i="1"/>
  <c r="BK370" i="1"/>
  <c r="BK368" i="1"/>
  <c r="BK366" i="1"/>
  <c r="BK364" i="1"/>
  <c r="BK362" i="1"/>
  <c r="BK360" i="1"/>
  <c r="BK358" i="1"/>
  <c r="BK356" i="1"/>
  <c r="BK354" i="1"/>
  <c r="BK352" i="1"/>
  <c r="BK350" i="1"/>
  <c r="BK348" i="1"/>
  <c r="BK346" i="1"/>
  <c r="BK344" i="1"/>
  <c r="BK342" i="1"/>
  <c r="BK340" i="1"/>
  <c r="BK338" i="1"/>
  <c r="BK336" i="1"/>
  <c r="BK334" i="1"/>
  <c r="BK332" i="1"/>
  <c r="BK330" i="1"/>
  <c r="BK328" i="1"/>
  <c r="BK327" i="1"/>
  <c r="BL397" i="1"/>
  <c r="BM396" i="1"/>
  <c r="BM394" i="1"/>
  <c r="BM392" i="1"/>
  <c r="BM390" i="1"/>
  <c r="BM388" i="1"/>
  <c r="BM386" i="1"/>
  <c r="BM384" i="1"/>
  <c r="BM382" i="1"/>
  <c r="BM380" i="1"/>
  <c r="BM378" i="1"/>
  <c r="BM376" i="1"/>
  <c r="BM374" i="1"/>
  <c r="BM372" i="1"/>
  <c r="BM370" i="1"/>
  <c r="BM368" i="1"/>
  <c r="BM366" i="1"/>
  <c r="BM364" i="1"/>
  <c r="BM362" i="1"/>
  <c r="BM360" i="1"/>
  <c r="BM358" i="1"/>
  <c r="BM356" i="1"/>
  <c r="BM354" i="1"/>
  <c r="BM352" i="1"/>
  <c r="BM350" i="1"/>
  <c r="BM348" i="1"/>
  <c r="BM346" i="1"/>
  <c r="BM344" i="1"/>
  <c r="BM342" i="1"/>
  <c r="BL399" i="1"/>
  <c r="BM398" i="1"/>
  <c r="BM395" i="1"/>
  <c r="BM393" i="1"/>
  <c r="BM391" i="1"/>
  <c r="BM389" i="1"/>
  <c r="BM387" i="1"/>
  <c r="BM385" i="1"/>
  <c r="BM383" i="1"/>
  <c r="BM381" i="1"/>
  <c r="BM379" i="1"/>
  <c r="BM377" i="1"/>
  <c r="BM375" i="1"/>
  <c r="BM373" i="1"/>
  <c r="BM371" i="1"/>
  <c r="BM369" i="1"/>
  <c r="BM367" i="1"/>
  <c r="BM365" i="1"/>
  <c r="BM363" i="1"/>
  <c r="BM361" i="1"/>
  <c r="BM359" i="1"/>
  <c r="BM357" i="1"/>
  <c r="BM355" i="1"/>
  <c r="BM353" i="1"/>
  <c r="BM351" i="1"/>
  <c r="BM349" i="1"/>
  <c r="BM347" i="1"/>
  <c r="BM345" i="1"/>
  <c r="BM343" i="1"/>
  <c r="BM341" i="1"/>
  <c r="BM268" i="1"/>
  <c r="BM264" i="1"/>
  <c r="BM260" i="1"/>
  <c r="BL270" i="1"/>
  <c r="BM267" i="1"/>
  <c r="BL266" i="1"/>
  <c r="BM263" i="1"/>
  <c r="BL262" i="1"/>
  <c r="BM259" i="1"/>
  <c r="BM167" i="1"/>
  <c r="BM163" i="1"/>
  <c r="BM159" i="1"/>
  <c r="BM155" i="1"/>
  <c r="BM151" i="1"/>
  <c r="BM147" i="1"/>
  <c r="BL143" i="1"/>
  <c r="BM180" i="1"/>
  <c r="BM171" i="1"/>
  <c r="BM78" i="1"/>
  <c r="BM74" i="1"/>
  <c r="BM70" i="1"/>
  <c r="BM66" i="1"/>
  <c r="BM62" i="1"/>
  <c r="BM58" i="1"/>
  <c r="BM54" i="1"/>
  <c r="BM82" i="1"/>
  <c r="K1365" i="1"/>
  <c r="L1365" i="1"/>
  <c r="K1366" i="1"/>
  <c r="L1366" i="1"/>
  <c r="K1367" i="1"/>
  <c r="L1367" i="1"/>
  <c r="K1368" i="1"/>
  <c r="L1368" i="1"/>
  <c r="K1369" i="1"/>
  <c r="L1369" i="1"/>
  <c r="K1370" i="1"/>
  <c r="L1370" i="1"/>
  <c r="K1371" i="1"/>
  <c r="L1371" i="1"/>
  <c r="K1372" i="1"/>
  <c r="L1372" i="1"/>
  <c r="K1373" i="1"/>
  <c r="L1373" i="1"/>
  <c r="K1374" i="1"/>
  <c r="L1374" i="1"/>
  <c r="K1431" i="1"/>
  <c r="L1431" i="1"/>
  <c r="K1375" i="1"/>
  <c r="L1375" i="1"/>
  <c r="K1376" i="1"/>
  <c r="L1376" i="1"/>
  <c r="K1377" i="1"/>
  <c r="L1377" i="1"/>
  <c r="K1378" i="1"/>
  <c r="L1378" i="1"/>
  <c r="K1379" i="1"/>
  <c r="L1379" i="1"/>
  <c r="K1380" i="1"/>
  <c r="L1380" i="1"/>
  <c r="K1381" i="1"/>
  <c r="L1381" i="1"/>
  <c r="K1382" i="1"/>
  <c r="L1382" i="1"/>
  <c r="K1383" i="1"/>
  <c r="L1383" i="1"/>
  <c r="K1384" i="1"/>
  <c r="L1384" i="1"/>
  <c r="K1385" i="1"/>
  <c r="L1385" i="1"/>
  <c r="K1386" i="1"/>
  <c r="L1386" i="1"/>
  <c r="K1387" i="1"/>
  <c r="L1387" i="1"/>
  <c r="K1388" i="1"/>
  <c r="L1388" i="1"/>
  <c r="K1389" i="1"/>
  <c r="L1389" i="1"/>
  <c r="K1390" i="1"/>
  <c r="L1390" i="1"/>
  <c r="K1391" i="1"/>
  <c r="L1391" i="1"/>
  <c r="K1432" i="1"/>
  <c r="L1432" i="1"/>
  <c r="K1392" i="1"/>
  <c r="L1392" i="1"/>
  <c r="K1430" i="1"/>
  <c r="L1430" i="1"/>
  <c r="K1393" i="1"/>
  <c r="L1393" i="1"/>
  <c r="K1394" i="1"/>
  <c r="L1394" i="1"/>
  <c r="K1288" i="1" l="1"/>
  <c r="L1288" i="1"/>
  <c r="K1357" i="1" l="1"/>
  <c r="L1357" i="1"/>
  <c r="K1358" i="1"/>
  <c r="L1358" i="1"/>
  <c r="K1359" i="1"/>
  <c r="L1359" i="1"/>
  <c r="K1342" i="1"/>
  <c r="L1342" i="1"/>
  <c r="K1459" i="1"/>
  <c r="L1459" i="1"/>
  <c r="K1343" i="1"/>
  <c r="L1343" i="1"/>
  <c r="K1460" i="1"/>
  <c r="L1460" i="1"/>
  <c r="K1344" i="1"/>
  <c r="L1344" i="1"/>
  <c r="K1345" i="1"/>
  <c r="L1345" i="1"/>
  <c r="K1346" i="1"/>
  <c r="L1346" i="1"/>
  <c r="K1347" i="1"/>
  <c r="L1347" i="1"/>
  <c r="K1348" i="1"/>
  <c r="L1348" i="1"/>
  <c r="K1349" i="1"/>
  <c r="L1349" i="1"/>
  <c r="K1350" i="1"/>
  <c r="L1350" i="1"/>
  <c r="K1351" i="1"/>
  <c r="L1351" i="1"/>
  <c r="K1453" i="1"/>
  <c r="L1453" i="1"/>
  <c r="K1352" i="1"/>
  <c r="L1352" i="1"/>
  <c r="K1353" i="1"/>
  <c r="L1353" i="1"/>
  <c r="K1354" i="1"/>
  <c r="L1354" i="1"/>
  <c r="K1355" i="1"/>
  <c r="L1355" i="1"/>
  <c r="K1440" i="1"/>
  <c r="L1440" i="1"/>
  <c r="K1356" i="1"/>
  <c r="L1356" i="1"/>
  <c r="K1461" i="1"/>
  <c r="L1461" i="1"/>
  <c r="L766" i="3" l="1"/>
  <c r="K766" i="3"/>
  <c r="L765" i="3"/>
  <c r="K765" i="3"/>
  <c r="L764" i="3"/>
  <c r="K764" i="3"/>
  <c r="L763" i="3"/>
  <c r="K763" i="3"/>
  <c r="L843" i="3"/>
  <c r="K843" i="3"/>
  <c r="K1329" i="1" l="1"/>
  <c r="L1329" i="1"/>
  <c r="K1465" i="1"/>
  <c r="L1465" i="1"/>
  <c r="K1330" i="1"/>
  <c r="L1330" i="1"/>
  <c r="K1331" i="1"/>
  <c r="L1331" i="1"/>
  <c r="K1485" i="1"/>
  <c r="L1485" i="1"/>
  <c r="K1443" i="1"/>
  <c r="L1443" i="1"/>
  <c r="K1332" i="1"/>
  <c r="L1332" i="1"/>
  <c r="K1333" i="1"/>
  <c r="L1333" i="1"/>
  <c r="K1486" i="1"/>
  <c r="L1486" i="1"/>
  <c r="K1334" i="1"/>
  <c r="L1334" i="1"/>
  <c r="K1335" i="1"/>
  <c r="L1335" i="1"/>
  <c r="K1466" i="1"/>
  <c r="L1466" i="1"/>
  <c r="K1336" i="1"/>
  <c r="L1336" i="1"/>
  <c r="K1487" i="1"/>
  <c r="L1487" i="1"/>
  <c r="K1337" i="1"/>
  <c r="L1337" i="1"/>
  <c r="K1338" i="1"/>
  <c r="L1338" i="1"/>
  <c r="K1339" i="1"/>
  <c r="L1339" i="1"/>
  <c r="K1340" i="1"/>
  <c r="L1340" i="1"/>
  <c r="K1341" i="1"/>
  <c r="L1341" i="1"/>
  <c r="AA1" i="1" l="1"/>
  <c r="AB1" i="1"/>
  <c r="AC1" i="1"/>
  <c r="K1500" i="1" l="1"/>
  <c r="K1462" i="1" l="1"/>
  <c r="L1462" i="1"/>
  <c r="K1307" i="1"/>
  <c r="L1307" i="1"/>
  <c r="K1308" i="1"/>
  <c r="L1308" i="1"/>
  <c r="K1507" i="1"/>
  <c r="L1507" i="1"/>
  <c r="K1309" i="1"/>
  <c r="L1309" i="1"/>
  <c r="K1310" i="1"/>
  <c r="L1310" i="1"/>
  <c r="K1311" i="1"/>
  <c r="L1311" i="1"/>
  <c r="K1312" i="1"/>
  <c r="L1312" i="1"/>
  <c r="K1313" i="1"/>
  <c r="L1313" i="1"/>
  <c r="K1452" i="1"/>
  <c r="L1452" i="1"/>
  <c r="K1314" i="1"/>
  <c r="L1314" i="1"/>
  <c r="K1446" i="1"/>
  <c r="L1446" i="1"/>
  <c r="K1315" i="1"/>
  <c r="L1315" i="1"/>
  <c r="K1316" i="1"/>
  <c r="L1316" i="1"/>
  <c r="K1456" i="1"/>
  <c r="L1456" i="1"/>
  <c r="K1317" i="1"/>
  <c r="L1317" i="1"/>
  <c r="K1318" i="1"/>
  <c r="L1318" i="1"/>
  <c r="K1319" i="1"/>
  <c r="L1319" i="1"/>
  <c r="K1457" i="1"/>
  <c r="L1457" i="1"/>
  <c r="K1320" i="1"/>
  <c r="L1320" i="1"/>
  <c r="K1321" i="1"/>
  <c r="L1321" i="1"/>
  <c r="K1322" i="1"/>
  <c r="L1322" i="1"/>
  <c r="K1323" i="1"/>
  <c r="L1323" i="1"/>
  <c r="K1324" i="1"/>
  <c r="L1324" i="1"/>
  <c r="K1325" i="1"/>
  <c r="L1325" i="1"/>
  <c r="K1508" i="1"/>
  <c r="L1508" i="1"/>
  <c r="K1458" i="1"/>
  <c r="L1458" i="1"/>
  <c r="K1326" i="1"/>
  <c r="L1326" i="1"/>
  <c r="K1327" i="1"/>
  <c r="L1327" i="1"/>
  <c r="K1328" i="1"/>
  <c r="L1328" i="1"/>
  <c r="K1477" i="1" l="1"/>
  <c r="L1477" i="1"/>
  <c r="K1475" i="1"/>
  <c r="L1475" i="1"/>
  <c r="K1298" i="1"/>
  <c r="L1298" i="1"/>
  <c r="K1499" i="1"/>
  <c r="L1499" i="1"/>
  <c r="K1299" i="1"/>
  <c r="L1299" i="1"/>
  <c r="K1300" i="1"/>
  <c r="L1300" i="1"/>
  <c r="K1301" i="1"/>
  <c r="L1301" i="1"/>
  <c r="K1302" i="1"/>
  <c r="L1302" i="1"/>
  <c r="K1511" i="1"/>
  <c r="L1511" i="1"/>
  <c r="K1503" i="1"/>
  <c r="L1503" i="1"/>
  <c r="K1512" i="1"/>
  <c r="L1512" i="1"/>
  <c r="K1513" i="1"/>
  <c r="L1513" i="1"/>
  <c r="K1514" i="1"/>
  <c r="L1514" i="1"/>
  <c r="K1484" i="1"/>
  <c r="L1484" i="1"/>
  <c r="K1303" i="1"/>
  <c r="L1303" i="1"/>
  <c r="K1304" i="1"/>
  <c r="L1304" i="1"/>
  <c r="K1305" i="1"/>
  <c r="L1305" i="1"/>
  <c r="K1306" i="1"/>
  <c r="L1306" i="1"/>
  <c r="K1476" i="1"/>
  <c r="L1476" i="1"/>
  <c r="K1527" i="1" l="1"/>
  <c r="L1527" i="1"/>
  <c r="K1471" i="1"/>
  <c r="L1471" i="1"/>
  <c r="K1555" i="1"/>
  <c r="L1555" i="1"/>
  <c r="K1575" i="1"/>
  <c r="L1575" i="1"/>
  <c r="K1556" i="1"/>
  <c r="L1556" i="1"/>
  <c r="K1292" i="1"/>
  <c r="L1292" i="1"/>
  <c r="K1293" i="1"/>
  <c r="L1293" i="1"/>
  <c r="K1496" i="1"/>
  <c r="L1496" i="1"/>
  <c r="K1294" i="1"/>
  <c r="L1294" i="1"/>
  <c r="K1295" i="1"/>
  <c r="L1295" i="1"/>
  <c r="K1497" i="1"/>
  <c r="L1497" i="1"/>
  <c r="K1557" i="1"/>
  <c r="L1557" i="1"/>
  <c r="K1528" i="1"/>
  <c r="L1528" i="1"/>
  <c r="K1529" i="1"/>
  <c r="L1529" i="1"/>
  <c r="K1296" i="1"/>
  <c r="L1296" i="1"/>
  <c r="K1444" i="1"/>
  <c r="L1444" i="1"/>
  <c r="K1498" i="1"/>
  <c r="L1498" i="1"/>
  <c r="K1297" i="1"/>
  <c r="L1297" i="1"/>
  <c r="G8" i="2" l="1"/>
  <c r="CX2" i="3"/>
  <c r="CW2" i="3"/>
  <c r="CV2" i="3"/>
  <c r="CU2" i="3"/>
  <c r="CT2" i="3"/>
  <c r="CS2" i="3"/>
  <c r="CR2" i="3"/>
  <c r="CQ2" i="3"/>
  <c r="CP2" i="3"/>
  <c r="CO2" i="3"/>
  <c r="CN2" i="3"/>
  <c r="CM2" i="3"/>
  <c r="AH26" i="2"/>
  <c r="AH27" i="2"/>
  <c r="AH4" i="2"/>
  <c r="AH6" i="2"/>
  <c r="AH8" i="2"/>
  <c r="AH9" i="2"/>
  <c r="AH10" i="2"/>
  <c r="AH11" i="2"/>
  <c r="AH12" i="2"/>
  <c r="AH13" i="2"/>
  <c r="AH14" i="2"/>
  <c r="AH15" i="2"/>
  <c r="AH16" i="2"/>
  <c r="AH17" i="2"/>
  <c r="AH18" i="2"/>
  <c r="AH19" i="2"/>
  <c r="AH20" i="2"/>
  <c r="AH21" i="2"/>
  <c r="AH22" i="2"/>
  <c r="AH28" i="2" l="1"/>
  <c r="AH7" i="2"/>
  <c r="DB2" i="3"/>
  <c r="AX1" i="1" l="1"/>
  <c r="L707" i="3" l="1"/>
  <c r="K707" i="3"/>
  <c r="L706" i="3"/>
  <c r="K706" i="3"/>
  <c r="L891" i="3"/>
  <c r="K891" i="3"/>
  <c r="K1521" i="1" l="1"/>
  <c r="L1521" i="1"/>
  <c r="K1482" i="1"/>
  <c r="L1482" i="1"/>
  <c r="K1571" i="1"/>
  <c r="L1571" i="1"/>
  <c r="K1280" i="1"/>
  <c r="L1280" i="1"/>
  <c r="K1281" i="1"/>
  <c r="L1281" i="1"/>
  <c r="K1572" i="1"/>
  <c r="L1572" i="1"/>
  <c r="K1282" i="1"/>
  <c r="L1282" i="1"/>
  <c r="K1283" i="1"/>
  <c r="L1283" i="1"/>
  <c r="K1284" i="1"/>
  <c r="L1284" i="1"/>
  <c r="K1285" i="1"/>
  <c r="L1285" i="1"/>
  <c r="K1286" i="1"/>
  <c r="L1286" i="1"/>
  <c r="K1494" i="1"/>
  <c r="L1494" i="1"/>
  <c r="K1495" i="1"/>
  <c r="L1495" i="1"/>
  <c r="K1483" i="1"/>
  <c r="L1483" i="1"/>
  <c r="K1287" i="1"/>
  <c r="L1287" i="1"/>
  <c r="K1573" i="1"/>
  <c r="L1573" i="1"/>
  <c r="K1470" i="1"/>
  <c r="L1470" i="1"/>
  <c r="K1428" i="1" l="1"/>
  <c r="L1428" i="1"/>
  <c r="K1269" i="1"/>
  <c r="L1269" i="1"/>
  <c r="K1569" i="1"/>
  <c r="L1569" i="1"/>
  <c r="K1270" i="1"/>
  <c r="L1270" i="1"/>
  <c r="K1271" i="1"/>
  <c r="L1271" i="1"/>
  <c r="K1272" i="1"/>
  <c r="L1272" i="1"/>
  <c r="K1273" i="1"/>
  <c r="L1273" i="1"/>
  <c r="K1274" i="1"/>
  <c r="L1274" i="1"/>
  <c r="K1517" i="1"/>
  <c r="L1517" i="1"/>
  <c r="K1518" i="1"/>
  <c r="L1518" i="1"/>
  <c r="K1275" i="1"/>
  <c r="L1275" i="1"/>
  <c r="K1276" i="1"/>
  <c r="L1276" i="1"/>
  <c r="K1519" i="1"/>
  <c r="L1519" i="1"/>
  <c r="K1277" i="1"/>
  <c r="L1277" i="1"/>
  <c r="K1520" i="1"/>
  <c r="L1520" i="1"/>
  <c r="K1525" i="1"/>
  <c r="L1525" i="1"/>
  <c r="K1570" i="1"/>
  <c r="L1570" i="1"/>
  <c r="K1278" i="1"/>
  <c r="L1278" i="1"/>
  <c r="K1279" i="1"/>
  <c r="L1279" i="1"/>
  <c r="K3" i="3" l="1"/>
  <c r="L3" i="3"/>
  <c r="K4" i="3"/>
  <c r="L4" i="3"/>
  <c r="K5" i="3"/>
  <c r="L5" i="3"/>
  <c r="K832" i="3"/>
  <c r="L832" i="3"/>
  <c r="K6" i="3"/>
  <c r="L6" i="3"/>
  <c r="K7" i="3"/>
  <c r="L7" i="3"/>
  <c r="K8" i="3"/>
  <c r="L8" i="3"/>
  <c r="K9" i="3"/>
  <c r="L9" i="3"/>
  <c r="K10" i="3"/>
  <c r="L10" i="3"/>
  <c r="K11" i="3"/>
  <c r="L11" i="3"/>
  <c r="K12" i="3"/>
  <c r="L12" i="3"/>
  <c r="K13" i="3"/>
  <c r="L13" i="3"/>
  <c r="K14" i="3"/>
  <c r="L14" i="3"/>
  <c r="K15" i="3"/>
  <c r="L15" i="3"/>
  <c r="K885" i="3"/>
  <c r="L885" i="3"/>
  <c r="K16" i="3"/>
  <c r="L16" i="3"/>
  <c r="K17" i="3"/>
  <c r="L17" i="3"/>
  <c r="K18" i="3"/>
  <c r="L18" i="3"/>
  <c r="K19" i="3"/>
  <c r="L19" i="3"/>
  <c r="K20" i="3"/>
  <c r="L20" i="3"/>
  <c r="K820" i="3"/>
  <c r="L820" i="3"/>
  <c r="K821" i="3"/>
  <c r="L821" i="3"/>
  <c r="K21" i="3"/>
  <c r="L21" i="3"/>
  <c r="K22" i="3"/>
  <c r="L22" i="3"/>
  <c r="K829" i="3"/>
  <c r="L829" i="3"/>
  <c r="K23" i="3"/>
  <c r="L23" i="3"/>
  <c r="K24" i="3"/>
  <c r="L24" i="3"/>
  <c r="K25" i="3"/>
  <c r="L25" i="3"/>
  <c r="K26" i="3"/>
  <c r="L26" i="3"/>
  <c r="K27" i="3"/>
  <c r="L27" i="3"/>
  <c r="K28" i="3"/>
  <c r="L28" i="3"/>
  <c r="K29" i="3"/>
  <c r="L29" i="3"/>
  <c r="K30" i="3"/>
  <c r="L30" i="3"/>
  <c r="K31" i="3"/>
  <c r="L31" i="3"/>
  <c r="K822" i="3"/>
  <c r="L822" i="3"/>
  <c r="K32" i="3"/>
  <c r="L32" i="3"/>
  <c r="K33" i="3"/>
  <c r="L33" i="3"/>
  <c r="K34" i="3"/>
  <c r="L34" i="3"/>
  <c r="K35" i="3"/>
  <c r="L35" i="3"/>
  <c r="K36" i="3"/>
  <c r="L36" i="3"/>
  <c r="K37" i="3"/>
  <c r="L37" i="3"/>
  <c r="K38" i="3"/>
  <c r="L38" i="3"/>
  <c r="K886" i="3"/>
  <c r="L886" i="3"/>
  <c r="K39" i="3"/>
  <c r="L39" i="3"/>
  <c r="K40" i="3"/>
  <c r="L40" i="3"/>
  <c r="K41" i="3"/>
  <c r="L41" i="3"/>
  <c r="K42" i="3"/>
  <c r="L42" i="3"/>
  <c r="K43" i="3"/>
  <c r="L43" i="3"/>
  <c r="K815" i="3"/>
  <c r="L815" i="3"/>
  <c r="K44" i="3"/>
  <c r="L44" i="3"/>
  <c r="K45" i="3"/>
  <c r="L45" i="3"/>
  <c r="K46" i="3"/>
  <c r="L46" i="3"/>
  <c r="K47" i="3"/>
  <c r="L47" i="3"/>
  <c r="K48" i="3"/>
  <c r="L48" i="3"/>
  <c r="K49" i="3"/>
  <c r="L49" i="3"/>
  <c r="K50" i="3"/>
  <c r="L50" i="3"/>
  <c r="K51" i="3"/>
  <c r="L51" i="3"/>
  <c r="K52" i="3"/>
  <c r="L52" i="3"/>
  <c r="K53" i="3"/>
  <c r="L53" i="3"/>
  <c r="K54" i="3"/>
  <c r="L54" i="3"/>
  <c r="K55" i="3"/>
  <c r="L55" i="3"/>
  <c r="K56" i="3"/>
  <c r="L56" i="3"/>
  <c r="K57" i="3"/>
  <c r="L57" i="3"/>
  <c r="K58" i="3"/>
  <c r="L58" i="3"/>
  <c r="K59" i="3"/>
  <c r="L59" i="3"/>
  <c r="K830" i="3"/>
  <c r="L830" i="3"/>
  <c r="K60" i="3"/>
  <c r="L60" i="3"/>
  <c r="K61" i="3"/>
  <c r="L61" i="3"/>
  <c r="K62" i="3"/>
  <c r="L62" i="3"/>
  <c r="K63" i="3"/>
  <c r="L63" i="3"/>
  <c r="K64" i="3"/>
  <c r="L64" i="3"/>
  <c r="K863" i="3"/>
  <c r="L863" i="3"/>
  <c r="K65" i="3"/>
  <c r="L65" i="3"/>
  <c r="K66" i="3"/>
  <c r="L66" i="3"/>
  <c r="K67" i="3"/>
  <c r="L67" i="3"/>
  <c r="K68" i="3"/>
  <c r="L68" i="3"/>
  <c r="K69" i="3"/>
  <c r="L69" i="3"/>
  <c r="K70" i="3"/>
  <c r="L70" i="3"/>
  <c r="K71" i="3"/>
  <c r="L71" i="3"/>
  <c r="K72" i="3"/>
  <c r="L72" i="3"/>
  <c r="K73" i="3"/>
  <c r="L73" i="3"/>
  <c r="K74" i="3"/>
  <c r="L74" i="3"/>
  <c r="K75" i="3"/>
  <c r="L75" i="3"/>
  <c r="K76" i="3"/>
  <c r="L76" i="3"/>
  <c r="K77" i="3"/>
  <c r="L77" i="3"/>
  <c r="K78" i="3"/>
  <c r="L78" i="3"/>
  <c r="K79" i="3"/>
  <c r="L79" i="3"/>
  <c r="K80" i="3"/>
  <c r="L80" i="3"/>
  <c r="K81" i="3"/>
  <c r="L81" i="3"/>
  <c r="K82" i="3"/>
  <c r="L82" i="3"/>
  <c r="K83" i="3"/>
  <c r="L83" i="3"/>
  <c r="K84" i="3"/>
  <c r="L84" i="3"/>
  <c r="K85" i="3"/>
  <c r="L85" i="3"/>
  <c r="K86" i="3"/>
  <c r="L86" i="3"/>
  <c r="K87" i="3"/>
  <c r="L87" i="3"/>
  <c r="K88" i="3"/>
  <c r="L88" i="3"/>
  <c r="K89" i="3"/>
  <c r="L89" i="3"/>
  <c r="K90" i="3"/>
  <c r="L90" i="3"/>
  <c r="K91" i="3"/>
  <c r="L91" i="3"/>
  <c r="K92" i="3"/>
  <c r="L92" i="3"/>
  <c r="K93" i="3"/>
  <c r="L93" i="3"/>
  <c r="K94" i="3"/>
  <c r="L94" i="3"/>
  <c r="K95" i="3"/>
  <c r="L95" i="3"/>
  <c r="K96" i="3"/>
  <c r="L96" i="3"/>
  <c r="K97" i="3"/>
  <c r="L97" i="3"/>
  <c r="K98" i="3"/>
  <c r="L98" i="3"/>
  <c r="K99" i="3"/>
  <c r="L99" i="3"/>
  <c r="K100" i="3"/>
  <c r="L100" i="3"/>
  <c r="K101" i="3"/>
  <c r="L101" i="3"/>
  <c r="K102" i="3"/>
  <c r="L102" i="3"/>
  <c r="K103" i="3"/>
  <c r="L103" i="3"/>
  <c r="K104" i="3"/>
  <c r="L104" i="3"/>
  <c r="K105" i="3"/>
  <c r="L105" i="3"/>
  <c r="K106" i="3"/>
  <c r="L106" i="3"/>
  <c r="K107" i="3"/>
  <c r="L107" i="3"/>
  <c r="K108" i="3"/>
  <c r="L108" i="3"/>
  <c r="K109" i="3"/>
  <c r="L109" i="3"/>
  <c r="K110" i="3"/>
  <c r="L110" i="3"/>
  <c r="K111" i="3"/>
  <c r="L111" i="3"/>
  <c r="K112" i="3"/>
  <c r="L112" i="3"/>
  <c r="K113" i="3"/>
  <c r="L113" i="3"/>
  <c r="K114" i="3"/>
  <c r="L114" i="3"/>
  <c r="K115" i="3"/>
  <c r="L115" i="3"/>
  <c r="K116" i="3"/>
  <c r="L116" i="3"/>
  <c r="K117" i="3"/>
  <c r="L117" i="3"/>
  <c r="K118" i="3"/>
  <c r="L118" i="3"/>
  <c r="K119" i="3"/>
  <c r="L119" i="3"/>
  <c r="K120" i="3"/>
  <c r="L120" i="3"/>
  <c r="K121" i="3"/>
  <c r="L121" i="3"/>
  <c r="K122" i="3"/>
  <c r="L122" i="3"/>
  <c r="K123" i="3"/>
  <c r="L123" i="3"/>
  <c r="K124" i="3"/>
  <c r="L124" i="3"/>
  <c r="K125" i="3"/>
  <c r="L125" i="3"/>
  <c r="K126" i="3"/>
  <c r="L126" i="3"/>
  <c r="K127" i="3"/>
  <c r="L127" i="3"/>
  <c r="K128" i="3"/>
  <c r="L128" i="3"/>
  <c r="K129" i="3"/>
  <c r="L129" i="3"/>
  <c r="K130" i="3"/>
  <c r="L130" i="3"/>
  <c r="K131" i="3"/>
  <c r="L131" i="3"/>
  <c r="K132" i="3"/>
  <c r="L132" i="3"/>
  <c r="K133" i="3"/>
  <c r="L133" i="3"/>
  <c r="K134" i="3"/>
  <c r="L134" i="3"/>
  <c r="K135" i="3"/>
  <c r="L135" i="3"/>
  <c r="K136" i="3"/>
  <c r="L136" i="3"/>
  <c r="K137" i="3"/>
  <c r="L137" i="3"/>
  <c r="K138" i="3"/>
  <c r="L138" i="3"/>
  <c r="K139" i="3"/>
  <c r="L139" i="3"/>
  <c r="K140" i="3"/>
  <c r="L140" i="3"/>
  <c r="K141" i="3"/>
  <c r="L141" i="3"/>
  <c r="K142" i="3"/>
  <c r="L142" i="3"/>
  <c r="K143" i="3"/>
  <c r="L143" i="3"/>
  <c r="K144" i="3"/>
  <c r="L144" i="3"/>
  <c r="K145" i="3"/>
  <c r="L145" i="3"/>
  <c r="K146" i="3"/>
  <c r="L146" i="3"/>
  <c r="K147" i="3"/>
  <c r="L147" i="3"/>
  <c r="K148" i="3"/>
  <c r="L148" i="3"/>
  <c r="K818" i="3"/>
  <c r="L818" i="3"/>
  <c r="K149" i="3"/>
  <c r="L149" i="3"/>
  <c r="K150" i="3"/>
  <c r="L150" i="3"/>
  <c r="K151" i="3"/>
  <c r="L151" i="3"/>
  <c r="K152" i="3"/>
  <c r="L152" i="3"/>
  <c r="K153" i="3"/>
  <c r="L153" i="3"/>
  <c r="K154" i="3"/>
  <c r="L154" i="3"/>
  <c r="K155" i="3"/>
  <c r="L155" i="3"/>
  <c r="K156" i="3"/>
  <c r="L156" i="3"/>
  <c r="K157" i="3"/>
  <c r="L157" i="3"/>
  <c r="K158" i="3"/>
  <c r="L158" i="3"/>
  <c r="K887" i="3"/>
  <c r="L887" i="3"/>
  <c r="K159" i="3"/>
  <c r="L159" i="3"/>
  <c r="K831" i="3"/>
  <c r="L831" i="3"/>
  <c r="K160" i="3"/>
  <c r="L160" i="3"/>
  <c r="K161" i="3"/>
  <c r="L161" i="3"/>
  <c r="K162" i="3"/>
  <c r="L162" i="3"/>
  <c r="K163" i="3"/>
  <c r="L163" i="3"/>
  <c r="K164" i="3"/>
  <c r="L164" i="3"/>
  <c r="K165" i="3"/>
  <c r="L165" i="3"/>
  <c r="K166" i="3"/>
  <c r="L166" i="3"/>
  <c r="K167" i="3"/>
  <c r="L167" i="3"/>
  <c r="K168" i="3"/>
  <c r="L168" i="3"/>
  <c r="K169" i="3"/>
  <c r="L169" i="3"/>
  <c r="K170" i="3"/>
  <c r="L170" i="3"/>
  <c r="K171" i="3"/>
  <c r="L171" i="3"/>
  <c r="K172" i="3"/>
  <c r="L172" i="3"/>
  <c r="K173" i="3"/>
  <c r="L173" i="3"/>
  <c r="K174" i="3"/>
  <c r="L174" i="3"/>
  <c r="K175" i="3"/>
  <c r="L175" i="3"/>
  <c r="K176" i="3"/>
  <c r="L176" i="3"/>
  <c r="K177" i="3"/>
  <c r="L177" i="3"/>
  <c r="K178" i="3"/>
  <c r="L178" i="3"/>
  <c r="K179" i="3"/>
  <c r="L179" i="3"/>
  <c r="K180" i="3"/>
  <c r="L180" i="3"/>
  <c r="K181" i="3"/>
  <c r="L181" i="3"/>
  <c r="K182" i="3"/>
  <c r="L182" i="3"/>
  <c r="K183" i="3"/>
  <c r="L183" i="3"/>
  <c r="K184" i="3"/>
  <c r="L184" i="3"/>
  <c r="K823" i="3"/>
  <c r="L823" i="3"/>
  <c r="K185" i="3"/>
  <c r="L185" i="3"/>
  <c r="K186" i="3"/>
  <c r="L186" i="3"/>
  <c r="K187" i="3"/>
  <c r="L187" i="3"/>
  <c r="K188" i="3"/>
  <c r="L188" i="3"/>
  <c r="K189" i="3"/>
  <c r="L189" i="3"/>
  <c r="K190" i="3"/>
  <c r="L190" i="3"/>
  <c r="K191" i="3"/>
  <c r="L191" i="3"/>
  <c r="K192" i="3"/>
  <c r="L192" i="3"/>
  <c r="K193" i="3"/>
  <c r="L193" i="3"/>
  <c r="K194" i="3"/>
  <c r="L194" i="3"/>
  <c r="K195" i="3"/>
  <c r="L195" i="3"/>
  <c r="K196" i="3"/>
  <c r="L196" i="3"/>
  <c r="K197" i="3"/>
  <c r="L197" i="3"/>
  <c r="K198" i="3"/>
  <c r="L198" i="3"/>
  <c r="K199" i="3"/>
  <c r="L199" i="3"/>
  <c r="K200" i="3"/>
  <c r="L200" i="3"/>
  <c r="K201" i="3"/>
  <c r="L201" i="3"/>
  <c r="K202" i="3"/>
  <c r="L202" i="3"/>
  <c r="K203" i="3"/>
  <c r="L203" i="3"/>
  <c r="K204" i="3"/>
  <c r="L204" i="3"/>
  <c r="K205" i="3"/>
  <c r="L205" i="3"/>
  <c r="K824" i="3"/>
  <c r="L824" i="3"/>
  <c r="K206" i="3"/>
  <c r="L206" i="3"/>
  <c r="K207" i="3"/>
  <c r="L207" i="3"/>
  <c r="K208" i="3"/>
  <c r="L208" i="3"/>
  <c r="K209" i="3"/>
  <c r="L209" i="3"/>
  <c r="K210" i="3"/>
  <c r="L210" i="3"/>
  <c r="K211" i="3"/>
  <c r="L211" i="3"/>
  <c r="K212" i="3"/>
  <c r="L212" i="3"/>
  <c r="K213" i="3"/>
  <c r="L213" i="3"/>
  <c r="K214" i="3"/>
  <c r="L214" i="3"/>
  <c r="K215" i="3"/>
  <c r="L215" i="3"/>
  <c r="K216" i="3"/>
  <c r="L216" i="3"/>
  <c r="K819" i="3"/>
  <c r="L819" i="3"/>
  <c r="K217" i="3"/>
  <c r="L217" i="3"/>
  <c r="K218" i="3"/>
  <c r="L218" i="3"/>
  <c r="K219" i="3"/>
  <c r="L219" i="3"/>
  <c r="K220" i="3"/>
  <c r="L220" i="3"/>
  <c r="K221" i="3"/>
  <c r="L221" i="3"/>
  <c r="K222" i="3"/>
  <c r="L222" i="3"/>
  <c r="K223" i="3"/>
  <c r="L223" i="3"/>
  <c r="K224" i="3"/>
  <c r="L224" i="3"/>
  <c r="K833" i="3"/>
  <c r="L833" i="3"/>
  <c r="K225" i="3"/>
  <c r="L225" i="3"/>
  <c r="K825" i="3"/>
  <c r="L825" i="3"/>
  <c r="K226" i="3"/>
  <c r="L226" i="3"/>
  <c r="K227" i="3"/>
  <c r="L227" i="3"/>
  <c r="K228" i="3"/>
  <c r="L228" i="3"/>
  <c r="K229" i="3"/>
  <c r="L229" i="3"/>
  <c r="K230" i="3"/>
  <c r="L230" i="3"/>
  <c r="K231" i="3"/>
  <c r="L231" i="3"/>
  <c r="K232" i="3"/>
  <c r="L232" i="3"/>
  <c r="K233" i="3"/>
  <c r="L233" i="3"/>
  <c r="K234" i="3"/>
  <c r="L234" i="3"/>
  <c r="K846" i="3"/>
  <c r="L846" i="3"/>
  <c r="K235" i="3"/>
  <c r="L235" i="3"/>
  <c r="K236" i="3"/>
  <c r="L236" i="3"/>
  <c r="K237" i="3"/>
  <c r="L237" i="3"/>
  <c r="K238" i="3"/>
  <c r="L238" i="3"/>
  <c r="K239" i="3"/>
  <c r="L239" i="3"/>
  <c r="K240" i="3"/>
  <c r="L240" i="3"/>
  <c r="K241" i="3"/>
  <c r="L241" i="3"/>
  <c r="K242" i="3"/>
  <c r="L242" i="3"/>
  <c r="K243" i="3"/>
  <c r="L243" i="3"/>
  <c r="K244" i="3"/>
  <c r="L244" i="3"/>
  <c r="K245" i="3"/>
  <c r="L245" i="3"/>
  <c r="K246" i="3"/>
  <c r="L246" i="3"/>
  <c r="K247" i="3"/>
  <c r="L247" i="3"/>
  <c r="K248" i="3"/>
  <c r="L248" i="3"/>
  <c r="K249" i="3"/>
  <c r="L249" i="3"/>
  <c r="K250" i="3"/>
  <c r="L250" i="3"/>
  <c r="K251" i="3"/>
  <c r="L251" i="3"/>
  <c r="K252" i="3"/>
  <c r="L252" i="3"/>
  <c r="K253" i="3"/>
  <c r="L253" i="3"/>
  <c r="K254" i="3"/>
  <c r="L254" i="3"/>
  <c r="K834" i="3"/>
  <c r="L834" i="3"/>
  <c r="K835" i="3"/>
  <c r="L835" i="3"/>
  <c r="K255" i="3"/>
  <c r="L255" i="3"/>
  <c r="K256" i="3"/>
  <c r="L256" i="3"/>
  <c r="K257" i="3"/>
  <c r="L257" i="3"/>
  <c r="K847" i="3"/>
  <c r="L847" i="3"/>
  <c r="K258" i="3"/>
  <c r="L258" i="3"/>
  <c r="K826" i="3"/>
  <c r="L826" i="3"/>
  <c r="K259" i="3"/>
  <c r="L259" i="3"/>
  <c r="K260" i="3"/>
  <c r="L260" i="3"/>
  <c r="K261" i="3"/>
  <c r="L261" i="3"/>
  <c r="K262" i="3"/>
  <c r="L262" i="3"/>
  <c r="K263" i="3"/>
  <c r="L263" i="3"/>
  <c r="K859" i="3"/>
  <c r="L859" i="3"/>
  <c r="K836" i="3"/>
  <c r="L836" i="3"/>
  <c r="K264" i="3"/>
  <c r="L264" i="3"/>
  <c r="K265" i="3"/>
  <c r="L265" i="3"/>
  <c r="K266" i="3"/>
  <c r="L266" i="3"/>
  <c r="K267" i="3"/>
  <c r="L267" i="3"/>
  <c r="K268" i="3"/>
  <c r="L268" i="3"/>
  <c r="K269" i="3"/>
  <c r="L269" i="3"/>
  <c r="K270" i="3"/>
  <c r="L270" i="3"/>
  <c r="K271" i="3"/>
  <c r="L271" i="3"/>
  <c r="K272" i="3"/>
  <c r="L272" i="3"/>
  <c r="K273" i="3"/>
  <c r="L273" i="3"/>
  <c r="K274" i="3"/>
  <c r="L274" i="3"/>
  <c r="K275" i="3"/>
  <c r="L275" i="3"/>
  <c r="K276" i="3"/>
  <c r="L276" i="3"/>
  <c r="K837" i="3"/>
  <c r="L837" i="3"/>
  <c r="K888" i="3"/>
  <c r="L888" i="3"/>
  <c r="K277" i="3"/>
  <c r="L277" i="3"/>
  <c r="K278" i="3"/>
  <c r="L278" i="3"/>
  <c r="K279" i="3"/>
  <c r="L279" i="3"/>
  <c r="K838" i="3"/>
  <c r="L838" i="3"/>
  <c r="K889" i="3"/>
  <c r="L889" i="3"/>
  <c r="K280" i="3"/>
  <c r="L280" i="3"/>
  <c r="K281" i="3"/>
  <c r="L281" i="3"/>
  <c r="K282" i="3"/>
  <c r="L282" i="3"/>
  <c r="K283" i="3"/>
  <c r="L283" i="3"/>
  <c r="K284" i="3"/>
  <c r="L284" i="3"/>
  <c r="K285" i="3"/>
  <c r="L285" i="3"/>
  <c r="K286" i="3"/>
  <c r="L286" i="3"/>
  <c r="K287" i="3"/>
  <c r="L287" i="3"/>
  <c r="K288" i="3"/>
  <c r="L288" i="3"/>
  <c r="K289" i="3"/>
  <c r="L289" i="3"/>
  <c r="K290" i="3"/>
  <c r="L290" i="3"/>
  <c r="K291" i="3"/>
  <c r="L291" i="3"/>
  <c r="K292" i="3"/>
  <c r="L292" i="3"/>
  <c r="K293" i="3"/>
  <c r="L293" i="3"/>
  <c r="K294" i="3"/>
  <c r="L294" i="3"/>
  <c r="K295" i="3"/>
  <c r="L295" i="3"/>
  <c r="K296" i="3"/>
  <c r="L296" i="3"/>
  <c r="K297" i="3"/>
  <c r="L297" i="3"/>
  <c r="K298" i="3"/>
  <c r="L298" i="3"/>
  <c r="K299" i="3"/>
  <c r="L299" i="3"/>
  <c r="K300" i="3"/>
  <c r="L300" i="3"/>
  <c r="K301" i="3"/>
  <c r="L301" i="3"/>
  <c r="K302" i="3"/>
  <c r="L302" i="3"/>
  <c r="K303" i="3"/>
  <c r="L303" i="3"/>
  <c r="K304" i="3"/>
  <c r="L304" i="3"/>
  <c r="K305" i="3"/>
  <c r="L305" i="3"/>
  <c r="K306" i="3"/>
  <c r="L306" i="3"/>
  <c r="K307" i="3"/>
  <c r="L307" i="3"/>
  <c r="K308" i="3"/>
  <c r="L308" i="3"/>
  <c r="K309" i="3"/>
  <c r="L309" i="3"/>
  <c r="K890" i="3"/>
  <c r="L890" i="3"/>
  <c r="K310" i="3"/>
  <c r="L310" i="3"/>
  <c r="K311" i="3"/>
  <c r="L311" i="3"/>
  <c r="K312" i="3"/>
  <c r="L312" i="3"/>
  <c r="K313" i="3"/>
  <c r="L313" i="3"/>
  <c r="K314" i="3"/>
  <c r="L314" i="3"/>
  <c r="K315" i="3"/>
  <c r="L315" i="3"/>
  <c r="K316" i="3"/>
  <c r="L316" i="3"/>
  <c r="K317" i="3"/>
  <c r="L317" i="3"/>
  <c r="K318" i="3"/>
  <c r="L318" i="3"/>
  <c r="K319" i="3"/>
  <c r="L319" i="3"/>
  <c r="K320" i="3"/>
  <c r="L320" i="3"/>
  <c r="K321" i="3"/>
  <c r="L321" i="3"/>
  <c r="K322" i="3"/>
  <c r="L322" i="3"/>
  <c r="K323" i="3"/>
  <c r="L323" i="3"/>
  <c r="K324" i="3"/>
  <c r="L324" i="3"/>
  <c r="K325" i="3"/>
  <c r="L325" i="3"/>
  <c r="K326" i="3"/>
  <c r="L326" i="3"/>
  <c r="K327" i="3"/>
  <c r="L327" i="3"/>
  <c r="K328" i="3"/>
  <c r="L328" i="3"/>
  <c r="K329" i="3"/>
  <c r="L329" i="3"/>
  <c r="K330" i="3"/>
  <c r="L330" i="3"/>
  <c r="K331" i="3"/>
  <c r="L331" i="3"/>
  <c r="K332" i="3"/>
  <c r="L332" i="3"/>
  <c r="K333" i="3"/>
  <c r="L333" i="3"/>
  <c r="K334" i="3"/>
  <c r="L334" i="3"/>
  <c r="K335" i="3"/>
  <c r="L335" i="3"/>
  <c r="K336" i="3"/>
  <c r="L336" i="3"/>
  <c r="K337" i="3"/>
  <c r="L337" i="3"/>
  <c r="K864" i="3"/>
  <c r="L864" i="3"/>
  <c r="K338" i="3"/>
  <c r="L338" i="3"/>
  <c r="K339" i="3"/>
  <c r="L339" i="3"/>
  <c r="K340" i="3"/>
  <c r="L340" i="3"/>
  <c r="K341" i="3"/>
  <c r="L341" i="3"/>
  <c r="K342" i="3"/>
  <c r="L342" i="3"/>
  <c r="K343" i="3"/>
  <c r="L343" i="3"/>
  <c r="K344" i="3"/>
  <c r="L344" i="3"/>
  <c r="K345" i="3"/>
  <c r="L345" i="3"/>
  <c r="K346" i="3"/>
  <c r="L346" i="3"/>
  <c r="K347" i="3"/>
  <c r="L347" i="3"/>
  <c r="K348" i="3"/>
  <c r="L348" i="3"/>
  <c r="K349" i="3"/>
  <c r="L349" i="3"/>
  <c r="K350" i="3"/>
  <c r="L350" i="3"/>
  <c r="K351" i="3"/>
  <c r="L351" i="3"/>
  <c r="K352" i="3"/>
  <c r="L352" i="3"/>
  <c r="K353" i="3"/>
  <c r="L353" i="3"/>
  <c r="K354" i="3"/>
  <c r="L354" i="3"/>
  <c r="K355" i="3"/>
  <c r="L355" i="3"/>
  <c r="K356" i="3"/>
  <c r="L356" i="3"/>
  <c r="K357" i="3"/>
  <c r="L357" i="3"/>
  <c r="K358" i="3"/>
  <c r="L358" i="3"/>
  <c r="K359" i="3"/>
  <c r="L359" i="3"/>
  <c r="K360" i="3"/>
  <c r="L360" i="3"/>
  <c r="K361" i="3"/>
  <c r="L361" i="3"/>
  <c r="K362" i="3"/>
  <c r="L362" i="3"/>
  <c r="K363" i="3"/>
  <c r="L363" i="3"/>
  <c r="K364" i="3"/>
  <c r="L364" i="3"/>
  <c r="K365" i="3"/>
  <c r="L365" i="3"/>
  <c r="K366" i="3"/>
  <c r="L366" i="3"/>
  <c r="K367" i="3"/>
  <c r="L367" i="3"/>
  <c r="K368" i="3"/>
  <c r="L368" i="3"/>
  <c r="K369" i="3"/>
  <c r="L369" i="3"/>
  <c r="K370" i="3"/>
  <c r="L370" i="3"/>
  <c r="K371" i="3"/>
  <c r="L371" i="3"/>
  <c r="K372" i="3"/>
  <c r="L372" i="3"/>
  <c r="K373" i="3"/>
  <c r="L373" i="3"/>
  <c r="K374" i="3"/>
  <c r="L374" i="3"/>
  <c r="K375" i="3"/>
  <c r="L375" i="3"/>
  <c r="K376" i="3"/>
  <c r="L376" i="3"/>
  <c r="K377" i="3"/>
  <c r="L377" i="3"/>
  <c r="K378" i="3"/>
  <c r="L378" i="3"/>
  <c r="K379" i="3"/>
  <c r="L379" i="3"/>
  <c r="K380" i="3"/>
  <c r="L380" i="3"/>
  <c r="K381" i="3"/>
  <c r="L381" i="3"/>
  <c r="K382" i="3"/>
  <c r="L382" i="3"/>
  <c r="K383" i="3"/>
  <c r="L383" i="3"/>
  <c r="K384" i="3"/>
  <c r="L384" i="3"/>
  <c r="K385" i="3"/>
  <c r="L385" i="3"/>
  <c r="K386" i="3"/>
  <c r="L386" i="3"/>
  <c r="K387" i="3"/>
  <c r="L387" i="3"/>
  <c r="K388" i="3"/>
  <c r="L388" i="3"/>
  <c r="K389" i="3"/>
  <c r="L389" i="3"/>
  <c r="K390" i="3"/>
  <c r="L390" i="3"/>
  <c r="K391" i="3"/>
  <c r="L391" i="3"/>
  <c r="K392" i="3"/>
  <c r="L392" i="3"/>
  <c r="K393" i="3"/>
  <c r="L393" i="3"/>
  <c r="K394" i="3"/>
  <c r="L394" i="3"/>
  <c r="K395" i="3"/>
  <c r="L395" i="3"/>
  <c r="K396" i="3"/>
  <c r="L396" i="3"/>
  <c r="K397" i="3"/>
  <c r="L397" i="3"/>
  <c r="K398" i="3"/>
  <c r="L398" i="3"/>
  <c r="K399" i="3"/>
  <c r="L399" i="3"/>
  <c r="K400" i="3"/>
  <c r="L400" i="3"/>
  <c r="K401" i="3"/>
  <c r="L401" i="3"/>
  <c r="K402" i="3"/>
  <c r="L402" i="3"/>
  <c r="K403" i="3"/>
  <c r="L403" i="3"/>
  <c r="K404" i="3"/>
  <c r="L404" i="3"/>
  <c r="K405" i="3"/>
  <c r="L405" i="3"/>
  <c r="K406" i="3"/>
  <c r="L406" i="3"/>
  <c r="K839" i="3"/>
  <c r="L839" i="3"/>
  <c r="K407" i="3"/>
  <c r="L407" i="3"/>
  <c r="K408" i="3"/>
  <c r="L408" i="3"/>
  <c r="K409" i="3"/>
  <c r="L409" i="3"/>
  <c r="K410" i="3"/>
  <c r="L410" i="3"/>
  <c r="K411" i="3"/>
  <c r="L411" i="3"/>
  <c r="K412" i="3"/>
  <c r="L412" i="3"/>
  <c r="K413" i="3"/>
  <c r="L413" i="3"/>
  <c r="K414" i="3"/>
  <c r="L414" i="3"/>
  <c r="K415" i="3"/>
  <c r="L415" i="3"/>
  <c r="K416" i="3"/>
  <c r="L416" i="3"/>
  <c r="K417" i="3"/>
  <c r="L417" i="3"/>
  <c r="K418" i="3"/>
  <c r="L418" i="3"/>
  <c r="K419" i="3"/>
  <c r="L419" i="3"/>
  <c r="K420" i="3"/>
  <c r="L420" i="3"/>
  <c r="K421" i="3"/>
  <c r="L421" i="3"/>
  <c r="K848" i="3"/>
  <c r="L848" i="3"/>
  <c r="K422" i="3"/>
  <c r="L422" i="3"/>
  <c r="K423" i="3"/>
  <c r="L423" i="3"/>
  <c r="K424" i="3"/>
  <c r="L424" i="3"/>
  <c r="K425" i="3"/>
  <c r="L425" i="3"/>
  <c r="K426" i="3"/>
  <c r="L426" i="3"/>
  <c r="K427" i="3"/>
  <c r="L427" i="3"/>
  <c r="K428" i="3"/>
  <c r="L428" i="3"/>
  <c r="K429" i="3"/>
  <c r="L429" i="3"/>
  <c r="K430" i="3"/>
  <c r="L430" i="3"/>
  <c r="K431" i="3"/>
  <c r="L431" i="3"/>
  <c r="K432" i="3"/>
  <c r="L432" i="3"/>
  <c r="K433" i="3"/>
  <c r="L433" i="3"/>
  <c r="K434" i="3"/>
  <c r="L434" i="3"/>
  <c r="K435" i="3"/>
  <c r="L435" i="3"/>
  <c r="K436" i="3"/>
  <c r="L436" i="3"/>
  <c r="K437" i="3"/>
  <c r="L437" i="3"/>
  <c r="K438" i="3"/>
  <c r="L438" i="3"/>
  <c r="K439" i="3"/>
  <c r="L439" i="3"/>
  <c r="K440" i="3"/>
  <c r="L440" i="3"/>
  <c r="K840" i="3"/>
  <c r="L840" i="3"/>
  <c r="K441" i="3"/>
  <c r="L441" i="3"/>
  <c r="K442" i="3"/>
  <c r="L442" i="3"/>
  <c r="K443" i="3"/>
  <c r="L443" i="3"/>
  <c r="K444" i="3"/>
  <c r="L444" i="3"/>
  <c r="K445" i="3"/>
  <c r="L445" i="3"/>
  <c r="K446" i="3"/>
  <c r="L446" i="3"/>
  <c r="K849" i="3"/>
  <c r="L849" i="3"/>
  <c r="K447" i="3"/>
  <c r="L447" i="3"/>
  <c r="K448" i="3"/>
  <c r="L448" i="3"/>
  <c r="K449" i="3"/>
  <c r="L449" i="3"/>
  <c r="K450" i="3"/>
  <c r="L450" i="3"/>
  <c r="K451" i="3"/>
  <c r="L451" i="3"/>
  <c r="K452" i="3"/>
  <c r="L452" i="3"/>
  <c r="K453" i="3"/>
  <c r="L453" i="3"/>
  <c r="K454" i="3"/>
  <c r="L454" i="3"/>
  <c r="K455" i="3"/>
  <c r="L455" i="3"/>
  <c r="K456" i="3"/>
  <c r="L456" i="3"/>
  <c r="K457" i="3"/>
  <c r="L457" i="3"/>
  <c r="K458" i="3"/>
  <c r="L458" i="3"/>
  <c r="K865" i="3"/>
  <c r="L865" i="3"/>
  <c r="K459" i="3"/>
  <c r="L459" i="3"/>
  <c r="K460" i="3"/>
  <c r="L460" i="3"/>
  <c r="K461" i="3"/>
  <c r="L461" i="3"/>
  <c r="K462" i="3"/>
  <c r="L462" i="3"/>
  <c r="K463" i="3"/>
  <c r="L463" i="3"/>
  <c r="K464" i="3"/>
  <c r="L464" i="3"/>
  <c r="K465" i="3"/>
  <c r="L465" i="3"/>
  <c r="K466" i="3"/>
  <c r="L466" i="3"/>
  <c r="K467" i="3"/>
  <c r="L467" i="3"/>
  <c r="K468" i="3"/>
  <c r="L468" i="3"/>
  <c r="K469" i="3"/>
  <c r="L469" i="3"/>
  <c r="K470" i="3"/>
  <c r="L470" i="3"/>
  <c r="K471" i="3"/>
  <c r="L471" i="3"/>
  <c r="K472" i="3"/>
  <c r="L472" i="3"/>
  <c r="K473" i="3"/>
  <c r="L473" i="3"/>
  <c r="K474" i="3"/>
  <c r="L474" i="3"/>
  <c r="K475" i="3"/>
  <c r="L475" i="3"/>
  <c r="K476" i="3"/>
  <c r="L476" i="3"/>
  <c r="K477" i="3"/>
  <c r="L477" i="3"/>
  <c r="K478" i="3"/>
  <c r="L478" i="3"/>
  <c r="K479" i="3"/>
  <c r="L479" i="3"/>
  <c r="K480" i="3"/>
  <c r="L480" i="3"/>
  <c r="K481" i="3"/>
  <c r="L481" i="3"/>
  <c r="K482" i="3"/>
  <c r="L482" i="3"/>
  <c r="K816" i="3"/>
  <c r="L816" i="3"/>
  <c r="K483" i="3"/>
  <c r="L483" i="3"/>
  <c r="K484" i="3"/>
  <c r="L484" i="3"/>
  <c r="K485" i="3"/>
  <c r="L485" i="3"/>
  <c r="K486" i="3"/>
  <c r="L486" i="3"/>
  <c r="K487" i="3"/>
  <c r="L487" i="3"/>
  <c r="K488" i="3"/>
  <c r="L488" i="3"/>
  <c r="K489" i="3"/>
  <c r="L489" i="3"/>
  <c r="K490" i="3"/>
  <c r="L490" i="3"/>
  <c r="K491" i="3"/>
  <c r="L491" i="3"/>
  <c r="K492" i="3"/>
  <c r="L492" i="3"/>
  <c r="K493" i="3"/>
  <c r="L493" i="3"/>
  <c r="K494" i="3"/>
  <c r="L494" i="3"/>
  <c r="K495" i="3"/>
  <c r="L495" i="3"/>
  <c r="K496" i="3"/>
  <c r="L496" i="3"/>
  <c r="K497" i="3"/>
  <c r="L497" i="3"/>
  <c r="K498" i="3"/>
  <c r="L498" i="3"/>
  <c r="K499" i="3"/>
  <c r="L499" i="3"/>
  <c r="K500" i="3"/>
  <c r="L500" i="3"/>
  <c r="K501" i="3"/>
  <c r="L501" i="3"/>
  <c r="K502" i="3"/>
  <c r="L502" i="3"/>
  <c r="K503" i="3"/>
  <c r="L503" i="3"/>
  <c r="K850" i="3"/>
  <c r="L850" i="3"/>
  <c r="K851" i="3"/>
  <c r="L851" i="3"/>
  <c r="K504" i="3"/>
  <c r="L504" i="3"/>
  <c r="K505" i="3"/>
  <c r="L505" i="3"/>
  <c r="K506" i="3"/>
  <c r="L506" i="3"/>
  <c r="K507" i="3"/>
  <c r="L507" i="3"/>
  <c r="K508" i="3"/>
  <c r="L508" i="3"/>
  <c r="K509" i="3"/>
  <c r="L509" i="3"/>
  <c r="K510" i="3"/>
  <c r="L510" i="3"/>
  <c r="K866" i="3"/>
  <c r="L866" i="3"/>
  <c r="K511" i="3"/>
  <c r="L511" i="3"/>
  <c r="K512" i="3"/>
  <c r="L512" i="3"/>
  <c r="K860" i="3"/>
  <c r="L860" i="3"/>
  <c r="K513" i="3"/>
  <c r="L513" i="3"/>
  <c r="K514" i="3"/>
  <c r="L514" i="3"/>
  <c r="K515" i="3"/>
  <c r="L515" i="3"/>
  <c r="K516" i="3"/>
  <c r="L516" i="3"/>
  <c r="K517" i="3"/>
  <c r="L517" i="3"/>
  <c r="K518" i="3"/>
  <c r="L518" i="3"/>
  <c r="K519" i="3"/>
  <c r="L519" i="3"/>
  <c r="K520" i="3"/>
  <c r="L520" i="3"/>
  <c r="K521" i="3"/>
  <c r="L521" i="3"/>
  <c r="K522" i="3"/>
  <c r="L522" i="3"/>
  <c r="K523" i="3"/>
  <c r="L523" i="3"/>
  <c r="K524" i="3"/>
  <c r="L524" i="3"/>
  <c r="K525" i="3"/>
  <c r="L525" i="3"/>
  <c r="K526" i="3"/>
  <c r="L526" i="3"/>
  <c r="K527" i="3"/>
  <c r="L527" i="3"/>
  <c r="K528" i="3"/>
  <c r="L528" i="3"/>
  <c r="K529" i="3"/>
  <c r="L529" i="3"/>
  <c r="K530" i="3"/>
  <c r="L530" i="3"/>
  <c r="K531" i="3"/>
  <c r="L531" i="3"/>
  <c r="K532" i="3"/>
  <c r="L532" i="3"/>
  <c r="K533" i="3"/>
  <c r="L533" i="3"/>
  <c r="K534" i="3"/>
  <c r="L534" i="3"/>
  <c r="K535" i="3"/>
  <c r="L535" i="3"/>
  <c r="K536" i="3"/>
  <c r="L536" i="3"/>
  <c r="K861" i="3"/>
  <c r="L861" i="3"/>
  <c r="K537" i="3"/>
  <c r="L537" i="3"/>
  <c r="K538" i="3"/>
  <c r="L538" i="3"/>
  <c r="K539" i="3"/>
  <c r="L539" i="3"/>
  <c r="K540" i="3"/>
  <c r="L540" i="3"/>
  <c r="K541" i="3"/>
  <c r="L541" i="3"/>
  <c r="K542" i="3"/>
  <c r="L542" i="3"/>
  <c r="K543" i="3"/>
  <c r="L543" i="3"/>
  <c r="K544" i="3"/>
  <c r="L544" i="3"/>
  <c r="K545" i="3"/>
  <c r="L545" i="3"/>
  <c r="K546" i="3"/>
  <c r="L546" i="3"/>
  <c r="K547" i="3"/>
  <c r="L547" i="3"/>
  <c r="K548" i="3"/>
  <c r="L548" i="3"/>
  <c r="K549" i="3"/>
  <c r="L549" i="3"/>
  <c r="K841" i="3"/>
  <c r="L841" i="3"/>
  <c r="K550" i="3"/>
  <c r="L550" i="3"/>
  <c r="K551" i="3"/>
  <c r="L551" i="3"/>
  <c r="K552" i="3"/>
  <c r="L552" i="3"/>
  <c r="K553" i="3"/>
  <c r="L553" i="3"/>
  <c r="K554" i="3"/>
  <c r="L554" i="3"/>
  <c r="K555" i="3"/>
  <c r="L555" i="3"/>
  <c r="K556" i="3"/>
  <c r="L556" i="3"/>
  <c r="K557" i="3"/>
  <c r="L557" i="3"/>
  <c r="K558" i="3"/>
  <c r="L558" i="3"/>
  <c r="K559" i="3"/>
  <c r="L559" i="3"/>
  <c r="K560" i="3"/>
  <c r="L560" i="3"/>
  <c r="K862" i="3"/>
  <c r="L862" i="3"/>
  <c r="K561" i="3"/>
  <c r="L561" i="3"/>
  <c r="K562" i="3"/>
  <c r="L562" i="3"/>
  <c r="K563" i="3"/>
  <c r="L563" i="3"/>
  <c r="K564" i="3"/>
  <c r="L564" i="3"/>
  <c r="K565" i="3"/>
  <c r="L565" i="3"/>
  <c r="K566" i="3"/>
  <c r="L566" i="3"/>
  <c r="K567" i="3"/>
  <c r="L567" i="3"/>
  <c r="K568" i="3"/>
  <c r="L568" i="3"/>
  <c r="K569" i="3"/>
  <c r="L569" i="3"/>
  <c r="K570" i="3"/>
  <c r="L570" i="3"/>
  <c r="K571" i="3"/>
  <c r="L571" i="3"/>
  <c r="K572" i="3"/>
  <c r="L572" i="3"/>
  <c r="K573" i="3"/>
  <c r="L573" i="3"/>
  <c r="K574" i="3"/>
  <c r="L574" i="3"/>
  <c r="K575" i="3"/>
  <c r="L575" i="3"/>
  <c r="K576" i="3"/>
  <c r="L576" i="3"/>
  <c r="K577" i="3"/>
  <c r="L577" i="3"/>
  <c r="K578" i="3"/>
  <c r="L578" i="3"/>
  <c r="K579" i="3"/>
  <c r="L579" i="3"/>
  <c r="K580" i="3"/>
  <c r="L580" i="3"/>
  <c r="K581" i="3"/>
  <c r="L581" i="3"/>
  <c r="K582" i="3"/>
  <c r="L582" i="3"/>
  <c r="K583" i="3"/>
  <c r="L583" i="3"/>
  <c r="K584" i="3"/>
  <c r="L584" i="3"/>
  <c r="K585" i="3"/>
  <c r="L585" i="3"/>
  <c r="K586" i="3"/>
  <c r="L586" i="3"/>
  <c r="K587" i="3"/>
  <c r="L587" i="3"/>
  <c r="K588" i="3"/>
  <c r="L588" i="3"/>
  <c r="K589" i="3"/>
  <c r="L589" i="3"/>
  <c r="K590" i="3"/>
  <c r="L590" i="3"/>
  <c r="K591" i="3"/>
  <c r="L591" i="3"/>
  <c r="K592" i="3"/>
  <c r="L592" i="3"/>
  <c r="K852" i="3"/>
  <c r="L852" i="3"/>
  <c r="K593" i="3"/>
  <c r="L593" i="3"/>
  <c r="K594" i="3"/>
  <c r="L594" i="3"/>
  <c r="K595" i="3"/>
  <c r="L595" i="3"/>
  <c r="K596" i="3"/>
  <c r="L596" i="3"/>
  <c r="K597" i="3"/>
  <c r="L597" i="3"/>
  <c r="K598" i="3"/>
  <c r="L598" i="3"/>
  <c r="K599" i="3"/>
  <c r="L599" i="3"/>
  <c r="K600" i="3"/>
  <c r="L600" i="3"/>
  <c r="K601" i="3"/>
  <c r="L601" i="3"/>
  <c r="K602" i="3"/>
  <c r="L602" i="3"/>
  <c r="K603" i="3"/>
  <c r="L603" i="3"/>
  <c r="K604" i="3"/>
  <c r="L604" i="3"/>
  <c r="K605" i="3"/>
  <c r="L605" i="3"/>
  <c r="K606" i="3"/>
  <c r="L606" i="3"/>
  <c r="K607" i="3"/>
  <c r="L607" i="3"/>
  <c r="K867" i="3"/>
  <c r="L867" i="3"/>
  <c r="K608" i="3"/>
  <c r="L608" i="3"/>
  <c r="K844" i="3"/>
  <c r="L844" i="3"/>
  <c r="K609" i="3"/>
  <c r="L609" i="3"/>
  <c r="K610" i="3"/>
  <c r="L610" i="3"/>
  <c r="K611" i="3"/>
  <c r="L611" i="3"/>
  <c r="K612" i="3"/>
  <c r="L612" i="3"/>
  <c r="K613" i="3"/>
  <c r="L613" i="3"/>
  <c r="K614" i="3"/>
  <c r="L614" i="3"/>
  <c r="K615" i="3"/>
  <c r="L615" i="3"/>
  <c r="K616" i="3"/>
  <c r="L616" i="3"/>
  <c r="K617" i="3"/>
  <c r="L617" i="3"/>
  <c r="K618" i="3"/>
  <c r="L618" i="3"/>
  <c r="K619" i="3"/>
  <c r="L619" i="3"/>
  <c r="K620" i="3"/>
  <c r="L620" i="3"/>
  <c r="K621" i="3"/>
  <c r="L621" i="3"/>
  <c r="K622" i="3"/>
  <c r="L622" i="3"/>
  <c r="K623" i="3"/>
  <c r="L623" i="3"/>
  <c r="K624" i="3"/>
  <c r="L624" i="3"/>
  <c r="K625" i="3"/>
  <c r="L625" i="3"/>
  <c r="K626" i="3"/>
  <c r="L626" i="3"/>
  <c r="K627" i="3"/>
  <c r="L627" i="3"/>
  <c r="K628" i="3"/>
  <c r="L628" i="3"/>
  <c r="K629" i="3"/>
  <c r="L629" i="3"/>
  <c r="K630" i="3"/>
  <c r="L630" i="3"/>
  <c r="K631" i="3"/>
  <c r="L631" i="3"/>
  <c r="K868" i="3"/>
  <c r="L868" i="3"/>
  <c r="K632" i="3"/>
  <c r="L632" i="3"/>
  <c r="K633" i="3"/>
  <c r="L633" i="3"/>
  <c r="K634" i="3"/>
  <c r="L634" i="3"/>
  <c r="K635" i="3"/>
  <c r="L635" i="3"/>
  <c r="K853" i="3"/>
  <c r="L853" i="3"/>
  <c r="K636" i="3"/>
  <c r="L636" i="3"/>
  <c r="K854" i="3"/>
  <c r="L854" i="3"/>
  <c r="K869" i="3"/>
  <c r="L869" i="3"/>
  <c r="K870" i="3"/>
  <c r="L870" i="3"/>
  <c r="K871" i="3"/>
  <c r="L871" i="3"/>
  <c r="K637" i="3"/>
  <c r="L637" i="3"/>
  <c r="K638" i="3"/>
  <c r="L638" i="3"/>
  <c r="K639" i="3"/>
  <c r="L639" i="3"/>
  <c r="K640" i="3"/>
  <c r="L640" i="3"/>
  <c r="K641" i="3"/>
  <c r="L641" i="3"/>
  <c r="K642" i="3"/>
  <c r="L642" i="3"/>
  <c r="K643" i="3"/>
  <c r="L643" i="3"/>
  <c r="K644" i="3"/>
  <c r="L644" i="3"/>
  <c r="K645" i="3"/>
  <c r="L645" i="3"/>
  <c r="K646" i="3"/>
  <c r="L646" i="3"/>
  <c r="K647" i="3"/>
  <c r="L647" i="3"/>
  <c r="K648" i="3"/>
  <c r="L648" i="3"/>
  <c r="K649" i="3"/>
  <c r="L649" i="3"/>
  <c r="K650" i="3"/>
  <c r="L650" i="3"/>
  <c r="K651" i="3"/>
  <c r="L651" i="3"/>
  <c r="K652" i="3"/>
  <c r="L652" i="3"/>
  <c r="K653" i="3"/>
  <c r="L653" i="3"/>
  <c r="K654" i="3"/>
  <c r="L654" i="3"/>
  <c r="K655" i="3"/>
  <c r="L655" i="3"/>
  <c r="K656" i="3"/>
  <c r="L656" i="3"/>
  <c r="K872" i="3"/>
  <c r="L872" i="3"/>
  <c r="K657" i="3"/>
  <c r="L657" i="3"/>
  <c r="K658" i="3"/>
  <c r="L658" i="3"/>
  <c r="K659" i="3"/>
  <c r="L659" i="3"/>
  <c r="K660" i="3"/>
  <c r="L660" i="3"/>
  <c r="K845" i="3"/>
  <c r="L845" i="3"/>
  <c r="K661" i="3"/>
  <c r="L661" i="3"/>
  <c r="K873" i="3"/>
  <c r="L873" i="3"/>
  <c r="K662" i="3"/>
  <c r="L662" i="3"/>
  <c r="K663" i="3"/>
  <c r="L663" i="3"/>
  <c r="K664" i="3"/>
  <c r="L664" i="3"/>
  <c r="K665" i="3"/>
  <c r="L665" i="3"/>
  <c r="K666" i="3"/>
  <c r="L666" i="3"/>
  <c r="K667" i="3"/>
  <c r="L667" i="3"/>
  <c r="K668" i="3"/>
  <c r="L668" i="3"/>
  <c r="K669" i="3"/>
  <c r="L669" i="3"/>
  <c r="K670" i="3"/>
  <c r="L670" i="3"/>
  <c r="K671" i="3"/>
  <c r="L671" i="3"/>
  <c r="K672" i="3"/>
  <c r="L672" i="3"/>
  <c r="K673" i="3"/>
  <c r="L673" i="3"/>
  <c r="K674" i="3"/>
  <c r="L674" i="3"/>
  <c r="K874" i="3"/>
  <c r="L874" i="3"/>
  <c r="K675" i="3"/>
  <c r="L675" i="3"/>
  <c r="K875" i="3"/>
  <c r="L875" i="3"/>
  <c r="K876" i="3"/>
  <c r="L876" i="3"/>
  <c r="K676" i="3"/>
  <c r="L676" i="3"/>
  <c r="K677" i="3"/>
  <c r="L677" i="3"/>
  <c r="K678" i="3"/>
  <c r="L678" i="3"/>
  <c r="K679" i="3"/>
  <c r="L679" i="3"/>
  <c r="K680" i="3"/>
  <c r="L680" i="3"/>
  <c r="K877" i="3"/>
  <c r="L877" i="3"/>
  <c r="K878" i="3"/>
  <c r="L878" i="3"/>
  <c r="K681" i="3"/>
  <c r="L681" i="3"/>
  <c r="K682" i="3"/>
  <c r="L682" i="3"/>
  <c r="K855" i="3"/>
  <c r="L855" i="3"/>
  <c r="K683" i="3"/>
  <c r="L683" i="3"/>
  <c r="K879" i="3"/>
  <c r="L879" i="3"/>
  <c r="K880" i="3"/>
  <c r="L880" i="3"/>
  <c r="K684" i="3"/>
  <c r="L684" i="3"/>
  <c r="K685" i="3"/>
  <c r="L685" i="3"/>
  <c r="K686" i="3"/>
  <c r="L686" i="3"/>
  <c r="K687" i="3"/>
  <c r="L687" i="3"/>
  <c r="K688" i="3"/>
  <c r="L688" i="3"/>
  <c r="K689" i="3"/>
  <c r="L689" i="3"/>
  <c r="K690" i="3"/>
  <c r="L690" i="3"/>
  <c r="K691" i="3"/>
  <c r="L691" i="3"/>
  <c r="K692" i="3"/>
  <c r="L692" i="3"/>
  <c r="K881" i="3"/>
  <c r="L881" i="3"/>
  <c r="K693" i="3"/>
  <c r="L693" i="3"/>
  <c r="K694" i="3"/>
  <c r="L694" i="3"/>
  <c r="K695" i="3"/>
  <c r="L695" i="3"/>
  <c r="K696" i="3"/>
  <c r="L696" i="3"/>
  <c r="K827" i="3"/>
  <c r="L827" i="3"/>
  <c r="K882" i="3"/>
  <c r="L882" i="3"/>
  <c r="K697" i="3"/>
  <c r="L697" i="3"/>
  <c r="K698" i="3"/>
  <c r="L698" i="3"/>
  <c r="K699" i="3"/>
  <c r="L699" i="3"/>
  <c r="K700" i="3"/>
  <c r="L700" i="3"/>
  <c r="K701" i="3"/>
  <c r="L701" i="3"/>
  <c r="K702" i="3"/>
  <c r="L702" i="3"/>
  <c r="K703" i="3"/>
  <c r="L703" i="3"/>
  <c r="K704" i="3"/>
  <c r="L704" i="3"/>
  <c r="K705" i="3"/>
  <c r="L705" i="3"/>
  <c r="K1196" i="1" l="1"/>
  <c r="L1196" i="1"/>
  <c r="K1268" i="1" l="1"/>
  <c r="L1268" i="1"/>
  <c r="K1515" i="1"/>
  <c r="L1515" i="1"/>
  <c r="K1254" i="1"/>
  <c r="L1254" i="1"/>
  <c r="K1255" i="1"/>
  <c r="L1255" i="1"/>
  <c r="K1256" i="1"/>
  <c r="L1256" i="1"/>
  <c r="K1257" i="1"/>
  <c r="L1257" i="1"/>
  <c r="K1258" i="1"/>
  <c r="L1258" i="1"/>
  <c r="K1568" i="1"/>
  <c r="L1568" i="1"/>
  <c r="K1259" i="1"/>
  <c r="L1259" i="1"/>
  <c r="K1260" i="1"/>
  <c r="L1260" i="1"/>
  <c r="K1261" i="1"/>
  <c r="L1261" i="1"/>
  <c r="K1262" i="1"/>
  <c r="L1262" i="1"/>
  <c r="K1516" i="1"/>
  <c r="L1516" i="1"/>
  <c r="K1263" i="1"/>
  <c r="L1263" i="1"/>
  <c r="K1264" i="1"/>
  <c r="L1264" i="1"/>
  <c r="K1265" i="1"/>
  <c r="L1265" i="1"/>
  <c r="K1266" i="1"/>
  <c r="L1266" i="1"/>
  <c r="K1267" i="1"/>
  <c r="L1267" i="1"/>
  <c r="U1" i="1" l="1"/>
  <c r="V1" i="1"/>
  <c r="W1" i="1"/>
  <c r="X1" i="1"/>
  <c r="Y1" i="1"/>
  <c r="Z1" i="1"/>
  <c r="AD1" i="1"/>
  <c r="AE1" i="1"/>
  <c r="AF1" i="1"/>
  <c r="AG1" i="1"/>
  <c r="AH1" i="1"/>
  <c r="AI1" i="1"/>
  <c r="AJ1" i="1"/>
  <c r="AK1" i="1"/>
  <c r="AL1" i="1"/>
  <c r="AM1" i="1"/>
  <c r="AN1" i="1"/>
  <c r="AO1" i="1"/>
  <c r="AP1" i="1"/>
  <c r="AQ1" i="1"/>
  <c r="AR1" i="1"/>
  <c r="AS1" i="1"/>
  <c r="AT1" i="1"/>
  <c r="AU1" i="1"/>
  <c r="AV1" i="1"/>
  <c r="AW1" i="1"/>
  <c r="T1" i="1"/>
  <c r="K1253" i="1" l="1"/>
  <c r="L1253" i="1"/>
  <c r="K1541" i="1"/>
  <c r="L1541" i="1"/>
  <c r="AG26" i="2" l="1"/>
  <c r="K1225" i="1" l="1"/>
  <c r="L1225" i="1"/>
  <c r="A4" i="1" l="1"/>
  <c r="K1252" i="1"/>
  <c r="K1567" i="1"/>
  <c r="K1251" i="1"/>
  <c r="K1250" i="1"/>
  <c r="K1249" i="1"/>
  <c r="K1248" i="1"/>
  <c r="K1566" i="1"/>
  <c r="K1247" i="1"/>
  <c r="K1246" i="1"/>
  <c r="K1245" i="1"/>
  <c r="K1244" i="1"/>
  <c r="K1243" i="1"/>
  <c r="K1242" i="1"/>
  <c r="K1565" i="1"/>
  <c r="K1564" i="1"/>
  <c r="K1241" i="1"/>
  <c r="K1240" i="1"/>
  <c r="K1239" i="1"/>
  <c r="K1238" i="1"/>
  <c r="K415" i="1"/>
  <c r="K769" i="1"/>
  <c r="K1237" i="1"/>
  <c r="K1236" i="1"/>
  <c r="K1235" i="1"/>
  <c r="K1234" i="1"/>
  <c r="K1233" i="1"/>
  <c r="K1232" i="1"/>
  <c r="K1231" i="1"/>
  <c r="K1230" i="1"/>
  <c r="K1229" i="1"/>
  <c r="K1228" i="1"/>
  <c r="K1540" i="1"/>
  <c r="K1227" i="1"/>
  <c r="K1226" i="1"/>
  <c r="K1224" i="1"/>
  <c r="K1223" i="1"/>
  <c r="K1222" i="1"/>
  <c r="K1553" i="1"/>
  <c r="K1221" i="1"/>
  <c r="K1220" i="1"/>
  <c r="K1219" i="1"/>
  <c r="K1218" i="1"/>
  <c r="K1217" i="1"/>
  <c r="K1216" i="1"/>
  <c r="K1215" i="1"/>
  <c r="K1214" i="1"/>
  <c r="K1213" i="1"/>
  <c r="K1552" i="1"/>
  <c r="K1539" i="1"/>
  <c r="K1212" i="1"/>
  <c r="K1490" i="1"/>
  <c r="K1211" i="1"/>
  <c r="K1210" i="1"/>
  <c r="K1209" i="1"/>
  <c r="K1554" i="1"/>
  <c r="K1439" i="1"/>
  <c r="K1551" i="1"/>
  <c r="K1538" i="1"/>
  <c r="K1208" i="1"/>
  <c r="K1205" i="1"/>
  <c r="K1207" i="1"/>
  <c r="K1206" i="1"/>
  <c r="K1202" i="1"/>
  <c r="K1201" i="1"/>
  <c r="K1200" i="1"/>
  <c r="K1199" i="1"/>
  <c r="K1198" i="1"/>
  <c r="K1550" i="1"/>
  <c r="K1549" i="1"/>
  <c r="K1197" i="1"/>
  <c r="K1204" i="1"/>
  <c r="K1548" i="1"/>
  <c r="K1195" i="1"/>
  <c r="K1194" i="1"/>
  <c r="K1193" i="1"/>
  <c r="K1192" i="1"/>
  <c r="K1191" i="1"/>
  <c r="K1190" i="1"/>
  <c r="K1189" i="1"/>
  <c r="K1188" i="1"/>
  <c r="K1187" i="1"/>
  <c r="K1186" i="1"/>
  <c r="K1185" i="1"/>
  <c r="K1184" i="1"/>
  <c r="K1183" i="1"/>
  <c r="K1182" i="1"/>
  <c r="K1181" i="1"/>
  <c r="K1547" i="1"/>
  <c r="K1180" i="1"/>
  <c r="K1481"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537" i="1"/>
  <c r="K1156" i="1"/>
  <c r="K1155" i="1"/>
  <c r="K1154" i="1"/>
  <c r="K1153" i="1"/>
  <c r="K1152" i="1"/>
  <c r="K1151" i="1"/>
  <c r="K1536" i="1"/>
  <c r="K1535" i="1"/>
  <c r="K1534" i="1"/>
  <c r="K1493" i="1"/>
  <c r="K1150" i="1"/>
  <c r="K1492" i="1"/>
  <c r="K1149" i="1"/>
  <c r="K1148" i="1"/>
  <c r="K1147" i="1"/>
  <c r="K1146" i="1"/>
  <c r="K1145" i="1"/>
  <c r="K1144" i="1"/>
  <c r="K1143" i="1"/>
  <c r="K1533" i="1"/>
  <c r="K1142" i="1"/>
  <c r="K1141" i="1"/>
  <c r="K1140" i="1"/>
  <c r="K1139" i="1"/>
  <c r="K1138" i="1"/>
  <c r="K1137" i="1"/>
  <c r="K1136" i="1"/>
  <c r="K1135" i="1"/>
  <c r="K1134" i="1"/>
  <c r="K1071" i="1"/>
  <c r="K1133" i="1"/>
  <c r="K1132" i="1"/>
  <c r="K1131" i="1"/>
  <c r="K1130" i="1"/>
  <c r="K1129" i="1"/>
  <c r="K1128" i="1"/>
  <c r="K1127" i="1"/>
  <c r="K1126" i="1"/>
  <c r="K1125" i="1"/>
  <c r="K1124" i="1"/>
  <c r="K1123" i="1"/>
  <c r="K1122" i="1"/>
  <c r="K1121" i="1"/>
  <c r="K1480" i="1"/>
  <c r="K1120" i="1"/>
  <c r="K1544" i="1"/>
  <c r="K1119" i="1"/>
  <c r="K1118" i="1"/>
  <c r="K1117" i="1"/>
  <c r="K1116" i="1"/>
  <c r="K1115" i="1"/>
  <c r="K1114" i="1"/>
  <c r="K1113" i="1"/>
  <c r="K1112" i="1"/>
  <c r="K1111" i="1"/>
  <c r="K1110" i="1"/>
  <c r="K1109" i="1"/>
  <c r="K1108" i="1"/>
  <c r="K1107" i="1"/>
  <c r="K1106" i="1"/>
  <c r="K1105" i="1"/>
  <c r="K1104" i="1"/>
  <c r="K1103" i="1"/>
  <c r="K1102" i="1"/>
  <c r="K1101" i="1"/>
  <c r="K1506" i="1"/>
  <c r="K1100" i="1"/>
  <c r="K1099" i="1"/>
  <c r="K1098" i="1"/>
  <c r="K1097" i="1"/>
  <c r="K1096" i="1"/>
  <c r="K1095" i="1"/>
  <c r="K1094" i="1"/>
  <c r="K1092" i="1"/>
  <c r="K1091" i="1"/>
  <c r="K1090" i="1"/>
  <c r="K1089" i="1"/>
  <c r="K1088" i="1"/>
  <c r="K1087" i="1"/>
  <c r="K1086" i="1"/>
  <c r="K1085" i="1"/>
  <c r="K1084" i="1"/>
  <c r="K1083" i="1"/>
  <c r="K1082" i="1"/>
  <c r="K1081" i="1"/>
  <c r="K1080" i="1"/>
  <c r="K1079" i="1"/>
  <c r="K1078" i="1"/>
  <c r="K1077" i="1"/>
  <c r="K1076" i="1"/>
  <c r="K1510" i="1"/>
  <c r="K1075" i="1"/>
  <c r="K1074" i="1"/>
  <c r="K1073" i="1"/>
  <c r="K1072" i="1"/>
  <c r="K1070" i="1"/>
  <c r="K1069" i="1"/>
  <c r="K1068" i="1"/>
  <c r="K1067" i="1"/>
  <c r="K1469" i="1"/>
  <c r="K1066" i="1"/>
  <c r="K1065" i="1"/>
  <c r="K1064" i="1"/>
  <c r="K1063" i="1"/>
  <c r="K1203" i="1"/>
  <c r="K1061" i="1"/>
  <c r="K1060" i="1"/>
  <c r="K1059" i="1"/>
  <c r="K1058" i="1"/>
  <c r="K1057" i="1"/>
  <c r="K1509" i="1"/>
  <c r="K1047" i="1"/>
  <c r="K1055" i="1"/>
  <c r="K1054" i="1"/>
  <c r="K1053" i="1"/>
  <c r="K1093" i="1"/>
  <c r="K1051" i="1"/>
  <c r="K1062" i="1"/>
  <c r="K1056" i="1"/>
  <c r="K1049" i="1"/>
  <c r="K1048" i="1"/>
  <c r="K1046" i="1"/>
  <c r="K1045" i="1"/>
  <c r="K1044" i="1"/>
  <c r="K1043" i="1"/>
  <c r="K1042" i="1"/>
  <c r="K1041" i="1"/>
  <c r="K1040" i="1"/>
  <c r="K1039" i="1"/>
  <c r="K1038" i="1"/>
  <c r="K1037" i="1"/>
  <c r="K1036" i="1"/>
  <c r="K1035" i="1"/>
  <c r="K1034" i="1"/>
  <c r="K1033" i="1"/>
  <c r="K1032" i="1"/>
  <c r="K1031" i="1"/>
  <c r="K1030" i="1"/>
  <c r="K1029" i="1"/>
  <c r="K1028" i="1"/>
  <c r="K1027" i="1"/>
  <c r="K1026" i="1"/>
  <c r="K1025" i="1"/>
  <c r="K1524" i="1"/>
  <c r="K1024" i="1"/>
  <c r="K1023" i="1"/>
  <c r="K1543" i="1"/>
  <c r="K1052" i="1"/>
  <c r="K1022" i="1"/>
  <c r="K1021" i="1"/>
  <c r="K1020" i="1"/>
  <c r="K1019" i="1"/>
  <c r="K1018" i="1"/>
  <c r="K1017" i="1"/>
  <c r="K1016" i="1"/>
  <c r="K1015" i="1"/>
  <c r="K1014" i="1"/>
  <c r="K1013" i="1"/>
  <c r="K1502" i="1"/>
  <c r="K1501" i="1"/>
  <c r="K1012" i="1"/>
  <c r="K1011" i="1"/>
  <c r="K1010" i="1"/>
  <c r="K1009" i="1"/>
  <c r="K1008" i="1"/>
  <c r="K1007" i="1"/>
  <c r="K1006" i="1"/>
  <c r="K1005" i="1"/>
  <c r="K1004" i="1"/>
  <c r="K1003" i="1"/>
  <c r="K1002" i="1"/>
  <c r="K1001" i="1"/>
  <c r="K1000" i="1"/>
  <c r="K999" i="1"/>
  <c r="K998" i="1"/>
  <c r="K997" i="1"/>
  <c r="K996" i="1"/>
  <c r="K995" i="1"/>
  <c r="K994" i="1"/>
  <c r="K1050" i="1"/>
  <c r="K991" i="1"/>
  <c r="K989" i="1"/>
  <c r="K988" i="1"/>
  <c r="K987" i="1"/>
  <c r="K986" i="1"/>
  <c r="K985" i="1"/>
  <c r="K984" i="1"/>
  <c r="K983" i="1"/>
  <c r="K982" i="1"/>
  <c r="K981" i="1"/>
  <c r="K980" i="1"/>
  <c r="K1542" i="1"/>
  <c r="K979" i="1"/>
  <c r="K978" i="1"/>
  <c r="K977" i="1"/>
  <c r="K976" i="1"/>
  <c r="K975" i="1"/>
  <c r="K974" i="1"/>
  <c r="K973" i="1"/>
  <c r="K972" i="1"/>
  <c r="K971" i="1"/>
  <c r="K970" i="1"/>
  <c r="K1429" i="1"/>
  <c r="K993" i="1"/>
  <c r="K1546" i="1"/>
  <c r="K968" i="1"/>
  <c r="K967" i="1"/>
  <c r="K966" i="1"/>
  <c r="K992" i="1"/>
  <c r="K965" i="1"/>
  <c r="K964" i="1"/>
  <c r="K963" i="1"/>
  <c r="K962" i="1"/>
  <c r="K961" i="1"/>
  <c r="K960" i="1"/>
  <c r="K959" i="1"/>
  <c r="K958" i="1"/>
  <c r="K957" i="1"/>
  <c r="K956" i="1"/>
  <c r="K1489" i="1"/>
  <c r="K955" i="1"/>
  <c r="K954" i="1"/>
  <c r="K953" i="1"/>
  <c r="K952" i="1"/>
  <c r="K951" i="1"/>
  <c r="K950" i="1"/>
  <c r="K949" i="1"/>
  <c r="K948" i="1"/>
  <c r="K947" i="1"/>
  <c r="K946" i="1"/>
  <c r="K945" i="1"/>
  <c r="K944" i="1"/>
  <c r="K1478" i="1"/>
  <c r="K943" i="1"/>
  <c r="K942" i="1"/>
  <c r="K941" i="1"/>
  <c r="K940" i="1"/>
  <c r="K939" i="1"/>
  <c r="K879" i="1"/>
  <c r="K878" i="1"/>
  <c r="K990" i="1"/>
  <c r="K854" i="1"/>
  <c r="K969" i="1"/>
  <c r="K846" i="1"/>
  <c r="K845" i="1"/>
  <c r="K844" i="1"/>
  <c r="K807" i="1"/>
  <c r="K806" i="1"/>
  <c r="K805" i="1"/>
  <c r="K799" i="1"/>
  <c r="K755" i="1"/>
  <c r="K877" i="1"/>
  <c r="K753" i="1"/>
  <c r="K738" i="1"/>
  <c r="K737" i="1"/>
  <c r="K847" i="1"/>
  <c r="K733" i="1"/>
  <c r="K790" i="1"/>
  <c r="K702" i="1"/>
  <c r="K754" i="1"/>
  <c r="K700" i="1"/>
  <c r="K658" i="1"/>
  <c r="K575" i="1"/>
  <c r="K559" i="1"/>
  <c r="K521" i="1"/>
  <c r="K485" i="1"/>
  <c r="K734" i="1"/>
  <c r="K454" i="1"/>
  <c r="K446" i="1"/>
  <c r="K717" i="1"/>
  <c r="K420" i="1"/>
  <c r="K701" i="1"/>
  <c r="K376" i="1"/>
  <c r="K340" i="1"/>
  <c r="K315" i="1"/>
  <c r="K314" i="1"/>
  <c r="K178" i="1"/>
  <c r="K177" i="1"/>
  <c r="K176" i="1"/>
  <c r="K175" i="1"/>
  <c r="K174" i="1"/>
  <c r="K173" i="1"/>
  <c r="K172" i="1"/>
  <c r="K171" i="1"/>
  <c r="K170" i="1"/>
  <c r="K169" i="1"/>
  <c r="K168" i="1"/>
  <c r="K938" i="1"/>
  <c r="K937" i="1"/>
  <c r="K936" i="1"/>
  <c r="K935" i="1"/>
  <c r="K934" i="1"/>
  <c r="K933" i="1"/>
  <c r="K932" i="1"/>
  <c r="K931" i="1"/>
  <c r="K930" i="1"/>
  <c r="K929" i="1"/>
  <c r="K928" i="1"/>
  <c r="K927" i="1"/>
  <c r="K926" i="1"/>
  <c r="K455" i="1"/>
  <c r="K924" i="1"/>
  <c r="K923" i="1"/>
  <c r="K922" i="1"/>
  <c r="K921" i="1"/>
  <c r="K920" i="1"/>
  <c r="K919" i="1"/>
  <c r="K918" i="1"/>
  <c r="K917" i="1"/>
  <c r="K916" i="1"/>
  <c r="K867" i="1"/>
  <c r="K866" i="1"/>
  <c r="K865" i="1"/>
  <c r="K864" i="1"/>
  <c r="K863" i="1"/>
  <c r="K862" i="1"/>
  <c r="K861" i="1"/>
  <c r="K860" i="1"/>
  <c r="K859" i="1"/>
  <c r="K858" i="1"/>
  <c r="K857" i="1"/>
  <c r="K856" i="1"/>
  <c r="K855" i="1"/>
  <c r="K853" i="1"/>
  <c r="K1491" i="1"/>
  <c r="K852" i="1"/>
  <c r="K851" i="1"/>
  <c r="K850" i="1"/>
  <c r="K849" i="1"/>
  <c r="K848" i="1"/>
  <c r="K843" i="1"/>
  <c r="K842" i="1"/>
  <c r="K1464" i="1"/>
  <c r="K411" i="1"/>
  <c r="K839" i="1"/>
  <c r="K838" i="1"/>
  <c r="K925" i="1"/>
  <c r="K836" i="1"/>
  <c r="K841" i="1"/>
  <c r="K834" i="1"/>
  <c r="K833" i="1"/>
  <c r="K832" i="1"/>
  <c r="K831" i="1"/>
  <c r="K830" i="1"/>
  <c r="K829" i="1"/>
  <c r="K828" i="1"/>
  <c r="K827" i="1"/>
  <c r="K826" i="1"/>
  <c r="K825" i="1"/>
  <c r="K824" i="1"/>
  <c r="K823" i="1"/>
  <c r="K822" i="1"/>
  <c r="K840" i="1"/>
  <c r="K837" i="1"/>
  <c r="K819" i="1"/>
  <c r="K818" i="1"/>
  <c r="K817" i="1"/>
  <c r="K816" i="1"/>
  <c r="K815" i="1"/>
  <c r="K814" i="1"/>
  <c r="K813" i="1"/>
  <c r="K812" i="1"/>
  <c r="K835" i="1"/>
  <c r="K810" i="1"/>
  <c r="K809" i="1"/>
  <c r="K808" i="1"/>
  <c r="K804" i="1"/>
  <c r="K803" i="1"/>
  <c r="K802" i="1"/>
  <c r="K801" i="1"/>
  <c r="K800" i="1"/>
  <c r="K798" i="1"/>
  <c r="K797" i="1"/>
  <c r="K796" i="1"/>
  <c r="K795" i="1"/>
  <c r="K794" i="1"/>
  <c r="K793" i="1"/>
  <c r="K792" i="1"/>
  <c r="K791" i="1"/>
  <c r="K789" i="1"/>
  <c r="K788" i="1"/>
  <c r="K787" i="1"/>
  <c r="K786" i="1"/>
  <c r="K785" i="1"/>
  <c r="K1526" i="1"/>
  <c r="K784" i="1"/>
  <c r="K783" i="1"/>
  <c r="K782" i="1"/>
  <c r="K781" i="1"/>
  <c r="K821" i="1"/>
  <c r="K779" i="1"/>
  <c r="K778" i="1"/>
  <c r="K777" i="1"/>
  <c r="K776" i="1"/>
  <c r="K775" i="1"/>
  <c r="K774" i="1"/>
  <c r="K773" i="1"/>
  <c r="K772" i="1"/>
  <c r="K771" i="1"/>
  <c r="K770" i="1"/>
  <c r="K820" i="1"/>
  <c r="K768" i="1"/>
  <c r="K767" i="1"/>
  <c r="K766" i="1"/>
  <c r="K765" i="1"/>
  <c r="K811" i="1"/>
  <c r="K763" i="1"/>
  <c r="K762" i="1"/>
  <c r="K780" i="1"/>
  <c r="K760" i="1"/>
  <c r="K759" i="1"/>
  <c r="K758" i="1"/>
  <c r="K757" i="1"/>
  <c r="K756" i="1"/>
  <c r="K752" i="1"/>
  <c r="K751" i="1"/>
  <c r="K750" i="1"/>
  <c r="K1563" i="1"/>
  <c r="K749" i="1"/>
  <c r="K748" i="1"/>
  <c r="K747" i="1"/>
  <c r="K746" i="1"/>
  <c r="K745" i="1"/>
  <c r="K744" i="1"/>
  <c r="K743" i="1"/>
  <c r="K742" i="1"/>
  <c r="K741" i="1"/>
  <c r="K740" i="1"/>
  <c r="K739" i="1"/>
  <c r="K736" i="1"/>
  <c r="K735" i="1"/>
  <c r="K732" i="1"/>
  <c r="K731" i="1"/>
  <c r="K730" i="1"/>
  <c r="K729" i="1"/>
  <c r="K728" i="1"/>
  <c r="K727" i="1"/>
  <c r="K726" i="1"/>
  <c r="K1426" i="1"/>
  <c r="K725" i="1"/>
  <c r="K724" i="1"/>
  <c r="K723" i="1"/>
  <c r="K764" i="1"/>
  <c r="K721" i="1"/>
  <c r="K720" i="1"/>
  <c r="K719" i="1"/>
  <c r="K718" i="1"/>
  <c r="K716" i="1"/>
  <c r="K715" i="1"/>
  <c r="K714" i="1"/>
  <c r="K713" i="1"/>
  <c r="K712" i="1"/>
  <c r="K711" i="1"/>
  <c r="K761" i="1"/>
  <c r="K710" i="1"/>
  <c r="K709" i="1"/>
  <c r="K722" i="1"/>
  <c r="K707" i="1"/>
  <c r="K706" i="1"/>
  <c r="K705" i="1"/>
  <c r="K703" i="1"/>
  <c r="K699" i="1"/>
  <c r="K698" i="1"/>
  <c r="K697" i="1"/>
  <c r="K708" i="1"/>
  <c r="K695" i="1"/>
  <c r="K694" i="1"/>
  <c r="K1562" i="1"/>
  <c r="K693" i="1"/>
  <c r="K1468" i="1"/>
  <c r="K692" i="1"/>
  <c r="K691" i="1"/>
  <c r="K690" i="1"/>
  <c r="K689" i="1"/>
  <c r="K1561" i="1"/>
  <c r="K1463" i="1"/>
  <c r="K688" i="1"/>
  <c r="K687" i="1"/>
  <c r="K686" i="1"/>
  <c r="K685" i="1"/>
  <c r="K684" i="1"/>
  <c r="K704" i="1"/>
  <c r="K696" i="1"/>
  <c r="K681" i="1"/>
  <c r="K680" i="1"/>
  <c r="K679" i="1"/>
  <c r="K678" i="1"/>
  <c r="K683" i="1"/>
  <c r="K682" i="1"/>
  <c r="K675" i="1"/>
  <c r="K674" i="1"/>
  <c r="K673" i="1"/>
  <c r="K677" i="1"/>
  <c r="K672" i="1"/>
  <c r="K665" i="1"/>
  <c r="K664" i="1"/>
  <c r="K657" i="1"/>
  <c r="K656" i="1"/>
  <c r="K655" i="1"/>
  <c r="K676" i="1"/>
  <c r="K622" i="1"/>
  <c r="K1523" i="1"/>
  <c r="K1450" i="1"/>
  <c r="K1522" i="1"/>
  <c r="K585" i="1"/>
  <c r="K584" i="1"/>
  <c r="K583" i="1"/>
  <c r="K582" i="1"/>
  <c r="K581" i="1"/>
  <c r="K1436" i="1"/>
  <c r="K580" i="1"/>
  <c r="K579" i="1"/>
  <c r="K1488" i="1"/>
  <c r="K578" i="1"/>
  <c r="K577" i="1"/>
  <c r="K576" i="1"/>
  <c r="K1474" i="1"/>
  <c r="K573" i="1"/>
  <c r="K648" i="1"/>
  <c r="K574" i="1"/>
  <c r="K572" i="1"/>
  <c r="K571" i="1"/>
  <c r="K570" i="1"/>
  <c r="K569" i="1"/>
  <c r="K568" i="1"/>
  <c r="K567" i="1"/>
  <c r="K1473" i="1"/>
  <c r="K565" i="1"/>
  <c r="K564" i="1"/>
  <c r="K563" i="1"/>
  <c r="K1472" i="1"/>
  <c r="K566" i="1"/>
  <c r="K562" i="1"/>
  <c r="K558" i="1"/>
  <c r="K557" i="1"/>
  <c r="K556" i="1"/>
  <c r="K555" i="1"/>
  <c r="K554" i="1"/>
  <c r="K553" i="1"/>
  <c r="K552" i="1"/>
  <c r="K551" i="1"/>
  <c r="K550" i="1"/>
  <c r="K561" i="1"/>
  <c r="K548" i="1"/>
  <c r="K547" i="1"/>
  <c r="K560" i="1"/>
  <c r="K549" i="1"/>
  <c r="K544" i="1"/>
  <c r="K543" i="1"/>
  <c r="K1505" i="1"/>
  <c r="K542" i="1"/>
  <c r="K541" i="1"/>
  <c r="K540" i="1"/>
  <c r="K539" i="1"/>
  <c r="K538" i="1"/>
  <c r="K537" i="1"/>
  <c r="K536" i="1"/>
  <c r="K535" i="1"/>
  <c r="K534" i="1"/>
  <c r="K533" i="1"/>
  <c r="K532" i="1"/>
  <c r="K531" i="1"/>
  <c r="K530" i="1"/>
  <c r="K529" i="1"/>
  <c r="K528" i="1"/>
  <c r="K527" i="1"/>
  <c r="K526" i="1"/>
  <c r="K525" i="1"/>
  <c r="K524" i="1"/>
  <c r="K523" i="1"/>
  <c r="K522" i="1"/>
  <c r="K1445" i="1"/>
  <c r="K520" i="1"/>
  <c r="K1455" i="1"/>
  <c r="K519" i="1"/>
  <c r="K518" i="1"/>
  <c r="K517" i="1"/>
  <c r="K546" i="1"/>
  <c r="K515" i="1"/>
  <c r="K514" i="1"/>
  <c r="K513" i="1"/>
  <c r="K512" i="1"/>
  <c r="K511" i="1"/>
  <c r="K510" i="1"/>
  <c r="K509" i="1"/>
  <c r="K508" i="1"/>
  <c r="K507" i="1"/>
  <c r="K545" i="1"/>
  <c r="K506" i="1"/>
  <c r="K505" i="1"/>
  <c r="K504" i="1"/>
  <c r="K503" i="1"/>
  <c r="K502" i="1"/>
  <c r="K501" i="1"/>
  <c r="K500" i="1"/>
  <c r="K499" i="1"/>
  <c r="K498" i="1"/>
  <c r="K497" i="1"/>
  <c r="K496" i="1"/>
  <c r="K495" i="1"/>
  <c r="K494" i="1"/>
  <c r="K493" i="1"/>
  <c r="K492" i="1"/>
  <c r="K491" i="1"/>
  <c r="K490" i="1"/>
  <c r="K489" i="1"/>
  <c r="K488" i="1"/>
  <c r="K487" i="1"/>
  <c r="K486" i="1"/>
  <c r="K484" i="1"/>
  <c r="K1441" i="1"/>
  <c r="K483" i="1"/>
  <c r="K482" i="1"/>
  <c r="K481" i="1"/>
  <c r="K480" i="1"/>
  <c r="K479" i="1"/>
  <c r="K478" i="1"/>
  <c r="K477" i="1"/>
  <c r="K476" i="1"/>
  <c r="K475" i="1"/>
  <c r="K474" i="1"/>
  <c r="K473" i="1"/>
  <c r="K472" i="1"/>
  <c r="K1479" i="1"/>
  <c r="K471" i="1"/>
  <c r="K470" i="1"/>
  <c r="K469" i="1"/>
  <c r="K468" i="1"/>
  <c r="K467" i="1"/>
  <c r="K466" i="1"/>
  <c r="K465" i="1"/>
  <c r="K464" i="1"/>
  <c r="K463" i="1"/>
  <c r="K516" i="1"/>
  <c r="K461" i="1"/>
  <c r="K460" i="1"/>
  <c r="K459" i="1"/>
  <c r="K458" i="1"/>
  <c r="K457" i="1"/>
  <c r="K1531" i="1"/>
  <c r="K456" i="1"/>
  <c r="K453" i="1"/>
  <c r="K452" i="1"/>
  <c r="K451" i="1"/>
  <c r="K450" i="1"/>
  <c r="K449" i="1"/>
  <c r="K448" i="1"/>
  <c r="K447" i="1"/>
  <c r="K445" i="1"/>
  <c r="K444" i="1"/>
  <c r="K443" i="1"/>
  <c r="K442" i="1"/>
  <c r="K441" i="1"/>
  <c r="K440" i="1"/>
  <c r="K1434" i="1"/>
  <c r="K438" i="1"/>
  <c r="K437" i="1"/>
  <c r="K436" i="1"/>
  <c r="K435" i="1"/>
  <c r="K434" i="1"/>
  <c r="K433" i="1"/>
  <c r="K432" i="1"/>
  <c r="K462" i="1"/>
  <c r="K430" i="1"/>
  <c r="K429" i="1"/>
  <c r="K428" i="1"/>
  <c r="K427" i="1"/>
  <c r="K426" i="1"/>
  <c r="K425" i="1"/>
  <c r="K424" i="1"/>
  <c r="K423" i="1"/>
  <c r="K422" i="1"/>
  <c r="K421" i="1"/>
  <c r="K419" i="1"/>
  <c r="K1435" i="1"/>
  <c r="K418" i="1"/>
  <c r="K417" i="1"/>
  <c r="K416" i="1"/>
  <c r="K439" i="1"/>
  <c r="K414" i="1"/>
  <c r="K413" i="1"/>
  <c r="K412" i="1"/>
  <c r="K431" i="1"/>
  <c r="K410" i="1"/>
  <c r="K408" i="1"/>
  <c r="K407" i="1"/>
  <c r="K406" i="1"/>
  <c r="K405" i="1"/>
  <c r="K404" i="1"/>
  <c r="K403" i="1"/>
  <c r="K409" i="1"/>
  <c r="K401" i="1"/>
  <c r="K400" i="1"/>
  <c r="K399" i="1"/>
  <c r="K398" i="1"/>
  <c r="K397" i="1"/>
  <c r="K396" i="1"/>
  <c r="K395" i="1"/>
  <c r="K394" i="1"/>
  <c r="K393" i="1"/>
  <c r="K392" i="1"/>
  <c r="K391" i="1"/>
  <c r="K390" i="1"/>
  <c r="K389" i="1"/>
  <c r="K402" i="1"/>
  <c r="K387" i="1"/>
  <c r="K386" i="1"/>
  <c r="K385" i="1"/>
  <c r="K384" i="1"/>
  <c r="K388" i="1"/>
  <c r="K382" i="1"/>
  <c r="K381" i="1"/>
  <c r="K383" i="1"/>
  <c r="K1545" i="1"/>
  <c r="K379" i="1"/>
  <c r="K378" i="1"/>
  <c r="K377" i="1"/>
  <c r="K375" i="1"/>
  <c r="K374" i="1"/>
  <c r="K380" i="1"/>
  <c r="K372" i="1"/>
  <c r="K371" i="1"/>
  <c r="K370" i="1"/>
  <c r="K369" i="1"/>
  <c r="K368" i="1"/>
  <c r="K367" i="1"/>
  <c r="K366" i="1"/>
  <c r="K365" i="1"/>
  <c r="K364" i="1"/>
  <c r="K363" i="1"/>
  <c r="K362" i="1"/>
  <c r="K361" i="1"/>
  <c r="K360" i="1"/>
  <c r="K1448" i="1"/>
  <c r="K359" i="1"/>
  <c r="K358" i="1"/>
  <c r="K357" i="1"/>
  <c r="K356" i="1"/>
  <c r="K355" i="1"/>
  <c r="K354" i="1"/>
  <c r="K373" i="1"/>
  <c r="K352" i="1"/>
  <c r="K351" i="1"/>
  <c r="K1559" i="1"/>
  <c r="K350" i="1"/>
  <c r="K349" i="1"/>
  <c r="K348" i="1"/>
  <c r="K347" i="1"/>
  <c r="K353" i="1"/>
  <c r="K345" i="1"/>
  <c r="K344" i="1"/>
  <c r="K343" i="1"/>
  <c r="K342" i="1"/>
  <c r="K341" i="1"/>
  <c r="K339" i="1"/>
  <c r="K338" i="1"/>
  <c r="K337" i="1"/>
  <c r="K336" i="1"/>
  <c r="K335" i="1"/>
  <c r="K334" i="1"/>
  <c r="K333" i="1"/>
  <c r="K332" i="1"/>
  <c r="K346" i="1"/>
  <c r="K331" i="1"/>
  <c r="K330" i="1"/>
  <c r="K329" i="1"/>
  <c r="K328" i="1"/>
  <c r="K1433" i="1"/>
  <c r="K327" i="1"/>
  <c r="K326" i="1"/>
  <c r="K325" i="1"/>
  <c r="K324" i="1"/>
  <c r="K323" i="1"/>
  <c r="K322" i="1"/>
  <c r="K321" i="1"/>
  <c r="K320" i="1"/>
  <c r="K319" i="1"/>
  <c r="K318" i="1"/>
  <c r="K317" i="1"/>
  <c r="K316" i="1"/>
  <c r="K313" i="1"/>
  <c r="K312" i="1"/>
  <c r="K311" i="1"/>
  <c r="K310" i="1"/>
  <c r="K309" i="1"/>
  <c r="K308" i="1"/>
  <c r="K307" i="1"/>
  <c r="K306" i="1"/>
  <c r="K305" i="1"/>
  <c r="K304" i="1"/>
  <c r="K303" i="1"/>
  <c r="K302" i="1"/>
  <c r="K301" i="1"/>
  <c r="K300" i="1"/>
  <c r="K299" i="1"/>
  <c r="K298" i="1"/>
  <c r="K297" i="1"/>
  <c r="K296" i="1"/>
  <c r="K295" i="1"/>
  <c r="K294" i="1"/>
  <c r="K293" i="1"/>
  <c r="K292" i="1"/>
  <c r="K291" i="1"/>
  <c r="K1467"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1425"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67" i="1"/>
  <c r="K166" i="1"/>
  <c r="K165" i="1"/>
  <c r="K164" i="1"/>
  <c r="K163" i="1"/>
  <c r="K162" i="1"/>
  <c r="K161" i="1"/>
  <c r="K160" i="1"/>
  <c r="K159" i="1"/>
  <c r="K158" i="1"/>
  <c r="K1504"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1532" i="1"/>
  <c r="K890" i="1"/>
  <c r="K889" i="1"/>
  <c r="K888" i="1"/>
  <c r="K887" i="1"/>
  <c r="K886" i="1"/>
  <c r="K885" i="1"/>
  <c r="K884" i="1"/>
  <c r="K883" i="1"/>
  <c r="K1451" i="1"/>
  <c r="K882" i="1"/>
  <c r="K881" i="1"/>
  <c r="K880" i="1"/>
  <c r="K876" i="1"/>
  <c r="K875" i="1"/>
  <c r="K874" i="1"/>
  <c r="K873" i="1"/>
  <c r="K872" i="1"/>
  <c r="K871" i="1"/>
  <c r="K870" i="1"/>
  <c r="K869" i="1"/>
  <c r="K868" i="1"/>
  <c r="K671" i="1"/>
  <c r="K670" i="1"/>
  <c r="K669" i="1"/>
  <c r="K668" i="1"/>
  <c r="K667" i="1"/>
  <c r="K666" i="1"/>
  <c r="K663" i="1"/>
  <c r="K662" i="1"/>
  <c r="K661" i="1"/>
  <c r="K660" i="1"/>
  <c r="K659" i="1"/>
  <c r="K654" i="1"/>
  <c r="K1427" i="1"/>
  <c r="K653" i="1"/>
  <c r="K652" i="1"/>
  <c r="K651" i="1"/>
  <c r="K650" i="1"/>
  <c r="K649" i="1"/>
  <c r="K1560" i="1"/>
  <c r="K647" i="1"/>
  <c r="K646" i="1"/>
  <c r="K645" i="1"/>
  <c r="K644" i="1"/>
  <c r="K643" i="1"/>
  <c r="K642" i="1"/>
  <c r="K641" i="1"/>
  <c r="K640" i="1"/>
  <c r="K639" i="1"/>
  <c r="K638" i="1"/>
  <c r="K637" i="1"/>
  <c r="K636" i="1"/>
  <c r="K635" i="1"/>
  <c r="K634" i="1"/>
  <c r="K633" i="1"/>
  <c r="K632" i="1"/>
  <c r="K631" i="1"/>
  <c r="K630" i="1"/>
  <c r="K1438" i="1"/>
  <c r="K629" i="1"/>
  <c r="K628" i="1"/>
  <c r="K627" i="1"/>
  <c r="K626" i="1"/>
  <c r="K625" i="1"/>
  <c r="K624" i="1"/>
  <c r="K623" i="1"/>
  <c r="K621" i="1"/>
  <c r="K620" i="1"/>
  <c r="K619" i="1"/>
  <c r="K618" i="1"/>
  <c r="K617" i="1"/>
  <c r="K616" i="1"/>
  <c r="K615" i="1"/>
  <c r="K614" i="1"/>
  <c r="K613" i="1"/>
  <c r="K612" i="1"/>
  <c r="K611" i="1"/>
  <c r="K610" i="1"/>
  <c r="K609" i="1"/>
  <c r="K608" i="1"/>
  <c r="K607" i="1"/>
  <c r="K606" i="1"/>
  <c r="K605" i="1"/>
  <c r="K604" i="1"/>
  <c r="K603" i="1"/>
  <c r="K602" i="1"/>
  <c r="K601" i="1"/>
  <c r="K600" i="1"/>
  <c r="K1449" i="1"/>
  <c r="K599" i="1"/>
  <c r="K598" i="1"/>
  <c r="K1442" i="1"/>
  <c r="K597" i="1"/>
  <c r="K596" i="1"/>
  <c r="K595" i="1"/>
  <c r="K594" i="1"/>
  <c r="K593" i="1"/>
  <c r="K592" i="1"/>
  <c r="K591" i="1"/>
  <c r="K1437" i="1"/>
  <c r="K590" i="1"/>
  <c r="K589" i="1"/>
  <c r="K588" i="1"/>
  <c r="K587" i="1"/>
  <c r="K586" i="1"/>
  <c r="K1558" i="1"/>
  <c r="K74" i="1"/>
  <c r="K73" i="1"/>
  <c r="K72" i="1"/>
  <c r="K71" i="1"/>
  <c r="K70" i="1"/>
  <c r="K69" i="1"/>
  <c r="K68" i="1"/>
  <c r="K67" i="1"/>
  <c r="K66" i="1"/>
  <c r="K65" i="1"/>
  <c r="K64" i="1"/>
  <c r="K63" i="1"/>
  <c r="K62" i="1"/>
  <c r="K61" i="1"/>
  <c r="K60" i="1"/>
  <c r="K59" i="1"/>
  <c r="K58" i="1"/>
  <c r="K1454"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A5" i="1" l="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L1252" i="1"/>
  <c r="L1567" i="1"/>
  <c r="L1251" i="1"/>
  <c r="L1250" i="1"/>
  <c r="L1249" i="1"/>
  <c r="L1248" i="1"/>
  <c r="L1566" i="1"/>
  <c r="L1247" i="1"/>
  <c r="L1246" i="1"/>
  <c r="L1245" i="1"/>
  <c r="L1244" i="1"/>
  <c r="L1243" i="1"/>
  <c r="L1242" i="1"/>
  <c r="L1565" i="1"/>
  <c r="L1564" i="1"/>
  <c r="L1241" i="1"/>
  <c r="L1240" i="1"/>
  <c r="L1239" i="1"/>
  <c r="L1238" i="1"/>
  <c r="L415" i="1"/>
  <c r="L769" i="1"/>
  <c r="L1237" i="1"/>
  <c r="L1236" i="1"/>
  <c r="L1235" i="1"/>
  <c r="L1234" i="1"/>
  <c r="L1233" i="1"/>
  <c r="L1232" i="1"/>
  <c r="L1231" i="1"/>
  <c r="L1230" i="1"/>
  <c r="L1229" i="1"/>
  <c r="L1228" i="1"/>
  <c r="L1540" i="1"/>
  <c r="L1227" i="1"/>
  <c r="L1226" i="1"/>
  <c r="L1224" i="1"/>
  <c r="L1223" i="1"/>
  <c r="L1222" i="1"/>
  <c r="L1553" i="1"/>
  <c r="L1221" i="1"/>
  <c r="L1220" i="1"/>
  <c r="L1219" i="1"/>
  <c r="L1218" i="1"/>
  <c r="L1217" i="1"/>
  <c r="L1216" i="1"/>
  <c r="L1215" i="1"/>
  <c r="L1214" i="1"/>
  <c r="L1213" i="1"/>
  <c r="L1552" i="1"/>
  <c r="L1539" i="1"/>
  <c r="L1212" i="1"/>
  <c r="L1490" i="1"/>
  <c r="L1211" i="1"/>
  <c r="L1210" i="1"/>
  <c r="L1209" i="1"/>
  <c r="L1554" i="1"/>
  <c r="L1439" i="1"/>
  <c r="L1551" i="1"/>
  <c r="L1538" i="1"/>
  <c r="L1208" i="1"/>
  <c r="L1205" i="1"/>
  <c r="L1207" i="1"/>
  <c r="L1206" i="1"/>
  <c r="L1202" i="1"/>
  <c r="L1201" i="1"/>
  <c r="L1200" i="1"/>
  <c r="L1199" i="1"/>
  <c r="L1198" i="1"/>
  <c r="L1550" i="1"/>
  <c r="L1549" i="1"/>
  <c r="L1197" i="1"/>
  <c r="L1204" i="1"/>
  <c r="L1548" i="1"/>
  <c r="L1195" i="1"/>
  <c r="L1194" i="1"/>
  <c r="L1193" i="1"/>
  <c r="L1192" i="1"/>
  <c r="L1191" i="1"/>
  <c r="L1190" i="1"/>
  <c r="L1189" i="1"/>
  <c r="L1188" i="1"/>
  <c r="L1187" i="1"/>
  <c r="L1186" i="1"/>
  <c r="L1185" i="1"/>
  <c r="L1184" i="1"/>
  <c r="L1183" i="1"/>
  <c r="L1182" i="1"/>
  <c r="L1181" i="1"/>
  <c r="L1547" i="1"/>
  <c r="L1180" i="1"/>
  <c r="L1481"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537" i="1"/>
  <c r="L1156" i="1"/>
  <c r="L1155" i="1"/>
  <c r="L1154" i="1"/>
  <c r="L1153" i="1"/>
  <c r="L1152" i="1"/>
  <c r="L1151" i="1"/>
  <c r="L1536" i="1"/>
  <c r="L1535" i="1"/>
  <c r="L1534" i="1"/>
  <c r="L1493" i="1"/>
  <c r="L1150" i="1"/>
  <c r="L1492" i="1"/>
  <c r="L1149" i="1"/>
  <c r="L1148" i="1"/>
  <c r="L1147" i="1"/>
  <c r="L1146" i="1"/>
  <c r="L1145" i="1"/>
  <c r="L1144" i="1"/>
  <c r="L1143" i="1"/>
  <c r="L1533" i="1"/>
  <c r="L1142" i="1"/>
  <c r="L1141" i="1"/>
  <c r="L1140" i="1"/>
  <c r="L1139" i="1"/>
  <c r="L1138" i="1"/>
  <c r="L1137" i="1"/>
  <c r="L1136" i="1"/>
  <c r="L1135" i="1"/>
  <c r="L1134" i="1"/>
  <c r="L1071" i="1"/>
  <c r="L1133" i="1"/>
  <c r="L1132" i="1"/>
  <c r="L1131" i="1"/>
  <c r="L1130" i="1"/>
  <c r="L1129" i="1"/>
  <c r="L1128" i="1"/>
  <c r="L1127" i="1"/>
  <c r="L1126" i="1"/>
  <c r="L1125" i="1"/>
  <c r="L1124" i="1"/>
  <c r="L1123" i="1"/>
  <c r="L1122" i="1"/>
  <c r="L1121" i="1"/>
  <c r="L1480" i="1"/>
  <c r="L1120" i="1"/>
  <c r="L1544" i="1"/>
  <c r="L1119" i="1"/>
  <c r="L1118" i="1"/>
  <c r="L1117" i="1"/>
  <c r="L1116" i="1"/>
  <c r="L1115" i="1"/>
  <c r="L1114" i="1"/>
  <c r="L1113" i="1"/>
  <c r="L1112" i="1"/>
  <c r="L1111" i="1"/>
  <c r="L1110" i="1"/>
  <c r="L1109" i="1"/>
  <c r="L1108" i="1"/>
  <c r="L1107" i="1"/>
  <c r="L1106" i="1"/>
  <c r="L1105" i="1"/>
  <c r="L1104" i="1"/>
  <c r="L1103" i="1"/>
  <c r="L1102" i="1"/>
  <c r="L1101" i="1"/>
  <c r="L1506" i="1"/>
  <c r="L1100" i="1"/>
  <c r="L1099" i="1"/>
  <c r="L1098" i="1"/>
  <c r="L1097" i="1"/>
  <c r="L1096" i="1"/>
  <c r="L1095" i="1"/>
  <c r="L1094" i="1"/>
  <c r="L1092" i="1"/>
  <c r="L1091" i="1"/>
  <c r="L1090" i="1"/>
  <c r="L1089" i="1"/>
  <c r="L1088" i="1"/>
  <c r="L1087" i="1"/>
  <c r="L1086" i="1"/>
  <c r="L1085" i="1"/>
  <c r="L1084" i="1"/>
  <c r="L1083" i="1"/>
  <c r="L1082" i="1"/>
  <c r="L1081" i="1"/>
  <c r="L1080" i="1"/>
  <c r="L1079" i="1"/>
  <c r="L1078" i="1"/>
  <c r="L1077" i="1"/>
  <c r="L1076" i="1"/>
  <c r="L1510" i="1"/>
  <c r="L1075" i="1"/>
  <c r="L1074" i="1"/>
  <c r="L1073" i="1"/>
  <c r="L1072" i="1"/>
  <c r="L1070" i="1"/>
  <c r="L1069" i="1"/>
  <c r="L1068" i="1"/>
  <c r="L1067" i="1"/>
  <c r="L1469" i="1"/>
  <c r="L1066" i="1"/>
  <c r="L1065" i="1"/>
  <c r="L1064" i="1"/>
  <c r="L1063" i="1"/>
  <c r="L1203" i="1"/>
  <c r="L1061" i="1"/>
  <c r="L1060" i="1"/>
  <c r="L1059" i="1"/>
  <c r="L1058" i="1"/>
  <c r="L1057" i="1"/>
  <c r="L1509" i="1"/>
  <c r="L1047" i="1"/>
  <c r="L1055" i="1"/>
  <c r="L1054" i="1"/>
  <c r="L1053" i="1"/>
  <c r="L1093" i="1"/>
  <c r="L1051" i="1"/>
  <c r="L1062" i="1"/>
  <c r="L1056" i="1"/>
  <c r="L1049" i="1"/>
  <c r="L1048" i="1"/>
  <c r="L1046" i="1"/>
  <c r="L1045" i="1"/>
  <c r="L1044" i="1"/>
  <c r="L1043" i="1"/>
  <c r="L1042" i="1"/>
  <c r="L1041" i="1"/>
  <c r="L1040" i="1"/>
  <c r="L1039" i="1"/>
  <c r="L1038" i="1"/>
  <c r="L1037" i="1"/>
  <c r="L1036" i="1"/>
  <c r="L1035" i="1"/>
  <c r="L1034" i="1"/>
  <c r="L1033" i="1"/>
  <c r="L1032" i="1"/>
  <c r="L1031" i="1"/>
  <c r="L1030" i="1"/>
  <c r="L1029" i="1"/>
  <c r="L1028" i="1"/>
  <c r="L1027" i="1"/>
  <c r="L1026" i="1"/>
  <c r="L1025" i="1"/>
  <c r="L1524" i="1"/>
  <c r="L1024" i="1"/>
  <c r="L1023" i="1"/>
  <c r="L1543" i="1"/>
  <c r="L1052" i="1"/>
  <c r="L1022" i="1"/>
  <c r="L1021" i="1"/>
  <c r="L1020" i="1"/>
  <c r="L1019" i="1"/>
  <c r="L1018" i="1"/>
  <c r="L1017" i="1"/>
  <c r="L1016" i="1"/>
  <c r="L1015" i="1"/>
  <c r="L1014" i="1"/>
  <c r="L1013" i="1"/>
  <c r="L1502" i="1"/>
  <c r="L1501" i="1"/>
  <c r="L1012" i="1"/>
  <c r="L1011" i="1"/>
  <c r="L1010" i="1"/>
  <c r="L1009" i="1"/>
  <c r="L1008" i="1"/>
  <c r="L1007" i="1"/>
  <c r="L1006" i="1"/>
  <c r="L1005" i="1"/>
  <c r="L1004" i="1"/>
  <c r="L1003" i="1"/>
  <c r="L1002" i="1"/>
  <c r="L1001" i="1"/>
  <c r="L1000" i="1"/>
  <c r="L999" i="1"/>
  <c r="L998" i="1"/>
  <c r="L997" i="1"/>
  <c r="L996" i="1"/>
  <c r="L995" i="1"/>
  <c r="L994" i="1"/>
  <c r="L1050" i="1"/>
  <c r="L991" i="1"/>
  <c r="L989" i="1"/>
  <c r="L988" i="1"/>
  <c r="L987" i="1"/>
  <c r="L986" i="1"/>
  <c r="L985" i="1"/>
  <c r="L984" i="1"/>
  <c r="L983" i="1"/>
  <c r="L982" i="1"/>
  <c r="L981" i="1"/>
  <c r="L980" i="1"/>
  <c r="L1542" i="1"/>
  <c r="L979" i="1"/>
  <c r="L978" i="1"/>
  <c r="L977" i="1"/>
  <c r="L976" i="1"/>
  <c r="L975" i="1"/>
  <c r="L974" i="1"/>
  <c r="L973" i="1"/>
  <c r="L972" i="1"/>
  <c r="L971" i="1"/>
  <c r="L970" i="1"/>
  <c r="L1429" i="1"/>
  <c r="L993" i="1"/>
  <c r="L1546" i="1"/>
  <c r="L968" i="1"/>
  <c r="L967" i="1"/>
  <c r="L966" i="1"/>
  <c r="L992" i="1"/>
  <c r="L965" i="1"/>
  <c r="L964" i="1"/>
  <c r="L963" i="1"/>
  <c r="L962" i="1"/>
  <c r="L961" i="1"/>
  <c r="L960" i="1"/>
  <c r="L959" i="1"/>
  <c r="L958" i="1"/>
  <c r="L957" i="1"/>
  <c r="L956" i="1"/>
  <c r="L1489" i="1"/>
  <c r="L955" i="1"/>
  <c r="L954" i="1"/>
  <c r="L953" i="1"/>
  <c r="L952" i="1"/>
  <c r="L951" i="1"/>
  <c r="L950" i="1"/>
  <c r="L949" i="1"/>
  <c r="L948" i="1"/>
  <c r="L947" i="1"/>
  <c r="L946" i="1"/>
  <c r="L945" i="1"/>
  <c r="L944" i="1"/>
  <c r="L1478" i="1"/>
  <c r="L943" i="1"/>
  <c r="L942" i="1"/>
  <c r="L941" i="1"/>
  <c r="L940" i="1"/>
  <c r="L939" i="1"/>
  <c r="L879" i="1"/>
  <c r="L878" i="1"/>
  <c r="L990" i="1"/>
  <c r="L854" i="1"/>
  <c r="L969" i="1"/>
  <c r="L846" i="1"/>
  <c r="L845" i="1"/>
  <c r="L844" i="1"/>
  <c r="L807" i="1"/>
  <c r="L806" i="1"/>
  <c r="L805" i="1"/>
  <c r="L799" i="1"/>
  <c r="L755" i="1"/>
  <c r="L877" i="1"/>
  <c r="L753" i="1"/>
  <c r="L1500" i="1"/>
  <c r="L738" i="1"/>
  <c r="L737" i="1"/>
  <c r="L847" i="1"/>
  <c r="L733" i="1"/>
  <c r="L790" i="1"/>
  <c r="L702" i="1"/>
  <c r="L754" i="1"/>
  <c r="L700" i="1"/>
  <c r="L658" i="1"/>
  <c r="L575" i="1"/>
  <c r="L559" i="1"/>
  <c r="L521" i="1"/>
  <c r="L485" i="1"/>
  <c r="L734" i="1"/>
  <c r="L454" i="1"/>
  <c r="L446" i="1"/>
  <c r="L717" i="1"/>
  <c r="L420" i="1"/>
  <c r="L701" i="1"/>
  <c r="L376" i="1"/>
  <c r="L340" i="1"/>
  <c r="L315" i="1"/>
  <c r="L314" i="1"/>
  <c r="L178" i="1"/>
  <c r="L177" i="1"/>
  <c r="L176" i="1"/>
  <c r="L175" i="1"/>
  <c r="L174" i="1"/>
  <c r="L173" i="1"/>
  <c r="L172" i="1"/>
  <c r="L171" i="1"/>
  <c r="L170" i="1"/>
  <c r="L169" i="1"/>
  <c r="L168" i="1"/>
  <c r="L938" i="1"/>
  <c r="L937" i="1"/>
  <c r="L936" i="1"/>
  <c r="L935" i="1"/>
  <c r="L934" i="1"/>
  <c r="L933" i="1"/>
  <c r="L932" i="1"/>
  <c r="L931" i="1"/>
  <c r="L930" i="1"/>
  <c r="L929" i="1"/>
  <c r="L928" i="1"/>
  <c r="L927" i="1"/>
  <c r="L926" i="1"/>
  <c r="L455" i="1"/>
  <c r="L924" i="1"/>
  <c r="L923" i="1"/>
  <c r="L922" i="1"/>
  <c r="L921" i="1"/>
  <c r="L920" i="1"/>
  <c r="L919" i="1"/>
  <c r="L918" i="1"/>
  <c r="L917" i="1"/>
  <c r="L916" i="1"/>
  <c r="L867" i="1"/>
  <c r="L866" i="1"/>
  <c r="L865" i="1"/>
  <c r="L864" i="1"/>
  <c r="L863" i="1"/>
  <c r="L862" i="1"/>
  <c r="L861" i="1"/>
  <c r="L860" i="1"/>
  <c r="L859" i="1"/>
  <c r="L858" i="1"/>
  <c r="L857" i="1"/>
  <c r="L856" i="1"/>
  <c r="L855" i="1"/>
  <c r="L853" i="1"/>
  <c r="L1491" i="1"/>
  <c r="L852" i="1"/>
  <c r="L851" i="1"/>
  <c r="L850" i="1"/>
  <c r="L849" i="1"/>
  <c r="L848" i="1"/>
  <c r="L843" i="1"/>
  <c r="L842" i="1"/>
  <c r="L1464" i="1"/>
  <c r="L411" i="1"/>
  <c r="L839" i="1"/>
  <c r="L838" i="1"/>
  <c r="L925" i="1"/>
  <c r="L836" i="1"/>
  <c r="L841" i="1"/>
  <c r="L834" i="1"/>
  <c r="L833" i="1"/>
  <c r="L832" i="1"/>
  <c r="L831" i="1"/>
  <c r="L830" i="1"/>
  <c r="L829" i="1"/>
  <c r="L828" i="1"/>
  <c r="L827" i="1"/>
  <c r="L826" i="1"/>
  <c r="L825" i="1"/>
  <c r="L824" i="1"/>
  <c r="L823" i="1"/>
  <c r="L822" i="1"/>
  <c r="L840" i="1"/>
  <c r="L837" i="1"/>
  <c r="L819" i="1"/>
  <c r="L818" i="1"/>
  <c r="L817" i="1"/>
  <c r="L816" i="1"/>
  <c r="L815" i="1"/>
  <c r="L814" i="1"/>
  <c r="L813" i="1"/>
  <c r="L812" i="1"/>
  <c r="L835" i="1"/>
  <c r="L810" i="1"/>
  <c r="L809" i="1"/>
  <c r="L808" i="1"/>
  <c r="L804" i="1"/>
  <c r="L803" i="1"/>
  <c r="L802" i="1"/>
  <c r="L801" i="1"/>
  <c r="L800" i="1"/>
  <c r="L798" i="1"/>
  <c r="L797" i="1"/>
  <c r="L796" i="1"/>
  <c r="L795" i="1"/>
  <c r="L794" i="1"/>
  <c r="L793" i="1"/>
  <c r="L792" i="1"/>
  <c r="L791" i="1"/>
  <c r="L789" i="1"/>
  <c r="L788" i="1"/>
  <c r="L787" i="1"/>
  <c r="L786" i="1"/>
  <c r="L785" i="1"/>
  <c r="L1526" i="1"/>
  <c r="L784" i="1"/>
  <c r="L783" i="1"/>
  <c r="L782" i="1"/>
  <c r="L781" i="1"/>
  <c r="L821" i="1"/>
  <c r="L779" i="1"/>
  <c r="L778" i="1"/>
  <c r="L777" i="1"/>
  <c r="L776" i="1"/>
  <c r="L775" i="1"/>
  <c r="L774" i="1"/>
  <c r="L773" i="1"/>
  <c r="L772" i="1"/>
  <c r="L771" i="1"/>
  <c r="L770" i="1"/>
  <c r="L820" i="1"/>
  <c r="L768" i="1"/>
  <c r="L767" i="1"/>
  <c r="L766" i="1"/>
  <c r="L765" i="1"/>
  <c r="L811" i="1"/>
  <c r="L763" i="1"/>
  <c r="L762" i="1"/>
  <c r="L780" i="1"/>
  <c r="L760" i="1"/>
  <c r="L759" i="1"/>
  <c r="L758" i="1"/>
  <c r="L757" i="1"/>
  <c r="L756" i="1"/>
  <c r="L752" i="1"/>
  <c r="L751" i="1"/>
  <c r="L750" i="1"/>
  <c r="L1563" i="1"/>
  <c r="L749" i="1"/>
  <c r="L748" i="1"/>
  <c r="L747" i="1"/>
  <c r="L746" i="1"/>
  <c r="L745" i="1"/>
  <c r="L744" i="1"/>
  <c r="L743" i="1"/>
  <c r="L742" i="1"/>
  <c r="L741" i="1"/>
  <c r="L740" i="1"/>
  <c r="L739" i="1"/>
  <c r="L736" i="1"/>
  <c r="L735" i="1"/>
  <c r="L732" i="1"/>
  <c r="L731" i="1"/>
  <c r="L730" i="1"/>
  <c r="L729" i="1"/>
  <c r="L728" i="1"/>
  <c r="L727" i="1"/>
  <c r="L726" i="1"/>
  <c r="L1426" i="1"/>
  <c r="L725" i="1"/>
  <c r="L724" i="1"/>
  <c r="L723" i="1"/>
  <c r="L764" i="1"/>
  <c r="L721" i="1"/>
  <c r="L720" i="1"/>
  <c r="L719" i="1"/>
  <c r="L718" i="1"/>
  <c r="L716" i="1"/>
  <c r="L715" i="1"/>
  <c r="L714" i="1"/>
  <c r="L713" i="1"/>
  <c r="L712" i="1"/>
  <c r="L711" i="1"/>
  <c r="L761" i="1"/>
  <c r="L710" i="1"/>
  <c r="L709" i="1"/>
  <c r="L722" i="1"/>
  <c r="L707" i="1"/>
  <c r="L706" i="1"/>
  <c r="L705" i="1"/>
  <c r="L703" i="1"/>
  <c r="L699" i="1"/>
  <c r="L698" i="1"/>
  <c r="L697" i="1"/>
  <c r="L708" i="1"/>
  <c r="L695" i="1"/>
  <c r="L694" i="1"/>
  <c r="L1562" i="1"/>
  <c r="L693" i="1"/>
  <c r="L1468" i="1"/>
  <c r="L692" i="1"/>
  <c r="L691" i="1"/>
  <c r="L690" i="1"/>
  <c r="L689" i="1"/>
  <c r="L1561" i="1"/>
  <c r="L1463" i="1"/>
  <c r="L688" i="1"/>
  <c r="L687" i="1"/>
  <c r="L686" i="1"/>
  <c r="L685" i="1"/>
  <c r="L684" i="1"/>
  <c r="L704" i="1"/>
  <c r="L696" i="1"/>
  <c r="L681" i="1"/>
  <c r="L680" i="1"/>
  <c r="L679" i="1"/>
  <c r="L678" i="1"/>
  <c r="L683" i="1"/>
  <c r="L682" i="1"/>
  <c r="L675" i="1"/>
  <c r="L674" i="1"/>
  <c r="L673" i="1"/>
  <c r="L677" i="1"/>
  <c r="L672" i="1"/>
  <c r="L665" i="1"/>
  <c r="L664" i="1"/>
  <c r="L657" i="1"/>
  <c r="L656" i="1"/>
  <c r="L655" i="1"/>
  <c r="L676" i="1"/>
  <c r="L622" i="1"/>
  <c r="L1523" i="1"/>
  <c r="L1450" i="1"/>
  <c r="L1522" i="1"/>
  <c r="L585" i="1"/>
  <c r="L584" i="1"/>
  <c r="L583" i="1"/>
  <c r="L582" i="1"/>
  <c r="L581" i="1"/>
  <c r="L1436" i="1"/>
  <c r="L580" i="1"/>
  <c r="L579" i="1"/>
  <c r="L1488" i="1"/>
  <c r="L578" i="1"/>
  <c r="L577" i="1"/>
  <c r="L576" i="1"/>
  <c r="L1474" i="1"/>
  <c r="L573" i="1"/>
  <c r="L648" i="1"/>
  <c r="L574" i="1"/>
  <c r="L572" i="1"/>
  <c r="L571" i="1"/>
  <c r="L570" i="1"/>
  <c r="L569" i="1"/>
  <c r="L568" i="1"/>
  <c r="L567" i="1"/>
  <c r="L1473" i="1"/>
  <c r="L565" i="1"/>
  <c r="L564" i="1"/>
  <c r="L563" i="1"/>
  <c r="L1472" i="1"/>
  <c r="L566" i="1"/>
  <c r="L562" i="1"/>
  <c r="L558" i="1"/>
  <c r="L557" i="1"/>
  <c r="L556" i="1"/>
  <c r="L555" i="1"/>
  <c r="L554" i="1"/>
  <c r="L553" i="1"/>
  <c r="L552" i="1"/>
  <c r="L551" i="1"/>
  <c r="L550" i="1"/>
  <c r="L561" i="1"/>
  <c r="L548" i="1"/>
  <c r="L547" i="1"/>
  <c r="L560" i="1"/>
  <c r="L549" i="1"/>
  <c r="L544" i="1"/>
  <c r="L543" i="1"/>
  <c r="L1505" i="1"/>
  <c r="L542" i="1"/>
  <c r="L541" i="1"/>
  <c r="L540" i="1"/>
  <c r="L539" i="1"/>
  <c r="L538" i="1"/>
  <c r="L537" i="1"/>
  <c r="L536" i="1"/>
  <c r="L535" i="1"/>
  <c r="L534" i="1"/>
  <c r="L533" i="1"/>
  <c r="L532" i="1"/>
  <c r="L531" i="1"/>
  <c r="L530" i="1"/>
  <c r="L529" i="1"/>
  <c r="L528" i="1"/>
  <c r="L527" i="1"/>
  <c r="L526" i="1"/>
  <c r="L525" i="1"/>
  <c r="L524" i="1"/>
  <c r="L523" i="1"/>
  <c r="L522" i="1"/>
  <c r="L1445" i="1"/>
  <c r="L520" i="1"/>
  <c r="L1455" i="1"/>
  <c r="L519" i="1"/>
  <c r="L518" i="1"/>
  <c r="L517" i="1"/>
  <c r="L546" i="1"/>
  <c r="L515" i="1"/>
  <c r="L514" i="1"/>
  <c r="L513" i="1"/>
  <c r="L512" i="1"/>
  <c r="L511" i="1"/>
  <c r="L510" i="1"/>
  <c r="L509" i="1"/>
  <c r="L508" i="1"/>
  <c r="L507" i="1"/>
  <c r="L545" i="1"/>
  <c r="L506" i="1"/>
  <c r="L505" i="1"/>
  <c r="L504" i="1"/>
  <c r="L503" i="1"/>
  <c r="L502" i="1"/>
  <c r="L501" i="1"/>
  <c r="L500" i="1"/>
  <c r="L499" i="1"/>
  <c r="L498" i="1"/>
  <c r="L497" i="1"/>
  <c r="L496" i="1"/>
  <c r="L495" i="1"/>
  <c r="L494" i="1"/>
  <c r="L493" i="1"/>
  <c r="L492" i="1"/>
  <c r="L491" i="1"/>
  <c r="L490" i="1"/>
  <c r="L489" i="1"/>
  <c r="L488" i="1"/>
  <c r="L487" i="1"/>
  <c r="L486" i="1"/>
  <c r="L484" i="1"/>
  <c r="L1441" i="1"/>
  <c r="L483" i="1"/>
  <c r="L482" i="1"/>
  <c r="L481" i="1"/>
  <c r="L480" i="1"/>
  <c r="L479" i="1"/>
  <c r="L478" i="1"/>
  <c r="L477" i="1"/>
  <c r="L476" i="1"/>
  <c r="L475" i="1"/>
  <c r="L474" i="1"/>
  <c r="L473" i="1"/>
  <c r="L472" i="1"/>
  <c r="L1479" i="1"/>
  <c r="L471" i="1"/>
  <c r="L470" i="1"/>
  <c r="L469" i="1"/>
  <c r="L468" i="1"/>
  <c r="L467" i="1"/>
  <c r="L466" i="1"/>
  <c r="L465" i="1"/>
  <c r="L464" i="1"/>
  <c r="L463" i="1"/>
  <c r="L516" i="1"/>
  <c r="L461" i="1"/>
  <c r="L460" i="1"/>
  <c r="L459" i="1"/>
  <c r="L458" i="1"/>
  <c r="L457" i="1"/>
  <c r="L1531" i="1"/>
  <c r="L456" i="1"/>
  <c r="L453" i="1"/>
  <c r="L452" i="1"/>
  <c r="L451" i="1"/>
  <c r="L450" i="1"/>
  <c r="L449" i="1"/>
  <c r="L448" i="1"/>
  <c r="L447" i="1"/>
  <c r="L445" i="1"/>
  <c r="L444" i="1"/>
  <c r="L443" i="1"/>
  <c r="L442" i="1"/>
  <c r="L441" i="1"/>
  <c r="L440" i="1"/>
  <c r="L1434" i="1"/>
  <c r="L438" i="1"/>
  <c r="L437" i="1"/>
  <c r="L436" i="1"/>
  <c r="L435" i="1"/>
  <c r="L434" i="1"/>
  <c r="L433" i="1"/>
  <c r="L432" i="1"/>
  <c r="L462" i="1"/>
  <c r="L430" i="1"/>
  <c r="L429" i="1"/>
  <c r="L428" i="1"/>
  <c r="L427" i="1"/>
  <c r="L426" i="1"/>
  <c r="L425" i="1"/>
  <c r="L424" i="1"/>
  <c r="L423" i="1"/>
  <c r="L422" i="1"/>
  <c r="L421" i="1"/>
  <c r="L419" i="1"/>
  <c r="L1435" i="1"/>
  <c r="L418" i="1"/>
  <c r="L417" i="1"/>
  <c r="L416" i="1"/>
  <c r="L439" i="1"/>
  <c r="L414" i="1"/>
  <c r="L413" i="1"/>
  <c r="L412" i="1"/>
  <c r="L431" i="1"/>
  <c r="L410" i="1"/>
  <c r="L408" i="1"/>
  <c r="L407" i="1"/>
  <c r="L406" i="1"/>
  <c r="L405" i="1"/>
  <c r="L404" i="1"/>
  <c r="L403" i="1"/>
  <c r="L409" i="1"/>
  <c r="L401" i="1"/>
  <c r="L400" i="1"/>
  <c r="L399" i="1"/>
  <c r="L398" i="1"/>
  <c r="L397" i="1"/>
  <c r="L396" i="1"/>
  <c r="L395" i="1"/>
  <c r="L394" i="1"/>
  <c r="L393" i="1"/>
  <c r="L392" i="1"/>
  <c r="L391" i="1"/>
  <c r="L390" i="1"/>
  <c r="L389" i="1"/>
  <c r="L402" i="1"/>
  <c r="L387" i="1"/>
  <c r="L386" i="1"/>
  <c r="L385" i="1"/>
  <c r="L384" i="1"/>
  <c r="L388" i="1"/>
  <c r="L382" i="1"/>
  <c r="L381" i="1"/>
  <c r="L383" i="1"/>
  <c r="L1545" i="1"/>
  <c r="L379" i="1"/>
  <c r="L378" i="1"/>
  <c r="L377" i="1"/>
  <c r="L375" i="1"/>
  <c r="L374" i="1"/>
  <c r="L380" i="1"/>
  <c r="L372" i="1"/>
  <c r="L371" i="1"/>
  <c r="L370" i="1"/>
  <c r="L369" i="1"/>
  <c r="L368" i="1"/>
  <c r="L367" i="1"/>
  <c r="L366" i="1"/>
  <c r="L365" i="1"/>
  <c r="L364" i="1"/>
  <c r="L363" i="1"/>
  <c r="L362" i="1"/>
  <c r="L361" i="1"/>
  <c r="L360" i="1"/>
  <c r="L1448" i="1"/>
  <c r="L359" i="1"/>
  <c r="L358" i="1"/>
  <c r="L357" i="1"/>
  <c r="L356" i="1"/>
  <c r="L355" i="1"/>
  <c r="L354" i="1"/>
  <c r="L373" i="1"/>
  <c r="L352" i="1"/>
  <c r="L351" i="1"/>
  <c r="L1559" i="1"/>
  <c r="L350" i="1"/>
  <c r="L349" i="1"/>
  <c r="L348" i="1"/>
  <c r="L347" i="1"/>
  <c r="L353" i="1"/>
  <c r="L345" i="1"/>
  <c r="L344" i="1"/>
  <c r="L343" i="1"/>
  <c r="L342" i="1"/>
  <c r="L341" i="1"/>
  <c r="L339" i="1"/>
  <c r="L338" i="1"/>
  <c r="L337" i="1"/>
  <c r="L336" i="1"/>
  <c r="L335" i="1"/>
  <c r="L334" i="1"/>
  <c r="L333" i="1"/>
  <c r="L332" i="1"/>
  <c r="L346" i="1"/>
  <c r="L331" i="1"/>
  <c r="L330" i="1"/>
  <c r="L329" i="1"/>
  <c r="L328" i="1"/>
  <c r="L1433" i="1"/>
  <c r="L327" i="1"/>
  <c r="L326" i="1"/>
  <c r="L325" i="1"/>
  <c r="L324" i="1"/>
  <c r="L323" i="1"/>
  <c r="L322" i="1"/>
  <c r="L321" i="1"/>
  <c r="L320" i="1"/>
  <c r="L319" i="1"/>
  <c r="L318" i="1"/>
  <c r="L317" i="1"/>
  <c r="L316" i="1"/>
  <c r="L313" i="1"/>
  <c r="L312" i="1"/>
  <c r="L311" i="1"/>
  <c r="L310" i="1"/>
  <c r="L309" i="1"/>
  <c r="L308" i="1"/>
  <c r="L307" i="1"/>
  <c r="L306" i="1"/>
  <c r="L305" i="1"/>
  <c r="L304" i="1"/>
  <c r="L303" i="1"/>
  <c r="L302" i="1"/>
  <c r="L301" i="1"/>
  <c r="L300" i="1"/>
  <c r="L299" i="1"/>
  <c r="L298" i="1"/>
  <c r="L297" i="1"/>
  <c r="L296" i="1"/>
  <c r="L295" i="1"/>
  <c r="L294" i="1"/>
  <c r="L293" i="1"/>
  <c r="L292" i="1"/>
  <c r="L291" i="1"/>
  <c r="L1467"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1425"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67" i="1"/>
  <c r="L166" i="1"/>
  <c r="L165" i="1"/>
  <c r="L164" i="1"/>
  <c r="L163" i="1"/>
  <c r="L162" i="1"/>
  <c r="L161" i="1"/>
  <c r="L160" i="1"/>
  <c r="L159" i="1"/>
  <c r="L158" i="1"/>
  <c r="L1504"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1532" i="1"/>
  <c r="L890" i="1"/>
  <c r="L889" i="1"/>
  <c r="L888" i="1"/>
  <c r="L887" i="1"/>
  <c r="L886" i="1"/>
  <c r="L885" i="1"/>
  <c r="L884" i="1"/>
  <c r="L883" i="1"/>
  <c r="L1451" i="1"/>
  <c r="L882" i="1"/>
  <c r="L881" i="1"/>
  <c r="L880" i="1"/>
  <c r="L876" i="1"/>
  <c r="L875" i="1"/>
  <c r="L874" i="1"/>
  <c r="L873" i="1"/>
  <c r="L872" i="1"/>
  <c r="L871" i="1"/>
  <c r="L870" i="1"/>
  <c r="L869" i="1"/>
  <c r="L868" i="1"/>
  <c r="L671" i="1"/>
  <c r="L670" i="1"/>
  <c r="L669" i="1"/>
  <c r="L668" i="1"/>
  <c r="L667" i="1"/>
  <c r="L666" i="1"/>
  <c r="L663" i="1"/>
  <c r="L662" i="1"/>
  <c r="L661" i="1"/>
  <c r="L660" i="1"/>
  <c r="L659" i="1"/>
  <c r="L654" i="1"/>
  <c r="L1427" i="1"/>
  <c r="L653" i="1"/>
  <c r="L652" i="1"/>
  <c r="L651" i="1"/>
  <c r="L650" i="1"/>
  <c r="L649" i="1"/>
  <c r="L1560" i="1"/>
  <c r="L647" i="1"/>
  <c r="L646" i="1"/>
  <c r="L645" i="1"/>
  <c r="L644" i="1"/>
  <c r="L643" i="1"/>
  <c r="L642" i="1"/>
  <c r="L641" i="1"/>
  <c r="L640" i="1"/>
  <c r="L639" i="1"/>
  <c r="L638" i="1"/>
  <c r="L637" i="1"/>
  <c r="L636" i="1"/>
  <c r="L635" i="1"/>
  <c r="L634" i="1"/>
  <c r="L633" i="1"/>
  <c r="L632" i="1"/>
  <c r="L631" i="1"/>
  <c r="L630" i="1"/>
  <c r="L1438" i="1"/>
  <c r="L629" i="1"/>
  <c r="L628" i="1"/>
  <c r="L627" i="1"/>
  <c r="L626" i="1"/>
  <c r="L625" i="1"/>
  <c r="L624" i="1"/>
  <c r="L623" i="1"/>
  <c r="L621" i="1"/>
  <c r="L620" i="1"/>
  <c r="L619" i="1"/>
  <c r="L618" i="1"/>
  <c r="L617" i="1"/>
  <c r="L616" i="1"/>
  <c r="L615" i="1"/>
  <c r="L614" i="1"/>
  <c r="L613" i="1"/>
  <c r="L612" i="1"/>
  <c r="L611" i="1"/>
  <c r="L610" i="1"/>
  <c r="L609" i="1"/>
  <c r="L608" i="1"/>
  <c r="L607" i="1"/>
  <c r="L606" i="1"/>
  <c r="L605" i="1"/>
  <c r="L604" i="1"/>
  <c r="L603" i="1"/>
  <c r="L602" i="1"/>
  <c r="L601" i="1"/>
  <c r="L600" i="1"/>
  <c r="L1449" i="1"/>
  <c r="L599" i="1"/>
  <c r="L598" i="1"/>
  <c r="L1442" i="1"/>
  <c r="L597" i="1"/>
  <c r="L596" i="1"/>
  <c r="L595" i="1"/>
  <c r="L594" i="1"/>
  <c r="L593" i="1"/>
  <c r="L592" i="1"/>
  <c r="L591" i="1"/>
  <c r="L1437" i="1"/>
  <c r="L590" i="1"/>
  <c r="L589" i="1"/>
  <c r="L588" i="1"/>
  <c r="L587" i="1"/>
  <c r="L586" i="1"/>
  <c r="L1558" i="1"/>
  <c r="L74" i="1"/>
  <c r="L73" i="1"/>
  <c r="L72" i="1"/>
  <c r="L71" i="1"/>
  <c r="L70" i="1"/>
  <c r="L69" i="1"/>
  <c r="L68" i="1"/>
  <c r="L67" i="1"/>
  <c r="L66" i="1"/>
  <c r="L65" i="1"/>
  <c r="L64" i="1"/>
  <c r="L63" i="1"/>
  <c r="L62" i="1"/>
  <c r="L61" i="1"/>
  <c r="L60" i="1"/>
  <c r="L59" i="1"/>
  <c r="L58" i="1"/>
  <c r="L1454"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A3" i="3" l="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L2" i="3"/>
  <c r="K2" i="3"/>
  <c r="AG27"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22"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20"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19"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D18"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F17" i="2"/>
  <c r="E17" i="2"/>
  <c r="D17"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F16" i="2"/>
  <c r="E16" i="2"/>
  <c r="D16"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F15" i="2"/>
  <c r="E15" i="2"/>
  <c r="D15"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F12" i="2"/>
  <c r="E12" i="2"/>
  <c r="D12"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F10" i="2"/>
  <c r="E10" i="2"/>
  <c r="D10" i="2"/>
  <c r="AG9" i="2"/>
  <c r="AF9" i="2"/>
  <c r="AE9" i="2"/>
  <c r="AD9" i="2"/>
  <c r="AC9" i="2"/>
  <c r="AB9" i="2"/>
  <c r="AA9" i="2"/>
  <c r="Z9" i="2"/>
  <c r="Y9" i="2"/>
  <c r="X9" i="2"/>
  <c r="W9" i="2"/>
  <c r="V9" i="2"/>
  <c r="U9" i="2"/>
  <c r="T9" i="2"/>
  <c r="S9" i="2"/>
  <c r="R9" i="2"/>
  <c r="Q9" i="2"/>
  <c r="P9" i="2"/>
  <c r="O9" i="2"/>
  <c r="N9" i="2"/>
  <c r="M9" i="2"/>
  <c r="L9" i="2"/>
  <c r="K9" i="2"/>
  <c r="J9" i="2"/>
  <c r="I9" i="2"/>
  <c r="H9" i="2"/>
  <c r="G9" i="2"/>
  <c r="F9" i="2"/>
  <c r="E9" i="2"/>
  <c r="D9" i="2"/>
  <c r="AG8" i="2"/>
  <c r="AF8" i="2"/>
  <c r="AE8" i="2"/>
  <c r="AD8" i="2"/>
  <c r="AC8" i="2"/>
  <c r="AB8" i="2"/>
  <c r="AA8" i="2"/>
  <c r="Z8" i="2"/>
  <c r="Y8" i="2"/>
  <c r="X8" i="2"/>
  <c r="W8" i="2"/>
  <c r="V8" i="2"/>
  <c r="U8" i="2"/>
  <c r="T8" i="2"/>
  <c r="S8" i="2"/>
  <c r="R8" i="2"/>
  <c r="Q8" i="2"/>
  <c r="P8" i="2"/>
  <c r="O8" i="2"/>
  <c r="N8" i="2"/>
  <c r="M8" i="2"/>
  <c r="L8" i="2"/>
  <c r="K8" i="2"/>
  <c r="J8" i="2"/>
  <c r="I8" i="2"/>
  <c r="H8" i="2"/>
  <c r="F8" i="2"/>
  <c r="E8" i="2"/>
  <c r="D8" i="2"/>
  <c r="AG6" i="2"/>
  <c r="AF6" i="2"/>
  <c r="AE6" i="2"/>
  <c r="AD6" i="2"/>
  <c r="AC6" i="2"/>
  <c r="AB6" i="2"/>
  <c r="AA6" i="2"/>
  <c r="Z6" i="2"/>
  <c r="Y6" i="2"/>
  <c r="X6" i="2"/>
  <c r="W6" i="2"/>
  <c r="V6" i="2"/>
  <c r="U6" i="2"/>
  <c r="T6" i="2"/>
  <c r="S6" i="2"/>
  <c r="R6" i="2"/>
  <c r="Q6" i="2"/>
  <c r="P6" i="2"/>
  <c r="O6" i="2"/>
  <c r="N6" i="2"/>
  <c r="M6" i="2"/>
  <c r="L6" i="2"/>
  <c r="K6" i="2"/>
  <c r="J6" i="2"/>
  <c r="I6" i="2"/>
  <c r="H6" i="2"/>
  <c r="G6" i="2"/>
  <c r="F6" i="2"/>
  <c r="E6" i="2"/>
  <c r="D6"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AG7" i="2" l="1"/>
  <c r="AG28" i="2"/>
  <c r="AC27" i="2"/>
  <c r="AC26" i="2"/>
  <c r="AB27" i="2"/>
  <c r="AB26" i="2"/>
  <c r="V27" i="2"/>
  <c r="V26" i="2"/>
  <c r="U27" i="2"/>
  <c r="U26" i="2"/>
  <c r="O27" i="2"/>
  <c r="O26" i="2"/>
  <c r="N27" i="2"/>
  <c r="N26" i="2"/>
  <c r="H27" i="2"/>
  <c r="H26" i="2"/>
  <c r="G27" i="2"/>
  <c r="G26" i="2"/>
  <c r="AF7" i="2"/>
  <c r="AF28" i="2"/>
  <c r="AF27" i="2"/>
  <c r="AF26" i="2"/>
  <c r="AE7" i="2"/>
  <c r="AE27" i="2"/>
  <c r="AE26" i="2"/>
  <c r="AE28" i="2"/>
  <c r="AD7" i="2"/>
  <c r="AD27" i="2"/>
  <c r="AD26" i="2"/>
  <c r="AD28" i="2"/>
  <c r="AB7" i="2"/>
  <c r="AA7" i="2"/>
  <c r="AC7" i="2"/>
  <c r="AA27" i="2"/>
  <c r="AC28" i="2"/>
  <c r="AA28" i="2"/>
  <c r="AB28" i="2"/>
  <c r="AA26" i="2"/>
  <c r="Z7" i="2"/>
  <c r="Y7" i="2"/>
  <c r="Y27" i="2"/>
  <c r="Z27" i="2"/>
  <c r="Y26" i="2"/>
  <c r="Z26" i="2"/>
  <c r="Y28" i="2"/>
  <c r="Z28" i="2"/>
  <c r="X7" i="2"/>
  <c r="X27" i="2"/>
  <c r="X26" i="2"/>
  <c r="X28" i="2"/>
  <c r="DA2" i="3"/>
  <c r="CY2" i="3"/>
  <c r="CZ2" i="3"/>
  <c r="W28" i="2"/>
  <c r="W7" i="2"/>
  <c r="W27" i="2"/>
  <c r="W26" i="2"/>
  <c r="U7" i="2"/>
  <c r="E26" i="2"/>
  <c r="I26" i="2"/>
  <c r="M26" i="2"/>
  <c r="Q26" i="2"/>
  <c r="F26" i="2"/>
  <c r="J26" i="2"/>
  <c r="R26" i="2"/>
  <c r="K26" i="2"/>
  <c r="S26" i="2"/>
  <c r="L26" i="2"/>
  <c r="P26" i="2"/>
  <c r="T26" i="2"/>
  <c r="D26" i="2"/>
  <c r="V7" i="2"/>
  <c r="T28" i="2"/>
  <c r="U28" i="2"/>
  <c r="T7" i="2"/>
  <c r="T27" i="2"/>
  <c r="V28" i="2"/>
  <c r="P7" i="2"/>
  <c r="J7" i="2"/>
  <c r="N7" i="2"/>
  <c r="R7" i="2"/>
  <c r="E7" i="2"/>
  <c r="H7" i="2"/>
  <c r="L7" i="2"/>
  <c r="D7" i="2"/>
  <c r="F7" i="2"/>
  <c r="K7" i="2"/>
  <c r="O7" i="2"/>
  <c r="S7" i="2"/>
  <c r="E27" i="2"/>
  <c r="I27" i="2"/>
  <c r="M27" i="2"/>
  <c r="Q27" i="2"/>
  <c r="G28" i="2"/>
  <c r="K28" i="2"/>
  <c r="O28" i="2"/>
  <c r="S28" i="2"/>
  <c r="F27" i="2"/>
  <c r="J27" i="2"/>
  <c r="R27" i="2"/>
  <c r="D28" i="2"/>
  <c r="H28" i="2"/>
  <c r="L28" i="2"/>
  <c r="P28" i="2"/>
  <c r="I7" i="2"/>
  <c r="M7" i="2"/>
  <c r="Q7" i="2"/>
  <c r="G7" i="2"/>
  <c r="K27" i="2"/>
  <c r="S27" i="2"/>
  <c r="E28" i="2"/>
  <c r="I28" i="2"/>
  <c r="M28" i="2"/>
  <c r="Q28" i="2"/>
  <c r="D27" i="2"/>
  <c r="L27" i="2"/>
  <c r="P27" i="2"/>
  <c r="F28" i="2"/>
  <c r="J28" i="2"/>
  <c r="N28" i="2"/>
  <c r="R28" i="2"/>
  <c r="A44" i="3"/>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46" i="3" s="1"/>
  <c r="A847" i="3" s="1"/>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3" i="3" s="1"/>
  <c r="A884" i="3" s="1"/>
  <c r="A885" i="3" s="1"/>
  <c r="A886" i="3" s="1"/>
  <c r="A887" i="3" s="1"/>
  <c r="A888" i="3" s="1"/>
  <c r="A889" i="3" s="1"/>
  <c r="A890" i="3" s="1"/>
  <c r="A891" i="3" s="1"/>
  <c r="A892" i="3" s="1"/>
  <c r="A893" i="3" s="1"/>
</calcChain>
</file>

<file path=xl/sharedStrings.xml><?xml version="1.0" encoding="utf-8"?>
<sst xmlns="http://schemas.openxmlformats.org/spreadsheetml/2006/main" count="132822" uniqueCount="1780">
  <si>
    <t>Sr.No.</t>
  </si>
  <si>
    <t>Org</t>
  </si>
  <si>
    <t>OLD EMP ID</t>
  </si>
  <si>
    <t>New EMP ID</t>
  </si>
  <si>
    <t>Employee Name</t>
  </si>
  <si>
    <t>Designation</t>
  </si>
  <si>
    <t>DOJ</t>
  </si>
  <si>
    <t>Old DOJ</t>
  </si>
  <si>
    <t>DOL</t>
  </si>
  <si>
    <t>Tenure</t>
  </si>
  <si>
    <t>Billable Status</t>
  </si>
  <si>
    <t>Department</t>
  </si>
  <si>
    <t>Location</t>
  </si>
  <si>
    <t>Status</t>
  </si>
  <si>
    <t>Separation Status</t>
  </si>
  <si>
    <t>Separation Reason</t>
  </si>
  <si>
    <t>System issued by Company</t>
  </si>
  <si>
    <t>Reporting Manager</t>
  </si>
  <si>
    <t>Count of P</t>
  </si>
  <si>
    <t>Count of HD</t>
  </si>
  <si>
    <t>DO</t>
  </si>
  <si>
    <t>UPL</t>
  </si>
  <si>
    <t>LWP</t>
  </si>
  <si>
    <t>PAT/MAT</t>
  </si>
  <si>
    <t>HO</t>
  </si>
  <si>
    <t>NA</t>
  </si>
  <si>
    <t>PL Taken</t>
  </si>
  <si>
    <t>CL Taken</t>
  </si>
  <si>
    <t>BL Taken</t>
  </si>
  <si>
    <t>CO Taken</t>
  </si>
  <si>
    <t>TOTAL LEAVE TAKEN</t>
  </si>
  <si>
    <t>PL Credited</t>
  </si>
  <si>
    <t>CL Credited</t>
  </si>
  <si>
    <t>Total Days</t>
  </si>
  <si>
    <t>Permanent Status WFH/Non WFH</t>
  </si>
  <si>
    <t>Comments</t>
  </si>
  <si>
    <t>XDBS</t>
  </si>
  <si>
    <t>Mahendra Mohan Pawar</t>
  </si>
  <si>
    <t>Manager</t>
  </si>
  <si>
    <t>-</t>
  </si>
  <si>
    <t>Administration</t>
  </si>
  <si>
    <t>Pune</t>
  </si>
  <si>
    <t>Active</t>
  </si>
  <si>
    <t>NO</t>
  </si>
  <si>
    <t>Imran Shaikh</t>
  </si>
  <si>
    <t>WFO</t>
  </si>
  <si>
    <t>Pramod Misal</t>
  </si>
  <si>
    <t>MIS</t>
  </si>
  <si>
    <t>Permanent</t>
  </si>
  <si>
    <t>Rizwan Raza</t>
  </si>
  <si>
    <t>Swati Divekar</t>
  </si>
  <si>
    <t>Sr.Manager</t>
  </si>
  <si>
    <t>Operations_Management</t>
  </si>
  <si>
    <t>Lovinta Simpson Miranda</t>
  </si>
  <si>
    <t>Nikhil Sonawane</t>
  </si>
  <si>
    <t>Sr.Quality Analyst</t>
  </si>
  <si>
    <t>Quality Assurance</t>
  </si>
  <si>
    <t>Yes</t>
  </si>
  <si>
    <t>Danish Shaikh</t>
  </si>
  <si>
    <t>Sandip Pacharne</t>
  </si>
  <si>
    <t>Sr.Executive</t>
  </si>
  <si>
    <t>Preeti Kaur Makkad</t>
  </si>
  <si>
    <t>Syed Iftekhar Ali Iftekhar</t>
  </si>
  <si>
    <t>Satish Kharje</t>
  </si>
  <si>
    <t>Siddharth Pandey</t>
  </si>
  <si>
    <t>Raju Mane</t>
  </si>
  <si>
    <t>Pankaj Nitnware</t>
  </si>
  <si>
    <t>Team Mentor</t>
  </si>
  <si>
    <t>Navrose Jain</t>
  </si>
  <si>
    <t>Suryakant Khare</t>
  </si>
  <si>
    <t>Sr.Team Leader</t>
  </si>
  <si>
    <t>Dhananjay Kale</t>
  </si>
  <si>
    <t>Mohammad Kausar</t>
  </si>
  <si>
    <t>Prashant Hande</t>
  </si>
  <si>
    <t>Aalam Shaikh</t>
  </si>
  <si>
    <t>Veena Shende</t>
  </si>
  <si>
    <t>Ruokuovolie Pfusenuo</t>
  </si>
  <si>
    <t>Anand Mohan</t>
  </si>
  <si>
    <t>Assistant Manager</t>
  </si>
  <si>
    <t>Komal Waghmare</t>
  </si>
  <si>
    <t>Quality Analyst</t>
  </si>
  <si>
    <t>Sheetal Noel Torres</t>
  </si>
  <si>
    <t>Pradip Mandekar</t>
  </si>
  <si>
    <t>Maithili Sherki</t>
  </si>
  <si>
    <t>Suhas Rangrao Pawar</t>
  </si>
  <si>
    <t>Astik Chouhan</t>
  </si>
  <si>
    <t>Uday Mohite</t>
  </si>
  <si>
    <t>Manager-Project</t>
  </si>
  <si>
    <t>Srikant Ingawale</t>
  </si>
  <si>
    <t>Anandkumar Lanjulkar</t>
  </si>
  <si>
    <t>Prasad Sadegaonkar</t>
  </si>
  <si>
    <t>Finance</t>
  </si>
  <si>
    <t>Sandeep Vishnupant Satawkar</t>
  </si>
  <si>
    <t>Pradeep Kumar Pillay</t>
  </si>
  <si>
    <t>Mis Executive</t>
  </si>
  <si>
    <t>Shalaka Ganguly</t>
  </si>
  <si>
    <t>Kanchan Yadav</t>
  </si>
  <si>
    <t>Samnoon Shaikh</t>
  </si>
  <si>
    <t>Kirti Nitin Mudliyar</t>
  </si>
  <si>
    <t>Huzefa Nabisahab Pirzade</t>
  </si>
  <si>
    <t>Karan Shantilal Parmar</t>
  </si>
  <si>
    <t>Aamer Siddiqui</t>
  </si>
  <si>
    <t>Akash Harkesh Singh</t>
  </si>
  <si>
    <t>Akash Roshan Pandey</t>
  </si>
  <si>
    <t>Allan Philip Anthony</t>
  </si>
  <si>
    <t>Vandana Verma</t>
  </si>
  <si>
    <t>Executive</t>
  </si>
  <si>
    <t>Pradeep Anand Zende</t>
  </si>
  <si>
    <t>Samrudhi Ravindra Telore</t>
  </si>
  <si>
    <t>Akshay Kataria</t>
  </si>
  <si>
    <t>Rachana Shekhar Jannu</t>
  </si>
  <si>
    <t>Sheetal Anil Gaikwad</t>
  </si>
  <si>
    <t>Rajendra Shambhaji Kajale</t>
  </si>
  <si>
    <t>Prakash Mahadev Raut</t>
  </si>
  <si>
    <t>Anirudha Arun Ambekar</t>
  </si>
  <si>
    <t>Team Leader</t>
  </si>
  <si>
    <t>Venugopal Vijay Kundan</t>
  </si>
  <si>
    <t>Amol Sudhakar Lambe</t>
  </si>
  <si>
    <t>Deepak Bulaki Jaiswal</t>
  </si>
  <si>
    <t>Preeti Jageshwar Balpande</t>
  </si>
  <si>
    <t>Raj Sampatrao Patil</t>
  </si>
  <si>
    <t>Bhagyashri Mhetre</t>
  </si>
  <si>
    <t>Nitin Yuvraj Pardeshi</t>
  </si>
  <si>
    <t>Research Analyst Data Practice</t>
  </si>
  <si>
    <t>Email Verification</t>
  </si>
  <si>
    <t>Jins George</t>
  </si>
  <si>
    <t>Timothy Thoudam</t>
  </si>
  <si>
    <t>Dinesh Sunil Kenjalkar</t>
  </si>
  <si>
    <t>Order Management</t>
  </si>
  <si>
    <t>Digital Marketing Executive</t>
  </si>
  <si>
    <t>Digital Marketing</t>
  </si>
  <si>
    <t>Sheetal Gahlod</t>
  </si>
  <si>
    <t>Shivaji Khaire</t>
  </si>
  <si>
    <t>Sagar Suresh Rainatlu</t>
  </si>
  <si>
    <t>Debiya Serophina Minj</t>
  </si>
  <si>
    <t>Zoheb Nazir Chamanmalik</t>
  </si>
  <si>
    <t>Nilesh Suresh Kasule</t>
  </si>
  <si>
    <t>Shahrukh Qureshi</t>
  </si>
  <si>
    <t>Aditya Manoj Yannawar</t>
  </si>
  <si>
    <t>Nikhat Ebrahim Sutar</t>
  </si>
  <si>
    <t>Siddhi Rajesh Rathi</t>
  </si>
  <si>
    <t>Malladi Ravi Kiran</t>
  </si>
  <si>
    <t>Mohsin Kasam Shaikh</t>
  </si>
  <si>
    <t>Sr.Research Analyst Data Practice</t>
  </si>
  <si>
    <t>Atique Abdulla Wavgharkar</t>
  </si>
  <si>
    <t>Hafiz Sajid Khan</t>
  </si>
  <si>
    <t>Sumit Sunil Surve</t>
  </si>
  <si>
    <t>Zain Amiruddin Shaikh</t>
  </si>
  <si>
    <t>Anup Pahurkar Ashok</t>
  </si>
  <si>
    <t>Sabir Babu Shaikh</t>
  </si>
  <si>
    <t>Sohail Mehbub Shaikh</t>
  </si>
  <si>
    <t>Chavan Prakash Jayshing</t>
  </si>
  <si>
    <t>Rahul Thakur</t>
  </si>
  <si>
    <t>Sagar Arun Shirsath</t>
  </si>
  <si>
    <t>Akshay Sharma</t>
  </si>
  <si>
    <t>Faid Arif Shaikh</t>
  </si>
  <si>
    <t>Akash</t>
  </si>
  <si>
    <t>Atul Vitthal Bhalekar</t>
  </si>
  <si>
    <t>Santanu Chatterjee</t>
  </si>
  <si>
    <t>Akshay Kaluram Shivale</t>
  </si>
  <si>
    <t>Dipak Jiwan Mistary</t>
  </si>
  <si>
    <t>Payal Pradip Borawake</t>
  </si>
  <si>
    <t>Data Research Executive</t>
  </si>
  <si>
    <t>Pratik Kiran Kadam</t>
  </si>
  <si>
    <t>Pratik Kadam</t>
  </si>
  <si>
    <t>Fareed Jiyauddin Sayyed</t>
  </si>
  <si>
    <t>Amar Mishra</t>
  </si>
  <si>
    <t>Sachin Satpute Sanjay</t>
  </si>
  <si>
    <t>Jyoti Pandharinath Gaikwad</t>
  </si>
  <si>
    <t>Syed Sultan Ali Siyadat Ali</t>
  </si>
  <si>
    <t>Yogita Laxman Shinde</t>
  </si>
  <si>
    <t>Karan Mukesh Togralkar</t>
  </si>
  <si>
    <t>On Direct</t>
  </si>
  <si>
    <t>Sagar Sonawane</t>
  </si>
  <si>
    <t>Group Lead</t>
  </si>
  <si>
    <t>Sameer Usman Lukde</t>
  </si>
  <si>
    <t>Chetan Choudhari</t>
  </si>
  <si>
    <t>Pooja Rajesh Tomar</t>
  </si>
  <si>
    <t>Bibichand Rathod</t>
  </si>
  <si>
    <t>Shahrukh Yasin Shaikh</t>
  </si>
  <si>
    <t>Varun Milind Gavandi</t>
  </si>
  <si>
    <t>Naeem Khan</t>
  </si>
  <si>
    <t>Dhanesh Nair</t>
  </si>
  <si>
    <t>Hussain Mohammed Shaikh</t>
  </si>
  <si>
    <t>Tushar Jain</t>
  </si>
  <si>
    <t>Sana Mukthar Shaikh</t>
  </si>
  <si>
    <t>Demand Generation Executive</t>
  </si>
  <si>
    <t>Operations</t>
  </si>
  <si>
    <t>Faizan Shabbir Shaikh</t>
  </si>
  <si>
    <t>Jacob Jerome John</t>
  </si>
  <si>
    <t>Sr.Demand Generation Executive</t>
  </si>
  <si>
    <t>Quality Control</t>
  </si>
  <si>
    <t>Praful Kadam</t>
  </si>
  <si>
    <t>Atish Shahuraj Sirsat</t>
  </si>
  <si>
    <t>Shailesh Shrimant Haidale</t>
  </si>
  <si>
    <t>Shilpa Balasahab Jagtap</t>
  </si>
  <si>
    <t>Amir Tahalyani</t>
  </si>
  <si>
    <t>Nimran Rasheed Mohammad</t>
  </si>
  <si>
    <t>Sujit Kumar Sharma</t>
  </si>
  <si>
    <t>Training (L&amp;D)</t>
  </si>
  <si>
    <t>Manish Gopal Suhanda</t>
  </si>
  <si>
    <t>Sanjay Pardeshi</t>
  </si>
  <si>
    <t>Information Technology</t>
  </si>
  <si>
    <t>Ashutosh Vijaykumar Mahudkar</t>
  </si>
  <si>
    <t>Amar Kadam</t>
  </si>
  <si>
    <t>System Administrator</t>
  </si>
  <si>
    <t>Kunjan Dhumal</t>
  </si>
  <si>
    <t>Upasna Khanduri</t>
  </si>
  <si>
    <t>Shashikant Kate</t>
  </si>
  <si>
    <t>Dattatray Shankar Wandre</t>
  </si>
  <si>
    <t>Business HR</t>
  </si>
  <si>
    <t>Ketan Narendra Kunden</t>
  </si>
  <si>
    <t>Susanna Badges</t>
  </si>
  <si>
    <t>Manager-Talent Acquisiton</t>
  </si>
  <si>
    <t>Kalimoddin Mulla</t>
  </si>
  <si>
    <t>Jitesh Mistry</t>
  </si>
  <si>
    <t>Shivram Surendranath Goyal</t>
  </si>
  <si>
    <t>Prakash Dhavale</t>
  </si>
  <si>
    <t>Subhash Bhoite</t>
  </si>
  <si>
    <t>Vikas Dattatraya Darekar</t>
  </si>
  <si>
    <t>Tejashree Shivaji Desai</t>
  </si>
  <si>
    <t>Kailas Kashinath Badre</t>
  </si>
  <si>
    <t>Ramesh Jayshankar Dave</t>
  </si>
  <si>
    <t>Vikram Laxman Pardeshi</t>
  </si>
  <si>
    <t>Process Trainer (L&amp;D)</t>
  </si>
  <si>
    <t>Ramneek Singh</t>
  </si>
  <si>
    <t>Jayant Parashuram Pratape</t>
  </si>
  <si>
    <t>Manager - It Implementation</t>
  </si>
  <si>
    <t>Swati Meshram</t>
  </si>
  <si>
    <t>Satish Atmaram Desai</t>
  </si>
  <si>
    <t>Shreenivas</t>
  </si>
  <si>
    <t>Anil S Kadam</t>
  </si>
  <si>
    <t>Jackson Peter Maridas</t>
  </si>
  <si>
    <t>Desktop Support Engineer</t>
  </si>
  <si>
    <t>Thotzan Zimik</t>
  </si>
  <si>
    <t>Aaditya Bhatt</t>
  </si>
  <si>
    <t>Ashraf Sayyed</t>
  </si>
  <si>
    <t>Naved Ansari</t>
  </si>
  <si>
    <t>Amos Gonmei</t>
  </si>
  <si>
    <t>Bijendra Sharma</t>
  </si>
  <si>
    <t>Suraj Singh Negi</t>
  </si>
  <si>
    <t>Mandar Surve</t>
  </si>
  <si>
    <t>Nayan Sharma</t>
  </si>
  <si>
    <t>Girish Chaudhari</t>
  </si>
  <si>
    <t>Aditya Kamble</t>
  </si>
  <si>
    <t>Manmohan Singh</t>
  </si>
  <si>
    <t>Sneha Atul Lonkar</t>
  </si>
  <si>
    <t>Gauresh Y Gawas</t>
  </si>
  <si>
    <t>Faimaan Merchant</t>
  </si>
  <si>
    <t>Abhinav Raj Singh</t>
  </si>
  <si>
    <t>Thangmeiso Huileng</t>
  </si>
  <si>
    <t>Lijo Oommen Koshy</t>
  </si>
  <si>
    <t>Ibrahim Kungda</t>
  </si>
  <si>
    <t>Ashish Kumar Tiwari</t>
  </si>
  <si>
    <t>Satyanarayan Chaudhary</t>
  </si>
  <si>
    <t>Justin Sagyaraj John</t>
  </si>
  <si>
    <t>Roshan Mathew</t>
  </si>
  <si>
    <t>Sujitsagar Singaram</t>
  </si>
  <si>
    <t>Pawan Kadu</t>
  </si>
  <si>
    <t>Shrikesh Punwatkar</t>
  </si>
  <si>
    <t>Akshay Savalekar</t>
  </si>
  <si>
    <t>Sayali Sable</t>
  </si>
  <si>
    <t>Quality Coach</t>
  </si>
  <si>
    <t>Kumar Lamani</t>
  </si>
  <si>
    <t>Rohit Rajendra Patil</t>
  </si>
  <si>
    <t>Abhishek Deshpande</t>
  </si>
  <si>
    <t>Rahul Kumar Mukhi</t>
  </si>
  <si>
    <t>Manoj Mahajan</t>
  </si>
  <si>
    <t>Munde Vijay Ramkisan</t>
  </si>
  <si>
    <t>Graphic Designer</t>
  </si>
  <si>
    <t>Noida</t>
  </si>
  <si>
    <t>Abhishek Srivastava</t>
  </si>
  <si>
    <t>Jitendra Prakashit</t>
  </si>
  <si>
    <t>L. Esther Tingneineng</t>
  </si>
  <si>
    <t>Sumit Jamnik</t>
  </si>
  <si>
    <t>Virendra Pratap</t>
  </si>
  <si>
    <t>Neeraj Kumar</t>
  </si>
  <si>
    <t>Amir Khan</t>
  </si>
  <si>
    <t>Jogendra Singh</t>
  </si>
  <si>
    <t>James Gaikwad</t>
  </si>
  <si>
    <t>Pratik Suresh Chandaliya</t>
  </si>
  <si>
    <t>Assistant Admin</t>
  </si>
  <si>
    <t>Kenny Waribam</t>
  </si>
  <si>
    <t>Nilesh Arun Kunjir</t>
  </si>
  <si>
    <t>Sunil Nazare</t>
  </si>
  <si>
    <t>Rahul Kasare</t>
  </si>
  <si>
    <t>Khoirom Narajit Singh</t>
  </si>
  <si>
    <t>Ashwin Bhalerao</t>
  </si>
  <si>
    <t>Richa Shukla</t>
  </si>
  <si>
    <t>Oscar Joseph</t>
  </si>
  <si>
    <t>Sr.Digital Marketing Executive</t>
  </si>
  <si>
    <t>Shaikh Abrar Shaikh Iqbal</t>
  </si>
  <si>
    <t>Ankush Gupta</t>
  </si>
  <si>
    <t>Yash Sharma</t>
  </si>
  <si>
    <t>Rohit Kumar</t>
  </si>
  <si>
    <t>Vinod Bhim Gavali</t>
  </si>
  <si>
    <t>Abhijit R. Giramkar</t>
  </si>
  <si>
    <t>Prashant Shankarrao Daithankar</t>
  </si>
  <si>
    <t>Training Manager</t>
  </si>
  <si>
    <t>Thirupati Raju Chintanboina</t>
  </si>
  <si>
    <t>Alex Touthang</t>
  </si>
  <si>
    <t>Akshay Jungare</t>
  </si>
  <si>
    <t>Vinod Balu Pacharne</t>
  </si>
  <si>
    <t>Manish Babulal Yadav</t>
  </si>
  <si>
    <t>Rahul Kapoor</t>
  </si>
  <si>
    <t>Johnson Saloman Kodmal</t>
  </si>
  <si>
    <t>Aarati Vilas Shinde</t>
  </si>
  <si>
    <t>Piyush Anil Bawankar</t>
  </si>
  <si>
    <t>Aniket Anil Uttekar</t>
  </si>
  <si>
    <t>Jayesh Kashinath Patil</t>
  </si>
  <si>
    <t>Ashwin Kumar</t>
  </si>
  <si>
    <t>Ashwin Ashok Jagtap</t>
  </si>
  <si>
    <t>Rahil Shaikhali Shaikh</t>
  </si>
  <si>
    <t>Dharmendra Nath</t>
  </si>
  <si>
    <t>Archana More</t>
  </si>
  <si>
    <t>Ajay Raj</t>
  </si>
  <si>
    <t>Shorab Tamboli</t>
  </si>
  <si>
    <t>Sharon Khant</t>
  </si>
  <si>
    <t>Robin David Jacob</t>
  </si>
  <si>
    <t>Swati Pandurangji Kohad</t>
  </si>
  <si>
    <t>Madhu Gudipaty</t>
  </si>
  <si>
    <t>Suraj Sitaram Solase</t>
  </si>
  <si>
    <t>Samir Pramod Halve</t>
  </si>
  <si>
    <t>Krishna Umakant Dayama</t>
  </si>
  <si>
    <t>Pervez Liyakat Khan</t>
  </si>
  <si>
    <t>Pritesh Prasadrao Deshmukh</t>
  </si>
  <si>
    <t>Ankush Byali</t>
  </si>
  <si>
    <t>Abhishek Bhar</t>
  </si>
  <si>
    <t>Yaseen Shaukat Sayyed</t>
  </si>
  <si>
    <t>Borase Bapurao Kunal</t>
  </si>
  <si>
    <t>Jagdish Ashokrao Tikkas</t>
  </si>
  <si>
    <t>Jatin Kamalsingh Varun</t>
  </si>
  <si>
    <t>Laljoy Neihsiel</t>
  </si>
  <si>
    <t>Amit Kumar</t>
  </si>
  <si>
    <t>Cyona Rohan Bhalerao</t>
  </si>
  <si>
    <t>Prasad Pandurang Salve</t>
  </si>
  <si>
    <t>Moumita Mallik</t>
  </si>
  <si>
    <t>Vijay Rajan Pillay</t>
  </si>
  <si>
    <t>Thangsei Semgin Haokip</t>
  </si>
  <si>
    <t>Monali Balasaheb Umap</t>
  </si>
  <si>
    <t>Yoyel Sandeep Dongre</t>
  </si>
  <si>
    <t>Allan Alex Fernandes</t>
  </si>
  <si>
    <t>Arushi Bawa</t>
  </si>
  <si>
    <t>Kausar Tajuddin Mujawar</t>
  </si>
  <si>
    <t>Shimon Mohan Budhgaonkar</t>
  </si>
  <si>
    <t>Mehul Sanjay Bafna</t>
  </si>
  <si>
    <t>Mukund Deshpande</t>
  </si>
  <si>
    <t>Usha Deepak Supekar</t>
  </si>
  <si>
    <t>Mitali Manohar Kadam</t>
  </si>
  <si>
    <t>Amruta Prasad Shinde</t>
  </si>
  <si>
    <t>Rohini Bichitkar</t>
  </si>
  <si>
    <t>Suvendu Chakraborty</t>
  </si>
  <si>
    <t>Punjani Kunal Shailesh</t>
  </si>
  <si>
    <t>Rushikesh Narendra Kamble</t>
  </si>
  <si>
    <t>Fawaz Farooq Sayyed</t>
  </si>
  <si>
    <t>Shekhar Suresh Shinde</t>
  </si>
  <si>
    <t>Ruchika Arun Meshram</t>
  </si>
  <si>
    <t>Jyoti Shamrao Chavan</t>
  </si>
  <si>
    <t>Pratiksha Vijay Nerlekar</t>
  </si>
  <si>
    <t>Reena Rajan Pardeshi</t>
  </si>
  <si>
    <t>Ritesh Subodh Patti</t>
  </si>
  <si>
    <t>Jigar Rohitkumar Pujari</t>
  </si>
  <si>
    <t>Pankaj Kumar</t>
  </si>
  <si>
    <t>Anuja Bhaskar Patil</t>
  </si>
  <si>
    <t>Shubham Raju Avghade</t>
  </si>
  <si>
    <t>Sujita Chavan</t>
  </si>
  <si>
    <t>Neha Bundela</t>
  </si>
  <si>
    <t>Prathamesh Sunil Jadhav</t>
  </si>
  <si>
    <t>Bharat Banty Pantawney</t>
  </si>
  <si>
    <t>Ajit Govind Khandale</t>
  </si>
  <si>
    <t>Rehan Shaikh</t>
  </si>
  <si>
    <t>Sayyed Saif Md Ali</t>
  </si>
  <si>
    <t>Shrideep Jadhav</t>
  </si>
  <si>
    <t>Lawrence Babu Anthony</t>
  </si>
  <si>
    <t>Mohd Taqi Askari</t>
  </si>
  <si>
    <t>Gaurav Ashok Tadke</t>
  </si>
  <si>
    <t>Alisha Vijaykumar Nirmal</t>
  </si>
  <si>
    <t>Dinkar Rankhamb Vinayak</t>
  </si>
  <si>
    <t>Sachin Jaysing Chavan</t>
  </si>
  <si>
    <t>Pranjal Kumar Sharma</t>
  </si>
  <si>
    <t>Abhishek Prashant Gosavi</t>
  </si>
  <si>
    <t>Sufiyan Saleem Sayyed</t>
  </si>
  <si>
    <t>Raskar Suraj Popat</t>
  </si>
  <si>
    <t>Vishal Vijay Sangle</t>
  </si>
  <si>
    <t>Prerna Sharma Kailash</t>
  </si>
  <si>
    <t>Nilam Bayas Hansraj</t>
  </si>
  <si>
    <t>Gopal Wazire Prakash</t>
  </si>
  <si>
    <t>Yogesh Wagh Devidas</t>
  </si>
  <si>
    <t>Sanobar Shaikh Tanveer</t>
  </si>
  <si>
    <t>Prathamesh Marsale Sunil</t>
  </si>
  <si>
    <t>Faiz Khan Ayaz</t>
  </si>
  <si>
    <t>Chandan Kumar Upadhyay</t>
  </si>
  <si>
    <t>Margaret Dominic Xavier</t>
  </si>
  <si>
    <t>Dharmesh P Pardeshi</t>
  </si>
  <si>
    <t>Rajat Uttam Mane</t>
  </si>
  <si>
    <t>Ayesha Ibrahim Shaikh</t>
  </si>
  <si>
    <t>Asif Shaikh</t>
  </si>
  <si>
    <t>Sonam Sawant</t>
  </si>
  <si>
    <t>Kevin Francis</t>
  </si>
  <si>
    <t>Yasmin Jamir Sayyed</t>
  </si>
  <si>
    <t>Ravindra Siddharth Ingle</t>
  </si>
  <si>
    <t>Rajashri Maruti Fagare</t>
  </si>
  <si>
    <t>Harish Ajay Jadhav</t>
  </si>
  <si>
    <t>Kajal Prabhakar Gaikwad</t>
  </si>
  <si>
    <t>Padmini Balaji Rodde</t>
  </si>
  <si>
    <t>Mohsin Iqbal Shaikh</t>
  </si>
  <si>
    <t>Abul Hasan Arshad Shaikh</t>
  </si>
  <si>
    <t>Shubham Chandrashekhar Kapadi</t>
  </si>
  <si>
    <t>Shekhar Datta Narune</t>
  </si>
  <si>
    <t>Sanket Prakash Mohod</t>
  </si>
  <si>
    <t>Ajay Raju Sangepollu</t>
  </si>
  <si>
    <t>Khan Aquib Yunus</t>
  </si>
  <si>
    <t>Rinky Avnesh Agarwal</t>
  </si>
  <si>
    <t>Rajbhahadur Shardaprasad Yadav</t>
  </si>
  <si>
    <t>Gauri Ganesh  Wad</t>
  </si>
  <si>
    <t>Vidya Ganesh Bhandari</t>
  </si>
  <si>
    <t>Shreyas Rakesh Sarkar</t>
  </si>
  <si>
    <t>Tanya Tripathi</t>
  </si>
  <si>
    <t>Supriya Bharat Shedge</t>
  </si>
  <si>
    <t>Pranav Balasaheb Kuldharan</t>
  </si>
  <si>
    <t>Sonali Keshav Mohite</t>
  </si>
  <si>
    <t>Rahul Sapate</t>
  </si>
  <si>
    <t>Moin Anwar Khan</t>
  </si>
  <si>
    <t>Mohini Sunil Jadhav</t>
  </si>
  <si>
    <t>Amit Gangwar</t>
  </si>
  <si>
    <t>Abhishek Saini</t>
  </si>
  <si>
    <t>Rakesh Vinodrao Nankade</t>
  </si>
  <si>
    <t>Sudhir Madhukar Vane</t>
  </si>
  <si>
    <t>Sham Dnyaneswar Dhad</t>
  </si>
  <si>
    <t>Rehan Rafiq Shaikh</t>
  </si>
  <si>
    <t>Mujahid Aslam Shaikh</t>
  </si>
  <si>
    <t>Aakash Subhash Chandanshive</t>
  </si>
  <si>
    <t>Fouzhan Navid Shaikh</t>
  </si>
  <si>
    <t>Atul Ramesh Kakade</t>
  </si>
  <si>
    <t>Ashok Vishnu Salve</t>
  </si>
  <si>
    <t>Arka Som</t>
  </si>
  <si>
    <t>Vikram Pritam Kurli</t>
  </si>
  <si>
    <t>Saeed Harun Patvekar</t>
  </si>
  <si>
    <t>Rohit Pradip Shelake</t>
  </si>
  <si>
    <t>Arjun Ashok Arya</t>
  </si>
  <si>
    <t>Nikhil Suresh Jagdale</t>
  </si>
  <si>
    <t>Ganesh Mahesh Vibhute</t>
  </si>
  <si>
    <t>Feroj Rashid Patel</t>
  </si>
  <si>
    <t>Nikhil Shankar Yadav</t>
  </si>
  <si>
    <t>Swapnil Raju Jagtap</t>
  </si>
  <si>
    <t>Prasanna Prakash Khutkar</t>
  </si>
  <si>
    <t>Yogesh Yashwant Mahindrakar</t>
  </si>
  <si>
    <t>Harsh Wardhan Singh</t>
  </si>
  <si>
    <t>Dhiraj Shrirang Bhosale</t>
  </si>
  <si>
    <t>Tekcham Robinson Singh</t>
  </si>
  <si>
    <t>Khan Uzma Firdous Latif Khan</t>
  </si>
  <si>
    <t>Abhishek Salil Roy</t>
  </si>
  <si>
    <t>Chirag Kumar</t>
  </si>
  <si>
    <t>Qonain Javed Shariff</t>
  </si>
  <si>
    <t>Arpit Rajkumar Agarwal</t>
  </si>
  <si>
    <t>Awez Sadik Shaikh</t>
  </si>
  <si>
    <t>Ashish Ajay Suryawanshi</t>
  </si>
  <si>
    <t>Vishal Deepak Vispute</t>
  </si>
  <si>
    <t>Shantanu Sunil Gandhe</t>
  </si>
  <si>
    <t>Neha Dewadas Borkar</t>
  </si>
  <si>
    <t>Rohit Rawat</t>
  </si>
  <si>
    <t>Sanchay Rai</t>
  </si>
  <si>
    <t>Rajat Prempal Sharma</t>
  </si>
  <si>
    <t>Mukesh Shivshankar Prasad</t>
  </si>
  <si>
    <t>Shifa Yusuf Pathan</t>
  </si>
  <si>
    <t>Sujitsingh Arvindsingh Bhadoriya</t>
  </si>
  <si>
    <t>Prathmesh Kodam</t>
  </si>
  <si>
    <t>Mhaske Mahesh</t>
  </si>
  <si>
    <t>Ijaj Shakeel Shaikh</t>
  </si>
  <si>
    <t>Milind Bhimrao Gaikwad</t>
  </si>
  <si>
    <t>Fiza Azhar Biradar</t>
  </si>
  <si>
    <t>Mayur Suresh Kurankar</t>
  </si>
  <si>
    <t>Yogesh Sahadev Halande</t>
  </si>
  <si>
    <t>Saddam Rafik Shaikh</t>
  </si>
  <si>
    <t>Vitthal Arjun Vipat</t>
  </si>
  <si>
    <t>Pranjal Sanjay Bhoyar</t>
  </si>
  <si>
    <t>Suryakant Bhausaheb Kalkumbe</t>
  </si>
  <si>
    <t>Akshad Sunil Paiyawal</t>
  </si>
  <si>
    <t>Prachi Vinay Waghmare</t>
  </si>
  <si>
    <t>Krantiveer Kamalakar Jadhav</t>
  </si>
  <si>
    <t>Neha Jaydev Das</t>
  </si>
  <si>
    <t>Asifiqbal Rasul Dange</t>
  </si>
  <si>
    <t>Kakoli Uttam Koyal</t>
  </si>
  <si>
    <t>Priya Dey</t>
  </si>
  <si>
    <t>Nazim Mohammad Yusuf Dalal</t>
  </si>
  <si>
    <t>Shubham Ishwar Alhat</t>
  </si>
  <si>
    <t>Rushikesh Ramdas Solanki</t>
  </si>
  <si>
    <t>Bhushan Nandkumar Nair</t>
  </si>
  <si>
    <t>Eti Tiwari</t>
  </si>
  <si>
    <t>Raees Manju Khan</t>
  </si>
  <si>
    <t>Akshay Ramesh Mhaske</t>
  </si>
  <si>
    <t>Vasifkhan Salimkhan Pathan</t>
  </si>
  <si>
    <t>Yojan Singh</t>
  </si>
  <si>
    <t>Anjali Gourishankar Randhire</t>
  </si>
  <si>
    <t>Saif Lal Mohammed Papde</t>
  </si>
  <si>
    <t>Mahendra Satish Dewang</t>
  </si>
  <si>
    <t>Roto Rebecca</t>
  </si>
  <si>
    <t>Manoj Micheal Bhingare</t>
  </si>
  <si>
    <t>Abhishek Satish Shingate</t>
  </si>
  <si>
    <t>Sujeet Popat Solse</t>
  </si>
  <si>
    <t>Aman Arvind Bhosale</t>
  </si>
  <si>
    <t>Dhananjay Rajendra Waghmare</t>
  </si>
  <si>
    <t>Akshay Sunil Gaikwad</t>
  </si>
  <si>
    <t>Kalpesh Vasudev Patil</t>
  </si>
  <si>
    <t>Mohammad Arif</t>
  </si>
  <si>
    <t>Sagar Rajendra Walunjkar</t>
  </si>
  <si>
    <t>Jr.Server Administrator</t>
  </si>
  <si>
    <t>Arvind Shivaji Gore</t>
  </si>
  <si>
    <t>Snehal Suresh Jagtap</t>
  </si>
  <si>
    <t>Thota Triptamma</t>
  </si>
  <si>
    <t>Mohammed Arman Mohammed Izhar Ui Haq Shaikh</t>
  </si>
  <si>
    <t>Ganesh Dnyaneshwar Bhure</t>
  </si>
  <si>
    <t>Vicky Das</t>
  </si>
  <si>
    <t>Ankita Shaligram Khatte</t>
  </si>
  <si>
    <t>Kamei Gaichungliu</t>
  </si>
  <si>
    <t>Kuldeep Singh Chauhan</t>
  </si>
  <si>
    <t>Madhavi Santosh Jadhav</t>
  </si>
  <si>
    <t>Ila Mathur</t>
  </si>
  <si>
    <t>Amaan Faiyaz Khan</t>
  </si>
  <si>
    <t>Christopher Reginald Dscouza</t>
  </si>
  <si>
    <t>Misbah Iqbal Sayyed</t>
  </si>
  <si>
    <t>Minaz Mujahid Rizvi</t>
  </si>
  <si>
    <t>Gurunath</t>
  </si>
  <si>
    <t>Arbaz Ahmed Shaikh</t>
  </si>
  <si>
    <t>Bhumika Singh</t>
  </si>
  <si>
    <t>Simon Vincent Dravium</t>
  </si>
  <si>
    <t>Revan Thorat</t>
  </si>
  <si>
    <t>Patil Shubhangi Shriram</t>
  </si>
  <si>
    <t>Rajmore Swarooparani Rajanna</t>
  </si>
  <si>
    <t>Mohammadali Rashid Shaikh</t>
  </si>
  <si>
    <t>Nazira Rahul Shetty</t>
  </si>
  <si>
    <t>Joseph Anthony Francis</t>
  </si>
  <si>
    <t>Ram Suresh Dhage</t>
  </si>
  <si>
    <t>Tanya Tomar</t>
  </si>
  <si>
    <t>Abdul Wahab Kalim Shaikh</t>
  </si>
  <si>
    <t>Vaibhavi Suresh Pande</t>
  </si>
  <si>
    <t>Govinda Kashiprasad Jaiswar</t>
  </si>
  <si>
    <t>Naresh Choudhary</t>
  </si>
  <si>
    <t>Fardeen Shafik Halai</t>
  </si>
  <si>
    <t>Mangesh Bhikaji Malode</t>
  </si>
  <si>
    <t>Preeti Anil Kumar Garg</t>
  </si>
  <si>
    <t>Rohan Ramesh Galande</t>
  </si>
  <si>
    <t>Iyer Vijay Krishnan</t>
  </si>
  <si>
    <t>Pravin S Swami</t>
  </si>
  <si>
    <t>Sawane Arjun Rahul</t>
  </si>
  <si>
    <t>Bhushan Sunil Surve</t>
  </si>
  <si>
    <t>Akshay Shankar Pawar</t>
  </si>
  <si>
    <t>Lalasaheb Arun Bhalerao</t>
  </si>
  <si>
    <t>Chavan Ganesh Balu</t>
  </si>
  <si>
    <t>Mangesh Chandrabhan Gawande</t>
  </si>
  <si>
    <t>Nikam Vikram Prakash</t>
  </si>
  <si>
    <t>Manpreet Singh Onkar Singh Sehgal</t>
  </si>
  <si>
    <t>Ketan Devidas Deshmukh</t>
  </si>
  <si>
    <t>Viraj Vijay Shingate</t>
  </si>
  <si>
    <t>Satish Pandurang Lad</t>
  </si>
  <si>
    <t>Akshay Bhanudas Bagal</t>
  </si>
  <si>
    <t>Hari Bhiva Sonwalkar</t>
  </si>
  <si>
    <t>Mohammad Ali Mobin Sayed</t>
  </si>
  <si>
    <t>Gaurav Paraye</t>
  </si>
  <si>
    <t>Somnath Rajendra Kandekar</t>
  </si>
  <si>
    <t>Rashi</t>
  </si>
  <si>
    <t>Abhishek Manral</t>
  </si>
  <si>
    <t>Sohail Tanvir Shaikh</t>
  </si>
  <si>
    <t>Ram Shantappa Billore</t>
  </si>
  <si>
    <t>Krushna Gangadhar Raut</t>
  </si>
  <si>
    <t>Himanshu Anil Moon</t>
  </si>
  <si>
    <t>Erfan Yunus Shaikh</t>
  </si>
  <si>
    <t>Prasad Suresh Gujar</t>
  </si>
  <si>
    <t>Sachin Dhanaji Shinde</t>
  </si>
  <si>
    <t>Server Administrator</t>
  </si>
  <si>
    <t>Rohan</t>
  </si>
  <si>
    <t>Dishank</t>
  </si>
  <si>
    <t>Parth Prakash Dhanawade</t>
  </si>
  <si>
    <t>Mane Sonali Dattatray</t>
  </si>
  <si>
    <t>Snehal Baban Bhosale</t>
  </si>
  <si>
    <t>Software Tester</t>
  </si>
  <si>
    <t>Nilesh Babaso Suryawanshi</t>
  </si>
  <si>
    <t>Vaibhav Shivaji Choudhare</t>
  </si>
  <si>
    <t>Mahendra Mishra</t>
  </si>
  <si>
    <t>Akash Dilip Patankar</t>
  </si>
  <si>
    <t>Ajit Dnyandev Jadhav</t>
  </si>
  <si>
    <t>Suleman Ali</t>
  </si>
  <si>
    <t>Manoj Chander Pawar</t>
  </si>
  <si>
    <t>Manisha Satish Mangwane</t>
  </si>
  <si>
    <t>Kartik Prashant Gupta</t>
  </si>
  <si>
    <t>Uma Uttam Thorat</t>
  </si>
  <si>
    <t>Lungthau Thaipou</t>
  </si>
  <si>
    <t>Vajid Bashir Shaikh</t>
  </si>
  <si>
    <t>Anil Ghatuary</t>
  </si>
  <si>
    <t>Satishkumar Maruti Gadadram</t>
  </si>
  <si>
    <t>Praful Rajesh Kamble</t>
  </si>
  <si>
    <t>Manoj Sanjay Bhong</t>
  </si>
  <si>
    <t>Rahul Dattatray Pangavhane</t>
  </si>
  <si>
    <t>Ketan Ramesh Gavada</t>
  </si>
  <si>
    <t>Ashutosh Arun Badhe</t>
  </si>
  <si>
    <t>Mohammadaatif Aslamahmed Siddique</t>
  </si>
  <si>
    <t>Shubhangi Arjun Bandgar</t>
  </si>
  <si>
    <t>Nikhil Yogesh Satbhai</t>
  </si>
  <si>
    <t>Sahil Kiran Thorat</t>
  </si>
  <si>
    <t>Anjali Vikas Pardeshi</t>
  </si>
  <si>
    <t>Manish Sudhir Singh</t>
  </si>
  <si>
    <t>Nikhita Chandrakant Lohar</t>
  </si>
  <si>
    <t>Mahrukh Mallick</t>
  </si>
  <si>
    <t>Omair Mehaboob Shaikh</t>
  </si>
  <si>
    <t>Ankit Ashok Dhole</t>
  </si>
  <si>
    <t>Sumit Kumar</t>
  </si>
  <si>
    <t>Faizan Feroz Sindgi</t>
  </si>
  <si>
    <t>Aditya Bhalchandra Kalbhor</t>
  </si>
  <si>
    <t>Ansari Gulsher Alam Gulam Sarvar</t>
  </si>
  <si>
    <t>Hitesh Chandrakant Rawat</t>
  </si>
  <si>
    <t>Abhishek Bose</t>
  </si>
  <si>
    <t>Vivek Ravi Deshmukh</t>
  </si>
  <si>
    <t>Narendra Dattatray Mahajan</t>
  </si>
  <si>
    <t>Vivek Bhardwaj</t>
  </si>
  <si>
    <t>Abhishek Chandrakant Jagtap</t>
  </si>
  <si>
    <t>Dev Dawar</t>
  </si>
  <si>
    <t>Rizwan Shaikh</t>
  </si>
  <si>
    <t>Rohit Ashok Bhandwalkar</t>
  </si>
  <si>
    <t>Sales Development Representative</t>
  </si>
  <si>
    <t>Amrin Anwarhusain Khan</t>
  </si>
  <si>
    <t>Utkarsh Ramesh Wakchaure</t>
  </si>
  <si>
    <t>Pratapsingh Umraosingh Thakur</t>
  </si>
  <si>
    <t>Sabby Sunil Sane</t>
  </si>
  <si>
    <t>Himanshu Tiwari</t>
  </si>
  <si>
    <t>Vinayak Bhanje</t>
  </si>
  <si>
    <t>Ashwini Nagu Langade</t>
  </si>
  <si>
    <t>Indumati Tapal</t>
  </si>
  <si>
    <t>Ashwini Sandip Choudary</t>
  </si>
  <si>
    <t>Wable Abhijeet Sanjay</t>
  </si>
  <si>
    <t>Musaib Ilyas Khan</t>
  </si>
  <si>
    <t>Nikhil Subhash Patole</t>
  </si>
  <si>
    <t>Jitendra Singh Aswal</t>
  </si>
  <si>
    <t>Siddharth Bhimrao Randhir</t>
  </si>
  <si>
    <t>Aishwarya Devanand Kapse</t>
  </si>
  <si>
    <t>Swapnil Ramesh Patil</t>
  </si>
  <si>
    <t>Hemant Tukaram Dhotre</t>
  </si>
  <si>
    <t>Nelson Raju Anthony</t>
  </si>
  <si>
    <t>Himanshu Abhayraj Shrishrimal</t>
  </si>
  <si>
    <t>Sriyash Budhakar</t>
  </si>
  <si>
    <t>Payal Deepak Tolani</t>
  </si>
  <si>
    <t>Nayan Pramod Date</t>
  </si>
  <si>
    <t>Rushikesh Someshwar Shete</t>
  </si>
  <si>
    <t>Lk Mayonching</t>
  </si>
  <si>
    <t>Himanshu Rai</t>
  </si>
  <si>
    <t>Spardha Deepak Kumar Uikey</t>
  </si>
  <si>
    <t>Sanket Sunil Tanpure</t>
  </si>
  <si>
    <t>Shivam Gangadhar Panchal</t>
  </si>
  <si>
    <t>Rocky Lamuwel Mhaske</t>
  </si>
  <si>
    <t>Venkat Ramesh</t>
  </si>
  <si>
    <t>Akash Santosh Ghadage</t>
  </si>
  <si>
    <t>Bhagyashri Arun Patil</t>
  </si>
  <si>
    <t>Jagdish Bhalchandra Waghule</t>
  </si>
  <si>
    <t>Mohini Mahesh Kulkarni</t>
  </si>
  <si>
    <t>Priyanka Santosh Bhangade</t>
  </si>
  <si>
    <t>Tanaya Deepak Morgaonkar</t>
  </si>
  <si>
    <t>Hemant Premraj Mahajan</t>
  </si>
  <si>
    <t>Naeem Sadik Shaikh</t>
  </si>
  <si>
    <t>Akshay Vinayak Bhilare</t>
  </si>
  <si>
    <t>Harsha Dnyandev Jadhav</t>
  </si>
  <si>
    <t>Aman Bharat Pardeshi</t>
  </si>
  <si>
    <t>Yogesh Thakur</t>
  </si>
  <si>
    <t>Avinash Sahoo</t>
  </si>
  <si>
    <t>Manish Prakash Bhosale</t>
  </si>
  <si>
    <t>Pinku Ramadnya Choube</t>
  </si>
  <si>
    <t>Ranjeet Jijabhau Jadhav</t>
  </si>
  <si>
    <t>Rajat Soni</t>
  </si>
  <si>
    <t>Amol Dnyahdeo Adhav</t>
  </si>
  <si>
    <t>Rohan Narendra Kamble</t>
  </si>
  <si>
    <t>Niraj Pradip Waghmare</t>
  </si>
  <si>
    <t>Rohit Lucas Ghumare</t>
  </si>
  <si>
    <t>Shashank Anil Saravade</t>
  </si>
  <si>
    <t>Amruta Rahul Pophale</t>
  </si>
  <si>
    <t>Prasad Navnath Khandve</t>
  </si>
  <si>
    <t>Rohitkumar Rejendra Khajekar</t>
  </si>
  <si>
    <t>Naseer Ahmmad Ganie</t>
  </si>
  <si>
    <t>Anand Raj Deshmukh</t>
  </si>
  <si>
    <t>Inventory Executive</t>
  </si>
  <si>
    <t>Sunil Ramrao Garkal</t>
  </si>
  <si>
    <t>Rohit Ramesh Raut</t>
  </si>
  <si>
    <t>Ashutosh Raju Gudhe</t>
  </si>
  <si>
    <t>Radhika Vitthal Suryawanshi</t>
  </si>
  <si>
    <t>Laxman Shesharam Choudhary</t>
  </si>
  <si>
    <t>Saurabh Ramesh Patil</t>
  </si>
  <si>
    <t>Akriti Trivedi</t>
  </si>
  <si>
    <t>Ajay Kumar</t>
  </si>
  <si>
    <t>Rasul Abdul Baig</t>
  </si>
  <si>
    <t>Haider Haroon Shaikh</t>
  </si>
  <si>
    <t>Keshav Tukaram Bodakhe</t>
  </si>
  <si>
    <t>Viraj Vijay Mahamunkar</t>
  </si>
  <si>
    <t>Akshay Bhagwan Sawant</t>
  </si>
  <si>
    <t>Amaan Vikar Shaikh</t>
  </si>
  <si>
    <t>Chiranjeevi Ganesh Rastapuram</t>
  </si>
  <si>
    <t>Ritesh Shashikant Mishra</t>
  </si>
  <si>
    <t>Raj Bhupat Soni</t>
  </si>
  <si>
    <t>Karan Karbhari Salve</t>
  </si>
  <si>
    <t>Neha Pradeep Mohite</t>
  </si>
  <si>
    <t>Rutuja Popat Taware</t>
  </si>
  <si>
    <t>Shivani Dnyaneshwar Raut</t>
  </si>
  <si>
    <t>Disha Kankane</t>
  </si>
  <si>
    <t>Imran Mehaboob Mulla</t>
  </si>
  <si>
    <t>Tushar Vinod Pawar</t>
  </si>
  <si>
    <t>Mayank Rawat</t>
  </si>
  <si>
    <t>Kajal Ramesh Naik</t>
  </si>
  <si>
    <t>Adarsh Jagtap</t>
  </si>
  <si>
    <t>Amir Salim Shaikh</t>
  </si>
  <si>
    <t>Mohd Junaid Qureshi</t>
  </si>
  <si>
    <t>Swapnil Holambe</t>
  </si>
  <si>
    <t>Abhishek Nitin Gaikwad</t>
  </si>
  <si>
    <t>Vandana Sahu</t>
  </si>
  <si>
    <t>Mujahid Nasir Shaikh</t>
  </si>
  <si>
    <t>Vaishavi Dattaram Kanekar</t>
  </si>
  <si>
    <t>Santosh Subhash Dubey</t>
  </si>
  <si>
    <t>Sagar Gagan Singh Kudmal</t>
  </si>
  <si>
    <t>Tarun Patidar</t>
  </si>
  <si>
    <t>Ketan Shahaji Jadhav</t>
  </si>
  <si>
    <t>Saurabh Jasmod Pal</t>
  </si>
  <si>
    <t>Ravindra Rajaram Kamble</t>
  </si>
  <si>
    <t>Nabil Mohammed</t>
  </si>
  <si>
    <t>Rangnamei Bireipa</t>
  </si>
  <si>
    <t>Sanket Arun Shewale</t>
  </si>
  <si>
    <t>Hrutik Ravindra Wankhede</t>
  </si>
  <si>
    <t>Faiz Yusuf Shaikh</t>
  </si>
  <si>
    <t>Laxman Vitthal Sarwade</t>
  </si>
  <si>
    <t>Rahul Kamble</t>
  </si>
  <si>
    <t>Sharad Gavhad</t>
  </si>
  <si>
    <t>Hemant Prabhakar Bari</t>
  </si>
  <si>
    <t>Pramod Dnyaneshwar Chaudhari</t>
  </si>
  <si>
    <t>Naheda Fayyaz Shaikh</t>
  </si>
  <si>
    <t>Padmaja Nandkishor Shinde</t>
  </si>
  <si>
    <t>Akshata Mohan Pardeshi</t>
  </si>
  <si>
    <t>Yasin Jakir Pathan</t>
  </si>
  <si>
    <t>Kachhi Adnan Inayat</t>
  </si>
  <si>
    <t>Mustafa Sameer Bhaldar</t>
  </si>
  <si>
    <t>Mahesh Damodhar Jogdand</t>
  </si>
  <si>
    <t>Ileen Sirswal</t>
  </si>
  <si>
    <t>Nitin Samdade</t>
  </si>
  <si>
    <t>Anand Sunil Pandey</t>
  </si>
  <si>
    <t>Abhijeet Anil Bansode</t>
  </si>
  <si>
    <t>Harshal Sunil Kokse</t>
  </si>
  <si>
    <t>Sujal Sinha</t>
  </si>
  <si>
    <t>Pankaj Ramchandra Shinde</t>
  </si>
  <si>
    <t>Devanand Vilas Wakode</t>
  </si>
  <si>
    <t>Mohammed Saboor</t>
  </si>
  <si>
    <t>Kshitija Sandeep Ghanwat</t>
  </si>
  <si>
    <t>Vrushali Andrew Shingare</t>
  </si>
  <si>
    <t>Sanjeev Rai</t>
  </si>
  <si>
    <t>Harun Akbar Shaikh</t>
  </si>
  <si>
    <t>Prajakta Ravindra Bhosale</t>
  </si>
  <si>
    <t>James Peter Maridas</t>
  </si>
  <si>
    <t>Manali Ajitkumar Shete</t>
  </si>
  <si>
    <t>Vishal Kumar Lulla</t>
  </si>
  <si>
    <t>Saad Shakil Qureshi</t>
  </si>
  <si>
    <t>Prasad Ramesh Kannewar</t>
  </si>
  <si>
    <t>Umesh Kailas Kambale</t>
  </si>
  <si>
    <t>Abhishek Rajendra Dukare</t>
  </si>
  <si>
    <t>Anupam Surendra Jha</t>
  </si>
  <si>
    <t>Saurabh Maruti Fagare</t>
  </si>
  <si>
    <t>Rameshwar Dnyanoba Elkewad</t>
  </si>
  <si>
    <t>Amol Bhagwan Kolhe</t>
  </si>
  <si>
    <t>Gaurav Ravindra Shinde</t>
  </si>
  <si>
    <t>Akash Gangadhar Raut</t>
  </si>
  <si>
    <t>Ameer Sikandar Shaikh</t>
  </si>
  <si>
    <t>Baliram Manik Magar</t>
  </si>
  <si>
    <t>Savita Sunil Surgare</t>
  </si>
  <si>
    <t>Zainul Shaikh</t>
  </si>
  <si>
    <t>Prashant Kamaldas Chahande</t>
  </si>
  <si>
    <t>Kishor Mukesh Sharma</t>
  </si>
  <si>
    <t>Moomin Altaf Hajini</t>
  </si>
  <si>
    <t>Shubhal Joshi</t>
  </si>
  <si>
    <t>Sami Habib Khan</t>
  </si>
  <si>
    <t>Kshitiz Ajay Kakker</t>
  </si>
  <si>
    <t>Akshay Shekhar Sawant</t>
  </si>
  <si>
    <t>Vedant Laxman Kamble</t>
  </si>
  <si>
    <t>Sanika Vilas Nanaware</t>
  </si>
  <si>
    <t>Gerard Patrick Dcruz</t>
  </si>
  <si>
    <t>Prerna Sidram Kallanvar</t>
  </si>
  <si>
    <t>Kalpataru Vitthal Bharne</t>
  </si>
  <si>
    <t>Pradipti Maruti Karmare</t>
  </si>
  <si>
    <t>Pradnya Babasaheb Taras</t>
  </si>
  <si>
    <t>Shiwani Narayan Katkuri</t>
  </si>
  <si>
    <t>Pritam Namdev Suryawanshi</t>
  </si>
  <si>
    <t>Rituja Rajesh Gaikwad</t>
  </si>
  <si>
    <t>Swapnil Pramod Hate</t>
  </si>
  <si>
    <t>Raj Ravi Pujari</t>
  </si>
  <si>
    <t>Laxmi Sanjay Sonune</t>
  </si>
  <si>
    <t>Imran Khalid Bagwan</t>
  </si>
  <si>
    <t>Sayali Mahesh Dhotre</t>
  </si>
  <si>
    <t>Fazila Ubed Khan</t>
  </si>
  <si>
    <t>Gaurav Yadav</t>
  </si>
  <si>
    <t>Loukik Suresh Khaire</t>
  </si>
  <si>
    <t>Network Engineer</t>
  </si>
  <si>
    <t>Pratiksha Sanjay Wadkar</t>
  </si>
  <si>
    <t>Rahul Rameshwar Patil</t>
  </si>
  <si>
    <t>Prajakta Manik Moze</t>
  </si>
  <si>
    <t>Jyoti Sandeep Khetri</t>
  </si>
  <si>
    <t>Prathamesh Rajesh Salunke</t>
  </si>
  <si>
    <t>Utkarsha Sunil Deshmukh</t>
  </si>
  <si>
    <t>Abhay Anand Joshi</t>
  </si>
  <si>
    <t>Saurav Singh</t>
  </si>
  <si>
    <t>Moses Anok Bangare</t>
  </si>
  <si>
    <t>Deepak Omprakash Upadhyay</t>
  </si>
  <si>
    <t>Rushikesh Baburao Bhokare</t>
  </si>
  <si>
    <t>Abhishek Ganesh Pendharkar</t>
  </si>
  <si>
    <t>Ziyan Sabir Qureshi</t>
  </si>
  <si>
    <t>Harshvardhan Sandeep More</t>
  </si>
  <si>
    <t>Yash Samuvel Ingle</t>
  </si>
  <si>
    <t>Monica Uday Balsara</t>
  </si>
  <si>
    <t>Narendra Suresh Dhage</t>
  </si>
  <si>
    <t>Shripad Yuvraj Khandangale</t>
  </si>
  <si>
    <t>Rutuja Ramesh Nikam</t>
  </si>
  <si>
    <t>Sajid Shaid Shaikh</t>
  </si>
  <si>
    <t>Atish Kumar Swamy</t>
  </si>
  <si>
    <t>Priya Chandrakant Jadhav</t>
  </si>
  <si>
    <t>Akanksha Avinash Mohitkar</t>
  </si>
  <si>
    <t>Krutika Bapuji Shelar</t>
  </si>
  <si>
    <t>Chanda Adhikari</t>
  </si>
  <si>
    <t>Shalmon Yakob Gode</t>
  </si>
  <si>
    <t>Shubham Maruti Alkunte</t>
  </si>
  <si>
    <t>Avi Arun Kamble</t>
  </si>
  <si>
    <t>Rohan Balaram Chavan</t>
  </si>
  <si>
    <t>Shabana Kasim Shaikh</t>
  </si>
  <si>
    <t>Swalemahammad Yusuf Momin</t>
  </si>
  <si>
    <t>Shaikh Saklain Saeed</t>
  </si>
  <si>
    <t>Vishwajeet Mahendra Chavan</t>
  </si>
  <si>
    <t>Amit Ashok Surti</t>
  </si>
  <si>
    <t>Yakshubai Ratan Chavan</t>
  </si>
  <si>
    <t>Sidharth Ashok Dambale</t>
  </si>
  <si>
    <t>OJT</t>
  </si>
  <si>
    <t>Shivani Arun Salagali</t>
  </si>
  <si>
    <t>Gokul Shalikram Kumavat</t>
  </si>
  <si>
    <t>Shraddha Rajendra Bhosale</t>
  </si>
  <si>
    <t>Mansi Kusalkar</t>
  </si>
  <si>
    <t>Neha Sanjay Sayaji</t>
  </si>
  <si>
    <t>Pratibha Prakash Sudarshani</t>
  </si>
  <si>
    <t>Bhumika Ravindra Patil</t>
  </si>
  <si>
    <t>Sachin Shahji Nanaware</t>
  </si>
  <si>
    <t>Nishigandha Vishwanath Sanap</t>
  </si>
  <si>
    <t>Shaikh Mufaiz Aijaz</t>
  </si>
  <si>
    <t>Sana Khalil Sayyed</t>
  </si>
  <si>
    <t>Aastha Sunaliya</t>
  </si>
  <si>
    <t>Kajal Singh</t>
  </si>
  <si>
    <t>Shagufta</t>
  </si>
  <si>
    <t>Soni</t>
  </si>
  <si>
    <t>Kamal Pandey</t>
  </si>
  <si>
    <t>Nutan Nandkumar Nale</t>
  </si>
  <si>
    <t>Hemant Umaji Bhagat</t>
  </si>
  <si>
    <t>Mrunali Mahesh Pednekar</t>
  </si>
  <si>
    <t>Prajakta Parihar</t>
  </si>
  <si>
    <t>Shilpa Sanjay Jadhav</t>
  </si>
  <si>
    <t>Gautam Supadu Nikam</t>
  </si>
  <si>
    <t>Mansi Kawde</t>
  </si>
  <si>
    <t>Rushabh Rajendra</t>
  </si>
  <si>
    <t>Pratik Jaykumar Mohole</t>
  </si>
  <si>
    <t>Nitin Pawar</t>
  </si>
  <si>
    <t>Rohan Madhukar Bendre</t>
  </si>
  <si>
    <t>Mohammadsaif Sajid Shaikh</t>
  </si>
  <si>
    <t>David Lawrence Anthony</t>
  </si>
  <si>
    <t>Asif Ziya</t>
  </si>
  <si>
    <t>Naveen Lalit Prasad</t>
  </si>
  <si>
    <t>Suraj Hanmant Kadam</t>
  </si>
  <si>
    <t>Tanmay Umesh Kajale</t>
  </si>
  <si>
    <t>Shoaib Ajmoddin Tahsildar</t>
  </si>
  <si>
    <t>Shruti Datta Khandagale</t>
  </si>
  <si>
    <t>Mohd Faiz Gaffar</t>
  </si>
  <si>
    <t>Jai Vinod Chandani</t>
  </si>
  <si>
    <t>Saurabh Madhav Maturkar</t>
  </si>
  <si>
    <t>Soham Hemant Kalambekar</t>
  </si>
  <si>
    <t>Suyash Ravan Mane</t>
  </si>
  <si>
    <t>Praful Dalwi</t>
  </si>
  <si>
    <t>Pawan kadu</t>
  </si>
  <si>
    <t>Sandip Yogeshwari Nimje</t>
  </si>
  <si>
    <t>Saurabh Balasaheb Korekar</t>
  </si>
  <si>
    <t>Harshal Sanjay Sonar</t>
  </si>
  <si>
    <t>Pritesh Chikhle</t>
  </si>
  <si>
    <t>Rahul Gorakh Kate</t>
  </si>
  <si>
    <t>Yash</t>
  </si>
  <si>
    <t>Sharad Kumar</t>
  </si>
  <si>
    <t>Chavan Vinod Vishwanath</t>
  </si>
  <si>
    <t>Parag Dhruv Dubey</t>
  </si>
  <si>
    <t>Jyoti Singh</t>
  </si>
  <si>
    <t>Rishi</t>
  </si>
  <si>
    <t>Sachin Laxman Davane</t>
  </si>
  <si>
    <t>Devanshi Davara</t>
  </si>
  <si>
    <t>Pravin Kumar Prabhashankar Tiwari</t>
  </si>
  <si>
    <t>Shrikant Machchhindra Thote</t>
  </si>
  <si>
    <t>Farooque Bashir Faniband</t>
  </si>
  <si>
    <t>Dhanraj Madhukar Rathod</t>
  </si>
  <si>
    <t>Namrata Omkar Devdas</t>
  </si>
  <si>
    <t>Kshatriya Pranjal Kepiraj</t>
  </si>
  <si>
    <t>Vinayak Londhe</t>
  </si>
  <si>
    <t>Virendra Kumar Mehta</t>
  </si>
  <si>
    <t>Yogesh Ashok Tambe</t>
  </si>
  <si>
    <t>Umer Akram Shaikh</t>
  </si>
  <si>
    <t>Sumit Vairagar</t>
  </si>
  <si>
    <t>Rushikesh Ramesh Valvi</t>
  </si>
  <si>
    <t>Akash Vanarse</t>
  </si>
  <si>
    <t>Vishal Rajesh Agarwal</t>
  </si>
  <si>
    <t>Devashish Sharma</t>
  </si>
  <si>
    <t>Sagar Kumar</t>
  </si>
  <si>
    <t>Sanjay Bisht</t>
  </si>
  <si>
    <t>Jyoti Thakur</t>
  </si>
  <si>
    <t>Nagma Shah</t>
  </si>
  <si>
    <t>Bhairu Lal</t>
  </si>
  <si>
    <t>Adrian Anthony</t>
  </si>
  <si>
    <t>Shruti Vijay Shivalkar</t>
  </si>
  <si>
    <t>Siddharth Sanjay Zore</t>
  </si>
  <si>
    <t>Farhan Jamir Shaikh</t>
  </si>
  <si>
    <t>Reema Tupe</t>
  </si>
  <si>
    <t>Tejas Ashokrao Warjukar</t>
  </si>
  <si>
    <t>Rabbani Shaikh</t>
  </si>
  <si>
    <t>Aqqib Mehboob Shaikh</t>
  </si>
  <si>
    <t>Rohan Shelke</t>
  </si>
  <si>
    <t>Austin Albert</t>
  </si>
  <si>
    <t>Srijan Doneria</t>
  </si>
  <si>
    <t>Divya Kishor Pardeshi</t>
  </si>
  <si>
    <t>Chennakeshwar Gurappa Kore</t>
  </si>
  <si>
    <t>Shubham Nihal Gosavi</t>
  </si>
  <si>
    <t>Yash S Lad</t>
  </si>
  <si>
    <t>Deepak Salve</t>
  </si>
  <si>
    <t>Simran Chetty</t>
  </si>
  <si>
    <t>Aman Rafik Beary</t>
  </si>
  <si>
    <t>Mansi Rajesh Pawar</t>
  </si>
  <si>
    <t>Soyal Gafar Shaikh</t>
  </si>
  <si>
    <t>Abhay Tukaram Kondalkar</t>
  </si>
  <si>
    <t>Shakil Vilas Yeram</t>
  </si>
  <si>
    <t>Paresh Patil</t>
  </si>
  <si>
    <t>Ankita Kamble</t>
  </si>
  <si>
    <t>Shubham Vinayak Thakare</t>
  </si>
  <si>
    <t>Aryan Asif Momin</t>
  </si>
  <si>
    <t>Mahesh Shivaji Rupnur</t>
  </si>
  <si>
    <t>Vishwanath Gopal Samal</t>
  </si>
  <si>
    <t>Anup Ganpat Jadhao</t>
  </si>
  <si>
    <t>Vinod Valmik Marathe</t>
  </si>
  <si>
    <t>Afara Aslam Shaikh</t>
  </si>
  <si>
    <t>Swapnil Sanjay Kakade</t>
  </si>
  <si>
    <t>Robinson Singh Hemam</t>
  </si>
  <si>
    <t>Sanskruti Shailendra Sakpal</t>
  </si>
  <si>
    <t>Reynold Julesh Gaikwad</t>
  </si>
  <si>
    <t>Aditya Manoj Gupta</t>
  </si>
  <si>
    <t>Mustafa Sayyad</t>
  </si>
  <si>
    <t>Kasim</t>
  </si>
  <si>
    <t>Sandeep Dawdikar</t>
  </si>
  <si>
    <t>Yash Pramod Adagale</t>
  </si>
  <si>
    <t>Shift Time</t>
  </si>
  <si>
    <t>Salutations</t>
  </si>
  <si>
    <t>Ms.</t>
  </si>
  <si>
    <t>Mr.</t>
  </si>
  <si>
    <t>Bedse Nilesh Machhindra</t>
  </si>
  <si>
    <t>Arwaz Khan</t>
  </si>
  <si>
    <t>Rahul Anil Sonawane</t>
  </si>
  <si>
    <t>Omkar Mahamun</t>
  </si>
  <si>
    <t>Sharon Joseph</t>
  </si>
  <si>
    <t>Prince Gajbhiye</t>
  </si>
  <si>
    <t>Jamadar Umarali Paigambar</t>
  </si>
  <si>
    <t>Process Trainer</t>
  </si>
  <si>
    <t>Ui Developer</t>
  </si>
  <si>
    <t>Assistant Manager Project</t>
  </si>
  <si>
    <t>Sr.Php Developer</t>
  </si>
  <si>
    <t>Sr.Data Research Executive</t>
  </si>
  <si>
    <t>Sr.Process Trainer</t>
  </si>
  <si>
    <t>Sumit Shinde</t>
  </si>
  <si>
    <t>Sakshi Singh</t>
  </si>
  <si>
    <t>Naman Sharma</t>
  </si>
  <si>
    <t>Aakash Verma</t>
  </si>
  <si>
    <t>Nishant Raj</t>
  </si>
  <si>
    <t>P</t>
  </si>
  <si>
    <t>HD</t>
  </si>
  <si>
    <t>CL</t>
  </si>
  <si>
    <t>PL</t>
  </si>
  <si>
    <t>MAT</t>
  </si>
  <si>
    <t>BL</t>
  </si>
  <si>
    <t>TERM</t>
  </si>
  <si>
    <t>Shahrukh Rauf Khan</t>
  </si>
  <si>
    <t>Laxmikant Shivanand Dase</t>
  </si>
  <si>
    <t>CO</t>
  </si>
  <si>
    <t>RESIGNED</t>
  </si>
  <si>
    <t>SME</t>
  </si>
  <si>
    <t>Day</t>
  </si>
  <si>
    <t>Date</t>
  </si>
  <si>
    <t>Total Head Count</t>
  </si>
  <si>
    <t>PAT</t>
  </si>
  <si>
    <t>Shrinkage</t>
  </si>
  <si>
    <t>Total Shrinkage</t>
  </si>
  <si>
    <t>Planed Shrinkage</t>
  </si>
  <si>
    <t>Unplaned Shrinkage</t>
  </si>
  <si>
    <t>Patrick Joseph Daniel</t>
  </si>
  <si>
    <t>Mushtaq Babasaheb Shaikh</t>
  </si>
  <si>
    <t>Suraj Govindrao Shinde</t>
  </si>
  <si>
    <t>Pratik Bhagwan Chinchore</t>
  </si>
  <si>
    <t>Sakshi Pradip Girigosavi</t>
  </si>
  <si>
    <t>Priyanka Anil Kulthe</t>
  </si>
  <si>
    <t>PHP Developer</t>
  </si>
  <si>
    <t>SQL Developer</t>
  </si>
  <si>
    <t>Narendra Gokul Patil</t>
  </si>
  <si>
    <t>Tejas Arun Gaikwad</t>
  </si>
  <si>
    <t>Sana Husain Shaikh</t>
  </si>
  <si>
    <t>Raj Vitthalrao Ingale</t>
  </si>
  <si>
    <t>Omkar Sudhakar Mahamuni</t>
  </si>
  <si>
    <t>ABSCOND</t>
  </si>
  <si>
    <t>Maternity Leave (12 Sept'23)</t>
  </si>
  <si>
    <t>Prabhakar Ganesh Shinde</t>
  </si>
  <si>
    <t>Sonali Haresh Wadhwani</t>
  </si>
  <si>
    <t>Madhuri Manoj Bhosale</t>
  </si>
  <si>
    <t>Dhanenkula Venkatesh</t>
  </si>
  <si>
    <t>Saurabh Bhimraj Tupe</t>
  </si>
  <si>
    <t>Nadim Akabar Shaikh</t>
  </si>
  <si>
    <t>Rupali Balasaheb Kolhal</t>
  </si>
  <si>
    <t>Training</t>
  </si>
  <si>
    <t>Gorkha Harshada Deelip</t>
  </si>
  <si>
    <t>Shweta Ronghanpi</t>
  </si>
  <si>
    <t>Saifulla Bavagi</t>
  </si>
  <si>
    <t>Sanket Dnyandev Pichad</t>
  </si>
  <si>
    <t>Vitthal Ashok Choudhari</t>
  </si>
  <si>
    <t>Indu Ibrahim Kungda</t>
  </si>
  <si>
    <t>Akash Manohar Agarkar</t>
  </si>
  <si>
    <t>G.Poukinlung</t>
  </si>
  <si>
    <t>Pratik Ganesh Katkar</t>
  </si>
  <si>
    <t>Tausif Bashir Patel</t>
  </si>
  <si>
    <t>18:00 - 03:00</t>
  </si>
  <si>
    <t>19:00 - 04:00</t>
  </si>
  <si>
    <t>09:00 - 18:00</t>
  </si>
  <si>
    <t>21:00 - 06:00</t>
  </si>
  <si>
    <t>13:00 - 22:00</t>
  </si>
  <si>
    <t>12:00 - 21:00</t>
  </si>
  <si>
    <t>08:00 - 17:00</t>
  </si>
  <si>
    <t>06:00 - 15:00</t>
  </si>
  <si>
    <t>Divya Sandeeprao Makode</t>
  </si>
  <si>
    <t>Nitin Kalinga Redekar</t>
  </si>
  <si>
    <t>Dhruv Choudhary</t>
  </si>
  <si>
    <t>Rahul Kumar jha</t>
  </si>
  <si>
    <t>Alisha Khan</t>
  </si>
  <si>
    <t>Mohd. Shakib</t>
  </si>
  <si>
    <t>Akhil Nelliparambil Girikumar</t>
  </si>
  <si>
    <t>Manisha Soni</t>
  </si>
  <si>
    <t>Sumita Nayak</t>
  </si>
  <si>
    <t>Mohammad Faraz Akbar Sayyad</t>
  </si>
  <si>
    <t>Aniket</t>
  </si>
  <si>
    <t>Mohammad Ayan Abdul Inamdar</t>
  </si>
  <si>
    <t>Shaikh Abdul Qadir Zahoor Ahmed</t>
  </si>
  <si>
    <t>Srushti Rajesh Dongre</t>
  </si>
  <si>
    <t>Xavier Mohan Nagarkanti</t>
  </si>
  <si>
    <t>Anmol Bhatt</t>
  </si>
  <si>
    <t>Armstrong Kamei</t>
  </si>
  <si>
    <t>Irwin Kamei</t>
  </si>
  <si>
    <t>Talha Mukhtar Shaikh</t>
  </si>
  <si>
    <t>Digvijay Uddhavrao Kolpe</t>
  </si>
  <si>
    <t>Atish Suresh Bhosale</t>
  </si>
  <si>
    <t>Ashley Anthony David</t>
  </si>
  <si>
    <t>Hemraj Chimnaram Jangid</t>
  </si>
  <si>
    <t>Sunil Tanaji Shinde</t>
  </si>
  <si>
    <t>Daphal Tushar Sadashiv</t>
  </si>
  <si>
    <t>Surveillance Executive</t>
  </si>
  <si>
    <t>Ritesh Joseph Salve</t>
  </si>
  <si>
    <t>Sumit Madhukar Choudhari</t>
  </si>
  <si>
    <t>Sufiyan Wahid Khan</t>
  </si>
  <si>
    <t>Akshay Madhavrao Gadkar</t>
  </si>
  <si>
    <t>Tina Raghuveer Bhojwani</t>
  </si>
  <si>
    <t>Arbaaz Rafique Khan</t>
  </si>
  <si>
    <t>Akash Narayan Ratnaparkhi</t>
  </si>
  <si>
    <t>Rahit Bhakta</t>
  </si>
  <si>
    <t>Vansh Saxena</t>
  </si>
  <si>
    <t>Samarth Mishra</t>
  </si>
  <si>
    <t>Pankaj Tiwari</t>
  </si>
  <si>
    <t>Jagdish Ashokkumar Madwani</t>
  </si>
  <si>
    <t>M Siddique A Samad Inamdar</t>
  </si>
  <si>
    <t>Aniket Raj Adagale</t>
  </si>
  <si>
    <t>Prajwal Prakash Bhopale</t>
  </si>
  <si>
    <t>Mohite Shrikrushna Ravindra</t>
  </si>
  <si>
    <t>Wakhare Swapnil Subhash</t>
  </si>
  <si>
    <t>Badri Mahada Kuhite</t>
  </si>
  <si>
    <t>Dipak Balasaheb Bachute</t>
  </si>
  <si>
    <t>Shubham Kaduba Yermule</t>
  </si>
  <si>
    <t>Sajida Mashakh Jamadar</t>
  </si>
  <si>
    <t>Ankush Atinand Kumar Bhandari</t>
  </si>
  <si>
    <t>Mrunali Kamble</t>
  </si>
  <si>
    <t>Yash Nitin Ambure</t>
  </si>
  <si>
    <t>Yashwant S Jadhav</t>
  </si>
  <si>
    <t>Zakariya Mubeen Khan</t>
  </si>
  <si>
    <t>Amol Anandrao Desai</t>
  </si>
  <si>
    <t>Anuja Balasaheb Kolhe</t>
  </si>
  <si>
    <t>Ismail Arif Mulla</t>
  </si>
  <si>
    <t>Sr.Executive Mis</t>
  </si>
  <si>
    <t>Operations Manager</t>
  </si>
  <si>
    <t>Human Resource</t>
  </si>
  <si>
    <t>Chirulingadrulu Gokul</t>
  </si>
  <si>
    <t>Sweta Sunilkumar Gohil</t>
  </si>
  <si>
    <t>Shubham Mahesh Parab</t>
  </si>
  <si>
    <t>Arbaaj Sameer Shaikh</t>
  </si>
  <si>
    <t>Mustafa Jabbar Ahmed</t>
  </si>
  <si>
    <t>Hrushikesh Dhirendrapratap Sharma</t>
  </si>
  <si>
    <t>Sanyukta Ghosh</t>
  </si>
  <si>
    <t>Santosh Tanaji Magar</t>
  </si>
  <si>
    <t>Komal Munilal More</t>
  </si>
  <si>
    <t>Paigambar Jamadar</t>
  </si>
  <si>
    <t>Abhijay Kamble</t>
  </si>
  <si>
    <t>Seemab Riyaz Shaikh</t>
  </si>
  <si>
    <t>Joshua Charles Anthony</t>
  </si>
  <si>
    <t>Sahil Liyakat Sayyad</t>
  </si>
  <si>
    <t>Rushikesh Laxmikant Harde</t>
  </si>
  <si>
    <t>Pooja Vijay Alhat</t>
  </si>
  <si>
    <t>Bhushan Manohar Khonde</t>
  </si>
  <si>
    <t>Suraj Vasantrao Ghorpade</t>
  </si>
  <si>
    <t>Nikita Pramod Sonawane</t>
  </si>
  <si>
    <t>Sanjay Pawankumar Vyas</t>
  </si>
  <si>
    <t>Payal Suresh Chavan</t>
  </si>
  <si>
    <t>Numan Asif Sayyed</t>
  </si>
  <si>
    <t>Ajay Vijay Sasane</t>
  </si>
  <si>
    <t>Snehal Tushar Shitole</t>
  </si>
  <si>
    <t>Sneha Ramesh More</t>
  </si>
  <si>
    <t>Vinay Gyansingh Pawar</t>
  </si>
  <si>
    <t>Riya Raghunath Pal</t>
  </si>
  <si>
    <t>Anjali Hanumant Waghmare</t>
  </si>
  <si>
    <t>Prashant Nandkishor Shimbare</t>
  </si>
  <si>
    <t>Yash Gautam Aulolu</t>
  </si>
  <si>
    <t>Rahul Shankar Misal</t>
  </si>
  <si>
    <t>Sakshi Suryakant Mohite</t>
  </si>
  <si>
    <t>Priya Dipakbhai Solanki</t>
  </si>
  <si>
    <t>Satyam Garud</t>
  </si>
  <si>
    <t>Singh Sudhir Laxman</t>
  </si>
  <si>
    <t>Sakshi Yashwant Panchal</t>
  </si>
  <si>
    <t>Harsh Dhramdasji Bhondekar</t>
  </si>
  <si>
    <t>Monika Mohan Kamble</t>
  </si>
  <si>
    <t>Yash Santosh Chavan</t>
  </si>
  <si>
    <t>Krishna Shankar Pise</t>
  </si>
  <si>
    <t>Shubham Satish Patil</t>
  </si>
  <si>
    <t>Rupesh Ganesh Pandit</t>
  </si>
  <si>
    <t>Amar Suresh Dhavale</t>
  </si>
  <si>
    <t>Vaibhav Prakash Mahajan</t>
  </si>
  <si>
    <t>Shivani Amit Shelke</t>
  </si>
  <si>
    <t>Neelam Jaiprakash Choudhary</t>
  </si>
  <si>
    <t>Deepak Yuvaraj Banawade</t>
  </si>
  <si>
    <t>Sanjana Manik Gore</t>
  </si>
  <si>
    <t>Mulani Aftab Firoz Khan</t>
  </si>
  <si>
    <t>Pranay Santosh Kalokhe</t>
  </si>
  <si>
    <t>Priyank Mohan</t>
  </si>
  <si>
    <t>Ravikumar Shahajirao Bhosle</t>
  </si>
  <si>
    <t>Himali Matwankar</t>
  </si>
  <si>
    <t>Poonam Amit Avinashe</t>
  </si>
  <si>
    <t>Executive - Recruitment</t>
  </si>
  <si>
    <t>Medical Leave Documents Submitted</t>
  </si>
  <si>
    <t>Suraj Arjun Jadhav</t>
  </si>
  <si>
    <t>Suraj Sanjay Bhosale</t>
  </si>
  <si>
    <t>Bhavesh Tulsidas Chavhan</t>
  </si>
  <si>
    <t>Umer Rashid Wani</t>
  </si>
  <si>
    <t>Abrar Asghar Khan</t>
  </si>
  <si>
    <t>Prajwal Subhash Vairal</t>
  </si>
  <si>
    <t>Vastav Pradeep Bhagat</t>
  </si>
  <si>
    <t>Mangesh Suresh Lahamge</t>
  </si>
  <si>
    <t>Tejas Shahaji Deokar</t>
  </si>
  <si>
    <t>Irfan Mahamadali Shaikh</t>
  </si>
  <si>
    <t>Sushant Shivdas Bansod</t>
  </si>
  <si>
    <t>Gaurav Chandrakant Rasage</t>
  </si>
  <si>
    <t>Vaibhav Subhash Bharekar</t>
  </si>
  <si>
    <t>Yogesh Verma</t>
  </si>
  <si>
    <t>Onkar Devendra Choure</t>
  </si>
  <si>
    <t>Gopal Dnyaneshwar Magar</t>
  </si>
  <si>
    <t>Sakshi Diliprao Bansod</t>
  </si>
  <si>
    <t>Pooja Tukaram Chitale</t>
  </si>
  <si>
    <t>Maternity leave for her from 16th August 2023</t>
  </si>
  <si>
    <t>I got the update from her that due to some medical emergency she is unable to report office. Also, we have received her medical documents. So, since her case is genuine so we can allow her the leaves for 3 days, if in case she failed to come after 3 days we will proceed further as per the policy.</t>
  </si>
  <si>
    <t>Ashish Prabhakar Badgujar</t>
  </si>
  <si>
    <t>Shivprasad Ramanaiah Dandu</t>
  </si>
  <si>
    <t>Huzair Nasir Shaikh</t>
  </si>
  <si>
    <t>Karan Ram Kadam</t>
  </si>
  <si>
    <t>Pratiksha Sanjay Tiwari</t>
  </si>
  <si>
    <t>Kiran Anil Sonawane</t>
  </si>
  <si>
    <t>Jayesh Chandrashekhar Hiwale</t>
  </si>
  <si>
    <t>Anuj Ravindra Nathe</t>
  </si>
  <si>
    <t>Shubhangi Bhimrao Gurchal</t>
  </si>
  <si>
    <t>Shubham Tukadu Dadmal</t>
  </si>
  <si>
    <t>Aditya Shekhar Tiwari</t>
  </si>
  <si>
    <t>Rajkumar Ramprasad Yadav</t>
  </si>
  <si>
    <t>Niraj Dnyanoba Biradar</t>
  </si>
  <si>
    <t>Pratiksha Ajit Bhosale</t>
  </si>
  <si>
    <t>Rahul Premdas Chavan</t>
  </si>
  <si>
    <t>Swamini Appasaheb Wabale</t>
  </si>
  <si>
    <t>Arkam Suhail Shaikh</t>
  </si>
  <si>
    <t>Akshay Anil Jadhav</t>
  </si>
  <si>
    <t>Chandrakant Kisan Wanve</t>
  </si>
  <si>
    <t>Mohammed Anas Yunus Shaikh</t>
  </si>
  <si>
    <t>Bhand Vedant Balasaheb</t>
  </si>
  <si>
    <t>Abhishek Mishra</t>
  </si>
  <si>
    <t>Mohd. Aman Shaheer</t>
  </si>
  <si>
    <t>Separation - This will be shared by today EOD</t>
  </si>
  <si>
    <t>Maternity leave for her from 25th April 2023</t>
  </si>
  <si>
    <t>Maternity leave for her from 11th Aug 2023</t>
  </si>
  <si>
    <t>Employee will resume tomorrow i.e 29th Aug'23</t>
  </si>
  <si>
    <t>Samita Rajendra More</t>
  </si>
  <si>
    <t>Rutvik Sunil Deshmukh</t>
  </si>
  <si>
    <t>Abhishek Rajendra Gadade</t>
  </si>
  <si>
    <t>Kedar Devendra Tankale</t>
  </si>
  <si>
    <t>Arya Pramod Bhorde</t>
  </si>
  <si>
    <t>Sonal Umanath Pathak</t>
  </si>
  <si>
    <t>Pankaj Vishwakarma</t>
  </si>
  <si>
    <t>Rakesh Ashok Gaikwad</t>
  </si>
  <si>
    <t>Nikhil Nishikant Ghodke</t>
  </si>
  <si>
    <t>Nakul Bhagwan Pawar</t>
  </si>
  <si>
    <t>Avishkar Sanjay Ingole</t>
  </si>
  <si>
    <t>Akash Rajendra Kadam</t>
  </si>
  <si>
    <t>Priya Roy</t>
  </si>
  <si>
    <t>Altaf Aslam Qureshi</t>
  </si>
  <si>
    <t>Rohan Narendra Chaporkar</t>
  </si>
  <si>
    <t>Vikarmsingh Harisingh Bhadoriya</t>
  </si>
  <si>
    <t>Kartik Mahesh Padale</t>
  </si>
  <si>
    <t>Rohan Hemant Pathak</t>
  </si>
  <si>
    <t>Mohit Pradip Patil</t>
  </si>
  <si>
    <t>Khushagra Dixit</t>
  </si>
  <si>
    <t>Prasad Tanaji Chikane</t>
  </si>
  <si>
    <t>Sushant Tanaji Magdum</t>
  </si>
  <si>
    <t>Abrar Mehboob Sayyed</t>
  </si>
  <si>
    <t>Pramod Balasaheb Patole</t>
  </si>
  <si>
    <t>Dhanashree Bhausaheb Borude</t>
  </si>
  <si>
    <t>Employee admitted in hospital and will come to office on Monday</t>
  </si>
  <si>
    <t>Absconding Case</t>
  </si>
  <si>
    <t>11:00 - 20:00</t>
  </si>
  <si>
    <t>14:00 - 23:00</t>
  </si>
  <si>
    <t>15:00 - 00:01</t>
  </si>
  <si>
    <t>22:00 - 07:00</t>
  </si>
  <si>
    <t>20:00 - 05:00</t>
  </si>
  <si>
    <t>10:00 - 19:00</t>
  </si>
  <si>
    <t>23:00 - 08:00</t>
  </si>
  <si>
    <t>16:00 - 01:00</t>
  </si>
  <si>
    <t>07:00 - 16:00</t>
  </si>
  <si>
    <t>17:00 - 02:00</t>
  </si>
  <si>
    <t>Pankajkumar Nagesh Supekar</t>
  </si>
  <si>
    <t>Priyanshu Sudhir Fedar</t>
  </si>
  <si>
    <t>Gavin Felix Xavier</t>
  </si>
  <si>
    <t>Anupriya Mishra</t>
  </si>
  <si>
    <t>Momin Muzaffar Ashfaque</t>
  </si>
  <si>
    <t>Dhiraj Labheshwar Prasad Singh</t>
  </si>
  <si>
    <t>Ayaan Sameer Shaikh</t>
  </si>
  <si>
    <t>Aftab Dastgeer Shaikh</t>
  </si>
  <si>
    <t>Gayatri Chandrakant Rathod</t>
  </si>
  <si>
    <t>Akshay Deepak Bonde</t>
  </si>
  <si>
    <t>Swapnil Jitendra Sontakke</t>
  </si>
  <si>
    <t>Sagar Vasant Ghule</t>
  </si>
  <si>
    <t>Rakesh Macharla</t>
  </si>
  <si>
    <t>Sahil Prakashrao Dhenge</t>
  </si>
  <si>
    <t>Vaibhav Manikpuri</t>
  </si>
  <si>
    <t>Abhishek Ashok Kamble</t>
  </si>
  <si>
    <t>Shruti Bhamare</t>
  </si>
  <si>
    <t>Prajakta Vasant Desale</t>
  </si>
  <si>
    <t>Node JS Developer</t>
  </si>
  <si>
    <t>03:00 - 12:00</t>
  </si>
  <si>
    <t>Srikant Barik</t>
  </si>
  <si>
    <t>Srushti Shivram Mane</t>
  </si>
  <si>
    <t>Balkrishna Yadav</t>
  </si>
  <si>
    <t>Vivekanand Chandrashekhar Jambhorkar</t>
  </si>
  <si>
    <t>Vijay Fulchand Waghmare</t>
  </si>
  <si>
    <t>Piyush Pralhad Dawale</t>
  </si>
  <si>
    <t>Sumer Sunil Mulke</t>
  </si>
  <si>
    <t>Reena Swapnil Hodage</t>
  </si>
  <si>
    <t>Faiz Istiyaq Shaikh</t>
  </si>
  <si>
    <t>Aadam Munnwar Shaikh</t>
  </si>
  <si>
    <t>Muzaffar Mehbub Shaikh</t>
  </si>
  <si>
    <t>Akash Manohar Sahastrabuddhe</t>
  </si>
  <si>
    <t>Shubham Shivaji Bhandari</t>
  </si>
  <si>
    <t>Nilesh Vijaykumar Homkar</t>
  </si>
  <si>
    <t>Pankaj Nandkumar Korde</t>
  </si>
  <si>
    <t>Vrushal Shinde</t>
  </si>
  <si>
    <t>Sanket Sanjay Waghchoure</t>
  </si>
  <si>
    <t>Swati Sunil Bothe</t>
  </si>
  <si>
    <t>Yogesh Sanjay Satpute</t>
  </si>
  <si>
    <t>Sharda Govind Shimple</t>
  </si>
  <si>
    <t>Siddhant Shreedhar Panse</t>
  </si>
  <si>
    <t>Hrushikesh Chandrakant Shinde</t>
  </si>
  <si>
    <t>Rupesh Bharat Darekar</t>
  </si>
  <si>
    <t>Abhishek Kaduba Gade</t>
  </si>
  <si>
    <t>Vikas Sanjay Jadhav</t>
  </si>
  <si>
    <t>Reshma Ganus Shaikh</t>
  </si>
  <si>
    <t>Shalu Bhingraj Bisi</t>
  </si>
  <si>
    <t>Harshpreet Jaspal Singh Lohar</t>
  </si>
  <si>
    <t>Singh Gulshankumar Manoj</t>
  </si>
  <si>
    <t>Joshi Neelkanth Jignesh</t>
  </si>
  <si>
    <t>Pallavi Harinath Shukla</t>
  </si>
  <si>
    <t>Menka Shesrao Pawar</t>
  </si>
  <si>
    <t>Akansh Dinesh Pardeshi</t>
  </si>
  <si>
    <t>Waganna Abhishek Prakash</t>
  </si>
  <si>
    <t>Mominul Mustafa Shaikh</t>
  </si>
  <si>
    <t>Pawan Chouhan</t>
  </si>
  <si>
    <t>Altamash Iqbal Sayyed</t>
  </si>
  <si>
    <t>Shivranjan Sandeep Shelke</t>
  </si>
  <si>
    <t>Rajat Bohra</t>
  </si>
  <si>
    <t>Baireddy Saikumar Venkatnarasaiaya</t>
  </si>
  <si>
    <t>Abhijeet Mohan Pawar</t>
  </si>
  <si>
    <t>Zubair Sattar Shaikh</t>
  </si>
  <si>
    <t>Sangita Shivaji Ghodake</t>
  </si>
  <si>
    <t>Krushnali Mukundrao Patil</t>
  </si>
  <si>
    <t>Ganesh Ramakant Chate</t>
  </si>
  <si>
    <t>Kushagra Dixit</t>
  </si>
  <si>
    <t>Sajid Shahid Shaikh</t>
  </si>
  <si>
    <t>Prathmesh Balkrishna Mooliya</t>
  </si>
  <si>
    <t>Nair Bipin Rajesh</t>
  </si>
  <si>
    <t>Arshiya Kakar</t>
  </si>
  <si>
    <t>Tayyaba Yasin Zamindar</t>
  </si>
  <si>
    <t>Balaji Birajdar</t>
  </si>
  <si>
    <t>Revati Deepak Shendkar</t>
  </si>
  <si>
    <t>Shaikh Sabir Abdul Sattar Maniyar</t>
  </si>
  <si>
    <t>Shradha Vivek Hedau</t>
  </si>
  <si>
    <t>Megha Shamrav Jawale</t>
  </si>
  <si>
    <t>Dunde Nilesh Dhondiba</t>
  </si>
  <si>
    <t>Yash Yadav</t>
  </si>
  <si>
    <t>Akshay Trivedi</t>
  </si>
  <si>
    <t>Monam Surender Khanna</t>
  </si>
  <si>
    <t>Nilesh Jatan Karotiya</t>
  </si>
  <si>
    <t>Kiran Suresh Bagde</t>
  </si>
  <si>
    <t>Anjali Rajendra Jawake</t>
  </si>
  <si>
    <t>Chaudhari Kunal Kailas</t>
  </si>
  <si>
    <t>Shashikant Gangadhar Khamankar</t>
  </si>
  <si>
    <t>Soham Dilip Jadhav</t>
  </si>
  <si>
    <t>Shweta Ravindra Mundhe</t>
  </si>
  <si>
    <t>Sagar Balasaheb Kadam</t>
  </si>
  <si>
    <t>Dnyaneshwar Ramprasad Gaurav</t>
  </si>
  <si>
    <t>Mahesh Rajendra Jadhav</t>
  </si>
  <si>
    <t>Vaibhav Dasharath Shete</t>
  </si>
  <si>
    <t>Geetanjali Sonowal</t>
  </si>
  <si>
    <t>Sanket Sureshrao Shinde</t>
  </si>
  <si>
    <t>Rohit Laxman Lohar</t>
  </si>
  <si>
    <t>Vetale Piyush Ganesh</t>
  </si>
  <si>
    <t>Prathamesh Dnyaneshwar Kamble</t>
  </si>
  <si>
    <t>Govind Shesherao Biradar</t>
  </si>
  <si>
    <t>Sana Kutbuddin Mulla</t>
  </si>
  <si>
    <t>Karlekar Rahul Anil</t>
  </si>
  <si>
    <t>Sayali Dipak Mandle</t>
  </si>
  <si>
    <t>Raj Vijay Mhamunkar</t>
  </si>
  <si>
    <t>Shweta Tatyasaheb Arkar</t>
  </si>
  <si>
    <t>Bittu Hazarika</t>
  </si>
  <si>
    <t>Shraddha Shivaji Gaikwad</t>
  </si>
  <si>
    <t>Harsh Rajendra Mishra</t>
  </si>
  <si>
    <t>Alfaiz Rafik Shaikh</t>
  </si>
  <si>
    <t>Akash Vitthal Dilwale</t>
  </si>
  <si>
    <t>Dnyaneshwar Gangadhar Sontakke</t>
  </si>
  <si>
    <t>Shriya Uttam Sonalkar</t>
  </si>
  <si>
    <t>Kavita Balasaheb Yewale</t>
  </si>
  <si>
    <t>Rahul Pradip Bagad</t>
  </si>
  <si>
    <t>Sr. Demand Generation Executive</t>
  </si>
  <si>
    <t>Pradip Rambhau Bhoi</t>
  </si>
  <si>
    <t>Maternity leave for her from 16th August 2023 to 12th Feb'2024</t>
  </si>
  <si>
    <t>Maternity leave for her from 11th Aug 2023 to 7th Feb'2024</t>
  </si>
  <si>
    <t>Kumar Ramsingh Sonar</t>
  </si>
  <si>
    <t>Yash Bhandari</t>
  </si>
  <si>
    <t>Kajol Suresh Rathod</t>
  </si>
  <si>
    <t>Gauri Bhanudas Pawar</t>
  </si>
  <si>
    <t>Hrushikesh Dilip Deshmukh</t>
  </si>
  <si>
    <t>Javed Ramzan Sayyed</t>
  </si>
  <si>
    <t>Pooja Meenraj Khatri</t>
  </si>
  <si>
    <t>Niyamat Manjur Bhole</t>
  </si>
  <si>
    <t>Ganesh Sunil Lokhande</t>
  </si>
  <si>
    <t>Anand Vaijinath Unawane</t>
  </si>
  <si>
    <t>Tushar Deshwal</t>
  </si>
  <si>
    <t>Sharib Aziz</t>
  </si>
  <si>
    <t>Santosh Sopan Dhaigude</t>
  </si>
  <si>
    <t>Gajanan Moteeram Kadam</t>
  </si>
  <si>
    <t>Amir Hasan Tamboli</t>
  </si>
  <si>
    <t>Mayur Prakash Veer</t>
  </si>
  <si>
    <t>Divya Nivrutti Chakkar</t>
  </si>
  <si>
    <t>Saurabh Chandrakant Teke</t>
  </si>
  <si>
    <t>Shruti Vitthal Bhore</t>
  </si>
  <si>
    <t>Saraf Mohanish Kalpesh</t>
  </si>
  <si>
    <t>Shantanu Suresh Pawar</t>
  </si>
  <si>
    <t>Omkar Santosh Sirsat</t>
  </si>
  <si>
    <t>Adnan Asif Shaikh</t>
  </si>
  <si>
    <t>Tanmay Shamsundar Badki</t>
  </si>
  <si>
    <t>Aaftab Samshad Idrisi</t>
  </si>
  <si>
    <t>Prathmesh Purushottam Umrikar</t>
  </si>
  <si>
    <t>Saurabh Ankush Jagdale</t>
  </si>
  <si>
    <t>Swati Bhausaheb Sable</t>
  </si>
  <si>
    <t>Sanjay Rajendra Kuldharan</t>
  </si>
  <si>
    <t>Kunal Ajay Bangar</t>
  </si>
  <si>
    <t>Divesh Ramkrushna Madaswar</t>
  </si>
  <si>
    <t>Gaourav Shivnath Avhale</t>
  </si>
  <si>
    <t>Group Lead Accounts</t>
  </si>
  <si>
    <t>Sharik latif Sayyad</t>
  </si>
  <si>
    <t>Yasmin Musa Sayyad</t>
  </si>
  <si>
    <t>Faizan A. Gafur Shaikh</t>
  </si>
  <si>
    <t>Geetika Ashwin Shah</t>
  </si>
  <si>
    <t>Ammar Akbar Parkar</t>
  </si>
  <si>
    <t>Rushikesh Rajkumar Mule</t>
  </si>
  <si>
    <t>Almas Ikbal Tamake</t>
  </si>
  <si>
    <t>Sagar Dayanand</t>
  </si>
  <si>
    <t>Jayesh Mahendra Mali</t>
  </si>
  <si>
    <t>Sumit Babanrao Naikar</t>
  </si>
  <si>
    <t>Diksha Laxman Chaudhari</t>
  </si>
  <si>
    <t>Prem Rajesh Dhende</t>
  </si>
  <si>
    <t>Atharv Sanjay Shimpi</t>
  </si>
  <si>
    <t>Anita Manohar Karamapuri</t>
  </si>
  <si>
    <t>Pramod Kailas Lakhane</t>
  </si>
  <si>
    <t>Vivek Verma</t>
  </si>
  <si>
    <t>Team Leader - MIS</t>
  </si>
  <si>
    <t>Sandeep Vijay Jangam</t>
  </si>
  <si>
    <t>Jayesh Giridhar Kuthe</t>
  </si>
  <si>
    <t>Lawande Suhas Prashant</t>
  </si>
  <si>
    <t>Muhammad Nauman Imran Shaikh</t>
  </si>
  <si>
    <t>Sayyed Mohammed Natiq Hasan</t>
  </si>
  <si>
    <t>Shaikh Samir Shaikh Amit</t>
  </si>
  <si>
    <t>Rohit Ratanlal Khandare</t>
  </si>
  <si>
    <t>Jitendra Sitaram Jadhav</t>
  </si>
  <si>
    <t>Omkar Ramchandra Kumbhar</t>
  </si>
  <si>
    <t>Saad Zakir Panhalkar</t>
  </si>
  <si>
    <t>Abhay Singh</t>
  </si>
  <si>
    <t>Pravin Pradeep Kadale</t>
  </si>
  <si>
    <t>Sachin Mahadeo Kamble</t>
  </si>
  <si>
    <t>Anjali</t>
  </si>
  <si>
    <t>Pratiksha Dnyandev Jadhav</t>
  </si>
  <si>
    <t>Himalay Tanaji Jadhav</t>
  </si>
  <si>
    <t>Prajakta Eknath Kanawade</t>
  </si>
  <si>
    <t>Vishal Dattatray Darekar</t>
  </si>
  <si>
    <t>Neha Ashok Kamble</t>
  </si>
  <si>
    <t>Saurabh Vijaykumar Choudhari</t>
  </si>
  <si>
    <t>Atharva Saachien Phadkay</t>
  </si>
  <si>
    <t>Maviya Javed Mulla</t>
  </si>
  <si>
    <t>Deepti Bharat Kudale</t>
  </si>
  <si>
    <t>Geetanjali Sandeep Waghmare</t>
  </si>
  <si>
    <t>Anisha Anandan Raghavan</t>
  </si>
  <si>
    <t>Vaibhav Bharat Desai</t>
  </si>
  <si>
    <t>Vaibhav Rajaram Chandanshive</t>
  </si>
  <si>
    <t>Akash Hanumant Panchal</t>
  </si>
  <si>
    <t>Nikita Ravindra Targe</t>
  </si>
  <si>
    <t>Diksha Rajendra Bhagat</t>
  </si>
  <si>
    <t>Rohit Ajay Bangar</t>
  </si>
  <si>
    <t>Dipali Sanjay Gawade</t>
  </si>
  <si>
    <t>Snehal Chandrakant Manurkar</t>
  </si>
  <si>
    <t>Mohammad Amaan Shafiq Ahmad Ansari</t>
  </si>
  <si>
    <t>Mrunmayee Mankar</t>
  </si>
  <si>
    <t>Simran Kaur Kaliya</t>
  </si>
  <si>
    <t>Aniket Prakash Radke</t>
  </si>
  <si>
    <t>Eric Anand Alotkar</t>
  </si>
  <si>
    <t>Vijay Shivajirao Shinde</t>
  </si>
  <si>
    <t>Ingawale Suryaji Vilas</t>
  </si>
  <si>
    <t>Sahil Ismail Shaikh</t>
  </si>
  <si>
    <t>Sachin Avinash Deshmane</t>
  </si>
  <si>
    <t>Supriya Gopawad</t>
  </si>
  <si>
    <t>Karan Somnath Thorat</t>
  </si>
  <si>
    <t>Mayuresh Mahesh Panchpor</t>
  </si>
  <si>
    <t>Ashish Shekhar Rathod</t>
  </si>
  <si>
    <t>Shaunak Sheetawi Lunawat</t>
  </si>
  <si>
    <t>Hussain Moosa Warwatkar</t>
  </si>
  <si>
    <t>Sakshi Prakash Patil</t>
  </si>
  <si>
    <t>Prasad Maharana</t>
  </si>
  <si>
    <t>Mohammed Zaheer Naushad Sayyed</t>
  </si>
  <si>
    <t>Adesh Suryaprakash Gedam</t>
  </si>
  <si>
    <t>Manisha Mahadeo Lalsangi</t>
  </si>
  <si>
    <t>Ankit Ramashish Prasad</t>
  </si>
  <si>
    <t>Sawar Adnan Aziz</t>
  </si>
  <si>
    <t>Sadiq Shaikh Ashfaque</t>
  </si>
  <si>
    <t>Rohan Rajesh Gawade</t>
  </si>
  <si>
    <t>Harshal Hanumant Khude</t>
  </si>
  <si>
    <t>Aamir Ismail Shaikh</t>
  </si>
  <si>
    <t>Faizan Sayyed</t>
  </si>
  <si>
    <t>Sejal Purushottam Talankar</t>
  </si>
  <si>
    <t>Santosh Mali</t>
  </si>
  <si>
    <t>Piyush Bharat Kapadnis</t>
  </si>
  <si>
    <t>Devashish Makarand Bakre</t>
  </si>
  <si>
    <t>Vineet Vinod Jagtap</t>
  </si>
  <si>
    <t>Deepa Dnyaneshwar Phate</t>
  </si>
  <si>
    <t>Hardik Ravi Sappal</t>
  </si>
  <si>
    <t>Mosin Hanif Shaikh</t>
  </si>
  <si>
    <t>Suraj Zumbar Jadhav</t>
  </si>
  <si>
    <t>Sakshi Santosh Khandare</t>
  </si>
  <si>
    <t>Ifaj Mehboob Mulla</t>
  </si>
  <si>
    <t>Yukta Jay Solanki</t>
  </si>
  <si>
    <t>05:00 - 14:00</t>
  </si>
  <si>
    <t>CRM Login Hours</t>
  </si>
  <si>
    <t>CRM Attendance</t>
  </si>
  <si>
    <t>Maternity leave for her from 30th OCT 2023 to 27th APR'2024</t>
  </si>
  <si>
    <t>Anish Ashok</t>
  </si>
  <si>
    <t>Shilpi Chauhan</t>
  </si>
  <si>
    <t>Dennis Robin</t>
  </si>
  <si>
    <t>Shashank Singh</t>
  </si>
  <si>
    <t>Kashish Gupta</t>
  </si>
  <si>
    <t>Devgeer Sanjeev Giri</t>
  </si>
  <si>
    <t>Parvez Feroz Khan</t>
  </si>
  <si>
    <t>Noman Imtiyaz Tamboli</t>
  </si>
  <si>
    <t>Shahsank Shankar Mandale</t>
  </si>
  <si>
    <t>Sourabhi Moitra</t>
  </si>
  <si>
    <t>G P Thanisha</t>
  </si>
  <si>
    <t>Md Hussain Rukhsad Siddiqui</t>
  </si>
  <si>
    <t>Pratiksha Bhima Dongare</t>
  </si>
  <si>
    <t>Aishwarya Manohar Choudhary</t>
  </si>
  <si>
    <t>Utkarsh Bhamare</t>
  </si>
  <si>
    <t>Shubham Suryakant Undre</t>
  </si>
  <si>
    <t>Joy Ajay Brahmane</t>
  </si>
  <si>
    <t>Abhishek Mohan Shinde</t>
  </si>
  <si>
    <t>Amardeep Singh Ranjeet Singh Saluja</t>
  </si>
  <si>
    <t>Rina Nilkanthrao Gadge</t>
  </si>
  <si>
    <t>Umesh Govind Phuke</t>
  </si>
  <si>
    <t>Tejas Sunil Wable</t>
  </si>
  <si>
    <t>Sudarshan Uddhavrao Tilekar</t>
  </si>
  <si>
    <t>Shrutika Rajendra Masal</t>
  </si>
  <si>
    <t>Shubhanshu Singh</t>
  </si>
  <si>
    <t>Apurva Arun Pise</t>
  </si>
  <si>
    <t>Nasrin Fatima</t>
  </si>
  <si>
    <t>Shantanu Bharat Borkar</t>
  </si>
  <si>
    <t>Tejal Kashiram Kamble</t>
  </si>
  <si>
    <t>Samiksha Rajesh Vaidya</t>
  </si>
  <si>
    <t>Vaishnav Rajesh Thorat</t>
  </si>
  <si>
    <t>Nisha Sanjay Shelar</t>
  </si>
  <si>
    <t>Pallavi Shivaji Darunte</t>
  </si>
  <si>
    <t>Ravikumar Ramalu Rasala</t>
  </si>
  <si>
    <t>Umar Sajid Shaikh</t>
  </si>
  <si>
    <t>Sayyed Tabish Aqueel</t>
  </si>
  <si>
    <t>Kotkar Ravindra Rajendra</t>
  </si>
  <si>
    <t>Ashutosh Bapurao Shelar</t>
  </si>
  <si>
    <t>Cripson Lawrence Pardeshi</t>
  </si>
  <si>
    <t>Izhar Nisar Shaikh</t>
  </si>
  <si>
    <t>Sujeet Nanasaheb Karde</t>
  </si>
  <si>
    <t>Satyajit Popat Sarvade</t>
  </si>
  <si>
    <t>Suhas Vilas Gaikawad</t>
  </si>
  <si>
    <t>Ajaz Imtiyaz Ansari</t>
  </si>
  <si>
    <t>Swati Sharad Haral</t>
  </si>
  <si>
    <t>Shoheb Saleem Pathan</t>
  </si>
  <si>
    <t>Aditya Dattatrya Taware</t>
  </si>
  <si>
    <t>Siddharth Rajesh Barge</t>
  </si>
  <si>
    <t>Emmanuel R Ralsun</t>
  </si>
  <si>
    <t>Zakeriya Talha Khan</t>
  </si>
  <si>
    <t>Shruti Manoj Pawar</t>
  </si>
  <si>
    <t>Sanjivanee Arun Nikam</t>
  </si>
  <si>
    <t>Sushree Aliva Smruti</t>
  </si>
  <si>
    <t>Avinash Ramesh Pardeshi</t>
  </si>
  <si>
    <t>Omkar K Naik</t>
  </si>
  <si>
    <t>Deependra Pratap</t>
  </si>
  <si>
    <t>Tushar Gajbhiye</t>
  </si>
  <si>
    <t>Bilqees Noreen</t>
  </si>
  <si>
    <t>Shubham Suresh Ahir</t>
  </si>
  <si>
    <t>Mohammad Ahmed Noor Mohammad Shaikh</t>
  </si>
  <si>
    <t>Poonam Jagdish Barange</t>
  </si>
  <si>
    <t>Mahesh Madanlal Pandiya</t>
  </si>
  <si>
    <t>Jai Ajay Dhruv</t>
  </si>
  <si>
    <t>Shrutika Suhas Gaikwad</t>
  </si>
  <si>
    <t>Patil Pintu Kailas</t>
  </si>
  <si>
    <t>Amaan Irfan Sayyed</t>
  </si>
  <si>
    <t>Rohan Suresh Singh</t>
  </si>
  <si>
    <t>Gaurav Gajanan Patil</t>
  </si>
  <si>
    <t>Yatin Arora</t>
  </si>
  <si>
    <t>Ramesh Rajman Gautam</t>
  </si>
  <si>
    <t>Nikita Vitthal Tumsare</t>
  </si>
  <si>
    <t>Shivangi Choudhary</t>
  </si>
  <si>
    <t>Sakshi Ashok Marathe</t>
  </si>
  <si>
    <t>Mahadevi Mallikarjun Swami</t>
  </si>
  <si>
    <t>Harshal Sharad Randive</t>
  </si>
  <si>
    <t>Ria Singh</t>
  </si>
  <si>
    <t>Chandana Maharajan Pillai</t>
  </si>
  <si>
    <t>Yassen Adam Amrelia</t>
  </si>
  <si>
    <t>Bhagyashri Kalidas Birajdar</t>
  </si>
  <si>
    <t>Sundar Kumar Jha</t>
  </si>
  <si>
    <t>Shubham Suhas Salve</t>
  </si>
  <si>
    <t>Pallavi N Rathod</t>
  </si>
  <si>
    <t>Sadat Yousuf</t>
  </si>
  <si>
    <t>Bryan Joseph Sonawane</t>
  </si>
  <si>
    <t>Shital Prakash Shelke</t>
  </si>
  <si>
    <t>Preama Ghosh</t>
  </si>
  <si>
    <t>Affan Sameer Shaikh</t>
  </si>
  <si>
    <t>Anish Suresh Pujari</t>
  </si>
  <si>
    <t>Shaikh Shireen Shakil</t>
  </si>
  <si>
    <t>Indrajeet Babalu Ahire</t>
  </si>
  <si>
    <t>Yash Vishwas Shelar</t>
  </si>
  <si>
    <t>Akshata Vasantrao Thube</t>
  </si>
  <si>
    <t xml:space="preserve">Pooja Suryakant Parse </t>
  </si>
  <si>
    <t>Harshada Nishikant More</t>
  </si>
  <si>
    <t>Chandrakant Ravindra Gawai</t>
  </si>
  <si>
    <t>Varsha Baburao Kamble</t>
  </si>
  <si>
    <t>Onkar Pralhad Shirallu</t>
  </si>
  <si>
    <t>Aniket Mukesh Gaikwad</t>
  </si>
  <si>
    <t>Keshav Devban Ban</t>
  </si>
  <si>
    <t>Pallavi Suresh Patil</t>
  </si>
  <si>
    <t>Vivek Ramesh Shinde</t>
  </si>
  <si>
    <t>Ronit Raju Shingare</t>
  </si>
  <si>
    <t>Hussain Hakim Chunawala</t>
  </si>
  <si>
    <t>Mrunali Anand Goski</t>
  </si>
  <si>
    <t>Asif Raza Mubarak Ali Shaikh</t>
  </si>
  <si>
    <t>Mohaseeen Isak Shaikh</t>
  </si>
  <si>
    <t>Joel John Gholap</t>
  </si>
  <si>
    <t>Kush Harish Vithalani</t>
  </si>
  <si>
    <t>Sarang Nitin Bhalerao</t>
  </si>
  <si>
    <t>Tanuj Harihar Padole</t>
  </si>
  <si>
    <t>Huzefa Rizwan Shaikh</t>
  </si>
  <si>
    <t>Rakesh Venkatraman</t>
  </si>
  <si>
    <t>Kalyani Baban Ahirrao</t>
  </si>
  <si>
    <t>Madhura Ravindra Tandulwadkar</t>
  </si>
  <si>
    <t>Aryan Gupta</t>
  </si>
  <si>
    <t>Mohit Ramkrishna Sonwane</t>
  </si>
  <si>
    <t>Pragati Vinayak Kakad</t>
  </si>
  <si>
    <t>Komal Mahendra Shukla</t>
  </si>
  <si>
    <t>Sujata Vijay Telangi</t>
  </si>
  <si>
    <t>Mohit Gulab Singh</t>
  </si>
  <si>
    <t>Faisal Afroz Shaikh</t>
  </si>
  <si>
    <t>Tejaswini Gautam Kamble</t>
  </si>
  <si>
    <t>Simon Abel Bhosale</t>
  </si>
  <si>
    <t>Sakshi Sanjay Asode</t>
  </si>
  <si>
    <t>Kartik Somnath Shelar</t>
  </si>
  <si>
    <t>Rohit Nivrutti Pawar</t>
  </si>
  <si>
    <t>Rahul Babanrao Bhalerao</t>
  </si>
  <si>
    <t>Shwetal Liladhar Bharadiya</t>
  </si>
  <si>
    <t>Sr.Executive - Recruitment</t>
  </si>
  <si>
    <t>TERMINATED</t>
  </si>
  <si>
    <t>PKT Not Cleared</t>
  </si>
  <si>
    <t>Personal Reason</t>
  </si>
  <si>
    <t>Ayush Chaudhary</t>
  </si>
  <si>
    <t>Billable</t>
  </si>
  <si>
    <t>Vaibhav Bansal</t>
  </si>
  <si>
    <t>Kunal Batra</t>
  </si>
  <si>
    <t>Rashmi Singh</t>
  </si>
  <si>
    <t>Vikas Singh</t>
  </si>
  <si>
    <t>Mahesh Dattatraya Kulkarni</t>
  </si>
  <si>
    <t>RA has met with accident and has major injuries hence he is not reporting to office.</t>
  </si>
  <si>
    <t>Runal Sunil Suple</t>
  </si>
  <si>
    <t>Regil Gaffur Shaikh</t>
  </si>
  <si>
    <t>Sanyukta Ulhas Kate</t>
  </si>
  <si>
    <t>Rohit Anil Jadhav</t>
  </si>
  <si>
    <t>Devi Dhaku Rathod</t>
  </si>
  <si>
    <t>Kalpesh Kailas Jagadhane</t>
  </si>
  <si>
    <t>Dagade Chandrakant Dilip</t>
  </si>
  <si>
    <t>Amit Navnath Zagade</t>
  </si>
  <si>
    <t>Agnil Aisudas</t>
  </si>
  <si>
    <t>Nikhil Uddhav Garad</t>
  </si>
  <si>
    <t>Leena Madhukar Patankar</t>
  </si>
  <si>
    <t>Abhishek Rajabhau Dhobale</t>
  </si>
  <si>
    <t>Mahesh Satish Swamy</t>
  </si>
  <si>
    <t>Renuka Trimukhe</t>
  </si>
  <si>
    <t>Shraddha Sharad Mangar</t>
  </si>
  <si>
    <t>Bhavna Chandan Bagde</t>
  </si>
  <si>
    <t>Harish Tukaram Shenoy</t>
  </si>
  <si>
    <t>Ashutosh Vijay Kanitkar</t>
  </si>
  <si>
    <t>Priyanka Rajesh Pawar</t>
  </si>
  <si>
    <t>Pooja Suryakant Parse</t>
  </si>
  <si>
    <t>Borraju Venkat Surendra</t>
  </si>
  <si>
    <t>Sapana Saroj</t>
  </si>
  <si>
    <t>Chingthanlun</t>
  </si>
  <si>
    <t>Sheldon Chung</t>
  </si>
  <si>
    <t>Devansh Ravindra Kothawade</t>
  </si>
  <si>
    <t>Arafat Ahmadali Shaikh</t>
  </si>
  <si>
    <t>Veeresh Kishor Naidu</t>
  </si>
  <si>
    <t>Kartik Pradeep Vyas</t>
  </si>
  <si>
    <t>Nikhil R</t>
  </si>
  <si>
    <t>Kushi Jageshwar Bhivgade</t>
  </si>
  <si>
    <t>Pankaj Sahebrao Gawai</t>
  </si>
  <si>
    <t>Onkar Anil Pawar</t>
  </si>
  <si>
    <t>Pranay Ravikumar Ingle</t>
  </si>
  <si>
    <t>Laxmi Basavraj Dubale</t>
  </si>
  <si>
    <t>Priyanka Kanhaiya Matke</t>
  </si>
  <si>
    <t>Vinayak Ramdas Hon</t>
  </si>
  <si>
    <t>Simon Vijay Bhalerao</t>
  </si>
  <si>
    <t>Onkar Ghotekar</t>
  </si>
  <si>
    <t>Mustafa Haji Mahedvi</t>
  </si>
  <si>
    <t>Yashshri Bhagwat Bhange</t>
  </si>
  <si>
    <t>Rimpa Radheshyam Guria</t>
  </si>
  <si>
    <t>Swapnil Pradip Thorat</t>
  </si>
  <si>
    <t>Hemant Parshuram Pujari</t>
  </si>
  <si>
    <t>Vijay Shahaji Gore</t>
  </si>
  <si>
    <t>Sanklesh Pandurang Shinde</t>
  </si>
  <si>
    <t>Ankita Ravindra Rokade</t>
  </si>
  <si>
    <t>Mohammad Jawwad Matin Shaikh</t>
  </si>
  <si>
    <t>Debarun Maitra</t>
  </si>
  <si>
    <t>Masira Attar</t>
  </si>
  <si>
    <t>Tamanna Goswami</t>
  </si>
  <si>
    <t>Mariyam Zainul Basher</t>
  </si>
  <si>
    <t>Amey Viddyadhur Wadodkar</t>
  </si>
  <si>
    <t>Yaseen Adam Amrelia</t>
  </si>
  <si>
    <t>ZTP</t>
  </si>
  <si>
    <t>Shashank Shankar Mandale</t>
  </si>
  <si>
    <t>Sylvester Muthalif Muthalif</t>
  </si>
  <si>
    <t>HR intervention</t>
  </si>
  <si>
    <t>Ramesh Singh</t>
  </si>
  <si>
    <t>Mayur Rajaram Dorge</t>
  </si>
  <si>
    <t>Shawn Victor Joseph</t>
  </si>
  <si>
    <t>Yasin Shahajan Sayyad</t>
  </si>
  <si>
    <t>Kumar Shivam</t>
  </si>
  <si>
    <t>Raju Lahuraj Jadhav</t>
  </si>
  <si>
    <t>Tejaswinee Ankush Bandgar</t>
  </si>
  <si>
    <t>Aditya Dilipkumar Sonawane</t>
  </si>
  <si>
    <t>Rahul Tukaram Sheravat</t>
  </si>
  <si>
    <t>Aishwarya Nandkumar Nimbalkar</t>
  </si>
  <si>
    <t>Kedar Shashikant Kakirde</t>
  </si>
  <si>
    <t>Jay Prakash Budhdev Ram</t>
  </si>
  <si>
    <t>Aswar Mayuri Kalyan</t>
  </si>
  <si>
    <t>Vishal Pramod Mupid</t>
  </si>
  <si>
    <t>Akash Rajesh Pardeshi</t>
  </si>
  <si>
    <t>Purva Jitendra Kadwe</t>
  </si>
  <si>
    <t>Abhirup Mitra</t>
  </si>
  <si>
    <t>Vaibhav Prasad</t>
  </si>
  <si>
    <t>Vaibhav Sadashiv Kumbhar</t>
  </si>
  <si>
    <t>Prakash Subhash Bagellu</t>
  </si>
  <si>
    <t>Aman Riyaz Shaikh</t>
  </si>
  <si>
    <t>Tanay Ravindra Malusare</t>
  </si>
  <si>
    <t>Aditi Bhagwan Pilaware</t>
  </si>
  <si>
    <t>Saloni Suresh Mahadik</t>
  </si>
  <si>
    <t>Rachana Singh</t>
  </si>
  <si>
    <t>Irfan Ahmed Shaikh</t>
  </si>
  <si>
    <t>Alok Satyendra Bendigeri</t>
  </si>
  <si>
    <t>Shreeprasad Anil Ghadge</t>
  </si>
  <si>
    <t>Harsha Kajal Paul</t>
  </si>
  <si>
    <t>Swapnil Vishvasrao Patil</t>
  </si>
  <si>
    <t>Arpit Mishra</t>
  </si>
  <si>
    <t>Nehal Sunil Jadhav</t>
  </si>
  <si>
    <t>SK Taufeeque Ahmad SK Rafique</t>
  </si>
  <si>
    <t>Parvez Allahbaksha Sayed</t>
  </si>
  <si>
    <t>Sachin T Bashyal</t>
  </si>
  <si>
    <t>The agent is on leave and will report to office tomorrow 19th December</t>
  </si>
  <si>
    <t>Qureshi Mohammed Hamza Abid Husain</t>
  </si>
  <si>
    <t>Yogesh Suresh Mane</t>
  </si>
  <si>
    <t>Dambale Pradnya Dnyandev</t>
  </si>
  <si>
    <t>Rahul Jagannath Shetty</t>
  </si>
  <si>
    <t>Akansha Sharaf</t>
  </si>
  <si>
    <t>health issue</t>
  </si>
  <si>
    <t xml:space="preserve">separation pending </t>
  </si>
  <si>
    <t>Employee's son has a major surgery scheduled and will be resuming once he is discharged.</t>
  </si>
  <si>
    <t>Shruti Sinha</t>
  </si>
  <si>
    <t>Akhilesh Rajendrarao Bhombe</t>
  </si>
  <si>
    <t>Sanket Ambadas Padole</t>
  </si>
  <si>
    <t>Sangeet Ravindra Khadse</t>
  </si>
  <si>
    <t>Khushi Devendra Yawale</t>
  </si>
  <si>
    <t>Geetanjali Sadanand Ankam</t>
  </si>
  <si>
    <t>Sahil Rahul Agarwal</t>
  </si>
  <si>
    <t>Sairaj Shrikant Tavrej</t>
  </si>
  <si>
    <t>Rukaiyya Bi Iqbal Khan</t>
  </si>
  <si>
    <t>Rasul Ahamad Nabi Shaikh</t>
  </si>
  <si>
    <t>Shivam Sudhir Hirave</t>
  </si>
  <si>
    <t>Somnath Balasaheb Jadhav</t>
  </si>
  <si>
    <t>Hasib Rehman H Buddannavar</t>
  </si>
  <si>
    <t>Shubham R Pathak</t>
  </si>
  <si>
    <t>Sunny Premnath Parkhe</t>
  </si>
  <si>
    <t>Alka Chandeshwar Choudhari</t>
  </si>
  <si>
    <t>Manisha Subhash Chavan</t>
  </si>
  <si>
    <t>Rohit Prakashrao Renguntwar</t>
  </si>
  <si>
    <t>Monika Vitthal Chaudhari</t>
  </si>
  <si>
    <t>Akash Kumar Singh</t>
  </si>
  <si>
    <t>Sachin Chandrakant Lavhate</t>
  </si>
  <si>
    <t>Aarohee Vikas Kadam</t>
  </si>
  <si>
    <t>Rishi Villango Mudliar</t>
  </si>
  <si>
    <t>William Susairaj Chinappa</t>
  </si>
  <si>
    <t>Sagar Chandrkant Gowda</t>
  </si>
  <si>
    <t>Piyush Nitin Chaudhari</t>
  </si>
  <si>
    <t>Gaurav Maharudra Mane</t>
  </si>
  <si>
    <t>Paresh Pradeep Kedari</t>
  </si>
  <si>
    <t>Lawrence Levin Tribhuvan</t>
  </si>
  <si>
    <t>Abhishekh Dipak Jagtap</t>
  </si>
  <si>
    <t>Lokesh Rajesh Kaushal</t>
  </si>
  <si>
    <t>Gaurav Das</t>
  </si>
  <si>
    <t>Anagha Ramdas Dhande</t>
  </si>
  <si>
    <t>Bhumi Ashish Ajmera</t>
  </si>
  <si>
    <t>Jeevan Sisodiya</t>
  </si>
  <si>
    <t>Amandeep</t>
  </si>
  <si>
    <t>Rishabh Kumar Jha</t>
  </si>
  <si>
    <t>Shefali Jaiswal</t>
  </si>
  <si>
    <t>Ayush Sharma</t>
  </si>
  <si>
    <t>Akansha</t>
  </si>
  <si>
    <t>Shruti Khandelwal</t>
  </si>
  <si>
    <t>RA has met with accident and will be reporting to work from 27-12-2023.</t>
  </si>
  <si>
    <t>Sandip suffering from health issue hence he is on leave.</t>
  </si>
  <si>
    <t>Better Opportunity</t>
  </si>
  <si>
    <t>Babumon P. T.</t>
  </si>
  <si>
    <t>Vidya Tarachand Chandrikapure</t>
  </si>
  <si>
    <t>Gourav Ganesh Mandra</t>
  </si>
  <si>
    <t>Sneha Shridharrao Jadhav</t>
  </si>
  <si>
    <t>Tejas Vinod Londhe</t>
  </si>
  <si>
    <t>Prem Sitaram Jadhav</t>
  </si>
  <si>
    <t>Valmik Balasaheb mane</t>
  </si>
  <si>
    <t>Jyoti Vishwas Pati</t>
  </si>
  <si>
    <t>Sakshi Anil Bhange</t>
  </si>
  <si>
    <t>Sandesh Nitin Gaikwad</t>
  </si>
  <si>
    <t>Surwase Vaibhav Laxman</t>
  </si>
  <si>
    <t>Shreyas Sampatrao Dhumal</t>
  </si>
  <si>
    <t>Sohel Afsar Shaikh</t>
  </si>
  <si>
    <t>Hemant Sham Bhandari</t>
  </si>
  <si>
    <t xml:space="preserve">Suparna Anand Jadhav </t>
  </si>
  <si>
    <t>Sonali Hanumant Gaikwad</t>
  </si>
  <si>
    <t>Akash Gajanan Borkar</t>
  </si>
  <si>
    <t>Abhilash Rajesh Mahale</t>
  </si>
  <si>
    <t>Dhapre Mayuri Pankaj</t>
  </si>
  <si>
    <t>Vaishnavi Rajesh Dhake</t>
  </si>
  <si>
    <t xml:space="preserve">Piya Ghosh </t>
  </si>
  <si>
    <t>Soham Ankush Gaikwad</t>
  </si>
  <si>
    <t>Mansi Virendra Inamdar</t>
  </si>
  <si>
    <t>Aliya Bilal Memon</t>
  </si>
  <si>
    <t>Yakub Hanif Shaikh</t>
  </si>
  <si>
    <t>Hariprasad Janmaraj Jaishi</t>
  </si>
  <si>
    <t>Deepak Dinesh Bhadoriya</t>
  </si>
  <si>
    <t>Bhandalkar Aditya Amol</t>
  </si>
  <si>
    <t>Adan Ashfaqu Shaikh</t>
  </si>
  <si>
    <t>Ask To Leave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</si>
</sst>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d\-mmm\-yy;@"/>
    <numFmt numFmtId="165" formatCode="0.0%"/>
    <numFmt numFmtId="166" formatCode="[h]:mm:ss;@"/>
    <numFmt numFmtId="167" formatCode="h:mm:ss;@"/>
  </numFmts>
  <fonts count="7" x14ac:knownFonts="1">
    <font>
      <sz val="11"/>
      <color theme="1"/>
      <name val="Calibri"/>
      <family val="2"/>
      <scheme val="minor"/>
    </font>
    <font>
      <sz val="10"/>
      <color theme="1"/>
      <name val="Calibri"/>
      <family val="2"/>
      <scheme val="minor"/>
    </font>
    <font>
      <b/>
      <sz val="10"/>
      <color theme="0"/>
      <name val="Calibri"/>
      <family val="2"/>
      <scheme val="minor"/>
    </font>
    <font>
      <b/>
      <sz val="10"/>
      <color theme="1"/>
      <name val="Calibri"/>
      <family val="2"/>
      <scheme val="minor"/>
    </font>
    <font>
      <b/>
      <sz val="10"/>
      <name val="Calibri"/>
      <family val="2"/>
      <scheme val="minor"/>
    </font>
    <font>
      <sz val="11"/>
      <color theme="1"/>
      <name val="Calibri"/>
      <family val="2"/>
      <scheme val="minor"/>
    </font>
    <font>
      <b/>
      <sz val="11"/>
      <color theme="1"/>
      <name val="Calibri"/>
      <family val="2"/>
      <scheme val="minor"/>
    </font>
  </fonts>
  <fills count="12">
    <fill>
      <patternFill patternType="none"/>
    </fill>
    <fill>
      <patternFill patternType="gray125"/>
    </fill>
    <fill>
      <patternFill patternType="solid">
        <fgColor theme="3" tint="-0.249977111117893"/>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6" tint="0.39997558519241921"/>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5" tint="0.39997558519241921"/>
        <bgColor indexed="64"/>
      </patternFill>
    </fill>
  </fills>
  <borders count="8">
    <border>
      <left/>
      <right/>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s>
  <cellStyleXfs count="2">
    <xf numFmtId="0" fontId="0" fillId="0" borderId="0"/>
    <xf numFmtId="9" fontId="5" fillId="0" borderId="0" applyFont="0" applyFill="0" applyBorder="0" applyAlignment="0" applyProtection="0"/>
  </cellStyleXfs>
  <cellXfs count="50">
    <xf numFmtId="0" fontId="0" fillId="0" borderId="0" xfId="0"/>
    <xf numFmtId="0" fontId="0" fillId="0" borderId="0" xfId="0" applyAlignment="1">
      <alignment horizontal="center"/>
    </xf>
    <xf numFmtId="164" fontId="2" fillId="2" borderId="1" xfId="0" applyNumberFormat="1" applyFont="1" applyFill="1" applyBorder="1" applyAlignment="1">
      <alignment horizontal="center" vertical="center"/>
    </xf>
    <xf numFmtId="164" fontId="2" fillId="2" borderId="2" xfId="0" applyNumberFormat="1" applyFont="1" applyFill="1" applyBorder="1" applyAlignment="1">
      <alignment horizontal="center" vertical="center"/>
    </xf>
    <xf numFmtId="164" fontId="2" fillId="2" borderId="3" xfId="0" applyNumberFormat="1" applyFont="1" applyFill="1" applyBorder="1" applyAlignment="1">
      <alignment horizontal="center" vertical="center"/>
    </xf>
    <xf numFmtId="15" fontId="2" fillId="2" borderId="3" xfId="0" applyNumberFormat="1" applyFont="1" applyFill="1" applyBorder="1" applyAlignment="1">
      <alignment horizontal="center" vertical="center"/>
    </xf>
    <xf numFmtId="15" fontId="3" fillId="3" borderId="3" xfId="0" applyNumberFormat="1" applyFont="1" applyFill="1" applyBorder="1" applyAlignment="1">
      <alignment horizontal="center" vertical="center"/>
    </xf>
    <xf numFmtId="164" fontId="3" fillId="3" borderId="3" xfId="0" applyNumberFormat="1" applyFont="1" applyFill="1" applyBorder="1" applyAlignment="1">
      <alignment horizontal="center" vertical="center"/>
    </xf>
    <xf numFmtId="164" fontId="2" fillId="2" borderId="4" xfId="0" applyNumberFormat="1" applyFont="1" applyFill="1" applyBorder="1" applyAlignment="1">
      <alignment horizontal="center" vertical="center"/>
    </xf>
    <xf numFmtId="15" fontId="2" fillId="4" borderId="3" xfId="0" applyNumberFormat="1" applyFont="1" applyFill="1" applyBorder="1" applyAlignment="1">
      <alignment horizontal="center" vertical="center" wrapText="1"/>
    </xf>
    <xf numFmtId="15" fontId="2" fillId="5" borderId="3" xfId="0" applyNumberFormat="1" applyFont="1" applyFill="1" applyBorder="1" applyAlignment="1">
      <alignment horizontal="center" vertical="center"/>
    </xf>
    <xf numFmtId="15" fontId="4" fillId="6" borderId="3" xfId="0" applyNumberFormat="1" applyFont="1" applyFill="1" applyBorder="1" applyAlignment="1">
      <alignment horizontal="center" vertical="center"/>
    </xf>
    <xf numFmtId="15" fontId="4" fillId="7" borderId="3" xfId="0" applyNumberFormat="1" applyFont="1" applyFill="1" applyBorder="1" applyAlignment="1">
      <alignment horizontal="center" vertical="center"/>
    </xf>
    <xf numFmtId="15" fontId="4" fillId="4" borderId="3" xfId="0" applyNumberFormat="1" applyFont="1" applyFill="1" applyBorder="1" applyAlignment="1">
      <alignment horizontal="center" vertical="center"/>
    </xf>
    <xf numFmtId="0" fontId="1" fillId="0" borderId="0" xfId="0" applyFont="1" applyAlignment="1" applyProtection="1">
      <alignment horizontal="center"/>
      <protection hidden="1"/>
    </xf>
    <xf numFmtId="15" fontId="4" fillId="4" borderId="4" xfId="0" applyNumberFormat="1" applyFont="1" applyFill="1" applyBorder="1" applyAlignment="1">
      <alignment horizontal="center" vertical="center"/>
    </xf>
    <xf numFmtId="9" fontId="6" fillId="8" borderId="6" xfId="1" applyFont="1" applyFill="1" applyBorder="1" applyAlignment="1" applyProtection="1">
      <alignment horizontal="center" vertical="center"/>
      <protection hidden="1"/>
    </xf>
    <xf numFmtId="15" fontId="6" fillId="8" borderId="6" xfId="1" applyNumberFormat="1" applyFont="1" applyFill="1" applyBorder="1" applyAlignment="1" applyProtection="1">
      <alignment horizontal="center" vertical="center"/>
      <protection hidden="1"/>
    </xf>
    <xf numFmtId="0" fontId="0" fillId="0" borderId="6" xfId="0" applyBorder="1" applyAlignment="1">
      <alignment horizontal="center"/>
    </xf>
    <xf numFmtId="9" fontId="6" fillId="9" borderId="6" xfId="1" applyFont="1" applyFill="1" applyBorder="1" applyAlignment="1" applyProtection="1">
      <alignment horizontal="center" vertical="center"/>
      <protection hidden="1"/>
    </xf>
    <xf numFmtId="9" fontId="6" fillId="10" borderId="6" xfId="1" applyFont="1" applyFill="1" applyBorder="1" applyAlignment="1" applyProtection="1">
      <alignment horizontal="center" vertical="center"/>
      <protection hidden="1"/>
    </xf>
    <xf numFmtId="0" fontId="6" fillId="11" borderId="6" xfId="0" applyFont="1" applyFill="1" applyBorder="1" applyAlignment="1" applyProtection="1">
      <alignment horizontal="center" vertical="center"/>
      <protection hidden="1"/>
    </xf>
    <xf numFmtId="0" fontId="0" fillId="0" borderId="0" xfId="0" applyProtection="1">
      <protection hidden="1"/>
    </xf>
    <xf numFmtId="0" fontId="6" fillId="0" borderId="6" xfId="0" applyFont="1" applyBorder="1" applyAlignment="1" applyProtection="1">
      <alignment horizontal="center" vertical="center"/>
      <protection hidden="1"/>
    </xf>
    <xf numFmtId="165" fontId="0" fillId="0" borderId="6" xfId="0" applyNumberFormat="1" applyBorder="1" applyAlignment="1" applyProtection="1">
      <alignment horizontal="center"/>
      <protection hidden="1"/>
    </xf>
    <xf numFmtId="0" fontId="0" fillId="0" borderId="0" xfId="0" applyAlignment="1" applyProtection="1">
      <alignment vertical="center"/>
      <protection hidden="1"/>
    </xf>
    <xf numFmtId="15" fontId="2" fillId="2" borderId="7" xfId="0" applyNumberFormat="1" applyFont="1" applyFill="1" applyBorder="1" applyAlignment="1">
      <alignment horizontal="center" vertical="center"/>
    </xf>
    <xf numFmtId="0" fontId="0" fillId="0" borderId="0" xfId="0" applyAlignment="1">
      <alignment horizontal="center" vertical="center"/>
    </xf>
    <xf numFmtId="20" fontId="0" fillId="0" borderId="0" xfId="0" applyNumberFormat="1"/>
    <xf numFmtId="9" fontId="0" fillId="0" borderId="0" xfId="0" applyNumberFormat="1"/>
    <xf numFmtId="15" fontId="0" fillId="0" borderId="0" xfId="0" applyNumberFormat="1" applyAlignment="1">
      <alignment horizontal="center"/>
    </xf>
    <xf numFmtId="15" fontId="4" fillId="7" borderId="5" xfId="0" applyNumberFormat="1" applyFont="1" applyFill="1" applyBorder="1" applyAlignment="1">
      <alignment horizontal="center" vertical="center"/>
    </xf>
    <xf numFmtId="0" fontId="0" fillId="0" borderId="0" xfId="0" applyFont="1" applyAlignment="1">
      <alignment horizontal="center"/>
    </xf>
    <xf numFmtId="0" fontId="0" fillId="0" borderId="0" xfId="0" applyAlignment="1">
      <alignment horizontal="left"/>
    </xf>
    <xf numFmtId="0" fontId="0" fillId="0" borderId="0" xfId="0" applyAlignment="1"/>
    <xf numFmtId="0" fontId="0" fillId="0" borderId="0" xfId="0" applyNumberFormat="1"/>
    <xf numFmtId="15" fontId="0" fillId="0" borderId="0" xfId="0" applyNumberFormat="1" applyAlignment="1">
      <alignment vertical="center"/>
    </xf>
    <xf numFmtId="166" fontId="2" fillId="7" borderId="7" xfId="0" applyNumberFormat="1" applyFont="1" applyFill="1" applyBorder="1" applyAlignment="1">
      <alignment horizontal="center" vertical="center"/>
    </xf>
    <xf numFmtId="15" fontId="2" fillId="4" borderId="7" xfId="0" applyNumberFormat="1" applyFont="1" applyFill="1" applyBorder="1" applyAlignment="1">
      <alignment horizontal="center" vertical="center"/>
    </xf>
    <xf numFmtId="167" fontId="1" fillId="0" borderId="0" xfId="0" applyNumberFormat="1" applyFont="1" applyAlignment="1" applyProtection="1">
      <alignment horizontal="center"/>
      <protection hidden="1"/>
    </xf>
    <xf numFmtId="9" fontId="0" fillId="0" borderId="6" xfId="0" applyNumberFormat="1" applyBorder="1" applyAlignment="1" applyProtection="1">
      <alignment horizontal="center"/>
      <protection hidden="1"/>
    </xf>
    <xf numFmtId="0" fontId="0" fillId="0" borderId="0" xfId="0" applyFont="1"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0" fontId="0" fillId="0" borderId="0" xfId="0" applyBorder="1" applyAlignment="1"/>
    <xf numFmtId="15" fontId="0" fillId="0" borderId="0" xfId="0" applyNumberFormat="1" applyBorder="1" applyAlignment="1">
      <alignment horizontal="center"/>
    </xf>
    <xf numFmtId="0" fontId="0" fillId="0" borderId="0" xfId="0" applyBorder="1" applyAlignment="1">
      <alignment horizontal="left"/>
    </xf>
    <xf numFmtId="0" fontId="1" fillId="0" borderId="0" xfId="0" applyFont="1" applyBorder="1" applyAlignment="1" applyProtection="1">
      <alignment horizontal="center"/>
      <protection hidden="1"/>
    </xf>
    <xf numFmtId="0" fontId="0" fillId="0" borderId="0" xfId="0" applyFill="1" applyAlignment="1">
      <alignment horizontal="center" vertical="center"/>
    </xf>
    <xf numFmtId="0" fontId="1" fillId="0" borderId="0" xfId="0" applyFont="1" applyFill="1" applyBorder="1" applyAlignment="1" applyProtection="1">
      <alignment horizontal="center"/>
      <protection hidden="1"/>
    </xf>
  </cellXfs>
  <cellStyles count="2">
    <cellStyle name="Normal" xfId="0" builtinId="0"/>
    <cellStyle name="Percent" xfId="1" builtinId="5"/>
  </cellStyles>
  <dxfs count="7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FF635A"/>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FF635A"/>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
      <fill>
        <patternFill>
          <bgColor rgb="FF00EE6C"/>
        </patternFill>
      </fill>
    </dxf>
    <dxf>
      <fill>
        <patternFill>
          <bgColor rgb="FF00EA6A"/>
        </patternFill>
      </fill>
    </dxf>
    <dxf>
      <fill>
        <patternFill>
          <bgColor rgb="FFFFB9B9"/>
        </patternFill>
      </fill>
    </dxf>
    <dxf>
      <fill>
        <patternFill>
          <bgColor rgb="FFE64853"/>
        </patternFill>
      </fill>
    </dxf>
    <dxf>
      <fill>
        <patternFill>
          <bgColor rgb="FFFF5B5B"/>
        </patternFill>
      </fill>
    </dxf>
    <dxf>
      <fill>
        <patternFill>
          <bgColor rgb="FFD0EE64"/>
        </patternFill>
      </fill>
    </dxf>
    <dxf>
      <fill>
        <patternFill>
          <bgColor theme="8" tint="0.39994506668294322"/>
        </patternFill>
      </fill>
    </dxf>
    <dxf>
      <fill>
        <patternFill>
          <bgColor rgb="FF4083CC"/>
        </patternFill>
      </fill>
    </dxf>
    <dxf>
      <fill>
        <patternFill>
          <bgColor rgb="FF2F70BF"/>
        </patternFill>
      </fill>
    </dxf>
    <dxf>
      <fill>
        <patternFill>
          <bgColor rgb="FFCDDBEB"/>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9"/>
  <sheetViews>
    <sheetView showGridLines="0" workbookViewId="0">
      <pane xSplit="3" topLeftCell="V1" activePane="topRight" state="frozen"/>
      <selection pane="topRight" activeCell="AH4" sqref="AH4"/>
    </sheetView>
  </sheetViews>
  <sheetFormatPr defaultRowHeight="15" x14ac:dyDescent="0.25"/>
  <cols>
    <col min="1" max="1" width="11.5703125" bestFit="1" customWidth="1"/>
    <col min="3" max="3" width="29.7109375" bestFit="1" customWidth="1"/>
    <col min="4" max="6" width="9.85546875" bestFit="1" customWidth="1"/>
    <col min="7" max="7" width="12.140625" bestFit="1" customWidth="1"/>
    <col min="8" max="33" width="9.85546875" bestFit="1" customWidth="1"/>
    <col min="34" max="34" width="9.7109375" bestFit="1" customWidth="1"/>
    <col min="37" max="37" width="12.42578125" bestFit="1" customWidth="1"/>
  </cols>
  <sheetData>
    <row r="1" spans="1:37" x14ac:dyDescent="0.25">
      <c r="L1" s="28"/>
    </row>
    <row r="2" spans="1:37" x14ac:dyDescent="0.25">
      <c r="A2" s="28"/>
      <c r="L2" s="28"/>
      <c r="M2" s="28"/>
    </row>
    <row r="3" spans="1:37" x14ac:dyDescent="0.25">
      <c r="A3" s="28"/>
      <c r="L3" s="28"/>
      <c r="M3" s="28"/>
    </row>
    <row r="4" spans="1:37" x14ac:dyDescent="0.25">
      <c r="A4" s="28"/>
      <c r="C4" s="16" t="s">
        <v>977</v>
      </c>
      <c r="D4" s="16" t="str">
        <f>TEXT(D5,"DDD")</f>
        <v>Fri</v>
      </c>
      <c r="E4" s="16" t="str">
        <f t="shared" ref="E4:AH4" si="0">TEXT(E5,"DDD")</f>
        <v>Sat</v>
      </c>
      <c r="F4" s="16" t="str">
        <f t="shared" si="0"/>
        <v>Sun</v>
      </c>
      <c r="G4" s="16" t="str">
        <f t="shared" si="0"/>
        <v>Mon</v>
      </c>
      <c r="H4" s="16" t="str">
        <f t="shared" si="0"/>
        <v>Tue</v>
      </c>
      <c r="I4" s="16" t="str">
        <f t="shared" si="0"/>
        <v>Wed</v>
      </c>
      <c r="J4" s="16" t="str">
        <f t="shared" si="0"/>
        <v>Thu</v>
      </c>
      <c r="K4" s="16" t="str">
        <f t="shared" si="0"/>
        <v>Fri</v>
      </c>
      <c r="L4" s="16" t="str">
        <f t="shared" si="0"/>
        <v>Sat</v>
      </c>
      <c r="M4" s="16" t="str">
        <f t="shared" si="0"/>
        <v>Sun</v>
      </c>
      <c r="N4" s="16" t="str">
        <f t="shared" si="0"/>
        <v>Mon</v>
      </c>
      <c r="O4" s="16" t="str">
        <f t="shared" si="0"/>
        <v>Tue</v>
      </c>
      <c r="P4" s="16" t="str">
        <f t="shared" si="0"/>
        <v>Wed</v>
      </c>
      <c r="Q4" s="16" t="str">
        <f t="shared" si="0"/>
        <v>Thu</v>
      </c>
      <c r="R4" s="16" t="str">
        <f t="shared" si="0"/>
        <v>Fri</v>
      </c>
      <c r="S4" s="16" t="str">
        <f t="shared" si="0"/>
        <v>Sat</v>
      </c>
      <c r="T4" s="16" t="str">
        <f t="shared" si="0"/>
        <v>Sun</v>
      </c>
      <c r="U4" s="16" t="str">
        <f t="shared" si="0"/>
        <v>Mon</v>
      </c>
      <c r="V4" s="16" t="str">
        <f t="shared" si="0"/>
        <v>Tue</v>
      </c>
      <c r="W4" s="16" t="str">
        <f t="shared" si="0"/>
        <v>Wed</v>
      </c>
      <c r="X4" s="16" t="str">
        <f t="shared" si="0"/>
        <v>Thu</v>
      </c>
      <c r="Y4" s="16" t="str">
        <f t="shared" si="0"/>
        <v>Fri</v>
      </c>
      <c r="Z4" s="16" t="str">
        <f t="shared" si="0"/>
        <v>Sat</v>
      </c>
      <c r="AA4" s="16" t="str">
        <f t="shared" si="0"/>
        <v>Sun</v>
      </c>
      <c r="AB4" s="16" t="str">
        <f t="shared" si="0"/>
        <v>Mon</v>
      </c>
      <c r="AC4" s="16" t="str">
        <f t="shared" si="0"/>
        <v>Tue</v>
      </c>
      <c r="AD4" s="16" t="str">
        <f t="shared" si="0"/>
        <v>Wed</v>
      </c>
      <c r="AE4" s="16" t="str">
        <f t="shared" si="0"/>
        <v>Thu</v>
      </c>
      <c r="AF4" s="16" t="str">
        <f t="shared" si="0"/>
        <v>Fri</v>
      </c>
      <c r="AG4" s="16" t="str">
        <f t="shared" si="0"/>
        <v>Sat</v>
      </c>
      <c r="AH4" s="16" t="str">
        <f t="shared" si="0"/>
        <v>Sun</v>
      </c>
    </row>
    <row r="5" spans="1:37" x14ac:dyDescent="0.25">
      <c r="A5" s="28"/>
      <c r="C5" s="16" t="s">
        <v>978</v>
      </c>
      <c r="D5" s="17">
        <v>45261</v>
      </c>
      <c r="E5" s="17">
        <v>45262</v>
      </c>
      <c r="F5" s="17">
        <v>45263</v>
      </c>
      <c r="G5" s="17">
        <v>45264</v>
      </c>
      <c r="H5" s="17">
        <v>45265</v>
      </c>
      <c r="I5" s="17">
        <v>45266</v>
      </c>
      <c r="J5" s="17">
        <v>45267</v>
      </c>
      <c r="K5" s="17">
        <v>45268</v>
      </c>
      <c r="L5" s="17">
        <v>45269</v>
      </c>
      <c r="M5" s="17">
        <v>45270</v>
      </c>
      <c r="N5" s="17">
        <v>45271</v>
      </c>
      <c r="O5" s="17">
        <v>45272</v>
      </c>
      <c r="P5" s="17">
        <v>45273</v>
      </c>
      <c r="Q5" s="17">
        <v>45274</v>
      </c>
      <c r="R5" s="17">
        <v>45275</v>
      </c>
      <c r="S5" s="17">
        <v>45276</v>
      </c>
      <c r="T5" s="17">
        <v>45277</v>
      </c>
      <c r="U5" s="17">
        <v>45278</v>
      </c>
      <c r="V5" s="17">
        <v>45279</v>
      </c>
      <c r="W5" s="17">
        <v>45280</v>
      </c>
      <c r="X5" s="17">
        <v>45281</v>
      </c>
      <c r="Y5" s="17">
        <v>45282</v>
      </c>
      <c r="Z5" s="17">
        <v>45283</v>
      </c>
      <c r="AA5" s="17">
        <v>45284</v>
      </c>
      <c r="AB5" s="17">
        <v>45285</v>
      </c>
      <c r="AC5" s="17">
        <v>45286</v>
      </c>
      <c r="AD5" s="17">
        <v>45287</v>
      </c>
      <c r="AE5" s="17">
        <v>45288</v>
      </c>
      <c r="AF5" s="17">
        <v>45289</v>
      </c>
      <c r="AG5" s="17">
        <v>45290</v>
      </c>
      <c r="AH5" s="17">
        <v>45291</v>
      </c>
      <c r="AK5" s="1"/>
    </row>
    <row r="6" spans="1:37" x14ac:dyDescent="0.25">
      <c r="A6" s="28"/>
      <c r="C6" s="16" t="s">
        <v>979</v>
      </c>
      <c r="D6" s="18">
        <f ca="1">IF(D$5&gt;TODAY()-1,"",COUNTIF('On Direct Attendance'!$H:$H,"&lt;="&amp;Summary!D$5))</f>
        <v>1413</v>
      </c>
      <c r="E6" s="18">
        <f ca="1">IF(E$5&gt;TODAY()-1,"",COUNTIF('On Direct Attendance'!$H:$H,"&lt;="&amp;Summary!E$5))</f>
        <v>1413</v>
      </c>
      <c r="F6" s="18">
        <f ca="1">IF(F$5&gt;TODAY()-1,"",COUNTIF('On Direct Attendance'!$H:$H,"&lt;="&amp;Summary!F$5))</f>
        <v>1413</v>
      </c>
      <c r="G6" s="18">
        <f ca="1">IF(G$5&gt;TODAY()-1,"",COUNTIF('On Direct Attendance'!$H:$H,"&lt;="&amp;Summary!G$5))</f>
        <v>1413</v>
      </c>
      <c r="H6" s="18">
        <f ca="1">IF(H$5&gt;TODAY()-1,"",COUNTIF('On Direct Attendance'!$H:$H,"&lt;="&amp;Summary!H$5))</f>
        <v>1413</v>
      </c>
      <c r="I6" s="18">
        <f ca="1">IF(I$5&gt;TODAY()-1,"",COUNTIF('On Direct Attendance'!$H:$H,"&lt;="&amp;Summary!I$5))</f>
        <v>1432</v>
      </c>
      <c r="J6" s="18">
        <f ca="1">IF(J$5&gt;TODAY()-1,"",COUNTIF('On Direct Attendance'!$H:$H,"&lt;="&amp;Summary!J$5))</f>
        <v>1432</v>
      </c>
      <c r="K6" s="18">
        <f ca="1">IF(K$5&gt;TODAY()-1,"",COUNTIF('On Direct Attendance'!$H:$H,"&lt;="&amp;Summary!K$5))</f>
        <v>1432</v>
      </c>
      <c r="L6" s="18">
        <f ca="1">IF(L$5&gt;TODAY()-1,"",COUNTIF('On Direct Attendance'!$H:$H,"&lt;="&amp;Summary!L$5))</f>
        <v>1462</v>
      </c>
      <c r="M6" s="18">
        <f ca="1">IF(M$5&gt;TODAY()-1,"",COUNTIF('On Direct Attendance'!$H:$H,"&lt;="&amp;Summary!M$5))</f>
        <v>1462</v>
      </c>
      <c r="N6" s="18">
        <f ca="1">IF(N$5&gt;TODAY()-1,"",COUNTIF('On Direct Attendance'!$H:$H,"&lt;="&amp;Summary!N$5))</f>
        <v>1462</v>
      </c>
      <c r="O6" s="18">
        <f ca="1">IF(O$5&gt;TODAY()-1,"",COUNTIF('On Direct Attendance'!$H:$H,"&lt;="&amp;Summary!O$5))</f>
        <v>1462</v>
      </c>
      <c r="P6" s="18">
        <f ca="1">IF(P$5&gt;TODAY()-1,"",COUNTIF('On Direct Attendance'!$H:$H,"&lt;="&amp;Summary!P$5))</f>
        <v>1481</v>
      </c>
      <c r="Q6" s="18">
        <f ca="1">IF(Q$5&gt;TODAY()-1,"",COUNTIF('On Direct Attendance'!$H:$H,"&lt;="&amp;Summary!Q$5))</f>
        <v>1481</v>
      </c>
      <c r="R6" s="18">
        <f ca="1">IF(R$5&gt;TODAY()-1,"",COUNTIF('On Direct Attendance'!$H:$H,"&lt;="&amp;Summary!R$5))</f>
        <v>1481</v>
      </c>
      <c r="S6" s="18">
        <f ca="1">IF(S$5&gt;TODAY()-1,"",COUNTIF('On Direct Attendance'!$H:$H,"&lt;="&amp;Summary!S$5))</f>
        <v>1481</v>
      </c>
      <c r="T6" s="18">
        <f ca="1">IF(T$5&gt;TODAY()-1,"",COUNTIF('On Direct Attendance'!$H:$H,"&lt;="&amp;Summary!T$5))</f>
        <v>1481</v>
      </c>
      <c r="U6" s="18">
        <f ca="1">IF(U$5&gt;TODAY()-1,"",COUNTIF('On Direct Attendance'!$H:$H,"&lt;="&amp;Summary!U$5))</f>
        <v>1504</v>
      </c>
      <c r="V6" s="18">
        <f ca="1">IF(V$5&gt;TODAY()-1,"",COUNTIF('On Direct Attendance'!$H:$H,"&lt;="&amp;Summary!V$5))</f>
        <v>1505</v>
      </c>
      <c r="W6" s="18">
        <f ca="1">IF(W$5&gt;TODAY()-1,"",COUNTIF('On Direct Attendance'!$H:$H,"&lt;="&amp;Summary!W$5))</f>
        <v>1511</v>
      </c>
      <c r="X6" s="18">
        <f ca="1">IF(X$5&gt;TODAY()-1,"",COUNTIF('On Direct Attendance'!$H:$H,"&lt;="&amp;Summary!X$5))</f>
        <v>1511</v>
      </c>
      <c r="Y6" s="18">
        <f ca="1">IF(Y$5&gt;TODAY()-1,"",COUNTIF('On Direct Attendance'!$H:$H,"&lt;="&amp;Summary!Y$5))</f>
        <v>1544</v>
      </c>
      <c r="Z6" s="18">
        <f ca="1">IF(Z$5&gt;TODAY()-1,"",COUNTIF('On Direct Attendance'!$H:$H,"&lt;="&amp;Summary!Z$5))</f>
        <v>1544</v>
      </c>
      <c r="AA6" s="18">
        <f ca="1">IF(AA$5&gt;TODAY()-1,"",COUNTIF('On Direct Attendance'!$H:$H,"&lt;="&amp;Summary!AA$5))</f>
        <v>1544</v>
      </c>
      <c r="AB6" s="18">
        <f ca="1">IF(AB$5&gt;TODAY()-1,"",COUNTIF('On Direct Attendance'!$H:$H,"&lt;="&amp;Summary!AB$5))</f>
        <v>1544</v>
      </c>
      <c r="AC6" s="18">
        <f ca="1">IF(AC$5&gt;TODAY()-1,"",COUNTIF('On Direct Attendance'!$H:$H,"&lt;="&amp;Summary!AC$5))</f>
        <v>1544</v>
      </c>
      <c r="AD6" s="18">
        <f ca="1">IF(AD$5&gt;TODAY()-1,"",COUNTIF('On Direct Attendance'!$H:$H,"&lt;="&amp;Summary!AD$5))</f>
        <v>1544</v>
      </c>
      <c r="AE6" s="18">
        <f ca="1">IF(AE$5&gt;TODAY()-1,"",COUNTIF('On Direct Attendance'!$H:$H,"&lt;="&amp;Summary!AE$5))</f>
        <v>1544</v>
      </c>
      <c r="AF6" s="18">
        <f ca="1">IF(AF$5&gt;TODAY()-1,"",COUNTIF('On Direct Attendance'!$H:$H,"&lt;="&amp;Summary!AF$5))</f>
        <v>1573</v>
      </c>
      <c r="AG6" s="18">
        <f ca="1">IF(AG$5&gt;TODAY()-1,"",COUNTIF('On Direct Attendance'!$H:$H,"&lt;="&amp;Summary!AG$5))</f>
        <v>1573</v>
      </c>
      <c r="AH6" s="18">
        <f ca="1">IF(AH$5&gt;TODAY()-1,"",COUNTIF('On Direct Attendance'!$H:$H,"&lt;="&amp;Summary!AH$5))</f>
        <v>1573</v>
      </c>
      <c r="AK6" s="1"/>
    </row>
    <row r="7" spans="1:37" x14ac:dyDescent="0.25">
      <c r="A7" s="28"/>
      <c r="C7" s="16" t="s">
        <v>42</v>
      </c>
      <c r="D7" s="18">
        <f ca="1">IF(D$5&gt;TODAY()-1,"",D8+D9+D10+D11+D12+D13+D14+D15+D18+D19+D20+D16)</f>
        <v>1403</v>
      </c>
      <c r="E7" s="18">
        <f t="shared" ref="E7:AF7" ca="1" si="1">IF(E$5&gt;TODAY()-1,"",E8+E9+E10+E11+E12+E13+E14+E15+E18+E19+E20+E16)</f>
        <v>1408</v>
      </c>
      <c r="F7" s="18">
        <f t="shared" ca="1" si="1"/>
        <v>1408</v>
      </c>
      <c r="G7" s="18">
        <f t="shared" ca="1" si="1"/>
        <v>1399</v>
      </c>
      <c r="H7" s="18">
        <f t="shared" ca="1" si="1"/>
        <v>1396</v>
      </c>
      <c r="I7" s="18">
        <f t="shared" ca="1" si="1"/>
        <v>1383</v>
      </c>
      <c r="J7" s="18">
        <f t="shared" ca="1" si="1"/>
        <v>1369</v>
      </c>
      <c r="K7" s="18">
        <f t="shared" ca="1" si="1"/>
        <v>1363</v>
      </c>
      <c r="L7" s="18">
        <f t="shared" ca="1" si="1"/>
        <v>1457</v>
      </c>
      <c r="M7" s="18">
        <f t="shared" ca="1" si="1"/>
        <v>1457</v>
      </c>
      <c r="N7" s="18">
        <f t="shared" ca="1" si="1"/>
        <v>1387</v>
      </c>
      <c r="O7" s="18">
        <f t="shared" ca="1" si="1"/>
        <v>1379</v>
      </c>
      <c r="P7" s="18">
        <f t="shared" ca="1" si="1"/>
        <v>1393</v>
      </c>
      <c r="Q7" s="18">
        <f t="shared" ca="1" si="1"/>
        <v>1389</v>
      </c>
      <c r="R7" s="18">
        <f t="shared" ca="1" si="1"/>
        <v>1382</v>
      </c>
      <c r="S7" s="18">
        <f t="shared" ca="1" si="1"/>
        <v>1476</v>
      </c>
      <c r="T7" s="18">
        <f t="shared" ca="1" si="1"/>
        <v>1476</v>
      </c>
      <c r="U7" s="18">
        <f t="shared" ca="1" si="1"/>
        <v>1399</v>
      </c>
      <c r="V7" s="18">
        <f t="shared" ca="1" si="1"/>
        <v>1388</v>
      </c>
      <c r="W7" s="18">
        <f t="shared" ca="1" si="1"/>
        <v>1388</v>
      </c>
      <c r="X7" s="18">
        <f t="shared" ca="1" si="1"/>
        <v>1380</v>
      </c>
      <c r="Y7" s="18">
        <f t="shared" ca="1" si="1"/>
        <v>1404</v>
      </c>
      <c r="Z7" s="18">
        <f t="shared" ca="1" si="1"/>
        <v>1539</v>
      </c>
      <c r="AA7" s="18">
        <f t="shared" ca="1" si="1"/>
        <v>1539</v>
      </c>
      <c r="AB7" s="18">
        <f t="shared" ca="1" si="1"/>
        <v>1539</v>
      </c>
      <c r="AC7" s="18">
        <f t="shared" ca="1" si="1"/>
        <v>1398</v>
      </c>
      <c r="AD7" s="18">
        <f t="shared" ca="1" si="1"/>
        <v>1398</v>
      </c>
      <c r="AE7" s="18">
        <f t="shared" ca="1" si="1"/>
        <v>1398</v>
      </c>
      <c r="AF7" s="18">
        <f t="shared" ca="1" si="1"/>
        <v>1422</v>
      </c>
      <c r="AG7" s="18">
        <f ca="1">IF(AG$5&gt;TODAY()-1,"",AG8+AG9+AG10+AG11+AG12+AG13+AG14+AG15+AG18+AG19+AG20+AG16)</f>
        <v>1568</v>
      </c>
      <c r="AH7" s="18" t="e">
        <f ca="1">IF(AH$5&gt;TODAY()-1,"",AH8+AH9+AH10+AH11+AH12+AH13+AH14+AH15+AH18+AH19+AH20+AH16)</f>
        <v>#N/A</v>
      </c>
      <c r="AK7" s="1"/>
    </row>
    <row r="8" spans="1:37" x14ac:dyDescent="0.25">
      <c r="A8" s="28"/>
      <c r="C8" s="16" t="s">
        <v>965</v>
      </c>
      <c r="D8" s="18">
        <f ca="1">IF(D$5&gt;TODAY()-1,"",COUNTIFS(INDEX('On Direct Attendance'!$T$2:$AW$1570,,MATCH(Summary!D$5,'On Direct Attendance'!$T$2:$AW$2,0)),Summary!$C8))</f>
        <v>1179</v>
      </c>
      <c r="E8" s="18">
        <f ca="1">IF(E$5&gt;TODAY()-1,"",COUNTIFS(INDEX('On Direct Attendance'!$T$2:$AW$1570,,MATCH(Summary!E$5,'On Direct Attendance'!$T$2:$AW$2,0)),Summary!$C8))</f>
        <v>1</v>
      </c>
      <c r="F8" s="18">
        <f ca="1">IF(F$5&gt;TODAY()-1,"",COUNTIFS(INDEX('On Direct Attendance'!$T$2:$AW$1570,,MATCH(Summary!F$5,'On Direct Attendance'!$T$2:$AW$2,0)),Summary!$C8))</f>
        <v>0</v>
      </c>
      <c r="G8" s="18">
        <f ca="1">IF(G$5&gt;TODAY()-1,"",COUNTIFS(INDEX('On Direct Attendance'!$T$2:$AW$1570,,MATCH(Summary!G$5,'On Direct Attendance'!$T$2:$AW$2,0)),Summary!$C8))</f>
        <v>1073</v>
      </c>
      <c r="H8" s="18">
        <f ca="1">IF(H$5&gt;TODAY()-1,"",COUNTIFS(INDEX('On Direct Attendance'!$T$2:$AW$1570,,MATCH(Summary!H$5,'On Direct Attendance'!$T$2:$AW$2,0)),Summary!$C8))</f>
        <v>1176</v>
      </c>
      <c r="I8" s="18">
        <f ca="1">IF(I$5&gt;TODAY()-1,"",COUNTIFS(INDEX('On Direct Attendance'!$T$2:$AW$1570,,MATCH(Summary!I$5,'On Direct Attendance'!$T$2:$AW$2,0)),Summary!$C8))</f>
        <v>1202</v>
      </c>
      <c r="J8" s="18">
        <f ca="1">IF(J$5&gt;TODAY()-1,"",COUNTIFS(INDEX('On Direct Attendance'!$T$2:$AW$1570,,MATCH(Summary!J$5,'On Direct Attendance'!$T$2:$AW$2,0)),Summary!$C8))</f>
        <v>1203</v>
      </c>
      <c r="K8" s="18">
        <f ca="1">IF(K$5&gt;TODAY()-1,"",COUNTIFS(INDEX('On Direct Attendance'!$T$2:$AW$1570,,MATCH(Summary!K$5,'On Direct Attendance'!$T$2:$AW$2,0)),Summary!$C8))</f>
        <v>1144</v>
      </c>
      <c r="L8" s="18">
        <f ca="1">IF(L$5&gt;TODAY()-1,"",COUNTIFS(INDEX('On Direct Attendance'!$T$2:$AW$1570,,MATCH(Summary!L$5,'On Direct Attendance'!$T$2:$AW$2,0)),Summary!$C8))</f>
        <v>31</v>
      </c>
      <c r="M8" s="18">
        <f ca="1">IF(M$5&gt;TODAY()-1,"",COUNTIFS(INDEX('On Direct Attendance'!$T$2:$AW$1570,,MATCH(Summary!M$5,'On Direct Attendance'!$T$2:$AW$2,0)),Summary!$C8))</f>
        <v>0</v>
      </c>
      <c r="N8" s="18">
        <f ca="1">IF(N$5&gt;TODAY()-1,"",COUNTIFS(INDEX('On Direct Attendance'!$T$2:$AW$1570,,MATCH(Summary!N$5,'On Direct Attendance'!$T$2:$AW$2,0)),Summary!$C8))</f>
        <v>1154</v>
      </c>
      <c r="O8" s="18">
        <f ca="1">IF(O$5&gt;TODAY()-1,"",COUNTIFS(INDEX('On Direct Attendance'!$T$2:$AW$1570,,MATCH(Summary!O$5,'On Direct Attendance'!$T$2:$AW$2,0)),Summary!$C8))</f>
        <v>1181</v>
      </c>
      <c r="P8" s="18">
        <f ca="1">IF(P$5&gt;TODAY()-1,"",COUNTIFS(INDEX('On Direct Attendance'!$T$2:$AW$1570,,MATCH(Summary!P$5,'On Direct Attendance'!$T$2:$AW$2,0)),Summary!$C8))</f>
        <v>1215</v>
      </c>
      <c r="Q8" s="18">
        <f ca="1">IF(Q$5&gt;TODAY()-1,"",COUNTIFS(INDEX('On Direct Attendance'!$T$2:$AW$1570,,MATCH(Summary!Q$5,'On Direct Attendance'!$T$2:$AW$2,0)),Summary!$C8))</f>
        <v>1180</v>
      </c>
      <c r="R8" s="18">
        <f ca="1">IF(R$5&gt;TODAY()-1,"",COUNTIFS(INDEX('On Direct Attendance'!$T$2:$AW$1570,,MATCH(Summary!R$5,'On Direct Attendance'!$T$2:$AW$2,0)),Summary!$C8))</f>
        <v>1142</v>
      </c>
      <c r="S8" s="18">
        <f ca="1">IF(S$5&gt;TODAY()-1,"",COUNTIFS(INDEX('On Direct Attendance'!$T$2:$AW$1570,,MATCH(Summary!S$5,'On Direct Attendance'!$T$2:$AW$2,0)),Summary!$C8))</f>
        <v>1</v>
      </c>
      <c r="T8" s="18">
        <f ca="1">IF(T$5&gt;TODAY()-1,"",COUNTIFS(INDEX('On Direct Attendance'!$T$2:$AW$1570,,MATCH(Summary!T$5,'On Direct Attendance'!$T$2:$AW$2,0)),Summary!$C8))</f>
        <v>0</v>
      </c>
      <c r="U8" s="18">
        <f ca="1">IF(U$5&gt;TODAY()-1,"",COUNTIFS(INDEX('On Direct Attendance'!$T$2:$AW$1570,,MATCH(Summary!U$5,'On Direct Attendance'!$T$2:$AW$2,0)),Summary!$C8))</f>
        <v>1174</v>
      </c>
      <c r="V8" s="18">
        <f ca="1">IF(V$5&gt;TODAY()-1,"",COUNTIFS(INDEX('On Direct Attendance'!$T$2:$AW$1570,,MATCH(Summary!V$5,'On Direct Attendance'!$T$2:$AW$2,0)),Summary!$C8))</f>
        <v>1178</v>
      </c>
      <c r="W8" s="18">
        <f ca="1">IF(W$5&gt;TODAY()-1,"",COUNTIFS(INDEX('On Direct Attendance'!$T$2:$AW$1570,,MATCH(Summary!W$5,'On Direct Attendance'!$T$2:$AW$2,0)),Summary!$C8))</f>
        <v>1190</v>
      </c>
      <c r="X8" s="18">
        <f ca="1">IF(X$5&gt;TODAY()-1,"",COUNTIFS(INDEX('On Direct Attendance'!$T$2:$AW$1570,,MATCH(Summary!X$5,'On Direct Attendance'!$T$2:$AW$2,0)),Summary!$C8))</f>
        <v>1138</v>
      </c>
      <c r="Y8" s="18">
        <f ca="1">IF(Y$5&gt;TODAY()-1,"",COUNTIFS(INDEX('On Direct Attendance'!$T$2:$AW$1570,,MATCH(Summary!Y$5,'On Direct Attendance'!$T$2:$AW$2,0)),Summary!$C8))</f>
        <v>1048</v>
      </c>
      <c r="Z8" s="18">
        <f ca="1">IF(Z$5&gt;TODAY()-1,"",COUNTIFS(INDEX('On Direct Attendance'!$T$2:$AW$1570,,MATCH(Summary!Z$5,'On Direct Attendance'!$T$2:$AW$2,0)),Summary!$C8))</f>
        <v>1</v>
      </c>
      <c r="AA8" s="18">
        <f ca="1">IF(AA$5&gt;TODAY()-1,"",COUNTIFS(INDEX('On Direct Attendance'!$T$2:$AW$1570,,MATCH(Summary!AA$5,'On Direct Attendance'!$T$2:$AW$2,0)),Summary!$C8))</f>
        <v>0</v>
      </c>
      <c r="AB8" s="18">
        <f ca="1">IF(AB$5&gt;TODAY()-1,"",COUNTIFS(INDEX('On Direct Attendance'!$T$2:$AW$1570,,MATCH(Summary!AB$5,'On Direct Attendance'!$T$2:$AW$2,0)),Summary!$C8))</f>
        <v>0</v>
      </c>
      <c r="AC8" s="18">
        <f ca="1">IF(AC$5&gt;TODAY()-1,"",COUNTIFS(INDEX('On Direct Attendance'!$T$2:$AW$1570,,MATCH(Summary!AC$5,'On Direct Attendance'!$T$2:$AW$2,0)),Summary!$C8))</f>
        <v>900</v>
      </c>
      <c r="AD8" s="18">
        <f ca="1">IF(AD$5&gt;TODAY()-1,"",COUNTIFS(INDEX('On Direct Attendance'!$T$2:$AW$1570,,MATCH(Summary!AD$5,'On Direct Attendance'!$T$2:$AW$2,0)),Summary!$C8))</f>
        <v>954</v>
      </c>
      <c r="AE8" s="18">
        <f ca="1">IF(AE$5&gt;TODAY()-1,"",COUNTIFS(INDEX('On Direct Attendance'!$T$2:$AW$1570,,MATCH(Summary!AE$5,'On Direct Attendance'!$T$2:$AW$2,0)),Summary!$C8))</f>
        <v>908</v>
      </c>
      <c r="AF8" s="18">
        <f ca="1">IF(AF$5&gt;TODAY()-1,"",COUNTIFS(INDEX('On Direct Attendance'!$T$2:$AW$1570,,MATCH(Summary!AF$5,'On Direct Attendance'!$T$2:$AW$2,0)),Summary!$C8))</f>
        <v>744</v>
      </c>
      <c r="AG8" s="18">
        <f ca="1">IF(AG$5&gt;TODAY()-1,"",COUNTIFS(INDEX('On Direct Attendance'!$T$2:$AW$1570,,MATCH(Summary!AG$5,'On Direct Attendance'!$T$2:$AW$2,0)),Summary!$C8))</f>
        <v>1</v>
      </c>
      <c r="AH8" s="18" t="e">
        <f ca="1">IF(AH$5&gt;TODAY()-1,"",COUNTIFS(INDEX('On Direct Attendance'!$T$2:$AW$1570,,MATCH(Summary!AH$5,'On Direct Attendance'!$T$2:$AW$2,0)),Summary!$C8))</f>
        <v>#N/A</v>
      </c>
    </row>
    <row r="9" spans="1:37" x14ac:dyDescent="0.25">
      <c r="A9" s="28"/>
      <c r="C9" s="16" t="s">
        <v>966</v>
      </c>
      <c r="D9" s="18">
        <f ca="1">IF(D$5&gt;TODAY()-1,"",COUNTIFS(INDEX('On Direct Attendance'!$T$2:$AW$1570,,MATCH(Summary!D$5,'On Direct Attendance'!$T$2:$AW$2,0)),Summary!$C9))</f>
        <v>10</v>
      </c>
      <c r="E9" s="18">
        <f ca="1">IF(E$5&gt;TODAY()-1,"",COUNTIFS(INDEX('On Direct Attendance'!$T$2:$AW$1570,,MATCH(Summary!E$5,'On Direct Attendance'!$T$2:$AW$2,0)),Summary!$C9))</f>
        <v>0</v>
      </c>
      <c r="F9" s="18">
        <f ca="1">IF(F$5&gt;TODAY()-1,"",COUNTIFS(INDEX('On Direct Attendance'!$T$2:$AW$1570,,MATCH(Summary!F$5,'On Direct Attendance'!$T$2:$AW$2,0)),Summary!$C9))</f>
        <v>0</v>
      </c>
      <c r="G9" s="18">
        <f ca="1">IF(G$5&gt;TODAY()-1,"",COUNTIFS(INDEX('On Direct Attendance'!$T$2:$AW$1570,,MATCH(Summary!G$5,'On Direct Attendance'!$T$2:$AW$2,0)),Summary!$C9))</f>
        <v>14</v>
      </c>
      <c r="H9" s="18">
        <f ca="1">IF(H$5&gt;TODAY()-1,"",COUNTIFS(INDEX('On Direct Attendance'!$T$2:$AW$1570,,MATCH(Summary!H$5,'On Direct Attendance'!$T$2:$AW$2,0)),Summary!$C9))</f>
        <v>6</v>
      </c>
      <c r="I9" s="18">
        <f ca="1">IF(I$5&gt;TODAY()-1,"",COUNTIFS(INDEX('On Direct Attendance'!$T$2:$AW$1570,,MATCH(Summary!I$5,'On Direct Attendance'!$T$2:$AW$2,0)),Summary!$C9))</f>
        <v>12</v>
      </c>
      <c r="J9" s="18">
        <f ca="1">IF(J$5&gt;TODAY()-1,"",COUNTIFS(INDEX('On Direct Attendance'!$T$2:$AW$1570,,MATCH(Summary!J$5,'On Direct Attendance'!$T$2:$AW$2,0)),Summary!$C9))</f>
        <v>7</v>
      </c>
      <c r="K9" s="18">
        <f ca="1">IF(K$5&gt;TODAY()-1,"",COUNTIFS(INDEX('On Direct Attendance'!$T$2:$AW$1570,,MATCH(Summary!K$5,'On Direct Attendance'!$T$2:$AW$2,0)),Summary!$C9))</f>
        <v>7</v>
      </c>
      <c r="L9" s="18">
        <f ca="1">IF(L$5&gt;TODAY()-1,"",COUNTIFS(INDEX('On Direct Attendance'!$T$2:$AW$1570,,MATCH(Summary!L$5,'On Direct Attendance'!$T$2:$AW$2,0)),Summary!$C9))</f>
        <v>0</v>
      </c>
      <c r="M9" s="18">
        <f ca="1">IF(M$5&gt;TODAY()-1,"",COUNTIFS(INDEX('On Direct Attendance'!$T$2:$AW$1570,,MATCH(Summary!M$5,'On Direct Attendance'!$T$2:$AW$2,0)),Summary!$C9))</f>
        <v>0</v>
      </c>
      <c r="N9" s="18">
        <f ca="1">IF(N$5&gt;TODAY()-1,"",COUNTIFS(INDEX('On Direct Attendance'!$T$2:$AW$1570,,MATCH(Summary!N$5,'On Direct Attendance'!$T$2:$AW$2,0)),Summary!$C9))</f>
        <v>6</v>
      </c>
      <c r="O9" s="18">
        <f ca="1">IF(O$5&gt;TODAY()-1,"",COUNTIFS(INDEX('On Direct Attendance'!$T$2:$AW$1570,,MATCH(Summary!O$5,'On Direct Attendance'!$T$2:$AW$2,0)),Summary!$C9))</f>
        <v>8</v>
      </c>
      <c r="P9" s="18">
        <f ca="1">IF(P$5&gt;TODAY()-1,"",COUNTIFS(INDEX('On Direct Attendance'!$T$2:$AW$1570,,MATCH(Summary!P$5,'On Direct Attendance'!$T$2:$AW$2,0)),Summary!$C9))</f>
        <v>8</v>
      </c>
      <c r="Q9" s="18">
        <f ca="1">IF(Q$5&gt;TODAY()-1,"",COUNTIFS(INDEX('On Direct Attendance'!$T$2:$AW$1570,,MATCH(Summary!Q$5,'On Direct Attendance'!$T$2:$AW$2,0)),Summary!$C9))</f>
        <v>9</v>
      </c>
      <c r="R9" s="18">
        <f ca="1">IF(R$5&gt;TODAY()-1,"",COUNTIFS(INDEX('On Direct Attendance'!$T$2:$AW$1570,,MATCH(Summary!R$5,'On Direct Attendance'!$T$2:$AW$2,0)),Summary!$C9))</f>
        <v>5</v>
      </c>
      <c r="S9" s="18">
        <f ca="1">IF(S$5&gt;TODAY()-1,"",COUNTIFS(INDEX('On Direct Attendance'!$T$2:$AW$1570,,MATCH(Summary!S$5,'On Direct Attendance'!$T$2:$AW$2,0)),Summary!$C9))</f>
        <v>0</v>
      </c>
      <c r="T9" s="18">
        <f ca="1">IF(T$5&gt;TODAY()-1,"",COUNTIFS(INDEX('On Direct Attendance'!$T$2:$AW$1570,,MATCH(Summary!T$5,'On Direct Attendance'!$T$2:$AW$2,0)),Summary!$C9))</f>
        <v>0</v>
      </c>
      <c r="U9" s="18">
        <f ca="1">IF(U$5&gt;TODAY()-1,"",COUNTIFS(INDEX('On Direct Attendance'!$T$2:$AW$1570,,MATCH(Summary!U$5,'On Direct Attendance'!$T$2:$AW$2,0)),Summary!$C9))</f>
        <v>9</v>
      </c>
      <c r="V9" s="18">
        <f ca="1">IF(V$5&gt;TODAY()-1,"",COUNTIFS(INDEX('On Direct Attendance'!$T$2:$AW$1570,,MATCH(Summary!V$5,'On Direct Attendance'!$T$2:$AW$2,0)),Summary!$C9))</f>
        <v>9</v>
      </c>
      <c r="W9" s="18">
        <f ca="1">IF(W$5&gt;TODAY()-1,"",COUNTIFS(INDEX('On Direct Attendance'!$T$2:$AW$1570,,MATCH(Summary!W$5,'On Direct Attendance'!$T$2:$AW$2,0)),Summary!$C9))</f>
        <v>11</v>
      </c>
      <c r="X9" s="18">
        <f ca="1">IF(X$5&gt;TODAY()-1,"",COUNTIFS(INDEX('On Direct Attendance'!$T$2:$AW$1570,,MATCH(Summary!X$5,'On Direct Attendance'!$T$2:$AW$2,0)),Summary!$C9))</f>
        <v>7</v>
      </c>
      <c r="Y9" s="18">
        <f ca="1">IF(Y$5&gt;TODAY()-1,"",COUNTIFS(INDEX('On Direct Attendance'!$T$2:$AW$1570,,MATCH(Summary!Y$5,'On Direct Attendance'!$T$2:$AW$2,0)),Summary!$C9))</f>
        <v>22</v>
      </c>
      <c r="Z9" s="18">
        <f ca="1">IF(Z$5&gt;TODAY()-1,"",COUNTIFS(INDEX('On Direct Attendance'!$T$2:$AW$1570,,MATCH(Summary!Z$5,'On Direct Attendance'!$T$2:$AW$2,0)),Summary!$C9))</f>
        <v>0</v>
      </c>
      <c r="AA9" s="18">
        <f ca="1">IF(AA$5&gt;TODAY()-1,"",COUNTIFS(INDEX('On Direct Attendance'!$T$2:$AW$1570,,MATCH(Summary!AA$5,'On Direct Attendance'!$T$2:$AW$2,0)),Summary!$C9))</f>
        <v>0</v>
      </c>
      <c r="AB9" s="18">
        <f ca="1">IF(AB$5&gt;TODAY()-1,"",COUNTIFS(INDEX('On Direct Attendance'!$T$2:$AW$1570,,MATCH(Summary!AB$5,'On Direct Attendance'!$T$2:$AW$2,0)),Summary!$C9))</f>
        <v>0</v>
      </c>
      <c r="AC9" s="18">
        <f ca="1">IF(AC$5&gt;TODAY()-1,"",COUNTIFS(INDEX('On Direct Attendance'!$T$2:$AW$1570,,MATCH(Summary!AC$5,'On Direct Attendance'!$T$2:$AW$2,0)),Summary!$C9))</f>
        <v>9</v>
      </c>
      <c r="AD9" s="18">
        <f ca="1">IF(AD$5&gt;TODAY()-1,"",COUNTIFS(INDEX('On Direct Attendance'!$T$2:$AW$1570,,MATCH(Summary!AD$5,'On Direct Attendance'!$T$2:$AW$2,0)),Summary!$C9))</f>
        <v>24</v>
      </c>
      <c r="AE9" s="18">
        <f ca="1">IF(AE$5&gt;TODAY()-1,"",COUNTIFS(INDEX('On Direct Attendance'!$T$2:$AW$1570,,MATCH(Summary!AE$5,'On Direct Attendance'!$T$2:$AW$2,0)),Summary!$C9))</f>
        <v>21</v>
      </c>
      <c r="AF9" s="18">
        <f ca="1">IF(AF$5&gt;TODAY()-1,"",COUNTIFS(INDEX('On Direct Attendance'!$T$2:$AW$1570,,MATCH(Summary!AF$5,'On Direct Attendance'!$T$2:$AW$2,0)),Summary!$C9))</f>
        <v>30</v>
      </c>
      <c r="AG9" s="18">
        <f ca="1">IF(AG$5&gt;TODAY()-1,"",COUNTIFS(INDEX('On Direct Attendance'!$T$2:$AW$1570,,MATCH(Summary!AG$5,'On Direct Attendance'!$T$2:$AW$2,0)),Summary!$C9))</f>
        <v>0</v>
      </c>
      <c r="AH9" s="18" t="e">
        <f ca="1">IF(AH$5&gt;TODAY()-1,"",COUNTIFS(INDEX('On Direct Attendance'!$T$2:$AW$1570,,MATCH(Summary!AH$5,'On Direct Attendance'!$T$2:$AW$2,0)),Summary!$C9))</f>
        <v>#N/A</v>
      </c>
    </row>
    <row r="10" spans="1:37" x14ac:dyDescent="0.25">
      <c r="A10" s="28"/>
      <c r="C10" s="16" t="s">
        <v>968</v>
      </c>
      <c r="D10" s="18">
        <f ca="1">IF(D$5&gt;TODAY()-1,"",COUNTIFS(INDEX('On Direct Attendance'!$T$2:$AW$1570,,MATCH(Summary!D$5,'On Direct Attendance'!$T$2:$AW$2,0)),Summary!$C10))</f>
        <v>40</v>
      </c>
      <c r="E10" s="18">
        <f ca="1">IF(E$5&gt;TODAY()-1,"",COUNTIFS(INDEX('On Direct Attendance'!$T$2:$AW$1570,,MATCH(Summary!E$5,'On Direct Attendance'!$T$2:$AW$2,0)),Summary!$C10))</f>
        <v>0</v>
      </c>
      <c r="F10" s="18">
        <f ca="1">IF(F$5&gt;TODAY()-1,"",COUNTIFS(INDEX('On Direct Attendance'!$T$2:$AW$1570,,MATCH(Summary!F$5,'On Direct Attendance'!$T$2:$AW$2,0)),Summary!$C10))</f>
        <v>0</v>
      </c>
      <c r="G10" s="18">
        <f ca="1">IF(G$5&gt;TODAY()-1,"",COUNTIFS(INDEX('On Direct Attendance'!$T$2:$AW$1570,,MATCH(Summary!G$5,'On Direct Attendance'!$T$2:$AW$2,0)),Summary!$C10))</f>
        <v>49</v>
      </c>
      <c r="H10" s="18">
        <f ca="1">IF(H$5&gt;TODAY()-1,"",COUNTIFS(INDEX('On Direct Attendance'!$T$2:$AW$1570,,MATCH(Summary!H$5,'On Direct Attendance'!$T$2:$AW$2,0)),Summary!$C10))</f>
        <v>51</v>
      </c>
      <c r="I10" s="18">
        <f ca="1">IF(I$5&gt;TODAY()-1,"",COUNTIFS(INDEX('On Direct Attendance'!$T$2:$AW$1570,,MATCH(Summary!I$5,'On Direct Attendance'!$T$2:$AW$2,0)),Summary!$C10))</f>
        <v>46</v>
      </c>
      <c r="J10" s="18">
        <f ca="1">IF(J$5&gt;TODAY()-1,"",COUNTIFS(INDEX('On Direct Attendance'!$T$2:$AW$1570,,MATCH(Summary!J$5,'On Direct Attendance'!$T$2:$AW$2,0)),Summary!$C10))</f>
        <v>51</v>
      </c>
      <c r="K10" s="18">
        <f ca="1">IF(K$5&gt;TODAY()-1,"",COUNTIFS(INDEX('On Direct Attendance'!$T$2:$AW$1570,,MATCH(Summary!K$5,'On Direct Attendance'!$T$2:$AW$2,0)),Summary!$C10))</f>
        <v>68</v>
      </c>
      <c r="L10" s="18">
        <f ca="1">IF(L$5&gt;TODAY()-1,"",COUNTIFS(INDEX('On Direct Attendance'!$T$2:$AW$1570,,MATCH(Summary!L$5,'On Direct Attendance'!$T$2:$AW$2,0)),Summary!$C10))</f>
        <v>0</v>
      </c>
      <c r="M10" s="18">
        <f ca="1">IF(M$5&gt;TODAY()-1,"",COUNTIFS(INDEX('On Direct Attendance'!$T$2:$AW$1570,,MATCH(Summary!M$5,'On Direct Attendance'!$T$2:$AW$2,0)),Summary!$C10))</f>
        <v>0</v>
      </c>
      <c r="N10" s="18">
        <f ca="1">IF(N$5&gt;TODAY()-1,"",COUNTIFS(INDEX('On Direct Attendance'!$T$2:$AW$1570,,MATCH(Summary!N$5,'On Direct Attendance'!$T$2:$AW$2,0)),Summary!$C10))</f>
        <v>69</v>
      </c>
      <c r="O10" s="18">
        <f ca="1">IF(O$5&gt;TODAY()-1,"",COUNTIFS(INDEX('On Direct Attendance'!$T$2:$AW$1570,,MATCH(Summary!O$5,'On Direct Attendance'!$T$2:$AW$2,0)),Summary!$C10))</f>
        <v>71</v>
      </c>
      <c r="P10" s="18">
        <f ca="1">IF(P$5&gt;TODAY()-1,"",COUNTIFS(INDEX('On Direct Attendance'!$T$2:$AW$1570,,MATCH(Summary!P$5,'On Direct Attendance'!$T$2:$AW$2,0)),Summary!$C10))</f>
        <v>61</v>
      </c>
      <c r="Q10" s="18">
        <f ca="1">IF(Q$5&gt;TODAY()-1,"",COUNTIFS(INDEX('On Direct Attendance'!$T$2:$AW$1570,,MATCH(Summary!Q$5,'On Direct Attendance'!$T$2:$AW$2,0)),Summary!$C10))</f>
        <v>84</v>
      </c>
      <c r="R10" s="18">
        <f ca="1">IF(R$5&gt;TODAY()-1,"",COUNTIFS(INDEX('On Direct Attendance'!$T$2:$AW$1570,,MATCH(Summary!R$5,'On Direct Attendance'!$T$2:$AW$2,0)),Summary!$C10))</f>
        <v>109</v>
      </c>
      <c r="S10" s="18">
        <f ca="1">IF(S$5&gt;TODAY()-1,"",COUNTIFS(INDEX('On Direct Attendance'!$T$2:$AW$1570,,MATCH(Summary!S$5,'On Direct Attendance'!$T$2:$AW$2,0)),Summary!$C10))</f>
        <v>0</v>
      </c>
      <c r="T10" s="18">
        <f ca="1">IF(T$5&gt;TODAY()-1,"",COUNTIFS(INDEX('On Direct Attendance'!$T$2:$AW$1570,,MATCH(Summary!T$5,'On Direct Attendance'!$T$2:$AW$2,0)),Summary!$C10))</f>
        <v>0</v>
      </c>
      <c r="U10" s="18">
        <f ca="1">IF(U$5&gt;TODAY()-1,"",COUNTIFS(INDEX('On Direct Attendance'!$T$2:$AW$1570,,MATCH(Summary!U$5,'On Direct Attendance'!$T$2:$AW$2,0)),Summary!$C10))</f>
        <v>78</v>
      </c>
      <c r="V10" s="18">
        <f ca="1">IF(V$5&gt;TODAY()-1,"",COUNTIFS(INDEX('On Direct Attendance'!$T$2:$AW$1570,,MATCH(Summary!V$5,'On Direct Attendance'!$T$2:$AW$2,0)),Summary!$C10))</f>
        <v>82</v>
      </c>
      <c r="W10" s="18">
        <f ca="1">IF(W$5&gt;TODAY()-1,"",COUNTIFS(INDEX('On Direct Attendance'!$T$2:$AW$1570,,MATCH(Summary!W$5,'On Direct Attendance'!$T$2:$AW$2,0)),Summary!$C10))</f>
        <v>75</v>
      </c>
      <c r="X10" s="18">
        <f ca="1">IF(X$5&gt;TODAY()-1,"",COUNTIFS(INDEX('On Direct Attendance'!$T$2:$AW$1570,,MATCH(Summary!X$5,'On Direct Attendance'!$T$2:$AW$2,0)),Summary!$C10))</f>
        <v>84</v>
      </c>
      <c r="Y10" s="18">
        <f ca="1">IF(Y$5&gt;TODAY()-1,"",COUNTIFS(INDEX('On Direct Attendance'!$T$2:$AW$1570,,MATCH(Summary!Y$5,'On Direct Attendance'!$T$2:$AW$2,0)),Summary!$C10))</f>
        <v>116</v>
      </c>
      <c r="Z10" s="18">
        <f ca="1">IF(Z$5&gt;TODAY()-1,"",COUNTIFS(INDEX('On Direct Attendance'!$T$2:$AW$1570,,MATCH(Summary!Z$5,'On Direct Attendance'!$T$2:$AW$2,0)),Summary!$C10))</f>
        <v>1</v>
      </c>
      <c r="AA10" s="18">
        <f ca="1">IF(AA$5&gt;TODAY()-1,"",COUNTIFS(INDEX('On Direct Attendance'!$T$2:$AW$1570,,MATCH(Summary!AA$5,'On Direct Attendance'!$T$2:$AW$2,0)),Summary!$C10))</f>
        <v>0</v>
      </c>
      <c r="AB10" s="18">
        <f ca="1">IF(AB$5&gt;TODAY()-1,"",COUNTIFS(INDEX('On Direct Attendance'!$T$2:$AW$1570,,MATCH(Summary!AB$5,'On Direct Attendance'!$T$2:$AW$2,0)),Summary!$C10))</f>
        <v>0</v>
      </c>
      <c r="AC10" s="18">
        <f ca="1">IF(AC$5&gt;TODAY()-1,"",COUNTIFS(INDEX('On Direct Attendance'!$T$2:$AW$1570,,MATCH(Summary!AC$5,'On Direct Attendance'!$T$2:$AW$2,0)),Summary!$C10))</f>
        <v>124</v>
      </c>
      <c r="AD10" s="18">
        <f ca="1">IF(AD$5&gt;TODAY()-1,"",COUNTIFS(INDEX('On Direct Attendance'!$T$2:$AW$1570,,MATCH(Summary!AD$5,'On Direct Attendance'!$T$2:$AW$2,0)),Summary!$C10))</f>
        <v>154</v>
      </c>
      <c r="AE10" s="18">
        <f ca="1">IF(AE$5&gt;TODAY()-1,"",COUNTIFS(INDEX('On Direct Attendance'!$T$2:$AW$1570,,MATCH(Summary!AE$5,'On Direct Attendance'!$T$2:$AW$2,0)),Summary!$C10))</f>
        <v>190</v>
      </c>
      <c r="AF10" s="18">
        <f ca="1">IF(AF$5&gt;TODAY()-1,"",COUNTIFS(INDEX('On Direct Attendance'!$T$2:$AW$1570,,MATCH(Summary!AF$5,'On Direct Attendance'!$T$2:$AW$2,0)),Summary!$C10))</f>
        <v>203</v>
      </c>
      <c r="AG10" s="18">
        <f ca="1">IF(AG$5&gt;TODAY()-1,"",COUNTIFS(INDEX('On Direct Attendance'!$T$2:$AW$1570,,MATCH(Summary!AG$5,'On Direct Attendance'!$T$2:$AW$2,0)),Summary!$C10))</f>
        <v>1</v>
      </c>
      <c r="AH10" s="18" t="e">
        <f ca="1">IF(AH$5&gt;TODAY()-1,"",COUNTIFS(INDEX('On Direct Attendance'!$T$2:$AW$1570,,MATCH(Summary!AH$5,'On Direct Attendance'!$T$2:$AW$2,0)),Summary!$C10))</f>
        <v>#N/A</v>
      </c>
    </row>
    <row r="11" spans="1:37" x14ac:dyDescent="0.25">
      <c r="A11" s="35"/>
      <c r="C11" s="16" t="s">
        <v>970</v>
      </c>
      <c r="D11" s="18">
        <f ca="1">IF(D$5&gt;TODAY()-1,"",COUNTIFS(INDEX('On Direct Attendance'!$T$2:$AW$1570,,MATCH(Summary!D$5,'On Direct Attendance'!$T$2:$AW$2,0)),Summary!$C11))</f>
        <v>4</v>
      </c>
      <c r="E11" s="18">
        <f ca="1">IF(E$5&gt;TODAY()-1,"",COUNTIFS(INDEX('On Direct Attendance'!$T$2:$AW$1570,,MATCH(Summary!E$5,'On Direct Attendance'!$T$2:$AW$2,0)),Summary!$C11))</f>
        <v>0</v>
      </c>
      <c r="F11" s="18">
        <f ca="1">IF(F$5&gt;TODAY()-1,"",COUNTIFS(INDEX('On Direct Attendance'!$T$2:$AW$1570,,MATCH(Summary!F$5,'On Direct Attendance'!$T$2:$AW$2,0)),Summary!$C11))</f>
        <v>0</v>
      </c>
      <c r="G11" s="18">
        <f ca="1">IF(G$5&gt;TODAY()-1,"",COUNTIFS(INDEX('On Direct Attendance'!$T$2:$AW$1570,,MATCH(Summary!G$5,'On Direct Attendance'!$T$2:$AW$2,0)),Summary!$C11))</f>
        <v>2</v>
      </c>
      <c r="H11" s="18">
        <f ca="1">IF(H$5&gt;TODAY()-1,"",COUNTIFS(INDEX('On Direct Attendance'!$T$2:$AW$1570,,MATCH(Summary!H$5,'On Direct Attendance'!$T$2:$AW$2,0)),Summary!$C11))</f>
        <v>3</v>
      </c>
      <c r="I11" s="18">
        <f ca="1">IF(I$5&gt;TODAY()-1,"",COUNTIFS(INDEX('On Direct Attendance'!$T$2:$AW$1570,,MATCH(Summary!I$5,'On Direct Attendance'!$T$2:$AW$2,0)),Summary!$C11))</f>
        <v>0</v>
      </c>
      <c r="J11" s="18">
        <f ca="1">IF(J$5&gt;TODAY()-1,"",COUNTIFS(INDEX('On Direct Attendance'!$T$2:$AW$1570,,MATCH(Summary!J$5,'On Direct Attendance'!$T$2:$AW$2,0)),Summary!$C11))</f>
        <v>4</v>
      </c>
      <c r="K11" s="18">
        <f ca="1">IF(K$5&gt;TODAY()-1,"",COUNTIFS(INDEX('On Direct Attendance'!$T$2:$AW$1570,,MATCH(Summary!K$5,'On Direct Attendance'!$T$2:$AW$2,0)),Summary!$C11))</f>
        <v>5</v>
      </c>
      <c r="L11" s="18">
        <f ca="1">IF(L$5&gt;TODAY()-1,"",COUNTIFS(INDEX('On Direct Attendance'!$T$2:$AW$1570,,MATCH(Summary!L$5,'On Direct Attendance'!$T$2:$AW$2,0)),Summary!$C11))</f>
        <v>0</v>
      </c>
      <c r="M11" s="18">
        <f ca="1">IF(M$5&gt;TODAY()-1,"",COUNTIFS(INDEX('On Direct Attendance'!$T$2:$AW$1570,,MATCH(Summary!M$5,'On Direct Attendance'!$T$2:$AW$2,0)),Summary!$C11))</f>
        <v>0</v>
      </c>
      <c r="N11" s="18">
        <f ca="1">IF(N$5&gt;TODAY()-1,"",COUNTIFS(INDEX('On Direct Attendance'!$T$2:$AW$1570,,MATCH(Summary!N$5,'On Direct Attendance'!$T$2:$AW$2,0)),Summary!$C11))</f>
        <v>2</v>
      </c>
      <c r="O11" s="18">
        <f ca="1">IF(O$5&gt;TODAY()-1,"",COUNTIFS(INDEX('On Direct Attendance'!$T$2:$AW$1570,,MATCH(Summary!O$5,'On Direct Attendance'!$T$2:$AW$2,0)),Summary!$C11))</f>
        <v>3</v>
      </c>
      <c r="P11" s="18">
        <f ca="1">IF(P$5&gt;TODAY()-1,"",COUNTIFS(INDEX('On Direct Attendance'!$T$2:$AW$1570,,MATCH(Summary!P$5,'On Direct Attendance'!$T$2:$AW$2,0)),Summary!$C11))</f>
        <v>0</v>
      </c>
      <c r="Q11" s="18">
        <f ca="1">IF(Q$5&gt;TODAY()-1,"",COUNTIFS(INDEX('On Direct Attendance'!$T$2:$AW$1570,,MATCH(Summary!Q$5,'On Direct Attendance'!$T$2:$AW$2,0)),Summary!$C11))</f>
        <v>2</v>
      </c>
      <c r="R11" s="18">
        <f ca="1">IF(R$5&gt;TODAY()-1,"",COUNTIFS(INDEX('On Direct Attendance'!$T$2:$AW$1570,,MATCH(Summary!R$5,'On Direct Attendance'!$T$2:$AW$2,0)),Summary!$C11))</f>
        <v>2</v>
      </c>
      <c r="S11" s="18">
        <f ca="1">IF(S$5&gt;TODAY()-1,"",COUNTIFS(INDEX('On Direct Attendance'!$T$2:$AW$1570,,MATCH(Summary!S$5,'On Direct Attendance'!$T$2:$AW$2,0)),Summary!$C11))</f>
        <v>0</v>
      </c>
      <c r="T11" s="18">
        <f ca="1">IF(T$5&gt;TODAY()-1,"",COUNTIFS(INDEX('On Direct Attendance'!$T$2:$AW$1570,,MATCH(Summary!T$5,'On Direct Attendance'!$T$2:$AW$2,0)),Summary!$C11))</f>
        <v>0</v>
      </c>
      <c r="U11" s="18">
        <f ca="1">IF(U$5&gt;TODAY()-1,"",COUNTIFS(INDEX('On Direct Attendance'!$T$2:$AW$1570,,MATCH(Summary!U$5,'On Direct Attendance'!$T$2:$AW$2,0)),Summary!$C11))</f>
        <v>3</v>
      </c>
      <c r="V11" s="18">
        <f ca="1">IF(V$5&gt;TODAY()-1,"",COUNTIFS(INDEX('On Direct Attendance'!$T$2:$AW$1570,,MATCH(Summary!V$5,'On Direct Attendance'!$T$2:$AW$2,0)),Summary!$C11))</f>
        <v>3</v>
      </c>
      <c r="W11" s="18">
        <f ca="1">IF(W$5&gt;TODAY()-1,"",COUNTIFS(INDEX('On Direct Attendance'!$T$2:$AW$1570,,MATCH(Summary!W$5,'On Direct Attendance'!$T$2:$AW$2,0)),Summary!$C11))</f>
        <v>1</v>
      </c>
      <c r="X11" s="18">
        <f ca="1">IF(X$5&gt;TODAY()-1,"",COUNTIFS(INDEX('On Direct Attendance'!$T$2:$AW$1570,,MATCH(Summary!X$5,'On Direct Attendance'!$T$2:$AW$2,0)),Summary!$C11))</f>
        <v>3</v>
      </c>
      <c r="Y11" s="18">
        <f ca="1">IF(Y$5&gt;TODAY()-1,"",COUNTIFS(INDEX('On Direct Attendance'!$T$2:$AW$1570,,MATCH(Summary!Y$5,'On Direct Attendance'!$T$2:$AW$2,0)),Summary!$C11))</f>
        <v>2</v>
      </c>
      <c r="Z11" s="18">
        <f ca="1">IF(Z$5&gt;TODAY()-1,"",COUNTIFS(INDEX('On Direct Attendance'!$T$2:$AW$1570,,MATCH(Summary!Z$5,'On Direct Attendance'!$T$2:$AW$2,0)),Summary!$C11))</f>
        <v>0</v>
      </c>
      <c r="AA11" s="18">
        <f ca="1">IF(AA$5&gt;TODAY()-1,"",COUNTIFS(INDEX('On Direct Attendance'!$T$2:$AW$1570,,MATCH(Summary!AA$5,'On Direct Attendance'!$T$2:$AW$2,0)),Summary!$C11))</f>
        <v>0</v>
      </c>
      <c r="AB11" s="18">
        <f ca="1">IF(AB$5&gt;TODAY()-1,"",COUNTIFS(INDEX('On Direct Attendance'!$T$2:$AW$1570,,MATCH(Summary!AB$5,'On Direct Attendance'!$T$2:$AW$2,0)),Summary!$C11))</f>
        <v>0</v>
      </c>
      <c r="AC11" s="18">
        <f ca="1">IF(AC$5&gt;TODAY()-1,"",COUNTIFS(INDEX('On Direct Attendance'!$T$2:$AW$1570,,MATCH(Summary!AC$5,'On Direct Attendance'!$T$2:$AW$2,0)),Summary!$C11))</f>
        <v>2</v>
      </c>
      <c r="AD11" s="18">
        <f ca="1">IF(AD$5&gt;TODAY()-1,"",COUNTIFS(INDEX('On Direct Attendance'!$T$2:$AW$1570,,MATCH(Summary!AD$5,'On Direct Attendance'!$T$2:$AW$2,0)),Summary!$C11))</f>
        <v>0</v>
      </c>
      <c r="AE11" s="18">
        <f ca="1">IF(AE$5&gt;TODAY()-1,"",COUNTIFS(INDEX('On Direct Attendance'!$T$2:$AW$1570,,MATCH(Summary!AE$5,'On Direct Attendance'!$T$2:$AW$2,0)),Summary!$C11))</f>
        <v>0</v>
      </c>
      <c r="AF11" s="18">
        <f ca="1">IF(AF$5&gt;TODAY()-1,"",COUNTIFS(INDEX('On Direct Attendance'!$T$2:$AW$1570,,MATCH(Summary!AF$5,'On Direct Attendance'!$T$2:$AW$2,0)),Summary!$C11))</f>
        <v>2</v>
      </c>
      <c r="AG11" s="18">
        <f ca="1">IF(AG$5&gt;TODAY()-1,"",COUNTIFS(INDEX('On Direct Attendance'!$T$2:$AW$1570,,MATCH(Summary!AG$5,'On Direct Attendance'!$T$2:$AW$2,0)),Summary!$C11))</f>
        <v>0</v>
      </c>
      <c r="AH11" s="18" t="e">
        <f ca="1">IF(AH$5&gt;TODAY()-1,"",COUNTIFS(INDEX('On Direct Attendance'!$T$2:$AW$1570,,MATCH(Summary!AH$5,'On Direct Attendance'!$T$2:$AW$2,0)),Summary!$C11))</f>
        <v>#N/A</v>
      </c>
    </row>
    <row r="12" spans="1:37" x14ac:dyDescent="0.25">
      <c r="A12" s="28"/>
      <c r="C12" s="16" t="s">
        <v>967</v>
      </c>
      <c r="D12" s="18">
        <f ca="1">IF(D$5&gt;TODAY()-1,"",COUNTIFS(INDEX('On Direct Attendance'!$T$2:$AW$1570,,MATCH(Summary!D$5,'On Direct Attendance'!$T$2:$AW$2,0)),Summary!$C12))</f>
        <v>92</v>
      </c>
      <c r="E12" s="18">
        <f ca="1">IF(E$5&gt;TODAY()-1,"",COUNTIFS(INDEX('On Direct Attendance'!$T$2:$AW$1570,,MATCH(Summary!E$5,'On Direct Attendance'!$T$2:$AW$2,0)),Summary!$C12))</f>
        <v>0</v>
      </c>
      <c r="F12" s="18">
        <f ca="1">IF(F$5&gt;TODAY()-1,"",COUNTIFS(INDEX('On Direct Attendance'!$T$2:$AW$1570,,MATCH(Summary!F$5,'On Direct Attendance'!$T$2:$AW$2,0)),Summary!$C12))</f>
        <v>0</v>
      </c>
      <c r="G12" s="18">
        <f ca="1">IF(G$5&gt;TODAY()-1,"",COUNTIFS(INDEX('On Direct Attendance'!$T$2:$AW$1570,,MATCH(Summary!G$5,'On Direct Attendance'!$T$2:$AW$2,0)),Summary!$C12))</f>
        <v>165</v>
      </c>
      <c r="H12" s="18">
        <f ca="1">IF(H$5&gt;TODAY()-1,"",COUNTIFS(INDEX('On Direct Attendance'!$T$2:$AW$1570,,MATCH(Summary!H$5,'On Direct Attendance'!$T$2:$AW$2,0)),Summary!$C12))</f>
        <v>64</v>
      </c>
      <c r="I12" s="18">
        <f ca="1">IF(I$5&gt;TODAY()-1,"",COUNTIFS(INDEX('On Direct Attendance'!$T$2:$AW$1570,,MATCH(Summary!I$5,'On Direct Attendance'!$T$2:$AW$2,0)),Summary!$C12))</f>
        <v>58</v>
      </c>
      <c r="J12" s="18">
        <f ca="1">IF(J$5&gt;TODAY()-1,"",COUNTIFS(INDEX('On Direct Attendance'!$T$2:$AW$1570,,MATCH(Summary!J$5,'On Direct Attendance'!$T$2:$AW$2,0)),Summary!$C12))</f>
        <v>55</v>
      </c>
      <c r="K12" s="18">
        <f ca="1">IF(K$5&gt;TODAY()-1,"",COUNTIFS(INDEX('On Direct Attendance'!$T$2:$AW$1570,,MATCH(Summary!K$5,'On Direct Attendance'!$T$2:$AW$2,0)),Summary!$C12))</f>
        <v>72</v>
      </c>
      <c r="L12" s="18">
        <f ca="1">IF(L$5&gt;TODAY()-1,"",COUNTIFS(INDEX('On Direct Attendance'!$T$2:$AW$1570,,MATCH(Summary!L$5,'On Direct Attendance'!$T$2:$AW$2,0)),Summary!$C12))</f>
        <v>0</v>
      </c>
      <c r="M12" s="18">
        <f ca="1">IF(M$5&gt;TODAY()-1,"",COUNTIFS(INDEX('On Direct Attendance'!$T$2:$AW$1570,,MATCH(Summary!M$5,'On Direct Attendance'!$T$2:$AW$2,0)),Summary!$C12))</f>
        <v>0</v>
      </c>
      <c r="N12" s="18">
        <f ca="1">IF(N$5&gt;TODAY()-1,"",COUNTIFS(INDEX('On Direct Attendance'!$T$2:$AW$1570,,MATCH(Summary!N$5,'On Direct Attendance'!$T$2:$AW$2,0)),Summary!$C12))</f>
        <v>102</v>
      </c>
      <c r="O12" s="18">
        <f ca="1">IF(O$5&gt;TODAY()-1,"",COUNTIFS(INDEX('On Direct Attendance'!$T$2:$AW$1570,,MATCH(Summary!O$5,'On Direct Attendance'!$T$2:$AW$2,0)),Summary!$C12))</f>
        <v>59</v>
      </c>
      <c r="P12" s="18">
        <f ca="1">IF(P$5&gt;TODAY()-1,"",COUNTIFS(INDEX('On Direct Attendance'!$T$2:$AW$1570,,MATCH(Summary!P$5,'On Direct Attendance'!$T$2:$AW$2,0)),Summary!$C12))</f>
        <v>56</v>
      </c>
      <c r="Q12" s="18">
        <f ca="1">IF(Q$5&gt;TODAY()-1,"",COUNTIFS(INDEX('On Direct Attendance'!$T$2:$AW$1570,,MATCH(Summary!Q$5,'On Direct Attendance'!$T$2:$AW$2,0)),Summary!$C12))</f>
        <v>58</v>
      </c>
      <c r="R12" s="18">
        <f ca="1">IF(R$5&gt;TODAY()-1,"",COUNTIFS(INDEX('On Direct Attendance'!$T$2:$AW$1570,,MATCH(Summary!R$5,'On Direct Attendance'!$T$2:$AW$2,0)),Summary!$C12))</f>
        <v>59</v>
      </c>
      <c r="S12" s="18">
        <f ca="1">IF(S$5&gt;TODAY()-1,"",COUNTIFS(INDEX('On Direct Attendance'!$T$2:$AW$1570,,MATCH(Summary!S$5,'On Direct Attendance'!$T$2:$AW$2,0)),Summary!$C12))</f>
        <v>0</v>
      </c>
      <c r="T12" s="18">
        <f ca="1">IF(T$5&gt;TODAY()-1,"",COUNTIFS(INDEX('On Direct Attendance'!$T$2:$AW$1570,,MATCH(Summary!T$5,'On Direct Attendance'!$T$2:$AW$2,0)),Summary!$C12))</f>
        <v>0</v>
      </c>
      <c r="U12" s="18">
        <f ca="1">IF(U$5&gt;TODAY()-1,"",COUNTIFS(INDEX('On Direct Attendance'!$T$2:$AW$1570,,MATCH(Summary!U$5,'On Direct Attendance'!$T$2:$AW$2,0)),Summary!$C12))</f>
        <v>83</v>
      </c>
      <c r="V12" s="18">
        <f ca="1">IF(V$5&gt;TODAY()-1,"",COUNTIFS(INDEX('On Direct Attendance'!$T$2:$AW$1570,,MATCH(Summary!V$5,'On Direct Attendance'!$T$2:$AW$2,0)),Summary!$C12))</f>
        <v>65</v>
      </c>
      <c r="W12" s="18">
        <f ca="1">IF(W$5&gt;TODAY()-1,"",COUNTIFS(INDEX('On Direct Attendance'!$T$2:$AW$1570,,MATCH(Summary!W$5,'On Direct Attendance'!$T$2:$AW$2,0)),Summary!$C12))</f>
        <v>65</v>
      </c>
      <c r="X12" s="18">
        <f ca="1">IF(X$5&gt;TODAY()-1,"",COUNTIFS(INDEX('On Direct Attendance'!$T$2:$AW$1570,,MATCH(Summary!X$5,'On Direct Attendance'!$T$2:$AW$2,0)),Summary!$C12))</f>
        <v>88</v>
      </c>
      <c r="Y12" s="18">
        <f ca="1">IF(Y$5&gt;TODAY()-1,"",COUNTIFS(INDEX('On Direct Attendance'!$T$2:$AW$1570,,MATCH(Summary!Y$5,'On Direct Attendance'!$T$2:$AW$2,0)),Summary!$C12))</f>
        <v>148</v>
      </c>
      <c r="Z12" s="18">
        <f ca="1">IF(Z$5&gt;TODAY()-1,"",COUNTIFS(INDEX('On Direct Attendance'!$T$2:$AW$1570,,MATCH(Summary!Z$5,'On Direct Attendance'!$T$2:$AW$2,0)),Summary!$C12))</f>
        <v>0</v>
      </c>
      <c r="AA12" s="18">
        <f ca="1">IF(AA$5&gt;TODAY()-1,"",COUNTIFS(INDEX('On Direct Attendance'!$T$2:$AW$1570,,MATCH(Summary!AA$5,'On Direct Attendance'!$T$2:$AW$2,0)),Summary!$C12))</f>
        <v>0</v>
      </c>
      <c r="AB12" s="18">
        <f ca="1">IF(AB$5&gt;TODAY()-1,"",COUNTIFS(INDEX('On Direct Attendance'!$T$2:$AW$1570,,MATCH(Summary!AB$5,'On Direct Attendance'!$T$2:$AW$2,0)),Summary!$C12))</f>
        <v>0</v>
      </c>
      <c r="AC12" s="18">
        <f ca="1">IF(AC$5&gt;TODAY()-1,"",COUNTIFS(INDEX('On Direct Attendance'!$T$2:$AW$1570,,MATCH(Summary!AC$5,'On Direct Attendance'!$T$2:$AW$2,0)),Summary!$C12))</f>
        <v>260</v>
      </c>
      <c r="AD12" s="18">
        <f ca="1">IF(AD$5&gt;TODAY()-1,"",COUNTIFS(INDEX('On Direct Attendance'!$T$2:$AW$1570,,MATCH(Summary!AD$5,'On Direct Attendance'!$T$2:$AW$2,0)),Summary!$C12))</f>
        <v>185</v>
      </c>
      <c r="AE12" s="18">
        <f ca="1">IF(AE$5&gt;TODAY()-1,"",COUNTIFS(INDEX('On Direct Attendance'!$T$2:$AW$1570,,MATCH(Summary!AE$5,'On Direct Attendance'!$T$2:$AW$2,0)),Summary!$C12))</f>
        <v>203</v>
      </c>
      <c r="AF12" s="18">
        <f ca="1">IF(AF$5&gt;TODAY()-1,"",COUNTIFS(INDEX('On Direct Attendance'!$T$2:$AW$1570,,MATCH(Summary!AF$5,'On Direct Attendance'!$T$2:$AW$2,0)),Summary!$C12))</f>
        <v>313</v>
      </c>
      <c r="AG12" s="18">
        <f ca="1">IF(AG$5&gt;TODAY()-1,"",COUNTIFS(INDEX('On Direct Attendance'!$T$2:$AW$1570,,MATCH(Summary!AG$5,'On Direct Attendance'!$T$2:$AW$2,0)),Summary!$C12))</f>
        <v>0</v>
      </c>
      <c r="AH12" s="18" t="e">
        <f ca="1">IF(AH$5&gt;TODAY()-1,"",COUNTIFS(INDEX('On Direct Attendance'!$T$2:$AW$1570,,MATCH(Summary!AH$5,'On Direct Attendance'!$T$2:$AW$2,0)),Summary!$C12))</f>
        <v>#N/A</v>
      </c>
    </row>
    <row r="13" spans="1:37" x14ac:dyDescent="0.25">
      <c r="A13" s="28"/>
      <c r="C13" s="16" t="s">
        <v>969</v>
      </c>
      <c r="D13" s="18">
        <f ca="1">IF(D$5&gt;TODAY()-1,"",COUNTIFS(INDEX('On Direct Attendance'!$T$2:$AW$1570,,MATCH(Summary!D$5,'On Direct Attendance'!$T$2:$AW$2,0)),Summary!$C13))</f>
        <v>5</v>
      </c>
      <c r="E13" s="18">
        <f ca="1">IF(E$5&gt;TODAY()-1,"",COUNTIFS(INDEX('On Direct Attendance'!$T$2:$AW$1570,,MATCH(Summary!E$5,'On Direct Attendance'!$T$2:$AW$2,0)),Summary!$C13))</f>
        <v>0</v>
      </c>
      <c r="F13" s="18">
        <f ca="1">IF(F$5&gt;TODAY()-1,"",COUNTIFS(INDEX('On Direct Attendance'!$T$2:$AW$1570,,MATCH(Summary!F$5,'On Direct Attendance'!$T$2:$AW$2,0)),Summary!$C13))</f>
        <v>0</v>
      </c>
      <c r="G13" s="18">
        <f ca="1">IF(G$5&gt;TODAY()-1,"",COUNTIFS(INDEX('On Direct Attendance'!$T$2:$AW$1570,,MATCH(Summary!G$5,'On Direct Attendance'!$T$2:$AW$2,0)),Summary!$C13))</f>
        <v>5</v>
      </c>
      <c r="H13" s="18">
        <f ca="1">IF(H$5&gt;TODAY()-1,"",COUNTIFS(INDEX('On Direct Attendance'!$T$2:$AW$1570,,MATCH(Summary!H$5,'On Direct Attendance'!$T$2:$AW$2,0)),Summary!$C13))</f>
        <v>4</v>
      </c>
      <c r="I13" s="18">
        <f ca="1">IF(I$5&gt;TODAY()-1,"",COUNTIFS(INDEX('On Direct Attendance'!$T$2:$AW$1570,,MATCH(Summary!I$5,'On Direct Attendance'!$T$2:$AW$2,0)),Summary!$C13))</f>
        <v>4</v>
      </c>
      <c r="J13" s="18">
        <f ca="1">IF(J$5&gt;TODAY()-1,"",COUNTIFS(INDEX('On Direct Attendance'!$T$2:$AW$1570,,MATCH(Summary!J$5,'On Direct Attendance'!$T$2:$AW$2,0)),Summary!$C13))</f>
        <v>4</v>
      </c>
      <c r="K13" s="18">
        <f ca="1">IF(K$5&gt;TODAY()-1,"",COUNTIFS(INDEX('On Direct Attendance'!$T$2:$AW$1570,,MATCH(Summary!K$5,'On Direct Attendance'!$T$2:$AW$2,0)),Summary!$C13))</f>
        <v>4</v>
      </c>
      <c r="L13" s="18">
        <f ca="1">IF(L$5&gt;TODAY()-1,"",COUNTIFS(INDEX('On Direct Attendance'!$T$2:$AW$1570,,MATCH(Summary!L$5,'On Direct Attendance'!$T$2:$AW$2,0)),Summary!$C13))</f>
        <v>0</v>
      </c>
      <c r="M13" s="18">
        <f ca="1">IF(M$5&gt;TODAY()-1,"",COUNTIFS(INDEX('On Direct Attendance'!$T$2:$AW$1570,,MATCH(Summary!M$5,'On Direct Attendance'!$T$2:$AW$2,0)),Summary!$C13))</f>
        <v>0</v>
      </c>
      <c r="N13" s="18">
        <f ca="1">IF(N$5&gt;TODAY()-1,"",COUNTIFS(INDEX('On Direct Attendance'!$T$2:$AW$1570,,MATCH(Summary!N$5,'On Direct Attendance'!$T$2:$AW$2,0)),Summary!$C13))</f>
        <v>4</v>
      </c>
      <c r="O13" s="18">
        <f ca="1">IF(O$5&gt;TODAY()-1,"",COUNTIFS(INDEX('On Direct Attendance'!$T$2:$AW$1570,,MATCH(Summary!O$5,'On Direct Attendance'!$T$2:$AW$2,0)),Summary!$C13))</f>
        <v>4</v>
      </c>
      <c r="P13" s="18">
        <f ca="1">IF(P$5&gt;TODAY()-1,"",COUNTIFS(INDEX('On Direct Attendance'!$T$2:$AW$1570,,MATCH(Summary!P$5,'On Direct Attendance'!$T$2:$AW$2,0)),Summary!$C13))</f>
        <v>4</v>
      </c>
      <c r="Q13" s="18">
        <f ca="1">IF(Q$5&gt;TODAY()-1,"",COUNTIFS(INDEX('On Direct Attendance'!$T$2:$AW$1570,,MATCH(Summary!Q$5,'On Direct Attendance'!$T$2:$AW$2,0)),Summary!$C13))</f>
        <v>4</v>
      </c>
      <c r="R13" s="18">
        <f ca="1">IF(R$5&gt;TODAY()-1,"",COUNTIFS(INDEX('On Direct Attendance'!$T$2:$AW$1570,,MATCH(Summary!R$5,'On Direct Attendance'!$T$2:$AW$2,0)),Summary!$C13))</f>
        <v>4</v>
      </c>
      <c r="S13" s="18">
        <f ca="1">IF(S$5&gt;TODAY()-1,"",COUNTIFS(INDEX('On Direct Attendance'!$T$2:$AW$1570,,MATCH(Summary!S$5,'On Direct Attendance'!$T$2:$AW$2,0)),Summary!$C13))</f>
        <v>0</v>
      </c>
      <c r="T13" s="18">
        <f ca="1">IF(T$5&gt;TODAY()-1,"",COUNTIFS(INDEX('On Direct Attendance'!$T$2:$AW$1570,,MATCH(Summary!T$5,'On Direct Attendance'!$T$2:$AW$2,0)),Summary!$C13))</f>
        <v>0</v>
      </c>
      <c r="U13" s="18">
        <f ca="1">IF(U$5&gt;TODAY()-1,"",COUNTIFS(INDEX('On Direct Attendance'!$T$2:$AW$1570,,MATCH(Summary!U$5,'On Direct Attendance'!$T$2:$AW$2,0)),Summary!$C13))</f>
        <v>4</v>
      </c>
      <c r="V13" s="18">
        <f ca="1">IF(V$5&gt;TODAY()-1,"",COUNTIFS(INDEX('On Direct Attendance'!$T$2:$AW$1570,,MATCH(Summary!V$5,'On Direct Attendance'!$T$2:$AW$2,0)),Summary!$C13))</f>
        <v>4</v>
      </c>
      <c r="W13" s="18">
        <f ca="1">IF(W$5&gt;TODAY()-1,"",COUNTIFS(INDEX('On Direct Attendance'!$T$2:$AW$1570,,MATCH(Summary!W$5,'On Direct Attendance'!$T$2:$AW$2,0)),Summary!$C13))</f>
        <v>5</v>
      </c>
      <c r="X13" s="18">
        <f ca="1">IF(X$5&gt;TODAY()-1,"",COUNTIFS(INDEX('On Direct Attendance'!$T$2:$AW$1570,,MATCH(Summary!X$5,'On Direct Attendance'!$T$2:$AW$2,0)),Summary!$C13))</f>
        <v>5</v>
      </c>
      <c r="Y13" s="18">
        <f ca="1">IF(Y$5&gt;TODAY()-1,"",COUNTIFS(INDEX('On Direct Attendance'!$T$2:$AW$1570,,MATCH(Summary!Y$5,'On Direct Attendance'!$T$2:$AW$2,0)),Summary!$C13))</f>
        <v>5</v>
      </c>
      <c r="Z13" s="18">
        <f ca="1">IF(Z$5&gt;TODAY()-1,"",COUNTIFS(INDEX('On Direct Attendance'!$T$2:$AW$1570,,MATCH(Summary!Z$5,'On Direct Attendance'!$T$2:$AW$2,0)),Summary!$C13))</f>
        <v>0</v>
      </c>
      <c r="AA13" s="18">
        <f ca="1">IF(AA$5&gt;TODAY()-1,"",COUNTIFS(INDEX('On Direct Attendance'!$T$2:$AW$1570,,MATCH(Summary!AA$5,'On Direct Attendance'!$T$2:$AW$2,0)),Summary!$C13))</f>
        <v>0</v>
      </c>
      <c r="AB13" s="18">
        <f ca="1">IF(AB$5&gt;TODAY()-1,"",COUNTIFS(INDEX('On Direct Attendance'!$T$2:$AW$1570,,MATCH(Summary!AB$5,'On Direct Attendance'!$T$2:$AW$2,0)),Summary!$C13))</f>
        <v>0</v>
      </c>
      <c r="AC13" s="18">
        <f ca="1">IF(AC$5&gt;TODAY()-1,"",COUNTIFS(INDEX('On Direct Attendance'!$T$2:$AW$1570,,MATCH(Summary!AC$5,'On Direct Attendance'!$T$2:$AW$2,0)),Summary!$C13))</f>
        <v>5</v>
      </c>
      <c r="AD13" s="18">
        <f ca="1">IF(AD$5&gt;TODAY()-1,"",COUNTIFS(INDEX('On Direct Attendance'!$T$2:$AW$1570,,MATCH(Summary!AD$5,'On Direct Attendance'!$T$2:$AW$2,0)),Summary!$C13))</f>
        <v>5</v>
      </c>
      <c r="AE13" s="18">
        <f ca="1">IF(AE$5&gt;TODAY()-1,"",COUNTIFS(INDEX('On Direct Attendance'!$T$2:$AW$1570,,MATCH(Summary!AE$5,'On Direct Attendance'!$T$2:$AW$2,0)),Summary!$C13))</f>
        <v>5</v>
      </c>
      <c r="AF13" s="18">
        <f ca="1">IF(AF$5&gt;TODAY()-1,"",COUNTIFS(INDEX('On Direct Attendance'!$T$2:$AW$1570,,MATCH(Summary!AF$5,'On Direct Attendance'!$T$2:$AW$2,0)),Summary!$C13))</f>
        <v>5</v>
      </c>
      <c r="AG13" s="18">
        <f ca="1">IF(AG$5&gt;TODAY()-1,"",COUNTIFS(INDEX('On Direct Attendance'!$T$2:$AW$1570,,MATCH(Summary!AG$5,'On Direct Attendance'!$T$2:$AW$2,0)),Summary!$C13))</f>
        <v>0</v>
      </c>
      <c r="AH13" s="18" t="e">
        <f ca="1">IF(AH$5&gt;TODAY()-1,"",COUNTIFS(INDEX('On Direct Attendance'!$T$2:$AW$1570,,MATCH(Summary!AH$5,'On Direct Attendance'!$T$2:$AW$2,0)),Summary!$C13))</f>
        <v>#N/A</v>
      </c>
    </row>
    <row r="14" spans="1:37" x14ac:dyDescent="0.25">
      <c r="A14" s="28"/>
      <c r="C14" s="16" t="s">
        <v>980</v>
      </c>
      <c r="D14" s="18">
        <f ca="1">IF(D$5&gt;TODAY()-1,"",COUNTIFS(INDEX('On Direct Attendance'!$T$2:$AW$1570,,MATCH(Summary!D$5,'On Direct Attendance'!$T$2:$AW$2,0)),Summary!$C14))</f>
        <v>1</v>
      </c>
      <c r="E14" s="18">
        <f ca="1">IF(E$5&gt;TODAY()-1,"",COUNTIFS(INDEX('On Direct Attendance'!$T$2:$AW$1570,,MATCH(Summary!E$5,'On Direct Attendance'!$T$2:$AW$2,0)),Summary!$C14))</f>
        <v>0</v>
      </c>
      <c r="F14" s="18">
        <f ca="1">IF(F$5&gt;TODAY()-1,"",COUNTIFS(INDEX('On Direct Attendance'!$T$2:$AW$1570,,MATCH(Summary!F$5,'On Direct Attendance'!$T$2:$AW$2,0)),Summary!$C14))</f>
        <v>0</v>
      </c>
      <c r="G14" s="18">
        <f ca="1">IF(G$5&gt;TODAY()-1,"",COUNTIFS(INDEX('On Direct Attendance'!$T$2:$AW$1570,,MATCH(Summary!G$5,'On Direct Attendance'!$T$2:$AW$2,0)),Summary!$C14))</f>
        <v>1</v>
      </c>
      <c r="H14" s="18">
        <f ca="1">IF(H$5&gt;TODAY()-1,"",COUNTIFS(INDEX('On Direct Attendance'!$T$2:$AW$1570,,MATCH(Summary!H$5,'On Direct Attendance'!$T$2:$AW$2,0)),Summary!$C14))</f>
        <v>2</v>
      </c>
      <c r="I14" s="18">
        <f ca="1">IF(I$5&gt;TODAY()-1,"",COUNTIFS(INDEX('On Direct Attendance'!$T$2:$AW$1570,,MATCH(Summary!I$5,'On Direct Attendance'!$T$2:$AW$2,0)),Summary!$C14))</f>
        <v>2</v>
      </c>
      <c r="J14" s="18">
        <f ca="1">IF(J$5&gt;TODAY()-1,"",COUNTIFS(INDEX('On Direct Attendance'!$T$2:$AW$1570,,MATCH(Summary!J$5,'On Direct Attendance'!$T$2:$AW$2,0)),Summary!$C14))</f>
        <v>1</v>
      </c>
      <c r="K14" s="18">
        <f ca="1">IF(K$5&gt;TODAY()-1,"",COUNTIFS(INDEX('On Direct Attendance'!$T$2:$AW$1570,,MATCH(Summary!K$5,'On Direct Attendance'!$T$2:$AW$2,0)),Summary!$C14))</f>
        <v>1</v>
      </c>
      <c r="L14" s="18">
        <f ca="1">IF(L$5&gt;TODAY()-1,"",COUNTIFS(INDEX('On Direct Attendance'!$T$2:$AW$1570,,MATCH(Summary!L$5,'On Direct Attendance'!$T$2:$AW$2,0)),Summary!$C14))</f>
        <v>0</v>
      </c>
      <c r="M14" s="18">
        <f ca="1">IF(M$5&gt;TODAY()-1,"",COUNTIFS(INDEX('On Direct Attendance'!$T$2:$AW$1570,,MATCH(Summary!M$5,'On Direct Attendance'!$T$2:$AW$2,0)),Summary!$C14))</f>
        <v>0</v>
      </c>
      <c r="N14" s="18">
        <f ca="1">IF(N$5&gt;TODAY()-1,"",COUNTIFS(INDEX('On Direct Attendance'!$T$2:$AW$1570,,MATCH(Summary!N$5,'On Direct Attendance'!$T$2:$AW$2,0)),Summary!$C14))</f>
        <v>2</v>
      </c>
      <c r="O14" s="18">
        <f ca="1">IF(O$5&gt;TODAY()-1,"",COUNTIFS(INDEX('On Direct Attendance'!$T$2:$AW$1570,,MATCH(Summary!O$5,'On Direct Attendance'!$T$2:$AW$2,0)),Summary!$C14))</f>
        <v>1</v>
      </c>
      <c r="P14" s="18">
        <f ca="1">IF(P$5&gt;TODAY()-1,"",COUNTIFS(INDEX('On Direct Attendance'!$T$2:$AW$1570,,MATCH(Summary!P$5,'On Direct Attendance'!$T$2:$AW$2,0)),Summary!$C14))</f>
        <v>1</v>
      </c>
      <c r="Q14" s="18">
        <f ca="1">IF(Q$5&gt;TODAY()-1,"",COUNTIFS(INDEX('On Direct Attendance'!$T$2:$AW$1570,,MATCH(Summary!Q$5,'On Direct Attendance'!$T$2:$AW$2,0)),Summary!$C14))</f>
        <v>0</v>
      </c>
      <c r="R14" s="18">
        <f ca="1">IF(R$5&gt;TODAY()-1,"",COUNTIFS(INDEX('On Direct Attendance'!$T$2:$AW$1570,,MATCH(Summary!R$5,'On Direct Attendance'!$T$2:$AW$2,0)),Summary!$C14))</f>
        <v>0</v>
      </c>
      <c r="S14" s="18">
        <f ca="1">IF(S$5&gt;TODAY()-1,"",COUNTIFS(INDEX('On Direct Attendance'!$T$2:$AW$1570,,MATCH(Summary!S$5,'On Direct Attendance'!$T$2:$AW$2,0)),Summary!$C14))</f>
        <v>0</v>
      </c>
      <c r="T14" s="18">
        <f ca="1">IF(T$5&gt;TODAY()-1,"",COUNTIFS(INDEX('On Direct Attendance'!$T$2:$AW$1570,,MATCH(Summary!T$5,'On Direct Attendance'!$T$2:$AW$2,0)),Summary!$C14))</f>
        <v>0</v>
      </c>
      <c r="U14" s="18">
        <f ca="1">IF(U$5&gt;TODAY()-1,"",COUNTIFS(INDEX('On Direct Attendance'!$T$2:$AW$1570,,MATCH(Summary!U$5,'On Direct Attendance'!$T$2:$AW$2,0)),Summary!$C14))</f>
        <v>1</v>
      </c>
      <c r="V14" s="18">
        <f ca="1">IF(V$5&gt;TODAY()-1,"",COUNTIFS(INDEX('On Direct Attendance'!$T$2:$AW$1570,,MATCH(Summary!V$5,'On Direct Attendance'!$T$2:$AW$2,0)),Summary!$C14))</f>
        <v>1</v>
      </c>
      <c r="W14" s="18">
        <f ca="1">IF(W$5&gt;TODAY()-1,"",COUNTIFS(INDEX('On Direct Attendance'!$T$2:$AW$1570,,MATCH(Summary!W$5,'On Direct Attendance'!$T$2:$AW$2,0)),Summary!$C14))</f>
        <v>1</v>
      </c>
      <c r="X14" s="18">
        <f ca="1">IF(X$5&gt;TODAY()-1,"",COUNTIFS(INDEX('On Direct Attendance'!$T$2:$AW$1570,,MATCH(Summary!X$5,'On Direct Attendance'!$T$2:$AW$2,0)),Summary!$C14))</f>
        <v>1</v>
      </c>
      <c r="Y14" s="18">
        <f ca="1">IF(Y$5&gt;TODAY()-1,"",COUNTIFS(INDEX('On Direct Attendance'!$T$2:$AW$1570,,MATCH(Summary!Y$5,'On Direct Attendance'!$T$2:$AW$2,0)),Summary!$C14))</f>
        <v>1</v>
      </c>
      <c r="Z14" s="18">
        <f ca="1">IF(Z$5&gt;TODAY()-1,"",COUNTIFS(INDEX('On Direct Attendance'!$T$2:$AW$1570,,MATCH(Summary!Z$5,'On Direct Attendance'!$T$2:$AW$2,0)),Summary!$C14))</f>
        <v>0</v>
      </c>
      <c r="AA14" s="18">
        <f ca="1">IF(AA$5&gt;TODAY()-1,"",COUNTIFS(INDEX('On Direct Attendance'!$T$2:$AW$1570,,MATCH(Summary!AA$5,'On Direct Attendance'!$T$2:$AW$2,0)),Summary!$C14))</f>
        <v>0</v>
      </c>
      <c r="AB14" s="18">
        <f ca="1">IF(AB$5&gt;TODAY()-1,"",COUNTIFS(INDEX('On Direct Attendance'!$T$2:$AW$1570,,MATCH(Summary!AB$5,'On Direct Attendance'!$T$2:$AW$2,0)),Summary!$C14))</f>
        <v>0</v>
      </c>
      <c r="AC14" s="18">
        <f ca="1">IF(AC$5&gt;TODAY()-1,"",COUNTIFS(INDEX('On Direct Attendance'!$T$2:$AW$1570,,MATCH(Summary!AC$5,'On Direct Attendance'!$T$2:$AW$2,0)),Summary!$C14))</f>
        <v>0</v>
      </c>
      <c r="AD14" s="18">
        <f ca="1">IF(AD$5&gt;TODAY()-1,"",COUNTIFS(INDEX('On Direct Attendance'!$T$2:$AW$1570,,MATCH(Summary!AD$5,'On Direct Attendance'!$T$2:$AW$2,0)),Summary!$C14))</f>
        <v>0</v>
      </c>
      <c r="AE14" s="18">
        <f ca="1">IF(AE$5&gt;TODAY()-1,"",COUNTIFS(INDEX('On Direct Attendance'!$T$2:$AW$1570,,MATCH(Summary!AE$5,'On Direct Attendance'!$T$2:$AW$2,0)),Summary!$C14))</f>
        <v>0</v>
      </c>
      <c r="AF14" s="18">
        <f ca="1">IF(AF$5&gt;TODAY()-1,"",COUNTIFS(INDEX('On Direct Attendance'!$T$2:$AW$1570,,MATCH(Summary!AF$5,'On Direct Attendance'!$T$2:$AW$2,0)),Summary!$C14))</f>
        <v>0</v>
      </c>
      <c r="AG14" s="18">
        <f ca="1">IF(AG$5&gt;TODAY()-1,"",COUNTIFS(INDEX('On Direct Attendance'!$T$2:$AW$1570,,MATCH(Summary!AG$5,'On Direct Attendance'!$T$2:$AW$2,0)),Summary!$C14))</f>
        <v>0</v>
      </c>
      <c r="AH14" s="18" t="e">
        <f ca="1">IF(AH$5&gt;TODAY()-1,"",COUNTIFS(INDEX('On Direct Attendance'!$T$2:$AW$1570,,MATCH(Summary!AH$5,'On Direct Attendance'!$T$2:$AW$2,0)),Summary!$C14))</f>
        <v>#N/A</v>
      </c>
    </row>
    <row r="15" spans="1:37" x14ac:dyDescent="0.25">
      <c r="A15" s="28"/>
      <c r="C15" s="16" t="s">
        <v>974</v>
      </c>
      <c r="D15" s="18">
        <f ca="1">IF(D$5&gt;TODAY()-1,"",COUNTIFS(INDEX('On Direct Attendance'!$T$2:$AW$1570,,MATCH(Summary!D$5,'On Direct Attendance'!$T$2:$AW$2,0)),Summary!$C15))</f>
        <v>0</v>
      </c>
      <c r="E15" s="18">
        <f ca="1">IF(E$5&gt;TODAY()-1,"",COUNTIFS(INDEX('On Direct Attendance'!$T$2:$AW$1570,,MATCH(Summary!E$5,'On Direct Attendance'!$T$2:$AW$2,0)),Summary!$C15))</f>
        <v>0</v>
      </c>
      <c r="F15" s="18">
        <f ca="1">IF(F$5&gt;TODAY()-1,"",COUNTIFS(INDEX('On Direct Attendance'!$T$2:$AW$1570,,MATCH(Summary!F$5,'On Direct Attendance'!$T$2:$AW$2,0)),Summary!$C15))</f>
        <v>0</v>
      </c>
      <c r="G15" s="18">
        <f ca="1">IF(G$5&gt;TODAY()-1,"",COUNTIFS(INDEX('On Direct Attendance'!$T$2:$AW$1570,,MATCH(Summary!G$5,'On Direct Attendance'!$T$2:$AW$2,0)),Summary!$C15))</f>
        <v>0</v>
      </c>
      <c r="H15" s="18">
        <f ca="1">IF(H$5&gt;TODAY()-1,"",COUNTIFS(INDEX('On Direct Attendance'!$T$2:$AW$1570,,MATCH(Summary!H$5,'On Direct Attendance'!$T$2:$AW$2,0)),Summary!$C15))</f>
        <v>0</v>
      </c>
      <c r="I15" s="18">
        <f ca="1">IF(I$5&gt;TODAY()-1,"",COUNTIFS(INDEX('On Direct Attendance'!$T$2:$AW$1570,,MATCH(Summary!I$5,'On Direct Attendance'!$T$2:$AW$2,0)),Summary!$C15))</f>
        <v>0</v>
      </c>
      <c r="J15" s="18">
        <f ca="1">IF(J$5&gt;TODAY()-1,"",COUNTIFS(INDEX('On Direct Attendance'!$T$2:$AW$1570,,MATCH(Summary!J$5,'On Direct Attendance'!$T$2:$AW$2,0)),Summary!$C15))</f>
        <v>0</v>
      </c>
      <c r="K15" s="18">
        <f ca="1">IF(K$5&gt;TODAY()-1,"",COUNTIFS(INDEX('On Direct Attendance'!$T$2:$AW$1570,,MATCH(Summary!K$5,'On Direct Attendance'!$T$2:$AW$2,0)),Summary!$C15))</f>
        <v>0</v>
      </c>
      <c r="L15" s="18">
        <f ca="1">IF(L$5&gt;TODAY()-1,"",COUNTIFS(INDEX('On Direct Attendance'!$T$2:$AW$1570,,MATCH(Summary!L$5,'On Direct Attendance'!$T$2:$AW$2,0)),Summary!$C15))</f>
        <v>0</v>
      </c>
      <c r="M15" s="18">
        <f ca="1">IF(M$5&gt;TODAY()-1,"",COUNTIFS(INDEX('On Direct Attendance'!$T$2:$AW$1570,,MATCH(Summary!M$5,'On Direct Attendance'!$T$2:$AW$2,0)),Summary!$C15))</f>
        <v>0</v>
      </c>
      <c r="N15" s="18">
        <f ca="1">IF(N$5&gt;TODAY()-1,"",COUNTIFS(INDEX('On Direct Attendance'!$T$2:$AW$1570,,MATCH(Summary!N$5,'On Direct Attendance'!$T$2:$AW$2,0)),Summary!$C15))</f>
        <v>0</v>
      </c>
      <c r="O15" s="18">
        <f ca="1">IF(O$5&gt;TODAY()-1,"",COUNTIFS(INDEX('On Direct Attendance'!$T$2:$AW$1570,,MATCH(Summary!O$5,'On Direct Attendance'!$T$2:$AW$2,0)),Summary!$C15))</f>
        <v>0</v>
      </c>
      <c r="P15" s="18">
        <f ca="1">IF(P$5&gt;TODAY()-1,"",COUNTIFS(INDEX('On Direct Attendance'!$T$2:$AW$1570,,MATCH(Summary!P$5,'On Direct Attendance'!$T$2:$AW$2,0)),Summary!$C15))</f>
        <v>0</v>
      </c>
      <c r="Q15" s="18">
        <f ca="1">IF(Q$5&gt;TODAY()-1,"",COUNTIFS(INDEX('On Direct Attendance'!$T$2:$AW$1570,,MATCH(Summary!Q$5,'On Direct Attendance'!$T$2:$AW$2,0)),Summary!$C15))</f>
        <v>0</v>
      </c>
      <c r="R15" s="18">
        <f ca="1">IF(R$5&gt;TODAY()-1,"",COUNTIFS(INDEX('On Direct Attendance'!$T$2:$AW$1570,,MATCH(Summary!R$5,'On Direct Attendance'!$T$2:$AW$2,0)),Summary!$C15))</f>
        <v>0</v>
      </c>
      <c r="S15" s="18">
        <f ca="1">IF(S$5&gt;TODAY()-1,"",COUNTIFS(INDEX('On Direct Attendance'!$T$2:$AW$1570,,MATCH(Summary!S$5,'On Direct Attendance'!$T$2:$AW$2,0)),Summary!$C15))</f>
        <v>0</v>
      </c>
      <c r="T15" s="18">
        <f ca="1">IF(T$5&gt;TODAY()-1,"",COUNTIFS(INDEX('On Direct Attendance'!$T$2:$AW$1570,,MATCH(Summary!T$5,'On Direct Attendance'!$T$2:$AW$2,0)),Summary!$C15))</f>
        <v>0</v>
      </c>
      <c r="U15" s="18">
        <f ca="1">IF(U$5&gt;TODAY()-1,"",COUNTIFS(INDEX('On Direct Attendance'!$T$2:$AW$1570,,MATCH(Summary!U$5,'On Direct Attendance'!$T$2:$AW$2,0)),Summary!$C15))</f>
        <v>0</v>
      </c>
      <c r="V15" s="18">
        <f ca="1">IF(V$5&gt;TODAY()-1,"",COUNTIFS(INDEX('On Direct Attendance'!$T$2:$AW$1570,,MATCH(Summary!V$5,'On Direct Attendance'!$T$2:$AW$2,0)),Summary!$C15))</f>
        <v>0</v>
      </c>
      <c r="W15" s="18">
        <f ca="1">IF(W$5&gt;TODAY()-1,"",COUNTIFS(INDEX('On Direct Attendance'!$T$2:$AW$1570,,MATCH(Summary!W$5,'On Direct Attendance'!$T$2:$AW$2,0)),Summary!$C15))</f>
        <v>0</v>
      </c>
      <c r="X15" s="18">
        <f ca="1">IF(X$5&gt;TODAY()-1,"",COUNTIFS(INDEX('On Direct Attendance'!$T$2:$AW$1570,,MATCH(Summary!X$5,'On Direct Attendance'!$T$2:$AW$2,0)),Summary!$C15))</f>
        <v>0</v>
      </c>
      <c r="Y15" s="18">
        <f ca="1">IF(Y$5&gt;TODAY()-1,"",COUNTIFS(INDEX('On Direct Attendance'!$T$2:$AW$1570,,MATCH(Summary!Y$5,'On Direct Attendance'!$T$2:$AW$2,0)),Summary!$C15))</f>
        <v>0</v>
      </c>
      <c r="Z15" s="18">
        <f ca="1">IF(Z$5&gt;TODAY()-1,"",COUNTIFS(INDEX('On Direct Attendance'!$T$2:$AW$1570,,MATCH(Summary!Z$5,'On Direct Attendance'!$T$2:$AW$2,0)),Summary!$C15))</f>
        <v>0</v>
      </c>
      <c r="AA15" s="18">
        <f ca="1">IF(AA$5&gt;TODAY()-1,"",COUNTIFS(INDEX('On Direct Attendance'!$T$2:$AW$1570,,MATCH(Summary!AA$5,'On Direct Attendance'!$T$2:$AW$2,0)),Summary!$C15))</f>
        <v>0</v>
      </c>
      <c r="AB15" s="18">
        <f ca="1">IF(AB$5&gt;TODAY()-1,"",COUNTIFS(INDEX('On Direct Attendance'!$T$2:$AW$1570,,MATCH(Summary!AB$5,'On Direct Attendance'!$T$2:$AW$2,0)),Summary!$C15))</f>
        <v>0</v>
      </c>
      <c r="AC15" s="18">
        <f ca="1">IF(AC$5&gt;TODAY()-1,"",COUNTIFS(INDEX('On Direct Attendance'!$T$2:$AW$1570,,MATCH(Summary!AC$5,'On Direct Attendance'!$T$2:$AW$2,0)),Summary!$C15))</f>
        <v>0</v>
      </c>
      <c r="AD15" s="18">
        <f ca="1">IF(AD$5&gt;TODAY()-1,"",COUNTIFS(INDEX('On Direct Attendance'!$T$2:$AW$1570,,MATCH(Summary!AD$5,'On Direct Attendance'!$T$2:$AW$2,0)),Summary!$C15))</f>
        <v>0</v>
      </c>
      <c r="AE15" s="18">
        <f ca="1">IF(AE$5&gt;TODAY()-1,"",COUNTIFS(INDEX('On Direct Attendance'!$T$2:$AW$1570,,MATCH(Summary!AE$5,'On Direct Attendance'!$T$2:$AW$2,0)),Summary!$C15))</f>
        <v>0</v>
      </c>
      <c r="AF15" s="18">
        <f ca="1">IF(AF$5&gt;TODAY()-1,"",COUNTIFS(INDEX('On Direct Attendance'!$T$2:$AW$1570,,MATCH(Summary!AF$5,'On Direct Attendance'!$T$2:$AW$2,0)),Summary!$C15))</f>
        <v>0</v>
      </c>
      <c r="AG15" s="18">
        <f ca="1">IF(AG$5&gt;TODAY()-1,"",COUNTIFS(INDEX('On Direct Attendance'!$T$2:$AW$1570,,MATCH(Summary!AG$5,'On Direct Attendance'!$T$2:$AW$2,0)),Summary!$C15))</f>
        <v>0</v>
      </c>
      <c r="AH15" s="18" t="e">
        <f ca="1">IF(AH$5&gt;TODAY()-1,"",COUNTIFS(INDEX('On Direct Attendance'!$T$2:$AW$1570,,MATCH(Summary!AH$5,'On Direct Attendance'!$T$2:$AW$2,0)),Summary!$C15))</f>
        <v>#N/A</v>
      </c>
    </row>
    <row r="16" spans="1:37" x14ac:dyDescent="0.25">
      <c r="A16" s="28"/>
      <c r="C16" s="16" t="s">
        <v>20</v>
      </c>
      <c r="D16" s="18">
        <f ca="1">IF(D$5&gt;TODAY()-1,"",COUNTIFS(INDEX('On Direct Attendance'!$T$2:$AW$1570,,MATCH(Summary!D$5,'On Direct Attendance'!$T$2:$AW$2,0)),Summary!$C16))</f>
        <v>0</v>
      </c>
      <c r="E16" s="18">
        <f ca="1">IF(E$5&gt;TODAY()-1,"",COUNTIFS(INDEX('On Direct Attendance'!$T$2:$AW$1570,,MATCH(Summary!E$5,'On Direct Attendance'!$T$2:$AW$2,0)),Summary!$C16))</f>
        <v>1407</v>
      </c>
      <c r="F16" s="18">
        <f ca="1">IF(F$5&gt;TODAY()-1,"",COUNTIFS(INDEX('On Direct Attendance'!$T$2:$AW$1570,,MATCH(Summary!F$5,'On Direct Attendance'!$T$2:$AW$2,0)),Summary!$C16))</f>
        <v>1408</v>
      </c>
      <c r="G16" s="18">
        <f ca="1">IF(G$5&gt;TODAY()-1,"",COUNTIFS(INDEX('On Direct Attendance'!$T$2:$AW$1570,,MATCH(Summary!G$5,'On Direct Attendance'!$T$2:$AW$2,0)),Summary!$C16))</f>
        <v>1</v>
      </c>
      <c r="H16" s="18">
        <f ca="1">IF(H$5&gt;TODAY()-1,"",COUNTIFS(INDEX('On Direct Attendance'!$T$2:$AW$1570,,MATCH(Summary!H$5,'On Direct Attendance'!$T$2:$AW$2,0)),Summary!$C16))</f>
        <v>0</v>
      </c>
      <c r="I16" s="18">
        <f ca="1">IF(I$5&gt;TODAY()-1,"",COUNTIFS(INDEX('On Direct Attendance'!$T$2:$AW$1570,,MATCH(Summary!I$5,'On Direct Attendance'!$T$2:$AW$2,0)),Summary!$C16))</f>
        <v>0</v>
      </c>
      <c r="J16" s="18">
        <f ca="1">IF(J$5&gt;TODAY()-1,"",COUNTIFS(INDEX('On Direct Attendance'!$T$2:$AW$1570,,MATCH(Summary!J$5,'On Direct Attendance'!$T$2:$AW$2,0)),Summary!$C16))</f>
        <v>0</v>
      </c>
      <c r="K16" s="18">
        <f ca="1">IF(K$5&gt;TODAY()-1,"",COUNTIFS(INDEX('On Direct Attendance'!$T$2:$AW$1570,,MATCH(Summary!K$5,'On Direct Attendance'!$T$2:$AW$2,0)),Summary!$C16))</f>
        <v>0</v>
      </c>
      <c r="L16" s="18">
        <f ca="1">IF(L$5&gt;TODAY()-1,"",COUNTIFS(INDEX('On Direct Attendance'!$T$2:$AW$1570,,MATCH(Summary!L$5,'On Direct Attendance'!$T$2:$AW$2,0)),Summary!$C16))</f>
        <v>1426</v>
      </c>
      <c r="M16" s="18">
        <f ca="1">IF(M$5&gt;TODAY()-1,"",COUNTIFS(INDEX('On Direct Attendance'!$T$2:$AW$1570,,MATCH(Summary!M$5,'On Direct Attendance'!$T$2:$AW$2,0)),Summary!$C16))</f>
        <v>1457</v>
      </c>
      <c r="N16" s="18">
        <f ca="1">IF(N$5&gt;TODAY()-1,"",COUNTIFS(INDEX('On Direct Attendance'!$T$2:$AW$1570,,MATCH(Summary!N$5,'On Direct Attendance'!$T$2:$AW$2,0)),Summary!$C16))</f>
        <v>1</v>
      </c>
      <c r="O16" s="18">
        <f ca="1">IF(O$5&gt;TODAY()-1,"",COUNTIFS(INDEX('On Direct Attendance'!$T$2:$AW$1570,,MATCH(Summary!O$5,'On Direct Attendance'!$T$2:$AW$2,0)),Summary!$C16))</f>
        <v>0</v>
      </c>
      <c r="P16" s="18">
        <f ca="1">IF(P$5&gt;TODAY()-1,"",COUNTIFS(INDEX('On Direct Attendance'!$T$2:$AW$1570,,MATCH(Summary!P$5,'On Direct Attendance'!$T$2:$AW$2,0)),Summary!$C16))</f>
        <v>0</v>
      </c>
      <c r="Q16" s="18">
        <f ca="1">IF(Q$5&gt;TODAY()-1,"",COUNTIFS(INDEX('On Direct Attendance'!$T$2:$AW$1570,,MATCH(Summary!Q$5,'On Direct Attendance'!$T$2:$AW$2,0)),Summary!$C16))</f>
        <v>0</v>
      </c>
      <c r="R16" s="18">
        <f ca="1">IF(R$5&gt;TODAY()-1,"",COUNTIFS(INDEX('On Direct Attendance'!$T$2:$AW$1570,,MATCH(Summary!R$5,'On Direct Attendance'!$T$2:$AW$2,0)),Summary!$C16))</f>
        <v>0</v>
      </c>
      <c r="S16" s="18">
        <f ca="1">IF(S$5&gt;TODAY()-1,"",COUNTIFS(INDEX('On Direct Attendance'!$T$2:$AW$1570,,MATCH(Summary!S$5,'On Direct Attendance'!$T$2:$AW$2,0)),Summary!$C16))</f>
        <v>1475</v>
      </c>
      <c r="T16" s="18">
        <f ca="1">IF(T$5&gt;TODAY()-1,"",COUNTIFS(INDEX('On Direct Attendance'!$T$2:$AW$1570,,MATCH(Summary!T$5,'On Direct Attendance'!$T$2:$AW$2,0)),Summary!$C16))</f>
        <v>1476</v>
      </c>
      <c r="U16" s="18">
        <f ca="1">IF(U$5&gt;TODAY()-1,"",COUNTIFS(INDEX('On Direct Attendance'!$T$2:$AW$1570,,MATCH(Summary!U$5,'On Direct Attendance'!$T$2:$AW$2,0)),Summary!$C16))</f>
        <v>2</v>
      </c>
      <c r="V16" s="18">
        <f ca="1">IF(V$5&gt;TODAY()-1,"",COUNTIFS(INDEX('On Direct Attendance'!$T$2:$AW$1570,,MATCH(Summary!V$5,'On Direct Attendance'!$T$2:$AW$2,0)),Summary!$C16))</f>
        <v>0</v>
      </c>
      <c r="W16" s="18">
        <f ca="1">IF(W$5&gt;TODAY()-1,"",COUNTIFS(INDEX('On Direct Attendance'!$T$2:$AW$1570,,MATCH(Summary!W$5,'On Direct Attendance'!$T$2:$AW$2,0)),Summary!$C16))</f>
        <v>0</v>
      </c>
      <c r="X16" s="18">
        <f ca="1">IF(X$5&gt;TODAY()-1,"",COUNTIFS(INDEX('On Direct Attendance'!$T$2:$AW$1570,,MATCH(Summary!X$5,'On Direct Attendance'!$T$2:$AW$2,0)),Summary!$C16))</f>
        <v>0</v>
      </c>
      <c r="Y16" s="18">
        <f ca="1">IF(Y$5&gt;TODAY()-1,"",COUNTIFS(INDEX('On Direct Attendance'!$T$2:$AW$1570,,MATCH(Summary!Y$5,'On Direct Attendance'!$T$2:$AW$2,0)),Summary!$C16))</f>
        <v>0</v>
      </c>
      <c r="Z16" s="18">
        <f ca="1">IF(Z$5&gt;TODAY()-1,"",COUNTIFS(INDEX('On Direct Attendance'!$T$2:$AW$1570,,MATCH(Summary!Z$5,'On Direct Attendance'!$T$2:$AW$2,0)),Summary!$C16))</f>
        <v>1537</v>
      </c>
      <c r="AA16" s="18">
        <f ca="1">IF(AA$5&gt;TODAY()-1,"",COUNTIFS(INDEX('On Direct Attendance'!$T$2:$AW$1570,,MATCH(Summary!AA$5,'On Direct Attendance'!$T$2:$AW$2,0)),Summary!$C16))</f>
        <v>1539</v>
      </c>
      <c r="AB16" s="18">
        <f ca="1">IF(AB$5&gt;TODAY()-1,"",COUNTIFS(INDEX('On Direct Attendance'!$T$2:$AW$1570,,MATCH(Summary!AB$5,'On Direct Attendance'!$T$2:$AW$2,0)),Summary!$C16))</f>
        <v>1539</v>
      </c>
      <c r="AC16" s="18">
        <f ca="1">IF(AC$5&gt;TODAY()-1,"",COUNTIFS(INDEX('On Direct Attendance'!$T$2:$AW$1570,,MATCH(Summary!AC$5,'On Direct Attendance'!$T$2:$AW$2,0)),Summary!$C16))</f>
        <v>0</v>
      </c>
      <c r="AD16" s="18">
        <f ca="1">IF(AD$5&gt;TODAY()-1,"",COUNTIFS(INDEX('On Direct Attendance'!$T$2:$AW$1570,,MATCH(Summary!AD$5,'On Direct Attendance'!$T$2:$AW$2,0)),Summary!$C16))</f>
        <v>0</v>
      </c>
      <c r="AE16" s="18">
        <f ca="1">IF(AE$5&gt;TODAY()-1,"",COUNTIFS(INDEX('On Direct Attendance'!$T$2:$AW$1570,,MATCH(Summary!AE$5,'On Direct Attendance'!$T$2:$AW$2,0)),Summary!$C16))</f>
        <v>0</v>
      </c>
      <c r="AF16" s="18">
        <f ca="1">IF(AF$5&gt;TODAY()-1,"",COUNTIFS(INDEX('On Direct Attendance'!$T$2:$AW$1570,,MATCH(Summary!AF$5,'On Direct Attendance'!$T$2:$AW$2,0)),Summary!$C16))</f>
        <v>0</v>
      </c>
      <c r="AG16" s="18">
        <f ca="1">IF(AG$5&gt;TODAY()-1,"",COUNTIFS(INDEX('On Direct Attendance'!$T$2:$AW$1570,,MATCH(Summary!AG$5,'On Direct Attendance'!$T$2:$AW$2,0)),Summary!$C16))</f>
        <v>1566</v>
      </c>
      <c r="AH16" s="18" t="e">
        <f ca="1">IF(AH$5&gt;TODAY()-1,"",COUNTIFS(INDEX('On Direct Attendance'!$T$2:$AW$1570,,MATCH(Summary!AH$5,'On Direct Attendance'!$T$2:$AW$2,0)),Summary!$C16))</f>
        <v>#N/A</v>
      </c>
    </row>
    <row r="17" spans="1:34" x14ac:dyDescent="0.25">
      <c r="C17" s="16" t="s">
        <v>25</v>
      </c>
      <c r="D17" s="18">
        <f ca="1">IF(D$5&gt;TODAY()-1,"",COUNTIFS(INDEX('On Direct Attendance'!$T$2:$AW$1570,,MATCH(Summary!D$5,'On Direct Attendance'!$T$2:$AW$2,0)),Summary!$C17))</f>
        <v>160</v>
      </c>
      <c r="E17" s="18">
        <f ca="1">IF(E$5&gt;TODAY()-1,"",COUNTIFS(INDEX('On Direct Attendance'!$T$2:$AW$1570,,MATCH(Summary!E$5,'On Direct Attendance'!$T$2:$AW$2,0)),Summary!$C17))</f>
        <v>160</v>
      </c>
      <c r="F17" s="18">
        <f ca="1">IF(F$5&gt;TODAY()-1,"",COUNTIFS(INDEX('On Direct Attendance'!$T$2:$AW$1570,,MATCH(Summary!F$5,'On Direct Attendance'!$T$2:$AW$2,0)),Summary!$C17))</f>
        <v>160</v>
      </c>
      <c r="G17" s="18">
        <f ca="1">IF(G$5&gt;TODAY()-1,"",COUNTIFS(INDEX('On Direct Attendance'!$T$2:$AW$1570,,MATCH(Summary!G$5,'On Direct Attendance'!$T$2:$AW$2,0)),Summary!$C17))</f>
        <v>160</v>
      </c>
      <c r="H17" s="18">
        <f ca="1">IF(H$5&gt;TODAY()-1,"",COUNTIFS(INDEX('On Direct Attendance'!$T$2:$AW$1570,,MATCH(Summary!H$5,'On Direct Attendance'!$T$2:$AW$2,0)),Summary!$C17))</f>
        <v>160</v>
      </c>
      <c r="I17" s="18">
        <f ca="1">IF(I$5&gt;TODAY()-1,"",COUNTIFS(INDEX('On Direct Attendance'!$T$2:$AW$1570,,MATCH(Summary!I$5,'On Direct Attendance'!$T$2:$AW$2,0)),Summary!$C17))</f>
        <v>141</v>
      </c>
      <c r="J17" s="18">
        <f ca="1">IF(J$5&gt;TODAY()-1,"",COUNTIFS(INDEX('On Direct Attendance'!$T$2:$AW$1570,,MATCH(Summary!J$5,'On Direct Attendance'!$T$2:$AW$2,0)),Summary!$C17))</f>
        <v>141</v>
      </c>
      <c r="K17" s="18">
        <f ca="1">IF(K$5&gt;TODAY()-1,"",COUNTIFS(INDEX('On Direct Attendance'!$T$2:$AW$1570,,MATCH(Summary!K$5,'On Direct Attendance'!$T$2:$AW$2,0)),Summary!$C17))</f>
        <v>141</v>
      </c>
      <c r="L17" s="18">
        <f ca="1">IF(L$5&gt;TODAY()-1,"",COUNTIFS(INDEX('On Direct Attendance'!$T$2:$AW$1570,,MATCH(Summary!L$5,'On Direct Attendance'!$T$2:$AW$2,0)),Summary!$C17))</f>
        <v>111</v>
      </c>
      <c r="M17" s="18">
        <f ca="1">IF(M$5&gt;TODAY()-1,"",COUNTIFS(INDEX('On Direct Attendance'!$T$2:$AW$1570,,MATCH(Summary!M$5,'On Direct Attendance'!$T$2:$AW$2,0)),Summary!$C17))</f>
        <v>111</v>
      </c>
      <c r="N17" s="18">
        <f ca="1">IF(N$5&gt;TODAY()-1,"",COUNTIFS(INDEX('On Direct Attendance'!$T$2:$AW$1570,,MATCH(Summary!N$5,'On Direct Attendance'!$T$2:$AW$2,0)),Summary!$C17))</f>
        <v>111</v>
      </c>
      <c r="O17" s="18">
        <f ca="1">IF(O$5&gt;TODAY()-1,"",COUNTIFS(INDEX('On Direct Attendance'!$T$2:$AW$1570,,MATCH(Summary!O$5,'On Direct Attendance'!$T$2:$AW$2,0)),Summary!$C17))</f>
        <v>111</v>
      </c>
      <c r="P17" s="18">
        <f ca="1">IF(P$5&gt;TODAY()-1,"",COUNTIFS(INDEX('On Direct Attendance'!$T$2:$AW$1570,,MATCH(Summary!P$5,'On Direct Attendance'!$T$2:$AW$2,0)),Summary!$C17))</f>
        <v>92</v>
      </c>
      <c r="Q17" s="18">
        <f ca="1">IF(Q$5&gt;TODAY()-1,"",COUNTIFS(INDEX('On Direct Attendance'!$T$2:$AW$1570,,MATCH(Summary!Q$5,'On Direct Attendance'!$T$2:$AW$2,0)),Summary!$C17))</f>
        <v>92</v>
      </c>
      <c r="R17" s="18">
        <f ca="1">IF(R$5&gt;TODAY()-1,"",COUNTIFS(INDEX('On Direct Attendance'!$T$2:$AW$1570,,MATCH(Summary!R$5,'On Direct Attendance'!$T$2:$AW$2,0)),Summary!$C17))</f>
        <v>92</v>
      </c>
      <c r="S17" s="18">
        <f ca="1">IF(S$5&gt;TODAY()-1,"",COUNTIFS(INDEX('On Direct Attendance'!$T$2:$AW$1570,,MATCH(Summary!S$5,'On Direct Attendance'!$T$2:$AW$2,0)),Summary!$C17))</f>
        <v>92</v>
      </c>
      <c r="T17" s="18">
        <f ca="1">IF(T$5&gt;TODAY()-1,"",COUNTIFS(INDEX('On Direct Attendance'!$T$2:$AW$1570,,MATCH(Summary!T$5,'On Direct Attendance'!$T$2:$AW$2,0)),Summary!$C17))</f>
        <v>92</v>
      </c>
      <c r="U17" s="18">
        <f ca="1">IF(U$5&gt;TODAY()-1,"",COUNTIFS(INDEX('On Direct Attendance'!$T$2:$AW$1570,,MATCH(Summary!U$5,'On Direct Attendance'!$T$2:$AW$2,0)),Summary!$C17))</f>
        <v>69</v>
      </c>
      <c r="V17" s="18">
        <f ca="1">IF(V$5&gt;TODAY()-1,"",COUNTIFS(INDEX('On Direct Attendance'!$T$2:$AW$1570,,MATCH(Summary!V$5,'On Direct Attendance'!$T$2:$AW$2,0)),Summary!$C17))</f>
        <v>68</v>
      </c>
      <c r="W17" s="18">
        <f ca="1">IF(W$5&gt;TODAY()-1,"",COUNTIFS(INDEX('On Direct Attendance'!$T$2:$AW$1570,,MATCH(Summary!W$5,'On Direct Attendance'!$T$2:$AW$2,0)),Summary!$C17))</f>
        <v>62</v>
      </c>
      <c r="X17" s="18">
        <f ca="1">IF(X$5&gt;TODAY()-1,"",COUNTIFS(INDEX('On Direct Attendance'!$T$2:$AW$1570,,MATCH(Summary!X$5,'On Direct Attendance'!$T$2:$AW$2,0)),Summary!$C17))</f>
        <v>62</v>
      </c>
      <c r="Y17" s="18">
        <f ca="1">IF(Y$5&gt;TODAY()-1,"",COUNTIFS(INDEX('On Direct Attendance'!$T$2:$AW$1570,,MATCH(Summary!Y$5,'On Direct Attendance'!$T$2:$AW$2,0)),Summary!$C17))</f>
        <v>29</v>
      </c>
      <c r="Z17" s="18">
        <f ca="1">IF(Z$5&gt;TODAY()-1,"",COUNTIFS(INDEX('On Direct Attendance'!$T$2:$AW$1570,,MATCH(Summary!Z$5,'On Direct Attendance'!$T$2:$AW$2,0)),Summary!$C17))</f>
        <v>29</v>
      </c>
      <c r="AA17" s="18">
        <f ca="1">IF(AA$5&gt;TODAY()-1,"",COUNTIFS(INDEX('On Direct Attendance'!$T$2:$AW$1570,,MATCH(Summary!AA$5,'On Direct Attendance'!$T$2:$AW$2,0)),Summary!$C17))</f>
        <v>29</v>
      </c>
      <c r="AB17" s="18">
        <f ca="1">IF(AB$5&gt;TODAY()-1,"",COUNTIFS(INDEX('On Direct Attendance'!$T$2:$AW$1570,,MATCH(Summary!AB$5,'On Direct Attendance'!$T$2:$AW$2,0)),Summary!$C17))</f>
        <v>29</v>
      </c>
      <c r="AC17" s="18">
        <f ca="1">IF(AC$5&gt;TODAY()-1,"",COUNTIFS(INDEX('On Direct Attendance'!$T$2:$AW$1570,,MATCH(Summary!AC$5,'On Direct Attendance'!$T$2:$AW$2,0)),Summary!$C17))</f>
        <v>29</v>
      </c>
      <c r="AD17" s="18">
        <f ca="1">IF(AD$5&gt;TODAY()-1,"",COUNTIFS(INDEX('On Direct Attendance'!$T$2:$AW$1570,,MATCH(Summary!AD$5,'On Direct Attendance'!$T$2:$AW$2,0)),Summary!$C17))</f>
        <v>29</v>
      </c>
      <c r="AE17" s="18">
        <f ca="1">IF(AE$5&gt;TODAY()-1,"",COUNTIFS(INDEX('On Direct Attendance'!$T$2:$AW$1570,,MATCH(Summary!AE$5,'On Direct Attendance'!$T$2:$AW$2,0)),Summary!$C17))</f>
        <v>29</v>
      </c>
      <c r="AF17" s="18">
        <f ca="1">IF(AF$5&gt;TODAY()-1,"",COUNTIFS(INDEX('On Direct Attendance'!$T$2:$AW$1570,,MATCH(Summary!AF$5,'On Direct Attendance'!$T$2:$AW$2,0)),Summary!$C17))</f>
        <v>0</v>
      </c>
      <c r="AG17" s="18">
        <f ca="1">IF(AG$5&gt;TODAY()-1,"",COUNTIFS(INDEX('On Direct Attendance'!$T$2:$AW$1570,,MATCH(Summary!AG$5,'On Direct Attendance'!$T$2:$AW$2,0)),Summary!$C17))</f>
        <v>0</v>
      </c>
      <c r="AH17" s="18" t="e">
        <f ca="1">IF(AH$5&gt;TODAY()-1,"",COUNTIFS(INDEX('On Direct Attendance'!$T$2:$AW$1570,,MATCH(Summary!AH$5,'On Direct Attendance'!$T$2:$AW$2,0)),Summary!$C17))</f>
        <v>#N/A</v>
      </c>
    </row>
    <row r="18" spans="1:34" x14ac:dyDescent="0.25">
      <c r="C18" s="16" t="s">
        <v>24</v>
      </c>
      <c r="D18" s="18">
        <f ca="1">IF(D$5&gt;TODAY()-1,"",COUNTIFS(INDEX('On Direct Attendance'!$T$2:$AW$1570,,MATCH(Summary!D$5,'On Direct Attendance'!$T$2:$AW$2,0)),Summary!$C18))</f>
        <v>0</v>
      </c>
      <c r="E18" s="18">
        <f ca="1">IF(E$5&gt;TODAY()-1,"",COUNTIFS(INDEX('On Direct Attendance'!$T$2:$AW$1570,,MATCH(Summary!E$5,'On Direct Attendance'!$T$2:$AW$2,0)),Summary!$C18))</f>
        <v>0</v>
      </c>
      <c r="F18" s="18">
        <f ca="1">IF(F$5&gt;TODAY()-1,"",COUNTIFS(INDEX('On Direct Attendance'!$T$2:$AW$1570,,MATCH(Summary!F$5,'On Direct Attendance'!$T$2:$AW$2,0)),Summary!$C18))</f>
        <v>0</v>
      </c>
      <c r="G18" s="18">
        <f ca="1">IF(G$5&gt;TODAY()-1,"",COUNTIFS(INDEX('On Direct Attendance'!$T$2:$AW$1570,,MATCH(Summary!G$5,'On Direct Attendance'!$T$2:$AW$2,0)),Summary!$C18))</f>
        <v>0</v>
      </c>
      <c r="H18" s="18">
        <f ca="1">IF(H$5&gt;TODAY()-1,"",COUNTIFS(INDEX('On Direct Attendance'!$T$2:$AW$1570,,MATCH(Summary!H$5,'On Direct Attendance'!$T$2:$AW$2,0)),Summary!$C18))</f>
        <v>0</v>
      </c>
      <c r="I18" s="18">
        <f ca="1">IF(I$5&gt;TODAY()-1,"",COUNTIFS(INDEX('On Direct Attendance'!$T$2:$AW$1570,,MATCH(Summary!I$5,'On Direct Attendance'!$T$2:$AW$2,0)),Summary!$C18))</f>
        <v>0</v>
      </c>
      <c r="J18" s="18">
        <f ca="1">IF(J$5&gt;TODAY()-1,"",COUNTIFS(INDEX('On Direct Attendance'!$T$2:$AW$1570,,MATCH(Summary!J$5,'On Direct Attendance'!$T$2:$AW$2,0)),Summary!$C18))</f>
        <v>0</v>
      </c>
      <c r="K18" s="18">
        <f ca="1">IF(K$5&gt;TODAY()-1,"",COUNTIFS(INDEX('On Direct Attendance'!$T$2:$AW$1570,,MATCH(Summary!K$5,'On Direct Attendance'!$T$2:$AW$2,0)),Summary!$C18))</f>
        <v>0</v>
      </c>
      <c r="L18" s="18">
        <f ca="1">IF(L$5&gt;TODAY()-1,"",COUNTIFS(INDEX('On Direct Attendance'!$T$2:$AW$1570,,MATCH(Summary!L$5,'On Direct Attendance'!$T$2:$AW$2,0)),Summary!$C18))</f>
        <v>0</v>
      </c>
      <c r="M18" s="18">
        <f ca="1">IF(M$5&gt;TODAY()-1,"",COUNTIFS(INDEX('On Direct Attendance'!$T$2:$AW$1570,,MATCH(Summary!M$5,'On Direct Attendance'!$T$2:$AW$2,0)),Summary!$C18))</f>
        <v>0</v>
      </c>
      <c r="N18" s="18">
        <f ca="1">IF(N$5&gt;TODAY()-1,"",COUNTIFS(INDEX('On Direct Attendance'!$T$2:$AW$1570,,MATCH(Summary!N$5,'On Direct Attendance'!$T$2:$AW$2,0)),Summary!$C18))</f>
        <v>0</v>
      </c>
      <c r="O18" s="18">
        <f ca="1">IF(O$5&gt;TODAY()-1,"",COUNTIFS(INDEX('On Direct Attendance'!$T$2:$AW$1570,,MATCH(Summary!O$5,'On Direct Attendance'!$T$2:$AW$2,0)),Summary!$C18))</f>
        <v>0</v>
      </c>
      <c r="P18" s="18">
        <f ca="1">IF(P$5&gt;TODAY()-1,"",COUNTIFS(INDEX('On Direct Attendance'!$T$2:$AW$1570,,MATCH(Summary!P$5,'On Direct Attendance'!$T$2:$AW$2,0)),Summary!$C18))</f>
        <v>0</v>
      </c>
      <c r="Q18" s="18">
        <f ca="1">IF(Q$5&gt;TODAY()-1,"",COUNTIFS(INDEX('On Direct Attendance'!$T$2:$AW$1570,,MATCH(Summary!Q$5,'On Direct Attendance'!$T$2:$AW$2,0)),Summary!$C18))</f>
        <v>0</v>
      </c>
      <c r="R18" s="18">
        <f ca="1">IF(R$5&gt;TODAY()-1,"",COUNTIFS(INDEX('On Direct Attendance'!$T$2:$AW$1570,,MATCH(Summary!R$5,'On Direct Attendance'!$T$2:$AW$2,0)),Summary!$C18))</f>
        <v>0</v>
      </c>
      <c r="S18" s="18">
        <f ca="1">IF(S$5&gt;TODAY()-1,"",COUNTIFS(INDEX('On Direct Attendance'!$T$2:$AW$1570,,MATCH(Summary!S$5,'On Direct Attendance'!$T$2:$AW$2,0)),Summary!$C18))</f>
        <v>0</v>
      </c>
      <c r="T18" s="18">
        <f ca="1">IF(T$5&gt;TODAY()-1,"",COUNTIFS(INDEX('On Direct Attendance'!$T$2:$AW$1570,,MATCH(Summary!T$5,'On Direct Attendance'!$T$2:$AW$2,0)),Summary!$C18))</f>
        <v>0</v>
      </c>
      <c r="U18" s="18">
        <f ca="1">IF(U$5&gt;TODAY()-1,"",COUNTIFS(INDEX('On Direct Attendance'!$T$2:$AW$1570,,MATCH(Summary!U$5,'On Direct Attendance'!$T$2:$AW$2,0)),Summary!$C18))</f>
        <v>0</v>
      </c>
      <c r="V18" s="18">
        <f ca="1">IF(V$5&gt;TODAY()-1,"",COUNTIFS(INDEX('On Direct Attendance'!$T$2:$AW$1570,,MATCH(Summary!V$5,'On Direct Attendance'!$T$2:$AW$2,0)),Summary!$C18))</f>
        <v>0</v>
      </c>
      <c r="W18" s="18">
        <f ca="1">IF(W$5&gt;TODAY()-1,"",COUNTIFS(INDEX('On Direct Attendance'!$T$2:$AW$1570,,MATCH(Summary!W$5,'On Direct Attendance'!$T$2:$AW$2,0)),Summary!$C18))</f>
        <v>0</v>
      </c>
      <c r="X18" s="18">
        <f ca="1">IF(X$5&gt;TODAY()-1,"",COUNTIFS(INDEX('On Direct Attendance'!$T$2:$AW$1570,,MATCH(Summary!X$5,'On Direct Attendance'!$T$2:$AW$2,0)),Summary!$C18))</f>
        <v>0</v>
      </c>
      <c r="Y18" s="18">
        <f ca="1">IF(Y$5&gt;TODAY()-1,"",COUNTIFS(INDEX('On Direct Attendance'!$T$2:$AW$1570,,MATCH(Summary!Y$5,'On Direct Attendance'!$T$2:$AW$2,0)),Summary!$C18))</f>
        <v>0</v>
      </c>
      <c r="Z18" s="18">
        <f ca="1">IF(Z$5&gt;TODAY()-1,"",COUNTIFS(INDEX('On Direct Attendance'!$T$2:$AW$1570,,MATCH(Summary!Z$5,'On Direct Attendance'!$T$2:$AW$2,0)),Summary!$C18))</f>
        <v>0</v>
      </c>
      <c r="AA18" s="18">
        <f ca="1">IF(AA$5&gt;TODAY()-1,"",COUNTIFS(INDEX('On Direct Attendance'!$T$2:$AW$1570,,MATCH(Summary!AA$5,'On Direct Attendance'!$T$2:$AW$2,0)),Summary!$C18))</f>
        <v>0</v>
      </c>
      <c r="AB18" s="18">
        <f ca="1">IF(AB$5&gt;TODAY()-1,"",COUNTIFS(INDEX('On Direct Attendance'!$T$2:$AW$1570,,MATCH(Summary!AB$5,'On Direct Attendance'!$T$2:$AW$2,0)),Summary!$C18))</f>
        <v>0</v>
      </c>
      <c r="AC18" s="18">
        <f ca="1">IF(AC$5&gt;TODAY()-1,"",COUNTIFS(INDEX('On Direct Attendance'!$T$2:$AW$1570,,MATCH(Summary!AC$5,'On Direct Attendance'!$T$2:$AW$2,0)),Summary!$C18))</f>
        <v>0</v>
      </c>
      <c r="AD18" s="18">
        <f ca="1">IF(AD$5&gt;TODAY()-1,"",COUNTIFS(INDEX('On Direct Attendance'!$T$2:$AW$1570,,MATCH(Summary!AD$5,'On Direct Attendance'!$T$2:$AW$2,0)),Summary!$C18))</f>
        <v>0</v>
      </c>
      <c r="AE18" s="18">
        <f ca="1">IF(AE$5&gt;TODAY()-1,"",COUNTIFS(INDEX('On Direct Attendance'!$T$2:$AW$1570,,MATCH(Summary!AE$5,'On Direct Attendance'!$T$2:$AW$2,0)),Summary!$C18))</f>
        <v>0</v>
      </c>
      <c r="AF18" s="18">
        <f ca="1">IF(AF$5&gt;TODAY()-1,"",COUNTIFS(INDEX('On Direct Attendance'!$T$2:$AW$1570,,MATCH(Summary!AF$5,'On Direct Attendance'!$T$2:$AW$2,0)),Summary!$C18))</f>
        <v>0</v>
      </c>
      <c r="AG18" s="18">
        <f ca="1">IF(AG$5&gt;TODAY()-1,"",COUNTIFS(INDEX('On Direct Attendance'!$T$2:$AW$1570,,MATCH(Summary!AG$5,'On Direct Attendance'!$T$2:$AW$2,0)),Summary!$C18))</f>
        <v>0</v>
      </c>
      <c r="AH18" s="18" t="e">
        <f ca="1">IF(AH$5&gt;TODAY()-1,"",COUNTIFS(INDEX('On Direct Attendance'!$T$2:$AW$1570,,MATCH(Summary!AH$5,'On Direct Attendance'!$T$2:$AW$2,0)),Summary!$C18))</f>
        <v>#N/A</v>
      </c>
    </row>
    <row r="19" spans="1:34" x14ac:dyDescent="0.25">
      <c r="C19" s="19" t="s">
        <v>22</v>
      </c>
      <c r="D19" s="18">
        <f ca="1">IF(D$5&gt;TODAY()-1,"",COUNTIFS(INDEX('On Direct Attendance'!$T$2:$AW$1570,,MATCH(Summary!D$5,'On Direct Attendance'!$T$2:$AW$2,0)),Summary!$C19))</f>
        <v>25</v>
      </c>
      <c r="E19" s="18">
        <f ca="1">IF(E$5&gt;TODAY()-1,"",COUNTIFS(INDEX('On Direct Attendance'!$T$2:$AW$1570,,MATCH(Summary!E$5,'On Direct Attendance'!$T$2:$AW$2,0)),Summary!$C19))</f>
        <v>0</v>
      </c>
      <c r="F19" s="18">
        <f ca="1">IF(F$5&gt;TODAY()-1,"",COUNTIFS(INDEX('On Direct Attendance'!$T$2:$AW$1570,,MATCH(Summary!F$5,'On Direct Attendance'!$T$2:$AW$2,0)),Summary!$C19))</f>
        <v>0</v>
      </c>
      <c r="G19" s="18">
        <f ca="1">IF(G$5&gt;TODAY()-1,"",COUNTIFS(INDEX('On Direct Attendance'!$T$2:$AW$1570,,MATCH(Summary!G$5,'On Direct Attendance'!$T$2:$AW$2,0)),Summary!$C19))</f>
        <v>32</v>
      </c>
      <c r="H19" s="18">
        <f ca="1">IF(H$5&gt;TODAY()-1,"",COUNTIFS(INDEX('On Direct Attendance'!$T$2:$AW$1570,,MATCH(Summary!H$5,'On Direct Attendance'!$T$2:$AW$2,0)),Summary!$C19))</f>
        <v>31</v>
      </c>
      <c r="I19" s="18">
        <f ca="1">IF(I$5&gt;TODAY()-1,"",COUNTIFS(INDEX('On Direct Attendance'!$T$2:$AW$1570,,MATCH(Summary!I$5,'On Direct Attendance'!$T$2:$AW$2,0)),Summary!$C19))</f>
        <v>27</v>
      </c>
      <c r="J19" s="18">
        <f ca="1">IF(J$5&gt;TODAY()-1,"",COUNTIFS(INDEX('On Direct Attendance'!$T$2:$AW$1570,,MATCH(Summary!J$5,'On Direct Attendance'!$T$2:$AW$2,0)),Summary!$C19))</f>
        <v>16</v>
      </c>
      <c r="K19" s="18">
        <f ca="1">IF(K$5&gt;TODAY()-1,"",COUNTIFS(INDEX('On Direct Attendance'!$T$2:$AW$1570,,MATCH(Summary!K$5,'On Direct Attendance'!$T$2:$AW$2,0)),Summary!$C19))</f>
        <v>33</v>
      </c>
      <c r="L19" s="18">
        <f ca="1">IF(L$5&gt;TODAY()-1,"",COUNTIFS(INDEX('On Direct Attendance'!$T$2:$AW$1570,,MATCH(Summary!L$5,'On Direct Attendance'!$T$2:$AW$2,0)),Summary!$C19))</f>
        <v>0</v>
      </c>
      <c r="M19" s="18">
        <f ca="1">IF(M$5&gt;TODAY()-1,"",COUNTIFS(INDEX('On Direct Attendance'!$T$2:$AW$1570,,MATCH(Summary!M$5,'On Direct Attendance'!$T$2:$AW$2,0)),Summary!$C19))</f>
        <v>0</v>
      </c>
      <c r="N19" s="18">
        <f ca="1">IF(N$5&gt;TODAY()-1,"",COUNTIFS(INDEX('On Direct Attendance'!$T$2:$AW$1570,,MATCH(Summary!N$5,'On Direct Attendance'!$T$2:$AW$2,0)),Summary!$C19))</f>
        <v>25</v>
      </c>
      <c r="O19" s="18">
        <f ca="1">IF(O$5&gt;TODAY()-1,"",COUNTIFS(INDEX('On Direct Attendance'!$T$2:$AW$1570,,MATCH(Summary!O$5,'On Direct Attendance'!$T$2:$AW$2,0)),Summary!$C19))</f>
        <v>31</v>
      </c>
      <c r="P19" s="18">
        <f ca="1">IF(P$5&gt;TODAY()-1,"",COUNTIFS(INDEX('On Direct Attendance'!$T$2:$AW$1570,,MATCH(Summary!P$5,'On Direct Attendance'!$T$2:$AW$2,0)),Summary!$C19))</f>
        <v>31</v>
      </c>
      <c r="Q19" s="18">
        <f ca="1">IF(Q$5&gt;TODAY()-1,"",COUNTIFS(INDEX('On Direct Attendance'!$T$2:$AW$1570,,MATCH(Summary!Q$5,'On Direct Attendance'!$T$2:$AW$2,0)),Summary!$C19))</f>
        <v>38</v>
      </c>
      <c r="R19" s="18">
        <f ca="1">IF(R$5&gt;TODAY()-1,"",COUNTIFS(INDEX('On Direct Attendance'!$T$2:$AW$1570,,MATCH(Summary!R$5,'On Direct Attendance'!$T$2:$AW$2,0)),Summary!$C19))</f>
        <v>39</v>
      </c>
      <c r="S19" s="18">
        <f ca="1">IF(S$5&gt;TODAY()-1,"",COUNTIFS(INDEX('On Direct Attendance'!$T$2:$AW$1570,,MATCH(Summary!S$5,'On Direct Attendance'!$T$2:$AW$2,0)),Summary!$C19))</f>
        <v>0</v>
      </c>
      <c r="T19" s="18">
        <f ca="1">IF(T$5&gt;TODAY()-1,"",COUNTIFS(INDEX('On Direct Attendance'!$T$2:$AW$1570,,MATCH(Summary!T$5,'On Direct Attendance'!$T$2:$AW$2,0)),Summary!$C19))</f>
        <v>0</v>
      </c>
      <c r="U19" s="18">
        <f ca="1">IF(U$5&gt;TODAY()-1,"",COUNTIFS(INDEX('On Direct Attendance'!$T$2:$AW$1570,,MATCH(Summary!U$5,'On Direct Attendance'!$T$2:$AW$2,0)),Summary!$C19))</f>
        <v>28</v>
      </c>
      <c r="V19" s="18">
        <f ca="1">IF(V$5&gt;TODAY()-1,"",COUNTIFS(INDEX('On Direct Attendance'!$T$2:$AW$1570,,MATCH(Summary!V$5,'On Direct Attendance'!$T$2:$AW$2,0)),Summary!$C19))</f>
        <v>24</v>
      </c>
      <c r="W19" s="18">
        <f ca="1">IF(W$5&gt;TODAY()-1,"",COUNTIFS(INDEX('On Direct Attendance'!$T$2:$AW$1570,,MATCH(Summary!W$5,'On Direct Attendance'!$T$2:$AW$2,0)),Summary!$C19))</f>
        <v>22</v>
      </c>
      <c r="X19" s="18">
        <f ca="1">IF(X$5&gt;TODAY()-1,"",COUNTIFS(INDEX('On Direct Attendance'!$T$2:$AW$1570,,MATCH(Summary!X$5,'On Direct Attendance'!$T$2:$AW$2,0)),Summary!$C19))</f>
        <v>26</v>
      </c>
      <c r="Y19" s="18">
        <f ca="1">IF(Y$5&gt;TODAY()-1,"",COUNTIFS(INDEX('On Direct Attendance'!$T$2:$AW$1570,,MATCH(Summary!Y$5,'On Direct Attendance'!$T$2:$AW$2,0)),Summary!$C19))</f>
        <v>37</v>
      </c>
      <c r="Z19" s="18">
        <f ca="1">IF(Z$5&gt;TODAY()-1,"",COUNTIFS(INDEX('On Direct Attendance'!$T$2:$AW$1570,,MATCH(Summary!Z$5,'On Direct Attendance'!$T$2:$AW$2,0)),Summary!$C19))</f>
        <v>0</v>
      </c>
      <c r="AA19" s="18">
        <f ca="1">IF(AA$5&gt;TODAY()-1,"",COUNTIFS(INDEX('On Direct Attendance'!$T$2:$AW$1570,,MATCH(Summary!AA$5,'On Direct Attendance'!$T$2:$AW$2,0)),Summary!$C19))</f>
        <v>0</v>
      </c>
      <c r="AB19" s="18">
        <f ca="1">IF(AB$5&gt;TODAY()-1,"",COUNTIFS(INDEX('On Direct Attendance'!$T$2:$AW$1570,,MATCH(Summary!AB$5,'On Direct Attendance'!$T$2:$AW$2,0)),Summary!$C19))</f>
        <v>0</v>
      </c>
      <c r="AC19" s="18">
        <f ca="1">IF(AC$5&gt;TODAY()-1,"",COUNTIFS(INDEX('On Direct Attendance'!$T$2:$AW$1570,,MATCH(Summary!AC$5,'On Direct Attendance'!$T$2:$AW$2,0)),Summary!$C19))</f>
        <v>43</v>
      </c>
      <c r="AD19" s="18">
        <f ca="1">IF(AD$5&gt;TODAY()-1,"",COUNTIFS(INDEX('On Direct Attendance'!$T$2:$AW$1570,,MATCH(Summary!AD$5,'On Direct Attendance'!$T$2:$AW$2,0)),Summary!$C19))</f>
        <v>32</v>
      </c>
      <c r="AE19" s="18">
        <f ca="1">IF(AE$5&gt;TODAY()-1,"",COUNTIFS(INDEX('On Direct Attendance'!$T$2:$AW$1570,,MATCH(Summary!AE$5,'On Direct Attendance'!$T$2:$AW$2,0)),Summary!$C19))</f>
        <v>27</v>
      </c>
      <c r="AF19" s="18">
        <f ca="1">IF(AF$5&gt;TODAY()-1,"",COUNTIFS(INDEX('On Direct Attendance'!$T$2:$AW$1570,,MATCH(Summary!AF$5,'On Direct Attendance'!$T$2:$AW$2,0)),Summary!$C19))</f>
        <v>52</v>
      </c>
      <c r="AG19" s="18">
        <f ca="1">IF(AG$5&gt;TODAY()-1,"",COUNTIFS(INDEX('On Direct Attendance'!$T$2:$AW$1570,,MATCH(Summary!AG$5,'On Direct Attendance'!$T$2:$AW$2,0)),Summary!$C19))</f>
        <v>0</v>
      </c>
      <c r="AH19" s="18" t="e">
        <f ca="1">IF(AH$5&gt;TODAY()-1,"",COUNTIFS(INDEX('On Direct Attendance'!$T$2:$AW$1570,,MATCH(Summary!AH$5,'On Direct Attendance'!$T$2:$AW$2,0)),Summary!$C19))</f>
        <v>#N/A</v>
      </c>
    </row>
    <row r="20" spans="1:34" x14ac:dyDescent="0.25">
      <c r="C20" s="19" t="s">
        <v>21</v>
      </c>
      <c r="D20" s="18">
        <f ca="1">IF(D$5&gt;TODAY()-1,"",COUNTIFS(INDEX('On Direct Attendance'!$T$2:$AW$1570,,MATCH(Summary!D$5,'On Direct Attendance'!$T$2:$AW$2,0)),Summary!$C20))</f>
        <v>47</v>
      </c>
      <c r="E20" s="18">
        <f ca="1">IF(E$5&gt;TODAY()-1,"",COUNTIFS(INDEX('On Direct Attendance'!$T$2:$AW$1570,,MATCH(Summary!E$5,'On Direct Attendance'!$T$2:$AW$2,0)),Summary!$C20))</f>
        <v>0</v>
      </c>
      <c r="F20" s="18">
        <f ca="1">IF(F$5&gt;TODAY()-1,"",COUNTIFS(INDEX('On Direct Attendance'!$T$2:$AW$1570,,MATCH(Summary!F$5,'On Direct Attendance'!$T$2:$AW$2,0)),Summary!$C20))</f>
        <v>0</v>
      </c>
      <c r="G20" s="18">
        <f ca="1">IF(G$5&gt;TODAY()-1,"",COUNTIFS(INDEX('On Direct Attendance'!$T$2:$AW$1570,,MATCH(Summary!G$5,'On Direct Attendance'!$T$2:$AW$2,0)),Summary!$C20))</f>
        <v>57</v>
      </c>
      <c r="H20" s="18">
        <f ca="1">IF(H$5&gt;TODAY()-1,"",COUNTIFS(INDEX('On Direct Attendance'!$T$2:$AW$1570,,MATCH(Summary!H$5,'On Direct Attendance'!$T$2:$AW$2,0)),Summary!$C20))</f>
        <v>59</v>
      </c>
      <c r="I20" s="18">
        <f ca="1">IF(I$5&gt;TODAY()-1,"",COUNTIFS(INDEX('On Direct Attendance'!$T$2:$AW$1570,,MATCH(Summary!I$5,'On Direct Attendance'!$T$2:$AW$2,0)),Summary!$C20))</f>
        <v>32</v>
      </c>
      <c r="J20" s="18">
        <f ca="1">IF(J$5&gt;TODAY()-1,"",COUNTIFS(INDEX('On Direct Attendance'!$T$2:$AW$1570,,MATCH(Summary!J$5,'On Direct Attendance'!$T$2:$AW$2,0)),Summary!$C20))</f>
        <v>28</v>
      </c>
      <c r="K20" s="18">
        <f ca="1">IF(K$5&gt;TODAY()-1,"",COUNTIFS(INDEX('On Direct Attendance'!$T$2:$AW$1570,,MATCH(Summary!K$5,'On Direct Attendance'!$T$2:$AW$2,0)),Summary!$C20))</f>
        <v>29</v>
      </c>
      <c r="L20" s="18">
        <f ca="1">IF(L$5&gt;TODAY()-1,"",COUNTIFS(INDEX('On Direct Attendance'!$T$2:$AW$1570,,MATCH(Summary!L$5,'On Direct Attendance'!$T$2:$AW$2,0)),Summary!$C20))</f>
        <v>0</v>
      </c>
      <c r="M20" s="18">
        <f ca="1">IF(M$5&gt;TODAY()-1,"",COUNTIFS(INDEX('On Direct Attendance'!$T$2:$AW$1570,,MATCH(Summary!M$5,'On Direct Attendance'!$T$2:$AW$2,0)),Summary!$C20))</f>
        <v>0</v>
      </c>
      <c r="N20" s="18">
        <f ca="1">IF(N$5&gt;TODAY()-1,"",COUNTIFS(INDEX('On Direct Attendance'!$T$2:$AW$1570,,MATCH(Summary!N$5,'On Direct Attendance'!$T$2:$AW$2,0)),Summary!$C20))</f>
        <v>22</v>
      </c>
      <c r="O20" s="18">
        <f ca="1">IF(O$5&gt;TODAY()-1,"",COUNTIFS(INDEX('On Direct Attendance'!$T$2:$AW$1570,,MATCH(Summary!O$5,'On Direct Attendance'!$T$2:$AW$2,0)),Summary!$C20))</f>
        <v>21</v>
      </c>
      <c r="P20" s="18">
        <f ca="1">IF(P$5&gt;TODAY()-1,"",COUNTIFS(INDEX('On Direct Attendance'!$T$2:$AW$1570,,MATCH(Summary!P$5,'On Direct Attendance'!$T$2:$AW$2,0)),Summary!$C20))</f>
        <v>17</v>
      </c>
      <c r="Q20" s="18">
        <f ca="1">IF(Q$5&gt;TODAY()-1,"",COUNTIFS(INDEX('On Direct Attendance'!$T$2:$AW$1570,,MATCH(Summary!Q$5,'On Direct Attendance'!$T$2:$AW$2,0)),Summary!$C20))</f>
        <v>14</v>
      </c>
      <c r="R20" s="18">
        <f ca="1">IF(R$5&gt;TODAY()-1,"",COUNTIFS(INDEX('On Direct Attendance'!$T$2:$AW$1570,,MATCH(Summary!R$5,'On Direct Attendance'!$T$2:$AW$2,0)),Summary!$C20))</f>
        <v>22</v>
      </c>
      <c r="S20" s="18">
        <f ca="1">IF(S$5&gt;TODAY()-1,"",COUNTIFS(INDEX('On Direct Attendance'!$T$2:$AW$1570,,MATCH(Summary!S$5,'On Direct Attendance'!$T$2:$AW$2,0)),Summary!$C20))</f>
        <v>0</v>
      </c>
      <c r="T20" s="18">
        <f ca="1">IF(T$5&gt;TODAY()-1,"",COUNTIFS(INDEX('On Direct Attendance'!$T$2:$AW$1570,,MATCH(Summary!T$5,'On Direct Attendance'!$T$2:$AW$2,0)),Summary!$C20))</f>
        <v>0</v>
      </c>
      <c r="U20" s="18">
        <f ca="1">IF(U$5&gt;TODAY()-1,"",COUNTIFS(INDEX('On Direct Attendance'!$T$2:$AW$1570,,MATCH(Summary!U$5,'On Direct Attendance'!$T$2:$AW$2,0)),Summary!$C20))</f>
        <v>17</v>
      </c>
      <c r="V20" s="18">
        <f ca="1">IF(V$5&gt;TODAY()-1,"",COUNTIFS(INDEX('On Direct Attendance'!$T$2:$AW$1570,,MATCH(Summary!V$5,'On Direct Attendance'!$T$2:$AW$2,0)),Summary!$C20))</f>
        <v>22</v>
      </c>
      <c r="W20" s="18">
        <f ca="1">IF(W$5&gt;TODAY()-1,"",COUNTIFS(INDEX('On Direct Attendance'!$T$2:$AW$1570,,MATCH(Summary!W$5,'On Direct Attendance'!$T$2:$AW$2,0)),Summary!$C20))</f>
        <v>18</v>
      </c>
      <c r="X20" s="18">
        <f ca="1">IF(X$5&gt;TODAY()-1,"",COUNTIFS(INDEX('On Direct Attendance'!$T$2:$AW$1570,,MATCH(Summary!X$5,'On Direct Attendance'!$T$2:$AW$2,0)),Summary!$C20))</f>
        <v>28</v>
      </c>
      <c r="Y20" s="18">
        <f ca="1">IF(Y$5&gt;TODAY()-1,"",COUNTIFS(INDEX('On Direct Attendance'!$T$2:$AW$1570,,MATCH(Summary!Y$5,'On Direct Attendance'!$T$2:$AW$2,0)),Summary!$C20))</f>
        <v>25</v>
      </c>
      <c r="Z20" s="18">
        <f ca="1">IF(Z$5&gt;TODAY()-1,"",COUNTIFS(INDEX('On Direct Attendance'!$T$2:$AW$1570,,MATCH(Summary!Z$5,'On Direct Attendance'!$T$2:$AW$2,0)),Summary!$C20))</f>
        <v>0</v>
      </c>
      <c r="AA20" s="18">
        <f ca="1">IF(AA$5&gt;TODAY()-1,"",COUNTIFS(INDEX('On Direct Attendance'!$T$2:$AW$1570,,MATCH(Summary!AA$5,'On Direct Attendance'!$T$2:$AW$2,0)),Summary!$C20))</f>
        <v>0</v>
      </c>
      <c r="AB20" s="18">
        <f ca="1">IF(AB$5&gt;TODAY()-1,"",COUNTIFS(INDEX('On Direct Attendance'!$T$2:$AW$1570,,MATCH(Summary!AB$5,'On Direct Attendance'!$T$2:$AW$2,0)),Summary!$C20))</f>
        <v>0</v>
      </c>
      <c r="AC20" s="18">
        <f ca="1">IF(AC$5&gt;TODAY()-1,"",COUNTIFS(INDEX('On Direct Attendance'!$T$2:$AW$1570,,MATCH(Summary!AC$5,'On Direct Attendance'!$T$2:$AW$2,0)),Summary!$C20))</f>
        <v>55</v>
      </c>
      <c r="AD20" s="18">
        <f ca="1">IF(AD$5&gt;TODAY()-1,"",COUNTIFS(INDEX('On Direct Attendance'!$T$2:$AW$1570,,MATCH(Summary!AD$5,'On Direct Attendance'!$T$2:$AW$2,0)),Summary!$C20))</f>
        <v>44</v>
      </c>
      <c r="AE20" s="18">
        <f ca="1">IF(AE$5&gt;TODAY()-1,"",COUNTIFS(INDEX('On Direct Attendance'!$T$2:$AW$1570,,MATCH(Summary!AE$5,'On Direct Attendance'!$T$2:$AW$2,0)),Summary!$C20))</f>
        <v>44</v>
      </c>
      <c r="AF20" s="18">
        <f ca="1">IF(AF$5&gt;TODAY()-1,"",COUNTIFS(INDEX('On Direct Attendance'!$T$2:$AW$1570,,MATCH(Summary!AF$5,'On Direct Attendance'!$T$2:$AW$2,0)),Summary!$C20))</f>
        <v>73</v>
      </c>
      <c r="AG20" s="18">
        <f ca="1">IF(AG$5&gt;TODAY()-1,"",COUNTIFS(INDEX('On Direct Attendance'!$T$2:$AW$1570,,MATCH(Summary!AG$5,'On Direct Attendance'!$T$2:$AW$2,0)),Summary!$C20))</f>
        <v>0</v>
      </c>
      <c r="AH20" s="18" t="e">
        <f ca="1">IF(AH$5&gt;TODAY()-1,"",COUNTIFS(INDEX('On Direct Attendance'!$T$2:$AW$1570,,MATCH(Summary!AH$5,'On Direct Attendance'!$T$2:$AW$2,0)),Summary!$C20))</f>
        <v>#N/A</v>
      </c>
    </row>
    <row r="21" spans="1:34" x14ac:dyDescent="0.25">
      <c r="C21" s="20" t="s">
        <v>971</v>
      </c>
      <c r="D21" s="18">
        <f ca="1">IF(D$5&gt;TODAY()-1,"",COUNTIFS(INDEX('On Direct Attendance'!$T$2:$AW$1570,,MATCH(Summary!D$5,'On Direct Attendance'!$T$2:$AW$2,0)),Summary!$C21))</f>
        <v>4</v>
      </c>
      <c r="E21" s="18">
        <f ca="1">IF(E$5&gt;TODAY()-1,"",COUNTIFS(INDEX('On Direct Attendance'!$T$2:$AW$1570,,MATCH(Summary!E$5,'On Direct Attendance'!$T$2:$AW$2,0)),Summary!$C21))</f>
        <v>0</v>
      </c>
      <c r="F21" s="18">
        <f ca="1">IF(F$5&gt;TODAY()-1,"",COUNTIFS(INDEX('On Direct Attendance'!$T$2:$AW$1570,,MATCH(Summary!F$5,'On Direct Attendance'!$T$2:$AW$2,0)),Summary!$C21))</f>
        <v>0</v>
      </c>
      <c r="G21" s="18">
        <f ca="1">IF(G$5&gt;TODAY()-1,"",COUNTIFS(INDEX('On Direct Attendance'!$T$2:$AW$1570,,MATCH(Summary!G$5,'On Direct Attendance'!$T$2:$AW$2,0)),Summary!$C21))</f>
        <v>5</v>
      </c>
      <c r="H21" s="18">
        <f ca="1">IF(H$5&gt;TODAY()-1,"",COUNTIFS(INDEX('On Direct Attendance'!$T$2:$AW$1570,,MATCH(Summary!H$5,'On Direct Attendance'!$T$2:$AW$2,0)),Summary!$C21))</f>
        <v>7</v>
      </c>
      <c r="I21" s="18">
        <f ca="1">IF(I$5&gt;TODAY()-1,"",COUNTIFS(INDEX('On Direct Attendance'!$T$2:$AW$1570,,MATCH(Summary!I$5,'On Direct Attendance'!$T$2:$AW$2,0)),Summary!$C21))</f>
        <v>39</v>
      </c>
      <c r="J21" s="18">
        <f ca="1">IF(J$5&gt;TODAY()-1,"",COUNTIFS(INDEX('On Direct Attendance'!$T$2:$AW$1570,,MATCH(Summary!J$5,'On Direct Attendance'!$T$2:$AW$2,0)),Summary!$C21))</f>
        <v>53</v>
      </c>
      <c r="K21" s="18">
        <f ca="1">IF(K$5&gt;TODAY()-1,"",COUNTIFS(INDEX('On Direct Attendance'!$T$2:$AW$1570,,MATCH(Summary!K$5,'On Direct Attendance'!$T$2:$AW$2,0)),Summary!$C21))</f>
        <v>59</v>
      </c>
      <c r="L21" s="18">
        <f ca="1">IF(L$5&gt;TODAY()-1,"",COUNTIFS(INDEX('On Direct Attendance'!$T$2:$AW$1570,,MATCH(Summary!L$5,'On Direct Attendance'!$T$2:$AW$2,0)),Summary!$C21))</f>
        <v>0</v>
      </c>
      <c r="M21" s="18">
        <f ca="1">IF(M$5&gt;TODAY()-1,"",COUNTIFS(INDEX('On Direct Attendance'!$T$2:$AW$1570,,MATCH(Summary!M$5,'On Direct Attendance'!$T$2:$AW$2,0)),Summary!$C21))</f>
        <v>0</v>
      </c>
      <c r="N21" s="18">
        <f ca="1">IF(N$5&gt;TODAY()-1,"",COUNTIFS(INDEX('On Direct Attendance'!$T$2:$AW$1570,,MATCH(Summary!N$5,'On Direct Attendance'!$T$2:$AW$2,0)),Summary!$C21))</f>
        <v>65</v>
      </c>
      <c r="O21" s="18">
        <f ca="1">IF(O$5&gt;TODAY()-1,"",COUNTIFS(INDEX('On Direct Attendance'!$T$2:$AW$1570,,MATCH(Summary!O$5,'On Direct Attendance'!$T$2:$AW$2,0)),Summary!$C21))</f>
        <v>72</v>
      </c>
      <c r="P21" s="18">
        <f ca="1">IF(P$5&gt;TODAY()-1,"",COUNTIFS(INDEX('On Direct Attendance'!$T$2:$AW$1570,,MATCH(Summary!P$5,'On Direct Attendance'!$T$2:$AW$2,0)),Summary!$C21))</f>
        <v>75</v>
      </c>
      <c r="Q21" s="18">
        <f ca="1">IF(Q$5&gt;TODAY()-1,"",COUNTIFS(INDEX('On Direct Attendance'!$T$2:$AW$1570,,MATCH(Summary!Q$5,'On Direct Attendance'!$T$2:$AW$2,0)),Summary!$C21))</f>
        <v>79</v>
      </c>
      <c r="R21" s="18">
        <f ca="1">IF(R$5&gt;TODAY()-1,"",COUNTIFS(INDEX('On Direct Attendance'!$T$2:$AW$1570,,MATCH(Summary!R$5,'On Direct Attendance'!$T$2:$AW$2,0)),Summary!$C21))</f>
        <v>83</v>
      </c>
      <c r="S21" s="18">
        <f ca="1">IF(S$5&gt;TODAY()-1,"",COUNTIFS(INDEX('On Direct Attendance'!$T$2:$AW$1570,,MATCH(Summary!S$5,'On Direct Attendance'!$T$2:$AW$2,0)),Summary!$C21))</f>
        <v>0</v>
      </c>
      <c r="T21" s="18">
        <f ca="1">IF(T$5&gt;TODAY()-1,"",COUNTIFS(INDEX('On Direct Attendance'!$T$2:$AW$1570,,MATCH(Summary!T$5,'On Direct Attendance'!$T$2:$AW$2,0)),Summary!$C21))</f>
        <v>0</v>
      </c>
      <c r="U21" s="18">
        <f ca="1">IF(U$5&gt;TODAY()-1,"",COUNTIFS(INDEX('On Direct Attendance'!$T$2:$AW$1570,,MATCH(Summary!U$5,'On Direct Attendance'!$T$2:$AW$2,0)),Summary!$C21))</f>
        <v>87</v>
      </c>
      <c r="V21" s="18">
        <f ca="1">IF(V$5&gt;TODAY()-1,"",COUNTIFS(INDEX('On Direct Attendance'!$T$2:$AW$1570,,MATCH(Summary!V$5,'On Direct Attendance'!$T$2:$AW$2,0)),Summary!$C21))</f>
        <v>94</v>
      </c>
      <c r="W21" s="18">
        <f ca="1">IF(W$5&gt;TODAY()-1,"",COUNTIFS(INDEX('On Direct Attendance'!$T$2:$AW$1570,,MATCH(Summary!W$5,'On Direct Attendance'!$T$2:$AW$2,0)),Summary!$C21))</f>
        <v>97</v>
      </c>
      <c r="X21" s="18">
        <f ca="1">IF(X$5&gt;TODAY()-1,"",COUNTIFS(INDEX('On Direct Attendance'!$T$2:$AW$1570,,MATCH(Summary!X$5,'On Direct Attendance'!$T$2:$AW$2,0)),Summary!$C21))</f>
        <v>104</v>
      </c>
      <c r="Y21" s="18">
        <f ca="1">IF(Y$5&gt;TODAY()-1,"",COUNTIFS(INDEX('On Direct Attendance'!$T$2:$AW$1570,,MATCH(Summary!Y$5,'On Direct Attendance'!$T$2:$AW$2,0)),Summary!$C21))</f>
        <v>110</v>
      </c>
      <c r="Z21" s="18">
        <f ca="1">IF(Z$5&gt;TODAY()-1,"",COUNTIFS(INDEX('On Direct Attendance'!$T$2:$AW$1570,,MATCH(Summary!Z$5,'On Direct Attendance'!$T$2:$AW$2,0)),Summary!$C21))</f>
        <v>0</v>
      </c>
      <c r="AA21" s="18">
        <f ca="1">IF(AA$5&gt;TODAY()-1,"",COUNTIFS(INDEX('On Direct Attendance'!$T$2:$AW$1570,,MATCH(Summary!AA$5,'On Direct Attendance'!$T$2:$AW$2,0)),Summary!$C21))</f>
        <v>0</v>
      </c>
      <c r="AB21" s="18">
        <f ca="1">IF(AB$5&gt;TODAY()-1,"",COUNTIFS(INDEX('On Direct Attendance'!$T$2:$AW$1570,,MATCH(Summary!AB$5,'On Direct Attendance'!$T$2:$AW$2,0)),Summary!$C21))</f>
        <v>0</v>
      </c>
      <c r="AC21" s="18">
        <f ca="1">IF(AC$5&gt;TODAY()-1,"",COUNTIFS(INDEX('On Direct Attendance'!$T$2:$AW$1570,,MATCH(Summary!AC$5,'On Direct Attendance'!$T$2:$AW$2,0)),Summary!$C21))</f>
        <v>115</v>
      </c>
      <c r="AD21" s="18">
        <f ca="1">IF(AD$5&gt;TODAY()-1,"",COUNTIFS(INDEX('On Direct Attendance'!$T$2:$AW$1570,,MATCH(Summary!AD$5,'On Direct Attendance'!$T$2:$AW$2,0)),Summary!$C21))</f>
        <v>115</v>
      </c>
      <c r="AE21" s="18">
        <f ca="1">IF(AE$5&gt;TODAY()-1,"",COUNTIFS(INDEX('On Direct Attendance'!$T$2:$AW$1570,,MATCH(Summary!AE$5,'On Direct Attendance'!$T$2:$AW$2,0)),Summary!$C21))</f>
        <v>115</v>
      </c>
      <c r="AF21" s="18">
        <f ca="1">IF(AF$5&gt;TODAY()-1,"",COUNTIFS(INDEX('On Direct Attendance'!$T$2:$AW$1570,,MATCH(Summary!AF$5,'On Direct Attendance'!$T$2:$AW$2,0)),Summary!$C21))</f>
        <v>120</v>
      </c>
      <c r="AG21" s="18">
        <f ca="1">IF(AG$5&gt;TODAY()-1,"",COUNTIFS(INDEX('On Direct Attendance'!$T$2:$AW$1570,,MATCH(Summary!AG$5,'On Direct Attendance'!$T$2:$AW$2,0)),Summary!$C21))</f>
        <v>0</v>
      </c>
      <c r="AH21" s="18" t="e">
        <f ca="1">IF(AH$5&gt;TODAY()-1,"",COUNTIFS(INDEX('On Direct Attendance'!$T$2:$AW$1570,,MATCH(Summary!AH$5,'On Direct Attendance'!$T$2:$AW$2,0)),Summary!$C21))</f>
        <v>#N/A</v>
      </c>
    </row>
    <row r="22" spans="1:34" x14ac:dyDescent="0.25">
      <c r="C22" s="20" t="s">
        <v>975</v>
      </c>
      <c r="D22" s="18">
        <f ca="1">IF(D$5&gt;TODAY()-1,"",COUNTIFS(INDEX('On Direct Attendance'!$T$2:$AW$1570,,MATCH(Summary!D$5,'On Direct Attendance'!$T$2:$AW$2,0)),Summary!$C22))</f>
        <v>1</v>
      </c>
      <c r="E22" s="18">
        <f ca="1">IF(E$5&gt;TODAY()-1,"",COUNTIFS(INDEX('On Direct Attendance'!$T$2:$AW$1570,,MATCH(Summary!E$5,'On Direct Attendance'!$T$2:$AW$2,0)),Summary!$C22))</f>
        <v>0</v>
      </c>
      <c r="F22" s="18">
        <f ca="1">IF(F$5&gt;TODAY()-1,"",COUNTIFS(INDEX('On Direct Attendance'!$T$2:$AW$1570,,MATCH(Summary!F$5,'On Direct Attendance'!$T$2:$AW$2,0)),Summary!$C22))</f>
        <v>0</v>
      </c>
      <c r="G22" s="18">
        <f ca="1">IF(G$5&gt;TODAY()-1,"",COUNTIFS(INDEX('On Direct Attendance'!$T$2:$AW$1570,,MATCH(Summary!G$5,'On Direct Attendance'!$T$2:$AW$2,0)),Summary!$C22))</f>
        <v>4</v>
      </c>
      <c r="H22" s="18">
        <f ca="1">IF(H$5&gt;TODAY()-1,"",COUNTIFS(INDEX('On Direct Attendance'!$T$2:$AW$1570,,MATCH(Summary!H$5,'On Direct Attendance'!$T$2:$AW$2,0)),Summary!$C22))</f>
        <v>5</v>
      </c>
      <c r="I22" s="18">
        <f ca="1">IF(I$5&gt;TODAY()-1,"",COUNTIFS(INDEX('On Direct Attendance'!$T$2:$AW$1570,,MATCH(Summary!I$5,'On Direct Attendance'!$T$2:$AW$2,0)),Summary!$C22))</f>
        <v>5</v>
      </c>
      <c r="J22" s="18">
        <f ca="1">IF(J$5&gt;TODAY()-1,"",COUNTIFS(INDEX('On Direct Attendance'!$T$2:$AW$1570,,MATCH(Summary!J$5,'On Direct Attendance'!$T$2:$AW$2,0)),Summary!$C22))</f>
        <v>5</v>
      </c>
      <c r="K22" s="18">
        <f ca="1">IF(K$5&gt;TODAY()-1,"",COUNTIFS(INDEX('On Direct Attendance'!$T$2:$AW$1570,,MATCH(Summary!K$5,'On Direct Attendance'!$T$2:$AW$2,0)),Summary!$C22))</f>
        <v>5</v>
      </c>
      <c r="L22" s="18">
        <f ca="1">IF(L$5&gt;TODAY()-1,"",COUNTIFS(INDEX('On Direct Attendance'!$T$2:$AW$1570,,MATCH(Summary!L$5,'On Direct Attendance'!$T$2:$AW$2,0)),Summary!$C22))</f>
        <v>0</v>
      </c>
      <c r="M22" s="18">
        <f ca="1">IF(M$5&gt;TODAY()-1,"",COUNTIFS(INDEX('On Direct Attendance'!$T$2:$AW$1570,,MATCH(Summary!M$5,'On Direct Attendance'!$T$2:$AW$2,0)),Summary!$C22))</f>
        <v>0</v>
      </c>
      <c r="N22" s="18">
        <f ca="1">IF(N$5&gt;TODAY()-1,"",COUNTIFS(INDEX('On Direct Attendance'!$T$2:$AW$1570,,MATCH(Summary!N$5,'On Direct Attendance'!$T$2:$AW$2,0)),Summary!$C22))</f>
        <v>5</v>
      </c>
      <c r="O22" s="18">
        <f ca="1">IF(O$5&gt;TODAY()-1,"",COUNTIFS(INDEX('On Direct Attendance'!$T$2:$AW$1570,,MATCH(Summary!O$5,'On Direct Attendance'!$T$2:$AW$2,0)),Summary!$C22))</f>
        <v>6</v>
      </c>
      <c r="P22" s="18">
        <f ca="1">IF(P$5&gt;TODAY()-1,"",COUNTIFS(INDEX('On Direct Attendance'!$T$2:$AW$1570,,MATCH(Summary!P$5,'On Direct Attendance'!$T$2:$AW$2,0)),Summary!$C22))</f>
        <v>8</v>
      </c>
      <c r="Q22" s="18">
        <f ca="1">IF(Q$5&gt;TODAY()-1,"",COUNTIFS(INDEX('On Direct Attendance'!$T$2:$AW$1570,,MATCH(Summary!Q$5,'On Direct Attendance'!$T$2:$AW$2,0)),Summary!$C22))</f>
        <v>8</v>
      </c>
      <c r="R22" s="18">
        <f ca="1">IF(R$5&gt;TODAY()-1,"",COUNTIFS(INDEX('On Direct Attendance'!$T$2:$AW$1570,,MATCH(Summary!R$5,'On Direct Attendance'!$T$2:$AW$2,0)),Summary!$C22))</f>
        <v>11</v>
      </c>
      <c r="S22" s="18">
        <f ca="1">IF(S$5&gt;TODAY()-1,"",COUNTIFS(INDEX('On Direct Attendance'!$T$2:$AW$1570,,MATCH(Summary!S$5,'On Direct Attendance'!$T$2:$AW$2,0)),Summary!$C22))</f>
        <v>0</v>
      </c>
      <c r="T22" s="18">
        <f ca="1">IF(T$5&gt;TODAY()-1,"",COUNTIFS(INDEX('On Direct Attendance'!$T$2:$AW$1570,,MATCH(Summary!T$5,'On Direct Attendance'!$T$2:$AW$2,0)),Summary!$C22))</f>
        <v>0</v>
      </c>
      <c r="U22" s="18">
        <f ca="1">IF(U$5&gt;TODAY()-1,"",COUNTIFS(INDEX('On Direct Attendance'!$T$2:$AW$1570,,MATCH(Summary!U$5,'On Direct Attendance'!$T$2:$AW$2,0)),Summary!$C22))</f>
        <v>13</v>
      </c>
      <c r="V22" s="18">
        <f ca="1">IF(V$5&gt;TODAY()-1,"",COUNTIFS(INDEX('On Direct Attendance'!$T$2:$AW$1570,,MATCH(Summary!V$5,'On Direct Attendance'!$T$2:$AW$2,0)),Summary!$C22))</f>
        <v>18</v>
      </c>
      <c r="W22" s="18">
        <f ca="1">IF(W$5&gt;TODAY()-1,"",COUNTIFS(INDEX('On Direct Attendance'!$T$2:$AW$1570,,MATCH(Summary!W$5,'On Direct Attendance'!$T$2:$AW$2,0)),Summary!$C22))</f>
        <v>21</v>
      </c>
      <c r="X22" s="18">
        <f ca="1">IF(X$5&gt;TODAY()-1,"",COUNTIFS(INDEX('On Direct Attendance'!$T$2:$AW$1570,,MATCH(Summary!X$5,'On Direct Attendance'!$T$2:$AW$2,0)),Summary!$C22))</f>
        <v>22</v>
      </c>
      <c r="Y22" s="18">
        <f ca="1">IF(Y$5&gt;TODAY()-1,"",COUNTIFS(INDEX('On Direct Attendance'!$T$2:$AW$1570,,MATCH(Summary!Y$5,'On Direct Attendance'!$T$2:$AW$2,0)),Summary!$C22))</f>
        <v>25</v>
      </c>
      <c r="Z22" s="18">
        <f ca="1">IF(Z$5&gt;TODAY()-1,"",COUNTIFS(INDEX('On Direct Attendance'!$T$2:$AW$1570,,MATCH(Summary!Z$5,'On Direct Attendance'!$T$2:$AW$2,0)),Summary!$C22))</f>
        <v>0</v>
      </c>
      <c r="AA22" s="18">
        <f ca="1">IF(AA$5&gt;TODAY()-1,"",COUNTIFS(INDEX('On Direct Attendance'!$T$2:$AW$1570,,MATCH(Summary!AA$5,'On Direct Attendance'!$T$2:$AW$2,0)),Summary!$C22))</f>
        <v>0</v>
      </c>
      <c r="AB22" s="18">
        <f ca="1">IF(AB$5&gt;TODAY()-1,"",COUNTIFS(INDEX('On Direct Attendance'!$T$2:$AW$1570,,MATCH(Summary!AB$5,'On Direct Attendance'!$T$2:$AW$2,0)),Summary!$C22))</f>
        <v>0</v>
      </c>
      <c r="AC22" s="18">
        <f ca="1">IF(AC$5&gt;TODAY()-1,"",COUNTIFS(INDEX('On Direct Attendance'!$T$2:$AW$1570,,MATCH(Summary!AC$5,'On Direct Attendance'!$T$2:$AW$2,0)),Summary!$C22))</f>
        <v>26</v>
      </c>
      <c r="AD22" s="18">
        <f ca="1">IF(AD$5&gt;TODAY()-1,"",COUNTIFS(INDEX('On Direct Attendance'!$T$2:$AW$1570,,MATCH(Summary!AD$5,'On Direct Attendance'!$T$2:$AW$2,0)),Summary!$C22))</f>
        <v>26</v>
      </c>
      <c r="AE22" s="18">
        <f ca="1">IF(AE$5&gt;TODAY()-1,"",COUNTIFS(INDEX('On Direct Attendance'!$T$2:$AW$1570,,MATCH(Summary!AE$5,'On Direct Attendance'!$T$2:$AW$2,0)),Summary!$C22))</f>
        <v>26</v>
      </c>
      <c r="AF22" s="18">
        <f ca="1">IF(AF$5&gt;TODAY()-1,"",COUNTIFS(INDEX('On Direct Attendance'!$T$2:$AW$1570,,MATCH(Summary!AF$5,'On Direct Attendance'!$T$2:$AW$2,0)),Summary!$C22))</f>
        <v>26</v>
      </c>
      <c r="AG22" s="18">
        <f ca="1">IF(AG$5&gt;TODAY()-1,"",COUNTIFS(INDEX('On Direct Attendance'!$T$2:$AW$1570,,MATCH(Summary!AG$5,'On Direct Attendance'!$T$2:$AW$2,0)),Summary!$C22))</f>
        <v>0</v>
      </c>
      <c r="AH22" s="18" t="e">
        <f ca="1">IF(AH$5&gt;TODAY()-1,"",COUNTIFS(INDEX('On Direct Attendance'!$T$2:$AW$1570,,MATCH(Summary!AH$5,'On Direct Attendance'!$T$2:$AW$2,0)),Summary!$C22))</f>
        <v>#N/A</v>
      </c>
    </row>
    <row r="23" spans="1:34" x14ac:dyDescent="0.25">
      <c r="A23" s="28"/>
    </row>
    <row r="24" spans="1:34" x14ac:dyDescent="0.25">
      <c r="A24" s="28"/>
    </row>
    <row r="25" spans="1:34" x14ac:dyDescent="0.25">
      <c r="A25" s="28"/>
      <c r="C25" s="21" t="s">
        <v>981</v>
      </c>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row>
    <row r="26" spans="1:34" x14ac:dyDescent="0.25">
      <c r="A26" s="28"/>
      <c r="C26" s="23" t="s">
        <v>982</v>
      </c>
      <c r="D26" s="40">
        <f ca="1">IF(D$5&gt;TODAY()-1,"",IF(OR(D4="Sat",D4="Sun"),"0%",IFERROR((D21+D20+(D10)/2+D16+D15+D14+D13+D12+D11)/D8,"0%")))</f>
        <v>0.14673452078032231</v>
      </c>
      <c r="E26" s="40" t="str">
        <f t="shared" ref="E26:AG26" ca="1" si="2">IF(E$5&gt;TODAY()-1,"",IF(OR(E4="Sat",E4="Sun"),"0%",IFERROR((E21+E20+(E10)/2+E16+E15+E14+E13+E12+E11)/E8,"0%")))</f>
        <v>0%</v>
      </c>
      <c r="F26" s="40" t="str">
        <f t="shared" ca="1" si="2"/>
        <v>0%</v>
      </c>
      <c r="G26" s="40">
        <f t="shared" ca="1" si="2"/>
        <v>0.24277726001863933</v>
      </c>
      <c r="H26" s="40">
        <f t="shared" ca="1" si="2"/>
        <v>0.13988095238095238</v>
      </c>
      <c r="I26" s="40">
        <f t="shared" ca="1" si="2"/>
        <v>0.13144758735440931</v>
      </c>
      <c r="J26" s="40">
        <f t="shared" ca="1" si="2"/>
        <v>0.14172901080631753</v>
      </c>
      <c r="K26" s="40">
        <f t="shared" ca="1" si="2"/>
        <v>0.17832167832167833</v>
      </c>
      <c r="L26" s="40" t="str">
        <f t="shared" ca="1" si="2"/>
        <v>0%</v>
      </c>
      <c r="M26" s="40" t="str">
        <f t="shared" ca="1" si="2"/>
        <v>0%</v>
      </c>
      <c r="N26" s="40">
        <f t="shared" ca="1" si="2"/>
        <v>0.20147313691507798</v>
      </c>
      <c r="O26" s="40">
        <f t="shared" ca="1" si="2"/>
        <v>0.16553767993226079</v>
      </c>
      <c r="P26" s="40">
        <f t="shared" ca="1" si="2"/>
        <v>0.15102880658436213</v>
      </c>
      <c r="Q26" s="40">
        <f t="shared" ca="1" si="2"/>
        <v>0.16864406779661018</v>
      </c>
      <c r="R26" s="40">
        <f t="shared" ca="1" si="2"/>
        <v>0.19658493870402802</v>
      </c>
      <c r="S26" s="40" t="str">
        <f t="shared" ca="1" si="2"/>
        <v>0%</v>
      </c>
      <c r="T26" s="40" t="str">
        <f t="shared" ca="1" si="2"/>
        <v>0%</v>
      </c>
      <c r="U26" s="40">
        <f t="shared" ca="1" si="2"/>
        <v>0.20102214650766609</v>
      </c>
      <c r="V26" s="40">
        <f t="shared" ca="1" si="2"/>
        <v>0.19524617996604415</v>
      </c>
      <c r="W26" s="40">
        <f t="shared" ca="1" si="2"/>
        <v>0.18865546218487395</v>
      </c>
      <c r="X26" s="40">
        <f t="shared" ca="1" si="2"/>
        <v>0.23813708260105448</v>
      </c>
      <c r="Y26" s="40">
        <f t="shared" ca="1" si="2"/>
        <v>0.3330152671755725</v>
      </c>
      <c r="Z26" s="40" t="str">
        <f t="shared" ca="1" si="2"/>
        <v>0%</v>
      </c>
      <c r="AA26" s="40" t="str">
        <f t="shared" ca="1" si="2"/>
        <v>0%</v>
      </c>
      <c r="AB26" s="40" t="str">
        <f t="shared" ca="1" si="2"/>
        <v>0%</v>
      </c>
      <c r="AC26" s="40">
        <f t="shared" ca="1" si="2"/>
        <v>0.55444444444444441</v>
      </c>
      <c r="AD26" s="40">
        <f t="shared" ca="1" si="2"/>
        <v>0.44654088050314467</v>
      </c>
      <c r="AE26" s="40">
        <f t="shared" ca="1" si="2"/>
        <v>0.50881057268722463</v>
      </c>
      <c r="AF26" s="40">
        <f t="shared" ca="1" si="2"/>
        <v>0.82594086021505375</v>
      </c>
      <c r="AG26" s="40" t="str">
        <f t="shared" ca="1" si="2"/>
        <v>0%</v>
      </c>
      <c r="AH26" s="40" t="str">
        <f t="shared" ref="AH26" ca="1" si="3">IF(AH$5&gt;TODAY()-1,"",IF(OR(AH4="Sat",AH4="Sun"),"0%",IFERROR((AH21+AH20+(AH10)/2+AH16+AH15+AH14+AH13+AH12+AH11)/AH8,"0%")))</f>
        <v>0%</v>
      </c>
    </row>
    <row r="27" spans="1:34" x14ac:dyDescent="0.25">
      <c r="A27" s="28"/>
      <c r="C27" s="23" t="s">
        <v>983</v>
      </c>
      <c r="D27" s="24">
        <f ca="1">IF(D$5&gt;TODAY()-1,"",IF(OR(D4="Sat",D4="Sun"),"0%",IFERROR((D16+D15+D14+D13+D12+D11)/D8,"0%")))</f>
        <v>8.6513994910941472E-2</v>
      </c>
      <c r="E27" s="24" t="str">
        <f t="shared" ref="E27:AG27" ca="1" si="4">IF(E$5&gt;TODAY()-1,"",IF(OR(E4="Sat",E4="Sun"),"0%",IFERROR((E16+E15+E14+E13+E12+E11)/E8,"0%")))</f>
        <v>0%</v>
      </c>
      <c r="F27" s="24" t="str">
        <f t="shared" ca="1" si="4"/>
        <v>0%</v>
      </c>
      <c r="G27" s="24">
        <f t="shared" ca="1" si="4"/>
        <v>0.16216216216216217</v>
      </c>
      <c r="H27" s="24">
        <f t="shared" ca="1" si="4"/>
        <v>6.2074829931972789E-2</v>
      </c>
      <c r="I27" s="24">
        <f t="shared" ca="1" si="4"/>
        <v>5.3244592346089852E-2</v>
      </c>
      <c r="J27" s="24">
        <f t="shared" ca="1" si="4"/>
        <v>5.3200332502078139E-2</v>
      </c>
      <c r="K27" s="24">
        <f t="shared" ca="1" si="4"/>
        <v>7.167832167832168E-2</v>
      </c>
      <c r="L27" s="24" t="str">
        <f t="shared" ca="1" si="4"/>
        <v>0%</v>
      </c>
      <c r="M27" s="24" t="str">
        <f t="shared" ca="1" si="4"/>
        <v>0%</v>
      </c>
      <c r="N27" s="24">
        <f t="shared" ca="1" si="4"/>
        <v>9.618717504332755E-2</v>
      </c>
      <c r="O27" s="24">
        <f t="shared" ca="1" si="4"/>
        <v>5.6731583403895003E-2</v>
      </c>
      <c r="P27" s="24">
        <f t="shared" ca="1" si="4"/>
        <v>5.0205761316872426E-2</v>
      </c>
      <c r="Q27" s="24">
        <f t="shared" ca="1" si="4"/>
        <v>5.4237288135593219E-2</v>
      </c>
      <c r="R27" s="24">
        <f t="shared" ca="1" si="4"/>
        <v>5.6917688266199647E-2</v>
      </c>
      <c r="S27" s="24" t="str">
        <f t="shared" ca="1" si="4"/>
        <v>0%</v>
      </c>
      <c r="T27" s="24" t="str">
        <f t="shared" ca="1" si="4"/>
        <v>0%</v>
      </c>
      <c r="U27" s="24">
        <f t="shared" ca="1" si="4"/>
        <v>7.9216354344122664E-2</v>
      </c>
      <c r="V27" s="24">
        <f t="shared" ca="1" si="4"/>
        <v>6.1969439728353143E-2</v>
      </c>
      <c r="W27" s="24">
        <f t="shared" ca="1" si="4"/>
        <v>6.0504201680672269E-2</v>
      </c>
      <c r="X27" s="24">
        <f t="shared" ca="1" si="4"/>
        <v>8.5237258347978906E-2</v>
      </c>
      <c r="Y27" s="24">
        <f t="shared" ca="1" si="4"/>
        <v>0.14885496183206107</v>
      </c>
      <c r="Z27" s="24" t="str">
        <f t="shared" ca="1" si="4"/>
        <v>0%</v>
      </c>
      <c r="AA27" s="24" t="str">
        <f t="shared" ca="1" si="4"/>
        <v>0%</v>
      </c>
      <c r="AB27" s="24" t="str">
        <f t="shared" ca="1" si="4"/>
        <v>0%</v>
      </c>
      <c r="AC27" s="24">
        <f t="shared" ca="1" si="4"/>
        <v>0.29666666666666669</v>
      </c>
      <c r="AD27" s="24">
        <f t="shared" ca="1" si="4"/>
        <v>0.19916142557651992</v>
      </c>
      <c r="AE27" s="24">
        <f t="shared" ca="1" si="4"/>
        <v>0.22907488986784141</v>
      </c>
      <c r="AF27" s="24">
        <f t="shared" ca="1" si="4"/>
        <v>0.43010752688172044</v>
      </c>
      <c r="AG27" s="24" t="str">
        <f t="shared" ca="1" si="4"/>
        <v>0%</v>
      </c>
      <c r="AH27" s="24" t="str">
        <f t="shared" ref="AH27" ca="1" si="5">IF(AH$5&gt;TODAY()-1,"",IF(OR(AH4="Sat",AH4="Sun"),"0%",IFERROR((AH16+AH15+AH14+AH13+AH12+AH11)/AH8,"0%")))</f>
        <v>0%</v>
      </c>
    </row>
    <row r="28" spans="1:34" x14ac:dyDescent="0.25">
      <c r="A28" s="28"/>
      <c r="C28" s="23" t="s">
        <v>984</v>
      </c>
      <c r="D28" s="24">
        <f ca="1">IF(D$5&gt;TODAY()-1,"",IFERROR((D21+D20+(D10)/2)/D8,"0%"))</f>
        <v>6.0220525869380828E-2</v>
      </c>
      <c r="E28" s="24">
        <f t="shared" ref="E28:AG28" ca="1" si="6">IF(E$5&gt;TODAY()-1,"",IFERROR((E21+E20+(E10)/2)/E8,"0%"))</f>
        <v>0</v>
      </c>
      <c r="F28" s="24" t="str">
        <f t="shared" ca="1" si="6"/>
        <v>0%</v>
      </c>
      <c r="G28" s="40">
        <f t="shared" ca="1" si="6"/>
        <v>8.0615097856477164E-2</v>
      </c>
      <c r="H28" s="24">
        <f t="shared" ca="1" si="6"/>
        <v>7.7806122448979595E-2</v>
      </c>
      <c r="I28" s="24">
        <f t="shared" ca="1" si="6"/>
        <v>7.8202995008319467E-2</v>
      </c>
      <c r="J28" s="24">
        <f t="shared" ca="1" si="6"/>
        <v>8.8528678304239397E-2</v>
      </c>
      <c r="K28" s="24">
        <f t="shared" ca="1" si="6"/>
        <v>0.10664335664335664</v>
      </c>
      <c r="L28" s="24">
        <f t="shared" ca="1" si="6"/>
        <v>0</v>
      </c>
      <c r="M28" s="24" t="str">
        <f t="shared" ca="1" si="6"/>
        <v>0%</v>
      </c>
      <c r="N28" s="24">
        <f t="shared" ca="1" si="6"/>
        <v>0.10528596187175043</v>
      </c>
      <c r="O28" s="24">
        <f t="shared" ca="1" si="6"/>
        <v>0.10880609652836579</v>
      </c>
      <c r="P28" s="24">
        <f t="shared" ca="1" si="6"/>
        <v>0.10082304526748971</v>
      </c>
      <c r="Q28" s="24">
        <f t="shared" ca="1" si="6"/>
        <v>0.11440677966101695</v>
      </c>
      <c r="R28" s="24">
        <f t="shared" ca="1" si="6"/>
        <v>0.13966725043782838</v>
      </c>
      <c r="S28" s="24">
        <f t="shared" ca="1" si="6"/>
        <v>0</v>
      </c>
      <c r="T28" s="24" t="str">
        <f t="shared" ca="1" si="6"/>
        <v>0%</v>
      </c>
      <c r="U28" s="24">
        <f t="shared" ca="1" si="6"/>
        <v>0.12180579216354344</v>
      </c>
      <c r="V28" s="24">
        <f t="shared" ca="1" si="6"/>
        <v>0.13327674023769101</v>
      </c>
      <c r="W28" s="24">
        <f t="shared" ca="1" si="6"/>
        <v>0.12815126050420167</v>
      </c>
      <c r="X28" s="24">
        <f t="shared" ca="1" si="6"/>
        <v>0.15289982425307558</v>
      </c>
      <c r="Y28" s="24">
        <f t="shared" ca="1" si="6"/>
        <v>0.18416030534351144</v>
      </c>
      <c r="Z28" s="24">
        <f t="shared" ca="1" si="6"/>
        <v>0.5</v>
      </c>
      <c r="AA28" s="24" t="str">
        <f t="shared" ca="1" si="6"/>
        <v>0%</v>
      </c>
      <c r="AB28" s="24" t="str">
        <f t="shared" ca="1" si="6"/>
        <v>0%</v>
      </c>
      <c r="AC28" s="24">
        <f t="shared" ca="1" si="6"/>
        <v>0.25777777777777777</v>
      </c>
      <c r="AD28" s="24">
        <f t="shared" ca="1" si="6"/>
        <v>0.24737945492662475</v>
      </c>
      <c r="AE28" s="24">
        <f t="shared" ca="1" si="6"/>
        <v>0.27973568281938327</v>
      </c>
      <c r="AF28" s="24">
        <f t="shared" ca="1" si="6"/>
        <v>0.39583333333333331</v>
      </c>
      <c r="AG28" s="24">
        <f t="shared" ca="1" si="6"/>
        <v>0.5</v>
      </c>
      <c r="AH28" s="24" t="str">
        <f t="shared" ref="AH28" ca="1" si="7">IF(AH$5&gt;TODAY()-1,"",IFERROR((AH21+AH20+(AH10)/2)/AH8,"0%"))</f>
        <v>0%</v>
      </c>
    </row>
    <row r="29" spans="1:34" x14ac:dyDescent="0.25">
      <c r="C29" s="25"/>
      <c r="D29" s="22"/>
    </row>
    <row r="34" spans="3:13" x14ac:dyDescent="0.25">
      <c r="C34" s="33"/>
    </row>
    <row r="35" spans="3:13" x14ac:dyDescent="0.25">
      <c r="C35" s="33"/>
    </row>
    <row r="36" spans="3:13" x14ac:dyDescent="0.25">
      <c r="C36" s="33"/>
    </row>
    <row r="37" spans="3:13" x14ac:dyDescent="0.25">
      <c r="C37" s="33"/>
    </row>
    <row r="38" spans="3:13" x14ac:dyDescent="0.25">
      <c r="C38" s="33"/>
    </row>
    <row r="39" spans="3:13" x14ac:dyDescent="0.25">
      <c r="C39" s="33"/>
    </row>
    <row r="40" spans="3:13" x14ac:dyDescent="0.25">
      <c r="C40" s="33"/>
    </row>
    <row r="41" spans="3:13" x14ac:dyDescent="0.25">
      <c r="C41" s="33"/>
    </row>
    <row r="42" spans="3:13" x14ac:dyDescent="0.25">
      <c r="C42" s="33"/>
    </row>
    <row r="43" spans="3:13" x14ac:dyDescent="0.25">
      <c r="C43" s="33"/>
      <c r="G43" s="28"/>
    </row>
    <row r="44" spans="3:13" x14ac:dyDescent="0.25">
      <c r="C44" s="33"/>
      <c r="G44" s="28"/>
    </row>
    <row r="45" spans="3:13" x14ac:dyDescent="0.25">
      <c r="C45" s="33"/>
      <c r="G45" s="28"/>
      <c r="M45" s="29"/>
    </row>
    <row r="46" spans="3:13" x14ac:dyDescent="0.25">
      <c r="C46" s="33"/>
    </row>
    <row r="47" spans="3:13" x14ac:dyDescent="0.25">
      <c r="C47" s="33"/>
    </row>
    <row r="48" spans="3:13" x14ac:dyDescent="0.25">
      <c r="C48" s="33"/>
    </row>
    <row r="49" spans="3:3" x14ac:dyDescent="0.25">
      <c r="C49" s="33"/>
    </row>
    <row r="50" spans="3:3" x14ac:dyDescent="0.25">
      <c r="C50" s="33"/>
    </row>
    <row r="51" spans="3:3" x14ac:dyDescent="0.25">
      <c r="C51" s="33"/>
    </row>
    <row r="52" spans="3:3" x14ac:dyDescent="0.25">
      <c r="C52" s="33"/>
    </row>
    <row r="53" spans="3:3" x14ac:dyDescent="0.25">
      <c r="C53" s="33"/>
    </row>
    <row r="54" spans="3:3" x14ac:dyDescent="0.25">
      <c r="C54" s="33"/>
    </row>
    <row r="55" spans="3:3" x14ac:dyDescent="0.25">
      <c r="C55" s="33"/>
    </row>
    <row r="56" spans="3:3" x14ac:dyDescent="0.25">
      <c r="C56" s="33"/>
    </row>
    <row r="57" spans="3:3" x14ac:dyDescent="0.25">
      <c r="C57" s="33"/>
    </row>
    <row r="58" spans="3:3" x14ac:dyDescent="0.25">
      <c r="C58" s="33"/>
    </row>
    <row r="59" spans="3:3" x14ac:dyDescent="0.25">
      <c r="C59" s="33"/>
    </row>
    <row r="60" spans="3:3" x14ac:dyDescent="0.25">
      <c r="C60" s="33"/>
    </row>
    <row r="61" spans="3:3" x14ac:dyDescent="0.25">
      <c r="C61" s="33"/>
    </row>
    <row r="62" spans="3:3" x14ac:dyDescent="0.25">
      <c r="C62" s="33"/>
    </row>
    <row r="63" spans="3:3" x14ac:dyDescent="0.25">
      <c r="C63" s="33"/>
    </row>
    <row r="64" spans="3:3" x14ac:dyDescent="0.25">
      <c r="C64" s="33"/>
    </row>
    <row r="65" spans="3:3" x14ac:dyDescent="0.25">
      <c r="C65" s="33"/>
    </row>
    <row r="66" spans="3:3" x14ac:dyDescent="0.25">
      <c r="C66" s="33"/>
    </row>
    <row r="67" spans="3:3" x14ac:dyDescent="0.25">
      <c r="C67" s="33"/>
    </row>
    <row r="68" spans="3:3" x14ac:dyDescent="0.25">
      <c r="C68" s="33"/>
    </row>
    <row r="69" spans="3:3" x14ac:dyDescent="0.25">
      <c r="C69" s="33"/>
    </row>
    <row r="70" spans="3:3" x14ac:dyDescent="0.25">
      <c r="C70" s="33"/>
    </row>
    <row r="71" spans="3:3" x14ac:dyDescent="0.25">
      <c r="C71" s="33"/>
    </row>
    <row r="72" spans="3:3" x14ac:dyDescent="0.25">
      <c r="C72" s="33"/>
    </row>
    <row r="73" spans="3:3" x14ac:dyDescent="0.25">
      <c r="C73" s="33"/>
    </row>
    <row r="74" spans="3:3" x14ac:dyDescent="0.25">
      <c r="C74" s="33"/>
    </row>
    <row r="75" spans="3:3" x14ac:dyDescent="0.25">
      <c r="C75" s="33"/>
    </row>
    <row r="76" spans="3:3" x14ac:dyDescent="0.25">
      <c r="C76" s="33"/>
    </row>
    <row r="77" spans="3:3" x14ac:dyDescent="0.25">
      <c r="C77" s="33"/>
    </row>
    <row r="78" spans="3:3" x14ac:dyDescent="0.25">
      <c r="C78" s="33"/>
    </row>
    <row r="79" spans="3:3" x14ac:dyDescent="0.25">
      <c r="C79" s="33"/>
    </row>
    <row r="80" spans="3:3" x14ac:dyDescent="0.25">
      <c r="C80" s="33"/>
    </row>
    <row r="81" spans="3:3" x14ac:dyDescent="0.25">
      <c r="C81" s="33"/>
    </row>
    <row r="82" spans="3:3" x14ac:dyDescent="0.25">
      <c r="C82" s="33"/>
    </row>
    <row r="83" spans="3:3" x14ac:dyDescent="0.25">
      <c r="C83" s="33"/>
    </row>
    <row r="84" spans="3:3" x14ac:dyDescent="0.25">
      <c r="C84" s="33"/>
    </row>
    <row r="85" spans="3:3" x14ac:dyDescent="0.25">
      <c r="C85" s="33"/>
    </row>
    <row r="86" spans="3:3" x14ac:dyDescent="0.25">
      <c r="C86" s="33"/>
    </row>
    <row r="87" spans="3:3" x14ac:dyDescent="0.25">
      <c r="C87" s="33"/>
    </row>
    <row r="88" spans="3:3" x14ac:dyDescent="0.25">
      <c r="C88" s="33"/>
    </row>
    <row r="89" spans="3:3" x14ac:dyDescent="0.25">
      <c r="C89" s="33"/>
    </row>
    <row r="90" spans="3:3" x14ac:dyDescent="0.25">
      <c r="C90" s="33"/>
    </row>
    <row r="91" spans="3:3" x14ac:dyDescent="0.25">
      <c r="C91" s="33"/>
    </row>
    <row r="92" spans="3:3" x14ac:dyDescent="0.25">
      <c r="C92" s="33"/>
    </row>
    <row r="93" spans="3:3" x14ac:dyDescent="0.25">
      <c r="C93" s="33"/>
    </row>
    <row r="94" spans="3:3" x14ac:dyDescent="0.25">
      <c r="C94" s="33"/>
    </row>
    <row r="95" spans="3:3" x14ac:dyDescent="0.25">
      <c r="C95" s="33"/>
    </row>
    <row r="96" spans="3:3" x14ac:dyDescent="0.25">
      <c r="C96" s="33"/>
    </row>
    <row r="97" spans="3:3" x14ac:dyDescent="0.25">
      <c r="C97" s="33"/>
    </row>
    <row r="98" spans="3:3" x14ac:dyDescent="0.25">
      <c r="C98" s="33"/>
    </row>
    <row r="99" spans="3:3" x14ac:dyDescent="0.25">
      <c r="C99" s="33"/>
    </row>
    <row r="100" spans="3:3" x14ac:dyDescent="0.25">
      <c r="C100" s="33"/>
    </row>
    <row r="101" spans="3:3" x14ac:dyDescent="0.25">
      <c r="C101" s="33"/>
    </row>
    <row r="102" spans="3:3" x14ac:dyDescent="0.25">
      <c r="C102" s="33"/>
    </row>
    <row r="103" spans="3:3" x14ac:dyDescent="0.25">
      <c r="C103" s="33"/>
    </row>
    <row r="104" spans="3:3" x14ac:dyDescent="0.25">
      <c r="C104" s="33"/>
    </row>
    <row r="105" spans="3:3" x14ac:dyDescent="0.25">
      <c r="C105" s="33"/>
    </row>
    <row r="106" spans="3:3" x14ac:dyDescent="0.25">
      <c r="C106" s="33"/>
    </row>
    <row r="107" spans="3:3" x14ac:dyDescent="0.25">
      <c r="C107" s="33"/>
    </row>
    <row r="108" spans="3:3" x14ac:dyDescent="0.25">
      <c r="C108" s="33"/>
    </row>
    <row r="109" spans="3:3" x14ac:dyDescent="0.25">
      <c r="C109" s="33"/>
    </row>
    <row r="110" spans="3:3" x14ac:dyDescent="0.25">
      <c r="C110" s="33"/>
    </row>
    <row r="111" spans="3:3" x14ac:dyDescent="0.25">
      <c r="C111" s="33"/>
    </row>
    <row r="112" spans="3:3" x14ac:dyDescent="0.25">
      <c r="C112" s="33"/>
    </row>
    <row r="113" spans="3:3" x14ac:dyDescent="0.25">
      <c r="C113" s="33"/>
    </row>
    <row r="114" spans="3:3" x14ac:dyDescent="0.25">
      <c r="C114" s="33"/>
    </row>
    <row r="115" spans="3:3" x14ac:dyDescent="0.25">
      <c r="C115" s="33"/>
    </row>
    <row r="116" spans="3:3" x14ac:dyDescent="0.25">
      <c r="C116" s="33"/>
    </row>
    <row r="117" spans="3:3" x14ac:dyDescent="0.25">
      <c r="C117" s="33"/>
    </row>
    <row r="118" spans="3:3" x14ac:dyDescent="0.25">
      <c r="C118" s="33"/>
    </row>
    <row r="119" spans="3:3" x14ac:dyDescent="0.25">
      <c r="C119" s="33"/>
    </row>
    <row r="120" spans="3:3" x14ac:dyDescent="0.25">
      <c r="C120" s="33"/>
    </row>
    <row r="121" spans="3:3" x14ac:dyDescent="0.25">
      <c r="C121" s="33"/>
    </row>
    <row r="122" spans="3:3" x14ac:dyDescent="0.25">
      <c r="C122" s="33"/>
    </row>
    <row r="123" spans="3:3" x14ac:dyDescent="0.25">
      <c r="C123" s="33"/>
    </row>
    <row r="124" spans="3:3" x14ac:dyDescent="0.25">
      <c r="C124" s="33"/>
    </row>
    <row r="125" spans="3:3" x14ac:dyDescent="0.25">
      <c r="C125" s="33"/>
    </row>
    <row r="126" spans="3:3" x14ac:dyDescent="0.25">
      <c r="C126" s="33"/>
    </row>
    <row r="127" spans="3:3" x14ac:dyDescent="0.25">
      <c r="C127" s="33"/>
    </row>
    <row r="128" spans="3:3" x14ac:dyDescent="0.25">
      <c r="C128" s="33"/>
    </row>
    <row r="129" spans="3:3" x14ac:dyDescent="0.25">
      <c r="C129" s="33"/>
    </row>
    <row r="130" spans="3:3" x14ac:dyDescent="0.25">
      <c r="C130" s="33"/>
    </row>
    <row r="131" spans="3:3" x14ac:dyDescent="0.25">
      <c r="C131" s="33"/>
    </row>
    <row r="132" spans="3:3" x14ac:dyDescent="0.25">
      <c r="C132" s="33"/>
    </row>
    <row r="133" spans="3:3" x14ac:dyDescent="0.25">
      <c r="C133" s="33"/>
    </row>
    <row r="134" spans="3:3" x14ac:dyDescent="0.25">
      <c r="C134" s="33"/>
    </row>
    <row r="135" spans="3:3" x14ac:dyDescent="0.25">
      <c r="C135" s="33"/>
    </row>
    <row r="136" spans="3:3" x14ac:dyDescent="0.25">
      <c r="C136" s="33"/>
    </row>
    <row r="137" spans="3:3" x14ac:dyDescent="0.25">
      <c r="C137" s="33"/>
    </row>
    <row r="138" spans="3:3" x14ac:dyDescent="0.25">
      <c r="C138" s="33"/>
    </row>
    <row r="139" spans="3:3" x14ac:dyDescent="0.25">
      <c r="C139" s="33"/>
    </row>
    <row r="140" spans="3:3" x14ac:dyDescent="0.25">
      <c r="C140" s="33"/>
    </row>
    <row r="141" spans="3:3" x14ac:dyDescent="0.25">
      <c r="C141" s="33"/>
    </row>
    <row r="142" spans="3:3" x14ac:dyDescent="0.25">
      <c r="C142" s="33"/>
    </row>
    <row r="143" spans="3:3" x14ac:dyDescent="0.25">
      <c r="C143" s="33"/>
    </row>
    <row r="144" spans="3:3" x14ac:dyDescent="0.25">
      <c r="C144" s="33"/>
    </row>
    <row r="145" spans="3:3" x14ac:dyDescent="0.25">
      <c r="C145" s="33"/>
    </row>
    <row r="146" spans="3:3" x14ac:dyDescent="0.25">
      <c r="C146" s="33"/>
    </row>
    <row r="147" spans="3:3" x14ac:dyDescent="0.25">
      <c r="C147" s="33"/>
    </row>
    <row r="148" spans="3:3" x14ac:dyDescent="0.25">
      <c r="C148" s="33"/>
    </row>
    <row r="149" spans="3:3" x14ac:dyDescent="0.25">
      <c r="C149" s="33"/>
    </row>
    <row r="150" spans="3:3" x14ac:dyDescent="0.25">
      <c r="C150" s="33"/>
    </row>
    <row r="151" spans="3:3" x14ac:dyDescent="0.25">
      <c r="C151" s="33"/>
    </row>
    <row r="152" spans="3:3" x14ac:dyDescent="0.25">
      <c r="C152" s="33"/>
    </row>
    <row r="153" spans="3:3" x14ac:dyDescent="0.25">
      <c r="C153" s="33"/>
    </row>
    <row r="154" spans="3:3" x14ac:dyDescent="0.25">
      <c r="C154" s="33"/>
    </row>
    <row r="155" spans="3:3" x14ac:dyDescent="0.25">
      <c r="C155" s="33"/>
    </row>
    <row r="156" spans="3:3" x14ac:dyDescent="0.25">
      <c r="C156" s="33"/>
    </row>
    <row r="157" spans="3:3" x14ac:dyDescent="0.25">
      <c r="C157" s="33"/>
    </row>
    <row r="158" spans="3:3" x14ac:dyDescent="0.25">
      <c r="C158" s="33"/>
    </row>
    <row r="159" spans="3:3" x14ac:dyDescent="0.25">
      <c r="C159" s="33"/>
    </row>
  </sheetData>
  <dataValidations count="1">
    <dataValidation type="list" allowBlank="1" showInputMessage="1" showErrorMessage="1" sqref="AK5:AK7">
      <formula1>"MOVED ,RESIGNED, TERMINATED, ABSCOND"</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Q1575"/>
  <sheetViews>
    <sheetView topLeftCell="H1" zoomScaleNormal="100" workbookViewId="0">
      <pane ySplit="2" topLeftCell="A3" activePane="bottomLeft" state="frozen"/>
      <selection pane="bottomLeft" activeCell="O4" sqref="O4"/>
    </sheetView>
  </sheetViews>
  <sheetFormatPr defaultRowHeight="15" x14ac:dyDescent="0.25"/>
  <cols>
    <col min="1" max="1" width="10.28515625" bestFit="1" customWidth="1"/>
    <col min="2" max="2" width="9.28515625" customWidth="1"/>
    <col min="3" max="3" width="14.7109375" bestFit="1" customWidth="1"/>
    <col min="4" max="4" width="15.140625" bestFit="1" customWidth="1"/>
    <col min="5" max="5" width="14.140625" bestFit="1" customWidth="1"/>
    <col min="6" max="6" width="47.5703125" customWidth="1"/>
    <col min="7" max="7" width="30.85546875" customWidth="1"/>
    <col min="8" max="8" width="10.140625" bestFit="1" customWidth="1"/>
    <col min="9" max="9" width="11.7109375" bestFit="1" customWidth="1"/>
    <col min="10" max="10" width="9.7109375" bestFit="1" customWidth="1"/>
    <col min="11" max="11" width="11.140625" bestFit="1" customWidth="1"/>
    <col min="12" max="12" width="16.42578125" bestFit="1" customWidth="1"/>
    <col min="13" max="13" width="24" bestFit="1" customWidth="1"/>
    <col min="14" max="14" width="12.140625" bestFit="1" customWidth="1"/>
    <col min="15" max="15" width="10.42578125" bestFit="1" customWidth="1"/>
    <col min="16" max="16" width="19.42578125" hidden="1" customWidth="1"/>
    <col min="17" max="17" width="20.140625" hidden="1" customWidth="1"/>
    <col min="18" max="18" width="27" bestFit="1" customWidth="1"/>
    <col min="19" max="19" width="29.7109375" bestFit="1" customWidth="1"/>
    <col min="20" max="50" width="13.5703125" bestFit="1" customWidth="1"/>
    <col min="51" max="51" width="13.7109375" bestFit="1" customWidth="1"/>
    <col min="52" max="52" width="15" bestFit="1" customWidth="1"/>
    <col min="53" max="53" width="8" bestFit="1" customWidth="1"/>
    <col min="54" max="54" width="8.5703125" bestFit="1" customWidth="1"/>
    <col min="55" max="55" width="9.140625" bestFit="1" customWidth="1"/>
    <col min="56" max="56" width="13" bestFit="1" customWidth="1"/>
    <col min="57" max="58" width="8" bestFit="1" customWidth="1"/>
    <col min="59" max="61" width="12.42578125" bestFit="1" customWidth="1"/>
    <col min="62" max="62" width="12.85546875" bestFit="1" customWidth="1"/>
    <col min="63" max="63" width="21.5703125" bestFit="1" customWidth="1"/>
    <col min="64" max="65" width="14.7109375" bestFit="1" customWidth="1"/>
    <col min="66" max="66" width="13.42578125" bestFit="1" customWidth="1"/>
    <col min="67" max="67" width="32.7109375" bestFit="1" customWidth="1"/>
    <col min="68" max="68" width="13.42578125" bestFit="1" customWidth="1"/>
    <col min="69" max="69" width="82.85546875" bestFit="1" customWidth="1"/>
  </cols>
  <sheetData>
    <row r="1" spans="1:69" ht="15.75" thickBot="1" x14ac:dyDescent="0.3">
      <c r="A1" s="1"/>
      <c r="B1" s="1"/>
      <c r="C1" s="1"/>
      <c r="D1" s="27"/>
      <c r="E1" s="1"/>
      <c r="F1" s="1"/>
      <c r="G1" s="1"/>
      <c r="H1" s="1"/>
      <c r="I1" s="1"/>
      <c r="J1" s="1"/>
      <c r="K1" s="1"/>
      <c r="L1" s="1"/>
      <c r="M1" s="1"/>
      <c r="N1" s="1"/>
      <c r="O1" s="1"/>
      <c r="P1" s="1"/>
      <c r="Q1" s="1"/>
      <c r="R1" s="1"/>
      <c r="S1" s="1"/>
      <c r="T1" s="1" t="str">
        <f>TEXT(T2,"ddd")</f>
        <v>Fri</v>
      </c>
      <c r="U1" s="1" t="str">
        <f t="shared" ref="U1:AX1" si="0">TEXT(U2,"ddd")</f>
        <v>Sat</v>
      </c>
      <c r="V1" s="1" t="str">
        <f t="shared" si="0"/>
        <v>Sun</v>
      </c>
      <c r="W1" s="1" t="str">
        <f t="shared" si="0"/>
        <v>Mon</v>
      </c>
      <c r="X1" s="1" t="str">
        <f t="shared" si="0"/>
        <v>Tue</v>
      </c>
      <c r="Y1" s="1" t="str">
        <f t="shared" si="0"/>
        <v>Wed</v>
      </c>
      <c r="Z1" s="1" t="str">
        <f t="shared" si="0"/>
        <v>Thu</v>
      </c>
      <c r="AA1" s="1" t="str">
        <f t="shared" si="0"/>
        <v>Fri</v>
      </c>
      <c r="AB1" s="1" t="str">
        <f t="shared" si="0"/>
        <v>Sat</v>
      </c>
      <c r="AC1" s="1" t="str">
        <f t="shared" si="0"/>
        <v>Sun</v>
      </c>
      <c r="AD1" s="1" t="str">
        <f t="shared" si="0"/>
        <v>Mon</v>
      </c>
      <c r="AE1" s="1" t="str">
        <f t="shared" si="0"/>
        <v>Tue</v>
      </c>
      <c r="AF1" s="1" t="str">
        <f t="shared" si="0"/>
        <v>Wed</v>
      </c>
      <c r="AG1" s="1" t="str">
        <f t="shared" si="0"/>
        <v>Thu</v>
      </c>
      <c r="AH1" s="1" t="str">
        <f t="shared" si="0"/>
        <v>Fri</v>
      </c>
      <c r="AI1" s="1" t="str">
        <f t="shared" si="0"/>
        <v>Sat</v>
      </c>
      <c r="AJ1" s="1" t="str">
        <f t="shared" si="0"/>
        <v>Sun</v>
      </c>
      <c r="AK1" s="1" t="str">
        <f t="shared" si="0"/>
        <v>Mon</v>
      </c>
      <c r="AL1" s="1" t="str">
        <f t="shared" si="0"/>
        <v>Tue</v>
      </c>
      <c r="AM1" s="1" t="str">
        <f t="shared" si="0"/>
        <v>Wed</v>
      </c>
      <c r="AN1" s="1" t="str">
        <f t="shared" si="0"/>
        <v>Thu</v>
      </c>
      <c r="AO1" s="1" t="str">
        <f t="shared" si="0"/>
        <v>Fri</v>
      </c>
      <c r="AP1" s="1" t="str">
        <f t="shared" si="0"/>
        <v>Sat</v>
      </c>
      <c r="AQ1" s="1" t="str">
        <f t="shared" si="0"/>
        <v>Sun</v>
      </c>
      <c r="AR1" s="1" t="str">
        <f t="shared" si="0"/>
        <v>Mon</v>
      </c>
      <c r="AS1" s="1" t="str">
        <f t="shared" si="0"/>
        <v>Tue</v>
      </c>
      <c r="AT1" s="1" t="str">
        <f t="shared" si="0"/>
        <v>Wed</v>
      </c>
      <c r="AU1" s="1" t="str">
        <f t="shared" si="0"/>
        <v>Thu</v>
      </c>
      <c r="AV1" s="1" t="str">
        <f t="shared" si="0"/>
        <v>Fri</v>
      </c>
      <c r="AW1" s="1" t="str">
        <f t="shared" si="0"/>
        <v>Sat</v>
      </c>
      <c r="AX1" s="1" t="str">
        <f t="shared" si="0"/>
        <v>Sun</v>
      </c>
      <c r="AY1" s="1"/>
      <c r="AZ1" s="1"/>
      <c r="BA1" s="1"/>
      <c r="BB1" s="1"/>
      <c r="BC1" s="1"/>
      <c r="BD1" s="1"/>
      <c r="BE1" s="1"/>
      <c r="BF1" s="1"/>
      <c r="BG1" s="1"/>
      <c r="BH1" s="1"/>
      <c r="BI1" s="1"/>
      <c r="BJ1" s="1"/>
      <c r="BK1" s="1"/>
      <c r="BL1" s="1"/>
      <c r="BM1" s="1"/>
      <c r="BN1" s="1"/>
      <c r="BO1" s="1"/>
      <c r="BP1" s="1"/>
      <c r="BQ1" s="34"/>
    </row>
    <row r="2" spans="1:69" ht="15.75" thickBot="1" x14ac:dyDescent="0.3">
      <c r="A2" s="2" t="s">
        <v>0</v>
      </c>
      <c r="B2" s="3" t="s">
        <v>1</v>
      </c>
      <c r="C2" s="4" t="s">
        <v>2</v>
      </c>
      <c r="D2" s="4" t="s">
        <v>3</v>
      </c>
      <c r="E2" s="4" t="s">
        <v>944</v>
      </c>
      <c r="F2" s="4" t="s">
        <v>4</v>
      </c>
      <c r="G2" s="5" t="s">
        <v>5</v>
      </c>
      <c r="H2" s="5" t="s">
        <v>6</v>
      </c>
      <c r="I2" s="6" t="s">
        <v>7</v>
      </c>
      <c r="J2" s="5" t="s">
        <v>8</v>
      </c>
      <c r="K2" s="4" t="s">
        <v>9</v>
      </c>
      <c r="L2" s="4" t="s">
        <v>10</v>
      </c>
      <c r="M2" s="4" t="s">
        <v>11</v>
      </c>
      <c r="N2" s="4" t="s">
        <v>12</v>
      </c>
      <c r="O2" s="4" t="s">
        <v>13</v>
      </c>
      <c r="P2" s="4" t="s">
        <v>14</v>
      </c>
      <c r="Q2" s="4" t="s">
        <v>15</v>
      </c>
      <c r="R2" s="7" t="s">
        <v>16</v>
      </c>
      <c r="S2" s="8" t="s">
        <v>17</v>
      </c>
      <c r="T2" s="26">
        <v>45261</v>
      </c>
      <c r="U2" s="26">
        <v>45262</v>
      </c>
      <c r="V2" s="26">
        <v>45263</v>
      </c>
      <c r="W2" s="26">
        <v>45264</v>
      </c>
      <c r="X2" s="26">
        <v>45265</v>
      </c>
      <c r="Y2" s="26">
        <v>45266</v>
      </c>
      <c r="Z2" s="26">
        <v>45267</v>
      </c>
      <c r="AA2" s="26">
        <v>45268</v>
      </c>
      <c r="AB2" s="26">
        <v>45269</v>
      </c>
      <c r="AC2" s="26">
        <v>45270</v>
      </c>
      <c r="AD2" s="26">
        <v>45271</v>
      </c>
      <c r="AE2" s="26">
        <v>45272</v>
      </c>
      <c r="AF2" s="26">
        <v>45273</v>
      </c>
      <c r="AG2" s="26">
        <v>45274</v>
      </c>
      <c r="AH2" s="26">
        <v>45275</v>
      </c>
      <c r="AI2" s="26">
        <v>45276</v>
      </c>
      <c r="AJ2" s="26">
        <v>45277</v>
      </c>
      <c r="AK2" s="26">
        <v>45278</v>
      </c>
      <c r="AL2" s="26">
        <v>45279</v>
      </c>
      <c r="AM2" s="26">
        <v>45280</v>
      </c>
      <c r="AN2" s="26">
        <v>45281</v>
      </c>
      <c r="AO2" s="26">
        <v>45282</v>
      </c>
      <c r="AP2" s="26">
        <v>45283</v>
      </c>
      <c r="AQ2" s="26">
        <v>45284</v>
      </c>
      <c r="AR2" s="26">
        <v>45285</v>
      </c>
      <c r="AS2" s="26">
        <v>45286</v>
      </c>
      <c r="AT2" s="26">
        <v>45287</v>
      </c>
      <c r="AU2" s="26">
        <v>45288</v>
      </c>
      <c r="AV2" s="26">
        <v>45289</v>
      </c>
      <c r="AW2" s="26">
        <v>45290</v>
      </c>
      <c r="AX2" s="26">
        <v>45291</v>
      </c>
      <c r="AY2" s="9" t="s">
        <v>18</v>
      </c>
      <c r="AZ2" s="9" t="s">
        <v>19</v>
      </c>
      <c r="BA2" s="9" t="s">
        <v>20</v>
      </c>
      <c r="BB2" s="9" t="s">
        <v>21</v>
      </c>
      <c r="BC2" s="9" t="s">
        <v>22</v>
      </c>
      <c r="BD2" s="9" t="s">
        <v>23</v>
      </c>
      <c r="BE2" s="9" t="s">
        <v>24</v>
      </c>
      <c r="BF2" s="9" t="s">
        <v>25</v>
      </c>
      <c r="BG2" s="10" t="s">
        <v>26</v>
      </c>
      <c r="BH2" s="10" t="s">
        <v>27</v>
      </c>
      <c r="BI2" s="10" t="s">
        <v>28</v>
      </c>
      <c r="BJ2" s="10" t="s">
        <v>29</v>
      </c>
      <c r="BK2" s="11" t="s">
        <v>30</v>
      </c>
      <c r="BL2" s="11" t="s">
        <v>31</v>
      </c>
      <c r="BM2" s="11" t="s">
        <v>32</v>
      </c>
      <c r="BN2" s="12" t="s">
        <v>33</v>
      </c>
      <c r="BO2" s="13" t="s">
        <v>34</v>
      </c>
      <c r="BP2" s="15" t="s">
        <v>943</v>
      </c>
      <c r="BQ2" s="31" t="s">
        <v>35</v>
      </c>
    </row>
    <row r="3" spans="1:69" x14ac:dyDescent="0.25">
      <c r="A3" s="41">
        <v>1</v>
      </c>
      <c r="B3" s="42" t="s">
        <v>36</v>
      </c>
      <c r="C3" s="42">
        <v>10108</v>
      </c>
      <c r="D3" s="43">
        <v>10108</v>
      </c>
      <c r="E3" s="42" t="s">
        <v>946</v>
      </c>
      <c r="F3" s="44" t="s">
        <v>37</v>
      </c>
      <c r="G3" s="44" t="s">
        <v>38</v>
      </c>
      <c r="H3" s="45">
        <v>41260</v>
      </c>
      <c r="I3" s="45" t="s">
        <v>39</v>
      </c>
      <c r="J3" s="45" t="s">
        <v>39</v>
      </c>
      <c r="K3" s="42">
        <f t="shared" ref="K3:K66" ca="1" si="1">IF(O3="ACTIVE",(TODAY()-H3),(J3-H3))</f>
        <v>4042</v>
      </c>
      <c r="L3" s="44" t="str">
        <f t="shared" ref="L3:L66" si="2">IF(OR(M3="Email Verification",M3="Operations",M3="OJT",M3="Bottom Quartile Group",M3="Training"),"Billable","Non Billable")</f>
        <v>Non Billable</v>
      </c>
      <c r="M3" s="44" t="s">
        <v>40</v>
      </c>
      <c r="N3" s="42" t="s">
        <v>41</v>
      </c>
      <c r="O3" s="42" t="s">
        <v>42</v>
      </c>
      <c r="P3" s="42"/>
      <c r="Q3" s="1"/>
      <c r="R3" s="42" t="s">
        <v>43</v>
      </c>
      <c r="S3" s="46" t="s">
        <v>44</v>
      </c>
      <c r="T3" s="47" t="s">
        <v>965</v>
      </c>
      <c r="U3" s="47" t="s">
        <v>20</v>
      </c>
      <c r="V3" s="47" t="s">
        <v>20</v>
      </c>
      <c r="W3" s="47" t="s">
        <v>965</v>
      </c>
      <c r="X3" s="47" t="s">
        <v>965</v>
      </c>
      <c r="Y3" s="47" t="s">
        <v>965</v>
      </c>
      <c r="Z3" s="47" t="s">
        <v>22</v>
      </c>
      <c r="AA3" s="47" t="s">
        <v>966</v>
      </c>
      <c r="AB3" s="47" t="s">
        <v>20</v>
      </c>
      <c r="AC3" s="47" t="s">
        <v>20</v>
      </c>
      <c r="AD3" s="47" t="s">
        <v>965</v>
      </c>
      <c r="AE3" s="47" t="s">
        <v>965</v>
      </c>
      <c r="AF3" s="47" t="s">
        <v>965</v>
      </c>
      <c r="AG3" s="47" t="s">
        <v>965</v>
      </c>
      <c r="AH3" s="47" t="s">
        <v>965</v>
      </c>
      <c r="AI3" s="47" t="s">
        <v>20</v>
      </c>
      <c r="AJ3" s="47" t="s">
        <v>20</v>
      </c>
      <c r="AK3" s="47" t="s">
        <v>966</v>
      </c>
      <c r="AL3" s="47" t="s">
        <v>966</v>
      </c>
      <c r="AM3" s="47" t="s">
        <v>965</v>
      </c>
      <c r="AN3" s="47" t="s">
        <v>965</v>
      </c>
      <c r="AO3" s="47" t="s">
        <v>965</v>
      </c>
      <c r="AP3" s="47" t="s">
        <v>20</v>
      </c>
      <c r="AQ3" s="47" t="s">
        <v>20</v>
      </c>
      <c r="AR3" s="47" t="s">
        <v>20</v>
      </c>
      <c r="AS3" s="47" t="s">
        <v>967</v>
      </c>
      <c r="AT3" s="47" t="s">
        <v>967</v>
      </c>
      <c r="AU3" s="47" t="s">
        <v>967</v>
      </c>
      <c r="AV3" s="47" t="s">
        <v>967</v>
      </c>
      <c r="AW3" s="47" t="s">
        <v>20</v>
      </c>
      <c r="AX3" s="47" t="s">
        <v>20</v>
      </c>
      <c r="AY3" s="42">
        <f>COUNTIFS($T3:$AX3,"P")</f>
        <v>12</v>
      </c>
      <c r="AZ3" s="42">
        <f>COUNTIFS($T3:$AX3,"HD")/2</f>
        <v>1.5</v>
      </c>
      <c r="BA3" s="42">
        <f>COUNTIFS($T3:$AX3,"DO")</f>
        <v>11</v>
      </c>
      <c r="BB3" s="1">
        <f>COUNTIFS($T3:$AX3,"UPL")</f>
        <v>0</v>
      </c>
      <c r="BC3" s="42">
        <f>COUNTIFS($T3:$AX3,"LWP")</f>
        <v>1</v>
      </c>
      <c r="BD3" s="42">
        <f>SUM(COUNTIFS($T3:$AX3,{"PAT","MAT"}))</f>
        <v>0</v>
      </c>
      <c r="BE3" s="42">
        <f>COUNTIFS($T3:$AX3,"HO")</f>
        <v>0</v>
      </c>
      <c r="BF3" s="42">
        <f>COUNTIFS($T3:$AX3,"NA")</f>
        <v>0</v>
      </c>
      <c r="BG3" s="42">
        <f>COUNTIFS($T3:$AX3,"PL")</f>
        <v>0</v>
      </c>
      <c r="BH3" s="42">
        <f>COUNTIFS($T3:$AX3,"CL")</f>
        <v>4</v>
      </c>
      <c r="BI3" s="42">
        <f>COUNTIFS($T3:$AX3,"BL")</f>
        <v>0</v>
      </c>
      <c r="BJ3" s="42">
        <f>COUNTIFS($T3:$AX3,"CO")</f>
        <v>0</v>
      </c>
      <c r="BK3" s="42">
        <f t="shared" ref="BK3:BK66" si="3">SUM(BG3:BJ3)</f>
        <v>4</v>
      </c>
      <c r="BL3" s="42">
        <f t="shared" ref="BL3:BL66" si="4">IF(SUM(AY3+AZ3)&gt;=17,1,0)</f>
        <v>0</v>
      </c>
      <c r="BM3" s="42">
        <f t="shared" ref="BM3:BM66" si="5">IF(SUM(AY3+AZ3)&gt;=13,1,0)</f>
        <v>1</v>
      </c>
      <c r="BN3" s="42">
        <f>SUM(AY3:BJ3)+SUM(COUNTIFS(Q3:AX3,{"TERM","RESIGNED"}))</f>
        <v>29.5</v>
      </c>
      <c r="BO3" s="42" t="s">
        <v>45</v>
      </c>
      <c r="BP3" s="42" t="s">
        <v>1214</v>
      </c>
      <c r="BQ3" s="44"/>
    </row>
    <row r="4" spans="1:69" x14ac:dyDescent="0.25">
      <c r="A4" s="32">
        <f>A3+1</f>
        <v>2</v>
      </c>
      <c r="B4" s="42" t="s">
        <v>36</v>
      </c>
      <c r="C4" s="1">
        <v>10385</v>
      </c>
      <c r="D4" s="27">
        <v>10385</v>
      </c>
      <c r="E4" s="1" t="s">
        <v>946</v>
      </c>
      <c r="F4" s="34" t="s">
        <v>46</v>
      </c>
      <c r="G4" s="34" t="s">
        <v>51</v>
      </c>
      <c r="H4" s="30">
        <v>41398</v>
      </c>
      <c r="I4" s="30" t="s">
        <v>39</v>
      </c>
      <c r="J4" s="30" t="s">
        <v>39</v>
      </c>
      <c r="K4" s="42">
        <f t="shared" ca="1" si="1"/>
        <v>3904</v>
      </c>
      <c r="L4" s="44" t="str">
        <f t="shared" si="2"/>
        <v>Non Billable</v>
      </c>
      <c r="M4" s="34" t="s">
        <v>47</v>
      </c>
      <c r="N4" s="1" t="s">
        <v>41</v>
      </c>
      <c r="O4" s="1" t="s">
        <v>42</v>
      </c>
      <c r="P4" s="1"/>
      <c r="Q4" s="1"/>
      <c r="R4" s="1" t="s">
        <v>48</v>
      </c>
      <c r="S4" s="33" t="s">
        <v>49</v>
      </c>
      <c r="T4" s="47" t="s">
        <v>965</v>
      </c>
      <c r="U4" s="47" t="s">
        <v>20</v>
      </c>
      <c r="V4" s="47" t="s">
        <v>20</v>
      </c>
      <c r="W4" s="47" t="s">
        <v>965</v>
      </c>
      <c r="X4" s="47" t="s">
        <v>965</v>
      </c>
      <c r="Y4" s="47" t="s">
        <v>965</v>
      </c>
      <c r="Z4" s="47" t="s">
        <v>965</v>
      </c>
      <c r="AA4" s="47" t="s">
        <v>965</v>
      </c>
      <c r="AB4" s="47" t="s">
        <v>20</v>
      </c>
      <c r="AC4" s="47" t="s">
        <v>20</v>
      </c>
      <c r="AD4" s="47" t="s">
        <v>965</v>
      </c>
      <c r="AE4" s="47" t="s">
        <v>965</v>
      </c>
      <c r="AF4" s="47" t="s">
        <v>965</v>
      </c>
      <c r="AG4" s="47" t="s">
        <v>967</v>
      </c>
      <c r="AH4" s="47" t="s">
        <v>967</v>
      </c>
      <c r="AI4" s="47" t="s">
        <v>20</v>
      </c>
      <c r="AJ4" s="47" t="s">
        <v>20</v>
      </c>
      <c r="AK4" s="47" t="s">
        <v>965</v>
      </c>
      <c r="AL4" s="47" t="s">
        <v>965</v>
      </c>
      <c r="AM4" s="47" t="s">
        <v>965</v>
      </c>
      <c r="AN4" s="47" t="s">
        <v>965</v>
      </c>
      <c r="AO4" s="47" t="s">
        <v>968</v>
      </c>
      <c r="AP4" s="47" t="s">
        <v>20</v>
      </c>
      <c r="AQ4" s="47" t="s">
        <v>20</v>
      </c>
      <c r="AR4" s="47" t="s">
        <v>20</v>
      </c>
      <c r="AS4" s="47" t="s">
        <v>967</v>
      </c>
      <c r="AT4" s="47" t="s">
        <v>968</v>
      </c>
      <c r="AU4" s="47" t="s">
        <v>968</v>
      </c>
      <c r="AV4" s="47" t="s">
        <v>968</v>
      </c>
      <c r="AW4" s="47" t="s">
        <v>20</v>
      </c>
      <c r="AX4" s="47" t="s">
        <v>20</v>
      </c>
      <c r="AY4" s="42">
        <f>COUNTIFS($T4:$AX4,"P")</f>
        <v>13</v>
      </c>
      <c r="AZ4" s="42">
        <f>COUNTIFS($T4:$AX4,"HD")/2</f>
        <v>0</v>
      </c>
      <c r="BA4" s="42">
        <f>COUNTIFS($T4:$AX4,"DO")</f>
        <v>11</v>
      </c>
      <c r="BB4" s="1">
        <f>COUNTIFS($T4:$AX4,"UPL")</f>
        <v>0</v>
      </c>
      <c r="BC4" s="42">
        <f>COUNTIFS($T4:$AX4,"LWP")</f>
        <v>0</v>
      </c>
      <c r="BD4" s="42">
        <f>SUM(COUNTIFS($T4:$AX4,{"PAT","MAT"}))</f>
        <v>0</v>
      </c>
      <c r="BE4" s="42">
        <f>COUNTIFS($T4:$AX4,"HO")</f>
        <v>0</v>
      </c>
      <c r="BF4" s="42">
        <f>COUNTIFS($T4:$AX4,"NA")</f>
        <v>0</v>
      </c>
      <c r="BG4" s="42">
        <f>COUNTIFS($T4:$AX4,"PL")</f>
        <v>4</v>
      </c>
      <c r="BH4" s="42">
        <f>COUNTIFS($T4:$AX4,"CL")</f>
        <v>3</v>
      </c>
      <c r="BI4" s="42">
        <f>COUNTIFS($T4:$AX4,"BL")</f>
        <v>0</v>
      </c>
      <c r="BJ4" s="42">
        <f>COUNTIFS($T4:$AX4,"CO")</f>
        <v>0</v>
      </c>
      <c r="BK4" s="42">
        <f t="shared" si="3"/>
        <v>7</v>
      </c>
      <c r="BL4" s="42">
        <f t="shared" si="4"/>
        <v>0</v>
      </c>
      <c r="BM4" s="42">
        <f t="shared" si="5"/>
        <v>1</v>
      </c>
      <c r="BN4" s="42">
        <f>SUM(AY4:BJ4)+SUM(COUNTIFS(Q4:AX4,{"TERM","RESIGNED"}))</f>
        <v>31</v>
      </c>
      <c r="BO4" s="1" t="s">
        <v>45</v>
      </c>
      <c r="BP4" s="42" t="s">
        <v>1018</v>
      </c>
      <c r="BQ4" s="34"/>
    </row>
    <row r="5" spans="1:69" x14ac:dyDescent="0.25">
      <c r="A5" s="32">
        <f t="shared" ref="A5:A68" si="6">A4+1</f>
        <v>3</v>
      </c>
      <c r="B5" s="1" t="s">
        <v>36</v>
      </c>
      <c r="C5" s="1">
        <v>10721</v>
      </c>
      <c r="D5" s="27">
        <v>10721</v>
      </c>
      <c r="E5" s="1" t="s">
        <v>946</v>
      </c>
      <c r="F5" s="34" t="s">
        <v>54</v>
      </c>
      <c r="G5" s="34" t="s">
        <v>55</v>
      </c>
      <c r="H5" s="30">
        <v>41962</v>
      </c>
      <c r="I5" s="30" t="s">
        <v>39</v>
      </c>
      <c r="J5" s="30" t="s">
        <v>39</v>
      </c>
      <c r="K5" s="42">
        <f t="shared" ca="1" si="1"/>
        <v>3340</v>
      </c>
      <c r="L5" s="44" t="str">
        <f t="shared" si="2"/>
        <v>Non Billable</v>
      </c>
      <c r="M5" s="34" t="s">
        <v>128</v>
      </c>
      <c r="N5" s="1" t="s">
        <v>41</v>
      </c>
      <c r="O5" s="1" t="s">
        <v>42</v>
      </c>
      <c r="P5" s="1"/>
      <c r="Q5" s="1"/>
      <c r="R5" s="1" t="s">
        <v>57</v>
      </c>
      <c r="S5" s="33" t="s">
        <v>351</v>
      </c>
      <c r="T5" s="47" t="s">
        <v>965</v>
      </c>
      <c r="U5" s="47" t="s">
        <v>20</v>
      </c>
      <c r="V5" s="47" t="s">
        <v>20</v>
      </c>
      <c r="W5" s="47" t="s">
        <v>965</v>
      </c>
      <c r="X5" s="47" t="s">
        <v>965</v>
      </c>
      <c r="Y5" s="47" t="s">
        <v>965</v>
      </c>
      <c r="Z5" s="47" t="s">
        <v>965</v>
      </c>
      <c r="AA5" s="47" t="s">
        <v>965</v>
      </c>
      <c r="AB5" s="47" t="s">
        <v>20</v>
      </c>
      <c r="AC5" s="47" t="s">
        <v>20</v>
      </c>
      <c r="AD5" s="47" t="s">
        <v>967</v>
      </c>
      <c r="AE5" s="47" t="s">
        <v>965</v>
      </c>
      <c r="AF5" s="47" t="s">
        <v>965</v>
      </c>
      <c r="AG5" s="47" t="s">
        <v>965</v>
      </c>
      <c r="AH5" s="47" t="s">
        <v>968</v>
      </c>
      <c r="AI5" s="47" t="s">
        <v>20</v>
      </c>
      <c r="AJ5" s="47" t="s">
        <v>20</v>
      </c>
      <c r="AK5" s="47" t="s">
        <v>965</v>
      </c>
      <c r="AL5" s="47" t="s">
        <v>965</v>
      </c>
      <c r="AM5" s="47" t="s">
        <v>965</v>
      </c>
      <c r="AN5" s="47" t="s">
        <v>967</v>
      </c>
      <c r="AO5" s="47" t="s">
        <v>968</v>
      </c>
      <c r="AP5" s="47" t="s">
        <v>20</v>
      </c>
      <c r="AQ5" s="47" t="s">
        <v>20</v>
      </c>
      <c r="AR5" s="47" t="s">
        <v>20</v>
      </c>
      <c r="AS5" s="47" t="s">
        <v>965</v>
      </c>
      <c r="AT5" s="47" t="s">
        <v>965</v>
      </c>
      <c r="AU5" s="47" t="s">
        <v>965</v>
      </c>
      <c r="AV5" s="47" t="s">
        <v>21</v>
      </c>
      <c r="AW5" s="47" t="s">
        <v>20</v>
      </c>
      <c r="AX5" s="47" t="s">
        <v>20</v>
      </c>
      <c r="AY5" s="42">
        <f>COUNTIFS($T5:$AX5,"P")</f>
        <v>15</v>
      </c>
      <c r="AZ5" s="42">
        <f>COUNTIFS($T5:$AX5,"HD")/2</f>
        <v>0</v>
      </c>
      <c r="BA5" s="42">
        <f>COUNTIFS($T5:$AX5,"DO")</f>
        <v>11</v>
      </c>
      <c r="BB5" s="1">
        <f>COUNTIFS($T5:$AX5,"UPL")</f>
        <v>1</v>
      </c>
      <c r="BC5" s="42">
        <f>COUNTIFS($T5:$AX5,"LWP")</f>
        <v>0</v>
      </c>
      <c r="BD5" s="42">
        <f>SUM(COUNTIFS($T5:$AX5,{"PAT","MAT"}))</f>
        <v>0</v>
      </c>
      <c r="BE5" s="42">
        <f>COUNTIFS($T5:$AX5,"HO")</f>
        <v>0</v>
      </c>
      <c r="BF5" s="42">
        <f>COUNTIFS($T5:$AX5,"NA")</f>
        <v>0</v>
      </c>
      <c r="BG5" s="42">
        <f>COUNTIFS($T5:$AX5,"PL")</f>
        <v>2</v>
      </c>
      <c r="BH5" s="42">
        <f>COUNTIFS($T5:$AX5,"CL")</f>
        <v>2</v>
      </c>
      <c r="BI5" s="42">
        <f>COUNTIFS($T5:$AX5,"BL")</f>
        <v>0</v>
      </c>
      <c r="BJ5" s="42">
        <f>COUNTIFS($T5:$AX5,"CO")</f>
        <v>0</v>
      </c>
      <c r="BK5" s="42">
        <f t="shared" si="3"/>
        <v>4</v>
      </c>
      <c r="BL5" s="42">
        <f t="shared" si="4"/>
        <v>0</v>
      </c>
      <c r="BM5" s="42">
        <f t="shared" si="5"/>
        <v>1</v>
      </c>
      <c r="BN5" s="42">
        <f>SUM(AY5:BJ5)+SUM(COUNTIFS(Q5:AX5,{"TERM","RESIGNED"}))</f>
        <v>31</v>
      </c>
      <c r="BO5" s="1" t="s">
        <v>45</v>
      </c>
      <c r="BP5" s="42" t="s">
        <v>1218</v>
      </c>
      <c r="BQ5" s="34"/>
    </row>
    <row r="6" spans="1:69" x14ac:dyDescent="0.25">
      <c r="A6" s="32">
        <f t="shared" si="6"/>
        <v>4</v>
      </c>
      <c r="B6" s="1" t="s">
        <v>36</v>
      </c>
      <c r="C6" s="1">
        <v>11657</v>
      </c>
      <c r="D6" s="27">
        <v>11657</v>
      </c>
      <c r="E6" s="1" t="s">
        <v>946</v>
      </c>
      <c r="F6" s="34" t="s">
        <v>59</v>
      </c>
      <c r="G6" s="34" t="s">
        <v>1081</v>
      </c>
      <c r="H6" s="30">
        <v>42488</v>
      </c>
      <c r="I6" s="30" t="s">
        <v>39</v>
      </c>
      <c r="J6" s="30" t="s">
        <v>39</v>
      </c>
      <c r="K6" s="42">
        <f t="shared" ca="1" si="1"/>
        <v>2814</v>
      </c>
      <c r="L6" s="44" t="str">
        <f t="shared" si="2"/>
        <v>Non Billable</v>
      </c>
      <c r="M6" s="34" t="s">
        <v>128</v>
      </c>
      <c r="N6" s="1" t="s">
        <v>41</v>
      </c>
      <c r="O6" s="1" t="s">
        <v>42</v>
      </c>
      <c r="P6" s="1"/>
      <c r="Q6" s="1"/>
      <c r="R6" s="1" t="s">
        <v>43</v>
      </c>
      <c r="S6" s="33" t="s">
        <v>61</v>
      </c>
      <c r="T6" s="47" t="s">
        <v>965</v>
      </c>
      <c r="U6" s="47" t="s">
        <v>20</v>
      </c>
      <c r="V6" s="47" t="s">
        <v>20</v>
      </c>
      <c r="W6" s="47" t="s">
        <v>967</v>
      </c>
      <c r="X6" s="47" t="s">
        <v>968</v>
      </c>
      <c r="Y6" s="47" t="s">
        <v>968</v>
      </c>
      <c r="Z6" s="47" t="s">
        <v>968</v>
      </c>
      <c r="AA6" s="47" t="s">
        <v>968</v>
      </c>
      <c r="AB6" s="47" t="s">
        <v>20</v>
      </c>
      <c r="AC6" s="47" t="s">
        <v>20</v>
      </c>
      <c r="AD6" s="47" t="s">
        <v>965</v>
      </c>
      <c r="AE6" s="47" t="s">
        <v>965</v>
      </c>
      <c r="AF6" s="47" t="s">
        <v>965</v>
      </c>
      <c r="AG6" s="47" t="s">
        <v>965</v>
      </c>
      <c r="AH6" s="47" t="s">
        <v>968</v>
      </c>
      <c r="AI6" s="47" t="s">
        <v>20</v>
      </c>
      <c r="AJ6" s="47" t="s">
        <v>20</v>
      </c>
      <c r="AK6" s="47" t="s">
        <v>968</v>
      </c>
      <c r="AL6" s="47" t="s">
        <v>968</v>
      </c>
      <c r="AM6" s="47" t="s">
        <v>968</v>
      </c>
      <c r="AN6" s="47" t="s">
        <v>968</v>
      </c>
      <c r="AO6" s="47" t="s">
        <v>968</v>
      </c>
      <c r="AP6" s="47" t="s">
        <v>20</v>
      </c>
      <c r="AQ6" s="47" t="s">
        <v>20</v>
      </c>
      <c r="AR6" s="47" t="s">
        <v>20</v>
      </c>
      <c r="AS6" s="47" t="s">
        <v>968</v>
      </c>
      <c r="AT6" s="47" t="s">
        <v>965</v>
      </c>
      <c r="AU6" s="47" t="s">
        <v>965</v>
      </c>
      <c r="AV6" s="47" t="s">
        <v>967</v>
      </c>
      <c r="AW6" s="47" t="s">
        <v>20</v>
      </c>
      <c r="AX6" s="47" t="s">
        <v>20</v>
      </c>
      <c r="AY6" s="42">
        <f>COUNTIFS($T6:$AX6,"P")</f>
        <v>7</v>
      </c>
      <c r="AZ6" s="42">
        <f>COUNTIFS($T6:$AX6,"HD")/2</f>
        <v>0</v>
      </c>
      <c r="BA6" s="42">
        <f>COUNTIFS($T6:$AX6,"DO")</f>
        <v>11</v>
      </c>
      <c r="BB6" s="1">
        <f>COUNTIFS($T6:$AX6,"UPL")</f>
        <v>0</v>
      </c>
      <c r="BC6" s="42">
        <f>COUNTIFS($T6:$AX6,"LWP")</f>
        <v>0</v>
      </c>
      <c r="BD6" s="42">
        <f>SUM(COUNTIFS($T6:$AX6,{"PAT","MAT"}))</f>
        <v>0</v>
      </c>
      <c r="BE6" s="42">
        <f>COUNTIFS($T6:$AX6,"HO")</f>
        <v>0</v>
      </c>
      <c r="BF6" s="42">
        <f>COUNTIFS($T6:$AX6,"NA")</f>
        <v>0</v>
      </c>
      <c r="BG6" s="42">
        <f>COUNTIFS($T6:$AX6,"PL")</f>
        <v>11</v>
      </c>
      <c r="BH6" s="42">
        <f>COUNTIFS($T6:$AX6,"CL")</f>
        <v>2</v>
      </c>
      <c r="BI6" s="42">
        <f>COUNTIFS($T6:$AX6,"BL")</f>
        <v>0</v>
      </c>
      <c r="BJ6" s="42">
        <f>COUNTIFS($T6:$AX6,"CO")</f>
        <v>0</v>
      </c>
      <c r="BK6" s="42">
        <f t="shared" si="3"/>
        <v>13</v>
      </c>
      <c r="BL6" s="42">
        <f t="shared" si="4"/>
        <v>0</v>
      </c>
      <c r="BM6" s="42">
        <f t="shared" si="5"/>
        <v>0</v>
      </c>
      <c r="BN6" s="42">
        <f>SUM(AY6:BJ6)+SUM(COUNTIFS(Q6:AX6,{"TERM","RESIGNED"}))</f>
        <v>31</v>
      </c>
      <c r="BO6" s="1" t="s">
        <v>45</v>
      </c>
      <c r="BP6" s="42" t="s">
        <v>1018</v>
      </c>
      <c r="BQ6" s="34"/>
    </row>
    <row r="7" spans="1:69" x14ac:dyDescent="0.25">
      <c r="A7" s="32">
        <f t="shared" si="6"/>
        <v>5</v>
      </c>
      <c r="B7" s="1" t="s">
        <v>36</v>
      </c>
      <c r="C7" s="1">
        <v>11716</v>
      </c>
      <c r="D7" s="27">
        <v>11716</v>
      </c>
      <c r="E7" s="1" t="s">
        <v>946</v>
      </c>
      <c r="F7" s="34" t="s">
        <v>62</v>
      </c>
      <c r="G7" s="34" t="s">
        <v>60</v>
      </c>
      <c r="H7" s="30">
        <v>42510</v>
      </c>
      <c r="I7" s="30" t="s">
        <v>39</v>
      </c>
      <c r="J7" s="30" t="s">
        <v>39</v>
      </c>
      <c r="K7" s="42">
        <f t="shared" ca="1" si="1"/>
        <v>2792</v>
      </c>
      <c r="L7" s="44" t="str">
        <f t="shared" si="2"/>
        <v>Non Billable</v>
      </c>
      <c r="M7" s="34" t="s">
        <v>47</v>
      </c>
      <c r="N7" s="1" t="s">
        <v>41</v>
      </c>
      <c r="O7" s="1" t="s">
        <v>42</v>
      </c>
      <c r="P7" s="1"/>
      <c r="Q7" s="1"/>
      <c r="R7" s="1" t="s">
        <v>43</v>
      </c>
      <c r="S7" s="33" t="s">
        <v>69</v>
      </c>
      <c r="T7" s="47" t="s">
        <v>965</v>
      </c>
      <c r="U7" s="47" t="s">
        <v>20</v>
      </c>
      <c r="V7" s="47" t="s">
        <v>20</v>
      </c>
      <c r="W7" s="47" t="s">
        <v>965</v>
      </c>
      <c r="X7" s="47" t="s">
        <v>965</v>
      </c>
      <c r="Y7" s="47" t="s">
        <v>965</v>
      </c>
      <c r="Z7" s="47" t="s">
        <v>967</v>
      </c>
      <c r="AA7" s="47" t="s">
        <v>968</v>
      </c>
      <c r="AB7" s="47" t="s">
        <v>20</v>
      </c>
      <c r="AC7" s="47" t="s">
        <v>20</v>
      </c>
      <c r="AD7" s="47" t="s">
        <v>965</v>
      </c>
      <c r="AE7" s="47" t="s">
        <v>965</v>
      </c>
      <c r="AF7" s="47" t="s">
        <v>965</v>
      </c>
      <c r="AG7" s="47" t="s">
        <v>965</v>
      </c>
      <c r="AH7" s="47" t="s">
        <v>965</v>
      </c>
      <c r="AI7" s="47" t="s">
        <v>20</v>
      </c>
      <c r="AJ7" s="47" t="s">
        <v>20</v>
      </c>
      <c r="AK7" s="47" t="s">
        <v>965</v>
      </c>
      <c r="AL7" s="47" t="s">
        <v>965</v>
      </c>
      <c r="AM7" s="47" t="s">
        <v>965</v>
      </c>
      <c r="AN7" s="47" t="s">
        <v>965</v>
      </c>
      <c r="AO7" s="47" t="s">
        <v>965</v>
      </c>
      <c r="AP7" s="47" t="s">
        <v>20</v>
      </c>
      <c r="AQ7" s="47" t="s">
        <v>20</v>
      </c>
      <c r="AR7" s="47" t="s">
        <v>20</v>
      </c>
      <c r="AS7" s="47" t="s">
        <v>965</v>
      </c>
      <c r="AT7" s="47" t="s">
        <v>967</v>
      </c>
      <c r="AU7" s="47" t="s">
        <v>965</v>
      </c>
      <c r="AV7" s="47" t="s">
        <v>965</v>
      </c>
      <c r="AW7" s="47" t="s">
        <v>20</v>
      </c>
      <c r="AX7" s="47" t="s">
        <v>20</v>
      </c>
      <c r="AY7" s="42">
        <f>COUNTIFS($T7:$AX7,"P")</f>
        <v>17</v>
      </c>
      <c r="AZ7" s="42">
        <f>COUNTIFS($T7:$AX7,"HD")/2</f>
        <v>0</v>
      </c>
      <c r="BA7" s="42">
        <f>COUNTIFS($T7:$AX7,"DO")</f>
        <v>11</v>
      </c>
      <c r="BB7" s="1">
        <f>COUNTIFS($T7:$AX7,"UPL")</f>
        <v>0</v>
      </c>
      <c r="BC7" s="42">
        <f>COUNTIFS($T7:$AX7,"LWP")</f>
        <v>0</v>
      </c>
      <c r="BD7" s="42">
        <f>SUM(COUNTIFS($T7:$AX7,{"PAT","MAT"}))</f>
        <v>0</v>
      </c>
      <c r="BE7" s="42">
        <f>COUNTIFS($T7:$AX7,"HO")</f>
        <v>0</v>
      </c>
      <c r="BF7" s="42">
        <f>COUNTIFS($T7:$AX7,"NA")</f>
        <v>0</v>
      </c>
      <c r="BG7" s="42">
        <f>COUNTIFS($T7:$AX7,"PL")</f>
        <v>1</v>
      </c>
      <c r="BH7" s="42">
        <f>COUNTIFS($T7:$AX7,"CL")</f>
        <v>2</v>
      </c>
      <c r="BI7" s="42">
        <f>COUNTIFS($T7:$AX7,"BL")</f>
        <v>0</v>
      </c>
      <c r="BJ7" s="42">
        <f>COUNTIFS($T7:$AX7,"CO")</f>
        <v>0</v>
      </c>
      <c r="BK7" s="42">
        <f t="shared" si="3"/>
        <v>3</v>
      </c>
      <c r="BL7" s="42">
        <f t="shared" si="4"/>
        <v>1</v>
      </c>
      <c r="BM7" s="42">
        <f t="shared" si="5"/>
        <v>1</v>
      </c>
      <c r="BN7" s="42">
        <f>SUM(AY7:BJ7)+SUM(COUNTIFS(Q7:AX7,{"TERM","RESIGNED"}))</f>
        <v>31</v>
      </c>
      <c r="BO7" s="1" t="s">
        <v>45</v>
      </c>
      <c r="BP7" s="42" t="s">
        <v>1020</v>
      </c>
      <c r="BQ7" s="34"/>
    </row>
    <row r="8" spans="1:69" x14ac:dyDescent="0.25">
      <c r="A8" s="32">
        <f t="shared" si="6"/>
        <v>6</v>
      </c>
      <c r="B8" s="1" t="s">
        <v>36</v>
      </c>
      <c r="C8" s="1">
        <v>11969</v>
      </c>
      <c r="D8" s="27">
        <v>11969</v>
      </c>
      <c r="E8" s="1" t="s">
        <v>946</v>
      </c>
      <c r="F8" s="34" t="s">
        <v>64</v>
      </c>
      <c r="G8" s="34" t="s">
        <v>60</v>
      </c>
      <c r="H8" s="30">
        <v>42613</v>
      </c>
      <c r="I8" s="30" t="s">
        <v>39</v>
      </c>
      <c r="J8" s="30" t="s">
        <v>39</v>
      </c>
      <c r="K8" s="42">
        <f t="shared" ca="1" si="1"/>
        <v>2689</v>
      </c>
      <c r="L8" s="44" t="str">
        <f t="shared" si="2"/>
        <v>Non Billable</v>
      </c>
      <c r="M8" s="34" t="s">
        <v>47</v>
      </c>
      <c r="N8" s="1" t="s">
        <v>41</v>
      </c>
      <c r="O8" s="1" t="s">
        <v>42</v>
      </c>
      <c r="P8" s="1"/>
      <c r="Q8" s="1"/>
      <c r="R8" s="1" t="s">
        <v>43</v>
      </c>
      <c r="S8" s="33" t="s">
        <v>353</v>
      </c>
      <c r="T8" s="47" t="s">
        <v>965</v>
      </c>
      <c r="U8" s="47" t="s">
        <v>20</v>
      </c>
      <c r="V8" s="47" t="s">
        <v>20</v>
      </c>
      <c r="W8" s="47" t="s">
        <v>965</v>
      </c>
      <c r="X8" s="47" t="s">
        <v>965</v>
      </c>
      <c r="Y8" s="47" t="s">
        <v>965</v>
      </c>
      <c r="Z8" s="47" t="s">
        <v>965</v>
      </c>
      <c r="AA8" s="47" t="s">
        <v>965</v>
      </c>
      <c r="AB8" s="47" t="s">
        <v>20</v>
      </c>
      <c r="AC8" s="47" t="s">
        <v>20</v>
      </c>
      <c r="AD8" s="47" t="s">
        <v>965</v>
      </c>
      <c r="AE8" s="47" t="s">
        <v>965</v>
      </c>
      <c r="AF8" s="47" t="s">
        <v>965</v>
      </c>
      <c r="AG8" s="47" t="s">
        <v>965</v>
      </c>
      <c r="AH8" s="47" t="s">
        <v>965</v>
      </c>
      <c r="AI8" s="47" t="s">
        <v>20</v>
      </c>
      <c r="AJ8" s="47" t="s">
        <v>20</v>
      </c>
      <c r="AK8" s="47" t="s">
        <v>965</v>
      </c>
      <c r="AL8" s="47" t="s">
        <v>965</v>
      </c>
      <c r="AM8" s="47" t="s">
        <v>965</v>
      </c>
      <c r="AN8" s="47" t="s">
        <v>965</v>
      </c>
      <c r="AO8" s="47" t="s">
        <v>965</v>
      </c>
      <c r="AP8" s="47" t="s">
        <v>20</v>
      </c>
      <c r="AQ8" s="47" t="s">
        <v>20</v>
      </c>
      <c r="AR8" s="47" t="s">
        <v>20</v>
      </c>
      <c r="AS8" s="47" t="s">
        <v>967</v>
      </c>
      <c r="AT8" s="47" t="s">
        <v>968</v>
      </c>
      <c r="AU8" s="47" t="s">
        <v>968</v>
      </c>
      <c r="AV8" s="47" t="s">
        <v>968</v>
      </c>
      <c r="AW8" s="47" t="s">
        <v>20</v>
      </c>
      <c r="AX8" s="47" t="s">
        <v>20</v>
      </c>
      <c r="AY8" s="42">
        <f>COUNTIFS($T8:$AX8,"P")</f>
        <v>16</v>
      </c>
      <c r="AZ8" s="42">
        <f>COUNTIFS($T8:$AX8,"HD")/2</f>
        <v>0</v>
      </c>
      <c r="BA8" s="42">
        <f>COUNTIFS($T8:$AX8,"DO")</f>
        <v>11</v>
      </c>
      <c r="BB8" s="1">
        <f>COUNTIFS($T8:$AX8,"UPL")</f>
        <v>0</v>
      </c>
      <c r="BC8" s="42">
        <f>COUNTIFS($T8:$AX8,"LWP")</f>
        <v>0</v>
      </c>
      <c r="BD8" s="42">
        <f>SUM(COUNTIFS($T8:$AX8,{"PAT","MAT"}))</f>
        <v>0</v>
      </c>
      <c r="BE8" s="42">
        <f>COUNTIFS($T8:$AX8,"HO")</f>
        <v>0</v>
      </c>
      <c r="BF8" s="42">
        <f>COUNTIFS($T8:$AX8,"NA")</f>
        <v>0</v>
      </c>
      <c r="BG8" s="42">
        <f>COUNTIFS($T8:$AX8,"PL")</f>
        <v>3</v>
      </c>
      <c r="BH8" s="42">
        <f>COUNTIFS($T8:$AX8,"CL")</f>
        <v>1</v>
      </c>
      <c r="BI8" s="42">
        <f>COUNTIFS($T8:$AX8,"BL")</f>
        <v>0</v>
      </c>
      <c r="BJ8" s="42">
        <f>COUNTIFS($T8:$AX8,"CO")</f>
        <v>0</v>
      </c>
      <c r="BK8" s="42">
        <f t="shared" si="3"/>
        <v>4</v>
      </c>
      <c r="BL8" s="42">
        <f t="shared" si="4"/>
        <v>0</v>
      </c>
      <c r="BM8" s="42">
        <f t="shared" si="5"/>
        <v>1</v>
      </c>
      <c r="BN8" s="42">
        <f>SUM(AY8:BJ8)+SUM(COUNTIFS(Q8:AX8,{"TERM","RESIGNED"}))</f>
        <v>31</v>
      </c>
      <c r="BO8" s="1" t="s">
        <v>45</v>
      </c>
      <c r="BP8" s="42" t="s">
        <v>1214</v>
      </c>
      <c r="BQ8" s="34"/>
    </row>
    <row r="9" spans="1:69" x14ac:dyDescent="0.25">
      <c r="A9" s="32">
        <f t="shared" si="6"/>
        <v>7</v>
      </c>
      <c r="B9" s="1" t="s">
        <v>36</v>
      </c>
      <c r="C9" s="1">
        <v>12059</v>
      </c>
      <c r="D9" s="27">
        <v>12059</v>
      </c>
      <c r="E9" s="1" t="s">
        <v>946</v>
      </c>
      <c r="F9" s="34" t="s">
        <v>66</v>
      </c>
      <c r="G9" s="34" t="s">
        <v>67</v>
      </c>
      <c r="H9" s="30">
        <v>42641</v>
      </c>
      <c r="I9" s="30" t="s">
        <v>39</v>
      </c>
      <c r="J9" s="30" t="s">
        <v>39</v>
      </c>
      <c r="K9" s="42">
        <f t="shared" ca="1" si="1"/>
        <v>2661</v>
      </c>
      <c r="L9" s="44" t="str">
        <f t="shared" si="2"/>
        <v>Non Billable</v>
      </c>
      <c r="M9" s="34" t="s">
        <v>52</v>
      </c>
      <c r="N9" s="1" t="s">
        <v>41</v>
      </c>
      <c r="O9" s="1" t="s">
        <v>42</v>
      </c>
      <c r="P9" s="1"/>
      <c r="Q9" s="1"/>
      <c r="R9" s="1" t="s">
        <v>57</v>
      </c>
      <c r="S9" s="33" t="s">
        <v>251</v>
      </c>
      <c r="T9" s="47" t="s">
        <v>965</v>
      </c>
      <c r="U9" s="47" t="s">
        <v>20</v>
      </c>
      <c r="V9" s="47" t="s">
        <v>20</v>
      </c>
      <c r="W9" s="47" t="s">
        <v>965</v>
      </c>
      <c r="X9" s="47" t="s">
        <v>968</v>
      </c>
      <c r="Y9" s="47" t="s">
        <v>968</v>
      </c>
      <c r="Z9" s="47" t="s">
        <v>968</v>
      </c>
      <c r="AA9" s="47" t="s">
        <v>967</v>
      </c>
      <c r="AB9" s="47" t="s">
        <v>20</v>
      </c>
      <c r="AC9" s="47" t="s">
        <v>20</v>
      </c>
      <c r="AD9" s="47" t="s">
        <v>965</v>
      </c>
      <c r="AE9" s="47" t="s">
        <v>965</v>
      </c>
      <c r="AF9" s="47" t="s">
        <v>965</v>
      </c>
      <c r="AG9" s="47" t="s">
        <v>965</v>
      </c>
      <c r="AH9" s="47" t="s">
        <v>965</v>
      </c>
      <c r="AI9" s="47" t="s">
        <v>20</v>
      </c>
      <c r="AJ9" s="47" t="s">
        <v>20</v>
      </c>
      <c r="AK9" s="47" t="s">
        <v>965</v>
      </c>
      <c r="AL9" s="47" t="s">
        <v>965</v>
      </c>
      <c r="AM9" s="47" t="s">
        <v>965</v>
      </c>
      <c r="AN9" s="47" t="s">
        <v>965</v>
      </c>
      <c r="AO9" s="47" t="s">
        <v>965</v>
      </c>
      <c r="AP9" s="47" t="s">
        <v>20</v>
      </c>
      <c r="AQ9" s="47" t="s">
        <v>20</v>
      </c>
      <c r="AR9" s="47" t="s">
        <v>20</v>
      </c>
      <c r="AS9" s="47" t="s">
        <v>966</v>
      </c>
      <c r="AT9" s="47" t="s">
        <v>22</v>
      </c>
      <c r="AU9" s="47" t="s">
        <v>22</v>
      </c>
      <c r="AV9" s="47" t="s">
        <v>22</v>
      </c>
      <c r="AW9" s="47" t="s">
        <v>20</v>
      </c>
      <c r="AX9" s="47" t="s">
        <v>20</v>
      </c>
      <c r="AY9" s="42">
        <f>COUNTIFS($T9:$AX9,"P")</f>
        <v>12</v>
      </c>
      <c r="AZ9" s="42">
        <f>COUNTIFS($T9:$AX9,"HD")/2</f>
        <v>0.5</v>
      </c>
      <c r="BA9" s="42">
        <f>COUNTIFS($T9:$AX9,"DO")</f>
        <v>11</v>
      </c>
      <c r="BB9" s="1">
        <f>COUNTIFS($T9:$AX9,"UPL")</f>
        <v>0</v>
      </c>
      <c r="BC9" s="42">
        <f>COUNTIFS($T9:$AX9,"LWP")</f>
        <v>3</v>
      </c>
      <c r="BD9" s="42">
        <f>SUM(COUNTIFS($T9:$AX9,{"PAT","MAT"}))</f>
        <v>0</v>
      </c>
      <c r="BE9" s="42">
        <f>COUNTIFS($T9:$AX9,"HO")</f>
        <v>0</v>
      </c>
      <c r="BF9" s="42">
        <f>COUNTIFS($T9:$AX9,"NA")</f>
        <v>0</v>
      </c>
      <c r="BG9" s="42">
        <f>COUNTIFS($T9:$AX9,"PL")</f>
        <v>3</v>
      </c>
      <c r="BH9" s="42">
        <f>COUNTIFS($T9:$AX9,"CL")</f>
        <v>1</v>
      </c>
      <c r="BI9" s="42">
        <f>COUNTIFS($T9:$AX9,"BL")</f>
        <v>0</v>
      </c>
      <c r="BJ9" s="42">
        <f>COUNTIFS($T9:$AX9,"CO")</f>
        <v>0</v>
      </c>
      <c r="BK9" s="42">
        <f t="shared" si="3"/>
        <v>4</v>
      </c>
      <c r="BL9" s="42">
        <f t="shared" si="4"/>
        <v>0</v>
      </c>
      <c r="BM9" s="42">
        <f t="shared" si="5"/>
        <v>0</v>
      </c>
      <c r="BN9" s="42">
        <f>SUM(AY9:BJ9)+SUM(COUNTIFS(Q9:AX9,{"TERM","RESIGNED"}))</f>
        <v>30.5</v>
      </c>
      <c r="BO9" s="1" t="s">
        <v>45</v>
      </c>
      <c r="BP9" s="42" t="s">
        <v>1021</v>
      </c>
      <c r="BQ9" s="34"/>
    </row>
    <row r="10" spans="1:69" x14ac:dyDescent="0.25">
      <c r="A10" s="32">
        <f t="shared" si="6"/>
        <v>8</v>
      </c>
      <c r="B10" s="1" t="s">
        <v>36</v>
      </c>
      <c r="C10" s="1">
        <v>12127</v>
      </c>
      <c r="D10" s="27">
        <v>12127</v>
      </c>
      <c r="E10" s="1" t="s">
        <v>946</v>
      </c>
      <c r="F10" s="34" t="s">
        <v>69</v>
      </c>
      <c r="G10" s="34" t="s">
        <v>67</v>
      </c>
      <c r="H10" s="30">
        <v>42650</v>
      </c>
      <c r="I10" s="30" t="s">
        <v>39</v>
      </c>
      <c r="J10" s="30" t="s">
        <v>39</v>
      </c>
      <c r="K10" s="42">
        <f t="shared" ca="1" si="1"/>
        <v>2652</v>
      </c>
      <c r="L10" s="44" t="str">
        <f t="shared" si="2"/>
        <v>Non Billable</v>
      </c>
      <c r="M10" s="34" t="s">
        <v>47</v>
      </c>
      <c r="N10" s="1" t="s">
        <v>41</v>
      </c>
      <c r="O10" s="1" t="s">
        <v>42</v>
      </c>
      <c r="P10" s="1"/>
      <c r="Q10" s="1"/>
      <c r="R10" s="1" t="s">
        <v>43</v>
      </c>
      <c r="S10" s="33" t="s">
        <v>63</v>
      </c>
      <c r="T10" s="47" t="s">
        <v>965</v>
      </c>
      <c r="U10" s="47" t="s">
        <v>20</v>
      </c>
      <c r="V10" s="47" t="s">
        <v>20</v>
      </c>
      <c r="W10" s="47" t="s">
        <v>965</v>
      </c>
      <c r="X10" s="47" t="s">
        <v>965</v>
      </c>
      <c r="Y10" s="47" t="s">
        <v>965</v>
      </c>
      <c r="Z10" s="47" t="s">
        <v>965</v>
      </c>
      <c r="AA10" s="47" t="s">
        <v>965</v>
      </c>
      <c r="AB10" s="47" t="s">
        <v>20</v>
      </c>
      <c r="AC10" s="47" t="s">
        <v>20</v>
      </c>
      <c r="AD10" s="47" t="s">
        <v>965</v>
      </c>
      <c r="AE10" s="47" t="s">
        <v>965</v>
      </c>
      <c r="AF10" s="47" t="s">
        <v>965</v>
      </c>
      <c r="AG10" s="47" t="s">
        <v>965</v>
      </c>
      <c r="AH10" s="47" t="s">
        <v>965</v>
      </c>
      <c r="AI10" s="47" t="s">
        <v>20</v>
      </c>
      <c r="AJ10" s="47" t="s">
        <v>20</v>
      </c>
      <c r="AK10" s="47" t="s">
        <v>965</v>
      </c>
      <c r="AL10" s="47" t="s">
        <v>965</v>
      </c>
      <c r="AM10" s="47" t="s">
        <v>965</v>
      </c>
      <c r="AN10" s="47" t="s">
        <v>965</v>
      </c>
      <c r="AO10" s="47" t="s">
        <v>965</v>
      </c>
      <c r="AP10" s="47" t="s">
        <v>20</v>
      </c>
      <c r="AQ10" s="47" t="s">
        <v>20</v>
      </c>
      <c r="AR10" s="47" t="s">
        <v>20</v>
      </c>
      <c r="AS10" s="47" t="s">
        <v>965</v>
      </c>
      <c r="AT10" s="47" t="s">
        <v>965</v>
      </c>
      <c r="AU10" s="47" t="s">
        <v>967</v>
      </c>
      <c r="AV10" s="47" t="s">
        <v>967</v>
      </c>
      <c r="AW10" s="47" t="s">
        <v>20</v>
      </c>
      <c r="AX10" s="47" t="s">
        <v>20</v>
      </c>
      <c r="AY10" s="42">
        <f>COUNTIFS($T10:$AX10,"P")</f>
        <v>18</v>
      </c>
      <c r="AZ10" s="42">
        <f>COUNTIFS($T10:$AX10,"HD")/2</f>
        <v>0</v>
      </c>
      <c r="BA10" s="42">
        <f>COUNTIFS($T10:$AX10,"DO")</f>
        <v>11</v>
      </c>
      <c r="BB10" s="1">
        <f>COUNTIFS($T10:$AX10,"UPL")</f>
        <v>0</v>
      </c>
      <c r="BC10" s="42">
        <f>COUNTIFS($T10:$AX10,"LWP")</f>
        <v>0</v>
      </c>
      <c r="BD10" s="42">
        <f>SUM(COUNTIFS($T10:$AX10,{"PAT","MAT"}))</f>
        <v>0</v>
      </c>
      <c r="BE10" s="42">
        <f>COUNTIFS($T10:$AX10,"HO")</f>
        <v>0</v>
      </c>
      <c r="BF10" s="42">
        <f>COUNTIFS($T10:$AX10,"NA")</f>
        <v>0</v>
      </c>
      <c r="BG10" s="42">
        <f>COUNTIFS($T10:$AX10,"PL")</f>
        <v>0</v>
      </c>
      <c r="BH10" s="42">
        <f>COUNTIFS($T10:$AX10,"CL")</f>
        <v>2</v>
      </c>
      <c r="BI10" s="42">
        <f>COUNTIFS($T10:$AX10,"BL")</f>
        <v>0</v>
      </c>
      <c r="BJ10" s="42">
        <f>COUNTIFS($T10:$AX10,"CO")</f>
        <v>0</v>
      </c>
      <c r="BK10" s="42">
        <f t="shared" si="3"/>
        <v>2</v>
      </c>
      <c r="BL10" s="42">
        <f t="shared" si="4"/>
        <v>1</v>
      </c>
      <c r="BM10" s="42">
        <f t="shared" si="5"/>
        <v>1</v>
      </c>
      <c r="BN10" s="42">
        <f>SUM(AY10:BJ10)+SUM(COUNTIFS(Q10:AX10,{"TERM","RESIGNED"}))</f>
        <v>31</v>
      </c>
      <c r="BO10" s="1" t="s">
        <v>45</v>
      </c>
      <c r="BP10" s="42" t="s">
        <v>1022</v>
      </c>
      <c r="BQ10" s="34"/>
    </row>
    <row r="11" spans="1:69" x14ac:dyDescent="0.25">
      <c r="A11" s="32">
        <f t="shared" si="6"/>
        <v>9</v>
      </c>
      <c r="B11" s="1" t="s">
        <v>36</v>
      </c>
      <c r="C11" s="1">
        <v>12128</v>
      </c>
      <c r="D11" s="27">
        <v>12128</v>
      </c>
      <c r="E11" s="1" t="s">
        <v>946</v>
      </c>
      <c r="F11" s="34" t="s">
        <v>63</v>
      </c>
      <c r="G11" s="34" t="s">
        <v>70</v>
      </c>
      <c r="H11" s="30">
        <v>42655</v>
      </c>
      <c r="I11" s="30" t="s">
        <v>39</v>
      </c>
      <c r="J11" s="30" t="s">
        <v>39</v>
      </c>
      <c r="K11" s="42">
        <f t="shared" ca="1" si="1"/>
        <v>2647</v>
      </c>
      <c r="L11" s="44" t="str">
        <f t="shared" si="2"/>
        <v>Non Billable</v>
      </c>
      <c r="M11" s="34" t="s">
        <v>47</v>
      </c>
      <c r="N11" s="1" t="s">
        <v>41</v>
      </c>
      <c r="O11" s="1" t="s">
        <v>42</v>
      </c>
      <c r="P11" s="1"/>
      <c r="Q11" s="1"/>
      <c r="R11" s="1" t="s">
        <v>57</v>
      </c>
      <c r="S11" s="33" t="s">
        <v>46</v>
      </c>
      <c r="T11" s="47" t="s">
        <v>965</v>
      </c>
      <c r="U11" s="47" t="s">
        <v>20</v>
      </c>
      <c r="V11" s="47" t="s">
        <v>20</v>
      </c>
      <c r="W11" s="47" t="s">
        <v>965</v>
      </c>
      <c r="X11" s="47" t="s">
        <v>965</v>
      </c>
      <c r="Y11" s="47" t="s">
        <v>965</v>
      </c>
      <c r="Z11" s="47" t="s">
        <v>965</v>
      </c>
      <c r="AA11" s="47" t="s">
        <v>965</v>
      </c>
      <c r="AB11" s="47" t="s">
        <v>20</v>
      </c>
      <c r="AC11" s="47" t="s">
        <v>20</v>
      </c>
      <c r="AD11" s="47" t="s">
        <v>965</v>
      </c>
      <c r="AE11" s="47" t="s">
        <v>965</v>
      </c>
      <c r="AF11" s="47" t="s">
        <v>965</v>
      </c>
      <c r="AG11" s="47" t="s">
        <v>965</v>
      </c>
      <c r="AH11" s="47" t="s">
        <v>965</v>
      </c>
      <c r="AI11" s="47" t="s">
        <v>20</v>
      </c>
      <c r="AJ11" s="47" t="s">
        <v>20</v>
      </c>
      <c r="AK11" s="47" t="s">
        <v>965</v>
      </c>
      <c r="AL11" s="47" t="s">
        <v>965</v>
      </c>
      <c r="AM11" s="47" t="s">
        <v>965</v>
      </c>
      <c r="AN11" s="47" t="s">
        <v>965</v>
      </c>
      <c r="AO11" s="47" t="s">
        <v>965</v>
      </c>
      <c r="AP11" s="47" t="s">
        <v>20</v>
      </c>
      <c r="AQ11" s="47" t="s">
        <v>20</v>
      </c>
      <c r="AR11" s="47" t="s">
        <v>20</v>
      </c>
      <c r="AS11" s="47" t="s">
        <v>965</v>
      </c>
      <c r="AT11" s="47" t="s">
        <v>22</v>
      </c>
      <c r="AU11" s="47" t="s">
        <v>967</v>
      </c>
      <c r="AV11" s="47" t="s">
        <v>967</v>
      </c>
      <c r="AW11" s="47" t="s">
        <v>20</v>
      </c>
      <c r="AX11" s="47" t="s">
        <v>20</v>
      </c>
      <c r="AY11" s="42">
        <f>COUNTIFS($T11:$AX11,"P")</f>
        <v>17</v>
      </c>
      <c r="AZ11" s="42">
        <f>COUNTIFS($T11:$AX11,"HD")/2</f>
        <v>0</v>
      </c>
      <c r="BA11" s="42">
        <f>COUNTIFS($T11:$AX11,"DO")</f>
        <v>11</v>
      </c>
      <c r="BB11" s="1">
        <f>COUNTIFS($T11:$AX11,"UPL")</f>
        <v>0</v>
      </c>
      <c r="BC11" s="42">
        <f>COUNTIFS($T11:$AX11,"LWP")</f>
        <v>1</v>
      </c>
      <c r="BD11" s="42">
        <f>SUM(COUNTIFS($T11:$AX11,{"PAT","MAT"}))</f>
        <v>0</v>
      </c>
      <c r="BE11" s="42">
        <f>COUNTIFS($T11:$AX11,"HO")</f>
        <v>0</v>
      </c>
      <c r="BF11" s="42">
        <f>COUNTIFS($T11:$AX11,"NA")</f>
        <v>0</v>
      </c>
      <c r="BG11" s="42">
        <f>COUNTIFS($T11:$AX11,"PL")</f>
        <v>0</v>
      </c>
      <c r="BH11" s="42">
        <f>COUNTIFS($T11:$AX11,"CL")</f>
        <v>2</v>
      </c>
      <c r="BI11" s="42">
        <f>COUNTIFS($T11:$AX11,"BL")</f>
        <v>0</v>
      </c>
      <c r="BJ11" s="42">
        <f>COUNTIFS($T11:$AX11,"CO")</f>
        <v>0</v>
      </c>
      <c r="BK11" s="42">
        <f t="shared" si="3"/>
        <v>2</v>
      </c>
      <c r="BL11" s="42">
        <f t="shared" si="4"/>
        <v>1</v>
      </c>
      <c r="BM11" s="42">
        <f t="shared" si="5"/>
        <v>1</v>
      </c>
      <c r="BN11" s="42">
        <f>SUM(AY11:BJ11)+SUM(COUNTIFS(Q11:AX11,{"TERM","RESIGNED"}))</f>
        <v>31</v>
      </c>
      <c r="BO11" s="1" t="s">
        <v>45</v>
      </c>
      <c r="BP11" s="42" t="s">
        <v>1018</v>
      </c>
      <c r="BQ11" s="34"/>
    </row>
    <row r="12" spans="1:69" x14ac:dyDescent="0.25">
      <c r="A12" s="32">
        <f t="shared" si="6"/>
        <v>10</v>
      </c>
      <c r="B12" s="1" t="s">
        <v>36</v>
      </c>
      <c r="C12" s="1">
        <v>12161</v>
      </c>
      <c r="D12" s="27">
        <v>12161</v>
      </c>
      <c r="E12" s="1" t="s">
        <v>946</v>
      </c>
      <c r="F12" s="34" t="s">
        <v>71</v>
      </c>
      <c r="G12" s="34" t="s">
        <v>67</v>
      </c>
      <c r="H12" s="30">
        <v>42661</v>
      </c>
      <c r="I12" s="30" t="s">
        <v>39</v>
      </c>
      <c r="J12" s="30" t="s">
        <v>39</v>
      </c>
      <c r="K12" s="42">
        <f t="shared" ca="1" si="1"/>
        <v>2641</v>
      </c>
      <c r="L12" s="44" t="str">
        <f t="shared" si="2"/>
        <v>Non Billable</v>
      </c>
      <c r="M12" s="34" t="s">
        <v>47</v>
      </c>
      <c r="N12" s="1" t="s">
        <v>41</v>
      </c>
      <c r="O12" s="1" t="s">
        <v>42</v>
      </c>
      <c r="P12" s="1"/>
      <c r="Q12" s="1"/>
      <c r="R12" s="1" t="s">
        <v>43</v>
      </c>
      <c r="S12" s="33" t="s">
        <v>65</v>
      </c>
      <c r="T12" s="47" t="s">
        <v>965</v>
      </c>
      <c r="U12" s="47" t="s">
        <v>20</v>
      </c>
      <c r="V12" s="47" t="s">
        <v>20</v>
      </c>
      <c r="W12" s="47" t="s">
        <v>965</v>
      </c>
      <c r="X12" s="47" t="s">
        <v>967</v>
      </c>
      <c r="Y12" s="47" t="s">
        <v>965</v>
      </c>
      <c r="Z12" s="47" t="s">
        <v>965</v>
      </c>
      <c r="AA12" s="47" t="s">
        <v>965</v>
      </c>
      <c r="AB12" s="47" t="s">
        <v>20</v>
      </c>
      <c r="AC12" s="47" t="s">
        <v>20</v>
      </c>
      <c r="AD12" s="47" t="s">
        <v>965</v>
      </c>
      <c r="AE12" s="47" t="s">
        <v>965</v>
      </c>
      <c r="AF12" s="47" t="s">
        <v>968</v>
      </c>
      <c r="AG12" s="47" t="s">
        <v>965</v>
      </c>
      <c r="AH12" s="47" t="s">
        <v>965</v>
      </c>
      <c r="AI12" s="47" t="s">
        <v>20</v>
      </c>
      <c r="AJ12" s="47" t="s">
        <v>20</v>
      </c>
      <c r="AK12" s="47" t="s">
        <v>965</v>
      </c>
      <c r="AL12" s="47" t="s">
        <v>965</v>
      </c>
      <c r="AM12" s="47" t="s">
        <v>965</v>
      </c>
      <c r="AN12" s="47" t="s">
        <v>965</v>
      </c>
      <c r="AO12" s="47" t="s">
        <v>966</v>
      </c>
      <c r="AP12" s="47" t="s">
        <v>20</v>
      </c>
      <c r="AQ12" s="47" t="s">
        <v>20</v>
      </c>
      <c r="AR12" s="47" t="s">
        <v>20</v>
      </c>
      <c r="AS12" s="47" t="s">
        <v>968</v>
      </c>
      <c r="AT12" s="47" t="s">
        <v>968</v>
      </c>
      <c r="AU12" s="47" t="s">
        <v>968</v>
      </c>
      <c r="AV12" s="47" t="s">
        <v>967</v>
      </c>
      <c r="AW12" s="47" t="s">
        <v>20</v>
      </c>
      <c r="AX12" s="47" t="s">
        <v>20</v>
      </c>
      <c r="AY12" s="42">
        <f>COUNTIFS($T12:$AX12,"P")</f>
        <v>13</v>
      </c>
      <c r="AZ12" s="42">
        <f>COUNTIFS($T12:$AX12,"HD")/2</f>
        <v>0.5</v>
      </c>
      <c r="BA12" s="42">
        <f>COUNTIFS($T12:$AX12,"DO")</f>
        <v>11</v>
      </c>
      <c r="BB12" s="1">
        <f>COUNTIFS($T12:$AX12,"UPL")</f>
        <v>0</v>
      </c>
      <c r="BC12" s="42">
        <f>COUNTIFS($T12:$AX12,"LWP")</f>
        <v>0</v>
      </c>
      <c r="BD12" s="42">
        <f>SUM(COUNTIFS($T12:$AX12,{"PAT","MAT"}))</f>
        <v>0</v>
      </c>
      <c r="BE12" s="42">
        <f>COUNTIFS($T12:$AX12,"HO")</f>
        <v>0</v>
      </c>
      <c r="BF12" s="42">
        <f>COUNTIFS($T12:$AX12,"NA")</f>
        <v>0</v>
      </c>
      <c r="BG12" s="42">
        <f>COUNTIFS($T12:$AX12,"PL")</f>
        <v>4</v>
      </c>
      <c r="BH12" s="42">
        <f>COUNTIFS($T12:$AX12,"CL")</f>
        <v>2</v>
      </c>
      <c r="BI12" s="42">
        <f>COUNTIFS($T12:$AX12,"BL")</f>
        <v>0</v>
      </c>
      <c r="BJ12" s="42">
        <f>COUNTIFS($T12:$AX12,"CO")</f>
        <v>0</v>
      </c>
      <c r="BK12" s="42">
        <f t="shared" si="3"/>
        <v>6</v>
      </c>
      <c r="BL12" s="42">
        <f t="shared" si="4"/>
        <v>0</v>
      </c>
      <c r="BM12" s="42">
        <f t="shared" si="5"/>
        <v>1</v>
      </c>
      <c r="BN12" s="42">
        <f>SUM(AY12:BJ12)+SUM(COUNTIFS(Q12:AX12,{"TERM","RESIGNED"}))</f>
        <v>30.5</v>
      </c>
      <c r="BO12" s="1" t="s">
        <v>45</v>
      </c>
      <c r="BP12" s="42" t="s">
        <v>1018</v>
      </c>
      <c r="BQ12" s="34"/>
    </row>
    <row r="13" spans="1:69" x14ac:dyDescent="0.25">
      <c r="A13" s="32">
        <f t="shared" si="6"/>
        <v>11</v>
      </c>
      <c r="B13" s="1" t="s">
        <v>36</v>
      </c>
      <c r="C13" s="1">
        <v>12207</v>
      </c>
      <c r="D13" s="27">
        <v>12207</v>
      </c>
      <c r="E13" s="1" t="s">
        <v>946</v>
      </c>
      <c r="F13" s="34" t="s">
        <v>72</v>
      </c>
      <c r="G13" s="34" t="s">
        <v>115</v>
      </c>
      <c r="H13" s="30">
        <v>42688</v>
      </c>
      <c r="I13" s="30" t="s">
        <v>39</v>
      </c>
      <c r="J13" s="30" t="s">
        <v>39</v>
      </c>
      <c r="K13" s="42">
        <f t="shared" ca="1" si="1"/>
        <v>2614</v>
      </c>
      <c r="L13" s="44" t="str">
        <f t="shared" si="2"/>
        <v>Non Billable</v>
      </c>
      <c r="M13" s="34" t="s">
        <v>47</v>
      </c>
      <c r="N13" s="1" t="s">
        <v>41</v>
      </c>
      <c r="O13" s="1" t="s">
        <v>42</v>
      </c>
      <c r="P13" s="1"/>
      <c r="Q13" s="1"/>
      <c r="R13" s="1" t="s">
        <v>48</v>
      </c>
      <c r="S13" s="33" t="s">
        <v>46</v>
      </c>
      <c r="T13" s="47" t="s">
        <v>965</v>
      </c>
      <c r="U13" s="47" t="s">
        <v>20</v>
      </c>
      <c r="V13" s="47" t="s">
        <v>20</v>
      </c>
      <c r="W13" s="47" t="s">
        <v>965</v>
      </c>
      <c r="X13" s="47" t="s">
        <v>965</v>
      </c>
      <c r="Y13" s="47" t="s">
        <v>965</v>
      </c>
      <c r="Z13" s="47" t="s">
        <v>965</v>
      </c>
      <c r="AA13" s="47" t="s">
        <v>965</v>
      </c>
      <c r="AB13" s="47" t="s">
        <v>20</v>
      </c>
      <c r="AC13" s="47" t="s">
        <v>20</v>
      </c>
      <c r="AD13" s="47" t="s">
        <v>967</v>
      </c>
      <c r="AE13" s="47" t="s">
        <v>965</v>
      </c>
      <c r="AF13" s="47" t="s">
        <v>968</v>
      </c>
      <c r="AG13" s="47" t="s">
        <v>965</v>
      </c>
      <c r="AH13" s="47" t="s">
        <v>968</v>
      </c>
      <c r="AI13" s="47" t="s">
        <v>20</v>
      </c>
      <c r="AJ13" s="47" t="s">
        <v>20</v>
      </c>
      <c r="AK13" s="47" t="s">
        <v>968</v>
      </c>
      <c r="AL13" s="47" t="s">
        <v>968</v>
      </c>
      <c r="AM13" s="47" t="s">
        <v>968</v>
      </c>
      <c r="AN13" s="47" t="s">
        <v>968</v>
      </c>
      <c r="AO13" s="47" t="s">
        <v>968</v>
      </c>
      <c r="AP13" s="47" t="s">
        <v>20</v>
      </c>
      <c r="AQ13" s="47" t="s">
        <v>20</v>
      </c>
      <c r="AR13" s="47" t="s">
        <v>20</v>
      </c>
      <c r="AS13" s="47" t="s">
        <v>967</v>
      </c>
      <c r="AT13" s="47" t="s">
        <v>968</v>
      </c>
      <c r="AU13" s="47" t="s">
        <v>968</v>
      </c>
      <c r="AV13" s="47" t="s">
        <v>968</v>
      </c>
      <c r="AW13" s="47" t="s">
        <v>20</v>
      </c>
      <c r="AX13" s="47" t="s">
        <v>20</v>
      </c>
      <c r="AY13" s="42">
        <f>COUNTIFS($T13:$AX13,"P")</f>
        <v>8</v>
      </c>
      <c r="AZ13" s="42">
        <f>COUNTIFS($T13:$AX13,"HD")/2</f>
        <v>0</v>
      </c>
      <c r="BA13" s="42">
        <f>COUNTIFS($T13:$AX13,"DO")</f>
        <v>11</v>
      </c>
      <c r="BB13" s="1">
        <f>COUNTIFS($T13:$AX13,"UPL")</f>
        <v>0</v>
      </c>
      <c r="BC13" s="42">
        <f>COUNTIFS($T13:$AX13,"LWP")</f>
        <v>0</v>
      </c>
      <c r="BD13" s="42">
        <f>SUM(COUNTIFS($T13:$AX13,{"PAT","MAT"}))</f>
        <v>0</v>
      </c>
      <c r="BE13" s="42">
        <f>COUNTIFS($T13:$AX13,"HO")</f>
        <v>0</v>
      </c>
      <c r="BF13" s="42">
        <f>COUNTIFS($T13:$AX13,"NA")</f>
        <v>0</v>
      </c>
      <c r="BG13" s="42">
        <f>COUNTIFS($T13:$AX13,"PL")</f>
        <v>10</v>
      </c>
      <c r="BH13" s="42">
        <f>COUNTIFS($T13:$AX13,"CL")</f>
        <v>2</v>
      </c>
      <c r="BI13" s="42">
        <f>COUNTIFS($T13:$AX13,"BL")</f>
        <v>0</v>
      </c>
      <c r="BJ13" s="42">
        <f>COUNTIFS($T13:$AX13,"CO")</f>
        <v>0</v>
      </c>
      <c r="BK13" s="42">
        <f t="shared" si="3"/>
        <v>12</v>
      </c>
      <c r="BL13" s="42">
        <f t="shared" si="4"/>
        <v>0</v>
      </c>
      <c r="BM13" s="42">
        <f t="shared" si="5"/>
        <v>0</v>
      </c>
      <c r="BN13" s="42">
        <f>SUM(AY13:BJ13)+SUM(COUNTIFS(Q13:AX13,{"TERM","RESIGNED"}))</f>
        <v>31</v>
      </c>
      <c r="BO13" s="1" t="s">
        <v>45</v>
      </c>
      <c r="BP13" s="42" t="s">
        <v>1223</v>
      </c>
      <c r="BQ13" s="34"/>
    </row>
    <row r="14" spans="1:69" x14ac:dyDescent="0.25">
      <c r="A14" s="32">
        <f t="shared" si="6"/>
        <v>12</v>
      </c>
      <c r="B14" s="1" t="s">
        <v>36</v>
      </c>
      <c r="C14" s="1">
        <v>12217</v>
      </c>
      <c r="D14" s="27">
        <v>12217</v>
      </c>
      <c r="E14" s="1" t="s">
        <v>946</v>
      </c>
      <c r="F14" s="34" t="s">
        <v>73</v>
      </c>
      <c r="G14" s="34" t="s">
        <v>115</v>
      </c>
      <c r="H14" s="30">
        <v>42697</v>
      </c>
      <c r="I14" s="30" t="s">
        <v>39</v>
      </c>
      <c r="J14" s="30" t="s">
        <v>39</v>
      </c>
      <c r="K14" s="42">
        <f t="shared" ca="1" si="1"/>
        <v>2605</v>
      </c>
      <c r="L14" s="44" t="str">
        <f t="shared" si="2"/>
        <v>Non Billable</v>
      </c>
      <c r="M14" s="34" t="s">
        <v>47</v>
      </c>
      <c r="N14" s="1" t="s">
        <v>41</v>
      </c>
      <c r="O14" s="1" t="s">
        <v>42</v>
      </c>
      <c r="P14" s="1"/>
      <c r="Q14" s="1"/>
      <c r="R14" s="1" t="s">
        <v>43</v>
      </c>
      <c r="S14" s="33" t="s">
        <v>46</v>
      </c>
      <c r="T14" s="47" t="s">
        <v>965</v>
      </c>
      <c r="U14" s="47" t="s">
        <v>20</v>
      </c>
      <c r="V14" s="47" t="s">
        <v>20</v>
      </c>
      <c r="W14" s="47" t="s">
        <v>965</v>
      </c>
      <c r="X14" s="47" t="s">
        <v>965</v>
      </c>
      <c r="Y14" s="47" t="s">
        <v>965</v>
      </c>
      <c r="Z14" s="47" t="s">
        <v>965</v>
      </c>
      <c r="AA14" s="47" t="s">
        <v>965</v>
      </c>
      <c r="AB14" s="47" t="s">
        <v>20</v>
      </c>
      <c r="AC14" s="47" t="s">
        <v>20</v>
      </c>
      <c r="AD14" s="47" t="s">
        <v>965</v>
      </c>
      <c r="AE14" s="47" t="s">
        <v>965</v>
      </c>
      <c r="AF14" s="47" t="s">
        <v>965</v>
      </c>
      <c r="AG14" s="47" t="s">
        <v>965</v>
      </c>
      <c r="AH14" s="47" t="s">
        <v>965</v>
      </c>
      <c r="AI14" s="47" t="s">
        <v>20</v>
      </c>
      <c r="AJ14" s="47" t="s">
        <v>20</v>
      </c>
      <c r="AK14" s="47" t="s">
        <v>967</v>
      </c>
      <c r="AL14" s="47" t="s">
        <v>965</v>
      </c>
      <c r="AM14" s="47" t="s">
        <v>965</v>
      </c>
      <c r="AN14" s="47" t="s">
        <v>965</v>
      </c>
      <c r="AO14" s="47" t="s">
        <v>22</v>
      </c>
      <c r="AP14" s="47" t="s">
        <v>20</v>
      </c>
      <c r="AQ14" s="47" t="s">
        <v>20</v>
      </c>
      <c r="AR14" s="47" t="s">
        <v>20</v>
      </c>
      <c r="AS14" s="47" t="s">
        <v>967</v>
      </c>
      <c r="AT14" s="47" t="s">
        <v>968</v>
      </c>
      <c r="AU14" s="47" t="s">
        <v>968</v>
      </c>
      <c r="AV14" s="47" t="s">
        <v>968</v>
      </c>
      <c r="AW14" s="47" t="s">
        <v>20</v>
      </c>
      <c r="AX14" s="47" t="s">
        <v>20</v>
      </c>
      <c r="AY14" s="42">
        <f>COUNTIFS($T14:$AX14,"P")</f>
        <v>14</v>
      </c>
      <c r="AZ14" s="42">
        <f>COUNTIFS($T14:$AX14,"HD")/2</f>
        <v>0</v>
      </c>
      <c r="BA14" s="42">
        <f>COUNTIFS($T14:$AX14,"DO")</f>
        <v>11</v>
      </c>
      <c r="BB14" s="1">
        <f>COUNTIFS($T14:$AX14,"UPL")</f>
        <v>0</v>
      </c>
      <c r="BC14" s="42">
        <f>COUNTIFS($T14:$AX14,"LWP")</f>
        <v>1</v>
      </c>
      <c r="BD14" s="42">
        <f>SUM(COUNTIFS($T14:$AX14,{"PAT","MAT"}))</f>
        <v>0</v>
      </c>
      <c r="BE14" s="42">
        <f>COUNTIFS($T14:$AX14,"HO")</f>
        <v>0</v>
      </c>
      <c r="BF14" s="42">
        <f>COUNTIFS($T14:$AX14,"NA")</f>
        <v>0</v>
      </c>
      <c r="BG14" s="42">
        <f>COUNTIFS($T14:$AX14,"PL")</f>
        <v>3</v>
      </c>
      <c r="BH14" s="42">
        <f>COUNTIFS($T14:$AX14,"CL")</f>
        <v>2</v>
      </c>
      <c r="BI14" s="42">
        <f>COUNTIFS($T14:$AX14,"BL")</f>
        <v>0</v>
      </c>
      <c r="BJ14" s="42">
        <f>COUNTIFS($T14:$AX14,"CO")</f>
        <v>0</v>
      </c>
      <c r="BK14" s="42">
        <f t="shared" si="3"/>
        <v>5</v>
      </c>
      <c r="BL14" s="42">
        <f t="shared" si="4"/>
        <v>0</v>
      </c>
      <c r="BM14" s="42">
        <f t="shared" si="5"/>
        <v>1</v>
      </c>
      <c r="BN14" s="42">
        <f>SUM(AY14:BJ14)+SUM(COUNTIFS(Q14:AX14,{"TERM","RESIGNED"}))</f>
        <v>31</v>
      </c>
      <c r="BO14" s="1" t="s">
        <v>45</v>
      </c>
      <c r="BP14" s="42" t="s">
        <v>1018</v>
      </c>
      <c r="BQ14" s="34"/>
    </row>
    <row r="15" spans="1:69" x14ac:dyDescent="0.25">
      <c r="A15" s="32">
        <f t="shared" si="6"/>
        <v>13</v>
      </c>
      <c r="B15" s="1" t="s">
        <v>36</v>
      </c>
      <c r="C15" s="1">
        <v>12247</v>
      </c>
      <c r="D15" s="27">
        <v>12247</v>
      </c>
      <c r="E15" s="1" t="s">
        <v>946</v>
      </c>
      <c r="F15" s="34" t="s">
        <v>74</v>
      </c>
      <c r="G15" s="34" t="s">
        <v>1081</v>
      </c>
      <c r="H15" s="30">
        <v>42703</v>
      </c>
      <c r="I15" s="30" t="s">
        <v>39</v>
      </c>
      <c r="J15" s="30" t="s">
        <v>39</v>
      </c>
      <c r="K15" s="42">
        <f t="shared" ca="1" si="1"/>
        <v>2599</v>
      </c>
      <c r="L15" s="44" t="str">
        <f t="shared" si="2"/>
        <v>Non Billable</v>
      </c>
      <c r="M15" s="34" t="s">
        <v>47</v>
      </c>
      <c r="N15" s="1" t="s">
        <v>41</v>
      </c>
      <c r="O15" s="1" t="s">
        <v>42</v>
      </c>
      <c r="P15" s="1"/>
      <c r="Q15" s="1"/>
      <c r="R15" s="1" t="s">
        <v>57</v>
      </c>
      <c r="S15" s="33" t="s">
        <v>46</v>
      </c>
      <c r="T15" s="47" t="s">
        <v>965</v>
      </c>
      <c r="U15" s="47" t="s">
        <v>20</v>
      </c>
      <c r="V15" s="47" t="s">
        <v>20</v>
      </c>
      <c r="W15" s="47" t="s">
        <v>965</v>
      </c>
      <c r="X15" s="47" t="s">
        <v>965</v>
      </c>
      <c r="Y15" s="47" t="s">
        <v>965</v>
      </c>
      <c r="Z15" s="47" t="s">
        <v>965</v>
      </c>
      <c r="AA15" s="47" t="s">
        <v>965</v>
      </c>
      <c r="AB15" s="47" t="s">
        <v>20</v>
      </c>
      <c r="AC15" s="47" t="s">
        <v>20</v>
      </c>
      <c r="AD15" s="47" t="s">
        <v>965</v>
      </c>
      <c r="AE15" s="47" t="s">
        <v>965</v>
      </c>
      <c r="AF15" s="47" t="s">
        <v>965</v>
      </c>
      <c r="AG15" s="47" t="s">
        <v>965</v>
      </c>
      <c r="AH15" s="47" t="s">
        <v>965</v>
      </c>
      <c r="AI15" s="47" t="s">
        <v>20</v>
      </c>
      <c r="AJ15" s="47" t="s">
        <v>20</v>
      </c>
      <c r="AK15" s="47" t="s">
        <v>965</v>
      </c>
      <c r="AL15" s="47" t="s">
        <v>965</v>
      </c>
      <c r="AM15" s="47" t="s">
        <v>965</v>
      </c>
      <c r="AN15" s="47" t="s">
        <v>965</v>
      </c>
      <c r="AO15" s="47" t="s">
        <v>965</v>
      </c>
      <c r="AP15" s="47" t="s">
        <v>20</v>
      </c>
      <c r="AQ15" s="47" t="s">
        <v>20</v>
      </c>
      <c r="AR15" s="47" t="s">
        <v>20</v>
      </c>
      <c r="AS15" s="47" t="s">
        <v>967</v>
      </c>
      <c r="AT15" s="47" t="s">
        <v>965</v>
      </c>
      <c r="AU15" s="47" t="s">
        <v>965</v>
      </c>
      <c r="AV15" s="47" t="s">
        <v>967</v>
      </c>
      <c r="AW15" s="47" t="s">
        <v>20</v>
      </c>
      <c r="AX15" s="47" t="s">
        <v>20</v>
      </c>
      <c r="AY15" s="42">
        <f>COUNTIFS($T15:$AX15,"P")</f>
        <v>18</v>
      </c>
      <c r="AZ15" s="42">
        <f>COUNTIFS($T15:$AX15,"HD")/2</f>
        <v>0</v>
      </c>
      <c r="BA15" s="42">
        <f>COUNTIFS($T15:$AX15,"DO")</f>
        <v>11</v>
      </c>
      <c r="BB15" s="1">
        <f>COUNTIFS($T15:$AX15,"UPL")</f>
        <v>0</v>
      </c>
      <c r="BC15" s="42">
        <f>COUNTIFS($T15:$AX15,"LWP")</f>
        <v>0</v>
      </c>
      <c r="BD15" s="42">
        <f>SUM(COUNTIFS($T15:$AX15,{"PAT","MAT"}))</f>
        <v>0</v>
      </c>
      <c r="BE15" s="42">
        <f>COUNTIFS($T15:$AX15,"HO")</f>
        <v>0</v>
      </c>
      <c r="BF15" s="42">
        <f>COUNTIFS($T15:$AX15,"NA")</f>
        <v>0</v>
      </c>
      <c r="BG15" s="42">
        <f>COUNTIFS($T15:$AX15,"PL")</f>
        <v>0</v>
      </c>
      <c r="BH15" s="42">
        <f>COUNTIFS($T15:$AX15,"CL")</f>
        <v>2</v>
      </c>
      <c r="BI15" s="42">
        <f>COUNTIFS($T15:$AX15,"BL")</f>
        <v>0</v>
      </c>
      <c r="BJ15" s="42">
        <f>COUNTIFS($T15:$AX15,"CO")</f>
        <v>0</v>
      </c>
      <c r="BK15" s="42">
        <f t="shared" si="3"/>
        <v>2</v>
      </c>
      <c r="BL15" s="42">
        <f t="shared" si="4"/>
        <v>1</v>
      </c>
      <c r="BM15" s="42">
        <f t="shared" si="5"/>
        <v>1</v>
      </c>
      <c r="BN15" s="42">
        <f>SUM(AY15:BJ15)+SUM(COUNTIFS(Q15:AX15,{"TERM","RESIGNED"}))</f>
        <v>31</v>
      </c>
      <c r="BO15" s="1" t="s">
        <v>45</v>
      </c>
      <c r="BP15" s="42" t="s">
        <v>1216</v>
      </c>
      <c r="BQ15" s="34"/>
    </row>
    <row r="16" spans="1:69" x14ac:dyDescent="0.25">
      <c r="A16" s="32">
        <f t="shared" si="6"/>
        <v>14</v>
      </c>
      <c r="B16" s="1" t="s">
        <v>36</v>
      </c>
      <c r="C16" s="1">
        <v>12356</v>
      </c>
      <c r="D16" s="27">
        <v>12356</v>
      </c>
      <c r="E16" s="1" t="s">
        <v>945</v>
      </c>
      <c r="F16" s="34" t="s">
        <v>75</v>
      </c>
      <c r="G16" s="34" t="s">
        <v>55</v>
      </c>
      <c r="H16" s="30">
        <v>42762</v>
      </c>
      <c r="I16" s="30" t="s">
        <v>39</v>
      </c>
      <c r="J16" s="30" t="s">
        <v>39</v>
      </c>
      <c r="K16" s="42">
        <f t="shared" ca="1" si="1"/>
        <v>2540</v>
      </c>
      <c r="L16" s="44" t="str">
        <f t="shared" si="2"/>
        <v>Non Billable</v>
      </c>
      <c r="M16" s="34" t="s">
        <v>56</v>
      </c>
      <c r="N16" s="1" t="s">
        <v>41</v>
      </c>
      <c r="O16" s="1" t="s">
        <v>42</v>
      </c>
      <c r="P16" s="1"/>
      <c r="Q16" s="1"/>
      <c r="R16" s="1" t="s">
        <v>43</v>
      </c>
      <c r="S16" s="33" t="s">
        <v>309</v>
      </c>
      <c r="T16" s="47" t="s">
        <v>965</v>
      </c>
      <c r="U16" s="47" t="s">
        <v>20</v>
      </c>
      <c r="V16" s="47" t="s">
        <v>20</v>
      </c>
      <c r="W16" s="47" t="s">
        <v>967</v>
      </c>
      <c r="X16" s="47" t="s">
        <v>967</v>
      </c>
      <c r="Y16" s="47" t="s">
        <v>968</v>
      </c>
      <c r="Z16" s="47" t="s">
        <v>968</v>
      </c>
      <c r="AA16" s="47" t="s">
        <v>968</v>
      </c>
      <c r="AB16" s="47" t="s">
        <v>20</v>
      </c>
      <c r="AC16" s="47" t="s">
        <v>20</v>
      </c>
      <c r="AD16" s="47" t="s">
        <v>968</v>
      </c>
      <c r="AE16" s="47" t="s">
        <v>968</v>
      </c>
      <c r="AF16" s="47" t="s">
        <v>965</v>
      </c>
      <c r="AG16" s="47" t="s">
        <v>965</v>
      </c>
      <c r="AH16" s="47" t="s">
        <v>965</v>
      </c>
      <c r="AI16" s="47" t="s">
        <v>20</v>
      </c>
      <c r="AJ16" s="47" t="s">
        <v>20</v>
      </c>
      <c r="AK16" s="47" t="s">
        <v>965</v>
      </c>
      <c r="AL16" s="47" t="s">
        <v>965</v>
      </c>
      <c r="AM16" s="47" t="s">
        <v>965</v>
      </c>
      <c r="AN16" s="47" t="s">
        <v>965</v>
      </c>
      <c r="AO16" s="47" t="s">
        <v>965</v>
      </c>
      <c r="AP16" s="47" t="s">
        <v>20</v>
      </c>
      <c r="AQ16" s="47" t="s">
        <v>20</v>
      </c>
      <c r="AR16" s="47" t="s">
        <v>20</v>
      </c>
      <c r="AS16" s="47" t="s">
        <v>967</v>
      </c>
      <c r="AT16" s="47" t="s">
        <v>965</v>
      </c>
      <c r="AU16" s="47" t="s">
        <v>965</v>
      </c>
      <c r="AV16" s="47" t="s">
        <v>965</v>
      </c>
      <c r="AW16" s="47" t="s">
        <v>20</v>
      </c>
      <c r="AX16" s="47" t="s">
        <v>20</v>
      </c>
      <c r="AY16" s="42">
        <f>COUNTIFS($T16:$AX16,"P")</f>
        <v>12</v>
      </c>
      <c r="AZ16" s="42">
        <f>COUNTIFS($T16:$AX16,"HD")/2</f>
        <v>0</v>
      </c>
      <c r="BA16" s="42">
        <f>COUNTIFS($T16:$AX16,"DO")</f>
        <v>11</v>
      </c>
      <c r="BB16" s="1">
        <f>COUNTIFS($T16:$AX16,"UPL")</f>
        <v>0</v>
      </c>
      <c r="BC16" s="42">
        <f>COUNTIFS($T16:$AX16,"LWP")</f>
        <v>0</v>
      </c>
      <c r="BD16" s="42">
        <f>SUM(COUNTIFS($T16:$AX16,{"PAT","MAT"}))</f>
        <v>0</v>
      </c>
      <c r="BE16" s="42">
        <f>COUNTIFS($T16:$AX16,"HO")</f>
        <v>0</v>
      </c>
      <c r="BF16" s="42">
        <f>COUNTIFS($T16:$AX16,"NA")</f>
        <v>0</v>
      </c>
      <c r="BG16" s="42">
        <f>COUNTIFS($T16:$AX16,"PL")</f>
        <v>5</v>
      </c>
      <c r="BH16" s="42">
        <f>COUNTIFS($T16:$AX16,"CL")</f>
        <v>3</v>
      </c>
      <c r="BI16" s="42">
        <f>COUNTIFS($T16:$AX16,"BL")</f>
        <v>0</v>
      </c>
      <c r="BJ16" s="42">
        <f>COUNTIFS($T16:$AX16,"CO")</f>
        <v>0</v>
      </c>
      <c r="BK16" s="42">
        <f t="shared" si="3"/>
        <v>8</v>
      </c>
      <c r="BL16" s="42">
        <f t="shared" si="4"/>
        <v>0</v>
      </c>
      <c r="BM16" s="42">
        <f t="shared" si="5"/>
        <v>0</v>
      </c>
      <c r="BN16" s="42">
        <f>SUM(AY16:BJ16)+SUM(COUNTIFS(Q16:AX16,{"TERM","RESIGNED"}))</f>
        <v>31</v>
      </c>
      <c r="BO16" s="1" t="s">
        <v>45</v>
      </c>
      <c r="BP16" s="42" t="s">
        <v>1021</v>
      </c>
      <c r="BQ16" s="34"/>
    </row>
    <row r="17" spans="1:69" x14ac:dyDescent="0.25">
      <c r="A17" s="32">
        <f t="shared" si="6"/>
        <v>15</v>
      </c>
      <c r="B17" s="1" t="s">
        <v>36</v>
      </c>
      <c r="C17" s="1">
        <v>12432</v>
      </c>
      <c r="D17" s="27">
        <v>12432</v>
      </c>
      <c r="E17" s="1" t="s">
        <v>946</v>
      </c>
      <c r="F17" s="34" t="s">
        <v>77</v>
      </c>
      <c r="G17" s="34" t="s">
        <v>38</v>
      </c>
      <c r="H17" s="30">
        <v>42793</v>
      </c>
      <c r="I17" s="30" t="s">
        <v>39</v>
      </c>
      <c r="J17" s="30" t="s">
        <v>39</v>
      </c>
      <c r="K17" s="42">
        <f t="shared" ca="1" si="1"/>
        <v>2509</v>
      </c>
      <c r="L17" s="44" t="str">
        <f t="shared" si="2"/>
        <v>Non Billable</v>
      </c>
      <c r="M17" s="34" t="s">
        <v>40</v>
      </c>
      <c r="N17" s="1" t="s">
        <v>41</v>
      </c>
      <c r="O17" s="1" t="s">
        <v>42</v>
      </c>
      <c r="P17" s="1"/>
      <c r="Q17" s="1"/>
      <c r="R17" s="1" t="s">
        <v>48</v>
      </c>
      <c r="S17" s="33" t="s">
        <v>44</v>
      </c>
      <c r="T17" s="47" t="s">
        <v>965</v>
      </c>
      <c r="U17" s="47" t="s">
        <v>20</v>
      </c>
      <c r="V17" s="47" t="s">
        <v>20</v>
      </c>
      <c r="W17" s="47" t="s">
        <v>965</v>
      </c>
      <c r="X17" s="47" t="s">
        <v>965</v>
      </c>
      <c r="Y17" s="47" t="s">
        <v>965</v>
      </c>
      <c r="Z17" s="47" t="s">
        <v>965</v>
      </c>
      <c r="AA17" s="47" t="s">
        <v>965</v>
      </c>
      <c r="AB17" s="47" t="s">
        <v>20</v>
      </c>
      <c r="AC17" s="47" t="s">
        <v>20</v>
      </c>
      <c r="AD17" s="47" t="s">
        <v>965</v>
      </c>
      <c r="AE17" s="47" t="s">
        <v>965</v>
      </c>
      <c r="AF17" s="47" t="s">
        <v>965</v>
      </c>
      <c r="AG17" s="47" t="s">
        <v>965</v>
      </c>
      <c r="AH17" s="47" t="s">
        <v>965</v>
      </c>
      <c r="AI17" s="47" t="s">
        <v>20</v>
      </c>
      <c r="AJ17" s="47" t="s">
        <v>20</v>
      </c>
      <c r="AK17" s="47" t="s">
        <v>965</v>
      </c>
      <c r="AL17" s="47" t="s">
        <v>965</v>
      </c>
      <c r="AM17" s="47" t="s">
        <v>965</v>
      </c>
      <c r="AN17" s="47" t="s">
        <v>965</v>
      </c>
      <c r="AO17" s="47" t="s">
        <v>22</v>
      </c>
      <c r="AP17" s="47" t="s">
        <v>20</v>
      </c>
      <c r="AQ17" s="47" t="s">
        <v>20</v>
      </c>
      <c r="AR17" s="47" t="s">
        <v>20</v>
      </c>
      <c r="AS17" s="47" t="s">
        <v>21</v>
      </c>
      <c r="AT17" s="47" t="s">
        <v>21</v>
      </c>
      <c r="AU17" s="47" t="s">
        <v>21</v>
      </c>
      <c r="AV17" s="47" t="s">
        <v>21</v>
      </c>
      <c r="AW17" s="47" t="s">
        <v>20</v>
      </c>
      <c r="AX17" s="47" t="s">
        <v>20</v>
      </c>
      <c r="AY17" s="42">
        <f>COUNTIFS($T17:$AX17,"P")</f>
        <v>15</v>
      </c>
      <c r="AZ17" s="42">
        <f>COUNTIFS($T17:$AX17,"HD")/2</f>
        <v>0</v>
      </c>
      <c r="BA17" s="42">
        <f>COUNTIFS($T17:$AX17,"DO")</f>
        <v>11</v>
      </c>
      <c r="BB17" s="1">
        <f>COUNTIFS($T17:$AX17,"UPL")</f>
        <v>4</v>
      </c>
      <c r="BC17" s="42">
        <f>COUNTIFS($T17:$AX17,"LWP")</f>
        <v>1</v>
      </c>
      <c r="BD17" s="42">
        <f>SUM(COUNTIFS($T17:$AX17,{"PAT","MAT"}))</f>
        <v>0</v>
      </c>
      <c r="BE17" s="42">
        <f>COUNTIFS($T17:$AX17,"HO")</f>
        <v>0</v>
      </c>
      <c r="BF17" s="42">
        <f>COUNTIFS($T17:$AX17,"NA")</f>
        <v>0</v>
      </c>
      <c r="BG17" s="42">
        <f>COUNTIFS($T17:$AX17,"PL")</f>
        <v>0</v>
      </c>
      <c r="BH17" s="42">
        <f>COUNTIFS($T17:$AX17,"CL")</f>
        <v>0</v>
      </c>
      <c r="BI17" s="42">
        <f>COUNTIFS($T17:$AX17,"BL")</f>
        <v>0</v>
      </c>
      <c r="BJ17" s="42">
        <f>COUNTIFS($T17:$AX17,"CO")</f>
        <v>0</v>
      </c>
      <c r="BK17" s="42">
        <f t="shared" si="3"/>
        <v>0</v>
      </c>
      <c r="BL17" s="42">
        <f t="shared" si="4"/>
        <v>0</v>
      </c>
      <c r="BM17" s="42">
        <f t="shared" si="5"/>
        <v>1</v>
      </c>
      <c r="BN17" s="42">
        <f>SUM(AY17:BJ17)+SUM(COUNTIFS(Q17:AX17,{"TERM","RESIGNED"}))</f>
        <v>31</v>
      </c>
      <c r="BO17" s="1" t="s">
        <v>45</v>
      </c>
      <c r="BP17" s="42" t="s">
        <v>1022</v>
      </c>
      <c r="BQ17" s="34"/>
    </row>
    <row r="18" spans="1:69" x14ac:dyDescent="0.25">
      <c r="A18" s="32">
        <f t="shared" si="6"/>
        <v>16</v>
      </c>
      <c r="B18" s="1" t="s">
        <v>36</v>
      </c>
      <c r="C18" s="1">
        <v>12548</v>
      </c>
      <c r="D18" s="27">
        <v>12548</v>
      </c>
      <c r="E18" s="1" t="s">
        <v>945</v>
      </c>
      <c r="F18" s="34" t="s">
        <v>79</v>
      </c>
      <c r="G18" s="34" t="s">
        <v>80</v>
      </c>
      <c r="H18" s="30">
        <v>42853</v>
      </c>
      <c r="I18" s="30" t="s">
        <v>39</v>
      </c>
      <c r="J18" s="30" t="s">
        <v>39</v>
      </c>
      <c r="K18" s="42">
        <f t="shared" ca="1" si="1"/>
        <v>2449</v>
      </c>
      <c r="L18" s="44" t="str">
        <f t="shared" si="2"/>
        <v>Non Billable</v>
      </c>
      <c r="M18" s="34" t="s">
        <v>56</v>
      </c>
      <c r="N18" s="1" t="s">
        <v>41</v>
      </c>
      <c r="O18" s="1" t="s">
        <v>42</v>
      </c>
      <c r="P18" s="1"/>
      <c r="Q18" s="1"/>
      <c r="R18" s="1" t="s">
        <v>57</v>
      </c>
      <c r="S18" s="33" t="s">
        <v>81</v>
      </c>
      <c r="T18" s="47" t="s">
        <v>970</v>
      </c>
      <c r="U18" s="47" t="s">
        <v>20</v>
      </c>
      <c r="V18" s="47" t="s">
        <v>20</v>
      </c>
      <c r="W18" s="47" t="s">
        <v>965</v>
      </c>
      <c r="X18" s="47" t="s">
        <v>965</v>
      </c>
      <c r="Y18" s="47" t="s">
        <v>965</v>
      </c>
      <c r="Z18" s="47" t="s">
        <v>965</v>
      </c>
      <c r="AA18" s="47" t="s">
        <v>965</v>
      </c>
      <c r="AB18" s="47" t="s">
        <v>20</v>
      </c>
      <c r="AC18" s="47" t="s">
        <v>20</v>
      </c>
      <c r="AD18" s="47" t="s">
        <v>965</v>
      </c>
      <c r="AE18" s="47" t="s">
        <v>965</v>
      </c>
      <c r="AF18" s="47" t="s">
        <v>965</v>
      </c>
      <c r="AG18" s="47" t="s">
        <v>965</v>
      </c>
      <c r="AH18" s="47" t="s">
        <v>965</v>
      </c>
      <c r="AI18" s="47" t="s">
        <v>20</v>
      </c>
      <c r="AJ18" s="47" t="s">
        <v>20</v>
      </c>
      <c r="AK18" s="47" t="s">
        <v>965</v>
      </c>
      <c r="AL18" s="47" t="s">
        <v>967</v>
      </c>
      <c r="AM18" s="47" t="s">
        <v>968</v>
      </c>
      <c r="AN18" s="47" t="s">
        <v>967</v>
      </c>
      <c r="AO18" s="47" t="s">
        <v>968</v>
      </c>
      <c r="AP18" s="47" t="s">
        <v>20</v>
      </c>
      <c r="AQ18" s="47" t="s">
        <v>20</v>
      </c>
      <c r="AR18" s="47" t="s">
        <v>20</v>
      </c>
      <c r="AS18" s="47" t="s">
        <v>968</v>
      </c>
      <c r="AT18" s="47" t="s">
        <v>967</v>
      </c>
      <c r="AU18" s="47" t="s">
        <v>965</v>
      </c>
      <c r="AV18" s="47" t="s">
        <v>966</v>
      </c>
      <c r="AW18" s="47" t="s">
        <v>20</v>
      </c>
      <c r="AX18" s="47" t="s">
        <v>20</v>
      </c>
      <c r="AY18" s="42">
        <f>COUNTIFS($T18:$AX18,"P")</f>
        <v>12</v>
      </c>
      <c r="AZ18" s="42">
        <f>COUNTIFS($T18:$AX18,"HD")/2</f>
        <v>0.5</v>
      </c>
      <c r="BA18" s="42">
        <f>COUNTIFS($T18:$AX18,"DO")</f>
        <v>11</v>
      </c>
      <c r="BB18" s="1">
        <f>COUNTIFS($T18:$AX18,"UPL")</f>
        <v>0</v>
      </c>
      <c r="BC18" s="42">
        <f>COUNTIFS($T18:$AX18,"LWP")</f>
        <v>0</v>
      </c>
      <c r="BD18" s="42">
        <f>SUM(COUNTIFS($T18:$AX18,{"PAT","MAT"}))</f>
        <v>0</v>
      </c>
      <c r="BE18" s="42">
        <f>COUNTIFS($T18:$AX18,"HO")</f>
        <v>0</v>
      </c>
      <c r="BF18" s="42">
        <f>COUNTIFS($T18:$AX18,"NA")</f>
        <v>0</v>
      </c>
      <c r="BG18" s="42">
        <f>COUNTIFS($T18:$AX18,"PL")</f>
        <v>3</v>
      </c>
      <c r="BH18" s="42">
        <f>COUNTIFS($T18:$AX18,"CL")</f>
        <v>3</v>
      </c>
      <c r="BI18" s="42">
        <f>COUNTIFS($T18:$AX18,"BL")</f>
        <v>1</v>
      </c>
      <c r="BJ18" s="42">
        <f>COUNTIFS($T18:$AX18,"CO")</f>
        <v>0</v>
      </c>
      <c r="BK18" s="42">
        <f t="shared" si="3"/>
        <v>7</v>
      </c>
      <c r="BL18" s="42">
        <f t="shared" si="4"/>
        <v>0</v>
      </c>
      <c r="BM18" s="42">
        <f t="shared" si="5"/>
        <v>0</v>
      </c>
      <c r="BN18" s="42">
        <f>SUM(AY18:BJ18)+SUM(COUNTIFS(Q18:AX18,{"TERM","RESIGNED"}))</f>
        <v>30.5</v>
      </c>
      <c r="BO18" s="1" t="s">
        <v>45</v>
      </c>
      <c r="BP18" s="42" t="s">
        <v>1220</v>
      </c>
      <c r="BQ18" s="34"/>
    </row>
    <row r="19" spans="1:69" x14ac:dyDescent="0.25">
      <c r="A19" s="32">
        <f t="shared" si="6"/>
        <v>17</v>
      </c>
      <c r="B19" s="1" t="s">
        <v>36</v>
      </c>
      <c r="C19" s="1">
        <v>12572</v>
      </c>
      <c r="D19" s="27">
        <v>12572</v>
      </c>
      <c r="E19" s="1" t="s">
        <v>946</v>
      </c>
      <c r="F19" s="34" t="s">
        <v>82</v>
      </c>
      <c r="G19" s="34" t="s">
        <v>67</v>
      </c>
      <c r="H19" s="30">
        <v>42863</v>
      </c>
      <c r="I19" s="30" t="s">
        <v>39</v>
      </c>
      <c r="J19" s="30" t="s">
        <v>39</v>
      </c>
      <c r="K19" s="42">
        <f t="shared" ca="1" si="1"/>
        <v>2439</v>
      </c>
      <c r="L19" s="44" t="str">
        <f t="shared" si="2"/>
        <v>Non Billable</v>
      </c>
      <c r="M19" s="34" t="s">
        <v>47</v>
      </c>
      <c r="N19" s="1" t="s">
        <v>41</v>
      </c>
      <c r="O19" s="1" t="s">
        <v>42</v>
      </c>
      <c r="P19" s="1"/>
      <c r="Q19" s="1"/>
      <c r="R19" s="1" t="s">
        <v>57</v>
      </c>
      <c r="S19" s="33" t="s">
        <v>65</v>
      </c>
      <c r="T19" s="47" t="s">
        <v>965</v>
      </c>
      <c r="U19" s="47" t="s">
        <v>20</v>
      </c>
      <c r="V19" s="47" t="s">
        <v>20</v>
      </c>
      <c r="W19" s="47" t="s">
        <v>965</v>
      </c>
      <c r="X19" s="47" t="s">
        <v>965</v>
      </c>
      <c r="Y19" s="47" t="s">
        <v>965</v>
      </c>
      <c r="Z19" s="47" t="s">
        <v>965</v>
      </c>
      <c r="AA19" s="47" t="s">
        <v>965</v>
      </c>
      <c r="AB19" s="47" t="s">
        <v>20</v>
      </c>
      <c r="AC19" s="47" t="s">
        <v>20</v>
      </c>
      <c r="AD19" s="47" t="s">
        <v>965</v>
      </c>
      <c r="AE19" s="47" t="s">
        <v>965</v>
      </c>
      <c r="AF19" s="47" t="s">
        <v>965</v>
      </c>
      <c r="AG19" s="47" t="s">
        <v>965</v>
      </c>
      <c r="AH19" s="47" t="s">
        <v>965</v>
      </c>
      <c r="AI19" s="47" t="s">
        <v>20</v>
      </c>
      <c r="AJ19" s="47" t="s">
        <v>20</v>
      </c>
      <c r="AK19" s="47" t="s">
        <v>965</v>
      </c>
      <c r="AL19" s="47" t="s">
        <v>965</v>
      </c>
      <c r="AM19" s="47" t="s">
        <v>965</v>
      </c>
      <c r="AN19" s="47" t="s">
        <v>965</v>
      </c>
      <c r="AO19" s="47" t="s">
        <v>965</v>
      </c>
      <c r="AP19" s="47" t="s">
        <v>20</v>
      </c>
      <c r="AQ19" s="47" t="s">
        <v>20</v>
      </c>
      <c r="AR19" s="47" t="s">
        <v>20</v>
      </c>
      <c r="AS19" s="47" t="s">
        <v>967</v>
      </c>
      <c r="AT19" s="47" t="s">
        <v>967</v>
      </c>
      <c r="AU19" s="47" t="s">
        <v>968</v>
      </c>
      <c r="AV19" s="47" t="s">
        <v>968</v>
      </c>
      <c r="AW19" s="47" t="s">
        <v>20</v>
      </c>
      <c r="AX19" s="47" t="s">
        <v>20</v>
      </c>
      <c r="AY19" s="42">
        <f>COUNTIFS($T19:$AX19,"P")</f>
        <v>16</v>
      </c>
      <c r="AZ19" s="42">
        <f>COUNTIFS($T19:$AX19,"HD")/2</f>
        <v>0</v>
      </c>
      <c r="BA19" s="42">
        <f>COUNTIFS($T19:$AX19,"DO")</f>
        <v>11</v>
      </c>
      <c r="BB19" s="1">
        <f>COUNTIFS($T19:$AX19,"UPL")</f>
        <v>0</v>
      </c>
      <c r="BC19" s="42">
        <f>COUNTIFS($T19:$AX19,"LWP")</f>
        <v>0</v>
      </c>
      <c r="BD19" s="42">
        <f>SUM(COUNTIFS($T19:$AX19,{"PAT","MAT"}))</f>
        <v>0</v>
      </c>
      <c r="BE19" s="42">
        <f>COUNTIFS($T19:$AX19,"HO")</f>
        <v>0</v>
      </c>
      <c r="BF19" s="42">
        <f>COUNTIFS($T19:$AX19,"NA")</f>
        <v>0</v>
      </c>
      <c r="BG19" s="42">
        <f>COUNTIFS($T19:$AX19,"PL")</f>
        <v>2</v>
      </c>
      <c r="BH19" s="42">
        <f>COUNTIFS($T19:$AX19,"CL")</f>
        <v>2</v>
      </c>
      <c r="BI19" s="42">
        <f>COUNTIFS($T19:$AX19,"BL")</f>
        <v>0</v>
      </c>
      <c r="BJ19" s="42">
        <f>COUNTIFS($T19:$AX19,"CO")</f>
        <v>0</v>
      </c>
      <c r="BK19" s="42">
        <f t="shared" si="3"/>
        <v>4</v>
      </c>
      <c r="BL19" s="42">
        <f t="shared" si="4"/>
        <v>0</v>
      </c>
      <c r="BM19" s="42">
        <f t="shared" si="5"/>
        <v>1</v>
      </c>
      <c r="BN19" s="42">
        <f>SUM(AY19:BJ19)+SUM(COUNTIFS(Q19:AX19,{"TERM","RESIGNED"}))</f>
        <v>31</v>
      </c>
      <c r="BO19" s="1" t="s">
        <v>45</v>
      </c>
      <c r="BP19" s="42" t="s">
        <v>1221</v>
      </c>
      <c r="BQ19" s="34"/>
    </row>
    <row r="20" spans="1:69" x14ac:dyDescent="0.25">
      <c r="A20" s="32">
        <f t="shared" si="6"/>
        <v>18</v>
      </c>
      <c r="B20" s="1" t="s">
        <v>36</v>
      </c>
      <c r="C20" s="1">
        <v>12661</v>
      </c>
      <c r="D20" s="27">
        <v>12661</v>
      </c>
      <c r="E20" s="1" t="s">
        <v>945</v>
      </c>
      <c r="F20" s="34" t="s">
        <v>83</v>
      </c>
      <c r="G20" s="34" t="s">
        <v>67</v>
      </c>
      <c r="H20" s="30">
        <v>42891</v>
      </c>
      <c r="I20" s="30" t="s">
        <v>39</v>
      </c>
      <c r="J20" s="30" t="s">
        <v>39</v>
      </c>
      <c r="K20" s="42">
        <f t="shared" ca="1" si="1"/>
        <v>2411</v>
      </c>
      <c r="L20" s="44" t="str">
        <f t="shared" si="2"/>
        <v>Non Billable</v>
      </c>
      <c r="M20" s="34" t="s">
        <v>56</v>
      </c>
      <c r="N20" s="1" t="s">
        <v>41</v>
      </c>
      <c r="O20" s="1" t="s">
        <v>42</v>
      </c>
      <c r="P20" s="1"/>
      <c r="Q20" s="1"/>
      <c r="R20" s="1" t="s">
        <v>57</v>
      </c>
      <c r="S20" s="33" t="s">
        <v>46</v>
      </c>
      <c r="T20" s="47" t="s">
        <v>965</v>
      </c>
      <c r="U20" s="47" t="s">
        <v>20</v>
      </c>
      <c r="V20" s="47" t="s">
        <v>20</v>
      </c>
      <c r="W20" s="47" t="s">
        <v>965</v>
      </c>
      <c r="X20" s="47" t="s">
        <v>965</v>
      </c>
      <c r="Y20" s="47" t="s">
        <v>965</v>
      </c>
      <c r="Z20" s="47" t="s">
        <v>965</v>
      </c>
      <c r="AA20" s="47" t="s">
        <v>965</v>
      </c>
      <c r="AB20" s="47" t="s">
        <v>20</v>
      </c>
      <c r="AC20" s="47" t="s">
        <v>20</v>
      </c>
      <c r="AD20" s="47" t="s">
        <v>965</v>
      </c>
      <c r="AE20" s="47" t="s">
        <v>965</v>
      </c>
      <c r="AF20" s="47" t="s">
        <v>965</v>
      </c>
      <c r="AG20" s="47" t="s">
        <v>965</v>
      </c>
      <c r="AH20" s="47" t="s">
        <v>965</v>
      </c>
      <c r="AI20" s="47" t="s">
        <v>20</v>
      </c>
      <c r="AJ20" s="47" t="s">
        <v>20</v>
      </c>
      <c r="AK20" s="47" t="s">
        <v>965</v>
      </c>
      <c r="AL20" s="47" t="s">
        <v>965</v>
      </c>
      <c r="AM20" s="47" t="s">
        <v>965</v>
      </c>
      <c r="AN20" s="47" t="s">
        <v>967</v>
      </c>
      <c r="AO20" s="47" t="s">
        <v>968</v>
      </c>
      <c r="AP20" s="47" t="s">
        <v>20</v>
      </c>
      <c r="AQ20" s="47" t="s">
        <v>20</v>
      </c>
      <c r="AR20" s="47" t="s">
        <v>20</v>
      </c>
      <c r="AS20" s="47" t="s">
        <v>968</v>
      </c>
      <c r="AT20" s="47" t="s">
        <v>968</v>
      </c>
      <c r="AU20" s="47" t="s">
        <v>968</v>
      </c>
      <c r="AV20" s="47" t="s">
        <v>968</v>
      </c>
      <c r="AW20" s="47" t="s">
        <v>20</v>
      </c>
      <c r="AX20" s="47" t="s">
        <v>20</v>
      </c>
      <c r="AY20" s="42">
        <f>COUNTIFS($T20:$AX20,"P")</f>
        <v>14</v>
      </c>
      <c r="AZ20" s="42">
        <f>COUNTIFS($T20:$AX20,"HD")/2</f>
        <v>0</v>
      </c>
      <c r="BA20" s="42">
        <f>COUNTIFS($T20:$AX20,"DO")</f>
        <v>11</v>
      </c>
      <c r="BB20" s="1">
        <f>COUNTIFS($T20:$AX20,"UPL")</f>
        <v>0</v>
      </c>
      <c r="BC20" s="42">
        <f>COUNTIFS($T20:$AX20,"LWP")</f>
        <v>0</v>
      </c>
      <c r="BD20" s="42">
        <f>SUM(COUNTIFS($T20:$AX20,{"PAT","MAT"}))</f>
        <v>0</v>
      </c>
      <c r="BE20" s="42">
        <f>COUNTIFS($T20:$AX20,"HO")</f>
        <v>0</v>
      </c>
      <c r="BF20" s="42">
        <f>COUNTIFS($T20:$AX20,"NA")</f>
        <v>0</v>
      </c>
      <c r="BG20" s="42">
        <f>COUNTIFS($T20:$AX20,"PL")</f>
        <v>5</v>
      </c>
      <c r="BH20" s="42">
        <f>COUNTIFS($T20:$AX20,"CL")</f>
        <v>1</v>
      </c>
      <c r="BI20" s="42">
        <f>COUNTIFS($T20:$AX20,"BL")</f>
        <v>0</v>
      </c>
      <c r="BJ20" s="42">
        <f>COUNTIFS($T20:$AX20,"CO")</f>
        <v>0</v>
      </c>
      <c r="BK20" s="42">
        <f t="shared" si="3"/>
        <v>6</v>
      </c>
      <c r="BL20" s="42">
        <f t="shared" si="4"/>
        <v>0</v>
      </c>
      <c r="BM20" s="42">
        <f t="shared" si="5"/>
        <v>1</v>
      </c>
      <c r="BN20" s="42">
        <f>SUM(AY20:BJ20)+SUM(COUNTIFS(Q20:AX20,{"TERM","RESIGNED"}))</f>
        <v>31</v>
      </c>
      <c r="BO20" s="1" t="s">
        <v>45</v>
      </c>
      <c r="BP20" s="42" t="s">
        <v>1021</v>
      </c>
      <c r="BQ20" s="34"/>
    </row>
    <row r="21" spans="1:69" x14ac:dyDescent="0.25">
      <c r="A21" s="32">
        <f t="shared" si="6"/>
        <v>19</v>
      </c>
      <c r="B21" s="1" t="s">
        <v>36</v>
      </c>
      <c r="C21" s="1">
        <v>12666</v>
      </c>
      <c r="D21" s="27">
        <v>12666</v>
      </c>
      <c r="E21" s="1" t="s">
        <v>946</v>
      </c>
      <c r="F21" s="34" t="s">
        <v>85</v>
      </c>
      <c r="G21" s="34" t="s">
        <v>115</v>
      </c>
      <c r="H21" s="30">
        <v>42891</v>
      </c>
      <c r="I21" s="30" t="s">
        <v>39</v>
      </c>
      <c r="J21" s="30" t="s">
        <v>39</v>
      </c>
      <c r="K21" s="42">
        <f t="shared" ca="1" si="1"/>
        <v>2411</v>
      </c>
      <c r="L21" s="44" t="str">
        <f t="shared" si="2"/>
        <v>Non Billable</v>
      </c>
      <c r="M21" s="34" t="s">
        <v>56</v>
      </c>
      <c r="N21" s="1" t="s">
        <v>41</v>
      </c>
      <c r="O21" s="1" t="s">
        <v>42</v>
      </c>
      <c r="P21" s="1"/>
      <c r="Q21" s="1"/>
      <c r="R21" s="1" t="s">
        <v>57</v>
      </c>
      <c r="S21" s="33" t="s">
        <v>985</v>
      </c>
      <c r="T21" s="47" t="s">
        <v>965</v>
      </c>
      <c r="U21" s="47" t="s">
        <v>20</v>
      </c>
      <c r="V21" s="47" t="s">
        <v>20</v>
      </c>
      <c r="W21" s="47" t="s">
        <v>965</v>
      </c>
      <c r="X21" s="47" t="s">
        <v>965</v>
      </c>
      <c r="Y21" s="47" t="s">
        <v>965</v>
      </c>
      <c r="Z21" s="47" t="s">
        <v>965</v>
      </c>
      <c r="AA21" s="47" t="s">
        <v>965</v>
      </c>
      <c r="AB21" s="47" t="s">
        <v>20</v>
      </c>
      <c r="AC21" s="47" t="s">
        <v>20</v>
      </c>
      <c r="AD21" s="47" t="s">
        <v>965</v>
      </c>
      <c r="AE21" s="47" t="s">
        <v>965</v>
      </c>
      <c r="AF21" s="47" t="s">
        <v>965</v>
      </c>
      <c r="AG21" s="47" t="s">
        <v>965</v>
      </c>
      <c r="AH21" s="47" t="s">
        <v>965</v>
      </c>
      <c r="AI21" s="47" t="s">
        <v>20</v>
      </c>
      <c r="AJ21" s="47" t="s">
        <v>20</v>
      </c>
      <c r="AK21" s="47" t="s">
        <v>965</v>
      </c>
      <c r="AL21" s="47" t="s">
        <v>965</v>
      </c>
      <c r="AM21" s="47" t="s">
        <v>965</v>
      </c>
      <c r="AN21" s="47" t="s">
        <v>965</v>
      </c>
      <c r="AO21" s="47" t="s">
        <v>965</v>
      </c>
      <c r="AP21" s="47" t="s">
        <v>20</v>
      </c>
      <c r="AQ21" s="47" t="s">
        <v>20</v>
      </c>
      <c r="AR21" s="47" t="s">
        <v>20</v>
      </c>
      <c r="AS21" s="47" t="s">
        <v>965</v>
      </c>
      <c r="AT21" s="47" t="s">
        <v>965</v>
      </c>
      <c r="AU21" s="47" t="s">
        <v>967</v>
      </c>
      <c r="AV21" s="47" t="s">
        <v>967</v>
      </c>
      <c r="AW21" s="47" t="s">
        <v>20</v>
      </c>
      <c r="AX21" s="47" t="s">
        <v>20</v>
      </c>
      <c r="AY21" s="42">
        <f>COUNTIFS($T21:$AX21,"P")</f>
        <v>18</v>
      </c>
      <c r="AZ21" s="42">
        <f>COUNTIFS($T21:$AX21,"HD")/2</f>
        <v>0</v>
      </c>
      <c r="BA21" s="42">
        <f>COUNTIFS($T21:$AX21,"DO")</f>
        <v>11</v>
      </c>
      <c r="BB21" s="1">
        <f>COUNTIFS($T21:$AX21,"UPL")</f>
        <v>0</v>
      </c>
      <c r="BC21" s="42">
        <f>COUNTIFS($T21:$AX21,"LWP")</f>
        <v>0</v>
      </c>
      <c r="BD21" s="42">
        <f>SUM(COUNTIFS($T21:$AX21,{"PAT","MAT"}))</f>
        <v>0</v>
      </c>
      <c r="BE21" s="42">
        <f>COUNTIFS($T21:$AX21,"HO")</f>
        <v>0</v>
      </c>
      <c r="BF21" s="42">
        <f>COUNTIFS($T21:$AX21,"NA")</f>
        <v>0</v>
      </c>
      <c r="BG21" s="42">
        <f>COUNTIFS($T21:$AX21,"PL")</f>
        <v>0</v>
      </c>
      <c r="BH21" s="42">
        <f>COUNTIFS($T21:$AX21,"CL")</f>
        <v>2</v>
      </c>
      <c r="BI21" s="42">
        <f>COUNTIFS($T21:$AX21,"BL")</f>
        <v>0</v>
      </c>
      <c r="BJ21" s="42">
        <f>COUNTIFS($T21:$AX21,"CO")</f>
        <v>0</v>
      </c>
      <c r="BK21" s="42">
        <f t="shared" si="3"/>
        <v>2</v>
      </c>
      <c r="BL21" s="42">
        <f t="shared" si="4"/>
        <v>1</v>
      </c>
      <c r="BM21" s="42">
        <f t="shared" si="5"/>
        <v>1</v>
      </c>
      <c r="BN21" s="42">
        <f>SUM(AY21:BJ21)+SUM(COUNTIFS(Q21:AX21,{"TERM","RESIGNED"}))</f>
        <v>31</v>
      </c>
      <c r="BO21" s="1" t="s">
        <v>45</v>
      </c>
      <c r="BP21" s="42" t="s">
        <v>1021</v>
      </c>
      <c r="BQ21" s="34"/>
    </row>
    <row r="22" spans="1:69" x14ac:dyDescent="0.25">
      <c r="A22" s="32">
        <f t="shared" si="6"/>
        <v>20</v>
      </c>
      <c r="B22" s="1" t="s">
        <v>36</v>
      </c>
      <c r="C22" s="1">
        <v>12751</v>
      </c>
      <c r="D22" s="27">
        <v>12751</v>
      </c>
      <c r="E22" s="1" t="s">
        <v>946</v>
      </c>
      <c r="F22" s="34" t="s">
        <v>86</v>
      </c>
      <c r="G22" s="34" t="s">
        <v>87</v>
      </c>
      <c r="H22" s="30">
        <v>42914</v>
      </c>
      <c r="I22" s="30" t="s">
        <v>39</v>
      </c>
      <c r="J22" s="30" t="s">
        <v>39</v>
      </c>
      <c r="K22" s="42">
        <f t="shared" ca="1" si="1"/>
        <v>2388</v>
      </c>
      <c r="L22" s="44" t="str">
        <f t="shared" si="2"/>
        <v>Non Billable</v>
      </c>
      <c r="M22" s="34" t="s">
        <v>40</v>
      </c>
      <c r="N22" s="1" t="s">
        <v>41</v>
      </c>
      <c r="O22" s="1" t="s">
        <v>42</v>
      </c>
      <c r="P22" s="1"/>
      <c r="Q22" s="1"/>
      <c r="R22" s="1" t="s">
        <v>48</v>
      </c>
      <c r="S22" s="33" t="s">
        <v>44</v>
      </c>
      <c r="T22" s="47" t="s">
        <v>965</v>
      </c>
      <c r="U22" s="47" t="s">
        <v>20</v>
      </c>
      <c r="V22" s="47" t="s">
        <v>20</v>
      </c>
      <c r="W22" s="47" t="s">
        <v>965</v>
      </c>
      <c r="X22" s="47" t="s">
        <v>965</v>
      </c>
      <c r="Y22" s="47" t="s">
        <v>965</v>
      </c>
      <c r="Z22" s="47" t="s">
        <v>965</v>
      </c>
      <c r="AA22" s="47" t="s">
        <v>965</v>
      </c>
      <c r="AB22" s="47" t="s">
        <v>20</v>
      </c>
      <c r="AC22" s="47" t="s">
        <v>20</v>
      </c>
      <c r="AD22" s="47" t="s">
        <v>965</v>
      </c>
      <c r="AE22" s="47" t="s">
        <v>965</v>
      </c>
      <c r="AF22" s="47" t="s">
        <v>965</v>
      </c>
      <c r="AG22" s="47" t="s">
        <v>965</v>
      </c>
      <c r="AH22" s="47" t="s">
        <v>965</v>
      </c>
      <c r="AI22" s="47" t="s">
        <v>20</v>
      </c>
      <c r="AJ22" s="47" t="s">
        <v>20</v>
      </c>
      <c r="AK22" s="47" t="s">
        <v>965</v>
      </c>
      <c r="AL22" s="47" t="s">
        <v>965</v>
      </c>
      <c r="AM22" s="47" t="s">
        <v>965</v>
      </c>
      <c r="AN22" s="47" t="s">
        <v>965</v>
      </c>
      <c r="AO22" s="47" t="s">
        <v>965</v>
      </c>
      <c r="AP22" s="47" t="s">
        <v>20</v>
      </c>
      <c r="AQ22" s="47" t="s">
        <v>20</v>
      </c>
      <c r="AR22" s="47" t="s">
        <v>20</v>
      </c>
      <c r="AS22" s="47" t="s">
        <v>965</v>
      </c>
      <c r="AT22" s="47" t="s">
        <v>965</v>
      </c>
      <c r="AU22" s="47" t="s">
        <v>965</v>
      </c>
      <c r="AV22" s="47" t="s">
        <v>965</v>
      </c>
      <c r="AW22" s="47" t="s">
        <v>20</v>
      </c>
      <c r="AX22" s="47" t="s">
        <v>20</v>
      </c>
      <c r="AY22" s="42">
        <f>COUNTIFS($T22:$AX22,"P")</f>
        <v>20</v>
      </c>
      <c r="AZ22" s="42">
        <f>COUNTIFS($T22:$AX22,"HD")/2</f>
        <v>0</v>
      </c>
      <c r="BA22" s="42">
        <f>COUNTIFS($T22:$AX22,"DO")</f>
        <v>11</v>
      </c>
      <c r="BB22" s="1">
        <f>COUNTIFS($T22:$AX22,"UPL")</f>
        <v>0</v>
      </c>
      <c r="BC22" s="42">
        <f>COUNTIFS($T22:$AX22,"LWP")</f>
        <v>0</v>
      </c>
      <c r="BD22" s="42">
        <f>SUM(COUNTIFS($T22:$AX22,{"PAT","MAT"}))</f>
        <v>0</v>
      </c>
      <c r="BE22" s="42">
        <f>COUNTIFS($T22:$AX22,"HO")</f>
        <v>0</v>
      </c>
      <c r="BF22" s="42">
        <f>COUNTIFS($T22:$AX22,"NA")</f>
        <v>0</v>
      </c>
      <c r="BG22" s="42">
        <f>COUNTIFS($T22:$AX22,"PL")</f>
        <v>0</v>
      </c>
      <c r="BH22" s="42">
        <f>COUNTIFS($T22:$AX22,"CL")</f>
        <v>0</v>
      </c>
      <c r="BI22" s="42">
        <f>COUNTIFS($T22:$AX22,"BL")</f>
        <v>0</v>
      </c>
      <c r="BJ22" s="42">
        <f>COUNTIFS($T22:$AX22,"CO")</f>
        <v>0</v>
      </c>
      <c r="BK22" s="42">
        <f t="shared" si="3"/>
        <v>0</v>
      </c>
      <c r="BL22" s="42">
        <f t="shared" si="4"/>
        <v>1</v>
      </c>
      <c r="BM22" s="42">
        <f t="shared" si="5"/>
        <v>1</v>
      </c>
      <c r="BN22" s="42">
        <f>SUM(AY22:BJ22)+SUM(COUNTIFS(Q22:AX22,{"TERM","RESIGNED"}))</f>
        <v>31</v>
      </c>
      <c r="BO22" s="1" t="s">
        <v>45</v>
      </c>
      <c r="BP22" s="42" t="s">
        <v>1214</v>
      </c>
      <c r="BQ22" s="34"/>
    </row>
    <row r="23" spans="1:69" x14ac:dyDescent="0.25">
      <c r="A23" s="32">
        <f t="shared" si="6"/>
        <v>21</v>
      </c>
      <c r="B23" s="1" t="s">
        <v>36</v>
      </c>
      <c r="C23" s="1">
        <v>12901</v>
      </c>
      <c r="D23" s="27">
        <v>12901</v>
      </c>
      <c r="E23" s="1" t="s">
        <v>946</v>
      </c>
      <c r="F23" s="34" t="s">
        <v>88</v>
      </c>
      <c r="G23" s="34" t="s">
        <v>55</v>
      </c>
      <c r="H23" s="30">
        <v>42944</v>
      </c>
      <c r="I23" s="30" t="s">
        <v>39</v>
      </c>
      <c r="J23" s="30" t="s">
        <v>39</v>
      </c>
      <c r="K23" s="42">
        <f t="shared" ca="1" si="1"/>
        <v>2358</v>
      </c>
      <c r="L23" s="44" t="str">
        <f t="shared" si="2"/>
        <v>Non Billable</v>
      </c>
      <c r="M23" s="34" t="s">
        <v>56</v>
      </c>
      <c r="N23" s="1" t="s">
        <v>41</v>
      </c>
      <c r="O23" s="1" t="s">
        <v>42</v>
      </c>
      <c r="P23" s="1"/>
      <c r="Q23" s="1"/>
      <c r="R23" s="1" t="s">
        <v>57</v>
      </c>
      <c r="S23" s="33" t="s">
        <v>101</v>
      </c>
      <c r="T23" s="47" t="s">
        <v>965</v>
      </c>
      <c r="U23" s="47" t="s">
        <v>20</v>
      </c>
      <c r="V23" s="47" t="s">
        <v>20</v>
      </c>
      <c r="W23" s="47" t="s">
        <v>967</v>
      </c>
      <c r="X23" s="47" t="s">
        <v>980</v>
      </c>
      <c r="Y23" s="47" t="s">
        <v>980</v>
      </c>
      <c r="Z23" s="47" t="s">
        <v>980</v>
      </c>
      <c r="AA23" s="47" t="s">
        <v>980</v>
      </c>
      <c r="AB23" s="47" t="s">
        <v>20</v>
      </c>
      <c r="AC23" s="47" t="s">
        <v>20</v>
      </c>
      <c r="AD23" s="47" t="s">
        <v>980</v>
      </c>
      <c r="AE23" s="47" t="s">
        <v>965</v>
      </c>
      <c r="AF23" s="47" t="s">
        <v>965</v>
      </c>
      <c r="AG23" s="47" t="s">
        <v>965</v>
      </c>
      <c r="AH23" s="47" t="s">
        <v>965</v>
      </c>
      <c r="AI23" s="47" t="s">
        <v>20</v>
      </c>
      <c r="AJ23" s="47" t="s">
        <v>20</v>
      </c>
      <c r="AK23" s="47" t="s">
        <v>965</v>
      </c>
      <c r="AL23" s="47" t="s">
        <v>965</v>
      </c>
      <c r="AM23" s="47" t="s">
        <v>965</v>
      </c>
      <c r="AN23" s="47" t="s">
        <v>965</v>
      </c>
      <c r="AO23" s="47" t="s">
        <v>965</v>
      </c>
      <c r="AP23" s="47" t="s">
        <v>20</v>
      </c>
      <c r="AQ23" s="47" t="s">
        <v>20</v>
      </c>
      <c r="AR23" s="47" t="s">
        <v>20</v>
      </c>
      <c r="AS23" s="47" t="s">
        <v>965</v>
      </c>
      <c r="AT23" s="47" t="s">
        <v>965</v>
      </c>
      <c r="AU23" s="47" t="s">
        <v>965</v>
      </c>
      <c r="AV23" s="47" t="s">
        <v>965</v>
      </c>
      <c r="AW23" s="47" t="s">
        <v>20</v>
      </c>
      <c r="AX23" s="47" t="s">
        <v>20</v>
      </c>
      <c r="AY23" s="42">
        <f>COUNTIFS($T23:$AX23,"P")</f>
        <v>14</v>
      </c>
      <c r="AZ23" s="42">
        <f>COUNTIFS($T23:$AX23,"HD")/2</f>
        <v>0</v>
      </c>
      <c r="BA23" s="42">
        <f>COUNTIFS($T23:$AX23,"DO")</f>
        <v>11</v>
      </c>
      <c r="BB23" s="1">
        <f>COUNTIFS($T23:$AX23,"UPL")</f>
        <v>0</v>
      </c>
      <c r="BC23" s="42">
        <f>COUNTIFS($T23:$AX23,"LWP")</f>
        <v>0</v>
      </c>
      <c r="BD23" s="42">
        <f>SUM(COUNTIFS($T23:$AX23,{"PAT","MAT"}))</f>
        <v>5</v>
      </c>
      <c r="BE23" s="42">
        <f>COUNTIFS($T23:$AX23,"HO")</f>
        <v>0</v>
      </c>
      <c r="BF23" s="42">
        <f>COUNTIFS($T23:$AX23,"NA")</f>
        <v>0</v>
      </c>
      <c r="BG23" s="42">
        <f>COUNTIFS($T23:$AX23,"PL")</f>
        <v>0</v>
      </c>
      <c r="BH23" s="42">
        <f>COUNTIFS($T23:$AX23,"CL")</f>
        <v>1</v>
      </c>
      <c r="BI23" s="42">
        <f>COUNTIFS($T23:$AX23,"BL")</f>
        <v>0</v>
      </c>
      <c r="BJ23" s="42">
        <f>COUNTIFS($T23:$AX23,"CO")</f>
        <v>0</v>
      </c>
      <c r="BK23" s="42">
        <f t="shared" si="3"/>
        <v>1</v>
      </c>
      <c r="BL23" s="42">
        <f t="shared" si="4"/>
        <v>0</v>
      </c>
      <c r="BM23" s="42">
        <f t="shared" si="5"/>
        <v>1</v>
      </c>
      <c r="BN23" s="42">
        <f>SUM(AY23:BJ23)+SUM(COUNTIFS(Q23:AX23,{"TERM","RESIGNED"}))</f>
        <v>31</v>
      </c>
      <c r="BO23" s="1" t="s">
        <v>45</v>
      </c>
      <c r="BP23" s="42" t="s">
        <v>1214</v>
      </c>
      <c r="BQ23" s="34"/>
    </row>
    <row r="24" spans="1:69" x14ac:dyDescent="0.25">
      <c r="A24" s="32">
        <f t="shared" si="6"/>
        <v>22</v>
      </c>
      <c r="B24" s="1" t="s">
        <v>36</v>
      </c>
      <c r="C24" s="1">
        <v>12920</v>
      </c>
      <c r="D24" s="27">
        <v>12920</v>
      </c>
      <c r="E24" s="1" t="s">
        <v>946</v>
      </c>
      <c r="F24" s="34" t="s">
        <v>89</v>
      </c>
      <c r="G24" s="34" t="s">
        <v>55</v>
      </c>
      <c r="H24" s="30">
        <v>42964</v>
      </c>
      <c r="I24" s="30" t="s">
        <v>39</v>
      </c>
      <c r="J24" s="30" t="s">
        <v>39</v>
      </c>
      <c r="K24" s="42">
        <f t="shared" ca="1" si="1"/>
        <v>2338</v>
      </c>
      <c r="L24" s="44" t="str">
        <f t="shared" si="2"/>
        <v>Non Billable</v>
      </c>
      <c r="M24" s="34" t="s">
        <v>56</v>
      </c>
      <c r="N24" s="1" t="s">
        <v>41</v>
      </c>
      <c r="O24" s="1" t="s">
        <v>42</v>
      </c>
      <c r="P24" s="1"/>
      <c r="Q24" s="1"/>
      <c r="R24" s="1" t="s">
        <v>57</v>
      </c>
      <c r="S24" s="33" t="s">
        <v>84</v>
      </c>
      <c r="T24" s="47" t="s">
        <v>965</v>
      </c>
      <c r="U24" s="47" t="s">
        <v>20</v>
      </c>
      <c r="V24" s="47" t="s">
        <v>20</v>
      </c>
      <c r="W24" s="47" t="s">
        <v>965</v>
      </c>
      <c r="X24" s="47" t="s">
        <v>965</v>
      </c>
      <c r="Y24" s="47" t="s">
        <v>965</v>
      </c>
      <c r="Z24" s="47" t="s">
        <v>965</v>
      </c>
      <c r="AA24" s="47" t="s">
        <v>965</v>
      </c>
      <c r="AB24" s="47" t="s">
        <v>20</v>
      </c>
      <c r="AC24" s="47" t="s">
        <v>20</v>
      </c>
      <c r="AD24" s="47" t="s">
        <v>965</v>
      </c>
      <c r="AE24" s="47" t="s">
        <v>965</v>
      </c>
      <c r="AF24" s="47" t="s">
        <v>965</v>
      </c>
      <c r="AG24" s="47" t="s">
        <v>965</v>
      </c>
      <c r="AH24" s="47" t="s">
        <v>967</v>
      </c>
      <c r="AI24" s="47" t="s">
        <v>20</v>
      </c>
      <c r="AJ24" s="47" t="s">
        <v>20</v>
      </c>
      <c r="AK24" s="47" t="s">
        <v>967</v>
      </c>
      <c r="AL24" s="47" t="s">
        <v>968</v>
      </c>
      <c r="AM24" s="47" t="s">
        <v>968</v>
      </c>
      <c r="AN24" s="47" t="s">
        <v>968</v>
      </c>
      <c r="AO24" s="47" t="s">
        <v>968</v>
      </c>
      <c r="AP24" s="47" t="s">
        <v>20</v>
      </c>
      <c r="AQ24" s="47" t="s">
        <v>20</v>
      </c>
      <c r="AR24" s="47" t="s">
        <v>20</v>
      </c>
      <c r="AS24" s="47" t="s">
        <v>965</v>
      </c>
      <c r="AT24" s="47" t="s">
        <v>965</v>
      </c>
      <c r="AU24" s="47" t="s">
        <v>965</v>
      </c>
      <c r="AV24" s="47" t="s">
        <v>967</v>
      </c>
      <c r="AW24" s="47" t="s">
        <v>20</v>
      </c>
      <c r="AX24" s="47" t="s">
        <v>20</v>
      </c>
      <c r="AY24" s="42">
        <f>COUNTIFS($T24:$AX24,"P")</f>
        <v>13</v>
      </c>
      <c r="AZ24" s="42">
        <f>COUNTIFS($T24:$AX24,"HD")/2</f>
        <v>0</v>
      </c>
      <c r="BA24" s="42">
        <f>COUNTIFS($T24:$AX24,"DO")</f>
        <v>11</v>
      </c>
      <c r="BB24" s="1">
        <f>COUNTIFS($T24:$AX24,"UPL")</f>
        <v>0</v>
      </c>
      <c r="BC24" s="42">
        <f>COUNTIFS($T24:$AX24,"LWP")</f>
        <v>0</v>
      </c>
      <c r="BD24" s="42">
        <f>SUM(COUNTIFS($T24:$AX24,{"PAT","MAT"}))</f>
        <v>0</v>
      </c>
      <c r="BE24" s="42">
        <f>COUNTIFS($T24:$AX24,"HO")</f>
        <v>0</v>
      </c>
      <c r="BF24" s="42">
        <f>COUNTIFS($T24:$AX24,"NA")</f>
        <v>0</v>
      </c>
      <c r="BG24" s="42">
        <f>COUNTIFS($T24:$AX24,"PL")</f>
        <v>4</v>
      </c>
      <c r="BH24" s="42">
        <f>COUNTIFS($T24:$AX24,"CL")</f>
        <v>3</v>
      </c>
      <c r="BI24" s="42">
        <f>COUNTIFS($T24:$AX24,"BL")</f>
        <v>0</v>
      </c>
      <c r="BJ24" s="42">
        <f>COUNTIFS($T24:$AX24,"CO")</f>
        <v>0</v>
      </c>
      <c r="BK24" s="42">
        <f t="shared" si="3"/>
        <v>7</v>
      </c>
      <c r="BL24" s="42">
        <f t="shared" si="4"/>
        <v>0</v>
      </c>
      <c r="BM24" s="42">
        <f t="shared" si="5"/>
        <v>1</v>
      </c>
      <c r="BN24" s="42">
        <f>SUM(AY24:BJ24)+SUM(COUNTIFS(Q24:AX24,{"TERM","RESIGNED"}))</f>
        <v>31</v>
      </c>
      <c r="BO24" s="1" t="s">
        <v>45</v>
      </c>
      <c r="BP24" s="42" t="s">
        <v>1020</v>
      </c>
      <c r="BQ24" s="34"/>
    </row>
    <row r="25" spans="1:69" x14ac:dyDescent="0.25">
      <c r="A25" s="32">
        <f t="shared" si="6"/>
        <v>23</v>
      </c>
      <c r="B25" s="1" t="s">
        <v>36</v>
      </c>
      <c r="C25" s="1">
        <v>13209</v>
      </c>
      <c r="D25" s="27">
        <v>13209</v>
      </c>
      <c r="E25" s="1" t="s">
        <v>946</v>
      </c>
      <c r="F25" s="34" t="s">
        <v>90</v>
      </c>
      <c r="G25" s="34" t="s">
        <v>78</v>
      </c>
      <c r="H25" s="30">
        <v>43073</v>
      </c>
      <c r="I25" s="30" t="s">
        <v>39</v>
      </c>
      <c r="J25" s="30" t="s">
        <v>39</v>
      </c>
      <c r="K25" s="42">
        <f t="shared" ca="1" si="1"/>
        <v>2229</v>
      </c>
      <c r="L25" s="44" t="str">
        <f t="shared" si="2"/>
        <v>Non Billable</v>
      </c>
      <c r="M25" s="34" t="s">
        <v>91</v>
      </c>
      <c r="N25" s="1" t="s">
        <v>41</v>
      </c>
      <c r="O25" s="1" t="s">
        <v>42</v>
      </c>
      <c r="P25" s="1"/>
      <c r="Q25" s="1"/>
      <c r="R25" s="1" t="s">
        <v>48</v>
      </c>
      <c r="S25" s="33" t="s">
        <v>1244</v>
      </c>
      <c r="T25" s="47" t="s">
        <v>965</v>
      </c>
      <c r="U25" s="47" t="s">
        <v>20</v>
      </c>
      <c r="V25" s="47" t="s">
        <v>20</v>
      </c>
      <c r="W25" s="47" t="s">
        <v>965</v>
      </c>
      <c r="X25" s="47" t="s">
        <v>965</v>
      </c>
      <c r="Y25" s="47" t="s">
        <v>965</v>
      </c>
      <c r="Z25" s="47" t="s">
        <v>965</v>
      </c>
      <c r="AA25" s="47" t="s">
        <v>965</v>
      </c>
      <c r="AB25" s="47" t="s">
        <v>20</v>
      </c>
      <c r="AC25" s="47" t="s">
        <v>20</v>
      </c>
      <c r="AD25" s="47" t="s">
        <v>965</v>
      </c>
      <c r="AE25" s="47" t="s">
        <v>965</v>
      </c>
      <c r="AF25" s="47" t="s">
        <v>965</v>
      </c>
      <c r="AG25" s="47" t="s">
        <v>965</v>
      </c>
      <c r="AH25" s="47" t="s">
        <v>965</v>
      </c>
      <c r="AI25" s="47" t="s">
        <v>20</v>
      </c>
      <c r="AJ25" s="47" t="s">
        <v>20</v>
      </c>
      <c r="AK25" s="47" t="s">
        <v>965</v>
      </c>
      <c r="AL25" s="47" t="s">
        <v>965</v>
      </c>
      <c r="AM25" s="47" t="s">
        <v>965</v>
      </c>
      <c r="AN25" s="47" t="s">
        <v>965</v>
      </c>
      <c r="AO25" s="47" t="s">
        <v>965</v>
      </c>
      <c r="AP25" s="47" t="s">
        <v>20</v>
      </c>
      <c r="AQ25" s="47" t="s">
        <v>20</v>
      </c>
      <c r="AR25" s="47" t="s">
        <v>20</v>
      </c>
      <c r="AS25" s="47" t="s">
        <v>965</v>
      </c>
      <c r="AT25" s="47" t="s">
        <v>965</v>
      </c>
      <c r="AU25" s="47" t="s">
        <v>965</v>
      </c>
      <c r="AV25" s="47" t="s">
        <v>22</v>
      </c>
      <c r="AW25" s="47" t="s">
        <v>20</v>
      </c>
      <c r="AX25" s="47" t="s">
        <v>20</v>
      </c>
      <c r="AY25" s="42">
        <f>COUNTIFS($T25:$AX25,"P")</f>
        <v>19</v>
      </c>
      <c r="AZ25" s="42">
        <f>COUNTIFS($T25:$AX25,"HD")/2</f>
        <v>0</v>
      </c>
      <c r="BA25" s="42">
        <f>COUNTIFS($T25:$AX25,"DO")</f>
        <v>11</v>
      </c>
      <c r="BB25" s="1">
        <f>COUNTIFS($T25:$AX25,"UPL")</f>
        <v>0</v>
      </c>
      <c r="BC25" s="42">
        <f>COUNTIFS($T25:$AX25,"LWP")</f>
        <v>1</v>
      </c>
      <c r="BD25" s="42">
        <f>SUM(COUNTIFS($T25:$AX25,{"PAT","MAT"}))</f>
        <v>0</v>
      </c>
      <c r="BE25" s="42">
        <f>COUNTIFS($T25:$AX25,"HO")</f>
        <v>0</v>
      </c>
      <c r="BF25" s="42">
        <f>COUNTIFS($T25:$AX25,"NA")</f>
        <v>0</v>
      </c>
      <c r="BG25" s="42">
        <f>COUNTIFS($T25:$AX25,"PL")</f>
        <v>0</v>
      </c>
      <c r="BH25" s="42">
        <f>COUNTIFS($T25:$AX25,"CL")</f>
        <v>0</v>
      </c>
      <c r="BI25" s="42">
        <f>COUNTIFS($T25:$AX25,"BL")</f>
        <v>0</v>
      </c>
      <c r="BJ25" s="42">
        <f>COUNTIFS($T25:$AX25,"CO")</f>
        <v>0</v>
      </c>
      <c r="BK25" s="42">
        <f t="shared" si="3"/>
        <v>0</v>
      </c>
      <c r="BL25" s="42">
        <f t="shared" si="4"/>
        <v>1</v>
      </c>
      <c r="BM25" s="42">
        <f t="shared" si="5"/>
        <v>1</v>
      </c>
      <c r="BN25" s="42">
        <f>SUM(AY25:BJ25)+SUM(COUNTIFS(Q25:AX25,{"TERM","RESIGNED"}))</f>
        <v>31</v>
      </c>
      <c r="BO25" s="1" t="s">
        <v>45</v>
      </c>
      <c r="BP25" s="42" t="s">
        <v>1023</v>
      </c>
      <c r="BQ25" s="34"/>
    </row>
    <row r="26" spans="1:69" x14ac:dyDescent="0.25">
      <c r="A26" s="32">
        <f t="shared" si="6"/>
        <v>24</v>
      </c>
      <c r="B26" s="1" t="s">
        <v>36</v>
      </c>
      <c r="C26" s="1">
        <v>13235</v>
      </c>
      <c r="D26" s="27">
        <v>13235</v>
      </c>
      <c r="E26" s="1" t="s">
        <v>946</v>
      </c>
      <c r="F26" s="34" t="s">
        <v>93</v>
      </c>
      <c r="G26" s="34" t="s">
        <v>67</v>
      </c>
      <c r="H26" s="30">
        <v>43080</v>
      </c>
      <c r="I26" s="30" t="s">
        <v>39</v>
      </c>
      <c r="J26" s="30" t="s">
        <v>39</v>
      </c>
      <c r="K26" s="42">
        <f t="shared" ca="1" si="1"/>
        <v>2222</v>
      </c>
      <c r="L26" s="44" t="str">
        <f t="shared" si="2"/>
        <v>Non Billable</v>
      </c>
      <c r="M26" s="34" t="s">
        <v>47</v>
      </c>
      <c r="N26" s="1" t="s">
        <v>41</v>
      </c>
      <c r="O26" s="1" t="s">
        <v>42</v>
      </c>
      <c r="P26" s="1"/>
      <c r="Q26" s="1"/>
      <c r="R26" s="1" t="s">
        <v>43</v>
      </c>
      <c r="S26" s="33" t="s">
        <v>63</v>
      </c>
      <c r="T26" s="47" t="s">
        <v>965</v>
      </c>
      <c r="U26" s="47" t="s">
        <v>20</v>
      </c>
      <c r="V26" s="47" t="s">
        <v>20</v>
      </c>
      <c r="W26" s="47" t="s">
        <v>965</v>
      </c>
      <c r="X26" s="47" t="s">
        <v>965</v>
      </c>
      <c r="Y26" s="47" t="s">
        <v>965</v>
      </c>
      <c r="Z26" s="47" t="s">
        <v>965</v>
      </c>
      <c r="AA26" s="47" t="s">
        <v>965</v>
      </c>
      <c r="AB26" s="47" t="s">
        <v>20</v>
      </c>
      <c r="AC26" s="47" t="s">
        <v>20</v>
      </c>
      <c r="AD26" s="47" t="s">
        <v>967</v>
      </c>
      <c r="AE26" s="47" t="s">
        <v>967</v>
      </c>
      <c r="AF26" s="47" t="s">
        <v>967</v>
      </c>
      <c r="AG26" s="47" t="s">
        <v>967</v>
      </c>
      <c r="AH26" s="47" t="s">
        <v>968</v>
      </c>
      <c r="AI26" s="47" t="s">
        <v>20</v>
      </c>
      <c r="AJ26" s="47" t="s">
        <v>20</v>
      </c>
      <c r="AK26" s="47" t="s">
        <v>965</v>
      </c>
      <c r="AL26" s="47" t="s">
        <v>965</v>
      </c>
      <c r="AM26" s="47" t="s">
        <v>965</v>
      </c>
      <c r="AN26" s="47" t="s">
        <v>965</v>
      </c>
      <c r="AO26" s="47" t="s">
        <v>967</v>
      </c>
      <c r="AP26" s="47" t="s">
        <v>20</v>
      </c>
      <c r="AQ26" s="47" t="s">
        <v>20</v>
      </c>
      <c r="AR26" s="47" t="s">
        <v>20</v>
      </c>
      <c r="AS26" s="47" t="s">
        <v>968</v>
      </c>
      <c r="AT26" s="47" t="s">
        <v>968</v>
      </c>
      <c r="AU26" s="47" t="s">
        <v>968</v>
      </c>
      <c r="AV26" s="47" t="s">
        <v>968</v>
      </c>
      <c r="AW26" s="47" t="s">
        <v>20</v>
      </c>
      <c r="AX26" s="47" t="s">
        <v>20</v>
      </c>
      <c r="AY26" s="42">
        <f>COUNTIFS($T26:$AX26,"P")</f>
        <v>10</v>
      </c>
      <c r="AZ26" s="42">
        <f>COUNTIFS($T26:$AX26,"HD")/2</f>
        <v>0</v>
      </c>
      <c r="BA26" s="42">
        <f>COUNTIFS($T26:$AX26,"DO")</f>
        <v>11</v>
      </c>
      <c r="BB26" s="1">
        <f>COUNTIFS($T26:$AX26,"UPL")</f>
        <v>0</v>
      </c>
      <c r="BC26" s="42">
        <f>COUNTIFS($T26:$AX26,"LWP")</f>
        <v>0</v>
      </c>
      <c r="BD26" s="42">
        <f>SUM(COUNTIFS($T26:$AX26,{"PAT","MAT"}))</f>
        <v>0</v>
      </c>
      <c r="BE26" s="42">
        <f>COUNTIFS($T26:$AX26,"HO")</f>
        <v>0</v>
      </c>
      <c r="BF26" s="42">
        <f>COUNTIFS($T26:$AX26,"NA")</f>
        <v>0</v>
      </c>
      <c r="BG26" s="42">
        <f>COUNTIFS($T26:$AX26,"PL")</f>
        <v>5</v>
      </c>
      <c r="BH26" s="42">
        <f>COUNTIFS($T26:$AX26,"CL")</f>
        <v>5</v>
      </c>
      <c r="BI26" s="42">
        <f>COUNTIFS($T26:$AX26,"BL")</f>
        <v>0</v>
      </c>
      <c r="BJ26" s="42">
        <f>COUNTIFS($T26:$AX26,"CO")</f>
        <v>0</v>
      </c>
      <c r="BK26" s="42">
        <f t="shared" si="3"/>
        <v>10</v>
      </c>
      <c r="BL26" s="42">
        <f t="shared" si="4"/>
        <v>0</v>
      </c>
      <c r="BM26" s="42">
        <f t="shared" si="5"/>
        <v>0</v>
      </c>
      <c r="BN26" s="42">
        <f>SUM(AY26:BJ26)+SUM(COUNTIFS(Q26:AX26,{"TERM","RESIGNED"}))</f>
        <v>31</v>
      </c>
      <c r="BO26" s="1" t="s">
        <v>45</v>
      </c>
      <c r="BP26" s="42" t="s">
        <v>1019</v>
      </c>
      <c r="BQ26" s="34"/>
    </row>
    <row r="27" spans="1:69" x14ac:dyDescent="0.25">
      <c r="A27" s="32">
        <f t="shared" si="6"/>
        <v>25</v>
      </c>
      <c r="B27" s="1" t="s">
        <v>36</v>
      </c>
      <c r="C27" s="1">
        <v>13535</v>
      </c>
      <c r="D27" s="27">
        <v>13535</v>
      </c>
      <c r="E27" s="1" t="s">
        <v>945</v>
      </c>
      <c r="F27" s="34" t="s">
        <v>95</v>
      </c>
      <c r="G27" s="34" t="s">
        <v>976</v>
      </c>
      <c r="H27" s="30">
        <v>43140</v>
      </c>
      <c r="I27" s="30" t="s">
        <v>39</v>
      </c>
      <c r="J27" s="30" t="s">
        <v>39</v>
      </c>
      <c r="K27" s="42">
        <f t="shared" ca="1" si="1"/>
        <v>2162</v>
      </c>
      <c r="L27" s="44" t="str">
        <f t="shared" si="2"/>
        <v>Non Billable</v>
      </c>
      <c r="M27" s="34" t="s">
        <v>56</v>
      </c>
      <c r="N27" s="1" t="s">
        <v>41</v>
      </c>
      <c r="O27" s="1" t="s">
        <v>42</v>
      </c>
      <c r="P27" s="1"/>
      <c r="Q27" s="1"/>
      <c r="R27" s="1" t="s">
        <v>57</v>
      </c>
      <c r="S27" s="33" t="s">
        <v>85</v>
      </c>
      <c r="T27" s="47" t="s">
        <v>965</v>
      </c>
      <c r="U27" s="47" t="s">
        <v>20</v>
      </c>
      <c r="V27" s="47" t="s">
        <v>20</v>
      </c>
      <c r="W27" s="47" t="s">
        <v>965</v>
      </c>
      <c r="X27" s="47" t="s">
        <v>965</v>
      </c>
      <c r="Y27" s="47" t="s">
        <v>965</v>
      </c>
      <c r="Z27" s="47" t="s">
        <v>965</v>
      </c>
      <c r="AA27" s="47" t="s">
        <v>967</v>
      </c>
      <c r="AB27" s="47" t="s">
        <v>20</v>
      </c>
      <c r="AC27" s="47" t="s">
        <v>20</v>
      </c>
      <c r="AD27" s="47" t="s">
        <v>967</v>
      </c>
      <c r="AE27" s="47" t="s">
        <v>967</v>
      </c>
      <c r="AF27" s="47" t="s">
        <v>967</v>
      </c>
      <c r="AG27" s="47" t="s">
        <v>968</v>
      </c>
      <c r="AH27" s="47" t="s">
        <v>968</v>
      </c>
      <c r="AI27" s="47" t="s">
        <v>20</v>
      </c>
      <c r="AJ27" s="47" t="s">
        <v>20</v>
      </c>
      <c r="AK27" s="47" t="s">
        <v>965</v>
      </c>
      <c r="AL27" s="47" t="s">
        <v>965</v>
      </c>
      <c r="AM27" s="47" t="s">
        <v>965</v>
      </c>
      <c r="AN27" s="47" t="s">
        <v>965</v>
      </c>
      <c r="AO27" s="47" t="s">
        <v>965</v>
      </c>
      <c r="AP27" s="47" t="s">
        <v>20</v>
      </c>
      <c r="AQ27" s="47" t="s">
        <v>20</v>
      </c>
      <c r="AR27" s="47" t="s">
        <v>20</v>
      </c>
      <c r="AS27" s="47" t="s">
        <v>965</v>
      </c>
      <c r="AT27" s="47" t="s">
        <v>965</v>
      </c>
      <c r="AU27" s="47" t="s">
        <v>965</v>
      </c>
      <c r="AV27" s="47" t="s">
        <v>965</v>
      </c>
      <c r="AW27" s="47" t="s">
        <v>20</v>
      </c>
      <c r="AX27" s="47" t="s">
        <v>20</v>
      </c>
      <c r="AY27" s="42">
        <f>COUNTIFS($T27:$AX27,"P")</f>
        <v>14</v>
      </c>
      <c r="AZ27" s="42">
        <f>COUNTIFS($T27:$AX27,"HD")/2</f>
        <v>0</v>
      </c>
      <c r="BA27" s="42">
        <f>COUNTIFS($T27:$AX27,"DO")</f>
        <v>11</v>
      </c>
      <c r="BB27" s="1">
        <f>COUNTIFS($T27:$AX27,"UPL")</f>
        <v>0</v>
      </c>
      <c r="BC27" s="42">
        <f>COUNTIFS($T27:$AX27,"LWP")</f>
        <v>0</v>
      </c>
      <c r="BD27" s="42">
        <f>SUM(COUNTIFS($T27:$AX27,{"PAT","MAT"}))</f>
        <v>0</v>
      </c>
      <c r="BE27" s="42">
        <f>COUNTIFS($T27:$AX27,"HO")</f>
        <v>0</v>
      </c>
      <c r="BF27" s="42">
        <f>COUNTIFS($T27:$AX27,"NA")</f>
        <v>0</v>
      </c>
      <c r="BG27" s="42">
        <f>COUNTIFS($T27:$AX27,"PL")</f>
        <v>2</v>
      </c>
      <c r="BH27" s="42">
        <f>COUNTIFS($T27:$AX27,"CL")</f>
        <v>4</v>
      </c>
      <c r="BI27" s="42">
        <f>COUNTIFS($T27:$AX27,"BL")</f>
        <v>0</v>
      </c>
      <c r="BJ27" s="42">
        <f>COUNTIFS($T27:$AX27,"CO")</f>
        <v>0</v>
      </c>
      <c r="BK27" s="42">
        <f t="shared" si="3"/>
        <v>6</v>
      </c>
      <c r="BL27" s="42">
        <f t="shared" si="4"/>
        <v>0</v>
      </c>
      <c r="BM27" s="42">
        <f t="shared" si="5"/>
        <v>1</v>
      </c>
      <c r="BN27" s="42">
        <f>SUM(AY27:BJ27)+SUM(COUNTIFS(Q27:AX27,{"TERM","RESIGNED"}))</f>
        <v>31</v>
      </c>
      <c r="BO27" s="1" t="s">
        <v>45</v>
      </c>
      <c r="BP27" s="42" t="s">
        <v>1020</v>
      </c>
      <c r="BQ27" s="34"/>
    </row>
    <row r="28" spans="1:69" x14ac:dyDescent="0.25">
      <c r="A28" s="32">
        <f t="shared" si="6"/>
        <v>26</v>
      </c>
      <c r="B28" s="1" t="s">
        <v>36</v>
      </c>
      <c r="C28" s="1">
        <v>13551</v>
      </c>
      <c r="D28" s="27">
        <v>13551</v>
      </c>
      <c r="E28" s="1" t="s">
        <v>945</v>
      </c>
      <c r="F28" s="34" t="s">
        <v>96</v>
      </c>
      <c r="G28" s="34" t="s">
        <v>55</v>
      </c>
      <c r="H28" s="30">
        <v>43144</v>
      </c>
      <c r="I28" s="30" t="s">
        <v>39</v>
      </c>
      <c r="J28" s="30" t="s">
        <v>39</v>
      </c>
      <c r="K28" s="42">
        <f t="shared" ca="1" si="1"/>
        <v>2158</v>
      </c>
      <c r="L28" s="44" t="str">
        <f t="shared" si="2"/>
        <v>Non Billable</v>
      </c>
      <c r="M28" s="34" t="s">
        <v>56</v>
      </c>
      <c r="N28" s="1" t="s">
        <v>41</v>
      </c>
      <c r="O28" s="1" t="s">
        <v>42</v>
      </c>
      <c r="P28" s="1"/>
      <c r="Q28" s="1"/>
      <c r="R28" s="1" t="s">
        <v>57</v>
      </c>
      <c r="S28" s="33" t="s">
        <v>990</v>
      </c>
      <c r="T28" s="47" t="s">
        <v>965</v>
      </c>
      <c r="U28" s="47" t="s">
        <v>20</v>
      </c>
      <c r="V28" s="47" t="s">
        <v>20</v>
      </c>
      <c r="W28" s="47" t="s">
        <v>965</v>
      </c>
      <c r="X28" s="47" t="s">
        <v>965</v>
      </c>
      <c r="Y28" s="47" t="s">
        <v>965</v>
      </c>
      <c r="Z28" s="47" t="s">
        <v>965</v>
      </c>
      <c r="AA28" s="47" t="s">
        <v>965</v>
      </c>
      <c r="AB28" s="47" t="s">
        <v>20</v>
      </c>
      <c r="AC28" s="47" t="s">
        <v>20</v>
      </c>
      <c r="AD28" s="47" t="s">
        <v>967</v>
      </c>
      <c r="AE28" s="47" t="s">
        <v>968</v>
      </c>
      <c r="AF28" s="47" t="s">
        <v>968</v>
      </c>
      <c r="AG28" s="47" t="s">
        <v>965</v>
      </c>
      <c r="AH28" s="47" t="s">
        <v>965</v>
      </c>
      <c r="AI28" s="47" t="s">
        <v>20</v>
      </c>
      <c r="AJ28" s="47" t="s">
        <v>20</v>
      </c>
      <c r="AK28" s="47" t="s">
        <v>965</v>
      </c>
      <c r="AL28" s="47" t="s">
        <v>968</v>
      </c>
      <c r="AM28" s="47" t="s">
        <v>965</v>
      </c>
      <c r="AN28" s="47" t="s">
        <v>965</v>
      </c>
      <c r="AO28" s="47" t="s">
        <v>965</v>
      </c>
      <c r="AP28" s="47" t="s">
        <v>20</v>
      </c>
      <c r="AQ28" s="47" t="s">
        <v>20</v>
      </c>
      <c r="AR28" s="47" t="s">
        <v>20</v>
      </c>
      <c r="AS28" s="47" t="s">
        <v>965</v>
      </c>
      <c r="AT28" s="47" t="s">
        <v>965</v>
      </c>
      <c r="AU28" s="47" t="s">
        <v>965</v>
      </c>
      <c r="AV28" s="47" t="s">
        <v>967</v>
      </c>
      <c r="AW28" s="47" t="s">
        <v>20</v>
      </c>
      <c r="AX28" s="47" t="s">
        <v>20</v>
      </c>
      <c r="AY28" s="42">
        <f>COUNTIFS($T28:$AX28,"P")</f>
        <v>15</v>
      </c>
      <c r="AZ28" s="42">
        <f>COUNTIFS($T28:$AX28,"HD")/2</f>
        <v>0</v>
      </c>
      <c r="BA28" s="42">
        <f>COUNTIFS($T28:$AX28,"DO")</f>
        <v>11</v>
      </c>
      <c r="BB28" s="1">
        <f>COUNTIFS($T28:$AX28,"UPL")</f>
        <v>0</v>
      </c>
      <c r="BC28" s="42">
        <f>COUNTIFS($T28:$AX28,"LWP")</f>
        <v>0</v>
      </c>
      <c r="BD28" s="42">
        <f>SUM(COUNTIFS($T28:$AX28,{"PAT","MAT"}))</f>
        <v>0</v>
      </c>
      <c r="BE28" s="42">
        <f>COUNTIFS($T28:$AX28,"HO")</f>
        <v>0</v>
      </c>
      <c r="BF28" s="42">
        <f>COUNTIFS($T28:$AX28,"NA")</f>
        <v>0</v>
      </c>
      <c r="BG28" s="42">
        <f>COUNTIFS($T28:$AX28,"PL")</f>
        <v>3</v>
      </c>
      <c r="BH28" s="42">
        <f>COUNTIFS($T28:$AX28,"CL")</f>
        <v>2</v>
      </c>
      <c r="BI28" s="42">
        <f>COUNTIFS($T28:$AX28,"BL")</f>
        <v>0</v>
      </c>
      <c r="BJ28" s="42">
        <f>COUNTIFS($T28:$AX28,"CO")</f>
        <v>0</v>
      </c>
      <c r="BK28" s="42">
        <f t="shared" si="3"/>
        <v>5</v>
      </c>
      <c r="BL28" s="42">
        <f t="shared" si="4"/>
        <v>0</v>
      </c>
      <c r="BM28" s="42">
        <f t="shared" si="5"/>
        <v>1</v>
      </c>
      <c r="BN28" s="42">
        <f>SUM(AY28:BJ28)+SUM(COUNTIFS(Q28:AX28,{"TERM","RESIGNED"}))</f>
        <v>31</v>
      </c>
      <c r="BO28" s="1" t="s">
        <v>45</v>
      </c>
      <c r="BP28" s="42" t="s">
        <v>1024</v>
      </c>
      <c r="BQ28" s="34"/>
    </row>
    <row r="29" spans="1:69" x14ac:dyDescent="0.25">
      <c r="A29" s="32">
        <f t="shared" si="6"/>
        <v>27</v>
      </c>
      <c r="B29" s="1" t="s">
        <v>36</v>
      </c>
      <c r="C29" s="1">
        <v>13600</v>
      </c>
      <c r="D29" s="27">
        <v>13600</v>
      </c>
      <c r="E29" s="1" t="s">
        <v>946</v>
      </c>
      <c r="F29" s="34" t="s">
        <v>97</v>
      </c>
      <c r="G29" s="34" t="s">
        <v>67</v>
      </c>
      <c r="H29" s="30">
        <v>43154</v>
      </c>
      <c r="I29" s="30" t="s">
        <v>39</v>
      </c>
      <c r="J29" s="30" t="s">
        <v>39</v>
      </c>
      <c r="K29" s="42">
        <f t="shared" ca="1" si="1"/>
        <v>2148</v>
      </c>
      <c r="L29" s="44" t="str">
        <f t="shared" si="2"/>
        <v>Non Billable</v>
      </c>
      <c r="M29" s="34" t="s">
        <v>47</v>
      </c>
      <c r="N29" s="1" t="s">
        <v>41</v>
      </c>
      <c r="O29" s="1" t="s">
        <v>42</v>
      </c>
      <c r="P29" s="1"/>
      <c r="Q29" s="1"/>
      <c r="R29" s="1" t="s">
        <v>43</v>
      </c>
      <c r="S29" s="33" t="s">
        <v>65</v>
      </c>
      <c r="T29" s="47" t="s">
        <v>965</v>
      </c>
      <c r="U29" s="47" t="s">
        <v>20</v>
      </c>
      <c r="V29" s="47" t="s">
        <v>20</v>
      </c>
      <c r="W29" s="47" t="s">
        <v>965</v>
      </c>
      <c r="X29" s="47" t="s">
        <v>965</v>
      </c>
      <c r="Y29" s="47" t="s">
        <v>965</v>
      </c>
      <c r="Z29" s="47" t="s">
        <v>965</v>
      </c>
      <c r="AA29" s="47" t="s">
        <v>965</v>
      </c>
      <c r="AB29" s="47" t="s">
        <v>20</v>
      </c>
      <c r="AC29" s="47" t="s">
        <v>20</v>
      </c>
      <c r="AD29" s="47" t="s">
        <v>965</v>
      </c>
      <c r="AE29" s="47" t="s">
        <v>965</v>
      </c>
      <c r="AF29" s="47" t="s">
        <v>965</v>
      </c>
      <c r="AG29" s="47" t="s">
        <v>965</v>
      </c>
      <c r="AH29" s="47" t="s">
        <v>965</v>
      </c>
      <c r="AI29" s="47" t="s">
        <v>20</v>
      </c>
      <c r="AJ29" s="47" t="s">
        <v>20</v>
      </c>
      <c r="AK29" s="47" t="s">
        <v>965</v>
      </c>
      <c r="AL29" s="47" t="s">
        <v>965</v>
      </c>
      <c r="AM29" s="47" t="s">
        <v>965</v>
      </c>
      <c r="AN29" s="47" t="s">
        <v>965</v>
      </c>
      <c r="AO29" s="47" t="s">
        <v>965</v>
      </c>
      <c r="AP29" s="47" t="s">
        <v>20</v>
      </c>
      <c r="AQ29" s="47" t="s">
        <v>20</v>
      </c>
      <c r="AR29" s="47" t="s">
        <v>20</v>
      </c>
      <c r="AS29" s="47" t="s">
        <v>968</v>
      </c>
      <c r="AT29" s="47" t="s">
        <v>968</v>
      </c>
      <c r="AU29" s="47" t="s">
        <v>967</v>
      </c>
      <c r="AV29" s="47" t="s">
        <v>967</v>
      </c>
      <c r="AW29" s="47" t="s">
        <v>20</v>
      </c>
      <c r="AX29" s="47" t="s">
        <v>20</v>
      </c>
      <c r="AY29" s="42">
        <f>COUNTIFS($T29:$AX29,"P")</f>
        <v>16</v>
      </c>
      <c r="AZ29" s="42">
        <f>COUNTIFS($T29:$AX29,"HD")/2</f>
        <v>0</v>
      </c>
      <c r="BA29" s="42">
        <f>COUNTIFS($T29:$AX29,"DO")</f>
        <v>11</v>
      </c>
      <c r="BB29" s="1">
        <f>COUNTIFS($T29:$AX29,"UPL")</f>
        <v>0</v>
      </c>
      <c r="BC29" s="42">
        <f>COUNTIFS($T29:$AX29,"LWP")</f>
        <v>0</v>
      </c>
      <c r="BD29" s="42">
        <f>SUM(COUNTIFS($T29:$AX29,{"PAT","MAT"}))</f>
        <v>0</v>
      </c>
      <c r="BE29" s="42">
        <f>COUNTIFS($T29:$AX29,"HO")</f>
        <v>0</v>
      </c>
      <c r="BF29" s="42">
        <f>COUNTIFS($T29:$AX29,"NA")</f>
        <v>0</v>
      </c>
      <c r="BG29" s="42">
        <f>COUNTIFS($T29:$AX29,"PL")</f>
        <v>2</v>
      </c>
      <c r="BH29" s="42">
        <f>COUNTIFS($T29:$AX29,"CL")</f>
        <v>2</v>
      </c>
      <c r="BI29" s="42">
        <f>COUNTIFS($T29:$AX29,"BL")</f>
        <v>0</v>
      </c>
      <c r="BJ29" s="42">
        <f>COUNTIFS($T29:$AX29,"CO")</f>
        <v>0</v>
      </c>
      <c r="BK29" s="42">
        <f t="shared" si="3"/>
        <v>4</v>
      </c>
      <c r="BL29" s="42">
        <f t="shared" si="4"/>
        <v>0</v>
      </c>
      <c r="BM29" s="42">
        <f t="shared" si="5"/>
        <v>1</v>
      </c>
      <c r="BN29" s="42">
        <f>SUM(AY29:BJ29)+SUM(COUNTIFS(Q29:AX29,{"TERM","RESIGNED"}))</f>
        <v>31</v>
      </c>
      <c r="BO29" s="1" t="s">
        <v>45</v>
      </c>
      <c r="BP29" s="42" t="s">
        <v>1215</v>
      </c>
      <c r="BQ29" s="34"/>
    </row>
    <row r="30" spans="1:69" x14ac:dyDescent="0.25">
      <c r="A30" s="32">
        <f t="shared" si="6"/>
        <v>28</v>
      </c>
      <c r="B30" s="1" t="s">
        <v>36</v>
      </c>
      <c r="C30" s="1">
        <v>13894</v>
      </c>
      <c r="D30" s="27">
        <v>13894</v>
      </c>
      <c r="E30" s="1" t="s">
        <v>945</v>
      </c>
      <c r="F30" s="34" t="s">
        <v>98</v>
      </c>
      <c r="G30" s="34" t="s">
        <v>55</v>
      </c>
      <c r="H30" s="30">
        <v>43207</v>
      </c>
      <c r="I30" s="30" t="s">
        <v>39</v>
      </c>
      <c r="J30" s="30" t="s">
        <v>39</v>
      </c>
      <c r="K30" s="42">
        <f t="shared" ca="1" si="1"/>
        <v>2095</v>
      </c>
      <c r="L30" s="44" t="str">
        <f t="shared" si="2"/>
        <v>Non Billable</v>
      </c>
      <c r="M30" s="34" t="s">
        <v>56</v>
      </c>
      <c r="N30" s="1" t="s">
        <v>41</v>
      </c>
      <c r="O30" s="1" t="s">
        <v>42</v>
      </c>
      <c r="P30" s="1"/>
      <c r="Q30" s="1"/>
      <c r="R30" s="1" t="s">
        <v>57</v>
      </c>
      <c r="S30" s="33" t="s">
        <v>990</v>
      </c>
      <c r="T30" s="47" t="s">
        <v>968</v>
      </c>
      <c r="U30" s="47" t="s">
        <v>20</v>
      </c>
      <c r="V30" s="47" t="s">
        <v>20</v>
      </c>
      <c r="W30" s="47" t="s">
        <v>967</v>
      </c>
      <c r="X30" s="47" t="s">
        <v>965</v>
      </c>
      <c r="Y30" s="47" t="s">
        <v>965</v>
      </c>
      <c r="Z30" s="47" t="s">
        <v>965</v>
      </c>
      <c r="AA30" s="47" t="s">
        <v>965</v>
      </c>
      <c r="AB30" s="47" t="s">
        <v>20</v>
      </c>
      <c r="AC30" s="47" t="s">
        <v>20</v>
      </c>
      <c r="AD30" s="47" t="s">
        <v>965</v>
      </c>
      <c r="AE30" s="47" t="s">
        <v>965</v>
      </c>
      <c r="AF30" s="47" t="s">
        <v>965</v>
      </c>
      <c r="AG30" s="47" t="s">
        <v>965</v>
      </c>
      <c r="AH30" s="47" t="s">
        <v>965</v>
      </c>
      <c r="AI30" s="47" t="s">
        <v>20</v>
      </c>
      <c r="AJ30" s="47" t="s">
        <v>20</v>
      </c>
      <c r="AK30" s="47" t="s">
        <v>965</v>
      </c>
      <c r="AL30" s="47" t="s">
        <v>965</v>
      </c>
      <c r="AM30" s="47" t="s">
        <v>965</v>
      </c>
      <c r="AN30" s="47" t="s">
        <v>965</v>
      </c>
      <c r="AO30" s="47" t="s">
        <v>967</v>
      </c>
      <c r="AP30" s="47" t="s">
        <v>20</v>
      </c>
      <c r="AQ30" s="47" t="s">
        <v>20</v>
      </c>
      <c r="AR30" s="47" t="s">
        <v>20</v>
      </c>
      <c r="AS30" s="47" t="s">
        <v>965</v>
      </c>
      <c r="AT30" s="47" t="s">
        <v>965</v>
      </c>
      <c r="AU30" s="47" t="s">
        <v>965</v>
      </c>
      <c r="AV30" s="47" t="s">
        <v>965</v>
      </c>
      <c r="AW30" s="47" t="s">
        <v>20</v>
      </c>
      <c r="AX30" s="47" t="s">
        <v>20</v>
      </c>
      <c r="AY30" s="42">
        <f>COUNTIFS($T30:$AX30,"P")</f>
        <v>17</v>
      </c>
      <c r="AZ30" s="42">
        <f>COUNTIFS($T30:$AX30,"HD")/2</f>
        <v>0</v>
      </c>
      <c r="BA30" s="42">
        <f>COUNTIFS($T30:$AX30,"DO")</f>
        <v>11</v>
      </c>
      <c r="BB30" s="1">
        <f>COUNTIFS($T30:$AX30,"UPL")</f>
        <v>0</v>
      </c>
      <c r="BC30" s="42">
        <f>COUNTIFS($T30:$AX30,"LWP")</f>
        <v>0</v>
      </c>
      <c r="BD30" s="42">
        <f>SUM(COUNTIFS($T30:$AX30,{"PAT","MAT"}))</f>
        <v>0</v>
      </c>
      <c r="BE30" s="42">
        <f>COUNTIFS($T30:$AX30,"HO")</f>
        <v>0</v>
      </c>
      <c r="BF30" s="42">
        <f>COUNTIFS($T30:$AX30,"NA")</f>
        <v>0</v>
      </c>
      <c r="BG30" s="42">
        <f>COUNTIFS($T30:$AX30,"PL")</f>
        <v>1</v>
      </c>
      <c r="BH30" s="42">
        <f>COUNTIFS($T30:$AX30,"CL")</f>
        <v>2</v>
      </c>
      <c r="BI30" s="42">
        <f>COUNTIFS($T30:$AX30,"BL")</f>
        <v>0</v>
      </c>
      <c r="BJ30" s="42">
        <f>COUNTIFS($T30:$AX30,"CO")</f>
        <v>0</v>
      </c>
      <c r="BK30" s="42">
        <f t="shared" si="3"/>
        <v>3</v>
      </c>
      <c r="BL30" s="42">
        <f t="shared" si="4"/>
        <v>1</v>
      </c>
      <c r="BM30" s="42">
        <f t="shared" si="5"/>
        <v>1</v>
      </c>
      <c r="BN30" s="42">
        <f>SUM(AY30:BJ30)+SUM(COUNTIFS(Q30:AX30,{"TERM","RESIGNED"}))</f>
        <v>31</v>
      </c>
      <c r="BO30" s="1" t="s">
        <v>45</v>
      </c>
      <c r="BP30" s="42" t="s">
        <v>1024</v>
      </c>
      <c r="BQ30" s="34"/>
    </row>
    <row r="31" spans="1:69" x14ac:dyDescent="0.25">
      <c r="A31" s="32">
        <f t="shared" si="6"/>
        <v>29</v>
      </c>
      <c r="B31" s="1" t="s">
        <v>36</v>
      </c>
      <c r="C31" s="1">
        <v>13976</v>
      </c>
      <c r="D31" s="27">
        <v>13976</v>
      </c>
      <c r="E31" s="1" t="s">
        <v>946</v>
      </c>
      <c r="F31" s="34" t="s">
        <v>99</v>
      </c>
      <c r="G31" s="34" t="s">
        <v>55</v>
      </c>
      <c r="H31" s="30">
        <v>43223</v>
      </c>
      <c r="I31" s="30" t="s">
        <v>39</v>
      </c>
      <c r="J31" s="30" t="s">
        <v>39</v>
      </c>
      <c r="K31" s="42">
        <f t="shared" ca="1" si="1"/>
        <v>2079</v>
      </c>
      <c r="L31" s="44" t="str">
        <f t="shared" si="2"/>
        <v>Non Billable</v>
      </c>
      <c r="M31" s="34" t="s">
        <v>56</v>
      </c>
      <c r="N31" s="1" t="s">
        <v>41</v>
      </c>
      <c r="O31" s="1" t="s">
        <v>42</v>
      </c>
      <c r="P31" s="1"/>
      <c r="Q31" s="1"/>
      <c r="R31" s="1" t="s">
        <v>57</v>
      </c>
      <c r="S31" s="33" t="s">
        <v>194</v>
      </c>
      <c r="T31" s="47" t="s">
        <v>965</v>
      </c>
      <c r="U31" s="47" t="s">
        <v>20</v>
      </c>
      <c r="V31" s="47" t="s">
        <v>20</v>
      </c>
      <c r="W31" s="47" t="s">
        <v>965</v>
      </c>
      <c r="X31" s="47" t="s">
        <v>965</v>
      </c>
      <c r="Y31" s="47" t="s">
        <v>965</v>
      </c>
      <c r="Z31" s="47" t="s">
        <v>965</v>
      </c>
      <c r="AA31" s="47" t="s">
        <v>965</v>
      </c>
      <c r="AB31" s="47" t="s">
        <v>20</v>
      </c>
      <c r="AC31" s="47" t="s">
        <v>20</v>
      </c>
      <c r="AD31" s="47" t="s">
        <v>967</v>
      </c>
      <c r="AE31" s="47" t="s">
        <v>965</v>
      </c>
      <c r="AF31" s="47" t="s">
        <v>965</v>
      </c>
      <c r="AG31" s="47" t="s">
        <v>965</v>
      </c>
      <c r="AH31" s="47" t="s">
        <v>965</v>
      </c>
      <c r="AI31" s="47" t="s">
        <v>20</v>
      </c>
      <c r="AJ31" s="47" t="s">
        <v>20</v>
      </c>
      <c r="AK31" s="47" t="s">
        <v>965</v>
      </c>
      <c r="AL31" s="47" t="s">
        <v>965</v>
      </c>
      <c r="AM31" s="47" t="s">
        <v>968</v>
      </c>
      <c r="AN31" s="47" t="s">
        <v>968</v>
      </c>
      <c r="AO31" s="47" t="s">
        <v>968</v>
      </c>
      <c r="AP31" s="47" t="s">
        <v>20</v>
      </c>
      <c r="AQ31" s="47" t="s">
        <v>20</v>
      </c>
      <c r="AR31" s="47" t="s">
        <v>20</v>
      </c>
      <c r="AS31" s="47" t="s">
        <v>965</v>
      </c>
      <c r="AT31" s="47" t="s">
        <v>965</v>
      </c>
      <c r="AU31" s="47" t="s">
        <v>965</v>
      </c>
      <c r="AV31" s="47" t="s">
        <v>965</v>
      </c>
      <c r="AW31" s="47" t="s">
        <v>20</v>
      </c>
      <c r="AX31" s="47" t="s">
        <v>20</v>
      </c>
      <c r="AY31" s="42">
        <f>COUNTIFS($T31:$AX31,"P")</f>
        <v>16</v>
      </c>
      <c r="AZ31" s="42">
        <f>COUNTIFS($T31:$AX31,"HD")/2</f>
        <v>0</v>
      </c>
      <c r="BA31" s="42">
        <f>COUNTIFS($T31:$AX31,"DO")</f>
        <v>11</v>
      </c>
      <c r="BB31" s="1">
        <f>COUNTIFS($T31:$AX31,"UPL")</f>
        <v>0</v>
      </c>
      <c r="BC31" s="42">
        <f>COUNTIFS($T31:$AX31,"LWP")</f>
        <v>0</v>
      </c>
      <c r="BD31" s="42">
        <f>SUM(COUNTIFS($T31:$AX31,{"PAT","MAT"}))</f>
        <v>0</v>
      </c>
      <c r="BE31" s="42">
        <f>COUNTIFS($T31:$AX31,"HO")</f>
        <v>0</v>
      </c>
      <c r="BF31" s="42">
        <f>COUNTIFS($T31:$AX31,"NA")</f>
        <v>0</v>
      </c>
      <c r="BG31" s="42">
        <f>COUNTIFS($T31:$AX31,"PL")</f>
        <v>3</v>
      </c>
      <c r="BH31" s="42">
        <f>COUNTIFS($T31:$AX31,"CL")</f>
        <v>1</v>
      </c>
      <c r="BI31" s="42">
        <f>COUNTIFS($T31:$AX31,"BL")</f>
        <v>0</v>
      </c>
      <c r="BJ31" s="42">
        <f>COUNTIFS($T31:$AX31,"CO")</f>
        <v>0</v>
      </c>
      <c r="BK31" s="42">
        <f t="shared" si="3"/>
        <v>4</v>
      </c>
      <c r="BL31" s="42">
        <f t="shared" si="4"/>
        <v>0</v>
      </c>
      <c r="BM31" s="42">
        <f t="shared" si="5"/>
        <v>1</v>
      </c>
      <c r="BN31" s="42">
        <f>SUM(AY31:BJ31)+SUM(COUNTIFS(Q31:AX31,{"TERM","RESIGNED"}))</f>
        <v>31</v>
      </c>
      <c r="BO31" s="1" t="s">
        <v>45</v>
      </c>
      <c r="BP31" s="42" t="s">
        <v>1218</v>
      </c>
      <c r="BQ31" s="34"/>
    </row>
    <row r="32" spans="1:69" x14ac:dyDescent="0.25">
      <c r="A32" s="32">
        <f t="shared" si="6"/>
        <v>30</v>
      </c>
      <c r="B32" s="1" t="s">
        <v>36</v>
      </c>
      <c r="C32" s="1">
        <v>13992</v>
      </c>
      <c r="D32" s="27">
        <v>13992</v>
      </c>
      <c r="E32" s="1" t="s">
        <v>946</v>
      </c>
      <c r="F32" s="34" t="s">
        <v>100</v>
      </c>
      <c r="G32" s="34" t="s">
        <v>55</v>
      </c>
      <c r="H32" s="30">
        <v>43228</v>
      </c>
      <c r="I32" s="30" t="s">
        <v>39</v>
      </c>
      <c r="J32" s="30" t="s">
        <v>39</v>
      </c>
      <c r="K32" s="42">
        <f t="shared" ca="1" si="1"/>
        <v>2074</v>
      </c>
      <c r="L32" s="44" t="str">
        <f t="shared" si="2"/>
        <v>Non Billable</v>
      </c>
      <c r="M32" s="34" t="s">
        <v>56</v>
      </c>
      <c r="N32" s="1" t="s">
        <v>41</v>
      </c>
      <c r="O32" s="1" t="s">
        <v>42</v>
      </c>
      <c r="P32" s="1"/>
      <c r="Q32" s="1"/>
      <c r="R32" s="1" t="s">
        <v>43</v>
      </c>
      <c r="S32" s="33" t="s">
        <v>76</v>
      </c>
      <c r="T32" s="47" t="s">
        <v>965</v>
      </c>
      <c r="U32" s="47" t="s">
        <v>20</v>
      </c>
      <c r="V32" s="47" t="s">
        <v>20</v>
      </c>
      <c r="W32" s="47" t="s">
        <v>965</v>
      </c>
      <c r="X32" s="47" t="s">
        <v>965</v>
      </c>
      <c r="Y32" s="47" t="s">
        <v>965</v>
      </c>
      <c r="Z32" s="47" t="s">
        <v>965</v>
      </c>
      <c r="AA32" s="47" t="s">
        <v>965</v>
      </c>
      <c r="AB32" s="47" t="s">
        <v>20</v>
      </c>
      <c r="AC32" s="47" t="s">
        <v>20</v>
      </c>
      <c r="AD32" s="47" t="s">
        <v>965</v>
      </c>
      <c r="AE32" s="47" t="s">
        <v>965</v>
      </c>
      <c r="AF32" s="47" t="s">
        <v>965</v>
      </c>
      <c r="AG32" s="47" t="s">
        <v>965</v>
      </c>
      <c r="AH32" s="47" t="s">
        <v>965</v>
      </c>
      <c r="AI32" s="47" t="s">
        <v>20</v>
      </c>
      <c r="AJ32" s="47" t="s">
        <v>20</v>
      </c>
      <c r="AK32" s="47" t="s">
        <v>965</v>
      </c>
      <c r="AL32" s="47" t="s">
        <v>965</v>
      </c>
      <c r="AM32" s="47" t="s">
        <v>965</v>
      </c>
      <c r="AN32" s="47" t="s">
        <v>965</v>
      </c>
      <c r="AO32" s="47" t="s">
        <v>967</v>
      </c>
      <c r="AP32" s="47" t="s">
        <v>20</v>
      </c>
      <c r="AQ32" s="47" t="s">
        <v>20</v>
      </c>
      <c r="AR32" s="47" t="s">
        <v>20</v>
      </c>
      <c r="AS32" s="47" t="s">
        <v>968</v>
      </c>
      <c r="AT32" s="47" t="s">
        <v>968</v>
      </c>
      <c r="AU32" s="47" t="s">
        <v>968</v>
      </c>
      <c r="AV32" s="47" t="s">
        <v>968</v>
      </c>
      <c r="AW32" s="47" t="s">
        <v>20</v>
      </c>
      <c r="AX32" s="47" t="s">
        <v>20</v>
      </c>
      <c r="AY32" s="42">
        <f>COUNTIFS($T32:$AX32,"P")</f>
        <v>15</v>
      </c>
      <c r="AZ32" s="42">
        <f>COUNTIFS($T32:$AX32,"HD")/2</f>
        <v>0</v>
      </c>
      <c r="BA32" s="42">
        <f>COUNTIFS($T32:$AX32,"DO")</f>
        <v>11</v>
      </c>
      <c r="BB32" s="1">
        <f>COUNTIFS($T32:$AX32,"UPL")</f>
        <v>0</v>
      </c>
      <c r="BC32" s="42">
        <f>COUNTIFS($T32:$AX32,"LWP")</f>
        <v>0</v>
      </c>
      <c r="BD32" s="42">
        <f>SUM(COUNTIFS($T32:$AX32,{"PAT","MAT"}))</f>
        <v>0</v>
      </c>
      <c r="BE32" s="42">
        <f>COUNTIFS($T32:$AX32,"HO")</f>
        <v>0</v>
      </c>
      <c r="BF32" s="42">
        <f>COUNTIFS($T32:$AX32,"NA")</f>
        <v>0</v>
      </c>
      <c r="BG32" s="42">
        <f>COUNTIFS($T32:$AX32,"PL")</f>
        <v>4</v>
      </c>
      <c r="BH32" s="42">
        <f>COUNTIFS($T32:$AX32,"CL")</f>
        <v>1</v>
      </c>
      <c r="BI32" s="42">
        <f>COUNTIFS($T32:$AX32,"BL")</f>
        <v>0</v>
      </c>
      <c r="BJ32" s="42">
        <f>COUNTIFS($T32:$AX32,"CO")</f>
        <v>0</v>
      </c>
      <c r="BK32" s="42">
        <f t="shared" si="3"/>
        <v>5</v>
      </c>
      <c r="BL32" s="42">
        <f t="shared" si="4"/>
        <v>0</v>
      </c>
      <c r="BM32" s="42">
        <f t="shared" si="5"/>
        <v>1</v>
      </c>
      <c r="BN32" s="42">
        <f>SUM(AY32:BJ32)+SUM(COUNTIFS(Q32:AX32,{"TERM","RESIGNED"}))</f>
        <v>31</v>
      </c>
      <c r="BO32" s="1" t="s">
        <v>45</v>
      </c>
      <c r="BP32" s="42" t="s">
        <v>1022</v>
      </c>
      <c r="BQ32" s="34"/>
    </row>
    <row r="33" spans="1:69" x14ac:dyDescent="0.25">
      <c r="A33" s="32">
        <f t="shared" si="6"/>
        <v>31</v>
      </c>
      <c r="B33" s="1" t="s">
        <v>36</v>
      </c>
      <c r="C33" s="1">
        <v>14005</v>
      </c>
      <c r="D33" s="27">
        <v>14005</v>
      </c>
      <c r="E33" s="1" t="s">
        <v>946</v>
      </c>
      <c r="F33" s="34" t="s">
        <v>101</v>
      </c>
      <c r="G33" s="34" t="s">
        <v>67</v>
      </c>
      <c r="H33" s="30">
        <v>43231</v>
      </c>
      <c r="I33" s="30" t="s">
        <v>39</v>
      </c>
      <c r="J33" s="30" t="s">
        <v>39</v>
      </c>
      <c r="K33" s="42">
        <f t="shared" ca="1" si="1"/>
        <v>2071</v>
      </c>
      <c r="L33" s="44" t="str">
        <f t="shared" si="2"/>
        <v>Non Billable</v>
      </c>
      <c r="M33" s="34" t="s">
        <v>56</v>
      </c>
      <c r="N33" s="1" t="s">
        <v>41</v>
      </c>
      <c r="O33" s="1" t="s">
        <v>42</v>
      </c>
      <c r="P33" s="1"/>
      <c r="Q33" s="1"/>
      <c r="R33" s="1" t="s">
        <v>57</v>
      </c>
      <c r="S33" s="33" t="s">
        <v>58</v>
      </c>
      <c r="T33" s="47" t="s">
        <v>965</v>
      </c>
      <c r="U33" s="47" t="s">
        <v>20</v>
      </c>
      <c r="V33" s="47" t="s">
        <v>20</v>
      </c>
      <c r="W33" s="47" t="s">
        <v>967</v>
      </c>
      <c r="X33" s="47" t="s">
        <v>965</v>
      </c>
      <c r="Y33" s="47" t="s">
        <v>965</v>
      </c>
      <c r="Z33" s="47" t="s">
        <v>965</v>
      </c>
      <c r="AA33" s="47" t="s">
        <v>965</v>
      </c>
      <c r="AB33" s="47" t="s">
        <v>20</v>
      </c>
      <c r="AC33" s="47" t="s">
        <v>20</v>
      </c>
      <c r="AD33" s="47" t="s">
        <v>965</v>
      </c>
      <c r="AE33" s="47" t="s">
        <v>965</v>
      </c>
      <c r="AF33" s="47" t="s">
        <v>965</v>
      </c>
      <c r="AG33" s="47" t="s">
        <v>965</v>
      </c>
      <c r="AH33" s="47" t="s">
        <v>965</v>
      </c>
      <c r="AI33" s="47" t="s">
        <v>20</v>
      </c>
      <c r="AJ33" s="47" t="s">
        <v>20</v>
      </c>
      <c r="AK33" s="47" t="s">
        <v>965</v>
      </c>
      <c r="AL33" s="47" t="s">
        <v>965</v>
      </c>
      <c r="AM33" s="47" t="s">
        <v>967</v>
      </c>
      <c r="AN33" s="47" t="s">
        <v>965</v>
      </c>
      <c r="AO33" s="47" t="s">
        <v>965</v>
      </c>
      <c r="AP33" s="47" t="s">
        <v>20</v>
      </c>
      <c r="AQ33" s="47" t="s">
        <v>20</v>
      </c>
      <c r="AR33" s="47" t="s">
        <v>20</v>
      </c>
      <c r="AS33" s="47" t="s">
        <v>965</v>
      </c>
      <c r="AT33" s="47" t="s">
        <v>965</v>
      </c>
      <c r="AU33" s="47" t="s">
        <v>965</v>
      </c>
      <c r="AV33" s="47" t="s">
        <v>965</v>
      </c>
      <c r="AW33" s="47" t="s">
        <v>20</v>
      </c>
      <c r="AX33" s="47" t="s">
        <v>20</v>
      </c>
      <c r="AY33" s="42">
        <f>COUNTIFS($T33:$AX33,"P")</f>
        <v>18</v>
      </c>
      <c r="AZ33" s="42">
        <f>COUNTIFS($T33:$AX33,"HD")/2</f>
        <v>0</v>
      </c>
      <c r="BA33" s="42">
        <f>COUNTIFS($T33:$AX33,"DO")</f>
        <v>11</v>
      </c>
      <c r="BB33" s="1">
        <f>COUNTIFS($T33:$AX33,"UPL")</f>
        <v>0</v>
      </c>
      <c r="BC33" s="42">
        <f>COUNTIFS($T33:$AX33,"LWP")</f>
        <v>0</v>
      </c>
      <c r="BD33" s="42">
        <f>SUM(COUNTIFS($T33:$AX33,{"PAT","MAT"}))</f>
        <v>0</v>
      </c>
      <c r="BE33" s="42">
        <f>COUNTIFS($T33:$AX33,"HO")</f>
        <v>0</v>
      </c>
      <c r="BF33" s="42">
        <f>COUNTIFS($T33:$AX33,"NA")</f>
        <v>0</v>
      </c>
      <c r="BG33" s="42">
        <f>COUNTIFS($T33:$AX33,"PL")</f>
        <v>0</v>
      </c>
      <c r="BH33" s="42">
        <f>COUNTIFS($T33:$AX33,"CL")</f>
        <v>2</v>
      </c>
      <c r="BI33" s="42">
        <f>COUNTIFS($T33:$AX33,"BL")</f>
        <v>0</v>
      </c>
      <c r="BJ33" s="42">
        <f>COUNTIFS($T33:$AX33,"CO")</f>
        <v>0</v>
      </c>
      <c r="BK33" s="42">
        <f t="shared" si="3"/>
        <v>2</v>
      </c>
      <c r="BL33" s="42">
        <f t="shared" si="4"/>
        <v>1</v>
      </c>
      <c r="BM33" s="42">
        <f t="shared" si="5"/>
        <v>1</v>
      </c>
      <c r="BN33" s="42">
        <f>SUM(AY33:BJ33)+SUM(COUNTIFS(Q33:AX33,{"TERM","RESIGNED"}))</f>
        <v>31</v>
      </c>
      <c r="BO33" s="1" t="s">
        <v>45</v>
      </c>
      <c r="BP33" s="42" t="s">
        <v>1219</v>
      </c>
      <c r="BQ33" s="34"/>
    </row>
    <row r="34" spans="1:69" x14ac:dyDescent="0.25">
      <c r="A34" s="32">
        <f t="shared" si="6"/>
        <v>32</v>
      </c>
      <c r="B34" s="1" t="s">
        <v>36</v>
      </c>
      <c r="C34" s="1">
        <v>14033</v>
      </c>
      <c r="D34" s="27">
        <v>14033</v>
      </c>
      <c r="E34" s="1" t="s">
        <v>946</v>
      </c>
      <c r="F34" s="34" t="s">
        <v>102</v>
      </c>
      <c r="G34" s="34" t="s">
        <v>55</v>
      </c>
      <c r="H34" s="30">
        <v>43236</v>
      </c>
      <c r="I34" s="30" t="s">
        <v>39</v>
      </c>
      <c r="J34" s="30" t="s">
        <v>39</v>
      </c>
      <c r="K34" s="42">
        <f t="shared" ca="1" si="1"/>
        <v>2066</v>
      </c>
      <c r="L34" s="44" t="str">
        <f t="shared" si="2"/>
        <v>Non Billable</v>
      </c>
      <c r="M34" s="34" t="s">
        <v>56</v>
      </c>
      <c r="N34" s="1" t="s">
        <v>41</v>
      </c>
      <c r="O34" s="1" t="s">
        <v>42</v>
      </c>
      <c r="P34" s="1"/>
      <c r="Q34" s="1"/>
      <c r="R34" s="1" t="s">
        <v>57</v>
      </c>
      <c r="S34" s="33" t="s">
        <v>76</v>
      </c>
      <c r="T34" s="47" t="s">
        <v>965</v>
      </c>
      <c r="U34" s="47" t="s">
        <v>20</v>
      </c>
      <c r="V34" s="47" t="s">
        <v>20</v>
      </c>
      <c r="W34" s="47" t="s">
        <v>965</v>
      </c>
      <c r="X34" s="47" t="s">
        <v>965</v>
      </c>
      <c r="Y34" s="47" t="s">
        <v>965</v>
      </c>
      <c r="Z34" s="47" t="s">
        <v>965</v>
      </c>
      <c r="AA34" s="47" t="s">
        <v>965</v>
      </c>
      <c r="AB34" s="47" t="s">
        <v>20</v>
      </c>
      <c r="AC34" s="47" t="s">
        <v>20</v>
      </c>
      <c r="AD34" s="47" t="s">
        <v>965</v>
      </c>
      <c r="AE34" s="47" t="s">
        <v>965</v>
      </c>
      <c r="AF34" s="47" t="s">
        <v>965</v>
      </c>
      <c r="AG34" s="47" t="s">
        <v>965</v>
      </c>
      <c r="AH34" s="47" t="s">
        <v>965</v>
      </c>
      <c r="AI34" s="47" t="s">
        <v>20</v>
      </c>
      <c r="AJ34" s="47" t="s">
        <v>20</v>
      </c>
      <c r="AK34" s="47" t="s">
        <v>967</v>
      </c>
      <c r="AL34" s="47" t="s">
        <v>967</v>
      </c>
      <c r="AM34" s="47" t="s">
        <v>967</v>
      </c>
      <c r="AN34" s="47" t="s">
        <v>968</v>
      </c>
      <c r="AO34" s="47" t="s">
        <v>968</v>
      </c>
      <c r="AP34" s="47" t="s">
        <v>20</v>
      </c>
      <c r="AQ34" s="47" t="s">
        <v>20</v>
      </c>
      <c r="AR34" s="47" t="s">
        <v>20</v>
      </c>
      <c r="AS34" s="47" t="s">
        <v>968</v>
      </c>
      <c r="AT34" s="47" t="s">
        <v>968</v>
      </c>
      <c r="AU34" s="47" t="s">
        <v>967</v>
      </c>
      <c r="AV34" s="47" t="s">
        <v>968</v>
      </c>
      <c r="AW34" s="47" t="s">
        <v>20</v>
      </c>
      <c r="AX34" s="47" t="s">
        <v>20</v>
      </c>
      <c r="AY34" s="42">
        <f>COUNTIFS($T34:$AX34,"P")</f>
        <v>11</v>
      </c>
      <c r="AZ34" s="42">
        <f>COUNTIFS($T34:$AX34,"HD")/2</f>
        <v>0</v>
      </c>
      <c r="BA34" s="42">
        <f>COUNTIFS($T34:$AX34,"DO")</f>
        <v>11</v>
      </c>
      <c r="BB34" s="1">
        <f>COUNTIFS($T34:$AX34,"UPL")</f>
        <v>0</v>
      </c>
      <c r="BC34" s="42">
        <f>COUNTIFS($T34:$AX34,"LWP")</f>
        <v>0</v>
      </c>
      <c r="BD34" s="42">
        <f>SUM(COUNTIFS($T34:$AX34,{"PAT","MAT"}))</f>
        <v>0</v>
      </c>
      <c r="BE34" s="42">
        <f>COUNTIFS($T34:$AX34,"HO")</f>
        <v>0</v>
      </c>
      <c r="BF34" s="42">
        <f>COUNTIFS($T34:$AX34,"NA")</f>
        <v>0</v>
      </c>
      <c r="BG34" s="42">
        <f>COUNTIFS($T34:$AX34,"PL")</f>
        <v>5</v>
      </c>
      <c r="BH34" s="42">
        <f>COUNTIFS($T34:$AX34,"CL")</f>
        <v>4</v>
      </c>
      <c r="BI34" s="42">
        <f>COUNTIFS($T34:$AX34,"BL")</f>
        <v>0</v>
      </c>
      <c r="BJ34" s="42">
        <f>COUNTIFS($T34:$AX34,"CO")</f>
        <v>0</v>
      </c>
      <c r="BK34" s="42">
        <f t="shared" si="3"/>
        <v>9</v>
      </c>
      <c r="BL34" s="42">
        <f t="shared" si="4"/>
        <v>0</v>
      </c>
      <c r="BM34" s="42">
        <f t="shared" si="5"/>
        <v>0</v>
      </c>
      <c r="BN34" s="42">
        <f>SUM(AY34:BJ34)+SUM(COUNTIFS(Q34:AX34,{"TERM","RESIGNED"}))</f>
        <v>31</v>
      </c>
      <c r="BO34" s="1" t="s">
        <v>45</v>
      </c>
      <c r="BP34" s="42" t="s">
        <v>1218</v>
      </c>
      <c r="BQ34" s="34"/>
    </row>
    <row r="35" spans="1:69" x14ac:dyDescent="0.25">
      <c r="A35" s="32">
        <f t="shared" si="6"/>
        <v>33</v>
      </c>
      <c r="B35" s="1" t="s">
        <v>36</v>
      </c>
      <c r="C35" s="1">
        <v>14282</v>
      </c>
      <c r="D35" s="27">
        <v>14282</v>
      </c>
      <c r="E35" s="1" t="s">
        <v>946</v>
      </c>
      <c r="F35" s="34" t="s">
        <v>104</v>
      </c>
      <c r="G35" s="34" t="s">
        <v>80</v>
      </c>
      <c r="H35" s="30">
        <v>43287</v>
      </c>
      <c r="I35" s="30" t="s">
        <v>39</v>
      </c>
      <c r="J35" s="30" t="s">
        <v>39</v>
      </c>
      <c r="K35" s="42">
        <f t="shared" ca="1" si="1"/>
        <v>2015</v>
      </c>
      <c r="L35" s="44" t="str">
        <f t="shared" si="2"/>
        <v>Non Billable</v>
      </c>
      <c r="M35" s="34" t="s">
        <v>56</v>
      </c>
      <c r="N35" s="1" t="s">
        <v>41</v>
      </c>
      <c r="O35" s="1" t="s">
        <v>42</v>
      </c>
      <c r="P35" s="1"/>
      <c r="Q35" s="1"/>
      <c r="R35" s="1" t="s">
        <v>43</v>
      </c>
      <c r="S35" s="33" t="s">
        <v>84</v>
      </c>
      <c r="T35" s="47" t="s">
        <v>968</v>
      </c>
      <c r="U35" s="47" t="s">
        <v>20</v>
      </c>
      <c r="V35" s="47" t="s">
        <v>20</v>
      </c>
      <c r="W35" s="47" t="s">
        <v>965</v>
      </c>
      <c r="X35" s="47" t="s">
        <v>965</v>
      </c>
      <c r="Y35" s="47" t="s">
        <v>965</v>
      </c>
      <c r="Z35" s="47" t="s">
        <v>965</v>
      </c>
      <c r="AA35" s="47" t="s">
        <v>965</v>
      </c>
      <c r="AB35" s="47" t="s">
        <v>20</v>
      </c>
      <c r="AC35" s="47" t="s">
        <v>20</v>
      </c>
      <c r="AD35" s="47" t="s">
        <v>965</v>
      </c>
      <c r="AE35" s="47" t="s">
        <v>967</v>
      </c>
      <c r="AF35" s="47" t="s">
        <v>967</v>
      </c>
      <c r="AG35" s="47" t="s">
        <v>965</v>
      </c>
      <c r="AH35" s="47" t="s">
        <v>965</v>
      </c>
      <c r="AI35" s="47" t="s">
        <v>20</v>
      </c>
      <c r="AJ35" s="47" t="s">
        <v>20</v>
      </c>
      <c r="AK35" s="47" t="s">
        <v>965</v>
      </c>
      <c r="AL35" s="47" t="s">
        <v>965</v>
      </c>
      <c r="AM35" s="47" t="s">
        <v>965</v>
      </c>
      <c r="AN35" s="47" t="s">
        <v>968</v>
      </c>
      <c r="AO35" s="47" t="s">
        <v>968</v>
      </c>
      <c r="AP35" s="47" t="s">
        <v>20</v>
      </c>
      <c r="AQ35" s="47" t="s">
        <v>20</v>
      </c>
      <c r="AR35" s="47" t="s">
        <v>20</v>
      </c>
      <c r="AS35" s="47" t="s">
        <v>968</v>
      </c>
      <c r="AT35" s="47" t="s">
        <v>22</v>
      </c>
      <c r="AU35" s="47" t="s">
        <v>967</v>
      </c>
      <c r="AV35" s="47" t="s">
        <v>967</v>
      </c>
      <c r="AW35" s="47" t="s">
        <v>20</v>
      </c>
      <c r="AX35" s="47" t="s">
        <v>20</v>
      </c>
      <c r="AY35" s="42">
        <f>COUNTIFS($T35:$AX35,"P")</f>
        <v>11</v>
      </c>
      <c r="AZ35" s="42">
        <f>COUNTIFS($T35:$AX35,"HD")/2</f>
        <v>0</v>
      </c>
      <c r="BA35" s="42">
        <f>COUNTIFS($T35:$AX35,"DO")</f>
        <v>11</v>
      </c>
      <c r="BB35" s="1">
        <f>COUNTIFS($T35:$AX35,"UPL")</f>
        <v>0</v>
      </c>
      <c r="BC35" s="42">
        <f>COUNTIFS($T35:$AX35,"LWP")</f>
        <v>1</v>
      </c>
      <c r="BD35" s="42">
        <f>SUM(COUNTIFS($T35:$AX35,{"PAT","MAT"}))</f>
        <v>0</v>
      </c>
      <c r="BE35" s="42">
        <f>COUNTIFS($T35:$AX35,"HO")</f>
        <v>0</v>
      </c>
      <c r="BF35" s="42">
        <f>COUNTIFS($T35:$AX35,"NA")</f>
        <v>0</v>
      </c>
      <c r="BG35" s="42">
        <f>COUNTIFS($T35:$AX35,"PL")</f>
        <v>4</v>
      </c>
      <c r="BH35" s="42">
        <f>COUNTIFS($T35:$AX35,"CL")</f>
        <v>4</v>
      </c>
      <c r="BI35" s="42">
        <f>COUNTIFS($T35:$AX35,"BL")</f>
        <v>0</v>
      </c>
      <c r="BJ35" s="42">
        <f>COUNTIFS($T35:$AX35,"CO")</f>
        <v>0</v>
      </c>
      <c r="BK35" s="42">
        <f t="shared" si="3"/>
        <v>8</v>
      </c>
      <c r="BL35" s="42">
        <f t="shared" si="4"/>
        <v>0</v>
      </c>
      <c r="BM35" s="42">
        <f t="shared" si="5"/>
        <v>0</v>
      </c>
      <c r="BN35" s="42">
        <f>SUM(AY35:BJ35)+SUM(COUNTIFS(Q35:AX35,{"TERM","RESIGNED"}))</f>
        <v>31</v>
      </c>
      <c r="BO35" s="1" t="s">
        <v>45</v>
      </c>
      <c r="BP35" s="42" t="s">
        <v>1024</v>
      </c>
      <c r="BQ35" s="34"/>
    </row>
    <row r="36" spans="1:69" x14ac:dyDescent="0.25">
      <c r="A36" s="32">
        <f t="shared" si="6"/>
        <v>34</v>
      </c>
      <c r="B36" s="1" t="s">
        <v>36</v>
      </c>
      <c r="C36" s="1">
        <v>14369</v>
      </c>
      <c r="D36" s="27">
        <v>14369</v>
      </c>
      <c r="E36" s="1" t="s">
        <v>945</v>
      </c>
      <c r="F36" s="34" t="s">
        <v>105</v>
      </c>
      <c r="G36" s="34" t="s">
        <v>55</v>
      </c>
      <c r="H36" s="30">
        <v>43308</v>
      </c>
      <c r="I36" s="30" t="s">
        <v>39</v>
      </c>
      <c r="J36" s="30" t="s">
        <v>39</v>
      </c>
      <c r="K36" s="42">
        <f t="shared" ca="1" si="1"/>
        <v>1994</v>
      </c>
      <c r="L36" s="44" t="str">
        <f t="shared" si="2"/>
        <v>Non Billable</v>
      </c>
      <c r="M36" s="34" t="s">
        <v>56</v>
      </c>
      <c r="N36" s="1" t="s">
        <v>41</v>
      </c>
      <c r="O36" s="1" t="s">
        <v>42</v>
      </c>
      <c r="P36" s="1"/>
      <c r="Q36" s="1"/>
      <c r="R36" s="1" t="s">
        <v>57</v>
      </c>
      <c r="S36" s="33" t="s">
        <v>481</v>
      </c>
      <c r="T36" s="47" t="s">
        <v>965</v>
      </c>
      <c r="U36" s="47" t="s">
        <v>20</v>
      </c>
      <c r="V36" s="47" t="s">
        <v>20</v>
      </c>
      <c r="W36" s="47" t="s">
        <v>965</v>
      </c>
      <c r="X36" s="47" t="s">
        <v>965</v>
      </c>
      <c r="Y36" s="47" t="s">
        <v>965</v>
      </c>
      <c r="Z36" s="47" t="s">
        <v>965</v>
      </c>
      <c r="AA36" s="47" t="s">
        <v>965</v>
      </c>
      <c r="AB36" s="47" t="s">
        <v>20</v>
      </c>
      <c r="AC36" s="47" t="s">
        <v>20</v>
      </c>
      <c r="AD36" s="47" t="s">
        <v>965</v>
      </c>
      <c r="AE36" s="47" t="s">
        <v>965</v>
      </c>
      <c r="AF36" s="47" t="s">
        <v>965</v>
      </c>
      <c r="AG36" s="47" t="s">
        <v>965</v>
      </c>
      <c r="AH36" s="47" t="s">
        <v>965</v>
      </c>
      <c r="AI36" s="47" t="s">
        <v>20</v>
      </c>
      <c r="AJ36" s="47" t="s">
        <v>20</v>
      </c>
      <c r="AK36" s="47" t="s">
        <v>965</v>
      </c>
      <c r="AL36" s="47" t="s">
        <v>965</v>
      </c>
      <c r="AM36" s="47" t="s">
        <v>965</v>
      </c>
      <c r="AN36" s="47" t="s">
        <v>965</v>
      </c>
      <c r="AO36" s="47" t="s">
        <v>965</v>
      </c>
      <c r="AP36" s="47" t="s">
        <v>20</v>
      </c>
      <c r="AQ36" s="47" t="s">
        <v>20</v>
      </c>
      <c r="AR36" s="47" t="s">
        <v>20</v>
      </c>
      <c r="AS36" s="47" t="s">
        <v>965</v>
      </c>
      <c r="AT36" s="47" t="s">
        <v>965</v>
      </c>
      <c r="AU36" s="47" t="s">
        <v>965</v>
      </c>
      <c r="AV36" s="47" t="s">
        <v>967</v>
      </c>
      <c r="AW36" s="47" t="s">
        <v>20</v>
      </c>
      <c r="AX36" s="47" t="s">
        <v>20</v>
      </c>
      <c r="AY36" s="42">
        <f>COUNTIFS($T36:$AX36,"P")</f>
        <v>19</v>
      </c>
      <c r="AZ36" s="42">
        <f>COUNTIFS($T36:$AX36,"HD")/2</f>
        <v>0</v>
      </c>
      <c r="BA36" s="42">
        <f>COUNTIFS($T36:$AX36,"DO")</f>
        <v>11</v>
      </c>
      <c r="BB36" s="1">
        <f>COUNTIFS($T36:$AX36,"UPL")</f>
        <v>0</v>
      </c>
      <c r="BC36" s="42">
        <f>COUNTIFS($T36:$AX36,"LWP")</f>
        <v>0</v>
      </c>
      <c r="BD36" s="42">
        <f>SUM(COUNTIFS($T36:$AX36,{"PAT","MAT"}))</f>
        <v>0</v>
      </c>
      <c r="BE36" s="42">
        <f>COUNTIFS($T36:$AX36,"HO")</f>
        <v>0</v>
      </c>
      <c r="BF36" s="42">
        <f>COUNTIFS($T36:$AX36,"NA")</f>
        <v>0</v>
      </c>
      <c r="BG36" s="42">
        <f>COUNTIFS($T36:$AX36,"PL")</f>
        <v>0</v>
      </c>
      <c r="BH36" s="42">
        <f>COUNTIFS($T36:$AX36,"CL")</f>
        <v>1</v>
      </c>
      <c r="BI36" s="42">
        <f>COUNTIFS($T36:$AX36,"BL")</f>
        <v>0</v>
      </c>
      <c r="BJ36" s="42">
        <f>COUNTIFS($T36:$AX36,"CO")</f>
        <v>0</v>
      </c>
      <c r="BK36" s="42">
        <f t="shared" si="3"/>
        <v>1</v>
      </c>
      <c r="BL36" s="42">
        <f t="shared" si="4"/>
        <v>1</v>
      </c>
      <c r="BM36" s="42">
        <f t="shared" si="5"/>
        <v>1</v>
      </c>
      <c r="BN36" s="42">
        <f>SUM(AY36:BJ36)+SUM(COUNTIFS(Q36:AX36,{"TERM","RESIGNED"}))</f>
        <v>31</v>
      </c>
      <c r="BO36" s="1" t="s">
        <v>45</v>
      </c>
      <c r="BP36" s="42" t="s">
        <v>1222</v>
      </c>
      <c r="BQ36" s="34"/>
    </row>
    <row r="37" spans="1:69" x14ac:dyDescent="0.25">
      <c r="A37" s="32">
        <f t="shared" si="6"/>
        <v>35</v>
      </c>
      <c r="B37" s="1" t="s">
        <v>36</v>
      </c>
      <c r="C37" s="1">
        <v>14865</v>
      </c>
      <c r="D37" s="27">
        <v>14865</v>
      </c>
      <c r="E37" s="1" t="s">
        <v>946</v>
      </c>
      <c r="F37" s="34" t="s">
        <v>107</v>
      </c>
      <c r="G37" s="34" t="s">
        <v>80</v>
      </c>
      <c r="H37" s="30">
        <v>43424</v>
      </c>
      <c r="I37" s="30" t="s">
        <v>39</v>
      </c>
      <c r="J37" s="30" t="s">
        <v>39</v>
      </c>
      <c r="K37" s="42">
        <f t="shared" ca="1" si="1"/>
        <v>1878</v>
      </c>
      <c r="L37" s="44" t="str">
        <f t="shared" si="2"/>
        <v>Non Billable</v>
      </c>
      <c r="M37" s="34" t="s">
        <v>56</v>
      </c>
      <c r="N37" s="1" t="s">
        <v>41</v>
      </c>
      <c r="O37" s="1" t="s">
        <v>42</v>
      </c>
      <c r="P37" s="1"/>
      <c r="Q37" s="1"/>
      <c r="R37" s="1" t="s">
        <v>57</v>
      </c>
      <c r="S37" s="33" t="s">
        <v>84</v>
      </c>
      <c r="T37" s="47" t="s">
        <v>965</v>
      </c>
      <c r="U37" s="47" t="s">
        <v>20</v>
      </c>
      <c r="V37" s="47" t="s">
        <v>20</v>
      </c>
      <c r="W37" s="47" t="s">
        <v>965</v>
      </c>
      <c r="X37" s="47" t="s">
        <v>965</v>
      </c>
      <c r="Y37" s="47" t="s">
        <v>965</v>
      </c>
      <c r="Z37" s="47" t="s">
        <v>965</v>
      </c>
      <c r="AA37" s="47" t="s">
        <v>965</v>
      </c>
      <c r="AB37" s="47" t="s">
        <v>20</v>
      </c>
      <c r="AC37" s="47" t="s">
        <v>20</v>
      </c>
      <c r="AD37" s="47" t="s">
        <v>965</v>
      </c>
      <c r="AE37" s="47" t="s">
        <v>965</v>
      </c>
      <c r="AF37" s="47" t="s">
        <v>965</v>
      </c>
      <c r="AG37" s="47" t="s">
        <v>965</v>
      </c>
      <c r="AH37" s="47" t="s">
        <v>965</v>
      </c>
      <c r="AI37" s="47" t="s">
        <v>20</v>
      </c>
      <c r="AJ37" s="47" t="s">
        <v>20</v>
      </c>
      <c r="AK37" s="47" t="s">
        <v>965</v>
      </c>
      <c r="AL37" s="47" t="s">
        <v>965</v>
      </c>
      <c r="AM37" s="47" t="s">
        <v>965</v>
      </c>
      <c r="AN37" s="47" t="s">
        <v>965</v>
      </c>
      <c r="AO37" s="47" t="s">
        <v>965</v>
      </c>
      <c r="AP37" s="47" t="s">
        <v>20</v>
      </c>
      <c r="AQ37" s="47" t="s">
        <v>20</v>
      </c>
      <c r="AR37" s="47" t="s">
        <v>20</v>
      </c>
      <c r="AS37" s="47" t="s">
        <v>967</v>
      </c>
      <c r="AT37" s="47" t="s">
        <v>968</v>
      </c>
      <c r="AU37" s="47" t="s">
        <v>968</v>
      </c>
      <c r="AV37" s="47" t="s">
        <v>967</v>
      </c>
      <c r="AW37" s="47" t="s">
        <v>20</v>
      </c>
      <c r="AX37" s="47" t="s">
        <v>20</v>
      </c>
      <c r="AY37" s="42">
        <f>COUNTIFS($T37:$AX37,"P")</f>
        <v>16</v>
      </c>
      <c r="AZ37" s="42">
        <f>COUNTIFS($T37:$AX37,"HD")/2</f>
        <v>0</v>
      </c>
      <c r="BA37" s="42">
        <f>COUNTIFS($T37:$AX37,"DO")</f>
        <v>11</v>
      </c>
      <c r="BB37" s="1">
        <f>COUNTIFS($T37:$AX37,"UPL")</f>
        <v>0</v>
      </c>
      <c r="BC37" s="42">
        <f>COUNTIFS($T37:$AX37,"LWP")</f>
        <v>0</v>
      </c>
      <c r="BD37" s="42">
        <f>SUM(COUNTIFS($T37:$AX37,{"PAT","MAT"}))</f>
        <v>0</v>
      </c>
      <c r="BE37" s="42">
        <f>COUNTIFS($T37:$AX37,"HO")</f>
        <v>0</v>
      </c>
      <c r="BF37" s="42">
        <f>COUNTIFS($T37:$AX37,"NA")</f>
        <v>0</v>
      </c>
      <c r="BG37" s="42">
        <f>COUNTIFS($T37:$AX37,"PL")</f>
        <v>2</v>
      </c>
      <c r="BH37" s="42">
        <f>COUNTIFS($T37:$AX37,"CL")</f>
        <v>2</v>
      </c>
      <c r="BI37" s="42">
        <f>COUNTIFS($T37:$AX37,"BL")</f>
        <v>0</v>
      </c>
      <c r="BJ37" s="42">
        <f>COUNTIFS($T37:$AX37,"CO")</f>
        <v>0</v>
      </c>
      <c r="BK37" s="42">
        <f t="shared" si="3"/>
        <v>4</v>
      </c>
      <c r="BL37" s="42">
        <f t="shared" si="4"/>
        <v>0</v>
      </c>
      <c r="BM37" s="42">
        <f t="shared" si="5"/>
        <v>1</v>
      </c>
      <c r="BN37" s="42">
        <f>SUM(AY37:BJ37)+SUM(COUNTIFS(Q37:AX37,{"TERM","RESIGNED"}))</f>
        <v>31</v>
      </c>
      <c r="BO37" s="1" t="s">
        <v>45</v>
      </c>
      <c r="BP37" s="42" t="s">
        <v>1216</v>
      </c>
      <c r="BQ37" s="34"/>
    </row>
    <row r="38" spans="1:69" x14ac:dyDescent="0.25">
      <c r="A38" s="32">
        <f t="shared" si="6"/>
        <v>36</v>
      </c>
      <c r="B38" s="1" t="s">
        <v>36</v>
      </c>
      <c r="C38" s="1">
        <v>15091</v>
      </c>
      <c r="D38" s="27">
        <v>15091</v>
      </c>
      <c r="E38" s="1" t="s">
        <v>946</v>
      </c>
      <c r="F38" s="34" t="s">
        <v>103</v>
      </c>
      <c r="G38" s="34" t="s">
        <v>976</v>
      </c>
      <c r="H38" s="30">
        <v>43455</v>
      </c>
      <c r="I38" s="30" t="s">
        <v>39</v>
      </c>
      <c r="J38" s="30" t="s">
        <v>39</v>
      </c>
      <c r="K38" s="42">
        <f t="shared" ca="1" si="1"/>
        <v>1847</v>
      </c>
      <c r="L38" s="44" t="str">
        <f t="shared" si="2"/>
        <v>Non Billable</v>
      </c>
      <c r="M38" s="34" t="s">
        <v>56</v>
      </c>
      <c r="N38" s="1" t="s">
        <v>41</v>
      </c>
      <c r="O38" s="1" t="s">
        <v>42</v>
      </c>
      <c r="P38" s="1"/>
      <c r="Q38" s="1"/>
      <c r="R38" s="1" t="s">
        <v>57</v>
      </c>
      <c r="S38" s="33" t="s">
        <v>108</v>
      </c>
      <c r="T38" s="47" t="s">
        <v>965</v>
      </c>
      <c r="U38" s="47" t="s">
        <v>20</v>
      </c>
      <c r="V38" s="47" t="s">
        <v>20</v>
      </c>
      <c r="W38" s="47" t="s">
        <v>965</v>
      </c>
      <c r="X38" s="47" t="s">
        <v>965</v>
      </c>
      <c r="Y38" s="47" t="s">
        <v>965</v>
      </c>
      <c r="Z38" s="47" t="s">
        <v>965</v>
      </c>
      <c r="AA38" s="47" t="s">
        <v>965</v>
      </c>
      <c r="AB38" s="47" t="s">
        <v>20</v>
      </c>
      <c r="AC38" s="47" t="s">
        <v>20</v>
      </c>
      <c r="AD38" s="47" t="s">
        <v>965</v>
      </c>
      <c r="AE38" s="47" t="s">
        <v>965</v>
      </c>
      <c r="AF38" s="47" t="s">
        <v>965</v>
      </c>
      <c r="AG38" s="47" t="s">
        <v>965</v>
      </c>
      <c r="AH38" s="47" t="s">
        <v>965</v>
      </c>
      <c r="AI38" s="47" t="s">
        <v>20</v>
      </c>
      <c r="AJ38" s="47" t="s">
        <v>20</v>
      </c>
      <c r="AK38" s="47" t="s">
        <v>965</v>
      </c>
      <c r="AL38" s="47" t="s">
        <v>965</v>
      </c>
      <c r="AM38" s="47" t="s">
        <v>965</v>
      </c>
      <c r="AN38" s="47" t="s">
        <v>965</v>
      </c>
      <c r="AO38" s="47" t="s">
        <v>965</v>
      </c>
      <c r="AP38" s="47" t="s">
        <v>20</v>
      </c>
      <c r="AQ38" s="47" t="s">
        <v>20</v>
      </c>
      <c r="AR38" s="47" t="s">
        <v>20</v>
      </c>
      <c r="AS38" s="47" t="s">
        <v>965</v>
      </c>
      <c r="AT38" s="47" t="s">
        <v>965</v>
      </c>
      <c r="AU38" s="47" t="s">
        <v>965</v>
      </c>
      <c r="AV38" s="47" t="s">
        <v>967</v>
      </c>
      <c r="AW38" s="47" t="s">
        <v>20</v>
      </c>
      <c r="AX38" s="47" t="s">
        <v>20</v>
      </c>
      <c r="AY38" s="42">
        <f>COUNTIFS($T38:$AX38,"P")</f>
        <v>19</v>
      </c>
      <c r="AZ38" s="42">
        <f>COUNTIFS($T38:$AX38,"HD")/2</f>
        <v>0</v>
      </c>
      <c r="BA38" s="42">
        <f>COUNTIFS($T38:$AX38,"DO")</f>
        <v>11</v>
      </c>
      <c r="BB38" s="1">
        <f>COUNTIFS($T38:$AX38,"UPL")</f>
        <v>0</v>
      </c>
      <c r="BC38" s="42">
        <f>COUNTIFS($T38:$AX38,"LWP")</f>
        <v>0</v>
      </c>
      <c r="BD38" s="42">
        <f>SUM(COUNTIFS($T38:$AX38,{"PAT","MAT"}))</f>
        <v>0</v>
      </c>
      <c r="BE38" s="42">
        <f>COUNTIFS($T38:$AX38,"HO")</f>
        <v>0</v>
      </c>
      <c r="BF38" s="42">
        <f>COUNTIFS($T38:$AX38,"NA")</f>
        <v>0</v>
      </c>
      <c r="BG38" s="42">
        <f>COUNTIFS($T38:$AX38,"PL")</f>
        <v>0</v>
      </c>
      <c r="BH38" s="42">
        <f>COUNTIFS($T38:$AX38,"CL")</f>
        <v>1</v>
      </c>
      <c r="BI38" s="42">
        <f>COUNTIFS($T38:$AX38,"BL")</f>
        <v>0</v>
      </c>
      <c r="BJ38" s="42">
        <f>COUNTIFS($T38:$AX38,"CO")</f>
        <v>0</v>
      </c>
      <c r="BK38" s="42">
        <f t="shared" si="3"/>
        <v>1</v>
      </c>
      <c r="BL38" s="42">
        <f t="shared" si="4"/>
        <v>1</v>
      </c>
      <c r="BM38" s="42">
        <f t="shared" si="5"/>
        <v>1</v>
      </c>
      <c r="BN38" s="42">
        <f>SUM(AY38:BJ38)+SUM(COUNTIFS(Q38:AX38,{"TERM","RESIGNED"}))</f>
        <v>31</v>
      </c>
      <c r="BO38" s="1" t="s">
        <v>45</v>
      </c>
      <c r="BP38" s="42" t="s">
        <v>1215</v>
      </c>
      <c r="BQ38" s="34"/>
    </row>
    <row r="39" spans="1:69" x14ac:dyDescent="0.25">
      <c r="A39" s="32">
        <f t="shared" si="6"/>
        <v>37</v>
      </c>
      <c r="B39" s="1" t="s">
        <v>36</v>
      </c>
      <c r="C39" s="1">
        <v>15511</v>
      </c>
      <c r="D39" s="27">
        <v>15511</v>
      </c>
      <c r="E39" s="1" t="s">
        <v>945</v>
      </c>
      <c r="F39" s="34" t="s">
        <v>110</v>
      </c>
      <c r="G39" s="34" t="s">
        <v>80</v>
      </c>
      <c r="H39" s="30">
        <v>43503</v>
      </c>
      <c r="I39" s="30" t="s">
        <v>39</v>
      </c>
      <c r="J39" s="30" t="s">
        <v>39</v>
      </c>
      <c r="K39" s="42">
        <f t="shared" ca="1" si="1"/>
        <v>1799</v>
      </c>
      <c r="L39" s="44" t="str">
        <f t="shared" si="2"/>
        <v>Non Billable</v>
      </c>
      <c r="M39" s="34" t="s">
        <v>56</v>
      </c>
      <c r="N39" s="1" t="s">
        <v>41</v>
      </c>
      <c r="O39" s="1" t="s">
        <v>42</v>
      </c>
      <c r="P39" s="1"/>
      <c r="Q39" s="1"/>
      <c r="R39" s="1" t="s">
        <v>43</v>
      </c>
      <c r="S39" s="33" t="s">
        <v>194</v>
      </c>
      <c r="T39" s="47" t="s">
        <v>965</v>
      </c>
      <c r="U39" s="47" t="s">
        <v>20</v>
      </c>
      <c r="V39" s="47" t="s">
        <v>20</v>
      </c>
      <c r="W39" s="47" t="s">
        <v>965</v>
      </c>
      <c r="X39" s="47" t="s">
        <v>965</v>
      </c>
      <c r="Y39" s="47" t="s">
        <v>965</v>
      </c>
      <c r="Z39" s="47" t="s">
        <v>965</v>
      </c>
      <c r="AA39" s="47" t="s">
        <v>965</v>
      </c>
      <c r="AB39" s="47" t="s">
        <v>20</v>
      </c>
      <c r="AC39" s="47" t="s">
        <v>20</v>
      </c>
      <c r="AD39" s="47" t="s">
        <v>965</v>
      </c>
      <c r="AE39" s="47" t="s">
        <v>965</v>
      </c>
      <c r="AF39" s="47" t="s">
        <v>965</v>
      </c>
      <c r="AG39" s="47" t="s">
        <v>965</v>
      </c>
      <c r="AH39" s="47" t="s">
        <v>965</v>
      </c>
      <c r="AI39" s="47" t="s">
        <v>20</v>
      </c>
      <c r="AJ39" s="47" t="s">
        <v>20</v>
      </c>
      <c r="AK39" s="47" t="s">
        <v>965</v>
      </c>
      <c r="AL39" s="47" t="s">
        <v>967</v>
      </c>
      <c r="AM39" s="47" t="s">
        <v>965</v>
      </c>
      <c r="AN39" s="47" t="s">
        <v>965</v>
      </c>
      <c r="AO39" s="47" t="s">
        <v>965</v>
      </c>
      <c r="AP39" s="47" t="s">
        <v>20</v>
      </c>
      <c r="AQ39" s="47" t="s">
        <v>20</v>
      </c>
      <c r="AR39" s="47" t="s">
        <v>20</v>
      </c>
      <c r="AS39" s="47" t="s">
        <v>967</v>
      </c>
      <c r="AT39" s="47" t="s">
        <v>968</v>
      </c>
      <c r="AU39" s="47" t="s">
        <v>968</v>
      </c>
      <c r="AV39" s="47" t="s">
        <v>968</v>
      </c>
      <c r="AW39" s="47" t="s">
        <v>20</v>
      </c>
      <c r="AX39" s="47" t="s">
        <v>20</v>
      </c>
      <c r="AY39" s="42">
        <f>COUNTIFS($T39:$AX39,"P")</f>
        <v>15</v>
      </c>
      <c r="AZ39" s="42">
        <f>COUNTIFS($T39:$AX39,"HD")/2</f>
        <v>0</v>
      </c>
      <c r="BA39" s="42">
        <f>COUNTIFS($T39:$AX39,"DO")</f>
        <v>11</v>
      </c>
      <c r="BB39" s="1">
        <f>COUNTIFS($T39:$AX39,"UPL")</f>
        <v>0</v>
      </c>
      <c r="BC39" s="42">
        <f>COUNTIFS($T39:$AX39,"LWP")</f>
        <v>0</v>
      </c>
      <c r="BD39" s="42">
        <f>SUM(COUNTIFS($T39:$AX39,{"PAT","MAT"}))</f>
        <v>0</v>
      </c>
      <c r="BE39" s="42">
        <f>COUNTIFS($T39:$AX39,"HO")</f>
        <v>0</v>
      </c>
      <c r="BF39" s="42">
        <f>COUNTIFS($T39:$AX39,"NA")</f>
        <v>0</v>
      </c>
      <c r="BG39" s="42">
        <f>COUNTIFS($T39:$AX39,"PL")</f>
        <v>3</v>
      </c>
      <c r="BH39" s="42">
        <f>COUNTIFS($T39:$AX39,"CL")</f>
        <v>2</v>
      </c>
      <c r="BI39" s="42">
        <f>COUNTIFS($T39:$AX39,"BL")</f>
        <v>0</v>
      </c>
      <c r="BJ39" s="42">
        <f>COUNTIFS($T39:$AX39,"CO")</f>
        <v>0</v>
      </c>
      <c r="BK39" s="42">
        <f t="shared" si="3"/>
        <v>5</v>
      </c>
      <c r="BL39" s="42">
        <f t="shared" si="4"/>
        <v>0</v>
      </c>
      <c r="BM39" s="42">
        <f t="shared" si="5"/>
        <v>1</v>
      </c>
      <c r="BN39" s="42">
        <f>SUM(AY39:BJ39)+SUM(COUNTIFS(Q39:AX39,{"TERM","RESIGNED"}))</f>
        <v>31</v>
      </c>
      <c r="BO39" s="1" t="s">
        <v>45</v>
      </c>
      <c r="BP39" s="42" t="s">
        <v>1217</v>
      </c>
      <c r="BQ39" s="34"/>
    </row>
    <row r="40" spans="1:69" x14ac:dyDescent="0.25">
      <c r="A40" s="32">
        <f t="shared" si="6"/>
        <v>38</v>
      </c>
      <c r="B40" s="1" t="s">
        <v>36</v>
      </c>
      <c r="C40" s="1">
        <v>15611</v>
      </c>
      <c r="D40" s="27">
        <v>15611</v>
      </c>
      <c r="E40" s="1" t="s">
        <v>945</v>
      </c>
      <c r="F40" s="34" t="s">
        <v>111</v>
      </c>
      <c r="G40" s="34" t="s">
        <v>55</v>
      </c>
      <c r="H40" s="30">
        <v>43522</v>
      </c>
      <c r="I40" s="30" t="s">
        <v>39</v>
      </c>
      <c r="J40" s="30" t="s">
        <v>39</v>
      </c>
      <c r="K40" s="42">
        <f t="shared" ca="1" si="1"/>
        <v>1780</v>
      </c>
      <c r="L40" s="44" t="str">
        <f t="shared" si="2"/>
        <v>Non Billable</v>
      </c>
      <c r="M40" s="34" t="s">
        <v>56</v>
      </c>
      <c r="N40" s="1" t="s">
        <v>41</v>
      </c>
      <c r="O40" s="1" t="s">
        <v>42</v>
      </c>
      <c r="P40" s="1"/>
      <c r="Q40" s="1"/>
      <c r="R40" s="1" t="s">
        <v>57</v>
      </c>
      <c r="S40" s="33" t="s">
        <v>84</v>
      </c>
      <c r="T40" s="47" t="s">
        <v>965</v>
      </c>
      <c r="U40" s="47" t="s">
        <v>20</v>
      </c>
      <c r="V40" s="47" t="s">
        <v>20</v>
      </c>
      <c r="W40" s="47" t="s">
        <v>967</v>
      </c>
      <c r="X40" s="47" t="s">
        <v>968</v>
      </c>
      <c r="Y40" s="47" t="s">
        <v>968</v>
      </c>
      <c r="Z40" s="47" t="s">
        <v>968</v>
      </c>
      <c r="AA40" s="47" t="s">
        <v>968</v>
      </c>
      <c r="AB40" s="47" t="s">
        <v>20</v>
      </c>
      <c r="AC40" s="47" t="s">
        <v>20</v>
      </c>
      <c r="AD40" s="47" t="s">
        <v>968</v>
      </c>
      <c r="AE40" s="47" t="s">
        <v>968</v>
      </c>
      <c r="AF40" s="47" t="s">
        <v>968</v>
      </c>
      <c r="AG40" s="47" t="s">
        <v>968</v>
      </c>
      <c r="AH40" s="47" t="s">
        <v>968</v>
      </c>
      <c r="AI40" s="47" t="s">
        <v>20</v>
      </c>
      <c r="AJ40" s="47" t="s">
        <v>20</v>
      </c>
      <c r="AK40" s="47" t="s">
        <v>965</v>
      </c>
      <c r="AL40" s="47" t="s">
        <v>965</v>
      </c>
      <c r="AM40" s="47" t="s">
        <v>965</v>
      </c>
      <c r="AN40" s="47" t="s">
        <v>965</v>
      </c>
      <c r="AO40" s="47" t="s">
        <v>965</v>
      </c>
      <c r="AP40" s="47" t="s">
        <v>20</v>
      </c>
      <c r="AQ40" s="47" t="s">
        <v>20</v>
      </c>
      <c r="AR40" s="47" t="s">
        <v>20</v>
      </c>
      <c r="AS40" s="47" t="s">
        <v>965</v>
      </c>
      <c r="AT40" s="47" t="s">
        <v>965</v>
      </c>
      <c r="AU40" s="47" t="s">
        <v>965</v>
      </c>
      <c r="AV40" s="47" t="s">
        <v>967</v>
      </c>
      <c r="AW40" s="47" t="s">
        <v>20</v>
      </c>
      <c r="AX40" s="47" t="s">
        <v>20</v>
      </c>
      <c r="AY40" s="42">
        <f>COUNTIFS($T40:$AX40,"P")</f>
        <v>9</v>
      </c>
      <c r="AZ40" s="42">
        <f>COUNTIFS($T40:$AX40,"HD")/2</f>
        <v>0</v>
      </c>
      <c r="BA40" s="42">
        <f>COUNTIFS($T40:$AX40,"DO")</f>
        <v>11</v>
      </c>
      <c r="BB40" s="1">
        <f>COUNTIFS($T40:$AX40,"UPL")</f>
        <v>0</v>
      </c>
      <c r="BC40" s="42">
        <f>COUNTIFS($T40:$AX40,"LWP")</f>
        <v>0</v>
      </c>
      <c r="BD40" s="42">
        <f>SUM(COUNTIFS($T40:$AX40,{"PAT","MAT"}))</f>
        <v>0</v>
      </c>
      <c r="BE40" s="42">
        <f>COUNTIFS($T40:$AX40,"HO")</f>
        <v>0</v>
      </c>
      <c r="BF40" s="42">
        <f>COUNTIFS($T40:$AX40,"NA")</f>
        <v>0</v>
      </c>
      <c r="BG40" s="42">
        <f>COUNTIFS($T40:$AX40,"PL")</f>
        <v>9</v>
      </c>
      <c r="BH40" s="42">
        <f>COUNTIFS($T40:$AX40,"CL")</f>
        <v>2</v>
      </c>
      <c r="BI40" s="42">
        <f>COUNTIFS($T40:$AX40,"BL")</f>
        <v>0</v>
      </c>
      <c r="BJ40" s="42">
        <f>COUNTIFS($T40:$AX40,"CO")</f>
        <v>0</v>
      </c>
      <c r="BK40" s="42">
        <f t="shared" si="3"/>
        <v>11</v>
      </c>
      <c r="BL40" s="42">
        <f t="shared" si="4"/>
        <v>0</v>
      </c>
      <c r="BM40" s="42">
        <f t="shared" si="5"/>
        <v>0</v>
      </c>
      <c r="BN40" s="42">
        <f>SUM(AY40:BJ40)+SUM(COUNTIFS(Q40:AX40,{"TERM","RESIGNED"}))</f>
        <v>31</v>
      </c>
      <c r="BO40" s="1" t="s">
        <v>45</v>
      </c>
      <c r="BP40" s="42" t="s">
        <v>1218</v>
      </c>
      <c r="BQ40" s="34"/>
    </row>
    <row r="41" spans="1:69" x14ac:dyDescent="0.25">
      <c r="A41" s="32">
        <f t="shared" si="6"/>
        <v>39</v>
      </c>
      <c r="B41" s="1" t="s">
        <v>36</v>
      </c>
      <c r="C41" s="1">
        <v>15639</v>
      </c>
      <c r="D41" s="27">
        <v>15639</v>
      </c>
      <c r="E41" s="1" t="s">
        <v>946</v>
      </c>
      <c r="F41" s="34" t="s">
        <v>112</v>
      </c>
      <c r="G41" s="34" t="s">
        <v>106</v>
      </c>
      <c r="H41" s="30">
        <v>43525</v>
      </c>
      <c r="I41" s="30" t="s">
        <v>39</v>
      </c>
      <c r="J41" s="30" t="s">
        <v>39</v>
      </c>
      <c r="K41" s="42">
        <f t="shared" ca="1" si="1"/>
        <v>1777</v>
      </c>
      <c r="L41" s="44" t="str">
        <f t="shared" si="2"/>
        <v>Non Billable</v>
      </c>
      <c r="M41" s="34" t="s">
        <v>40</v>
      </c>
      <c r="N41" s="1" t="s">
        <v>41</v>
      </c>
      <c r="O41" s="1" t="s">
        <v>42</v>
      </c>
      <c r="P41" s="1"/>
      <c r="Q41" s="1"/>
      <c r="R41" s="1" t="s">
        <v>43</v>
      </c>
      <c r="S41" s="33" t="s">
        <v>113</v>
      </c>
      <c r="T41" s="47" t="s">
        <v>965</v>
      </c>
      <c r="U41" s="47" t="s">
        <v>20</v>
      </c>
      <c r="V41" s="47" t="s">
        <v>20</v>
      </c>
      <c r="W41" s="47" t="s">
        <v>965</v>
      </c>
      <c r="X41" s="47" t="s">
        <v>965</v>
      </c>
      <c r="Y41" s="47" t="s">
        <v>965</v>
      </c>
      <c r="Z41" s="47" t="s">
        <v>965</v>
      </c>
      <c r="AA41" s="47" t="s">
        <v>965</v>
      </c>
      <c r="AB41" s="47" t="s">
        <v>20</v>
      </c>
      <c r="AC41" s="47" t="s">
        <v>20</v>
      </c>
      <c r="AD41" s="47" t="s">
        <v>965</v>
      </c>
      <c r="AE41" s="47" t="s">
        <v>965</v>
      </c>
      <c r="AF41" s="47" t="s">
        <v>965</v>
      </c>
      <c r="AG41" s="47" t="s">
        <v>965</v>
      </c>
      <c r="AH41" s="47" t="s">
        <v>965</v>
      </c>
      <c r="AI41" s="47" t="s">
        <v>20</v>
      </c>
      <c r="AJ41" s="47" t="s">
        <v>20</v>
      </c>
      <c r="AK41" s="47" t="s">
        <v>965</v>
      </c>
      <c r="AL41" s="47" t="s">
        <v>965</v>
      </c>
      <c r="AM41" s="47" t="s">
        <v>965</v>
      </c>
      <c r="AN41" s="47" t="s">
        <v>965</v>
      </c>
      <c r="AO41" s="47" t="s">
        <v>965</v>
      </c>
      <c r="AP41" s="47" t="s">
        <v>20</v>
      </c>
      <c r="AQ41" s="47" t="s">
        <v>20</v>
      </c>
      <c r="AR41" s="47" t="s">
        <v>20</v>
      </c>
      <c r="AS41" s="47" t="s">
        <v>965</v>
      </c>
      <c r="AT41" s="47" t="s">
        <v>965</v>
      </c>
      <c r="AU41" s="47" t="s">
        <v>967</v>
      </c>
      <c r="AV41" s="47" t="s">
        <v>967</v>
      </c>
      <c r="AW41" s="47" t="s">
        <v>20</v>
      </c>
      <c r="AX41" s="47" t="s">
        <v>20</v>
      </c>
      <c r="AY41" s="42">
        <f>COUNTIFS($T41:$AX41,"P")</f>
        <v>18</v>
      </c>
      <c r="AZ41" s="42">
        <f>COUNTIFS($T41:$AX41,"HD")/2</f>
        <v>0</v>
      </c>
      <c r="BA41" s="42">
        <f>COUNTIFS($T41:$AX41,"DO")</f>
        <v>11</v>
      </c>
      <c r="BB41" s="1">
        <f>COUNTIFS($T41:$AX41,"UPL")</f>
        <v>0</v>
      </c>
      <c r="BC41" s="42">
        <f>COUNTIFS($T41:$AX41,"LWP")</f>
        <v>0</v>
      </c>
      <c r="BD41" s="42">
        <f>SUM(COUNTIFS($T41:$AX41,{"PAT","MAT"}))</f>
        <v>0</v>
      </c>
      <c r="BE41" s="42">
        <f>COUNTIFS($T41:$AX41,"HO")</f>
        <v>0</v>
      </c>
      <c r="BF41" s="42">
        <f>COUNTIFS($T41:$AX41,"NA")</f>
        <v>0</v>
      </c>
      <c r="BG41" s="42">
        <f>COUNTIFS($T41:$AX41,"PL")</f>
        <v>0</v>
      </c>
      <c r="BH41" s="42">
        <f>COUNTIFS($T41:$AX41,"CL")</f>
        <v>2</v>
      </c>
      <c r="BI41" s="42">
        <f>COUNTIFS($T41:$AX41,"BL")</f>
        <v>0</v>
      </c>
      <c r="BJ41" s="42">
        <f>COUNTIFS($T41:$AX41,"CO")</f>
        <v>0</v>
      </c>
      <c r="BK41" s="42">
        <f t="shared" si="3"/>
        <v>2</v>
      </c>
      <c r="BL41" s="42">
        <f t="shared" si="4"/>
        <v>1</v>
      </c>
      <c r="BM41" s="42">
        <f t="shared" si="5"/>
        <v>1</v>
      </c>
      <c r="BN41" s="42">
        <f>SUM(AY41:BJ41)+SUM(COUNTIFS(Q41:AX41,{"TERM","RESIGNED"}))</f>
        <v>31</v>
      </c>
      <c r="BO41" s="1" t="s">
        <v>45</v>
      </c>
      <c r="BP41" s="42" t="s">
        <v>1019</v>
      </c>
      <c r="BQ41" s="34"/>
    </row>
    <row r="42" spans="1:69" x14ac:dyDescent="0.25">
      <c r="A42" s="32">
        <f t="shared" si="6"/>
        <v>40</v>
      </c>
      <c r="B42" s="1" t="s">
        <v>36</v>
      </c>
      <c r="C42" s="1">
        <v>15680</v>
      </c>
      <c r="D42" s="27">
        <v>15680</v>
      </c>
      <c r="E42" s="1" t="s">
        <v>946</v>
      </c>
      <c r="F42" s="34" t="s">
        <v>114</v>
      </c>
      <c r="G42" s="34" t="s">
        <v>80</v>
      </c>
      <c r="H42" s="30">
        <v>43529</v>
      </c>
      <c r="I42" s="30" t="s">
        <v>39</v>
      </c>
      <c r="J42" s="30" t="s">
        <v>39</v>
      </c>
      <c r="K42" s="42">
        <f t="shared" ca="1" si="1"/>
        <v>1773</v>
      </c>
      <c r="L42" s="44" t="str">
        <f t="shared" si="2"/>
        <v>Non Billable</v>
      </c>
      <c r="M42" s="34" t="s">
        <v>56</v>
      </c>
      <c r="N42" s="1" t="s">
        <v>41</v>
      </c>
      <c r="O42" s="1" t="s">
        <v>42</v>
      </c>
      <c r="P42" s="1"/>
      <c r="Q42" s="1"/>
      <c r="R42" s="1" t="s">
        <v>57</v>
      </c>
      <c r="S42" s="33" t="s">
        <v>84</v>
      </c>
      <c r="T42" s="47" t="s">
        <v>965</v>
      </c>
      <c r="U42" s="47" t="s">
        <v>20</v>
      </c>
      <c r="V42" s="47" t="s">
        <v>20</v>
      </c>
      <c r="W42" s="47" t="s">
        <v>965</v>
      </c>
      <c r="X42" s="47" t="s">
        <v>965</v>
      </c>
      <c r="Y42" s="47" t="s">
        <v>965</v>
      </c>
      <c r="Z42" s="47" t="s">
        <v>965</v>
      </c>
      <c r="AA42" s="47" t="s">
        <v>965</v>
      </c>
      <c r="AB42" s="47" t="s">
        <v>20</v>
      </c>
      <c r="AC42" s="47" t="s">
        <v>20</v>
      </c>
      <c r="AD42" s="47" t="s">
        <v>965</v>
      </c>
      <c r="AE42" s="47" t="s">
        <v>965</v>
      </c>
      <c r="AF42" s="47" t="s">
        <v>965</v>
      </c>
      <c r="AG42" s="47" t="s">
        <v>970</v>
      </c>
      <c r="AH42" s="47" t="s">
        <v>968</v>
      </c>
      <c r="AI42" s="47" t="s">
        <v>20</v>
      </c>
      <c r="AJ42" s="47" t="s">
        <v>20</v>
      </c>
      <c r="AK42" s="47" t="s">
        <v>967</v>
      </c>
      <c r="AL42" s="47" t="s">
        <v>967</v>
      </c>
      <c r="AM42" s="47" t="s">
        <v>968</v>
      </c>
      <c r="AN42" s="47" t="s">
        <v>968</v>
      </c>
      <c r="AO42" s="47" t="s">
        <v>968</v>
      </c>
      <c r="AP42" s="47" t="s">
        <v>20</v>
      </c>
      <c r="AQ42" s="47" t="s">
        <v>20</v>
      </c>
      <c r="AR42" s="47" t="s">
        <v>20</v>
      </c>
      <c r="AS42" s="47" t="s">
        <v>968</v>
      </c>
      <c r="AT42" s="47" t="s">
        <v>968</v>
      </c>
      <c r="AU42" s="47" t="s">
        <v>968</v>
      </c>
      <c r="AV42" s="47" t="s">
        <v>968</v>
      </c>
      <c r="AW42" s="47" t="s">
        <v>20</v>
      </c>
      <c r="AX42" s="47" t="s">
        <v>20</v>
      </c>
      <c r="AY42" s="42">
        <f>COUNTIFS($T42:$AX42,"P")</f>
        <v>9</v>
      </c>
      <c r="AZ42" s="42">
        <f>COUNTIFS($T42:$AX42,"HD")/2</f>
        <v>0</v>
      </c>
      <c r="BA42" s="42">
        <f>COUNTIFS($T42:$AX42,"DO")</f>
        <v>11</v>
      </c>
      <c r="BB42" s="1">
        <f>COUNTIFS($T42:$AX42,"UPL")</f>
        <v>0</v>
      </c>
      <c r="BC42" s="42">
        <f>COUNTIFS($T42:$AX42,"LWP")</f>
        <v>0</v>
      </c>
      <c r="BD42" s="42">
        <f>SUM(COUNTIFS($T42:$AX42,{"PAT","MAT"}))</f>
        <v>0</v>
      </c>
      <c r="BE42" s="42">
        <f>COUNTIFS($T42:$AX42,"HO")</f>
        <v>0</v>
      </c>
      <c r="BF42" s="42">
        <f>COUNTIFS($T42:$AX42,"NA")</f>
        <v>0</v>
      </c>
      <c r="BG42" s="42">
        <f>COUNTIFS($T42:$AX42,"PL")</f>
        <v>8</v>
      </c>
      <c r="BH42" s="42">
        <f>COUNTIFS($T42:$AX42,"CL")</f>
        <v>2</v>
      </c>
      <c r="BI42" s="42">
        <f>COUNTIFS($T42:$AX42,"BL")</f>
        <v>1</v>
      </c>
      <c r="BJ42" s="42">
        <f>COUNTIFS($T42:$AX42,"CO")</f>
        <v>0</v>
      </c>
      <c r="BK42" s="42">
        <f t="shared" si="3"/>
        <v>11</v>
      </c>
      <c r="BL42" s="42">
        <f t="shared" si="4"/>
        <v>0</v>
      </c>
      <c r="BM42" s="42">
        <f t="shared" si="5"/>
        <v>0</v>
      </c>
      <c r="BN42" s="42">
        <f>SUM(AY42:BJ42)+SUM(COUNTIFS(Q42:AX42,{"TERM","RESIGNED"}))</f>
        <v>31</v>
      </c>
      <c r="BO42" s="1" t="s">
        <v>45</v>
      </c>
      <c r="BP42" s="42" t="s">
        <v>1018</v>
      </c>
      <c r="BQ42" s="34"/>
    </row>
    <row r="43" spans="1:69" x14ac:dyDescent="0.25">
      <c r="A43" s="32">
        <f t="shared" si="6"/>
        <v>41</v>
      </c>
      <c r="B43" s="1" t="s">
        <v>36</v>
      </c>
      <c r="C43" s="1">
        <v>15831</v>
      </c>
      <c r="D43" s="27">
        <v>15831</v>
      </c>
      <c r="E43" s="1" t="s">
        <v>946</v>
      </c>
      <c r="F43" s="34" t="s">
        <v>84</v>
      </c>
      <c r="G43" s="34" t="s">
        <v>70</v>
      </c>
      <c r="H43" s="30">
        <v>43553</v>
      </c>
      <c r="I43" s="30" t="s">
        <v>39</v>
      </c>
      <c r="J43" s="30" t="s">
        <v>39</v>
      </c>
      <c r="K43" s="42">
        <f t="shared" ca="1" si="1"/>
        <v>1749</v>
      </c>
      <c r="L43" s="44" t="str">
        <f t="shared" si="2"/>
        <v>Non Billable</v>
      </c>
      <c r="M43" s="34" t="s">
        <v>56</v>
      </c>
      <c r="N43" s="1" t="s">
        <v>41</v>
      </c>
      <c r="O43" s="1" t="s">
        <v>42</v>
      </c>
      <c r="P43" s="1"/>
      <c r="Q43" s="1"/>
      <c r="R43" s="1" t="s">
        <v>57</v>
      </c>
      <c r="S43" s="33" t="s">
        <v>46</v>
      </c>
      <c r="T43" s="47" t="s">
        <v>965</v>
      </c>
      <c r="U43" s="47" t="s">
        <v>20</v>
      </c>
      <c r="V43" s="47" t="s">
        <v>20</v>
      </c>
      <c r="W43" s="47" t="s">
        <v>965</v>
      </c>
      <c r="X43" s="47" t="s">
        <v>965</v>
      </c>
      <c r="Y43" s="47" t="s">
        <v>967</v>
      </c>
      <c r="Z43" s="47" t="s">
        <v>967</v>
      </c>
      <c r="AA43" s="47" t="s">
        <v>967</v>
      </c>
      <c r="AB43" s="47" t="s">
        <v>20</v>
      </c>
      <c r="AC43" s="47" t="s">
        <v>20</v>
      </c>
      <c r="AD43" s="47" t="s">
        <v>967</v>
      </c>
      <c r="AE43" s="47" t="s">
        <v>967</v>
      </c>
      <c r="AF43" s="47" t="s">
        <v>967</v>
      </c>
      <c r="AG43" s="47" t="s">
        <v>967</v>
      </c>
      <c r="AH43" s="47" t="s">
        <v>967</v>
      </c>
      <c r="AI43" s="47" t="s">
        <v>20</v>
      </c>
      <c r="AJ43" s="47" t="s">
        <v>20</v>
      </c>
      <c r="AK43" s="47" t="s">
        <v>967</v>
      </c>
      <c r="AL43" s="47" t="s">
        <v>968</v>
      </c>
      <c r="AM43" s="47" t="s">
        <v>968</v>
      </c>
      <c r="AN43" s="47" t="s">
        <v>968</v>
      </c>
      <c r="AO43" s="47" t="s">
        <v>968</v>
      </c>
      <c r="AP43" s="47" t="s">
        <v>20</v>
      </c>
      <c r="AQ43" s="47" t="s">
        <v>20</v>
      </c>
      <c r="AR43" s="47" t="s">
        <v>20</v>
      </c>
      <c r="AS43" s="47" t="s">
        <v>967</v>
      </c>
      <c r="AT43" s="47" t="s">
        <v>968</v>
      </c>
      <c r="AU43" s="47" t="s">
        <v>968</v>
      </c>
      <c r="AV43" s="47" t="s">
        <v>968</v>
      </c>
      <c r="AW43" s="47" t="s">
        <v>20</v>
      </c>
      <c r="AX43" s="47" t="s">
        <v>20</v>
      </c>
      <c r="AY43" s="42">
        <f>COUNTIFS($T43:$AX43,"P")</f>
        <v>3</v>
      </c>
      <c r="AZ43" s="42">
        <f>COUNTIFS($T43:$AX43,"HD")/2</f>
        <v>0</v>
      </c>
      <c r="BA43" s="42">
        <f>COUNTIFS($T43:$AX43,"DO")</f>
        <v>11</v>
      </c>
      <c r="BB43" s="1">
        <f>COUNTIFS($T43:$AX43,"UPL")</f>
        <v>0</v>
      </c>
      <c r="BC43" s="42">
        <f>COUNTIFS($T43:$AX43,"LWP")</f>
        <v>0</v>
      </c>
      <c r="BD43" s="42">
        <f>SUM(COUNTIFS($T43:$AX43,{"PAT","MAT"}))</f>
        <v>0</v>
      </c>
      <c r="BE43" s="42">
        <f>COUNTIFS($T43:$AX43,"HO")</f>
        <v>0</v>
      </c>
      <c r="BF43" s="42">
        <f>COUNTIFS($T43:$AX43,"NA")</f>
        <v>0</v>
      </c>
      <c r="BG43" s="42">
        <f>COUNTIFS($T43:$AX43,"PL")</f>
        <v>7</v>
      </c>
      <c r="BH43" s="42">
        <f>COUNTIFS($T43:$AX43,"CL")</f>
        <v>10</v>
      </c>
      <c r="BI43" s="42">
        <f>COUNTIFS($T43:$AX43,"BL")</f>
        <v>0</v>
      </c>
      <c r="BJ43" s="42">
        <f>COUNTIFS($T43:$AX43,"CO")</f>
        <v>0</v>
      </c>
      <c r="BK43" s="42">
        <f t="shared" si="3"/>
        <v>17</v>
      </c>
      <c r="BL43" s="42">
        <f t="shared" si="4"/>
        <v>0</v>
      </c>
      <c r="BM43" s="42">
        <f t="shared" si="5"/>
        <v>0</v>
      </c>
      <c r="BN43" s="42">
        <f>SUM(AY43:BJ43)+SUM(COUNTIFS(Q43:AX43,{"TERM","RESIGNED"}))</f>
        <v>31</v>
      </c>
      <c r="BO43" s="1" t="s">
        <v>45</v>
      </c>
      <c r="BP43" s="42" t="s">
        <v>1019</v>
      </c>
      <c r="BQ43" s="34"/>
    </row>
    <row r="44" spans="1:69" x14ac:dyDescent="0.25">
      <c r="A44" s="32">
        <f t="shared" si="6"/>
        <v>42</v>
      </c>
      <c r="B44" s="1" t="s">
        <v>36</v>
      </c>
      <c r="C44" s="1">
        <v>16033</v>
      </c>
      <c r="D44" s="27">
        <v>16033</v>
      </c>
      <c r="E44" s="1" t="s">
        <v>946</v>
      </c>
      <c r="F44" s="34" t="s">
        <v>116</v>
      </c>
      <c r="G44" s="34" t="s">
        <v>80</v>
      </c>
      <c r="H44" s="30">
        <v>43574</v>
      </c>
      <c r="I44" s="30" t="s">
        <v>39</v>
      </c>
      <c r="J44" s="30" t="s">
        <v>39</v>
      </c>
      <c r="K44" s="42">
        <f t="shared" ca="1" si="1"/>
        <v>1728</v>
      </c>
      <c r="L44" s="44" t="str">
        <f t="shared" si="2"/>
        <v>Non Billable</v>
      </c>
      <c r="M44" s="34" t="s">
        <v>56</v>
      </c>
      <c r="N44" s="1" t="s">
        <v>41</v>
      </c>
      <c r="O44" s="1" t="s">
        <v>42</v>
      </c>
      <c r="P44" s="1"/>
      <c r="Q44" s="1"/>
      <c r="R44" s="1" t="s">
        <v>57</v>
      </c>
      <c r="S44" s="33" t="s">
        <v>84</v>
      </c>
      <c r="T44" s="47" t="s">
        <v>965</v>
      </c>
      <c r="U44" s="47" t="s">
        <v>20</v>
      </c>
      <c r="V44" s="47" t="s">
        <v>20</v>
      </c>
      <c r="W44" s="47" t="s">
        <v>965</v>
      </c>
      <c r="X44" s="47" t="s">
        <v>965</v>
      </c>
      <c r="Y44" s="47" t="s">
        <v>965</v>
      </c>
      <c r="Z44" s="47" t="s">
        <v>965</v>
      </c>
      <c r="AA44" s="47" t="s">
        <v>965</v>
      </c>
      <c r="AB44" s="47" t="s">
        <v>20</v>
      </c>
      <c r="AC44" s="47" t="s">
        <v>20</v>
      </c>
      <c r="AD44" s="47" t="s">
        <v>965</v>
      </c>
      <c r="AE44" s="47" t="s">
        <v>965</v>
      </c>
      <c r="AF44" s="47" t="s">
        <v>965</v>
      </c>
      <c r="AG44" s="47" t="s">
        <v>965</v>
      </c>
      <c r="AH44" s="47" t="s">
        <v>965</v>
      </c>
      <c r="AI44" s="47" t="s">
        <v>20</v>
      </c>
      <c r="AJ44" s="47" t="s">
        <v>20</v>
      </c>
      <c r="AK44" s="47" t="s">
        <v>965</v>
      </c>
      <c r="AL44" s="47" t="s">
        <v>965</v>
      </c>
      <c r="AM44" s="47" t="s">
        <v>965</v>
      </c>
      <c r="AN44" s="47" t="s">
        <v>965</v>
      </c>
      <c r="AO44" s="47" t="s">
        <v>967</v>
      </c>
      <c r="AP44" s="47" t="s">
        <v>20</v>
      </c>
      <c r="AQ44" s="47" t="s">
        <v>20</v>
      </c>
      <c r="AR44" s="47" t="s">
        <v>20</v>
      </c>
      <c r="AS44" s="47" t="s">
        <v>967</v>
      </c>
      <c r="AT44" s="47" t="s">
        <v>967</v>
      </c>
      <c r="AU44" s="47" t="s">
        <v>968</v>
      </c>
      <c r="AV44" s="47" t="s">
        <v>968</v>
      </c>
      <c r="AW44" s="47" t="s">
        <v>20</v>
      </c>
      <c r="AX44" s="47" t="s">
        <v>20</v>
      </c>
      <c r="AY44" s="42">
        <f>COUNTIFS($T44:$AX44,"P")</f>
        <v>15</v>
      </c>
      <c r="AZ44" s="42">
        <f>COUNTIFS($T44:$AX44,"HD")/2</f>
        <v>0</v>
      </c>
      <c r="BA44" s="42">
        <f>COUNTIFS($T44:$AX44,"DO")</f>
        <v>11</v>
      </c>
      <c r="BB44" s="1">
        <f>COUNTIFS($T44:$AX44,"UPL")</f>
        <v>0</v>
      </c>
      <c r="BC44" s="42">
        <f>COUNTIFS($T44:$AX44,"LWP")</f>
        <v>0</v>
      </c>
      <c r="BD44" s="42">
        <f>SUM(COUNTIFS($T44:$AX44,{"PAT","MAT"}))</f>
        <v>0</v>
      </c>
      <c r="BE44" s="42">
        <f>COUNTIFS($T44:$AX44,"HO")</f>
        <v>0</v>
      </c>
      <c r="BF44" s="42">
        <f>COUNTIFS($T44:$AX44,"NA")</f>
        <v>0</v>
      </c>
      <c r="BG44" s="42">
        <f>COUNTIFS($T44:$AX44,"PL")</f>
        <v>2</v>
      </c>
      <c r="BH44" s="42">
        <f>COUNTIFS($T44:$AX44,"CL")</f>
        <v>3</v>
      </c>
      <c r="BI44" s="42">
        <f>COUNTIFS($T44:$AX44,"BL")</f>
        <v>0</v>
      </c>
      <c r="BJ44" s="42">
        <f>COUNTIFS($T44:$AX44,"CO")</f>
        <v>0</v>
      </c>
      <c r="BK44" s="42">
        <f t="shared" si="3"/>
        <v>5</v>
      </c>
      <c r="BL44" s="42">
        <f t="shared" si="4"/>
        <v>0</v>
      </c>
      <c r="BM44" s="42">
        <f t="shared" si="5"/>
        <v>1</v>
      </c>
      <c r="BN44" s="42">
        <f>SUM(AY44:BJ44)+SUM(COUNTIFS(Q44:AX44,{"TERM","RESIGNED"}))</f>
        <v>31</v>
      </c>
      <c r="BO44" s="1" t="s">
        <v>45</v>
      </c>
      <c r="BP44" s="42" t="s">
        <v>1018</v>
      </c>
      <c r="BQ44" s="34"/>
    </row>
    <row r="45" spans="1:69" x14ac:dyDescent="0.25">
      <c r="A45" s="32">
        <f t="shared" si="6"/>
        <v>43</v>
      </c>
      <c r="B45" s="1" t="s">
        <v>36</v>
      </c>
      <c r="C45" s="1">
        <v>16710</v>
      </c>
      <c r="D45" s="27">
        <v>16710</v>
      </c>
      <c r="E45" s="1" t="s">
        <v>946</v>
      </c>
      <c r="F45" s="34" t="s">
        <v>117</v>
      </c>
      <c r="G45" s="34" t="s">
        <v>60</v>
      </c>
      <c r="H45" s="30">
        <v>43693</v>
      </c>
      <c r="I45" s="30" t="s">
        <v>39</v>
      </c>
      <c r="J45" s="30" t="s">
        <v>39</v>
      </c>
      <c r="K45" s="42">
        <f t="shared" ca="1" si="1"/>
        <v>1609</v>
      </c>
      <c r="L45" s="44" t="str">
        <f t="shared" si="2"/>
        <v>Non Billable</v>
      </c>
      <c r="M45" s="34" t="s">
        <v>47</v>
      </c>
      <c r="N45" s="1" t="s">
        <v>41</v>
      </c>
      <c r="O45" s="1" t="s">
        <v>42</v>
      </c>
      <c r="P45" s="1"/>
      <c r="Q45" s="1"/>
      <c r="R45" s="1" t="s">
        <v>43</v>
      </c>
      <c r="S45" s="33" t="s">
        <v>264</v>
      </c>
      <c r="T45" s="47" t="s">
        <v>965</v>
      </c>
      <c r="U45" s="47" t="s">
        <v>20</v>
      </c>
      <c r="V45" s="47" t="s">
        <v>20</v>
      </c>
      <c r="W45" s="47" t="s">
        <v>965</v>
      </c>
      <c r="X45" s="47" t="s">
        <v>965</v>
      </c>
      <c r="Y45" s="47" t="s">
        <v>965</v>
      </c>
      <c r="Z45" s="47" t="s">
        <v>965</v>
      </c>
      <c r="AA45" s="47" t="s">
        <v>965</v>
      </c>
      <c r="AB45" s="47" t="s">
        <v>20</v>
      </c>
      <c r="AC45" s="47" t="s">
        <v>20</v>
      </c>
      <c r="AD45" s="47" t="s">
        <v>967</v>
      </c>
      <c r="AE45" s="47" t="s">
        <v>968</v>
      </c>
      <c r="AF45" s="47" t="s">
        <v>968</v>
      </c>
      <c r="AG45" s="47" t="s">
        <v>968</v>
      </c>
      <c r="AH45" s="47" t="s">
        <v>968</v>
      </c>
      <c r="AI45" s="47" t="s">
        <v>20</v>
      </c>
      <c r="AJ45" s="47" t="s">
        <v>20</v>
      </c>
      <c r="AK45" s="47" t="s">
        <v>965</v>
      </c>
      <c r="AL45" s="47" t="s">
        <v>965</v>
      </c>
      <c r="AM45" s="47" t="s">
        <v>965</v>
      </c>
      <c r="AN45" s="47" t="s">
        <v>965</v>
      </c>
      <c r="AO45" s="47" t="s">
        <v>967</v>
      </c>
      <c r="AP45" s="47" t="s">
        <v>20</v>
      </c>
      <c r="AQ45" s="47" t="s">
        <v>20</v>
      </c>
      <c r="AR45" s="47" t="s">
        <v>20</v>
      </c>
      <c r="AS45" s="47" t="s">
        <v>965</v>
      </c>
      <c r="AT45" s="47" t="s">
        <v>965</v>
      </c>
      <c r="AU45" s="47" t="s">
        <v>965</v>
      </c>
      <c r="AV45" s="47" t="s">
        <v>965</v>
      </c>
      <c r="AW45" s="47" t="s">
        <v>20</v>
      </c>
      <c r="AX45" s="47" t="s">
        <v>20</v>
      </c>
      <c r="AY45" s="42">
        <f>COUNTIFS($T45:$AX45,"P")</f>
        <v>14</v>
      </c>
      <c r="AZ45" s="42">
        <f>COUNTIFS($T45:$AX45,"HD")/2</f>
        <v>0</v>
      </c>
      <c r="BA45" s="42">
        <f>COUNTIFS($T45:$AX45,"DO")</f>
        <v>11</v>
      </c>
      <c r="BB45" s="1">
        <f>COUNTIFS($T45:$AX45,"UPL")</f>
        <v>0</v>
      </c>
      <c r="BC45" s="42">
        <f>COUNTIFS($T45:$AX45,"LWP")</f>
        <v>0</v>
      </c>
      <c r="BD45" s="42">
        <f>SUM(COUNTIFS($T45:$AX45,{"PAT","MAT"}))</f>
        <v>0</v>
      </c>
      <c r="BE45" s="42">
        <f>COUNTIFS($T45:$AX45,"HO")</f>
        <v>0</v>
      </c>
      <c r="BF45" s="42">
        <f>COUNTIFS($T45:$AX45,"NA")</f>
        <v>0</v>
      </c>
      <c r="BG45" s="42">
        <f>COUNTIFS($T45:$AX45,"PL")</f>
        <v>4</v>
      </c>
      <c r="BH45" s="42">
        <f>COUNTIFS($T45:$AX45,"CL")</f>
        <v>2</v>
      </c>
      <c r="BI45" s="42">
        <f>COUNTIFS($T45:$AX45,"BL")</f>
        <v>0</v>
      </c>
      <c r="BJ45" s="42">
        <f>COUNTIFS($T45:$AX45,"CO")</f>
        <v>0</v>
      </c>
      <c r="BK45" s="42">
        <f t="shared" si="3"/>
        <v>6</v>
      </c>
      <c r="BL45" s="42">
        <f t="shared" si="4"/>
        <v>0</v>
      </c>
      <c r="BM45" s="42">
        <f t="shared" si="5"/>
        <v>1</v>
      </c>
      <c r="BN45" s="42">
        <f>SUM(AY45:BJ45)+SUM(COUNTIFS(Q45:AX45,{"TERM","RESIGNED"}))</f>
        <v>31</v>
      </c>
      <c r="BO45" s="1" t="s">
        <v>45</v>
      </c>
      <c r="BP45" s="42" t="s">
        <v>1216</v>
      </c>
      <c r="BQ45" s="34"/>
    </row>
    <row r="46" spans="1:69" x14ac:dyDescent="0.25">
      <c r="A46" s="32">
        <f t="shared" si="6"/>
        <v>44</v>
      </c>
      <c r="B46" s="1" t="s">
        <v>36</v>
      </c>
      <c r="C46" s="1">
        <v>16711</v>
      </c>
      <c r="D46" s="27">
        <v>16711</v>
      </c>
      <c r="E46" s="1" t="s">
        <v>946</v>
      </c>
      <c r="F46" s="34" t="s">
        <v>118</v>
      </c>
      <c r="G46" s="34" t="s">
        <v>60</v>
      </c>
      <c r="H46" s="30">
        <v>43693</v>
      </c>
      <c r="I46" s="30" t="s">
        <v>39</v>
      </c>
      <c r="J46" s="30" t="s">
        <v>39</v>
      </c>
      <c r="K46" s="42">
        <f t="shared" ca="1" si="1"/>
        <v>1609</v>
      </c>
      <c r="L46" s="44" t="str">
        <f t="shared" si="2"/>
        <v>Non Billable</v>
      </c>
      <c r="M46" s="34" t="s">
        <v>47</v>
      </c>
      <c r="N46" s="1" t="s">
        <v>41</v>
      </c>
      <c r="O46" s="1" t="s">
        <v>42</v>
      </c>
      <c r="P46" s="1"/>
      <c r="Q46" s="1"/>
      <c r="R46" s="1" t="s">
        <v>43</v>
      </c>
      <c r="S46" s="33" t="s">
        <v>69</v>
      </c>
      <c r="T46" s="47" t="s">
        <v>965</v>
      </c>
      <c r="U46" s="47" t="s">
        <v>20</v>
      </c>
      <c r="V46" s="47" t="s">
        <v>20</v>
      </c>
      <c r="W46" s="47" t="s">
        <v>965</v>
      </c>
      <c r="X46" s="47" t="s">
        <v>965</v>
      </c>
      <c r="Y46" s="47" t="s">
        <v>965</v>
      </c>
      <c r="Z46" s="47" t="s">
        <v>965</v>
      </c>
      <c r="AA46" s="47" t="s">
        <v>965</v>
      </c>
      <c r="AB46" s="47" t="s">
        <v>20</v>
      </c>
      <c r="AC46" s="47" t="s">
        <v>20</v>
      </c>
      <c r="AD46" s="47" t="s">
        <v>965</v>
      </c>
      <c r="AE46" s="47" t="s">
        <v>965</v>
      </c>
      <c r="AF46" s="47" t="s">
        <v>965</v>
      </c>
      <c r="AG46" s="47" t="s">
        <v>965</v>
      </c>
      <c r="AH46" s="47" t="s">
        <v>965</v>
      </c>
      <c r="AI46" s="47" t="s">
        <v>20</v>
      </c>
      <c r="AJ46" s="47" t="s">
        <v>20</v>
      </c>
      <c r="AK46" s="47" t="s">
        <v>965</v>
      </c>
      <c r="AL46" s="47" t="s">
        <v>965</v>
      </c>
      <c r="AM46" s="47" t="s">
        <v>965</v>
      </c>
      <c r="AN46" s="47" t="s">
        <v>968</v>
      </c>
      <c r="AO46" s="47" t="s">
        <v>967</v>
      </c>
      <c r="AP46" s="47" t="s">
        <v>20</v>
      </c>
      <c r="AQ46" s="47" t="s">
        <v>20</v>
      </c>
      <c r="AR46" s="47" t="s">
        <v>20</v>
      </c>
      <c r="AS46" s="47" t="s">
        <v>967</v>
      </c>
      <c r="AT46" s="47" t="s">
        <v>968</v>
      </c>
      <c r="AU46" s="47" t="s">
        <v>968</v>
      </c>
      <c r="AV46" s="47" t="s">
        <v>968</v>
      </c>
      <c r="AW46" s="47" t="s">
        <v>20</v>
      </c>
      <c r="AX46" s="47" t="s">
        <v>20</v>
      </c>
      <c r="AY46" s="42">
        <f>COUNTIFS($T46:$AX46,"P")</f>
        <v>14</v>
      </c>
      <c r="AZ46" s="42">
        <f>COUNTIFS($T46:$AX46,"HD")/2</f>
        <v>0</v>
      </c>
      <c r="BA46" s="42">
        <f>COUNTIFS($T46:$AX46,"DO")</f>
        <v>11</v>
      </c>
      <c r="BB46" s="1">
        <f>COUNTIFS($T46:$AX46,"UPL")</f>
        <v>0</v>
      </c>
      <c r="BC46" s="42">
        <f>COUNTIFS($T46:$AX46,"LWP")</f>
        <v>0</v>
      </c>
      <c r="BD46" s="42">
        <f>SUM(COUNTIFS($T46:$AX46,{"PAT","MAT"}))</f>
        <v>0</v>
      </c>
      <c r="BE46" s="42">
        <f>COUNTIFS($T46:$AX46,"HO")</f>
        <v>0</v>
      </c>
      <c r="BF46" s="42">
        <f>COUNTIFS($T46:$AX46,"NA")</f>
        <v>0</v>
      </c>
      <c r="BG46" s="42">
        <f>COUNTIFS($T46:$AX46,"PL")</f>
        <v>4</v>
      </c>
      <c r="BH46" s="42">
        <f>COUNTIFS($T46:$AX46,"CL")</f>
        <v>2</v>
      </c>
      <c r="BI46" s="42">
        <f>COUNTIFS($T46:$AX46,"BL")</f>
        <v>0</v>
      </c>
      <c r="BJ46" s="42">
        <f>COUNTIFS($T46:$AX46,"CO")</f>
        <v>0</v>
      </c>
      <c r="BK46" s="42">
        <f t="shared" si="3"/>
        <v>6</v>
      </c>
      <c r="BL46" s="42">
        <f t="shared" si="4"/>
        <v>0</v>
      </c>
      <c r="BM46" s="42">
        <f t="shared" si="5"/>
        <v>1</v>
      </c>
      <c r="BN46" s="42">
        <f>SUM(AY46:BJ46)+SUM(COUNTIFS(Q46:AX46,{"TERM","RESIGNED"}))</f>
        <v>31</v>
      </c>
      <c r="BO46" s="1" t="s">
        <v>45</v>
      </c>
      <c r="BP46" s="42" t="s">
        <v>1022</v>
      </c>
      <c r="BQ46" s="34"/>
    </row>
    <row r="47" spans="1:69" x14ac:dyDescent="0.25">
      <c r="A47" s="32">
        <f t="shared" si="6"/>
        <v>45</v>
      </c>
      <c r="B47" s="1" t="s">
        <v>36</v>
      </c>
      <c r="C47" s="1">
        <v>17165</v>
      </c>
      <c r="D47" s="27">
        <v>17165</v>
      </c>
      <c r="E47" s="1" t="s">
        <v>946</v>
      </c>
      <c r="F47" s="34" t="s">
        <v>120</v>
      </c>
      <c r="G47" s="34" t="s">
        <v>55</v>
      </c>
      <c r="H47" s="30">
        <v>43810</v>
      </c>
      <c r="I47" s="30" t="s">
        <v>39</v>
      </c>
      <c r="J47" s="30" t="s">
        <v>39</v>
      </c>
      <c r="K47" s="42">
        <f t="shared" ca="1" si="1"/>
        <v>1492</v>
      </c>
      <c r="L47" s="44" t="str">
        <f t="shared" si="2"/>
        <v>Non Billable</v>
      </c>
      <c r="M47" s="34" t="s">
        <v>56</v>
      </c>
      <c r="N47" s="1" t="s">
        <v>41</v>
      </c>
      <c r="O47" s="1" t="s">
        <v>42</v>
      </c>
      <c r="P47" s="1"/>
      <c r="Q47" s="1"/>
      <c r="R47" s="1" t="s">
        <v>57</v>
      </c>
      <c r="S47" s="33" t="s">
        <v>81</v>
      </c>
      <c r="T47" s="47" t="s">
        <v>965</v>
      </c>
      <c r="U47" s="47" t="s">
        <v>20</v>
      </c>
      <c r="V47" s="47" t="s">
        <v>20</v>
      </c>
      <c r="W47" s="47" t="s">
        <v>965</v>
      </c>
      <c r="X47" s="47" t="s">
        <v>965</v>
      </c>
      <c r="Y47" s="47" t="s">
        <v>965</v>
      </c>
      <c r="Z47" s="47" t="s">
        <v>965</v>
      </c>
      <c r="AA47" s="47" t="s">
        <v>967</v>
      </c>
      <c r="AB47" s="47" t="s">
        <v>20</v>
      </c>
      <c r="AC47" s="47" t="s">
        <v>20</v>
      </c>
      <c r="AD47" s="47" t="s">
        <v>965</v>
      </c>
      <c r="AE47" s="47" t="s">
        <v>965</v>
      </c>
      <c r="AF47" s="47" t="s">
        <v>965</v>
      </c>
      <c r="AG47" s="47" t="s">
        <v>965</v>
      </c>
      <c r="AH47" s="47" t="s">
        <v>965</v>
      </c>
      <c r="AI47" s="47" t="s">
        <v>20</v>
      </c>
      <c r="AJ47" s="47" t="s">
        <v>20</v>
      </c>
      <c r="AK47" s="47" t="s">
        <v>965</v>
      </c>
      <c r="AL47" s="47" t="s">
        <v>965</v>
      </c>
      <c r="AM47" s="47" t="s">
        <v>965</v>
      </c>
      <c r="AN47" s="47" t="s">
        <v>965</v>
      </c>
      <c r="AO47" s="47" t="s">
        <v>965</v>
      </c>
      <c r="AP47" s="47" t="s">
        <v>20</v>
      </c>
      <c r="AQ47" s="47" t="s">
        <v>20</v>
      </c>
      <c r="AR47" s="47" t="s">
        <v>20</v>
      </c>
      <c r="AS47" s="47" t="s">
        <v>965</v>
      </c>
      <c r="AT47" s="47" t="s">
        <v>967</v>
      </c>
      <c r="AU47" s="47" t="s">
        <v>967</v>
      </c>
      <c r="AV47" s="47" t="s">
        <v>968</v>
      </c>
      <c r="AW47" s="47" t="s">
        <v>20</v>
      </c>
      <c r="AX47" s="47" t="s">
        <v>20</v>
      </c>
      <c r="AY47" s="42">
        <f>COUNTIFS($T47:$AX47,"P")</f>
        <v>16</v>
      </c>
      <c r="AZ47" s="42">
        <f>COUNTIFS($T47:$AX47,"HD")/2</f>
        <v>0</v>
      </c>
      <c r="BA47" s="42">
        <f>COUNTIFS($T47:$AX47,"DO")</f>
        <v>11</v>
      </c>
      <c r="BB47" s="1">
        <f>COUNTIFS($T47:$AX47,"UPL")</f>
        <v>0</v>
      </c>
      <c r="BC47" s="42">
        <f>COUNTIFS($T47:$AX47,"LWP")</f>
        <v>0</v>
      </c>
      <c r="BD47" s="42">
        <f>SUM(COUNTIFS($T47:$AX47,{"PAT","MAT"}))</f>
        <v>0</v>
      </c>
      <c r="BE47" s="42">
        <f>COUNTIFS($T47:$AX47,"HO")</f>
        <v>0</v>
      </c>
      <c r="BF47" s="42">
        <f>COUNTIFS($T47:$AX47,"NA")</f>
        <v>0</v>
      </c>
      <c r="BG47" s="42">
        <f>COUNTIFS($T47:$AX47,"PL")</f>
        <v>1</v>
      </c>
      <c r="BH47" s="42">
        <f>COUNTIFS($T47:$AX47,"CL")</f>
        <v>3</v>
      </c>
      <c r="BI47" s="42">
        <f>COUNTIFS($T47:$AX47,"BL")</f>
        <v>0</v>
      </c>
      <c r="BJ47" s="42">
        <f>COUNTIFS($T47:$AX47,"CO")</f>
        <v>0</v>
      </c>
      <c r="BK47" s="42">
        <f t="shared" si="3"/>
        <v>4</v>
      </c>
      <c r="BL47" s="42">
        <f t="shared" si="4"/>
        <v>0</v>
      </c>
      <c r="BM47" s="42">
        <f t="shared" si="5"/>
        <v>1</v>
      </c>
      <c r="BN47" s="42">
        <f>SUM(AY47:BJ47)+SUM(COUNTIFS(Q47:AX47,{"TERM","RESIGNED"}))</f>
        <v>31</v>
      </c>
      <c r="BO47" s="1" t="s">
        <v>45</v>
      </c>
      <c r="BP47" s="42" t="s">
        <v>1022</v>
      </c>
      <c r="BQ47" s="34"/>
    </row>
    <row r="48" spans="1:69" x14ac:dyDescent="0.25">
      <c r="A48" s="32">
        <f t="shared" si="6"/>
        <v>46</v>
      </c>
      <c r="B48" s="1" t="s">
        <v>36</v>
      </c>
      <c r="C48" s="1">
        <v>17166</v>
      </c>
      <c r="D48" s="27">
        <v>17166</v>
      </c>
      <c r="E48" s="1" t="s">
        <v>945</v>
      </c>
      <c r="F48" s="34" t="s">
        <v>119</v>
      </c>
      <c r="G48" s="34" t="s">
        <v>976</v>
      </c>
      <c r="H48" s="30">
        <v>43810</v>
      </c>
      <c r="I48" s="30" t="s">
        <v>39</v>
      </c>
      <c r="J48" s="30" t="s">
        <v>39</v>
      </c>
      <c r="K48" s="42">
        <f t="shared" ca="1" si="1"/>
        <v>1492</v>
      </c>
      <c r="L48" s="44" t="str">
        <f t="shared" si="2"/>
        <v>Non Billable</v>
      </c>
      <c r="M48" s="34" t="s">
        <v>56</v>
      </c>
      <c r="N48" s="1" t="s">
        <v>41</v>
      </c>
      <c r="O48" s="1" t="s">
        <v>42</v>
      </c>
      <c r="P48" s="1"/>
      <c r="Q48" s="1"/>
      <c r="R48" s="1" t="s">
        <v>57</v>
      </c>
      <c r="S48" s="33" t="s">
        <v>76</v>
      </c>
      <c r="T48" s="47" t="s">
        <v>968</v>
      </c>
      <c r="U48" s="47" t="s">
        <v>20</v>
      </c>
      <c r="V48" s="47" t="s">
        <v>20</v>
      </c>
      <c r="W48" s="47" t="s">
        <v>968</v>
      </c>
      <c r="X48" s="47" t="s">
        <v>968</v>
      </c>
      <c r="Y48" s="47" t="s">
        <v>968</v>
      </c>
      <c r="Z48" s="47" t="s">
        <v>21</v>
      </c>
      <c r="AA48" s="47" t="s">
        <v>21</v>
      </c>
      <c r="AB48" s="47" t="s">
        <v>20</v>
      </c>
      <c r="AC48" s="47" t="s">
        <v>20</v>
      </c>
      <c r="AD48" s="47" t="s">
        <v>21</v>
      </c>
      <c r="AE48" s="47" t="s">
        <v>21</v>
      </c>
      <c r="AF48" s="47" t="s">
        <v>21</v>
      </c>
      <c r="AG48" s="47" t="s">
        <v>21</v>
      </c>
      <c r="AH48" s="47" t="s">
        <v>21</v>
      </c>
      <c r="AI48" s="47" t="s">
        <v>20</v>
      </c>
      <c r="AJ48" s="47" t="s">
        <v>20</v>
      </c>
      <c r="AK48" s="47" t="s">
        <v>21</v>
      </c>
      <c r="AL48" s="47" t="s">
        <v>21</v>
      </c>
      <c r="AM48" s="47" t="s">
        <v>21</v>
      </c>
      <c r="AN48" s="47" t="s">
        <v>21</v>
      </c>
      <c r="AO48" s="47" t="s">
        <v>21</v>
      </c>
      <c r="AP48" s="47" t="s">
        <v>20</v>
      </c>
      <c r="AQ48" s="47" t="s">
        <v>20</v>
      </c>
      <c r="AR48" s="47" t="s">
        <v>20</v>
      </c>
      <c r="AS48" s="47" t="s">
        <v>21</v>
      </c>
      <c r="AT48" s="47" t="s">
        <v>21</v>
      </c>
      <c r="AU48" s="47" t="s">
        <v>21</v>
      </c>
      <c r="AV48" s="47" t="s">
        <v>21</v>
      </c>
      <c r="AW48" s="47" t="s">
        <v>20</v>
      </c>
      <c r="AX48" s="47" t="s">
        <v>20</v>
      </c>
      <c r="AY48" s="42">
        <f>COUNTIFS($T48:$AX48,"P")</f>
        <v>0</v>
      </c>
      <c r="AZ48" s="42">
        <f>COUNTIFS($T48:$AX48,"HD")/2</f>
        <v>0</v>
      </c>
      <c r="BA48" s="42">
        <f>COUNTIFS($T48:$AX48,"DO")</f>
        <v>11</v>
      </c>
      <c r="BB48" s="1">
        <f>COUNTIFS($T48:$AX48,"UPL")</f>
        <v>16</v>
      </c>
      <c r="BC48" s="42">
        <f>COUNTIFS($T48:$AX48,"LWP")</f>
        <v>0</v>
      </c>
      <c r="BD48" s="42">
        <f>SUM(COUNTIFS($T48:$AX48,{"PAT","MAT"}))</f>
        <v>0</v>
      </c>
      <c r="BE48" s="42">
        <f>COUNTIFS($T48:$AX48,"HO")</f>
        <v>0</v>
      </c>
      <c r="BF48" s="42">
        <f>COUNTIFS($T48:$AX48,"NA")</f>
        <v>0</v>
      </c>
      <c r="BG48" s="42">
        <f>COUNTIFS($T48:$AX48,"PL")</f>
        <v>4</v>
      </c>
      <c r="BH48" s="42">
        <f>COUNTIFS($T48:$AX48,"CL")</f>
        <v>0</v>
      </c>
      <c r="BI48" s="42">
        <f>COUNTIFS($T48:$AX48,"BL")</f>
        <v>0</v>
      </c>
      <c r="BJ48" s="42">
        <f>COUNTIFS($T48:$AX48,"CO")</f>
        <v>0</v>
      </c>
      <c r="BK48" s="42">
        <f t="shared" si="3"/>
        <v>4</v>
      </c>
      <c r="BL48" s="42">
        <f t="shared" si="4"/>
        <v>0</v>
      </c>
      <c r="BM48" s="42">
        <f t="shared" si="5"/>
        <v>0</v>
      </c>
      <c r="BN48" s="42">
        <f>SUM(AY48:BJ48)+SUM(COUNTIFS(Q48:AX48,{"TERM","RESIGNED"}))</f>
        <v>31</v>
      </c>
      <c r="BO48" s="1" t="s">
        <v>45</v>
      </c>
      <c r="BP48" s="42" t="s">
        <v>1214</v>
      </c>
      <c r="BQ48" s="34" t="s">
        <v>1703</v>
      </c>
    </row>
    <row r="49" spans="1:69" x14ac:dyDescent="0.25">
      <c r="A49" s="32">
        <f t="shared" si="6"/>
        <v>47</v>
      </c>
      <c r="B49" s="1" t="s">
        <v>36</v>
      </c>
      <c r="C49" s="1">
        <v>17231</v>
      </c>
      <c r="D49" s="27">
        <v>17231</v>
      </c>
      <c r="E49" s="1" t="s">
        <v>945</v>
      </c>
      <c r="F49" s="34" t="s">
        <v>121</v>
      </c>
      <c r="G49" s="34" t="s">
        <v>55</v>
      </c>
      <c r="H49" s="30">
        <v>43830</v>
      </c>
      <c r="I49" s="30" t="s">
        <v>39</v>
      </c>
      <c r="J49" s="30" t="s">
        <v>39</v>
      </c>
      <c r="K49" s="42">
        <f t="shared" ca="1" si="1"/>
        <v>1472</v>
      </c>
      <c r="L49" s="44" t="str">
        <f t="shared" si="2"/>
        <v>Non Billable</v>
      </c>
      <c r="M49" s="34" t="s">
        <v>56</v>
      </c>
      <c r="N49" s="1" t="s">
        <v>41</v>
      </c>
      <c r="O49" s="1" t="s">
        <v>42</v>
      </c>
      <c r="P49" s="1"/>
      <c r="Q49" s="1"/>
      <c r="R49" s="1" t="s">
        <v>57</v>
      </c>
      <c r="S49" s="33" t="s">
        <v>309</v>
      </c>
      <c r="T49" s="47" t="s">
        <v>965</v>
      </c>
      <c r="U49" s="47" t="s">
        <v>20</v>
      </c>
      <c r="V49" s="47" t="s">
        <v>20</v>
      </c>
      <c r="W49" s="47" t="s">
        <v>965</v>
      </c>
      <c r="X49" s="47" t="s">
        <v>965</v>
      </c>
      <c r="Y49" s="47" t="s">
        <v>965</v>
      </c>
      <c r="Z49" s="47" t="s">
        <v>965</v>
      </c>
      <c r="AA49" s="47" t="s">
        <v>965</v>
      </c>
      <c r="AB49" s="47" t="s">
        <v>20</v>
      </c>
      <c r="AC49" s="47" t="s">
        <v>20</v>
      </c>
      <c r="AD49" s="47" t="s">
        <v>965</v>
      </c>
      <c r="AE49" s="47" t="s">
        <v>965</v>
      </c>
      <c r="AF49" s="47" t="s">
        <v>965</v>
      </c>
      <c r="AG49" s="47" t="s">
        <v>965</v>
      </c>
      <c r="AH49" s="47" t="s">
        <v>965</v>
      </c>
      <c r="AI49" s="47" t="s">
        <v>20</v>
      </c>
      <c r="AJ49" s="47" t="s">
        <v>20</v>
      </c>
      <c r="AK49" s="47" t="s">
        <v>965</v>
      </c>
      <c r="AL49" s="47" t="s">
        <v>965</v>
      </c>
      <c r="AM49" s="47" t="s">
        <v>967</v>
      </c>
      <c r="AN49" s="47" t="s">
        <v>965</v>
      </c>
      <c r="AO49" s="47" t="s">
        <v>967</v>
      </c>
      <c r="AP49" s="47" t="s">
        <v>20</v>
      </c>
      <c r="AQ49" s="47" t="s">
        <v>20</v>
      </c>
      <c r="AR49" s="47" t="s">
        <v>20</v>
      </c>
      <c r="AS49" s="47" t="s">
        <v>968</v>
      </c>
      <c r="AT49" s="47" t="s">
        <v>968</v>
      </c>
      <c r="AU49" s="47" t="s">
        <v>968</v>
      </c>
      <c r="AV49" s="47" t="s">
        <v>968</v>
      </c>
      <c r="AW49" s="47" t="s">
        <v>20</v>
      </c>
      <c r="AX49" s="47" t="s">
        <v>20</v>
      </c>
      <c r="AY49" s="42">
        <f>COUNTIFS($T49:$AX49,"P")</f>
        <v>14</v>
      </c>
      <c r="AZ49" s="42">
        <f>COUNTIFS($T49:$AX49,"HD")/2</f>
        <v>0</v>
      </c>
      <c r="BA49" s="42">
        <f>COUNTIFS($T49:$AX49,"DO")</f>
        <v>11</v>
      </c>
      <c r="BB49" s="1">
        <f>COUNTIFS($T49:$AX49,"UPL")</f>
        <v>0</v>
      </c>
      <c r="BC49" s="42">
        <f>COUNTIFS($T49:$AX49,"LWP")</f>
        <v>0</v>
      </c>
      <c r="BD49" s="42">
        <f>SUM(COUNTIFS($T49:$AX49,{"PAT","MAT"}))</f>
        <v>0</v>
      </c>
      <c r="BE49" s="42">
        <f>COUNTIFS($T49:$AX49,"HO")</f>
        <v>0</v>
      </c>
      <c r="BF49" s="42">
        <f>COUNTIFS($T49:$AX49,"NA")</f>
        <v>0</v>
      </c>
      <c r="BG49" s="42">
        <f>COUNTIFS($T49:$AX49,"PL")</f>
        <v>4</v>
      </c>
      <c r="BH49" s="42">
        <f>COUNTIFS($T49:$AX49,"CL")</f>
        <v>2</v>
      </c>
      <c r="BI49" s="42">
        <f>COUNTIFS($T49:$AX49,"BL")</f>
        <v>0</v>
      </c>
      <c r="BJ49" s="42">
        <f>COUNTIFS($T49:$AX49,"CO")</f>
        <v>0</v>
      </c>
      <c r="BK49" s="42">
        <f t="shared" si="3"/>
        <v>6</v>
      </c>
      <c r="BL49" s="42">
        <f t="shared" si="4"/>
        <v>0</v>
      </c>
      <c r="BM49" s="42">
        <f t="shared" si="5"/>
        <v>1</v>
      </c>
      <c r="BN49" s="42">
        <f>SUM(AY49:BJ49)+SUM(COUNTIFS(Q49:AX49,{"TERM","RESIGNED"}))</f>
        <v>31</v>
      </c>
      <c r="BO49" s="1" t="s">
        <v>45</v>
      </c>
      <c r="BP49" s="42" t="s">
        <v>1219</v>
      </c>
      <c r="BQ49" s="34"/>
    </row>
    <row r="50" spans="1:69" x14ac:dyDescent="0.25">
      <c r="A50" s="32">
        <f t="shared" si="6"/>
        <v>48</v>
      </c>
      <c r="B50" s="1" t="s">
        <v>36</v>
      </c>
      <c r="C50" s="1">
        <v>17270</v>
      </c>
      <c r="D50" s="27">
        <v>17270</v>
      </c>
      <c r="E50" s="1" t="s">
        <v>946</v>
      </c>
      <c r="F50" s="34" t="s">
        <v>76</v>
      </c>
      <c r="G50" s="34" t="s">
        <v>67</v>
      </c>
      <c r="H50" s="30">
        <v>43852</v>
      </c>
      <c r="I50" s="30" t="s">
        <v>39</v>
      </c>
      <c r="J50" s="30" t="s">
        <v>39</v>
      </c>
      <c r="K50" s="42">
        <f t="shared" ca="1" si="1"/>
        <v>1450</v>
      </c>
      <c r="L50" s="44" t="str">
        <f t="shared" si="2"/>
        <v>Non Billable</v>
      </c>
      <c r="M50" s="34" t="s">
        <v>56</v>
      </c>
      <c r="N50" s="1" t="s">
        <v>41</v>
      </c>
      <c r="O50" s="1" t="s">
        <v>42</v>
      </c>
      <c r="P50" s="1"/>
      <c r="Q50" s="1"/>
      <c r="R50" s="1" t="s">
        <v>57</v>
      </c>
      <c r="S50" s="33" t="s">
        <v>985</v>
      </c>
      <c r="T50" s="47" t="s">
        <v>965</v>
      </c>
      <c r="U50" s="47" t="s">
        <v>20</v>
      </c>
      <c r="V50" s="47" t="s">
        <v>20</v>
      </c>
      <c r="W50" s="47" t="s">
        <v>965</v>
      </c>
      <c r="X50" s="47" t="s">
        <v>965</v>
      </c>
      <c r="Y50" s="47" t="s">
        <v>965</v>
      </c>
      <c r="Z50" s="47" t="s">
        <v>965</v>
      </c>
      <c r="AA50" s="47" t="s">
        <v>965</v>
      </c>
      <c r="AB50" s="47" t="s">
        <v>20</v>
      </c>
      <c r="AC50" s="47" t="s">
        <v>20</v>
      </c>
      <c r="AD50" s="47" t="s">
        <v>967</v>
      </c>
      <c r="AE50" s="47" t="s">
        <v>967</v>
      </c>
      <c r="AF50" s="47" t="s">
        <v>967</v>
      </c>
      <c r="AG50" s="47" t="s">
        <v>967</v>
      </c>
      <c r="AH50" s="47" t="s">
        <v>967</v>
      </c>
      <c r="AI50" s="47" t="s">
        <v>20</v>
      </c>
      <c r="AJ50" s="47" t="s">
        <v>20</v>
      </c>
      <c r="AK50" s="47" t="s">
        <v>967</v>
      </c>
      <c r="AL50" s="47" t="s">
        <v>967</v>
      </c>
      <c r="AM50" s="47" t="s">
        <v>967</v>
      </c>
      <c r="AN50" s="47" t="s">
        <v>968</v>
      </c>
      <c r="AO50" s="47" t="s">
        <v>968</v>
      </c>
      <c r="AP50" s="47" t="s">
        <v>20</v>
      </c>
      <c r="AQ50" s="47" t="s">
        <v>20</v>
      </c>
      <c r="AR50" s="47" t="s">
        <v>20</v>
      </c>
      <c r="AS50" s="47" t="s">
        <v>968</v>
      </c>
      <c r="AT50" s="47" t="s">
        <v>968</v>
      </c>
      <c r="AU50" s="47" t="s">
        <v>968</v>
      </c>
      <c r="AV50" s="47" t="s">
        <v>967</v>
      </c>
      <c r="AW50" s="47" t="s">
        <v>20</v>
      </c>
      <c r="AX50" s="47" t="s">
        <v>20</v>
      </c>
      <c r="AY50" s="42">
        <f>COUNTIFS($T50:$AX50,"P")</f>
        <v>6</v>
      </c>
      <c r="AZ50" s="42">
        <f>COUNTIFS($T50:$AX50,"HD")/2</f>
        <v>0</v>
      </c>
      <c r="BA50" s="42">
        <f>COUNTIFS($T50:$AX50,"DO")</f>
        <v>11</v>
      </c>
      <c r="BB50" s="1">
        <f>COUNTIFS($T50:$AX50,"UPL")</f>
        <v>0</v>
      </c>
      <c r="BC50" s="42">
        <f>COUNTIFS($T50:$AX50,"LWP")</f>
        <v>0</v>
      </c>
      <c r="BD50" s="42">
        <f>SUM(COUNTIFS($T50:$AX50,{"PAT","MAT"}))</f>
        <v>0</v>
      </c>
      <c r="BE50" s="42">
        <f>COUNTIFS($T50:$AX50,"HO")</f>
        <v>0</v>
      </c>
      <c r="BF50" s="42">
        <f>COUNTIFS($T50:$AX50,"NA")</f>
        <v>0</v>
      </c>
      <c r="BG50" s="42">
        <f>COUNTIFS($T50:$AX50,"PL")</f>
        <v>5</v>
      </c>
      <c r="BH50" s="42">
        <f>COUNTIFS($T50:$AX50,"CL")</f>
        <v>9</v>
      </c>
      <c r="BI50" s="42">
        <f>COUNTIFS($T50:$AX50,"BL")</f>
        <v>0</v>
      </c>
      <c r="BJ50" s="42">
        <f>COUNTIFS($T50:$AX50,"CO")</f>
        <v>0</v>
      </c>
      <c r="BK50" s="42">
        <f t="shared" si="3"/>
        <v>14</v>
      </c>
      <c r="BL50" s="42">
        <f t="shared" si="4"/>
        <v>0</v>
      </c>
      <c r="BM50" s="42">
        <f t="shared" si="5"/>
        <v>0</v>
      </c>
      <c r="BN50" s="42">
        <f>SUM(AY50:BJ50)+SUM(COUNTIFS(Q50:AX50,{"TERM","RESIGNED"}))</f>
        <v>31</v>
      </c>
      <c r="BO50" s="1" t="s">
        <v>45</v>
      </c>
      <c r="BP50" s="42" t="s">
        <v>1021</v>
      </c>
      <c r="BQ50" s="34"/>
    </row>
    <row r="51" spans="1:69" x14ac:dyDescent="0.25">
      <c r="A51" s="32">
        <f t="shared" si="6"/>
        <v>49</v>
      </c>
      <c r="B51" s="1" t="s">
        <v>36</v>
      </c>
      <c r="C51" s="1">
        <v>17443</v>
      </c>
      <c r="D51" s="27">
        <v>17443</v>
      </c>
      <c r="E51" s="1" t="s">
        <v>946</v>
      </c>
      <c r="F51" s="34" t="s">
        <v>122</v>
      </c>
      <c r="G51" s="34" t="s">
        <v>80</v>
      </c>
      <c r="H51" s="30">
        <v>43894</v>
      </c>
      <c r="I51" s="30" t="s">
        <v>39</v>
      </c>
      <c r="J51" s="30" t="s">
        <v>39</v>
      </c>
      <c r="K51" s="42">
        <f t="shared" ca="1" si="1"/>
        <v>1408</v>
      </c>
      <c r="L51" s="44" t="str">
        <f t="shared" si="2"/>
        <v>Non Billable</v>
      </c>
      <c r="M51" s="34" t="s">
        <v>56</v>
      </c>
      <c r="N51" s="1" t="s">
        <v>41</v>
      </c>
      <c r="O51" s="1" t="s">
        <v>42</v>
      </c>
      <c r="P51" s="1"/>
      <c r="Q51" s="1"/>
      <c r="R51" s="1" t="s">
        <v>57</v>
      </c>
      <c r="S51" s="33" t="s">
        <v>76</v>
      </c>
      <c r="T51" s="47" t="s">
        <v>965</v>
      </c>
      <c r="U51" s="47" t="s">
        <v>20</v>
      </c>
      <c r="V51" s="47" t="s">
        <v>20</v>
      </c>
      <c r="W51" s="47" t="s">
        <v>965</v>
      </c>
      <c r="X51" s="47" t="s">
        <v>965</v>
      </c>
      <c r="Y51" s="47" t="s">
        <v>965</v>
      </c>
      <c r="Z51" s="47" t="s">
        <v>965</v>
      </c>
      <c r="AA51" s="47" t="s">
        <v>965</v>
      </c>
      <c r="AB51" s="47" t="s">
        <v>20</v>
      </c>
      <c r="AC51" s="47" t="s">
        <v>20</v>
      </c>
      <c r="AD51" s="47" t="s">
        <v>965</v>
      </c>
      <c r="AE51" s="47" t="s">
        <v>965</v>
      </c>
      <c r="AF51" s="47" t="s">
        <v>965</v>
      </c>
      <c r="AG51" s="47" t="s">
        <v>965</v>
      </c>
      <c r="AH51" s="47" t="s">
        <v>965</v>
      </c>
      <c r="AI51" s="47" t="s">
        <v>20</v>
      </c>
      <c r="AJ51" s="47" t="s">
        <v>20</v>
      </c>
      <c r="AK51" s="47" t="s">
        <v>967</v>
      </c>
      <c r="AL51" s="47" t="s">
        <v>967</v>
      </c>
      <c r="AM51" s="47" t="s">
        <v>967</v>
      </c>
      <c r="AN51" s="47" t="s">
        <v>968</v>
      </c>
      <c r="AO51" s="47" t="s">
        <v>968</v>
      </c>
      <c r="AP51" s="47" t="s">
        <v>20</v>
      </c>
      <c r="AQ51" s="47" t="s">
        <v>20</v>
      </c>
      <c r="AR51" s="47" t="s">
        <v>20</v>
      </c>
      <c r="AS51" s="47" t="s">
        <v>965</v>
      </c>
      <c r="AT51" s="47" t="s">
        <v>965</v>
      </c>
      <c r="AU51" s="47" t="s">
        <v>965</v>
      </c>
      <c r="AV51" s="47" t="s">
        <v>965</v>
      </c>
      <c r="AW51" s="47" t="s">
        <v>20</v>
      </c>
      <c r="AX51" s="47" t="s">
        <v>20</v>
      </c>
      <c r="AY51" s="42">
        <f>COUNTIFS($T51:$AX51,"P")</f>
        <v>15</v>
      </c>
      <c r="AZ51" s="42">
        <f>COUNTIFS($T51:$AX51,"HD")/2</f>
        <v>0</v>
      </c>
      <c r="BA51" s="42">
        <f>COUNTIFS($T51:$AX51,"DO")</f>
        <v>11</v>
      </c>
      <c r="BB51" s="1">
        <f>COUNTIFS($T51:$AX51,"UPL")</f>
        <v>0</v>
      </c>
      <c r="BC51" s="42">
        <f>COUNTIFS($T51:$AX51,"LWP")</f>
        <v>0</v>
      </c>
      <c r="BD51" s="42">
        <f>SUM(COUNTIFS($T51:$AX51,{"PAT","MAT"}))</f>
        <v>0</v>
      </c>
      <c r="BE51" s="42">
        <f>COUNTIFS($T51:$AX51,"HO")</f>
        <v>0</v>
      </c>
      <c r="BF51" s="42">
        <f>COUNTIFS($T51:$AX51,"NA")</f>
        <v>0</v>
      </c>
      <c r="BG51" s="42">
        <f>COUNTIFS($T51:$AX51,"PL")</f>
        <v>2</v>
      </c>
      <c r="BH51" s="42">
        <f>COUNTIFS($T51:$AX51,"CL")</f>
        <v>3</v>
      </c>
      <c r="BI51" s="42">
        <f>COUNTIFS($T51:$AX51,"BL")</f>
        <v>0</v>
      </c>
      <c r="BJ51" s="42">
        <f>COUNTIFS($T51:$AX51,"CO")</f>
        <v>0</v>
      </c>
      <c r="BK51" s="42">
        <f t="shared" si="3"/>
        <v>5</v>
      </c>
      <c r="BL51" s="42">
        <f t="shared" si="4"/>
        <v>0</v>
      </c>
      <c r="BM51" s="42">
        <f t="shared" si="5"/>
        <v>1</v>
      </c>
      <c r="BN51" s="42">
        <f>SUM(AY51:BJ51)+SUM(COUNTIFS(Q51:AX51,{"TERM","RESIGNED"}))</f>
        <v>31</v>
      </c>
      <c r="BO51" s="1" t="s">
        <v>45</v>
      </c>
      <c r="BP51" s="42" t="s">
        <v>1217</v>
      </c>
      <c r="BQ51" s="34"/>
    </row>
    <row r="52" spans="1:69" x14ac:dyDescent="0.25">
      <c r="A52" s="32">
        <f t="shared" si="6"/>
        <v>50</v>
      </c>
      <c r="B52" s="1" t="s">
        <v>36</v>
      </c>
      <c r="C52" s="1">
        <v>17637</v>
      </c>
      <c r="D52" s="27">
        <v>17637</v>
      </c>
      <c r="E52" s="1" t="s">
        <v>945</v>
      </c>
      <c r="F52" s="34" t="s">
        <v>81</v>
      </c>
      <c r="G52" s="34" t="s">
        <v>67</v>
      </c>
      <c r="H52" s="30">
        <v>44047</v>
      </c>
      <c r="I52" s="30" t="s">
        <v>39</v>
      </c>
      <c r="J52" s="30" t="s">
        <v>39</v>
      </c>
      <c r="K52" s="42">
        <f t="shared" ca="1" si="1"/>
        <v>1255</v>
      </c>
      <c r="L52" s="44" t="str">
        <f t="shared" si="2"/>
        <v>Non Billable</v>
      </c>
      <c r="M52" s="34" t="s">
        <v>56</v>
      </c>
      <c r="N52" s="1" t="s">
        <v>41</v>
      </c>
      <c r="O52" s="1" t="s">
        <v>42</v>
      </c>
      <c r="P52" s="1"/>
      <c r="Q52" s="1"/>
      <c r="R52" s="1" t="s">
        <v>57</v>
      </c>
      <c r="S52" s="33" t="s">
        <v>985</v>
      </c>
      <c r="T52" s="47" t="s">
        <v>965</v>
      </c>
      <c r="U52" s="47" t="s">
        <v>20</v>
      </c>
      <c r="V52" s="47" t="s">
        <v>20</v>
      </c>
      <c r="W52" s="47" t="s">
        <v>968</v>
      </c>
      <c r="X52" s="47" t="s">
        <v>965</v>
      </c>
      <c r="Y52" s="47" t="s">
        <v>965</v>
      </c>
      <c r="Z52" s="47" t="s">
        <v>965</v>
      </c>
      <c r="AA52" s="47" t="s">
        <v>965</v>
      </c>
      <c r="AB52" s="47" t="s">
        <v>20</v>
      </c>
      <c r="AC52" s="47" t="s">
        <v>20</v>
      </c>
      <c r="AD52" s="47" t="s">
        <v>965</v>
      </c>
      <c r="AE52" s="47" t="s">
        <v>965</v>
      </c>
      <c r="AF52" s="47" t="s">
        <v>965</v>
      </c>
      <c r="AG52" s="47" t="s">
        <v>965</v>
      </c>
      <c r="AH52" s="47" t="s">
        <v>965</v>
      </c>
      <c r="AI52" s="47" t="s">
        <v>20</v>
      </c>
      <c r="AJ52" s="47" t="s">
        <v>20</v>
      </c>
      <c r="AK52" s="47" t="s">
        <v>965</v>
      </c>
      <c r="AL52" s="47" t="s">
        <v>965</v>
      </c>
      <c r="AM52" s="47" t="s">
        <v>965</v>
      </c>
      <c r="AN52" s="47" t="s">
        <v>967</v>
      </c>
      <c r="AO52" s="47" t="s">
        <v>968</v>
      </c>
      <c r="AP52" s="47" t="s">
        <v>20</v>
      </c>
      <c r="AQ52" s="47" t="s">
        <v>20</v>
      </c>
      <c r="AR52" s="47" t="s">
        <v>20</v>
      </c>
      <c r="AS52" s="47" t="s">
        <v>968</v>
      </c>
      <c r="AT52" s="47" t="s">
        <v>967</v>
      </c>
      <c r="AU52" s="47" t="s">
        <v>968</v>
      </c>
      <c r="AV52" s="47" t="s">
        <v>968</v>
      </c>
      <c r="AW52" s="47" t="s">
        <v>20</v>
      </c>
      <c r="AX52" s="47" t="s">
        <v>20</v>
      </c>
      <c r="AY52" s="42">
        <f>COUNTIFS($T52:$AX52,"P")</f>
        <v>13</v>
      </c>
      <c r="AZ52" s="42">
        <f>COUNTIFS($T52:$AX52,"HD")/2</f>
        <v>0</v>
      </c>
      <c r="BA52" s="42">
        <f>COUNTIFS($T52:$AX52,"DO")</f>
        <v>11</v>
      </c>
      <c r="BB52" s="1">
        <f>COUNTIFS($T52:$AX52,"UPL")</f>
        <v>0</v>
      </c>
      <c r="BC52" s="42">
        <f>COUNTIFS($T52:$AX52,"LWP")</f>
        <v>0</v>
      </c>
      <c r="BD52" s="42">
        <f>SUM(COUNTIFS($T52:$AX52,{"PAT","MAT"}))</f>
        <v>0</v>
      </c>
      <c r="BE52" s="42">
        <f>COUNTIFS($T52:$AX52,"HO")</f>
        <v>0</v>
      </c>
      <c r="BF52" s="42">
        <f>COUNTIFS($T52:$AX52,"NA")</f>
        <v>0</v>
      </c>
      <c r="BG52" s="42">
        <f>COUNTIFS($T52:$AX52,"PL")</f>
        <v>5</v>
      </c>
      <c r="BH52" s="42">
        <f>COUNTIFS($T52:$AX52,"CL")</f>
        <v>2</v>
      </c>
      <c r="BI52" s="42">
        <f>COUNTIFS($T52:$AX52,"BL")</f>
        <v>0</v>
      </c>
      <c r="BJ52" s="42">
        <f>COUNTIFS($T52:$AX52,"CO")</f>
        <v>0</v>
      </c>
      <c r="BK52" s="42">
        <f t="shared" si="3"/>
        <v>7</v>
      </c>
      <c r="BL52" s="42">
        <f t="shared" si="4"/>
        <v>0</v>
      </c>
      <c r="BM52" s="42">
        <f t="shared" si="5"/>
        <v>1</v>
      </c>
      <c r="BN52" s="42">
        <f>SUM(AY52:BJ52)+SUM(COUNTIFS(Q52:AX52,{"TERM","RESIGNED"}))</f>
        <v>31</v>
      </c>
      <c r="BO52" s="1" t="s">
        <v>45</v>
      </c>
      <c r="BP52" s="42" t="s">
        <v>1218</v>
      </c>
      <c r="BQ52" s="34"/>
    </row>
    <row r="53" spans="1:69" x14ac:dyDescent="0.25">
      <c r="A53" s="32">
        <f t="shared" si="6"/>
        <v>51</v>
      </c>
      <c r="B53" s="1" t="s">
        <v>36</v>
      </c>
      <c r="C53" s="1">
        <v>17770</v>
      </c>
      <c r="D53" s="27">
        <v>17770</v>
      </c>
      <c r="E53" s="1" t="s">
        <v>946</v>
      </c>
      <c r="F53" s="34" t="s">
        <v>125</v>
      </c>
      <c r="G53" s="34" t="s">
        <v>123</v>
      </c>
      <c r="H53" s="30">
        <v>44116</v>
      </c>
      <c r="I53" s="30" t="s">
        <v>39</v>
      </c>
      <c r="J53" s="30" t="s">
        <v>39</v>
      </c>
      <c r="K53" s="42">
        <f t="shared" ca="1" si="1"/>
        <v>1186</v>
      </c>
      <c r="L53" s="44" t="str">
        <f t="shared" si="2"/>
        <v>Billable</v>
      </c>
      <c r="M53" s="34" t="s">
        <v>124</v>
      </c>
      <c r="N53" s="1" t="s">
        <v>41</v>
      </c>
      <c r="O53" s="1" t="s">
        <v>42</v>
      </c>
      <c r="P53" s="1"/>
      <c r="Q53" s="1"/>
      <c r="R53" s="1" t="s">
        <v>43</v>
      </c>
      <c r="S53" s="33" t="s">
        <v>303</v>
      </c>
      <c r="T53" s="47" t="s">
        <v>965</v>
      </c>
      <c r="U53" s="47" t="s">
        <v>20</v>
      </c>
      <c r="V53" s="47" t="s">
        <v>20</v>
      </c>
      <c r="W53" s="47" t="s">
        <v>965</v>
      </c>
      <c r="X53" s="47" t="s">
        <v>965</v>
      </c>
      <c r="Y53" s="47" t="s">
        <v>967</v>
      </c>
      <c r="Z53" s="47" t="s">
        <v>965</v>
      </c>
      <c r="AA53" s="47" t="s">
        <v>965</v>
      </c>
      <c r="AB53" s="47" t="s">
        <v>20</v>
      </c>
      <c r="AC53" s="47" t="s">
        <v>20</v>
      </c>
      <c r="AD53" s="47" t="s">
        <v>965</v>
      </c>
      <c r="AE53" s="47" t="s">
        <v>965</v>
      </c>
      <c r="AF53" s="47" t="s">
        <v>965</v>
      </c>
      <c r="AG53" s="47" t="s">
        <v>965</v>
      </c>
      <c r="AH53" s="47" t="s">
        <v>965</v>
      </c>
      <c r="AI53" s="47" t="s">
        <v>20</v>
      </c>
      <c r="AJ53" s="47" t="s">
        <v>20</v>
      </c>
      <c r="AK53" s="47" t="s">
        <v>965</v>
      </c>
      <c r="AL53" s="47" t="s">
        <v>965</v>
      </c>
      <c r="AM53" s="47" t="s">
        <v>965</v>
      </c>
      <c r="AN53" s="47" t="s">
        <v>965</v>
      </c>
      <c r="AO53" s="47" t="s">
        <v>965</v>
      </c>
      <c r="AP53" s="47" t="s">
        <v>20</v>
      </c>
      <c r="AQ53" s="47" t="s">
        <v>20</v>
      </c>
      <c r="AR53" s="47" t="s">
        <v>20</v>
      </c>
      <c r="AS53" s="47" t="s">
        <v>968</v>
      </c>
      <c r="AT53" s="47" t="s">
        <v>968</v>
      </c>
      <c r="AU53" s="47" t="s">
        <v>967</v>
      </c>
      <c r="AV53" s="47" t="s">
        <v>21</v>
      </c>
      <c r="AW53" s="47" t="s">
        <v>20</v>
      </c>
      <c r="AX53" s="47" t="s">
        <v>20</v>
      </c>
      <c r="AY53" s="42">
        <f>COUNTIFS($T53:$AX53,"P")</f>
        <v>15</v>
      </c>
      <c r="AZ53" s="42">
        <f>COUNTIFS($T53:$AX53,"HD")/2</f>
        <v>0</v>
      </c>
      <c r="BA53" s="42">
        <f>COUNTIFS($T53:$AX53,"DO")</f>
        <v>11</v>
      </c>
      <c r="BB53" s="1">
        <f>COUNTIFS($T53:$AX53,"UPL")</f>
        <v>1</v>
      </c>
      <c r="BC53" s="42">
        <f>COUNTIFS($T53:$AX53,"LWP")</f>
        <v>0</v>
      </c>
      <c r="BD53" s="42">
        <f>SUM(COUNTIFS($T53:$AX53,{"PAT","MAT"}))</f>
        <v>0</v>
      </c>
      <c r="BE53" s="42">
        <f>COUNTIFS($T53:$AX53,"HO")</f>
        <v>0</v>
      </c>
      <c r="BF53" s="42">
        <f>COUNTIFS($T53:$AX53,"NA")</f>
        <v>0</v>
      </c>
      <c r="BG53" s="42">
        <f>COUNTIFS($T53:$AX53,"PL")</f>
        <v>2</v>
      </c>
      <c r="BH53" s="42">
        <f>COUNTIFS($T53:$AX53,"CL")</f>
        <v>2</v>
      </c>
      <c r="BI53" s="42">
        <f>COUNTIFS($T53:$AX53,"BL")</f>
        <v>0</v>
      </c>
      <c r="BJ53" s="42">
        <f>COUNTIFS($T53:$AX53,"CO")</f>
        <v>0</v>
      </c>
      <c r="BK53" s="42">
        <f t="shared" si="3"/>
        <v>4</v>
      </c>
      <c r="BL53" s="42">
        <f t="shared" si="4"/>
        <v>0</v>
      </c>
      <c r="BM53" s="42">
        <f t="shared" si="5"/>
        <v>1</v>
      </c>
      <c r="BN53" s="42">
        <f>SUM(AY53:BJ53)+SUM(COUNTIFS(Q53:AX53,{"TERM","RESIGNED"}))</f>
        <v>31</v>
      </c>
      <c r="BO53" s="1" t="s">
        <v>45</v>
      </c>
      <c r="BP53" s="42" t="s">
        <v>1020</v>
      </c>
      <c r="BQ53" s="34"/>
    </row>
    <row r="54" spans="1:69" x14ac:dyDescent="0.25">
      <c r="A54" s="32">
        <f t="shared" si="6"/>
        <v>52</v>
      </c>
      <c r="B54" s="1" t="s">
        <v>36</v>
      </c>
      <c r="C54" s="1">
        <v>17771</v>
      </c>
      <c r="D54" s="27">
        <v>17771</v>
      </c>
      <c r="E54" s="1" t="s">
        <v>946</v>
      </c>
      <c r="F54" s="34" t="s">
        <v>127</v>
      </c>
      <c r="G54" s="34" t="s">
        <v>123</v>
      </c>
      <c r="H54" s="30">
        <v>44116</v>
      </c>
      <c r="I54" s="30" t="s">
        <v>39</v>
      </c>
      <c r="J54" s="30" t="s">
        <v>39</v>
      </c>
      <c r="K54" s="42">
        <f t="shared" ca="1" si="1"/>
        <v>1186</v>
      </c>
      <c r="L54" s="44" t="str">
        <f t="shared" si="2"/>
        <v>Billable</v>
      </c>
      <c r="M54" s="34" t="s">
        <v>124</v>
      </c>
      <c r="N54" s="1" t="s">
        <v>41</v>
      </c>
      <c r="O54" s="1" t="s">
        <v>42</v>
      </c>
      <c r="P54" s="1"/>
      <c r="Q54" s="1"/>
      <c r="R54" s="1" t="s">
        <v>57</v>
      </c>
      <c r="S54" s="33" t="s">
        <v>126</v>
      </c>
      <c r="T54" s="47" t="s">
        <v>965</v>
      </c>
      <c r="U54" s="47" t="s">
        <v>20</v>
      </c>
      <c r="V54" s="47" t="s">
        <v>20</v>
      </c>
      <c r="W54" s="47" t="s">
        <v>965</v>
      </c>
      <c r="X54" s="47" t="s">
        <v>965</v>
      </c>
      <c r="Y54" s="47" t="s">
        <v>965</v>
      </c>
      <c r="Z54" s="47" t="s">
        <v>965</v>
      </c>
      <c r="AA54" s="47" t="s">
        <v>967</v>
      </c>
      <c r="AB54" s="47" t="s">
        <v>20</v>
      </c>
      <c r="AC54" s="47" t="s">
        <v>20</v>
      </c>
      <c r="AD54" s="47" t="s">
        <v>965</v>
      </c>
      <c r="AE54" s="47" t="s">
        <v>965</v>
      </c>
      <c r="AF54" s="47" t="s">
        <v>965</v>
      </c>
      <c r="AG54" s="47" t="s">
        <v>965</v>
      </c>
      <c r="AH54" s="47" t="s">
        <v>965</v>
      </c>
      <c r="AI54" s="47" t="s">
        <v>20</v>
      </c>
      <c r="AJ54" s="47" t="s">
        <v>20</v>
      </c>
      <c r="AK54" s="47" t="s">
        <v>965</v>
      </c>
      <c r="AL54" s="47" t="s">
        <v>965</v>
      </c>
      <c r="AM54" s="47" t="s">
        <v>965</v>
      </c>
      <c r="AN54" s="47" t="s">
        <v>965</v>
      </c>
      <c r="AO54" s="47" t="s">
        <v>965</v>
      </c>
      <c r="AP54" s="47" t="s">
        <v>20</v>
      </c>
      <c r="AQ54" s="47" t="s">
        <v>20</v>
      </c>
      <c r="AR54" s="47" t="s">
        <v>20</v>
      </c>
      <c r="AS54" s="47" t="s">
        <v>965</v>
      </c>
      <c r="AT54" s="47" t="s">
        <v>967</v>
      </c>
      <c r="AU54" s="47" t="s">
        <v>965</v>
      </c>
      <c r="AV54" s="47" t="s">
        <v>965</v>
      </c>
      <c r="AW54" s="47" t="s">
        <v>20</v>
      </c>
      <c r="AX54" s="47" t="s">
        <v>20</v>
      </c>
      <c r="AY54" s="42">
        <f>COUNTIFS($T54:$AX54,"P")</f>
        <v>18</v>
      </c>
      <c r="AZ54" s="42">
        <f>COUNTIFS($T54:$AX54,"HD")/2</f>
        <v>0</v>
      </c>
      <c r="BA54" s="42">
        <f>COUNTIFS($T54:$AX54,"DO")</f>
        <v>11</v>
      </c>
      <c r="BB54" s="1">
        <f>COUNTIFS($T54:$AX54,"UPL")</f>
        <v>0</v>
      </c>
      <c r="BC54" s="42">
        <f>COUNTIFS($T54:$AX54,"LWP")</f>
        <v>0</v>
      </c>
      <c r="BD54" s="42">
        <f>SUM(COUNTIFS($T54:$AX54,{"PAT","MAT"}))</f>
        <v>0</v>
      </c>
      <c r="BE54" s="42">
        <f>COUNTIFS($T54:$AX54,"HO")</f>
        <v>0</v>
      </c>
      <c r="BF54" s="42">
        <f>COUNTIFS($T54:$AX54,"NA")</f>
        <v>0</v>
      </c>
      <c r="BG54" s="42">
        <f>COUNTIFS($T54:$AX54,"PL")</f>
        <v>0</v>
      </c>
      <c r="BH54" s="42">
        <f>COUNTIFS($T54:$AX54,"CL")</f>
        <v>2</v>
      </c>
      <c r="BI54" s="42">
        <f>COUNTIFS($T54:$AX54,"BL")</f>
        <v>0</v>
      </c>
      <c r="BJ54" s="42">
        <f>COUNTIFS($T54:$AX54,"CO")</f>
        <v>0</v>
      </c>
      <c r="BK54" s="42">
        <f t="shared" si="3"/>
        <v>2</v>
      </c>
      <c r="BL54" s="42">
        <f t="shared" si="4"/>
        <v>1</v>
      </c>
      <c r="BM54" s="42">
        <f t="shared" si="5"/>
        <v>1</v>
      </c>
      <c r="BN54" s="42">
        <f>SUM(AY54:BJ54)+SUM(COUNTIFS(Q54:AX54,{"TERM","RESIGNED"}))</f>
        <v>31</v>
      </c>
      <c r="BO54" s="1" t="s">
        <v>45</v>
      </c>
      <c r="BP54" s="42" t="s">
        <v>1018</v>
      </c>
      <c r="BQ54" s="34"/>
    </row>
    <row r="55" spans="1:69" x14ac:dyDescent="0.25">
      <c r="A55" s="32">
        <f t="shared" si="6"/>
        <v>53</v>
      </c>
      <c r="B55" s="1" t="s">
        <v>36</v>
      </c>
      <c r="C55" s="1">
        <v>17846</v>
      </c>
      <c r="D55" s="27">
        <v>17846</v>
      </c>
      <c r="E55" s="1" t="s">
        <v>945</v>
      </c>
      <c r="F55" s="34" t="s">
        <v>134</v>
      </c>
      <c r="G55" s="34" t="s">
        <v>123</v>
      </c>
      <c r="H55" s="30">
        <v>44131</v>
      </c>
      <c r="I55" s="30" t="s">
        <v>39</v>
      </c>
      <c r="J55" s="30" t="s">
        <v>39</v>
      </c>
      <c r="K55" s="42">
        <f t="shared" ca="1" si="1"/>
        <v>1171</v>
      </c>
      <c r="L55" s="44" t="str">
        <f t="shared" si="2"/>
        <v>Billable</v>
      </c>
      <c r="M55" s="34" t="s">
        <v>124</v>
      </c>
      <c r="N55" s="1" t="s">
        <v>41</v>
      </c>
      <c r="O55" s="1" t="s">
        <v>42</v>
      </c>
      <c r="P55" s="1"/>
      <c r="Q55" s="1"/>
      <c r="R55" s="1" t="s">
        <v>57</v>
      </c>
      <c r="S55" s="33" t="s">
        <v>135</v>
      </c>
      <c r="T55" s="47" t="s">
        <v>965</v>
      </c>
      <c r="U55" s="47" t="s">
        <v>20</v>
      </c>
      <c r="V55" s="47" t="s">
        <v>20</v>
      </c>
      <c r="W55" s="47" t="s">
        <v>965</v>
      </c>
      <c r="X55" s="47" t="s">
        <v>965</v>
      </c>
      <c r="Y55" s="47" t="s">
        <v>965</v>
      </c>
      <c r="Z55" s="47" t="s">
        <v>965</v>
      </c>
      <c r="AA55" s="47" t="s">
        <v>965</v>
      </c>
      <c r="AB55" s="47" t="s">
        <v>20</v>
      </c>
      <c r="AC55" s="47" t="s">
        <v>20</v>
      </c>
      <c r="AD55" s="47" t="s">
        <v>965</v>
      </c>
      <c r="AE55" s="47" t="s">
        <v>965</v>
      </c>
      <c r="AF55" s="47" t="s">
        <v>965</v>
      </c>
      <c r="AG55" s="47" t="s">
        <v>965</v>
      </c>
      <c r="AH55" s="47" t="s">
        <v>967</v>
      </c>
      <c r="AI55" s="47" t="s">
        <v>20</v>
      </c>
      <c r="AJ55" s="47" t="s">
        <v>20</v>
      </c>
      <c r="AK55" s="47" t="s">
        <v>965</v>
      </c>
      <c r="AL55" s="47" t="s">
        <v>965</v>
      </c>
      <c r="AM55" s="47" t="s">
        <v>965</v>
      </c>
      <c r="AN55" s="47" t="s">
        <v>965</v>
      </c>
      <c r="AO55" s="47" t="s">
        <v>968</v>
      </c>
      <c r="AP55" s="47" t="s">
        <v>20</v>
      </c>
      <c r="AQ55" s="47" t="s">
        <v>20</v>
      </c>
      <c r="AR55" s="47" t="s">
        <v>20</v>
      </c>
      <c r="AS55" s="47" t="s">
        <v>968</v>
      </c>
      <c r="AT55" s="47" t="s">
        <v>968</v>
      </c>
      <c r="AU55" s="47" t="s">
        <v>968</v>
      </c>
      <c r="AV55" s="47" t="s">
        <v>968</v>
      </c>
      <c r="AW55" s="47" t="s">
        <v>20</v>
      </c>
      <c r="AX55" s="47" t="s">
        <v>20</v>
      </c>
      <c r="AY55" s="42">
        <f>COUNTIFS($T55:$AX55,"P")</f>
        <v>14</v>
      </c>
      <c r="AZ55" s="42">
        <f>COUNTIFS($T55:$AX55,"HD")/2</f>
        <v>0</v>
      </c>
      <c r="BA55" s="42">
        <f>COUNTIFS($T55:$AX55,"DO")</f>
        <v>11</v>
      </c>
      <c r="BB55" s="1">
        <f>COUNTIFS($T55:$AX55,"UPL")</f>
        <v>0</v>
      </c>
      <c r="BC55" s="42">
        <f>COUNTIFS($T55:$AX55,"LWP")</f>
        <v>0</v>
      </c>
      <c r="BD55" s="42">
        <f>SUM(COUNTIFS($T55:$AX55,{"PAT","MAT"}))</f>
        <v>0</v>
      </c>
      <c r="BE55" s="42">
        <f>COUNTIFS($T55:$AX55,"HO")</f>
        <v>0</v>
      </c>
      <c r="BF55" s="42">
        <f>COUNTIFS($T55:$AX55,"NA")</f>
        <v>0</v>
      </c>
      <c r="BG55" s="42">
        <f>COUNTIFS($T55:$AX55,"PL")</f>
        <v>5</v>
      </c>
      <c r="BH55" s="42">
        <f>COUNTIFS($T55:$AX55,"CL")</f>
        <v>1</v>
      </c>
      <c r="BI55" s="42">
        <f>COUNTIFS($T55:$AX55,"BL")</f>
        <v>0</v>
      </c>
      <c r="BJ55" s="42">
        <f>COUNTIFS($T55:$AX55,"CO")</f>
        <v>0</v>
      </c>
      <c r="BK55" s="42">
        <f t="shared" si="3"/>
        <v>6</v>
      </c>
      <c r="BL55" s="42">
        <f t="shared" si="4"/>
        <v>0</v>
      </c>
      <c r="BM55" s="42">
        <f t="shared" si="5"/>
        <v>1</v>
      </c>
      <c r="BN55" s="42">
        <f>SUM(AY55:BJ55)+SUM(COUNTIFS(Q55:AX55,{"TERM","RESIGNED"}))</f>
        <v>31</v>
      </c>
      <c r="BO55" s="1" t="s">
        <v>45</v>
      </c>
      <c r="BP55" s="42" t="s">
        <v>1021</v>
      </c>
      <c r="BQ55" s="34"/>
    </row>
    <row r="56" spans="1:69" x14ac:dyDescent="0.25">
      <c r="A56" s="32">
        <f t="shared" si="6"/>
        <v>54</v>
      </c>
      <c r="B56" s="1" t="s">
        <v>36</v>
      </c>
      <c r="C56" s="1">
        <v>17847</v>
      </c>
      <c r="D56" s="27">
        <v>17847</v>
      </c>
      <c r="E56" s="1" t="s">
        <v>946</v>
      </c>
      <c r="F56" s="34" t="s">
        <v>133</v>
      </c>
      <c r="G56" s="34" t="s">
        <v>94</v>
      </c>
      <c r="H56" s="30">
        <v>44131</v>
      </c>
      <c r="I56" s="30" t="s">
        <v>39</v>
      </c>
      <c r="J56" s="30" t="s">
        <v>39</v>
      </c>
      <c r="K56" s="42">
        <f t="shared" ca="1" si="1"/>
        <v>1171</v>
      </c>
      <c r="L56" s="44" t="str">
        <f t="shared" si="2"/>
        <v>Non Billable</v>
      </c>
      <c r="M56" s="34" t="s">
        <v>47</v>
      </c>
      <c r="N56" s="1" t="s">
        <v>41</v>
      </c>
      <c r="O56" s="1" t="s">
        <v>42</v>
      </c>
      <c r="P56" s="1"/>
      <c r="Q56" s="1"/>
      <c r="R56" s="1" t="s">
        <v>57</v>
      </c>
      <c r="S56" s="33" t="s">
        <v>82</v>
      </c>
      <c r="T56" s="47" t="s">
        <v>965</v>
      </c>
      <c r="U56" s="47" t="s">
        <v>20</v>
      </c>
      <c r="V56" s="47" t="s">
        <v>20</v>
      </c>
      <c r="W56" s="47" t="s">
        <v>967</v>
      </c>
      <c r="X56" s="47" t="s">
        <v>967</v>
      </c>
      <c r="Y56" s="47" t="s">
        <v>967</v>
      </c>
      <c r="Z56" s="47" t="s">
        <v>967</v>
      </c>
      <c r="AA56" s="47" t="s">
        <v>968</v>
      </c>
      <c r="AB56" s="47" t="s">
        <v>20</v>
      </c>
      <c r="AC56" s="47" t="s">
        <v>20</v>
      </c>
      <c r="AD56" s="47" t="s">
        <v>968</v>
      </c>
      <c r="AE56" s="47" t="s">
        <v>968</v>
      </c>
      <c r="AF56" s="47" t="s">
        <v>968</v>
      </c>
      <c r="AG56" s="47" t="s">
        <v>968</v>
      </c>
      <c r="AH56" s="47" t="s">
        <v>968</v>
      </c>
      <c r="AI56" s="47" t="s">
        <v>20</v>
      </c>
      <c r="AJ56" s="47" t="s">
        <v>20</v>
      </c>
      <c r="AK56" s="47" t="s">
        <v>968</v>
      </c>
      <c r="AL56" s="47" t="s">
        <v>968</v>
      </c>
      <c r="AM56" s="47" t="s">
        <v>965</v>
      </c>
      <c r="AN56" s="47" t="s">
        <v>967</v>
      </c>
      <c r="AO56" s="47" t="s">
        <v>965</v>
      </c>
      <c r="AP56" s="47" t="s">
        <v>20</v>
      </c>
      <c r="AQ56" s="47" t="s">
        <v>20</v>
      </c>
      <c r="AR56" s="47" t="s">
        <v>20</v>
      </c>
      <c r="AS56" s="47" t="s">
        <v>965</v>
      </c>
      <c r="AT56" s="47" t="s">
        <v>965</v>
      </c>
      <c r="AU56" s="47" t="s">
        <v>965</v>
      </c>
      <c r="AV56" s="47" t="s">
        <v>965</v>
      </c>
      <c r="AW56" s="47" t="s">
        <v>20</v>
      </c>
      <c r="AX56" s="47" t="s">
        <v>20</v>
      </c>
      <c r="AY56" s="42">
        <f>COUNTIFS($T56:$AX56,"P")</f>
        <v>7</v>
      </c>
      <c r="AZ56" s="42">
        <f>COUNTIFS($T56:$AX56,"HD")/2</f>
        <v>0</v>
      </c>
      <c r="BA56" s="42">
        <f>COUNTIFS($T56:$AX56,"DO")</f>
        <v>11</v>
      </c>
      <c r="BB56" s="1">
        <f>COUNTIFS($T56:$AX56,"UPL")</f>
        <v>0</v>
      </c>
      <c r="BC56" s="42">
        <f>COUNTIFS($T56:$AX56,"LWP")</f>
        <v>0</v>
      </c>
      <c r="BD56" s="42">
        <f>SUM(COUNTIFS($T56:$AX56,{"PAT","MAT"}))</f>
        <v>0</v>
      </c>
      <c r="BE56" s="42">
        <f>COUNTIFS($T56:$AX56,"HO")</f>
        <v>0</v>
      </c>
      <c r="BF56" s="42">
        <f>COUNTIFS($T56:$AX56,"NA")</f>
        <v>0</v>
      </c>
      <c r="BG56" s="42">
        <f>COUNTIFS($T56:$AX56,"PL")</f>
        <v>8</v>
      </c>
      <c r="BH56" s="42">
        <f>COUNTIFS($T56:$AX56,"CL")</f>
        <v>5</v>
      </c>
      <c r="BI56" s="42">
        <f>COUNTIFS($T56:$AX56,"BL")</f>
        <v>0</v>
      </c>
      <c r="BJ56" s="42">
        <f>COUNTIFS($T56:$AX56,"CO")</f>
        <v>0</v>
      </c>
      <c r="BK56" s="42">
        <f t="shared" si="3"/>
        <v>13</v>
      </c>
      <c r="BL56" s="42">
        <f t="shared" si="4"/>
        <v>0</v>
      </c>
      <c r="BM56" s="42">
        <f t="shared" si="5"/>
        <v>0</v>
      </c>
      <c r="BN56" s="42">
        <f>SUM(AY56:BJ56)+SUM(COUNTIFS(Q56:AX56,{"TERM","RESIGNED"}))</f>
        <v>31</v>
      </c>
      <c r="BO56" s="1" t="s">
        <v>45</v>
      </c>
      <c r="BP56" s="42" t="s">
        <v>1020</v>
      </c>
      <c r="BQ56" s="34"/>
    </row>
    <row r="57" spans="1:69" x14ac:dyDescent="0.25">
      <c r="A57" s="32">
        <f t="shared" si="6"/>
        <v>55</v>
      </c>
      <c r="B57" s="1" t="s">
        <v>36</v>
      </c>
      <c r="C57" s="1">
        <v>17853</v>
      </c>
      <c r="D57" s="27">
        <v>17853</v>
      </c>
      <c r="E57" s="1" t="s">
        <v>945</v>
      </c>
      <c r="F57" s="34" t="s">
        <v>140</v>
      </c>
      <c r="G57" s="34" t="s">
        <v>143</v>
      </c>
      <c r="H57" s="30">
        <v>44134</v>
      </c>
      <c r="I57" s="30" t="s">
        <v>39</v>
      </c>
      <c r="J57" s="30" t="s">
        <v>39</v>
      </c>
      <c r="K57" s="42">
        <f t="shared" ca="1" si="1"/>
        <v>1168</v>
      </c>
      <c r="L57" s="44" t="str">
        <f t="shared" si="2"/>
        <v>Billable</v>
      </c>
      <c r="M57" s="34" t="s">
        <v>124</v>
      </c>
      <c r="N57" s="1" t="s">
        <v>41</v>
      </c>
      <c r="O57" s="1" t="s">
        <v>42</v>
      </c>
      <c r="P57" s="1"/>
      <c r="Q57" s="1"/>
      <c r="R57" s="1" t="s">
        <v>57</v>
      </c>
      <c r="S57" s="33" t="s">
        <v>137</v>
      </c>
      <c r="T57" s="47" t="s">
        <v>965</v>
      </c>
      <c r="U57" s="47" t="s">
        <v>20</v>
      </c>
      <c r="V57" s="47" t="s">
        <v>20</v>
      </c>
      <c r="W57" s="47" t="s">
        <v>965</v>
      </c>
      <c r="X57" s="47" t="s">
        <v>965</v>
      </c>
      <c r="Y57" s="47" t="s">
        <v>965</v>
      </c>
      <c r="Z57" s="47" t="s">
        <v>965</v>
      </c>
      <c r="AA57" s="47" t="s">
        <v>967</v>
      </c>
      <c r="AB57" s="47" t="s">
        <v>20</v>
      </c>
      <c r="AC57" s="47" t="s">
        <v>20</v>
      </c>
      <c r="AD57" s="47" t="s">
        <v>965</v>
      </c>
      <c r="AE57" s="47" t="s">
        <v>965</v>
      </c>
      <c r="AF57" s="47" t="s">
        <v>965</v>
      </c>
      <c r="AG57" s="47" t="s">
        <v>965</v>
      </c>
      <c r="AH57" s="47" t="s">
        <v>965</v>
      </c>
      <c r="AI57" s="47" t="s">
        <v>20</v>
      </c>
      <c r="AJ57" s="47" t="s">
        <v>20</v>
      </c>
      <c r="AK57" s="47" t="s">
        <v>965</v>
      </c>
      <c r="AL57" s="47" t="s">
        <v>965</v>
      </c>
      <c r="AM57" s="47" t="s">
        <v>965</v>
      </c>
      <c r="AN57" s="47" t="s">
        <v>965</v>
      </c>
      <c r="AO57" s="47" t="s">
        <v>965</v>
      </c>
      <c r="AP57" s="47" t="s">
        <v>20</v>
      </c>
      <c r="AQ57" s="47" t="s">
        <v>20</v>
      </c>
      <c r="AR57" s="47" t="s">
        <v>20</v>
      </c>
      <c r="AS57" s="47" t="s">
        <v>967</v>
      </c>
      <c r="AT57" s="47" t="s">
        <v>967</v>
      </c>
      <c r="AU57" s="47" t="s">
        <v>968</v>
      </c>
      <c r="AV57" s="47" t="s">
        <v>968</v>
      </c>
      <c r="AW57" s="47" t="s">
        <v>20</v>
      </c>
      <c r="AX57" s="47" t="s">
        <v>20</v>
      </c>
      <c r="AY57" s="42">
        <f>COUNTIFS($T57:$AX57,"P")</f>
        <v>15</v>
      </c>
      <c r="AZ57" s="42">
        <f>COUNTIFS($T57:$AX57,"HD")/2</f>
        <v>0</v>
      </c>
      <c r="BA57" s="42">
        <f>COUNTIFS($T57:$AX57,"DO")</f>
        <v>11</v>
      </c>
      <c r="BB57" s="1">
        <f>COUNTIFS($T57:$AX57,"UPL")</f>
        <v>0</v>
      </c>
      <c r="BC57" s="42">
        <f>COUNTIFS($T57:$AX57,"LWP")</f>
        <v>0</v>
      </c>
      <c r="BD57" s="42">
        <f>SUM(COUNTIFS($T57:$AX57,{"PAT","MAT"}))</f>
        <v>0</v>
      </c>
      <c r="BE57" s="42">
        <f>COUNTIFS($T57:$AX57,"HO")</f>
        <v>0</v>
      </c>
      <c r="BF57" s="42">
        <f>COUNTIFS($T57:$AX57,"NA")</f>
        <v>0</v>
      </c>
      <c r="BG57" s="42">
        <f>COUNTIFS($T57:$AX57,"PL")</f>
        <v>2</v>
      </c>
      <c r="BH57" s="42">
        <f>COUNTIFS($T57:$AX57,"CL")</f>
        <v>3</v>
      </c>
      <c r="BI57" s="42">
        <f>COUNTIFS($T57:$AX57,"BL")</f>
        <v>0</v>
      </c>
      <c r="BJ57" s="42">
        <f>COUNTIFS($T57:$AX57,"CO")</f>
        <v>0</v>
      </c>
      <c r="BK57" s="42">
        <f t="shared" si="3"/>
        <v>5</v>
      </c>
      <c r="BL57" s="42">
        <f t="shared" si="4"/>
        <v>0</v>
      </c>
      <c r="BM57" s="42">
        <f t="shared" si="5"/>
        <v>1</v>
      </c>
      <c r="BN57" s="42">
        <f>SUM(AY57:BJ57)+SUM(COUNTIFS(Q57:AX57,{"TERM","RESIGNED"}))</f>
        <v>31</v>
      </c>
      <c r="BO57" s="1" t="s">
        <v>45</v>
      </c>
      <c r="BP57" s="42" t="s">
        <v>1018</v>
      </c>
      <c r="BQ57" s="34"/>
    </row>
    <row r="58" spans="1:69" x14ac:dyDescent="0.25">
      <c r="A58" s="32">
        <f t="shared" si="6"/>
        <v>56</v>
      </c>
      <c r="B58" s="1" t="s">
        <v>36</v>
      </c>
      <c r="C58" s="1">
        <v>17869</v>
      </c>
      <c r="D58" s="27">
        <v>17869</v>
      </c>
      <c r="E58" s="1" t="s">
        <v>945</v>
      </c>
      <c r="F58" s="34" t="s">
        <v>139</v>
      </c>
      <c r="G58" s="34" t="s">
        <v>143</v>
      </c>
      <c r="H58" s="30">
        <v>44134</v>
      </c>
      <c r="I58" s="30" t="s">
        <v>39</v>
      </c>
      <c r="J58" s="30" t="s">
        <v>39</v>
      </c>
      <c r="K58" s="42">
        <f t="shared" ca="1" si="1"/>
        <v>1168</v>
      </c>
      <c r="L58" s="44" t="str">
        <f t="shared" si="2"/>
        <v>Billable</v>
      </c>
      <c r="M58" s="34" t="s">
        <v>124</v>
      </c>
      <c r="N58" s="1" t="s">
        <v>41</v>
      </c>
      <c r="O58" s="1" t="s">
        <v>42</v>
      </c>
      <c r="P58" s="1"/>
      <c r="Q58" s="1"/>
      <c r="R58" s="1" t="s">
        <v>57</v>
      </c>
      <c r="S58" s="33" t="s">
        <v>137</v>
      </c>
      <c r="T58" s="47" t="s">
        <v>965</v>
      </c>
      <c r="U58" s="47" t="s">
        <v>20</v>
      </c>
      <c r="V58" s="47" t="s">
        <v>20</v>
      </c>
      <c r="W58" s="47" t="s">
        <v>965</v>
      </c>
      <c r="X58" s="47" t="s">
        <v>967</v>
      </c>
      <c r="Y58" s="47" t="s">
        <v>965</v>
      </c>
      <c r="Z58" s="47" t="s">
        <v>965</v>
      </c>
      <c r="AA58" s="47" t="s">
        <v>965</v>
      </c>
      <c r="AB58" s="47" t="s">
        <v>20</v>
      </c>
      <c r="AC58" s="47" t="s">
        <v>20</v>
      </c>
      <c r="AD58" s="47" t="s">
        <v>965</v>
      </c>
      <c r="AE58" s="47" t="s">
        <v>965</v>
      </c>
      <c r="AF58" s="47" t="s">
        <v>965</v>
      </c>
      <c r="AG58" s="47" t="s">
        <v>965</v>
      </c>
      <c r="AH58" s="47" t="s">
        <v>965</v>
      </c>
      <c r="AI58" s="47" t="s">
        <v>20</v>
      </c>
      <c r="AJ58" s="47" t="s">
        <v>20</v>
      </c>
      <c r="AK58" s="47" t="s">
        <v>965</v>
      </c>
      <c r="AL58" s="47" t="s">
        <v>965</v>
      </c>
      <c r="AM58" s="47" t="s">
        <v>22</v>
      </c>
      <c r="AN58" s="47" t="s">
        <v>965</v>
      </c>
      <c r="AO58" s="47" t="s">
        <v>965</v>
      </c>
      <c r="AP58" s="47" t="s">
        <v>20</v>
      </c>
      <c r="AQ58" s="47" t="s">
        <v>20</v>
      </c>
      <c r="AR58" s="47" t="s">
        <v>20</v>
      </c>
      <c r="AS58" s="47" t="s">
        <v>965</v>
      </c>
      <c r="AT58" s="47" t="s">
        <v>965</v>
      </c>
      <c r="AU58" s="47" t="s">
        <v>965</v>
      </c>
      <c r="AV58" s="47" t="s">
        <v>967</v>
      </c>
      <c r="AW58" s="47" t="s">
        <v>20</v>
      </c>
      <c r="AX58" s="47" t="s">
        <v>20</v>
      </c>
      <c r="AY58" s="42">
        <f>COUNTIFS($T58:$AX58,"P")</f>
        <v>17</v>
      </c>
      <c r="AZ58" s="42">
        <f>COUNTIFS($T58:$AX58,"HD")/2</f>
        <v>0</v>
      </c>
      <c r="BA58" s="42">
        <f>COUNTIFS($T58:$AX58,"DO")</f>
        <v>11</v>
      </c>
      <c r="BB58" s="1">
        <f>COUNTIFS($T58:$AX58,"UPL")</f>
        <v>0</v>
      </c>
      <c r="BC58" s="42">
        <f>COUNTIFS($T58:$AX58,"LWP")</f>
        <v>1</v>
      </c>
      <c r="BD58" s="42">
        <f>SUM(COUNTIFS($T58:$AX58,{"PAT","MAT"}))</f>
        <v>0</v>
      </c>
      <c r="BE58" s="42">
        <f>COUNTIFS($T58:$AX58,"HO")</f>
        <v>0</v>
      </c>
      <c r="BF58" s="42">
        <f>COUNTIFS($T58:$AX58,"NA")</f>
        <v>0</v>
      </c>
      <c r="BG58" s="42">
        <f>COUNTIFS($T58:$AX58,"PL")</f>
        <v>0</v>
      </c>
      <c r="BH58" s="42">
        <f>COUNTIFS($T58:$AX58,"CL")</f>
        <v>2</v>
      </c>
      <c r="BI58" s="42">
        <f>COUNTIFS($T58:$AX58,"BL")</f>
        <v>0</v>
      </c>
      <c r="BJ58" s="42">
        <f>COUNTIFS($T58:$AX58,"CO")</f>
        <v>0</v>
      </c>
      <c r="BK58" s="42">
        <f t="shared" si="3"/>
        <v>2</v>
      </c>
      <c r="BL58" s="42">
        <f t="shared" si="4"/>
        <v>1</v>
      </c>
      <c r="BM58" s="42">
        <f t="shared" si="5"/>
        <v>1</v>
      </c>
      <c r="BN58" s="42">
        <f>SUM(AY58:BJ58)+SUM(COUNTIFS(Q58:AX58,{"TERM","RESIGNED"}))</f>
        <v>31</v>
      </c>
      <c r="BO58" s="1" t="s">
        <v>45</v>
      </c>
      <c r="BP58" s="42" t="s">
        <v>1018</v>
      </c>
      <c r="BQ58" s="34"/>
    </row>
    <row r="59" spans="1:69" x14ac:dyDescent="0.25">
      <c r="A59" s="32">
        <f t="shared" si="6"/>
        <v>57</v>
      </c>
      <c r="B59" s="1" t="s">
        <v>36</v>
      </c>
      <c r="C59" s="1">
        <v>17940</v>
      </c>
      <c r="D59" s="27">
        <v>17940</v>
      </c>
      <c r="E59" s="1" t="s">
        <v>946</v>
      </c>
      <c r="F59" s="34" t="s">
        <v>145</v>
      </c>
      <c r="G59" s="34" t="s">
        <v>80</v>
      </c>
      <c r="H59" s="30">
        <v>44145</v>
      </c>
      <c r="I59" s="30" t="s">
        <v>39</v>
      </c>
      <c r="J59" s="30" t="s">
        <v>39</v>
      </c>
      <c r="K59" s="42">
        <f t="shared" ca="1" si="1"/>
        <v>1157</v>
      </c>
      <c r="L59" s="44" t="str">
        <f t="shared" si="2"/>
        <v>Non Billable</v>
      </c>
      <c r="M59" s="34" t="s">
        <v>56</v>
      </c>
      <c r="N59" s="1" t="s">
        <v>41</v>
      </c>
      <c r="O59" s="1" t="s">
        <v>42</v>
      </c>
      <c r="P59" s="1"/>
      <c r="Q59" s="1"/>
      <c r="R59" s="1" t="s">
        <v>43</v>
      </c>
      <c r="S59" s="33" t="s">
        <v>146</v>
      </c>
      <c r="T59" s="47" t="s">
        <v>965</v>
      </c>
      <c r="U59" s="47" t="s">
        <v>20</v>
      </c>
      <c r="V59" s="47" t="s">
        <v>20</v>
      </c>
      <c r="W59" s="47" t="s">
        <v>967</v>
      </c>
      <c r="X59" s="47" t="s">
        <v>965</v>
      </c>
      <c r="Y59" s="47" t="s">
        <v>967</v>
      </c>
      <c r="Z59" s="47" t="s">
        <v>965</v>
      </c>
      <c r="AA59" s="47" t="s">
        <v>965</v>
      </c>
      <c r="AB59" s="47" t="s">
        <v>20</v>
      </c>
      <c r="AC59" s="47" t="s">
        <v>20</v>
      </c>
      <c r="AD59" s="47" t="s">
        <v>965</v>
      </c>
      <c r="AE59" s="47" t="s">
        <v>965</v>
      </c>
      <c r="AF59" s="47" t="s">
        <v>968</v>
      </c>
      <c r="AG59" s="47" t="s">
        <v>965</v>
      </c>
      <c r="AH59" s="47" t="s">
        <v>965</v>
      </c>
      <c r="AI59" s="47" t="s">
        <v>20</v>
      </c>
      <c r="AJ59" s="47" t="s">
        <v>20</v>
      </c>
      <c r="AK59" s="47" t="s">
        <v>968</v>
      </c>
      <c r="AL59" s="47" t="s">
        <v>968</v>
      </c>
      <c r="AM59" s="47" t="s">
        <v>965</v>
      </c>
      <c r="AN59" s="47" t="s">
        <v>965</v>
      </c>
      <c r="AO59" s="47" t="s">
        <v>965</v>
      </c>
      <c r="AP59" s="47" t="s">
        <v>20</v>
      </c>
      <c r="AQ59" s="47" t="s">
        <v>20</v>
      </c>
      <c r="AR59" s="47" t="s">
        <v>20</v>
      </c>
      <c r="AS59" s="47" t="s">
        <v>965</v>
      </c>
      <c r="AT59" s="47" t="s">
        <v>965</v>
      </c>
      <c r="AU59" s="47" t="s">
        <v>965</v>
      </c>
      <c r="AV59" s="47" t="s">
        <v>967</v>
      </c>
      <c r="AW59" s="47" t="s">
        <v>20</v>
      </c>
      <c r="AX59" s="47" t="s">
        <v>20</v>
      </c>
      <c r="AY59" s="42">
        <f>COUNTIFS($T59:$AX59,"P")</f>
        <v>14</v>
      </c>
      <c r="AZ59" s="42">
        <f>COUNTIFS($T59:$AX59,"HD")/2</f>
        <v>0</v>
      </c>
      <c r="BA59" s="42">
        <f>COUNTIFS($T59:$AX59,"DO")</f>
        <v>11</v>
      </c>
      <c r="BB59" s="1">
        <f>COUNTIFS($T59:$AX59,"UPL")</f>
        <v>0</v>
      </c>
      <c r="BC59" s="42">
        <f>COUNTIFS($T59:$AX59,"LWP")</f>
        <v>0</v>
      </c>
      <c r="BD59" s="42">
        <f>SUM(COUNTIFS($T59:$AX59,{"PAT","MAT"}))</f>
        <v>0</v>
      </c>
      <c r="BE59" s="42">
        <f>COUNTIFS($T59:$AX59,"HO")</f>
        <v>0</v>
      </c>
      <c r="BF59" s="42">
        <f>COUNTIFS($T59:$AX59,"NA")</f>
        <v>0</v>
      </c>
      <c r="BG59" s="42">
        <f>COUNTIFS($T59:$AX59,"PL")</f>
        <v>3</v>
      </c>
      <c r="BH59" s="42">
        <f>COUNTIFS($T59:$AX59,"CL")</f>
        <v>3</v>
      </c>
      <c r="BI59" s="42">
        <f>COUNTIFS($T59:$AX59,"BL")</f>
        <v>0</v>
      </c>
      <c r="BJ59" s="42">
        <f>COUNTIFS($T59:$AX59,"CO")</f>
        <v>0</v>
      </c>
      <c r="BK59" s="42">
        <f t="shared" si="3"/>
        <v>6</v>
      </c>
      <c r="BL59" s="42">
        <f t="shared" si="4"/>
        <v>0</v>
      </c>
      <c r="BM59" s="42">
        <f t="shared" si="5"/>
        <v>1</v>
      </c>
      <c r="BN59" s="42">
        <f>SUM(AY59:BJ59)+SUM(COUNTIFS(Q59:AX59,{"TERM","RESIGNED"}))</f>
        <v>31</v>
      </c>
      <c r="BO59" s="1" t="s">
        <v>45</v>
      </c>
      <c r="BP59" s="42" t="s">
        <v>1223</v>
      </c>
      <c r="BQ59" s="34"/>
    </row>
    <row r="60" spans="1:69" x14ac:dyDescent="0.25">
      <c r="A60" s="32">
        <f t="shared" si="6"/>
        <v>58</v>
      </c>
      <c r="B60" s="1" t="s">
        <v>36</v>
      </c>
      <c r="C60" s="1">
        <v>17948</v>
      </c>
      <c r="D60" s="27">
        <v>17948</v>
      </c>
      <c r="E60" s="1" t="s">
        <v>946</v>
      </c>
      <c r="F60" s="34" t="s">
        <v>150</v>
      </c>
      <c r="G60" s="34" t="s">
        <v>143</v>
      </c>
      <c r="H60" s="30">
        <v>44148</v>
      </c>
      <c r="I60" s="30" t="s">
        <v>39</v>
      </c>
      <c r="J60" s="30" t="s">
        <v>39</v>
      </c>
      <c r="K60" s="42">
        <f t="shared" ca="1" si="1"/>
        <v>1154</v>
      </c>
      <c r="L60" s="44" t="str">
        <f t="shared" si="2"/>
        <v>Billable</v>
      </c>
      <c r="M60" s="34" t="s">
        <v>124</v>
      </c>
      <c r="N60" s="1" t="s">
        <v>41</v>
      </c>
      <c r="O60" s="1" t="s">
        <v>42</v>
      </c>
      <c r="P60" s="1"/>
      <c r="Q60" s="1"/>
      <c r="R60" s="1" t="s">
        <v>57</v>
      </c>
      <c r="S60" s="33" t="s">
        <v>148</v>
      </c>
      <c r="T60" s="47" t="s">
        <v>965</v>
      </c>
      <c r="U60" s="47" t="s">
        <v>20</v>
      </c>
      <c r="V60" s="47" t="s">
        <v>20</v>
      </c>
      <c r="W60" s="47" t="s">
        <v>965</v>
      </c>
      <c r="X60" s="47" t="s">
        <v>965</v>
      </c>
      <c r="Y60" s="47" t="s">
        <v>965</v>
      </c>
      <c r="Z60" s="47" t="s">
        <v>965</v>
      </c>
      <c r="AA60" s="47" t="s">
        <v>965</v>
      </c>
      <c r="AB60" s="47" t="s">
        <v>20</v>
      </c>
      <c r="AC60" s="47" t="s">
        <v>20</v>
      </c>
      <c r="AD60" s="47" t="s">
        <v>965</v>
      </c>
      <c r="AE60" s="47" t="s">
        <v>965</v>
      </c>
      <c r="AF60" s="47" t="s">
        <v>965</v>
      </c>
      <c r="AG60" s="47" t="s">
        <v>965</v>
      </c>
      <c r="AH60" s="47" t="s">
        <v>965</v>
      </c>
      <c r="AI60" s="47" t="s">
        <v>20</v>
      </c>
      <c r="AJ60" s="47" t="s">
        <v>20</v>
      </c>
      <c r="AK60" s="47" t="s">
        <v>965</v>
      </c>
      <c r="AL60" s="47" t="s">
        <v>965</v>
      </c>
      <c r="AM60" s="47" t="s">
        <v>965</v>
      </c>
      <c r="AN60" s="47" t="s">
        <v>965</v>
      </c>
      <c r="AO60" s="47" t="s">
        <v>965</v>
      </c>
      <c r="AP60" s="47" t="s">
        <v>20</v>
      </c>
      <c r="AQ60" s="47" t="s">
        <v>20</v>
      </c>
      <c r="AR60" s="47" t="s">
        <v>20</v>
      </c>
      <c r="AS60" s="47" t="s">
        <v>967</v>
      </c>
      <c r="AT60" s="47" t="s">
        <v>967</v>
      </c>
      <c r="AU60" s="47" t="s">
        <v>968</v>
      </c>
      <c r="AV60" s="47" t="s">
        <v>968</v>
      </c>
      <c r="AW60" s="47" t="s">
        <v>20</v>
      </c>
      <c r="AX60" s="47" t="s">
        <v>20</v>
      </c>
      <c r="AY60" s="42">
        <f>COUNTIFS($T60:$AX60,"P")</f>
        <v>16</v>
      </c>
      <c r="AZ60" s="42">
        <f>COUNTIFS($T60:$AX60,"HD")/2</f>
        <v>0</v>
      </c>
      <c r="BA60" s="42">
        <f>COUNTIFS($T60:$AX60,"DO")</f>
        <v>11</v>
      </c>
      <c r="BB60" s="1">
        <f>COUNTIFS($T60:$AX60,"UPL")</f>
        <v>0</v>
      </c>
      <c r="BC60" s="42">
        <f>COUNTIFS($T60:$AX60,"LWP")</f>
        <v>0</v>
      </c>
      <c r="BD60" s="42">
        <f>SUM(COUNTIFS($T60:$AX60,{"PAT","MAT"}))</f>
        <v>0</v>
      </c>
      <c r="BE60" s="42">
        <f>COUNTIFS($T60:$AX60,"HO")</f>
        <v>0</v>
      </c>
      <c r="BF60" s="42">
        <f>COUNTIFS($T60:$AX60,"NA")</f>
        <v>0</v>
      </c>
      <c r="BG60" s="42">
        <f>COUNTIFS($T60:$AX60,"PL")</f>
        <v>2</v>
      </c>
      <c r="BH60" s="42">
        <f>COUNTIFS($T60:$AX60,"CL")</f>
        <v>2</v>
      </c>
      <c r="BI60" s="42">
        <f>COUNTIFS($T60:$AX60,"BL")</f>
        <v>0</v>
      </c>
      <c r="BJ60" s="42">
        <f>COUNTIFS($T60:$AX60,"CO")</f>
        <v>0</v>
      </c>
      <c r="BK60" s="42">
        <f t="shared" si="3"/>
        <v>4</v>
      </c>
      <c r="BL60" s="42">
        <f t="shared" si="4"/>
        <v>0</v>
      </c>
      <c r="BM60" s="42">
        <f t="shared" si="5"/>
        <v>1</v>
      </c>
      <c r="BN60" s="42">
        <f>SUM(AY60:BJ60)+SUM(COUNTIFS(Q60:AX60,{"TERM","RESIGNED"}))</f>
        <v>31</v>
      </c>
      <c r="BO60" s="1" t="s">
        <v>45</v>
      </c>
      <c r="BP60" s="42" t="s">
        <v>1023</v>
      </c>
      <c r="BQ60" s="34"/>
    </row>
    <row r="61" spans="1:69" x14ac:dyDescent="0.25">
      <c r="A61" s="32">
        <f t="shared" si="6"/>
        <v>59</v>
      </c>
      <c r="B61" s="1" t="s">
        <v>36</v>
      </c>
      <c r="C61" s="1">
        <v>17949</v>
      </c>
      <c r="D61" s="27">
        <v>17949</v>
      </c>
      <c r="E61" s="1" t="s">
        <v>946</v>
      </c>
      <c r="F61" s="34" t="s">
        <v>147</v>
      </c>
      <c r="G61" s="34" t="s">
        <v>143</v>
      </c>
      <c r="H61" s="30">
        <v>44148</v>
      </c>
      <c r="I61" s="30" t="s">
        <v>39</v>
      </c>
      <c r="J61" s="30" t="s">
        <v>39</v>
      </c>
      <c r="K61" s="42">
        <f t="shared" ca="1" si="1"/>
        <v>1154</v>
      </c>
      <c r="L61" s="44" t="str">
        <f t="shared" si="2"/>
        <v>Billable</v>
      </c>
      <c r="M61" s="34" t="s">
        <v>124</v>
      </c>
      <c r="N61" s="1" t="s">
        <v>41</v>
      </c>
      <c r="O61" s="1" t="s">
        <v>42</v>
      </c>
      <c r="P61" s="1"/>
      <c r="Q61" s="1"/>
      <c r="R61" s="1" t="s">
        <v>57</v>
      </c>
      <c r="S61" s="33" t="s">
        <v>148</v>
      </c>
      <c r="T61" s="47" t="s">
        <v>965</v>
      </c>
      <c r="U61" s="47" t="s">
        <v>20</v>
      </c>
      <c r="V61" s="47" t="s">
        <v>20</v>
      </c>
      <c r="W61" s="47" t="s">
        <v>965</v>
      </c>
      <c r="X61" s="47" t="s">
        <v>965</v>
      </c>
      <c r="Y61" s="47" t="s">
        <v>965</v>
      </c>
      <c r="Z61" s="47" t="s">
        <v>965</v>
      </c>
      <c r="AA61" s="47" t="s">
        <v>965</v>
      </c>
      <c r="AB61" s="47" t="s">
        <v>20</v>
      </c>
      <c r="AC61" s="47" t="s">
        <v>20</v>
      </c>
      <c r="AD61" s="47" t="s">
        <v>965</v>
      </c>
      <c r="AE61" s="47" t="s">
        <v>965</v>
      </c>
      <c r="AF61" s="47" t="s">
        <v>965</v>
      </c>
      <c r="AG61" s="47" t="s">
        <v>965</v>
      </c>
      <c r="AH61" s="47" t="s">
        <v>965</v>
      </c>
      <c r="AI61" s="47" t="s">
        <v>20</v>
      </c>
      <c r="AJ61" s="47" t="s">
        <v>20</v>
      </c>
      <c r="AK61" s="47" t="s">
        <v>965</v>
      </c>
      <c r="AL61" s="47" t="s">
        <v>965</v>
      </c>
      <c r="AM61" s="47" t="s">
        <v>965</v>
      </c>
      <c r="AN61" s="47" t="s">
        <v>965</v>
      </c>
      <c r="AO61" s="47" t="s">
        <v>965</v>
      </c>
      <c r="AP61" s="47" t="s">
        <v>20</v>
      </c>
      <c r="AQ61" s="47" t="s">
        <v>20</v>
      </c>
      <c r="AR61" s="47" t="s">
        <v>20</v>
      </c>
      <c r="AS61" s="47" t="s">
        <v>965</v>
      </c>
      <c r="AT61" s="47" t="s">
        <v>965</v>
      </c>
      <c r="AU61" s="47" t="s">
        <v>967</v>
      </c>
      <c r="AV61" s="47" t="s">
        <v>967</v>
      </c>
      <c r="AW61" s="47" t="s">
        <v>20</v>
      </c>
      <c r="AX61" s="47" t="s">
        <v>20</v>
      </c>
      <c r="AY61" s="42">
        <f>COUNTIFS($T61:$AX61,"P")</f>
        <v>18</v>
      </c>
      <c r="AZ61" s="42">
        <f>COUNTIFS($T61:$AX61,"HD")/2</f>
        <v>0</v>
      </c>
      <c r="BA61" s="42">
        <f>COUNTIFS($T61:$AX61,"DO")</f>
        <v>11</v>
      </c>
      <c r="BB61" s="1">
        <f>COUNTIFS($T61:$AX61,"UPL")</f>
        <v>0</v>
      </c>
      <c r="BC61" s="42">
        <f>COUNTIFS($T61:$AX61,"LWP")</f>
        <v>0</v>
      </c>
      <c r="BD61" s="42">
        <f>SUM(COUNTIFS($T61:$AX61,{"PAT","MAT"}))</f>
        <v>0</v>
      </c>
      <c r="BE61" s="42">
        <f>COUNTIFS($T61:$AX61,"HO")</f>
        <v>0</v>
      </c>
      <c r="BF61" s="42">
        <f>COUNTIFS($T61:$AX61,"NA")</f>
        <v>0</v>
      </c>
      <c r="BG61" s="42">
        <f>COUNTIFS($T61:$AX61,"PL")</f>
        <v>0</v>
      </c>
      <c r="BH61" s="42">
        <f>COUNTIFS($T61:$AX61,"CL")</f>
        <v>2</v>
      </c>
      <c r="BI61" s="42">
        <f>COUNTIFS($T61:$AX61,"BL")</f>
        <v>0</v>
      </c>
      <c r="BJ61" s="42">
        <f>COUNTIFS($T61:$AX61,"CO")</f>
        <v>0</v>
      </c>
      <c r="BK61" s="42">
        <f t="shared" si="3"/>
        <v>2</v>
      </c>
      <c r="BL61" s="42">
        <f t="shared" si="4"/>
        <v>1</v>
      </c>
      <c r="BM61" s="42">
        <f t="shared" si="5"/>
        <v>1</v>
      </c>
      <c r="BN61" s="42">
        <f>SUM(AY61:BJ61)+SUM(COUNTIFS(Q61:AX61,{"TERM","RESIGNED"}))</f>
        <v>31</v>
      </c>
      <c r="BO61" s="1" t="s">
        <v>45</v>
      </c>
      <c r="BP61" s="42" t="s">
        <v>1023</v>
      </c>
      <c r="BQ61" s="34"/>
    </row>
    <row r="62" spans="1:69" x14ac:dyDescent="0.25">
      <c r="A62" s="32">
        <f t="shared" si="6"/>
        <v>60</v>
      </c>
      <c r="B62" s="1" t="s">
        <v>36</v>
      </c>
      <c r="C62" s="1">
        <v>17955</v>
      </c>
      <c r="D62" s="27">
        <v>17955</v>
      </c>
      <c r="E62" s="1" t="s">
        <v>946</v>
      </c>
      <c r="F62" s="34" t="s">
        <v>149</v>
      </c>
      <c r="G62" s="34" t="s">
        <v>143</v>
      </c>
      <c r="H62" s="30">
        <v>44148</v>
      </c>
      <c r="I62" s="30" t="s">
        <v>39</v>
      </c>
      <c r="J62" s="30" t="s">
        <v>39</v>
      </c>
      <c r="K62" s="42">
        <f t="shared" ca="1" si="1"/>
        <v>1154</v>
      </c>
      <c r="L62" s="44" t="str">
        <f t="shared" si="2"/>
        <v>Billable</v>
      </c>
      <c r="M62" s="34" t="s">
        <v>124</v>
      </c>
      <c r="N62" s="1" t="s">
        <v>41</v>
      </c>
      <c r="O62" s="1" t="s">
        <v>42</v>
      </c>
      <c r="P62" s="1"/>
      <c r="Q62" s="1"/>
      <c r="R62" s="1" t="s">
        <v>57</v>
      </c>
      <c r="S62" s="33" t="s">
        <v>285</v>
      </c>
      <c r="T62" s="47" t="s">
        <v>965</v>
      </c>
      <c r="U62" s="47" t="s">
        <v>20</v>
      </c>
      <c r="V62" s="47" t="s">
        <v>20</v>
      </c>
      <c r="W62" s="47" t="s">
        <v>966</v>
      </c>
      <c r="X62" s="47" t="s">
        <v>967</v>
      </c>
      <c r="Y62" s="47" t="s">
        <v>967</v>
      </c>
      <c r="Z62" s="47" t="s">
        <v>968</v>
      </c>
      <c r="AA62" s="47" t="s">
        <v>22</v>
      </c>
      <c r="AB62" s="47" t="s">
        <v>20</v>
      </c>
      <c r="AC62" s="47" t="s">
        <v>20</v>
      </c>
      <c r="AD62" s="47" t="s">
        <v>965</v>
      </c>
      <c r="AE62" s="47" t="s">
        <v>965</v>
      </c>
      <c r="AF62" s="47" t="s">
        <v>965</v>
      </c>
      <c r="AG62" s="47" t="s">
        <v>965</v>
      </c>
      <c r="AH62" s="47" t="s">
        <v>965</v>
      </c>
      <c r="AI62" s="47" t="s">
        <v>20</v>
      </c>
      <c r="AJ62" s="47" t="s">
        <v>20</v>
      </c>
      <c r="AK62" s="47" t="s">
        <v>965</v>
      </c>
      <c r="AL62" s="47" t="s">
        <v>965</v>
      </c>
      <c r="AM62" s="47" t="s">
        <v>965</v>
      </c>
      <c r="AN62" s="47" t="s">
        <v>965</v>
      </c>
      <c r="AO62" s="47" t="s">
        <v>966</v>
      </c>
      <c r="AP62" s="47" t="s">
        <v>20</v>
      </c>
      <c r="AQ62" s="47" t="s">
        <v>20</v>
      </c>
      <c r="AR62" s="47" t="s">
        <v>20</v>
      </c>
      <c r="AS62" s="47" t="s">
        <v>965</v>
      </c>
      <c r="AT62" s="47" t="s">
        <v>965</v>
      </c>
      <c r="AU62" s="47" t="s">
        <v>967</v>
      </c>
      <c r="AV62" s="47" t="s">
        <v>965</v>
      </c>
      <c r="AW62" s="47" t="s">
        <v>20</v>
      </c>
      <c r="AX62" s="47" t="s">
        <v>20</v>
      </c>
      <c r="AY62" s="42">
        <f>COUNTIFS($T62:$AX62,"P")</f>
        <v>13</v>
      </c>
      <c r="AZ62" s="42">
        <f>COUNTIFS($T62:$AX62,"HD")/2</f>
        <v>1</v>
      </c>
      <c r="BA62" s="42">
        <f>COUNTIFS($T62:$AX62,"DO")</f>
        <v>11</v>
      </c>
      <c r="BB62" s="1">
        <f>COUNTIFS($T62:$AX62,"UPL")</f>
        <v>0</v>
      </c>
      <c r="BC62" s="42">
        <f>COUNTIFS($T62:$AX62,"LWP")</f>
        <v>1</v>
      </c>
      <c r="BD62" s="42">
        <f>SUM(COUNTIFS($T62:$AX62,{"PAT","MAT"}))</f>
        <v>0</v>
      </c>
      <c r="BE62" s="42">
        <f>COUNTIFS($T62:$AX62,"HO")</f>
        <v>0</v>
      </c>
      <c r="BF62" s="42">
        <f>COUNTIFS($T62:$AX62,"NA")</f>
        <v>0</v>
      </c>
      <c r="BG62" s="42">
        <f>COUNTIFS($T62:$AX62,"PL")</f>
        <v>1</v>
      </c>
      <c r="BH62" s="42">
        <f>COUNTIFS($T62:$AX62,"CL")</f>
        <v>3</v>
      </c>
      <c r="BI62" s="42">
        <f>COUNTIFS($T62:$AX62,"BL")</f>
        <v>0</v>
      </c>
      <c r="BJ62" s="42">
        <f>COUNTIFS($T62:$AX62,"CO")</f>
        <v>0</v>
      </c>
      <c r="BK62" s="42">
        <f t="shared" si="3"/>
        <v>4</v>
      </c>
      <c r="BL62" s="42">
        <f t="shared" si="4"/>
        <v>0</v>
      </c>
      <c r="BM62" s="42">
        <f t="shared" si="5"/>
        <v>1</v>
      </c>
      <c r="BN62" s="42">
        <f>SUM(AY62:BJ62)+SUM(COUNTIFS(Q62:AX62,{"TERM","RESIGNED"}))</f>
        <v>30</v>
      </c>
      <c r="BO62" s="1" t="s">
        <v>45</v>
      </c>
      <c r="BP62" s="42" t="s">
        <v>1023</v>
      </c>
      <c r="BQ62" s="34"/>
    </row>
    <row r="63" spans="1:69" x14ac:dyDescent="0.25">
      <c r="A63" s="32">
        <f t="shared" si="6"/>
        <v>61</v>
      </c>
      <c r="B63" s="1" t="s">
        <v>36</v>
      </c>
      <c r="C63" s="1">
        <v>17980</v>
      </c>
      <c r="D63" s="27">
        <v>17980</v>
      </c>
      <c r="E63" s="1" t="s">
        <v>946</v>
      </c>
      <c r="F63" s="34" t="s">
        <v>151</v>
      </c>
      <c r="G63" s="34" t="s">
        <v>80</v>
      </c>
      <c r="H63" s="30">
        <v>44155</v>
      </c>
      <c r="I63" s="30" t="s">
        <v>39</v>
      </c>
      <c r="J63" s="30" t="s">
        <v>39</v>
      </c>
      <c r="K63" s="42">
        <f t="shared" ca="1" si="1"/>
        <v>1147</v>
      </c>
      <c r="L63" s="44" t="str">
        <f t="shared" si="2"/>
        <v>Non Billable</v>
      </c>
      <c r="M63" s="34" t="s">
        <v>56</v>
      </c>
      <c r="N63" s="1" t="s">
        <v>41</v>
      </c>
      <c r="O63" s="1" t="s">
        <v>42</v>
      </c>
      <c r="P63" s="1"/>
      <c r="Q63" s="1"/>
      <c r="R63" s="1" t="s">
        <v>43</v>
      </c>
      <c r="S63" s="33" t="s">
        <v>103</v>
      </c>
      <c r="T63" s="47" t="s">
        <v>965</v>
      </c>
      <c r="U63" s="47" t="s">
        <v>20</v>
      </c>
      <c r="V63" s="47" t="s">
        <v>20</v>
      </c>
      <c r="W63" s="47" t="s">
        <v>965</v>
      </c>
      <c r="X63" s="47" t="s">
        <v>965</v>
      </c>
      <c r="Y63" s="47" t="s">
        <v>965</v>
      </c>
      <c r="Z63" s="47" t="s">
        <v>965</v>
      </c>
      <c r="AA63" s="47" t="s">
        <v>965</v>
      </c>
      <c r="AB63" s="47" t="s">
        <v>20</v>
      </c>
      <c r="AC63" s="47" t="s">
        <v>20</v>
      </c>
      <c r="AD63" s="47" t="s">
        <v>965</v>
      </c>
      <c r="AE63" s="47" t="s">
        <v>965</v>
      </c>
      <c r="AF63" s="47" t="s">
        <v>965</v>
      </c>
      <c r="AG63" s="47" t="s">
        <v>965</v>
      </c>
      <c r="AH63" s="47" t="s">
        <v>965</v>
      </c>
      <c r="AI63" s="47" t="s">
        <v>20</v>
      </c>
      <c r="AJ63" s="47" t="s">
        <v>20</v>
      </c>
      <c r="AK63" s="47" t="s">
        <v>965</v>
      </c>
      <c r="AL63" s="47" t="s">
        <v>965</v>
      </c>
      <c r="AM63" s="47" t="s">
        <v>965</v>
      </c>
      <c r="AN63" s="47" t="s">
        <v>965</v>
      </c>
      <c r="AO63" s="47" t="s">
        <v>965</v>
      </c>
      <c r="AP63" s="47" t="s">
        <v>20</v>
      </c>
      <c r="AQ63" s="47" t="s">
        <v>20</v>
      </c>
      <c r="AR63" s="47" t="s">
        <v>20</v>
      </c>
      <c r="AS63" s="47" t="s">
        <v>967</v>
      </c>
      <c r="AT63" s="47" t="s">
        <v>967</v>
      </c>
      <c r="AU63" s="47" t="s">
        <v>965</v>
      </c>
      <c r="AV63" s="47" t="s">
        <v>965</v>
      </c>
      <c r="AW63" s="47" t="s">
        <v>20</v>
      </c>
      <c r="AX63" s="47" t="s">
        <v>20</v>
      </c>
      <c r="AY63" s="42">
        <f>COUNTIFS($T63:$AX63,"P")</f>
        <v>18</v>
      </c>
      <c r="AZ63" s="42">
        <f>COUNTIFS($T63:$AX63,"HD")/2</f>
        <v>0</v>
      </c>
      <c r="BA63" s="42">
        <f>COUNTIFS($T63:$AX63,"DO")</f>
        <v>11</v>
      </c>
      <c r="BB63" s="1">
        <f>COUNTIFS($T63:$AX63,"UPL")</f>
        <v>0</v>
      </c>
      <c r="BC63" s="42">
        <f>COUNTIFS($T63:$AX63,"LWP")</f>
        <v>0</v>
      </c>
      <c r="BD63" s="42">
        <f>SUM(COUNTIFS($T63:$AX63,{"PAT","MAT"}))</f>
        <v>0</v>
      </c>
      <c r="BE63" s="42">
        <f>COUNTIFS($T63:$AX63,"HO")</f>
        <v>0</v>
      </c>
      <c r="BF63" s="42">
        <f>COUNTIFS($T63:$AX63,"NA")</f>
        <v>0</v>
      </c>
      <c r="BG63" s="42">
        <f>COUNTIFS($T63:$AX63,"PL")</f>
        <v>0</v>
      </c>
      <c r="BH63" s="42">
        <f>COUNTIFS($T63:$AX63,"CL")</f>
        <v>2</v>
      </c>
      <c r="BI63" s="42">
        <f>COUNTIFS($T63:$AX63,"BL")</f>
        <v>0</v>
      </c>
      <c r="BJ63" s="42">
        <f>COUNTIFS($T63:$AX63,"CO")</f>
        <v>0</v>
      </c>
      <c r="BK63" s="42">
        <f t="shared" si="3"/>
        <v>2</v>
      </c>
      <c r="BL63" s="42">
        <f t="shared" si="4"/>
        <v>1</v>
      </c>
      <c r="BM63" s="42">
        <f t="shared" si="5"/>
        <v>1</v>
      </c>
      <c r="BN63" s="42">
        <f>SUM(AY63:BJ63)+SUM(COUNTIFS(Q63:AX63,{"TERM","RESIGNED"}))</f>
        <v>31</v>
      </c>
      <c r="BO63" s="1" t="s">
        <v>45</v>
      </c>
      <c r="BP63" s="42" t="s">
        <v>1221</v>
      </c>
      <c r="BQ63" s="34"/>
    </row>
    <row r="64" spans="1:69" x14ac:dyDescent="0.25">
      <c r="A64" s="32">
        <f t="shared" si="6"/>
        <v>62</v>
      </c>
      <c r="B64" s="1" t="s">
        <v>36</v>
      </c>
      <c r="C64" s="1">
        <v>17993</v>
      </c>
      <c r="D64" s="27">
        <v>17993</v>
      </c>
      <c r="E64" s="1" t="s">
        <v>946</v>
      </c>
      <c r="F64" s="34" t="s">
        <v>153</v>
      </c>
      <c r="G64" s="34" t="s">
        <v>143</v>
      </c>
      <c r="H64" s="30">
        <v>44162</v>
      </c>
      <c r="I64" s="30" t="s">
        <v>39</v>
      </c>
      <c r="J64" s="30" t="s">
        <v>39</v>
      </c>
      <c r="K64" s="42">
        <f t="shared" ca="1" si="1"/>
        <v>1140</v>
      </c>
      <c r="L64" s="44" t="str">
        <f t="shared" si="2"/>
        <v>Billable</v>
      </c>
      <c r="M64" s="34" t="s">
        <v>124</v>
      </c>
      <c r="N64" s="1" t="s">
        <v>41</v>
      </c>
      <c r="O64" s="1" t="s">
        <v>42</v>
      </c>
      <c r="P64" s="1"/>
      <c r="Q64" s="1"/>
      <c r="R64" s="1" t="s">
        <v>43</v>
      </c>
      <c r="S64" s="33" t="s">
        <v>154</v>
      </c>
      <c r="T64" s="47" t="s">
        <v>965</v>
      </c>
      <c r="U64" s="47" t="s">
        <v>20</v>
      </c>
      <c r="V64" s="47" t="s">
        <v>20</v>
      </c>
      <c r="W64" s="47" t="s">
        <v>965</v>
      </c>
      <c r="X64" s="47" t="s">
        <v>965</v>
      </c>
      <c r="Y64" s="47" t="s">
        <v>965</v>
      </c>
      <c r="Z64" s="47" t="s">
        <v>965</v>
      </c>
      <c r="AA64" s="47" t="s">
        <v>965</v>
      </c>
      <c r="AB64" s="47" t="s">
        <v>20</v>
      </c>
      <c r="AC64" s="47" t="s">
        <v>20</v>
      </c>
      <c r="AD64" s="47" t="s">
        <v>965</v>
      </c>
      <c r="AE64" s="47" t="s">
        <v>965</v>
      </c>
      <c r="AF64" s="47" t="s">
        <v>965</v>
      </c>
      <c r="AG64" s="47" t="s">
        <v>965</v>
      </c>
      <c r="AH64" s="47" t="s">
        <v>965</v>
      </c>
      <c r="AI64" s="47" t="s">
        <v>20</v>
      </c>
      <c r="AJ64" s="47" t="s">
        <v>20</v>
      </c>
      <c r="AK64" s="47" t="s">
        <v>965</v>
      </c>
      <c r="AL64" s="47" t="s">
        <v>965</v>
      </c>
      <c r="AM64" s="47" t="s">
        <v>965</v>
      </c>
      <c r="AN64" s="47" t="s">
        <v>965</v>
      </c>
      <c r="AO64" s="47" t="s">
        <v>965</v>
      </c>
      <c r="AP64" s="47" t="s">
        <v>20</v>
      </c>
      <c r="AQ64" s="47" t="s">
        <v>20</v>
      </c>
      <c r="AR64" s="47" t="s">
        <v>20</v>
      </c>
      <c r="AS64" s="47" t="s">
        <v>965</v>
      </c>
      <c r="AT64" s="47" t="s">
        <v>965</v>
      </c>
      <c r="AU64" s="47" t="s">
        <v>967</v>
      </c>
      <c r="AV64" s="47" t="s">
        <v>967</v>
      </c>
      <c r="AW64" s="47" t="s">
        <v>20</v>
      </c>
      <c r="AX64" s="47" t="s">
        <v>20</v>
      </c>
      <c r="AY64" s="42">
        <f>COUNTIFS($T64:$AX64,"P")</f>
        <v>18</v>
      </c>
      <c r="AZ64" s="42">
        <f>COUNTIFS($T64:$AX64,"HD")/2</f>
        <v>0</v>
      </c>
      <c r="BA64" s="42">
        <f>COUNTIFS($T64:$AX64,"DO")</f>
        <v>11</v>
      </c>
      <c r="BB64" s="1">
        <f>COUNTIFS($T64:$AX64,"UPL")</f>
        <v>0</v>
      </c>
      <c r="BC64" s="42">
        <f>COUNTIFS($T64:$AX64,"LWP")</f>
        <v>0</v>
      </c>
      <c r="BD64" s="42">
        <f>SUM(COUNTIFS($T64:$AX64,{"PAT","MAT"}))</f>
        <v>0</v>
      </c>
      <c r="BE64" s="42">
        <f>COUNTIFS($T64:$AX64,"HO")</f>
        <v>0</v>
      </c>
      <c r="BF64" s="42">
        <f>COUNTIFS($T64:$AX64,"NA")</f>
        <v>0</v>
      </c>
      <c r="BG64" s="42">
        <f>COUNTIFS($T64:$AX64,"PL")</f>
        <v>0</v>
      </c>
      <c r="BH64" s="42">
        <f>COUNTIFS($T64:$AX64,"CL")</f>
        <v>2</v>
      </c>
      <c r="BI64" s="42">
        <f>COUNTIFS($T64:$AX64,"BL")</f>
        <v>0</v>
      </c>
      <c r="BJ64" s="42">
        <f>COUNTIFS($T64:$AX64,"CO")</f>
        <v>0</v>
      </c>
      <c r="BK64" s="42">
        <f t="shared" si="3"/>
        <v>2</v>
      </c>
      <c r="BL64" s="42">
        <f t="shared" si="4"/>
        <v>1</v>
      </c>
      <c r="BM64" s="42">
        <f t="shared" si="5"/>
        <v>1</v>
      </c>
      <c r="BN64" s="42">
        <f>SUM(AY64:BJ64)+SUM(COUNTIFS(Q64:AX64,{"TERM","RESIGNED"}))</f>
        <v>31</v>
      </c>
      <c r="BO64" s="1" t="s">
        <v>45</v>
      </c>
      <c r="BP64" s="42" t="s">
        <v>1020</v>
      </c>
      <c r="BQ64" s="34"/>
    </row>
    <row r="65" spans="1:69" x14ac:dyDescent="0.25">
      <c r="A65" s="32">
        <f t="shared" si="6"/>
        <v>63</v>
      </c>
      <c r="B65" s="1" t="s">
        <v>36</v>
      </c>
      <c r="C65" s="1">
        <v>17998</v>
      </c>
      <c r="D65" s="27">
        <v>17998</v>
      </c>
      <c r="E65" s="1" t="s">
        <v>946</v>
      </c>
      <c r="F65" s="34" t="s">
        <v>155</v>
      </c>
      <c r="G65" s="34" t="s">
        <v>143</v>
      </c>
      <c r="H65" s="30">
        <v>44162</v>
      </c>
      <c r="I65" s="30" t="s">
        <v>39</v>
      </c>
      <c r="J65" s="30" t="s">
        <v>39</v>
      </c>
      <c r="K65" s="42">
        <f t="shared" ca="1" si="1"/>
        <v>1140</v>
      </c>
      <c r="L65" s="44" t="str">
        <f t="shared" si="2"/>
        <v>Billable</v>
      </c>
      <c r="M65" s="34" t="s">
        <v>124</v>
      </c>
      <c r="N65" s="1" t="s">
        <v>41</v>
      </c>
      <c r="O65" s="1" t="s">
        <v>42</v>
      </c>
      <c r="P65" s="1"/>
      <c r="Q65" s="1"/>
      <c r="R65" s="1" t="s">
        <v>57</v>
      </c>
      <c r="S65" s="33" t="s">
        <v>196</v>
      </c>
      <c r="T65" s="47" t="s">
        <v>965</v>
      </c>
      <c r="U65" s="47" t="s">
        <v>20</v>
      </c>
      <c r="V65" s="47" t="s">
        <v>20</v>
      </c>
      <c r="W65" s="47" t="s">
        <v>965</v>
      </c>
      <c r="X65" s="47" t="s">
        <v>965</v>
      </c>
      <c r="Y65" s="47" t="s">
        <v>965</v>
      </c>
      <c r="Z65" s="47" t="s">
        <v>965</v>
      </c>
      <c r="AA65" s="47" t="s">
        <v>965</v>
      </c>
      <c r="AB65" s="47" t="s">
        <v>20</v>
      </c>
      <c r="AC65" s="47" t="s">
        <v>20</v>
      </c>
      <c r="AD65" s="47" t="s">
        <v>965</v>
      </c>
      <c r="AE65" s="47" t="s">
        <v>965</v>
      </c>
      <c r="AF65" s="47" t="s">
        <v>965</v>
      </c>
      <c r="AG65" s="47" t="s">
        <v>965</v>
      </c>
      <c r="AH65" s="47" t="s">
        <v>965</v>
      </c>
      <c r="AI65" s="47" t="s">
        <v>20</v>
      </c>
      <c r="AJ65" s="47" t="s">
        <v>20</v>
      </c>
      <c r="AK65" s="47" t="s">
        <v>967</v>
      </c>
      <c r="AL65" s="47" t="s">
        <v>967</v>
      </c>
      <c r="AM65" s="47" t="s">
        <v>968</v>
      </c>
      <c r="AN65" s="47" t="s">
        <v>968</v>
      </c>
      <c r="AO65" s="47" t="s">
        <v>968</v>
      </c>
      <c r="AP65" s="47" t="s">
        <v>20</v>
      </c>
      <c r="AQ65" s="47" t="s">
        <v>20</v>
      </c>
      <c r="AR65" s="47" t="s">
        <v>20</v>
      </c>
      <c r="AS65" s="47" t="s">
        <v>965</v>
      </c>
      <c r="AT65" s="47" t="s">
        <v>965</v>
      </c>
      <c r="AU65" s="47" t="s">
        <v>965</v>
      </c>
      <c r="AV65" s="47" t="s">
        <v>965</v>
      </c>
      <c r="AW65" s="47" t="s">
        <v>20</v>
      </c>
      <c r="AX65" s="47" t="s">
        <v>20</v>
      </c>
      <c r="AY65" s="42">
        <f>COUNTIFS($T65:$AX65,"P")</f>
        <v>15</v>
      </c>
      <c r="AZ65" s="42">
        <f>COUNTIFS($T65:$AX65,"HD")/2</f>
        <v>0</v>
      </c>
      <c r="BA65" s="42">
        <f>COUNTIFS($T65:$AX65,"DO")</f>
        <v>11</v>
      </c>
      <c r="BB65" s="1">
        <f>COUNTIFS($T65:$AX65,"UPL")</f>
        <v>0</v>
      </c>
      <c r="BC65" s="42">
        <f>COUNTIFS($T65:$AX65,"LWP")</f>
        <v>0</v>
      </c>
      <c r="BD65" s="42">
        <f>SUM(COUNTIFS($T65:$AX65,{"PAT","MAT"}))</f>
        <v>0</v>
      </c>
      <c r="BE65" s="42">
        <f>COUNTIFS($T65:$AX65,"HO")</f>
        <v>0</v>
      </c>
      <c r="BF65" s="42">
        <f>COUNTIFS($T65:$AX65,"NA")</f>
        <v>0</v>
      </c>
      <c r="BG65" s="42">
        <f>COUNTIFS($T65:$AX65,"PL")</f>
        <v>3</v>
      </c>
      <c r="BH65" s="42">
        <f>COUNTIFS($T65:$AX65,"CL")</f>
        <v>2</v>
      </c>
      <c r="BI65" s="42">
        <f>COUNTIFS($T65:$AX65,"BL")</f>
        <v>0</v>
      </c>
      <c r="BJ65" s="42">
        <f>COUNTIFS($T65:$AX65,"CO")</f>
        <v>0</v>
      </c>
      <c r="BK65" s="42">
        <f t="shared" si="3"/>
        <v>5</v>
      </c>
      <c r="BL65" s="42">
        <f t="shared" si="4"/>
        <v>0</v>
      </c>
      <c r="BM65" s="42">
        <f t="shared" si="5"/>
        <v>1</v>
      </c>
      <c r="BN65" s="42">
        <f>SUM(AY65:BJ65)+SUM(COUNTIFS(Q65:AX65,{"TERM","RESIGNED"}))</f>
        <v>31</v>
      </c>
      <c r="BO65" s="1" t="s">
        <v>45</v>
      </c>
      <c r="BP65" s="42" t="s">
        <v>1018</v>
      </c>
      <c r="BQ65" s="34"/>
    </row>
    <row r="66" spans="1:69" x14ac:dyDescent="0.25">
      <c r="A66" s="32">
        <f t="shared" si="6"/>
        <v>64</v>
      </c>
      <c r="B66" s="1" t="s">
        <v>36</v>
      </c>
      <c r="C66" s="1">
        <v>18011</v>
      </c>
      <c r="D66" s="27">
        <v>18011</v>
      </c>
      <c r="E66" s="1" t="s">
        <v>946</v>
      </c>
      <c r="F66" s="34" t="s">
        <v>156</v>
      </c>
      <c r="G66" s="34" t="s">
        <v>123</v>
      </c>
      <c r="H66" s="30">
        <v>44167</v>
      </c>
      <c r="I66" s="30" t="s">
        <v>39</v>
      </c>
      <c r="J66" s="30" t="s">
        <v>39</v>
      </c>
      <c r="K66" s="42">
        <f t="shared" ca="1" si="1"/>
        <v>1135</v>
      </c>
      <c r="L66" s="44" t="str">
        <f t="shared" si="2"/>
        <v>Billable</v>
      </c>
      <c r="M66" s="34" t="s">
        <v>124</v>
      </c>
      <c r="N66" s="1" t="s">
        <v>41</v>
      </c>
      <c r="O66" s="1" t="s">
        <v>42</v>
      </c>
      <c r="P66" s="1"/>
      <c r="Q66" s="1"/>
      <c r="R66" s="1" t="s">
        <v>43</v>
      </c>
      <c r="S66" s="33" t="s">
        <v>126</v>
      </c>
      <c r="T66" s="47" t="s">
        <v>965</v>
      </c>
      <c r="U66" s="47" t="s">
        <v>20</v>
      </c>
      <c r="V66" s="47" t="s">
        <v>20</v>
      </c>
      <c r="W66" s="47" t="s">
        <v>965</v>
      </c>
      <c r="X66" s="47" t="s">
        <v>965</v>
      </c>
      <c r="Y66" s="47" t="s">
        <v>965</v>
      </c>
      <c r="Z66" s="47" t="s">
        <v>965</v>
      </c>
      <c r="AA66" s="47" t="s">
        <v>965</v>
      </c>
      <c r="AB66" s="47" t="s">
        <v>20</v>
      </c>
      <c r="AC66" s="47" t="s">
        <v>20</v>
      </c>
      <c r="AD66" s="47" t="s">
        <v>965</v>
      </c>
      <c r="AE66" s="47" t="s">
        <v>965</v>
      </c>
      <c r="AF66" s="47" t="s">
        <v>965</v>
      </c>
      <c r="AG66" s="47" t="s">
        <v>965</v>
      </c>
      <c r="AH66" s="47" t="s">
        <v>965</v>
      </c>
      <c r="AI66" s="47" t="s">
        <v>20</v>
      </c>
      <c r="AJ66" s="47" t="s">
        <v>20</v>
      </c>
      <c r="AK66" s="47" t="s">
        <v>968</v>
      </c>
      <c r="AL66" s="47" t="s">
        <v>968</v>
      </c>
      <c r="AM66" s="47" t="s">
        <v>968</v>
      </c>
      <c r="AN66" s="47" t="s">
        <v>968</v>
      </c>
      <c r="AO66" s="47" t="s">
        <v>968</v>
      </c>
      <c r="AP66" s="47" t="s">
        <v>20</v>
      </c>
      <c r="AQ66" s="47" t="s">
        <v>20</v>
      </c>
      <c r="AR66" s="47" t="s">
        <v>20</v>
      </c>
      <c r="AS66" s="47" t="s">
        <v>967</v>
      </c>
      <c r="AT66" s="47" t="s">
        <v>967</v>
      </c>
      <c r="AU66" s="47" t="s">
        <v>967</v>
      </c>
      <c r="AV66" s="47" t="s">
        <v>968</v>
      </c>
      <c r="AW66" s="47" t="s">
        <v>20</v>
      </c>
      <c r="AX66" s="47" t="s">
        <v>20</v>
      </c>
      <c r="AY66" s="42">
        <f>COUNTIFS($T66:$AX66,"P")</f>
        <v>11</v>
      </c>
      <c r="AZ66" s="42">
        <f>COUNTIFS($T66:$AX66,"HD")/2</f>
        <v>0</v>
      </c>
      <c r="BA66" s="42">
        <f>COUNTIFS($T66:$AX66,"DO")</f>
        <v>11</v>
      </c>
      <c r="BB66" s="1">
        <f>COUNTIFS($T66:$AX66,"UPL")</f>
        <v>0</v>
      </c>
      <c r="BC66" s="42">
        <f>COUNTIFS($T66:$AX66,"LWP")</f>
        <v>0</v>
      </c>
      <c r="BD66" s="42">
        <f>SUM(COUNTIFS($T66:$AX66,{"PAT","MAT"}))</f>
        <v>0</v>
      </c>
      <c r="BE66" s="42">
        <f>COUNTIFS($T66:$AX66,"HO")</f>
        <v>0</v>
      </c>
      <c r="BF66" s="42">
        <f>COUNTIFS($T66:$AX66,"NA")</f>
        <v>0</v>
      </c>
      <c r="BG66" s="42">
        <f>COUNTIFS($T66:$AX66,"PL")</f>
        <v>6</v>
      </c>
      <c r="BH66" s="42">
        <f>COUNTIFS($T66:$AX66,"CL")</f>
        <v>3</v>
      </c>
      <c r="BI66" s="42">
        <f>COUNTIFS($T66:$AX66,"BL")</f>
        <v>0</v>
      </c>
      <c r="BJ66" s="42">
        <f>COUNTIFS($T66:$AX66,"CO")</f>
        <v>0</v>
      </c>
      <c r="BK66" s="42">
        <f t="shared" si="3"/>
        <v>9</v>
      </c>
      <c r="BL66" s="42">
        <f t="shared" si="4"/>
        <v>0</v>
      </c>
      <c r="BM66" s="42">
        <f t="shared" si="5"/>
        <v>0</v>
      </c>
      <c r="BN66" s="42">
        <f>SUM(AY66:BJ66)+SUM(COUNTIFS(Q66:AX66,{"TERM","RESIGNED"}))</f>
        <v>31</v>
      </c>
      <c r="BO66" s="1" t="s">
        <v>45</v>
      </c>
      <c r="BP66" s="42" t="s">
        <v>1021</v>
      </c>
      <c r="BQ66" s="34"/>
    </row>
    <row r="67" spans="1:69" x14ac:dyDescent="0.25">
      <c r="A67" s="32">
        <f t="shared" si="6"/>
        <v>65</v>
      </c>
      <c r="B67" s="1" t="s">
        <v>36</v>
      </c>
      <c r="C67" s="1">
        <v>18054</v>
      </c>
      <c r="D67" s="27">
        <v>18054</v>
      </c>
      <c r="E67" s="1" t="s">
        <v>946</v>
      </c>
      <c r="F67" s="34" t="s">
        <v>157</v>
      </c>
      <c r="G67" s="34" t="s">
        <v>94</v>
      </c>
      <c r="H67" s="30">
        <v>44169</v>
      </c>
      <c r="I67" s="30" t="s">
        <v>39</v>
      </c>
      <c r="J67" s="30" t="s">
        <v>39</v>
      </c>
      <c r="K67" s="42">
        <f t="shared" ref="K67:K130" ca="1" si="7">IF(O67="ACTIVE",(TODAY()-H67),(J67-H67))</f>
        <v>1133</v>
      </c>
      <c r="L67" s="44" t="str">
        <f t="shared" ref="L67:L130" si="8">IF(OR(M67="Email Verification",M67="Operations",M67="OJT",M67="Bottom Quartile Group",M67="Training"),"Billable","Non Billable")</f>
        <v>Non Billable</v>
      </c>
      <c r="M67" s="34" t="s">
        <v>47</v>
      </c>
      <c r="N67" s="1" t="s">
        <v>41</v>
      </c>
      <c r="O67" s="1" t="s">
        <v>42</v>
      </c>
      <c r="P67" s="1"/>
      <c r="Q67" s="1"/>
      <c r="R67" s="1" t="s">
        <v>43</v>
      </c>
      <c r="S67" s="33" t="s">
        <v>82</v>
      </c>
      <c r="T67" s="47" t="s">
        <v>968</v>
      </c>
      <c r="U67" s="47" t="s">
        <v>20</v>
      </c>
      <c r="V67" s="47" t="s">
        <v>20</v>
      </c>
      <c r="W67" s="47" t="s">
        <v>965</v>
      </c>
      <c r="X67" s="47" t="s">
        <v>965</v>
      </c>
      <c r="Y67" s="47" t="s">
        <v>965</v>
      </c>
      <c r="Z67" s="47" t="s">
        <v>965</v>
      </c>
      <c r="AA67" s="47" t="s">
        <v>965</v>
      </c>
      <c r="AB67" s="47" t="s">
        <v>20</v>
      </c>
      <c r="AC67" s="47" t="s">
        <v>20</v>
      </c>
      <c r="AD67" s="47" t="s">
        <v>965</v>
      </c>
      <c r="AE67" s="47" t="s">
        <v>965</v>
      </c>
      <c r="AF67" s="47" t="s">
        <v>965</v>
      </c>
      <c r="AG67" s="47" t="s">
        <v>965</v>
      </c>
      <c r="AH67" s="47" t="s">
        <v>965</v>
      </c>
      <c r="AI67" s="47" t="s">
        <v>20</v>
      </c>
      <c r="AJ67" s="47" t="s">
        <v>20</v>
      </c>
      <c r="AK67" s="47" t="s">
        <v>965</v>
      </c>
      <c r="AL67" s="47" t="s">
        <v>965</v>
      </c>
      <c r="AM67" s="47" t="s">
        <v>965</v>
      </c>
      <c r="AN67" s="47" t="s">
        <v>967</v>
      </c>
      <c r="AO67" s="47" t="s">
        <v>965</v>
      </c>
      <c r="AP67" s="47" t="s">
        <v>20</v>
      </c>
      <c r="AQ67" s="47" t="s">
        <v>20</v>
      </c>
      <c r="AR67" s="47" t="s">
        <v>20</v>
      </c>
      <c r="AS67" s="47" t="s">
        <v>965</v>
      </c>
      <c r="AT67" s="47" t="s">
        <v>968</v>
      </c>
      <c r="AU67" s="47" t="s">
        <v>967</v>
      </c>
      <c r="AV67" s="47" t="s">
        <v>965</v>
      </c>
      <c r="AW67" s="47" t="s">
        <v>20</v>
      </c>
      <c r="AX67" s="47" t="s">
        <v>20</v>
      </c>
      <c r="AY67" s="42">
        <f>COUNTIFS($T67:$AX67,"P")</f>
        <v>16</v>
      </c>
      <c r="AZ67" s="42">
        <f>COUNTIFS($T67:$AX67,"HD")/2</f>
        <v>0</v>
      </c>
      <c r="BA67" s="42">
        <f>COUNTIFS($T67:$AX67,"DO")</f>
        <v>11</v>
      </c>
      <c r="BB67" s="1">
        <f>COUNTIFS($T67:$AX67,"UPL")</f>
        <v>0</v>
      </c>
      <c r="BC67" s="42">
        <f>COUNTIFS($T67:$AX67,"LWP")</f>
        <v>0</v>
      </c>
      <c r="BD67" s="42">
        <f>SUM(COUNTIFS($T67:$AX67,{"PAT","MAT"}))</f>
        <v>0</v>
      </c>
      <c r="BE67" s="42">
        <f>COUNTIFS($T67:$AX67,"HO")</f>
        <v>0</v>
      </c>
      <c r="BF67" s="42">
        <f>COUNTIFS($T67:$AX67,"NA")</f>
        <v>0</v>
      </c>
      <c r="BG67" s="42">
        <f>COUNTIFS($T67:$AX67,"PL")</f>
        <v>2</v>
      </c>
      <c r="BH67" s="42">
        <f>COUNTIFS($T67:$AX67,"CL")</f>
        <v>2</v>
      </c>
      <c r="BI67" s="42">
        <f>COUNTIFS($T67:$AX67,"BL")</f>
        <v>0</v>
      </c>
      <c r="BJ67" s="42">
        <f>COUNTIFS($T67:$AX67,"CO")</f>
        <v>0</v>
      </c>
      <c r="BK67" s="42">
        <f t="shared" ref="BK67:BK130" si="9">SUM(BG67:BJ67)</f>
        <v>4</v>
      </c>
      <c r="BL67" s="42">
        <f t="shared" ref="BL67:BL130" si="10">IF(SUM(AY67+AZ67)&gt;=17,1,0)</f>
        <v>0</v>
      </c>
      <c r="BM67" s="42">
        <f t="shared" ref="BM67:BM130" si="11">IF(SUM(AY67+AZ67)&gt;=13,1,0)</f>
        <v>1</v>
      </c>
      <c r="BN67" s="42">
        <f>SUM(AY67:BJ67)+SUM(COUNTIFS(Q67:AX67,{"TERM","RESIGNED"}))</f>
        <v>31</v>
      </c>
      <c r="BO67" s="1" t="s">
        <v>45</v>
      </c>
      <c r="BP67" s="42" t="s">
        <v>1218</v>
      </c>
      <c r="BQ67" s="34"/>
    </row>
    <row r="68" spans="1:69" x14ac:dyDescent="0.25">
      <c r="A68" s="32">
        <f t="shared" si="6"/>
        <v>66</v>
      </c>
      <c r="B68" s="1" t="s">
        <v>36</v>
      </c>
      <c r="C68" s="1">
        <v>18073</v>
      </c>
      <c r="D68" s="27">
        <v>18073</v>
      </c>
      <c r="E68" s="1" t="s">
        <v>946</v>
      </c>
      <c r="F68" s="34" t="s">
        <v>159</v>
      </c>
      <c r="G68" s="34" t="s">
        <v>143</v>
      </c>
      <c r="H68" s="30">
        <v>44174</v>
      </c>
      <c r="I68" s="30" t="s">
        <v>39</v>
      </c>
      <c r="J68" s="30" t="s">
        <v>39</v>
      </c>
      <c r="K68" s="42">
        <f t="shared" ca="1" si="7"/>
        <v>1128</v>
      </c>
      <c r="L68" s="44" t="str">
        <f t="shared" si="8"/>
        <v>Billable</v>
      </c>
      <c r="M68" s="34" t="s">
        <v>124</v>
      </c>
      <c r="N68" s="1" t="s">
        <v>41</v>
      </c>
      <c r="O68" s="1" t="s">
        <v>42</v>
      </c>
      <c r="P68" s="1"/>
      <c r="Q68" s="1"/>
      <c r="R68" s="1" t="s">
        <v>43</v>
      </c>
      <c r="S68" s="33" t="s">
        <v>154</v>
      </c>
      <c r="T68" s="47" t="s">
        <v>965</v>
      </c>
      <c r="U68" s="47" t="s">
        <v>20</v>
      </c>
      <c r="V68" s="47" t="s">
        <v>20</v>
      </c>
      <c r="W68" s="47" t="s">
        <v>965</v>
      </c>
      <c r="X68" s="47" t="s">
        <v>965</v>
      </c>
      <c r="Y68" s="47" t="s">
        <v>965</v>
      </c>
      <c r="Z68" s="47" t="s">
        <v>965</v>
      </c>
      <c r="AA68" s="47" t="s">
        <v>966</v>
      </c>
      <c r="AB68" s="47" t="s">
        <v>20</v>
      </c>
      <c r="AC68" s="47" t="s">
        <v>20</v>
      </c>
      <c r="AD68" s="47" t="s">
        <v>965</v>
      </c>
      <c r="AE68" s="47" t="s">
        <v>965</v>
      </c>
      <c r="AF68" s="47" t="s">
        <v>965</v>
      </c>
      <c r="AG68" s="47" t="s">
        <v>965</v>
      </c>
      <c r="AH68" s="47" t="s">
        <v>965</v>
      </c>
      <c r="AI68" s="47" t="s">
        <v>20</v>
      </c>
      <c r="AJ68" s="47" t="s">
        <v>20</v>
      </c>
      <c r="AK68" s="47" t="s">
        <v>965</v>
      </c>
      <c r="AL68" s="47" t="s">
        <v>965</v>
      </c>
      <c r="AM68" s="47" t="s">
        <v>965</v>
      </c>
      <c r="AN68" s="47" t="s">
        <v>965</v>
      </c>
      <c r="AO68" s="47" t="s">
        <v>967</v>
      </c>
      <c r="AP68" s="47" t="s">
        <v>20</v>
      </c>
      <c r="AQ68" s="47" t="s">
        <v>20</v>
      </c>
      <c r="AR68" s="47" t="s">
        <v>20</v>
      </c>
      <c r="AS68" s="47" t="s">
        <v>965</v>
      </c>
      <c r="AT68" s="47" t="s">
        <v>965</v>
      </c>
      <c r="AU68" s="47" t="s">
        <v>965</v>
      </c>
      <c r="AV68" s="47" t="s">
        <v>967</v>
      </c>
      <c r="AW68" s="47" t="s">
        <v>20</v>
      </c>
      <c r="AX68" s="47" t="s">
        <v>20</v>
      </c>
      <c r="AY68" s="42">
        <f>COUNTIFS($T68:$AX68,"P")</f>
        <v>17</v>
      </c>
      <c r="AZ68" s="42">
        <f>COUNTIFS($T68:$AX68,"HD")/2</f>
        <v>0.5</v>
      </c>
      <c r="BA68" s="42">
        <f>COUNTIFS($T68:$AX68,"DO")</f>
        <v>11</v>
      </c>
      <c r="BB68" s="1">
        <f>COUNTIFS($T68:$AX68,"UPL")</f>
        <v>0</v>
      </c>
      <c r="BC68" s="42">
        <f>COUNTIFS($T68:$AX68,"LWP")</f>
        <v>0</v>
      </c>
      <c r="BD68" s="42">
        <f>SUM(COUNTIFS($T68:$AX68,{"PAT","MAT"}))</f>
        <v>0</v>
      </c>
      <c r="BE68" s="42">
        <f>COUNTIFS($T68:$AX68,"HO")</f>
        <v>0</v>
      </c>
      <c r="BF68" s="42">
        <f>COUNTIFS($T68:$AX68,"NA")</f>
        <v>0</v>
      </c>
      <c r="BG68" s="42">
        <f>COUNTIFS($T68:$AX68,"PL")</f>
        <v>0</v>
      </c>
      <c r="BH68" s="42">
        <f>COUNTIFS($T68:$AX68,"CL")</f>
        <v>2</v>
      </c>
      <c r="BI68" s="42">
        <f>COUNTIFS($T68:$AX68,"BL")</f>
        <v>0</v>
      </c>
      <c r="BJ68" s="42">
        <f>COUNTIFS($T68:$AX68,"CO")</f>
        <v>0</v>
      </c>
      <c r="BK68" s="42">
        <f t="shared" si="9"/>
        <v>2</v>
      </c>
      <c r="BL68" s="42">
        <f t="shared" si="10"/>
        <v>1</v>
      </c>
      <c r="BM68" s="42">
        <f t="shared" si="11"/>
        <v>1</v>
      </c>
      <c r="BN68" s="42">
        <f>SUM(AY68:BJ68)+SUM(COUNTIFS(Q68:AX68,{"TERM","RESIGNED"}))</f>
        <v>30.5</v>
      </c>
      <c r="BO68" s="1" t="s">
        <v>45</v>
      </c>
      <c r="BP68" s="42" t="s">
        <v>1020</v>
      </c>
      <c r="BQ68" s="34"/>
    </row>
    <row r="69" spans="1:69" x14ac:dyDescent="0.25">
      <c r="A69" s="32">
        <f t="shared" ref="A69:A132" si="12">A68+1</f>
        <v>67</v>
      </c>
      <c r="B69" s="1" t="s">
        <v>36</v>
      </c>
      <c r="C69" s="1">
        <v>18108</v>
      </c>
      <c r="D69" s="27">
        <v>18108</v>
      </c>
      <c r="E69" s="1" t="s">
        <v>946</v>
      </c>
      <c r="F69" s="34" t="s">
        <v>160</v>
      </c>
      <c r="G69" s="34" t="s">
        <v>80</v>
      </c>
      <c r="H69" s="30">
        <v>44180</v>
      </c>
      <c r="I69" s="30" t="s">
        <v>39</v>
      </c>
      <c r="J69" s="30" t="s">
        <v>39</v>
      </c>
      <c r="K69" s="42">
        <f t="shared" ca="1" si="7"/>
        <v>1122</v>
      </c>
      <c r="L69" s="44" t="str">
        <f t="shared" si="8"/>
        <v>Non Billable</v>
      </c>
      <c r="M69" s="34" t="s">
        <v>56</v>
      </c>
      <c r="N69" s="1" t="s">
        <v>41</v>
      </c>
      <c r="O69" s="1" t="s">
        <v>42</v>
      </c>
      <c r="P69" s="1"/>
      <c r="Q69" s="1"/>
      <c r="R69" s="1" t="s">
        <v>57</v>
      </c>
      <c r="S69" s="33" t="s">
        <v>81</v>
      </c>
      <c r="T69" s="47" t="s">
        <v>967</v>
      </c>
      <c r="U69" s="47" t="s">
        <v>20</v>
      </c>
      <c r="V69" s="47" t="s">
        <v>20</v>
      </c>
      <c r="W69" s="47" t="s">
        <v>965</v>
      </c>
      <c r="X69" s="47" t="s">
        <v>965</v>
      </c>
      <c r="Y69" s="47" t="s">
        <v>967</v>
      </c>
      <c r="Z69" s="47" t="s">
        <v>968</v>
      </c>
      <c r="AA69" s="47" t="s">
        <v>968</v>
      </c>
      <c r="AB69" s="47" t="s">
        <v>20</v>
      </c>
      <c r="AC69" s="47" t="s">
        <v>20</v>
      </c>
      <c r="AD69" s="47" t="s">
        <v>965</v>
      </c>
      <c r="AE69" s="47" t="s">
        <v>965</v>
      </c>
      <c r="AF69" s="47" t="s">
        <v>965</v>
      </c>
      <c r="AG69" s="47" t="s">
        <v>965</v>
      </c>
      <c r="AH69" s="47" t="s">
        <v>965</v>
      </c>
      <c r="AI69" s="47" t="s">
        <v>20</v>
      </c>
      <c r="AJ69" s="47" t="s">
        <v>20</v>
      </c>
      <c r="AK69" s="47" t="s">
        <v>965</v>
      </c>
      <c r="AL69" s="47" t="s">
        <v>965</v>
      </c>
      <c r="AM69" s="47" t="s">
        <v>965</v>
      </c>
      <c r="AN69" s="47" t="s">
        <v>965</v>
      </c>
      <c r="AO69" s="47" t="s">
        <v>965</v>
      </c>
      <c r="AP69" s="47" t="s">
        <v>20</v>
      </c>
      <c r="AQ69" s="47" t="s">
        <v>20</v>
      </c>
      <c r="AR69" s="47" t="s">
        <v>20</v>
      </c>
      <c r="AS69" s="47" t="s">
        <v>965</v>
      </c>
      <c r="AT69" s="47" t="s">
        <v>965</v>
      </c>
      <c r="AU69" s="47" t="s">
        <v>965</v>
      </c>
      <c r="AV69" s="47" t="s">
        <v>967</v>
      </c>
      <c r="AW69" s="47" t="s">
        <v>20</v>
      </c>
      <c r="AX69" s="47" t="s">
        <v>20</v>
      </c>
      <c r="AY69" s="42">
        <f>COUNTIFS($T69:$AX69,"P")</f>
        <v>15</v>
      </c>
      <c r="AZ69" s="42">
        <f>COUNTIFS($T69:$AX69,"HD")/2</f>
        <v>0</v>
      </c>
      <c r="BA69" s="42">
        <f>COUNTIFS($T69:$AX69,"DO")</f>
        <v>11</v>
      </c>
      <c r="BB69" s="1">
        <f>COUNTIFS($T69:$AX69,"UPL")</f>
        <v>0</v>
      </c>
      <c r="BC69" s="42">
        <f>COUNTIFS($T69:$AX69,"LWP")</f>
        <v>0</v>
      </c>
      <c r="BD69" s="42">
        <f>SUM(COUNTIFS($T69:$AX69,{"PAT","MAT"}))</f>
        <v>0</v>
      </c>
      <c r="BE69" s="42">
        <f>COUNTIFS($T69:$AX69,"HO")</f>
        <v>0</v>
      </c>
      <c r="BF69" s="42">
        <f>COUNTIFS($T69:$AX69,"NA")</f>
        <v>0</v>
      </c>
      <c r="BG69" s="42">
        <f>COUNTIFS($T69:$AX69,"PL")</f>
        <v>2</v>
      </c>
      <c r="BH69" s="42">
        <f>COUNTIFS($T69:$AX69,"CL")</f>
        <v>3</v>
      </c>
      <c r="BI69" s="42">
        <f>COUNTIFS($T69:$AX69,"BL")</f>
        <v>0</v>
      </c>
      <c r="BJ69" s="42">
        <f>COUNTIFS($T69:$AX69,"CO")</f>
        <v>0</v>
      </c>
      <c r="BK69" s="42">
        <f t="shared" si="9"/>
        <v>5</v>
      </c>
      <c r="BL69" s="42">
        <f t="shared" si="10"/>
        <v>0</v>
      </c>
      <c r="BM69" s="42">
        <f t="shared" si="11"/>
        <v>1</v>
      </c>
      <c r="BN69" s="42">
        <f>SUM(AY69:BJ69)+SUM(COUNTIFS(Q69:AX69,{"TERM","RESIGNED"}))</f>
        <v>31</v>
      </c>
      <c r="BO69" s="1" t="s">
        <v>45</v>
      </c>
      <c r="BP69" s="42" t="s">
        <v>1219</v>
      </c>
      <c r="BQ69" s="34"/>
    </row>
    <row r="70" spans="1:69" x14ac:dyDescent="0.25">
      <c r="A70" s="32">
        <f t="shared" si="12"/>
        <v>68</v>
      </c>
      <c r="B70" s="1" t="s">
        <v>36</v>
      </c>
      <c r="C70" s="1">
        <v>18131</v>
      </c>
      <c r="D70" s="27">
        <v>18131</v>
      </c>
      <c r="E70" s="1" t="s">
        <v>945</v>
      </c>
      <c r="F70" s="34" t="s">
        <v>161</v>
      </c>
      <c r="G70" s="34" t="s">
        <v>162</v>
      </c>
      <c r="H70" s="30">
        <v>44181</v>
      </c>
      <c r="I70" s="30" t="s">
        <v>39</v>
      </c>
      <c r="J70" s="30" t="s">
        <v>39</v>
      </c>
      <c r="K70" s="42">
        <f t="shared" ca="1" si="7"/>
        <v>1121</v>
      </c>
      <c r="L70" s="44" t="str">
        <f t="shared" si="8"/>
        <v>Billable</v>
      </c>
      <c r="M70" s="34" t="s">
        <v>124</v>
      </c>
      <c r="N70" s="1" t="s">
        <v>41</v>
      </c>
      <c r="O70" s="1" t="s">
        <v>42</v>
      </c>
      <c r="P70" s="1"/>
      <c r="Q70" s="1"/>
      <c r="R70" s="1" t="s">
        <v>43</v>
      </c>
      <c r="S70" s="33" t="s">
        <v>165</v>
      </c>
      <c r="T70" s="47" t="s">
        <v>965</v>
      </c>
      <c r="U70" s="47" t="s">
        <v>20</v>
      </c>
      <c r="V70" s="47" t="s">
        <v>20</v>
      </c>
      <c r="W70" s="47" t="s">
        <v>968</v>
      </c>
      <c r="X70" s="47" t="s">
        <v>965</v>
      </c>
      <c r="Y70" s="47" t="s">
        <v>965</v>
      </c>
      <c r="Z70" s="47" t="s">
        <v>965</v>
      </c>
      <c r="AA70" s="47" t="s">
        <v>965</v>
      </c>
      <c r="AB70" s="47" t="s">
        <v>20</v>
      </c>
      <c r="AC70" s="47" t="s">
        <v>20</v>
      </c>
      <c r="AD70" s="47" t="s">
        <v>965</v>
      </c>
      <c r="AE70" s="47" t="s">
        <v>965</v>
      </c>
      <c r="AF70" s="47" t="s">
        <v>965</v>
      </c>
      <c r="AG70" s="47" t="s">
        <v>965</v>
      </c>
      <c r="AH70" s="47" t="s">
        <v>965</v>
      </c>
      <c r="AI70" s="47" t="s">
        <v>20</v>
      </c>
      <c r="AJ70" s="47" t="s">
        <v>20</v>
      </c>
      <c r="AK70" s="47" t="s">
        <v>965</v>
      </c>
      <c r="AL70" s="47" t="s">
        <v>965</v>
      </c>
      <c r="AM70" s="47" t="s">
        <v>965</v>
      </c>
      <c r="AN70" s="47" t="s">
        <v>965</v>
      </c>
      <c r="AO70" s="47" t="s">
        <v>965</v>
      </c>
      <c r="AP70" s="47" t="s">
        <v>20</v>
      </c>
      <c r="AQ70" s="47" t="s">
        <v>20</v>
      </c>
      <c r="AR70" s="47" t="s">
        <v>20</v>
      </c>
      <c r="AS70" s="47" t="s">
        <v>965</v>
      </c>
      <c r="AT70" s="47" t="s">
        <v>965</v>
      </c>
      <c r="AU70" s="47" t="s">
        <v>967</v>
      </c>
      <c r="AV70" s="47" t="s">
        <v>967</v>
      </c>
      <c r="AW70" s="47" t="s">
        <v>20</v>
      </c>
      <c r="AX70" s="47" t="s">
        <v>20</v>
      </c>
      <c r="AY70" s="42">
        <f>COUNTIFS($T70:$AX70,"P")</f>
        <v>17</v>
      </c>
      <c r="AZ70" s="42">
        <f>COUNTIFS($T70:$AX70,"HD")/2</f>
        <v>0</v>
      </c>
      <c r="BA70" s="42">
        <f>COUNTIFS($T70:$AX70,"DO")</f>
        <v>11</v>
      </c>
      <c r="BB70" s="1">
        <f>COUNTIFS($T70:$AX70,"UPL")</f>
        <v>0</v>
      </c>
      <c r="BC70" s="42">
        <f>COUNTIFS($T70:$AX70,"LWP")</f>
        <v>0</v>
      </c>
      <c r="BD70" s="42">
        <f>SUM(COUNTIFS($T70:$AX70,{"PAT","MAT"}))</f>
        <v>0</v>
      </c>
      <c r="BE70" s="42">
        <f>COUNTIFS($T70:$AX70,"HO")</f>
        <v>0</v>
      </c>
      <c r="BF70" s="42">
        <f>COUNTIFS($T70:$AX70,"NA")</f>
        <v>0</v>
      </c>
      <c r="BG70" s="42">
        <f>COUNTIFS($T70:$AX70,"PL")</f>
        <v>1</v>
      </c>
      <c r="BH70" s="42">
        <f>COUNTIFS($T70:$AX70,"CL")</f>
        <v>2</v>
      </c>
      <c r="BI70" s="42">
        <f>COUNTIFS($T70:$AX70,"BL")</f>
        <v>0</v>
      </c>
      <c r="BJ70" s="42">
        <f>COUNTIFS($T70:$AX70,"CO")</f>
        <v>0</v>
      </c>
      <c r="BK70" s="42">
        <f t="shared" si="9"/>
        <v>3</v>
      </c>
      <c r="BL70" s="42">
        <f t="shared" si="10"/>
        <v>1</v>
      </c>
      <c r="BM70" s="42">
        <f t="shared" si="11"/>
        <v>1</v>
      </c>
      <c r="BN70" s="42">
        <f>SUM(AY70:BJ70)+SUM(COUNTIFS(Q70:AX70,{"TERM","RESIGNED"}))</f>
        <v>31</v>
      </c>
      <c r="BO70" s="1" t="s">
        <v>45</v>
      </c>
      <c r="BP70" s="42" t="s">
        <v>1020</v>
      </c>
      <c r="BQ70" s="34"/>
    </row>
    <row r="71" spans="1:69" x14ac:dyDescent="0.25">
      <c r="A71" s="32">
        <f t="shared" si="12"/>
        <v>69</v>
      </c>
      <c r="B71" s="1" t="s">
        <v>36</v>
      </c>
      <c r="C71" s="1">
        <v>18139</v>
      </c>
      <c r="D71" s="27">
        <v>18139</v>
      </c>
      <c r="E71" s="1" t="s">
        <v>946</v>
      </c>
      <c r="F71" s="34" t="s">
        <v>164</v>
      </c>
      <c r="G71" s="34" t="s">
        <v>958</v>
      </c>
      <c r="H71" s="30">
        <v>44181</v>
      </c>
      <c r="I71" s="30" t="s">
        <v>39</v>
      </c>
      <c r="J71" s="30" t="s">
        <v>39</v>
      </c>
      <c r="K71" s="42">
        <f t="shared" ca="1" si="7"/>
        <v>1121</v>
      </c>
      <c r="L71" s="44" t="str">
        <f t="shared" si="8"/>
        <v>Billable</v>
      </c>
      <c r="M71" s="34" t="s">
        <v>124</v>
      </c>
      <c r="N71" s="1" t="s">
        <v>41</v>
      </c>
      <c r="O71" s="1" t="s">
        <v>42</v>
      </c>
      <c r="P71" s="1"/>
      <c r="Q71" s="1"/>
      <c r="R71" s="1" t="s">
        <v>43</v>
      </c>
      <c r="S71" s="33" t="s">
        <v>163</v>
      </c>
      <c r="T71" s="47" t="s">
        <v>966</v>
      </c>
      <c r="U71" s="47" t="s">
        <v>20</v>
      </c>
      <c r="V71" s="47" t="s">
        <v>20</v>
      </c>
      <c r="W71" s="47" t="s">
        <v>965</v>
      </c>
      <c r="X71" s="47" t="s">
        <v>965</v>
      </c>
      <c r="Y71" s="47" t="s">
        <v>965</v>
      </c>
      <c r="Z71" s="47" t="s">
        <v>965</v>
      </c>
      <c r="AA71" s="47" t="s">
        <v>965</v>
      </c>
      <c r="AB71" s="47" t="s">
        <v>20</v>
      </c>
      <c r="AC71" s="47" t="s">
        <v>20</v>
      </c>
      <c r="AD71" s="47" t="s">
        <v>965</v>
      </c>
      <c r="AE71" s="47" t="s">
        <v>965</v>
      </c>
      <c r="AF71" s="47" t="s">
        <v>965</v>
      </c>
      <c r="AG71" s="47" t="s">
        <v>966</v>
      </c>
      <c r="AH71" s="47" t="s">
        <v>967</v>
      </c>
      <c r="AI71" s="47" t="s">
        <v>20</v>
      </c>
      <c r="AJ71" s="47" t="s">
        <v>20</v>
      </c>
      <c r="AK71" s="47" t="s">
        <v>965</v>
      </c>
      <c r="AL71" s="47" t="s">
        <v>965</v>
      </c>
      <c r="AM71" s="47" t="s">
        <v>965</v>
      </c>
      <c r="AN71" s="47" t="s">
        <v>968</v>
      </c>
      <c r="AO71" s="47" t="s">
        <v>21</v>
      </c>
      <c r="AP71" s="47" t="s">
        <v>20</v>
      </c>
      <c r="AQ71" s="47" t="s">
        <v>20</v>
      </c>
      <c r="AR71" s="47" t="s">
        <v>20</v>
      </c>
      <c r="AS71" s="47" t="s">
        <v>968</v>
      </c>
      <c r="AT71" s="47" t="s">
        <v>968</v>
      </c>
      <c r="AU71" s="47" t="s">
        <v>968</v>
      </c>
      <c r="AV71" s="47" t="s">
        <v>968</v>
      </c>
      <c r="AW71" s="47" t="s">
        <v>20</v>
      </c>
      <c r="AX71" s="47" t="s">
        <v>20</v>
      </c>
      <c r="AY71" s="42">
        <f>COUNTIFS($T71:$AX71,"P")</f>
        <v>11</v>
      </c>
      <c r="AZ71" s="42">
        <f>COUNTIFS($T71:$AX71,"HD")/2</f>
        <v>1</v>
      </c>
      <c r="BA71" s="42">
        <f>COUNTIFS($T71:$AX71,"DO")</f>
        <v>11</v>
      </c>
      <c r="BB71" s="1">
        <f>COUNTIFS($T71:$AX71,"UPL")</f>
        <v>1</v>
      </c>
      <c r="BC71" s="42">
        <f>COUNTIFS($T71:$AX71,"LWP")</f>
        <v>0</v>
      </c>
      <c r="BD71" s="42">
        <f>SUM(COUNTIFS($T71:$AX71,{"PAT","MAT"}))</f>
        <v>0</v>
      </c>
      <c r="BE71" s="42">
        <f>COUNTIFS($T71:$AX71,"HO")</f>
        <v>0</v>
      </c>
      <c r="BF71" s="42">
        <f>COUNTIFS($T71:$AX71,"NA")</f>
        <v>0</v>
      </c>
      <c r="BG71" s="42">
        <f>COUNTIFS($T71:$AX71,"PL")</f>
        <v>5</v>
      </c>
      <c r="BH71" s="42">
        <f>COUNTIFS($T71:$AX71,"CL")</f>
        <v>1</v>
      </c>
      <c r="BI71" s="42">
        <f>COUNTIFS($T71:$AX71,"BL")</f>
        <v>0</v>
      </c>
      <c r="BJ71" s="42">
        <f>COUNTIFS($T71:$AX71,"CO")</f>
        <v>0</v>
      </c>
      <c r="BK71" s="42">
        <f t="shared" si="9"/>
        <v>6</v>
      </c>
      <c r="BL71" s="42">
        <f t="shared" si="10"/>
        <v>0</v>
      </c>
      <c r="BM71" s="42">
        <f t="shared" si="11"/>
        <v>0</v>
      </c>
      <c r="BN71" s="42">
        <f>SUM(AY71:BJ71)+SUM(COUNTIFS(Q71:AX71,{"TERM","RESIGNED"}))</f>
        <v>30</v>
      </c>
      <c r="BO71" s="1" t="s">
        <v>45</v>
      </c>
      <c r="BP71" s="42" t="s">
        <v>1020</v>
      </c>
      <c r="BQ71" s="34"/>
    </row>
    <row r="72" spans="1:69" x14ac:dyDescent="0.25">
      <c r="A72" s="32">
        <f t="shared" si="12"/>
        <v>70</v>
      </c>
      <c r="B72" s="1" t="s">
        <v>36</v>
      </c>
      <c r="C72" s="1">
        <v>18148</v>
      </c>
      <c r="D72" s="27">
        <v>18148</v>
      </c>
      <c r="E72" s="1" t="s">
        <v>946</v>
      </c>
      <c r="F72" s="34" t="s">
        <v>166</v>
      </c>
      <c r="G72" s="34" t="s">
        <v>80</v>
      </c>
      <c r="H72" s="30">
        <v>44184</v>
      </c>
      <c r="I72" s="30" t="s">
        <v>39</v>
      </c>
      <c r="J72" s="30" t="s">
        <v>39</v>
      </c>
      <c r="K72" s="42">
        <f t="shared" ca="1" si="7"/>
        <v>1118</v>
      </c>
      <c r="L72" s="44" t="str">
        <f t="shared" si="8"/>
        <v>Non Billable</v>
      </c>
      <c r="M72" s="34" t="s">
        <v>56</v>
      </c>
      <c r="N72" s="1" t="s">
        <v>41</v>
      </c>
      <c r="O72" s="1" t="s">
        <v>42</v>
      </c>
      <c r="P72" s="1"/>
      <c r="Q72" s="1"/>
      <c r="R72" s="1" t="s">
        <v>57</v>
      </c>
      <c r="S72" s="33" t="s">
        <v>194</v>
      </c>
      <c r="T72" s="47" t="s">
        <v>965</v>
      </c>
      <c r="U72" s="47" t="s">
        <v>20</v>
      </c>
      <c r="V72" s="47" t="s">
        <v>20</v>
      </c>
      <c r="W72" s="47" t="s">
        <v>965</v>
      </c>
      <c r="X72" s="47" t="s">
        <v>967</v>
      </c>
      <c r="Y72" s="47" t="s">
        <v>965</v>
      </c>
      <c r="Z72" s="47" t="s">
        <v>965</v>
      </c>
      <c r="AA72" s="47" t="s">
        <v>965</v>
      </c>
      <c r="AB72" s="47" t="s">
        <v>20</v>
      </c>
      <c r="AC72" s="47" t="s">
        <v>20</v>
      </c>
      <c r="AD72" s="47" t="s">
        <v>965</v>
      </c>
      <c r="AE72" s="47" t="s">
        <v>965</v>
      </c>
      <c r="AF72" s="47" t="s">
        <v>965</v>
      </c>
      <c r="AG72" s="47" t="s">
        <v>965</v>
      </c>
      <c r="AH72" s="47" t="s">
        <v>967</v>
      </c>
      <c r="AI72" s="47" t="s">
        <v>20</v>
      </c>
      <c r="AJ72" s="47" t="s">
        <v>20</v>
      </c>
      <c r="AK72" s="47" t="s">
        <v>968</v>
      </c>
      <c r="AL72" s="47" t="s">
        <v>968</v>
      </c>
      <c r="AM72" s="47" t="s">
        <v>965</v>
      </c>
      <c r="AN72" s="47" t="s">
        <v>965</v>
      </c>
      <c r="AO72" s="47" t="s">
        <v>965</v>
      </c>
      <c r="AP72" s="47" t="s">
        <v>20</v>
      </c>
      <c r="AQ72" s="47" t="s">
        <v>20</v>
      </c>
      <c r="AR72" s="47" t="s">
        <v>20</v>
      </c>
      <c r="AS72" s="47" t="s">
        <v>965</v>
      </c>
      <c r="AT72" s="47" t="s">
        <v>965</v>
      </c>
      <c r="AU72" s="47" t="s">
        <v>965</v>
      </c>
      <c r="AV72" s="47" t="s">
        <v>965</v>
      </c>
      <c r="AW72" s="47" t="s">
        <v>20</v>
      </c>
      <c r="AX72" s="47" t="s">
        <v>20</v>
      </c>
      <c r="AY72" s="42">
        <f>COUNTIFS($T72:$AX72,"P")</f>
        <v>16</v>
      </c>
      <c r="AZ72" s="42">
        <f>COUNTIFS($T72:$AX72,"HD")/2</f>
        <v>0</v>
      </c>
      <c r="BA72" s="42">
        <f>COUNTIFS($T72:$AX72,"DO")</f>
        <v>11</v>
      </c>
      <c r="BB72" s="1">
        <f>COUNTIFS($T72:$AX72,"UPL")</f>
        <v>0</v>
      </c>
      <c r="BC72" s="42">
        <f>COUNTIFS($T72:$AX72,"LWP")</f>
        <v>0</v>
      </c>
      <c r="BD72" s="42">
        <f>SUM(COUNTIFS($T72:$AX72,{"PAT","MAT"}))</f>
        <v>0</v>
      </c>
      <c r="BE72" s="42">
        <f>COUNTIFS($T72:$AX72,"HO")</f>
        <v>0</v>
      </c>
      <c r="BF72" s="42">
        <f>COUNTIFS($T72:$AX72,"NA")</f>
        <v>0</v>
      </c>
      <c r="BG72" s="42">
        <f>COUNTIFS($T72:$AX72,"PL")</f>
        <v>2</v>
      </c>
      <c r="BH72" s="42">
        <f>COUNTIFS($T72:$AX72,"CL")</f>
        <v>2</v>
      </c>
      <c r="BI72" s="42">
        <f>COUNTIFS($T72:$AX72,"BL")</f>
        <v>0</v>
      </c>
      <c r="BJ72" s="42">
        <f>COUNTIFS($T72:$AX72,"CO")</f>
        <v>0</v>
      </c>
      <c r="BK72" s="42">
        <f t="shared" si="9"/>
        <v>4</v>
      </c>
      <c r="BL72" s="42">
        <f t="shared" si="10"/>
        <v>0</v>
      </c>
      <c r="BM72" s="42">
        <f t="shared" si="11"/>
        <v>1</v>
      </c>
      <c r="BN72" s="42">
        <f>SUM(AY72:BJ72)+SUM(COUNTIFS(Q72:AX72,{"TERM","RESIGNED"}))</f>
        <v>31</v>
      </c>
      <c r="BO72" s="1" t="s">
        <v>45</v>
      </c>
      <c r="BP72" s="42" t="s">
        <v>1221</v>
      </c>
      <c r="BQ72" s="34"/>
    </row>
    <row r="73" spans="1:69" x14ac:dyDescent="0.25">
      <c r="A73" s="32">
        <f t="shared" si="12"/>
        <v>71</v>
      </c>
      <c r="B73" s="1" t="s">
        <v>36</v>
      </c>
      <c r="C73" s="1">
        <v>18181</v>
      </c>
      <c r="D73" s="27">
        <v>18181</v>
      </c>
      <c r="E73" s="1" t="s">
        <v>945</v>
      </c>
      <c r="F73" s="34" t="s">
        <v>168</v>
      </c>
      <c r="G73" s="34" t="s">
        <v>162</v>
      </c>
      <c r="H73" s="30">
        <v>44187</v>
      </c>
      <c r="I73" s="30" t="s">
        <v>39</v>
      </c>
      <c r="J73" s="30" t="s">
        <v>39</v>
      </c>
      <c r="K73" s="42">
        <f t="shared" ca="1" si="7"/>
        <v>1115</v>
      </c>
      <c r="L73" s="44" t="str">
        <f t="shared" si="8"/>
        <v>Billable</v>
      </c>
      <c r="M73" s="34" t="s">
        <v>124</v>
      </c>
      <c r="N73" s="1" t="s">
        <v>41</v>
      </c>
      <c r="O73" s="1" t="s">
        <v>42</v>
      </c>
      <c r="P73" s="1"/>
      <c r="Q73" s="1"/>
      <c r="R73" s="1" t="s">
        <v>57</v>
      </c>
      <c r="S73" s="33" t="s">
        <v>165</v>
      </c>
      <c r="T73" s="47" t="s">
        <v>965</v>
      </c>
      <c r="U73" s="47" t="s">
        <v>20</v>
      </c>
      <c r="V73" s="47" t="s">
        <v>20</v>
      </c>
      <c r="W73" s="47" t="s">
        <v>965</v>
      </c>
      <c r="X73" s="47" t="s">
        <v>965</v>
      </c>
      <c r="Y73" s="47" t="s">
        <v>965</v>
      </c>
      <c r="Z73" s="47" t="s">
        <v>965</v>
      </c>
      <c r="AA73" s="47" t="s">
        <v>965</v>
      </c>
      <c r="AB73" s="47" t="s">
        <v>20</v>
      </c>
      <c r="AC73" s="47" t="s">
        <v>20</v>
      </c>
      <c r="AD73" s="47" t="s">
        <v>965</v>
      </c>
      <c r="AE73" s="47" t="s">
        <v>965</v>
      </c>
      <c r="AF73" s="47" t="s">
        <v>965</v>
      </c>
      <c r="AG73" s="47" t="s">
        <v>965</v>
      </c>
      <c r="AH73" s="47" t="s">
        <v>965</v>
      </c>
      <c r="AI73" s="47" t="s">
        <v>20</v>
      </c>
      <c r="AJ73" s="47" t="s">
        <v>20</v>
      </c>
      <c r="AK73" s="47" t="s">
        <v>965</v>
      </c>
      <c r="AL73" s="47" t="s">
        <v>965</v>
      </c>
      <c r="AM73" s="47" t="s">
        <v>965</v>
      </c>
      <c r="AN73" s="47" t="s">
        <v>967</v>
      </c>
      <c r="AO73" s="47" t="s">
        <v>968</v>
      </c>
      <c r="AP73" s="47" t="s">
        <v>20</v>
      </c>
      <c r="AQ73" s="47" t="s">
        <v>20</v>
      </c>
      <c r="AR73" s="47" t="s">
        <v>20</v>
      </c>
      <c r="AS73" s="47" t="s">
        <v>965</v>
      </c>
      <c r="AT73" s="47" t="s">
        <v>965</v>
      </c>
      <c r="AU73" s="47" t="s">
        <v>967</v>
      </c>
      <c r="AV73" s="47" t="s">
        <v>968</v>
      </c>
      <c r="AW73" s="47" t="s">
        <v>20</v>
      </c>
      <c r="AX73" s="47" t="s">
        <v>20</v>
      </c>
      <c r="AY73" s="42">
        <f>COUNTIFS($T73:$AX73,"P")</f>
        <v>16</v>
      </c>
      <c r="AZ73" s="42">
        <f>COUNTIFS($T73:$AX73,"HD")/2</f>
        <v>0</v>
      </c>
      <c r="BA73" s="42">
        <f>COUNTIFS($T73:$AX73,"DO")</f>
        <v>11</v>
      </c>
      <c r="BB73" s="1">
        <f>COUNTIFS($T73:$AX73,"UPL")</f>
        <v>0</v>
      </c>
      <c r="BC73" s="42">
        <f>COUNTIFS($T73:$AX73,"LWP")</f>
        <v>0</v>
      </c>
      <c r="BD73" s="42">
        <f>SUM(COUNTIFS($T73:$AX73,{"PAT","MAT"}))</f>
        <v>0</v>
      </c>
      <c r="BE73" s="42">
        <f>COUNTIFS($T73:$AX73,"HO")</f>
        <v>0</v>
      </c>
      <c r="BF73" s="42">
        <f>COUNTIFS($T73:$AX73,"NA")</f>
        <v>0</v>
      </c>
      <c r="BG73" s="42">
        <f>COUNTIFS($T73:$AX73,"PL")</f>
        <v>2</v>
      </c>
      <c r="BH73" s="42">
        <f>COUNTIFS($T73:$AX73,"CL")</f>
        <v>2</v>
      </c>
      <c r="BI73" s="42">
        <f>COUNTIFS($T73:$AX73,"BL")</f>
        <v>0</v>
      </c>
      <c r="BJ73" s="42">
        <f>COUNTIFS($T73:$AX73,"CO")</f>
        <v>0</v>
      </c>
      <c r="BK73" s="42">
        <f t="shared" si="9"/>
        <v>4</v>
      </c>
      <c r="BL73" s="42">
        <f t="shared" si="10"/>
        <v>0</v>
      </c>
      <c r="BM73" s="42">
        <f t="shared" si="11"/>
        <v>1</v>
      </c>
      <c r="BN73" s="42">
        <f>SUM(AY73:BJ73)+SUM(COUNTIFS(Q73:AX73,{"TERM","RESIGNED"}))</f>
        <v>31</v>
      </c>
      <c r="BO73" s="1" t="s">
        <v>45</v>
      </c>
      <c r="BP73" s="42" t="s">
        <v>1020</v>
      </c>
      <c r="BQ73" s="34"/>
    </row>
    <row r="74" spans="1:69" x14ac:dyDescent="0.25">
      <c r="A74" s="32">
        <f t="shared" si="12"/>
        <v>72</v>
      </c>
      <c r="B74" s="1" t="s">
        <v>36</v>
      </c>
      <c r="C74" s="1">
        <v>18191</v>
      </c>
      <c r="D74" s="27">
        <v>18191</v>
      </c>
      <c r="E74" s="1" t="s">
        <v>946</v>
      </c>
      <c r="F74" s="34" t="s">
        <v>169</v>
      </c>
      <c r="G74" s="34" t="s">
        <v>976</v>
      </c>
      <c r="H74" s="30">
        <v>44187</v>
      </c>
      <c r="I74" s="30" t="s">
        <v>39</v>
      </c>
      <c r="J74" s="30" t="s">
        <v>39</v>
      </c>
      <c r="K74" s="42">
        <f t="shared" ca="1" si="7"/>
        <v>1115</v>
      </c>
      <c r="L74" s="44" t="str">
        <f t="shared" si="8"/>
        <v>Non Billable</v>
      </c>
      <c r="M74" s="34" t="s">
        <v>52</v>
      </c>
      <c r="N74" s="1" t="s">
        <v>41</v>
      </c>
      <c r="O74" s="1" t="s">
        <v>42</v>
      </c>
      <c r="P74" s="1"/>
      <c r="Q74" s="1"/>
      <c r="R74" s="1" t="s">
        <v>43</v>
      </c>
      <c r="S74" s="33" t="s">
        <v>211</v>
      </c>
      <c r="T74" s="47" t="s">
        <v>965</v>
      </c>
      <c r="U74" s="47" t="s">
        <v>20</v>
      </c>
      <c r="V74" s="47" t="s">
        <v>20</v>
      </c>
      <c r="W74" s="47" t="s">
        <v>965</v>
      </c>
      <c r="X74" s="47" t="s">
        <v>965</v>
      </c>
      <c r="Y74" s="47" t="s">
        <v>965</v>
      </c>
      <c r="Z74" s="47" t="s">
        <v>965</v>
      </c>
      <c r="AA74" s="47" t="s">
        <v>965</v>
      </c>
      <c r="AB74" s="47" t="s">
        <v>20</v>
      </c>
      <c r="AC74" s="47" t="s">
        <v>20</v>
      </c>
      <c r="AD74" s="47" t="s">
        <v>965</v>
      </c>
      <c r="AE74" s="47" t="s">
        <v>965</v>
      </c>
      <c r="AF74" s="47" t="s">
        <v>965</v>
      </c>
      <c r="AG74" s="47" t="s">
        <v>965</v>
      </c>
      <c r="AH74" s="47" t="s">
        <v>965</v>
      </c>
      <c r="AI74" s="47" t="s">
        <v>20</v>
      </c>
      <c r="AJ74" s="47" t="s">
        <v>20</v>
      </c>
      <c r="AK74" s="47" t="s">
        <v>965</v>
      </c>
      <c r="AL74" s="47" t="s">
        <v>965</v>
      </c>
      <c r="AM74" s="47" t="s">
        <v>965</v>
      </c>
      <c r="AN74" s="47" t="s">
        <v>965</v>
      </c>
      <c r="AO74" s="47" t="s">
        <v>967</v>
      </c>
      <c r="AP74" s="47" t="s">
        <v>20</v>
      </c>
      <c r="AQ74" s="47" t="s">
        <v>20</v>
      </c>
      <c r="AR74" s="47" t="s">
        <v>20</v>
      </c>
      <c r="AS74" s="47" t="s">
        <v>965</v>
      </c>
      <c r="AT74" s="47" t="s">
        <v>965</v>
      </c>
      <c r="AU74" s="47" t="s">
        <v>965</v>
      </c>
      <c r="AV74" s="47" t="s">
        <v>965</v>
      </c>
      <c r="AW74" s="47" t="s">
        <v>20</v>
      </c>
      <c r="AX74" s="47" t="s">
        <v>20</v>
      </c>
      <c r="AY74" s="42">
        <f>COUNTIFS($T74:$AX74,"P")</f>
        <v>19</v>
      </c>
      <c r="AZ74" s="42">
        <f>COUNTIFS($T74:$AX74,"HD")/2</f>
        <v>0</v>
      </c>
      <c r="BA74" s="42">
        <f>COUNTIFS($T74:$AX74,"DO")</f>
        <v>11</v>
      </c>
      <c r="BB74" s="1">
        <f>COUNTIFS($T74:$AX74,"UPL")</f>
        <v>0</v>
      </c>
      <c r="BC74" s="42">
        <f>COUNTIFS($T74:$AX74,"LWP")</f>
        <v>0</v>
      </c>
      <c r="BD74" s="42">
        <f>SUM(COUNTIFS($T74:$AX74,{"PAT","MAT"}))</f>
        <v>0</v>
      </c>
      <c r="BE74" s="42">
        <f>COUNTIFS($T74:$AX74,"HO")</f>
        <v>0</v>
      </c>
      <c r="BF74" s="42">
        <f>COUNTIFS($T74:$AX74,"NA")</f>
        <v>0</v>
      </c>
      <c r="BG74" s="42">
        <f>COUNTIFS($T74:$AX74,"PL")</f>
        <v>0</v>
      </c>
      <c r="BH74" s="42">
        <f>COUNTIFS($T74:$AX74,"CL")</f>
        <v>1</v>
      </c>
      <c r="BI74" s="42">
        <f>COUNTIFS($T74:$AX74,"BL")</f>
        <v>0</v>
      </c>
      <c r="BJ74" s="42">
        <f>COUNTIFS($T74:$AX74,"CO")</f>
        <v>0</v>
      </c>
      <c r="BK74" s="42">
        <f t="shared" si="9"/>
        <v>1</v>
      </c>
      <c r="BL74" s="42">
        <f t="shared" si="10"/>
        <v>1</v>
      </c>
      <c r="BM74" s="42">
        <f t="shared" si="11"/>
        <v>1</v>
      </c>
      <c r="BN74" s="42">
        <f>SUM(AY74:BJ74)+SUM(COUNTIFS(Q74:AX74,{"TERM","RESIGNED"}))</f>
        <v>31</v>
      </c>
      <c r="BO74" s="1" t="s">
        <v>45</v>
      </c>
      <c r="BP74" s="42" t="s">
        <v>1018</v>
      </c>
      <c r="BQ74" s="34"/>
    </row>
    <row r="75" spans="1:69" x14ac:dyDescent="0.25">
      <c r="A75" s="32">
        <f t="shared" si="12"/>
        <v>73</v>
      </c>
      <c r="B75" s="1" t="s">
        <v>172</v>
      </c>
      <c r="C75" s="1">
        <v>12781</v>
      </c>
      <c r="D75" s="27">
        <v>100006</v>
      </c>
      <c r="E75" s="1" t="s">
        <v>946</v>
      </c>
      <c r="F75" s="34" t="s">
        <v>173</v>
      </c>
      <c r="G75" s="34" t="s">
        <v>174</v>
      </c>
      <c r="H75" s="30">
        <v>44228</v>
      </c>
      <c r="I75" s="30">
        <v>42921</v>
      </c>
      <c r="J75" s="30" t="s">
        <v>39</v>
      </c>
      <c r="K75" s="42">
        <f t="shared" ca="1" si="7"/>
        <v>1074</v>
      </c>
      <c r="L75" s="44" t="str">
        <f t="shared" si="8"/>
        <v>Non Billable</v>
      </c>
      <c r="M75" s="34" t="s">
        <v>91</v>
      </c>
      <c r="N75" s="1" t="s">
        <v>41</v>
      </c>
      <c r="O75" s="1" t="s">
        <v>42</v>
      </c>
      <c r="P75" s="1"/>
      <c r="Q75" s="1"/>
      <c r="R75" s="1" t="s">
        <v>43</v>
      </c>
      <c r="S75" s="33" t="s">
        <v>90</v>
      </c>
      <c r="T75" s="47" t="s">
        <v>965</v>
      </c>
      <c r="U75" s="47" t="s">
        <v>20</v>
      </c>
      <c r="V75" s="47" t="s">
        <v>20</v>
      </c>
      <c r="W75" s="47" t="s">
        <v>965</v>
      </c>
      <c r="X75" s="47" t="s">
        <v>965</v>
      </c>
      <c r="Y75" s="47" t="s">
        <v>965</v>
      </c>
      <c r="Z75" s="47" t="s">
        <v>965</v>
      </c>
      <c r="AA75" s="47" t="s">
        <v>965</v>
      </c>
      <c r="AB75" s="47" t="s">
        <v>20</v>
      </c>
      <c r="AC75" s="47" t="s">
        <v>20</v>
      </c>
      <c r="AD75" s="47" t="s">
        <v>965</v>
      </c>
      <c r="AE75" s="47" t="s">
        <v>965</v>
      </c>
      <c r="AF75" s="47" t="s">
        <v>965</v>
      </c>
      <c r="AG75" s="47" t="s">
        <v>965</v>
      </c>
      <c r="AH75" s="47" t="s">
        <v>965</v>
      </c>
      <c r="AI75" s="47" t="s">
        <v>20</v>
      </c>
      <c r="AJ75" s="47" t="s">
        <v>20</v>
      </c>
      <c r="AK75" s="47" t="s">
        <v>965</v>
      </c>
      <c r="AL75" s="47" t="s">
        <v>965</v>
      </c>
      <c r="AM75" s="47" t="s">
        <v>965</v>
      </c>
      <c r="AN75" s="47" t="s">
        <v>965</v>
      </c>
      <c r="AO75" s="47" t="s">
        <v>965</v>
      </c>
      <c r="AP75" s="47" t="s">
        <v>20</v>
      </c>
      <c r="AQ75" s="47" t="s">
        <v>20</v>
      </c>
      <c r="AR75" s="47" t="s">
        <v>20</v>
      </c>
      <c r="AS75" s="47" t="s">
        <v>21</v>
      </c>
      <c r="AT75" s="47" t="s">
        <v>965</v>
      </c>
      <c r="AU75" s="47" t="s">
        <v>965</v>
      </c>
      <c r="AV75" s="47" t="s">
        <v>965</v>
      </c>
      <c r="AW75" s="47" t="s">
        <v>20</v>
      </c>
      <c r="AX75" s="47" t="s">
        <v>20</v>
      </c>
      <c r="AY75" s="42">
        <f>COUNTIFS($T75:$AX75,"P")</f>
        <v>19</v>
      </c>
      <c r="AZ75" s="42">
        <f>COUNTIFS($T75:$AX75,"HD")/2</f>
        <v>0</v>
      </c>
      <c r="BA75" s="42">
        <f>COUNTIFS($T75:$AX75,"DO")</f>
        <v>11</v>
      </c>
      <c r="BB75" s="1">
        <f>COUNTIFS($T75:$AX75,"UPL")</f>
        <v>1</v>
      </c>
      <c r="BC75" s="42">
        <f>COUNTIFS($T75:$AX75,"LWP")</f>
        <v>0</v>
      </c>
      <c r="BD75" s="42">
        <f>SUM(COUNTIFS($T75:$AX75,{"PAT","MAT"}))</f>
        <v>0</v>
      </c>
      <c r="BE75" s="42">
        <f>COUNTIFS($T75:$AX75,"HO")</f>
        <v>0</v>
      </c>
      <c r="BF75" s="42">
        <f>COUNTIFS($T75:$AX75,"NA")</f>
        <v>0</v>
      </c>
      <c r="BG75" s="42">
        <f>COUNTIFS($T75:$AX75,"PL")</f>
        <v>0</v>
      </c>
      <c r="BH75" s="42">
        <f>COUNTIFS($T75:$AX75,"CL")</f>
        <v>0</v>
      </c>
      <c r="BI75" s="42">
        <f>COUNTIFS($T75:$AX75,"BL")</f>
        <v>0</v>
      </c>
      <c r="BJ75" s="42">
        <f>COUNTIFS($T75:$AX75,"CO")</f>
        <v>0</v>
      </c>
      <c r="BK75" s="42">
        <f t="shared" si="9"/>
        <v>0</v>
      </c>
      <c r="BL75" s="42">
        <f t="shared" si="10"/>
        <v>1</v>
      </c>
      <c r="BM75" s="42">
        <f t="shared" si="11"/>
        <v>1</v>
      </c>
      <c r="BN75" s="42">
        <f>SUM(AY75:BJ75)+SUM(COUNTIFS(Q75:AX75,{"TERM","RESIGNED"}))</f>
        <v>31</v>
      </c>
      <c r="BO75" s="1" t="s">
        <v>45</v>
      </c>
      <c r="BP75" s="42" t="s">
        <v>1214</v>
      </c>
      <c r="BQ75" s="34"/>
    </row>
    <row r="76" spans="1:69" x14ac:dyDescent="0.25">
      <c r="A76" s="32">
        <f t="shared" si="12"/>
        <v>74</v>
      </c>
      <c r="B76" s="1" t="s">
        <v>172</v>
      </c>
      <c r="C76" s="1">
        <v>18288</v>
      </c>
      <c r="D76" s="27">
        <v>100013</v>
      </c>
      <c r="E76" s="1" t="s">
        <v>946</v>
      </c>
      <c r="F76" s="34" t="s">
        <v>176</v>
      </c>
      <c r="G76" s="34" t="s">
        <v>123</v>
      </c>
      <c r="H76" s="30">
        <v>44228</v>
      </c>
      <c r="I76" s="30">
        <v>44201</v>
      </c>
      <c r="J76" s="30" t="s">
        <v>39</v>
      </c>
      <c r="K76" s="42">
        <f t="shared" ca="1" si="7"/>
        <v>1074</v>
      </c>
      <c r="L76" s="44" t="str">
        <f t="shared" si="8"/>
        <v>Billable</v>
      </c>
      <c r="M76" s="34" t="s">
        <v>124</v>
      </c>
      <c r="N76" s="1" t="s">
        <v>41</v>
      </c>
      <c r="O76" s="1" t="s">
        <v>42</v>
      </c>
      <c r="P76" s="1"/>
      <c r="Q76" s="1"/>
      <c r="R76" s="1" t="s">
        <v>57</v>
      </c>
      <c r="S76" s="33" t="s">
        <v>137</v>
      </c>
      <c r="T76" s="47" t="s">
        <v>965</v>
      </c>
      <c r="U76" s="47" t="s">
        <v>20</v>
      </c>
      <c r="V76" s="47" t="s">
        <v>20</v>
      </c>
      <c r="W76" s="47" t="s">
        <v>965</v>
      </c>
      <c r="X76" s="47" t="s">
        <v>965</v>
      </c>
      <c r="Y76" s="47" t="s">
        <v>965</v>
      </c>
      <c r="Z76" s="47" t="s">
        <v>965</v>
      </c>
      <c r="AA76" s="47" t="s">
        <v>965</v>
      </c>
      <c r="AB76" s="47" t="s">
        <v>20</v>
      </c>
      <c r="AC76" s="47" t="s">
        <v>20</v>
      </c>
      <c r="AD76" s="47" t="s">
        <v>965</v>
      </c>
      <c r="AE76" s="47" t="s">
        <v>965</v>
      </c>
      <c r="AF76" s="47" t="s">
        <v>965</v>
      </c>
      <c r="AG76" s="47" t="s">
        <v>965</v>
      </c>
      <c r="AH76" s="47" t="s">
        <v>965</v>
      </c>
      <c r="AI76" s="47" t="s">
        <v>20</v>
      </c>
      <c r="AJ76" s="47" t="s">
        <v>20</v>
      </c>
      <c r="AK76" s="47" t="s">
        <v>965</v>
      </c>
      <c r="AL76" s="47" t="s">
        <v>965</v>
      </c>
      <c r="AM76" s="47" t="s">
        <v>965</v>
      </c>
      <c r="AN76" s="47" t="s">
        <v>965</v>
      </c>
      <c r="AO76" s="47" t="s">
        <v>965</v>
      </c>
      <c r="AP76" s="47" t="s">
        <v>20</v>
      </c>
      <c r="AQ76" s="47" t="s">
        <v>20</v>
      </c>
      <c r="AR76" s="47" t="s">
        <v>20</v>
      </c>
      <c r="AS76" s="47" t="s">
        <v>21</v>
      </c>
      <c r="AT76" s="47" t="s">
        <v>967</v>
      </c>
      <c r="AU76" s="47" t="s">
        <v>967</v>
      </c>
      <c r="AV76" s="47" t="s">
        <v>21</v>
      </c>
      <c r="AW76" s="47" t="s">
        <v>20</v>
      </c>
      <c r="AX76" s="47" t="s">
        <v>20</v>
      </c>
      <c r="AY76" s="42">
        <f>COUNTIFS($T76:$AX76,"P")</f>
        <v>16</v>
      </c>
      <c r="AZ76" s="42">
        <f>COUNTIFS($T76:$AX76,"HD")/2</f>
        <v>0</v>
      </c>
      <c r="BA76" s="42">
        <f>COUNTIFS($T76:$AX76,"DO")</f>
        <v>11</v>
      </c>
      <c r="BB76" s="1">
        <f>COUNTIFS($T76:$AX76,"UPL")</f>
        <v>2</v>
      </c>
      <c r="BC76" s="42">
        <f>COUNTIFS($T76:$AX76,"LWP")</f>
        <v>0</v>
      </c>
      <c r="BD76" s="42">
        <f>SUM(COUNTIFS($T76:$AX76,{"PAT","MAT"}))</f>
        <v>0</v>
      </c>
      <c r="BE76" s="42">
        <f>COUNTIFS($T76:$AX76,"HO")</f>
        <v>0</v>
      </c>
      <c r="BF76" s="42">
        <f>COUNTIFS($T76:$AX76,"NA")</f>
        <v>0</v>
      </c>
      <c r="BG76" s="42">
        <f>COUNTIFS($T76:$AX76,"PL")</f>
        <v>0</v>
      </c>
      <c r="BH76" s="42">
        <f>COUNTIFS($T76:$AX76,"CL")</f>
        <v>2</v>
      </c>
      <c r="BI76" s="42">
        <f>COUNTIFS($T76:$AX76,"BL")</f>
        <v>0</v>
      </c>
      <c r="BJ76" s="42">
        <f>COUNTIFS($T76:$AX76,"CO")</f>
        <v>0</v>
      </c>
      <c r="BK76" s="42">
        <f t="shared" si="9"/>
        <v>2</v>
      </c>
      <c r="BL76" s="42">
        <f t="shared" si="10"/>
        <v>0</v>
      </c>
      <c r="BM76" s="42">
        <f t="shared" si="11"/>
        <v>1</v>
      </c>
      <c r="BN76" s="42">
        <f>SUM(AY76:BJ76)+SUM(COUNTIFS(Q76:AX76,{"TERM","RESIGNED"}))</f>
        <v>31</v>
      </c>
      <c r="BO76" s="1" t="s">
        <v>45</v>
      </c>
      <c r="BP76" s="42" t="s">
        <v>1018</v>
      </c>
      <c r="BQ76" s="34"/>
    </row>
    <row r="77" spans="1:69" x14ac:dyDescent="0.25">
      <c r="A77" s="32">
        <f t="shared" si="12"/>
        <v>75</v>
      </c>
      <c r="B77" s="1" t="s">
        <v>172</v>
      </c>
      <c r="C77" s="1">
        <v>18291</v>
      </c>
      <c r="D77" s="27">
        <v>100016</v>
      </c>
      <c r="E77" s="1" t="s">
        <v>945</v>
      </c>
      <c r="F77" s="34" t="s">
        <v>177</v>
      </c>
      <c r="G77" s="34" t="s">
        <v>80</v>
      </c>
      <c r="H77" s="30">
        <v>44228</v>
      </c>
      <c r="I77" s="30">
        <v>44201</v>
      </c>
      <c r="J77" s="30" t="s">
        <v>39</v>
      </c>
      <c r="K77" s="42">
        <f t="shared" ca="1" si="7"/>
        <v>1074</v>
      </c>
      <c r="L77" s="44" t="str">
        <f t="shared" si="8"/>
        <v>Non Billable</v>
      </c>
      <c r="M77" s="34" t="s">
        <v>56</v>
      </c>
      <c r="N77" s="1" t="s">
        <v>41</v>
      </c>
      <c r="O77" s="1" t="s">
        <v>42</v>
      </c>
      <c r="P77" s="1"/>
      <c r="Q77" s="1"/>
      <c r="R77" s="1" t="s">
        <v>57</v>
      </c>
      <c r="S77" s="33" t="s">
        <v>103</v>
      </c>
      <c r="T77" s="47" t="s">
        <v>965</v>
      </c>
      <c r="U77" s="47" t="s">
        <v>20</v>
      </c>
      <c r="V77" s="47" t="s">
        <v>20</v>
      </c>
      <c r="W77" s="47" t="s">
        <v>965</v>
      </c>
      <c r="X77" s="47" t="s">
        <v>965</v>
      </c>
      <c r="Y77" s="47" t="s">
        <v>967</v>
      </c>
      <c r="Z77" s="47" t="s">
        <v>965</v>
      </c>
      <c r="AA77" s="47" t="s">
        <v>965</v>
      </c>
      <c r="AB77" s="47" t="s">
        <v>20</v>
      </c>
      <c r="AC77" s="47" t="s">
        <v>20</v>
      </c>
      <c r="AD77" s="47" t="s">
        <v>965</v>
      </c>
      <c r="AE77" s="47" t="s">
        <v>965</v>
      </c>
      <c r="AF77" s="47" t="s">
        <v>965</v>
      </c>
      <c r="AG77" s="47" t="s">
        <v>965</v>
      </c>
      <c r="AH77" s="47" t="s">
        <v>965</v>
      </c>
      <c r="AI77" s="47" t="s">
        <v>20</v>
      </c>
      <c r="AJ77" s="47" t="s">
        <v>20</v>
      </c>
      <c r="AK77" s="47" t="s">
        <v>965</v>
      </c>
      <c r="AL77" s="47" t="s">
        <v>965</v>
      </c>
      <c r="AM77" s="47" t="s">
        <v>965</v>
      </c>
      <c r="AN77" s="47" t="s">
        <v>965</v>
      </c>
      <c r="AO77" s="47" t="s">
        <v>965</v>
      </c>
      <c r="AP77" s="47" t="s">
        <v>20</v>
      </c>
      <c r="AQ77" s="47" t="s">
        <v>20</v>
      </c>
      <c r="AR77" s="47" t="s">
        <v>20</v>
      </c>
      <c r="AS77" s="47" t="s">
        <v>965</v>
      </c>
      <c r="AT77" s="47" t="s">
        <v>965</v>
      </c>
      <c r="AU77" s="47" t="s">
        <v>965</v>
      </c>
      <c r="AV77" s="47" t="s">
        <v>967</v>
      </c>
      <c r="AW77" s="47" t="s">
        <v>20</v>
      </c>
      <c r="AX77" s="47" t="s">
        <v>20</v>
      </c>
      <c r="AY77" s="42">
        <f>COUNTIFS($T77:$AX77,"P")</f>
        <v>18</v>
      </c>
      <c r="AZ77" s="42">
        <f>COUNTIFS($T77:$AX77,"HD")/2</f>
        <v>0</v>
      </c>
      <c r="BA77" s="42">
        <f>COUNTIFS($T77:$AX77,"DO")</f>
        <v>11</v>
      </c>
      <c r="BB77" s="1">
        <f>COUNTIFS($T77:$AX77,"UPL")</f>
        <v>0</v>
      </c>
      <c r="BC77" s="42">
        <f>COUNTIFS($T77:$AX77,"LWP")</f>
        <v>0</v>
      </c>
      <c r="BD77" s="42">
        <f>SUM(COUNTIFS($T77:$AX77,{"PAT","MAT"}))</f>
        <v>0</v>
      </c>
      <c r="BE77" s="42">
        <f>COUNTIFS($T77:$AX77,"HO")</f>
        <v>0</v>
      </c>
      <c r="BF77" s="42">
        <f>COUNTIFS($T77:$AX77,"NA")</f>
        <v>0</v>
      </c>
      <c r="BG77" s="42">
        <f>COUNTIFS($T77:$AX77,"PL")</f>
        <v>0</v>
      </c>
      <c r="BH77" s="42">
        <f>COUNTIFS($T77:$AX77,"CL")</f>
        <v>2</v>
      </c>
      <c r="BI77" s="42">
        <f>COUNTIFS($T77:$AX77,"BL")</f>
        <v>0</v>
      </c>
      <c r="BJ77" s="42">
        <f>COUNTIFS($T77:$AX77,"CO")</f>
        <v>0</v>
      </c>
      <c r="BK77" s="42">
        <f t="shared" si="9"/>
        <v>2</v>
      </c>
      <c r="BL77" s="42">
        <f t="shared" si="10"/>
        <v>1</v>
      </c>
      <c r="BM77" s="42">
        <f t="shared" si="11"/>
        <v>1</v>
      </c>
      <c r="BN77" s="42">
        <f>SUM(AY77:BJ77)+SUM(COUNTIFS(Q77:AX77,{"TERM","RESIGNED"}))</f>
        <v>31</v>
      </c>
      <c r="BO77" s="1" t="s">
        <v>45</v>
      </c>
      <c r="BP77" s="42" t="s">
        <v>1222</v>
      </c>
      <c r="BQ77" s="34"/>
    </row>
    <row r="78" spans="1:69" x14ac:dyDescent="0.25">
      <c r="A78" s="32">
        <f t="shared" si="12"/>
        <v>76</v>
      </c>
      <c r="B78" s="1" t="s">
        <v>172</v>
      </c>
      <c r="C78" s="1">
        <v>18296</v>
      </c>
      <c r="D78" s="27">
        <v>100020</v>
      </c>
      <c r="E78" s="1" t="s">
        <v>946</v>
      </c>
      <c r="F78" s="34" t="s">
        <v>178</v>
      </c>
      <c r="G78" s="34" t="s">
        <v>123</v>
      </c>
      <c r="H78" s="30">
        <v>44228</v>
      </c>
      <c r="I78" s="30">
        <v>44201</v>
      </c>
      <c r="J78" s="30" t="s">
        <v>39</v>
      </c>
      <c r="K78" s="42">
        <f t="shared" ca="1" si="7"/>
        <v>1074</v>
      </c>
      <c r="L78" s="44" t="str">
        <f t="shared" si="8"/>
        <v>Non Billable</v>
      </c>
      <c r="M78" s="34" t="s">
        <v>128</v>
      </c>
      <c r="N78" s="1" t="s">
        <v>41</v>
      </c>
      <c r="O78" s="1" t="s">
        <v>42</v>
      </c>
      <c r="P78" s="1"/>
      <c r="Q78" s="1"/>
      <c r="R78" s="1" t="s">
        <v>57</v>
      </c>
      <c r="S78" s="33" t="s">
        <v>61</v>
      </c>
      <c r="T78" s="47" t="s">
        <v>967</v>
      </c>
      <c r="U78" s="47" t="s">
        <v>20</v>
      </c>
      <c r="V78" s="47" t="s">
        <v>20</v>
      </c>
      <c r="W78" s="47" t="s">
        <v>965</v>
      </c>
      <c r="X78" s="47" t="s">
        <v>965</v>
      </c>
      <c r="Y78" s="47" t="s">
        <v>965</v>
      </c>
      <c r="Z78" s="47" t="s">
        <v>965</v>
      </c>
      <c r="AA78" s="47" t="s">
        <v>965</v>
      </c>
      <c r="AB78" s="47" t="s">
        <v>20</v>
      </c>
      <c r="AC78" s="47" t="s">
        <v>20</v>
      </c>
      <c r="AD78" s="47" t="s">
        <v>968</v>
      </c>
      <c r="AE78" s="47" t="s">
        <v>968</v>
      </c>
      <c r="AF78" s="47" t="s">
        <v>22</v>
      </c>
      <c r="AG78" s="47" t="s">
        <v>965</v>
      </c>
      <c r="AH78" s="47" t="s">
        <v>965</v>
      </c>
      <c r="AI78" s="47" t="s">
        <v>20</v>
      </c>
      <c r="AJ78" s="47" t="s">
        <v>20</v>
      </c>
      <c r="AK78" s="47" t="s">
        <v>965</v>
      </c>
      <c r="AL78" s="47" t="s">
        <v>965</v>
      </c>
      <c r="AM78" s="47" t="s">
        <v>965</v>
      </c>
      <c r="AN78" s="47" t="s">
        <v>965</v>
      </c>
      <c r="AO78" s="47" t="s">
        <v>965</v>
      </c>
      <c r="AP78" s="47" t="s">
        <v>20</v>
      </c>
      <c r="AQ78" s="47" t="s">
        <v>20</v>
      </c>
      <c r="AR78" s="47" t="s">
        <v>20</v>
      </c>
      <c r="AS78" s="47" t="s">
        <v>965</v>
      </c>
      <c r="AT78" s="47" t="s">
        <v>965</v>
      </c>
      <c r="AU78" s="47" t="s">
        <v>965</v>
      </c>
      <c r="AV78" s="47" t="s">
        <v>965</v>
      </c>
      <c r="AW78" s="47" t="s">
        <v>20</v>
      </c>
      <c r="AX78" s="47" t="s">
        <v>20</v>
      </c>
      <c r="AY78" s="42">
        <f>COUNTIFS($T78:$AX78,"P")</f>
        <v>16</v>
      </c>
      <c r="AZ78" s="42">
        <f>COUNTIFS($T78:$AX78,"HD")/2</f>
        <v>0</v>
      </c>
      <c r="BA78" s="42">
        <f>COUNTIFS($T78:$AX78,"DO")</f>
        <v>11</v>
      </c>
      <c r="BB78" s="1">
        <f>COUNTIFS($T78:$AX78,"UPL")</f>
        <v>0</v>
      </c>
      <c r="BC78" s="42">
        <f>COUNTIFS($T78:$AX78,"LWP")</f>
        <v>1</v>
      </c>
      <c r="BD78" s="42">
        <f>SUM(COUNTIFS($T78:$AX78,{"PAT","MAT"}))</f>
        <v>0</v>
      </c>
      <c r="BE78" s="42">
        <f>COUNTIFS($T78:$AX78,"HO")</f>
        <v>0</v>
      </c>
      <c r="BF78" s="42">
        <f>COUNTIFS($T78:$AX78,"NA")</f>
        <v>0</v>
      </c>
      <c r="BG78" s="42">
        <f>COUNTIFS($T78:$AX78,"PL")</f>
        <v>2</v>
      </c>
      <c r="BH78" s="42">
        <f>COUNTIFS($T78:$AX78,"CL")</f>
        <v>1</v>
      </c>
      <c r="BI78" s="42">
        <f>COUNTIFS($T78:$AX78,"BL")</f>
        <v>0</v>
      </c>
      <c r="BJ78" s="42">
        <f>COUNTIFS($T78:$AX78,"CO")</f>
        <v>0</v>
      </c>
      <c r="BK78" s="42">
        <f t="shared" si="9"/>
        <v>3</v>
      </c>
      <c r="BL78" s="42">
        <f t="shared" si="10"/>
        <v>0</v>
      </c>
      <c r="BM78" s="42">
        <f t="shared" si="11"/>
        <v>1</v>
      </c>
      <c r="BN78" s="42">
        <f>SUM(AY78:BJ78)+SUM(COUNTIFS(Q78:AX78,{"TERM","RESIGNED"}))</f>
        <v>31</v>
      </c>
      <c r="BO78" s="1" t="s">
        <v>45</v>
      </c>
      <c r="BP78" s="42" t="s">
        <v>1018</v>
      </c>
      <c r="BQ78" s="34"/>
    </row>
    <row r="79" spans="1:69" x14ac:dyDescent="0.25">
      <c r="A79" s="32">
        <f t="shared" si="12"/>
        <v>77</v>
      </c>
      <c r="B79" s="1" t="s">
        <v>172</v>
      </c>
      <c r="C79" s="1">
        <v>18307</v>
      </c>
      <c r="D79" s="27">
        <v>100029</v>
      </c>
      <c r="E79" s="1" t="s">
        <v>946</v>
      </c>
      <c r="F79" s="34" t="s">
        <v>175</v>
      </c>
      <c r="G79" s="34" t="s">
        <v>123</v>
      </c>
      <c r="H79" s="30">
        <v>44228</v>
      </c>
      <c r="I79" s="30">
        <v>44201</v>
      </c>
      <c r="J79" s="30" t="s">
        <v>39</v>
      </c>
      <c r="K79" s="42">
        <f t="shared" ca="1" si="7"/>
        <v>1074</v>
      </c>
      <c r="L79" s="44" t="str">
        <f t="shared" si="8"/>
        <v>Billable</v>
      </c>
      <c r="M79" s="34" t="s">
        <v>124</v>
      </c>
      <c r="N79" s="1" t="s">
        <v>41</v>
      </c>
      <c r="O79" s="1" t="s">
        <v>42</v>
      </c>
      <c r="P79" s="1"/>
      <c r="Q79" s="1"/>
      <c r="R79" s="1" t="s">
        <v>57</v>
      </c>
      <c r="S79" s="33" t="s">
        <v>167</v>
      </c>
      <c r="T79" s="47" t="s">
        <v>965</v>
      </c>
      <c r="U79" s="47" t="s">
        <v>20</v>
      </c>
      <c r="V79" s="47" t="s">
        <v>20</v>
      </c>
      <c r="W79" s="47" t="s">
        <v>965</v>
      </c>
      <c r="X79" s="47" t="s">
        <v>965</v>
      </c>
      <c r="Y79" s="47" t="s">
        <v>965</v>
      </c>
      <c r="Z79" s="47" t="s">
        <v>965</v>
      </c>
      <c r="AA79" s="47" t="s">
        <v>965</v>
      </c>
      <c r="AB79" s="47" t="s">
        <v>20</v>
      </c>
      <c r="AC79" s="47" t="s">
        <v>20</v>
      </c>
      <c r="AD79" s="47" t="s">
        <v>967</v>
      </c>
      <c r="AE79" s="47" t="s">
        <v>965</v>
      </c>
      <c r="AF79" s="47" t="s">
        <v>965</v>
      </c>
      <c r="AG79" s="47" t="s">
        <v>965</v>
      </c>
      <c r="AH79" s="47" t="s">
        <v>968</v>
      </c>
      <c r="AI79" s="47" t="s">
        <v>20</v>
      </c>
      <c r="AJ79" s="47" t="s">
        <v>20</v>
      </c>
      <c r="AK79" s="47" t="s">
        <v>968</v>
      </c>
      <c r="AL79" s="47" t="s">
        <v>968</v>
      </c>
      <c r="AM79" s="47" t="s">
        <v>965</v>
      </c>
      <c r="AN79" s="47" t="s">
        <v>965</v>
      </c>
      <c r="AO79" s="47" t="s">
        <v>965</v>
      </c>
      <c r="AP79" s="47" t="s">
        <v>20</v>
      </c>
      <c r="AQ79" s="47" t="s">
        <v>20</v>
      </c>
      <c r="AR79" s="47" t="s">
        <v>20</v>
      </c>
      <c r="AS79" s="47" t="s">
        <v>968</v>
      </c>
      <c r="AT79" s="47" t="s">
        <v>968</v>
      </c>
      <c r="AU79" s="47" t="s">
        <v>968</v>
      </c>
      <c r="AV79" s="47" t="s">
        <v>965</v>
      </c>
      <c r="AW79" s="47" t="s">
        <v>20</v>
      </c>
      <c r="AX79" s="47" t="s">
        <v>20</v>
      </c>
      <c r="AY79" s="42">
        <f>COUNTIFS($T79:$AX79,"P")</f>
        <v>13</v>
      </c>
      <c r="AZ79" s="42">
        <f>COUNTIFS($T79:$AX79,"HD")/2</f>
        <v>0</v>
      </c>
      <c r="BA79" s="42">
        <f>COUNTIFS($T79:$AX79,"DO")</f>
        <v>11</v>
      </c>
      <c r="BB79" s="1">
        <f>COUNTIFS($T79:$AX79,"UPL")</f>
        <v>0</v>
      </c>
      <c r="BC79" s="42">
        <f>COUNTIFS($T79:$AX79,"LWP")</f>
        <v>0</v>
      </c>
      <c r="BD79" s="42">
        <f>SUM(COUNTIFS($T79:$AX79,{"PAT","MAT"}))</f>
        <v>0</v>
      </c>
      <c r="BE79" s="42">
        <f>COUNTIFS($T79:$AX79,"HO")</f>
        <v>0</v>
      </c>
      <c r="BF79" s="42">
        <f>COUNTIFS($T79:$AX79,"NA")</f>
        <v>0</v>
      </c>
      <c r="BG79" s="42">
        <f>COUNTIFS($T79:$AX79,"PL")</f>
        <v>6</v>
      </c>
      <c r="BH79" s="42">
        <f>COUNTIFS($T79:$AX79,"CL")</f>
        <v>1</v>
      </c>
      <c r="BI79" s="42">
        <f>COUNTIFS($T79:$AX79,"BL")</f>
        <v>0</v>
      </c>
      <c r="BJ79" s="42">
        <f>COUNTIFS($T79:$AX79,"CO")</f>
        <v>0</v>
      </c>
      <c r="BK79" s="42">
        <f t="shared" si="9"/>
        <v>7</v>
      </c>
      <c r="BL79" s="42">
        <f t="shared" si="10"/>
        <v>0</v>
      </c>
      <c r="BM79" s="42">
        <f t="shared" si="11"/>
        <v>1</v>
      </c>
      <c r="BN79" s="42">
        <f>SUM(AY79:BJ79)+SUM(COUNTIFS(Q79:AX79,{"TERM","RESIGNED"}))</f>
        <v>31</v>
      </c>
      <c r="BO79" s="1" t="s">
        <v>45</v>
      </c>
      <c r="BP79" s="42" t="s">
        <v>1018</v>
      </c>
      <c r="BQ79" s="34"/>
    </row>
    <row r="80" spans="1:69" x14ac:dyDescent="0.25">
      <c r="A80" s="32">
        <f t="shared" si="12"/>
        <v>78</v>
      </c>
      <c r="B80" s="1" t="s">
        <v>172</v>
      </c>
      <c r="C80" s="1">
        <v>18461</v>
      </c>
      <c r="D80" s="27">
        <v>100051</v>
      </c>
      <c r="E80" s="1" t="s">
        <v>946</v>
      </c>
      <c r="F80" s="34" t="s">
        <v>179</v>
      </c>
      <c r="G80" s="34" t="s">
        <v>162</v>
      </c>
      <c r="H80" s="30">
        <v>44232</v>
      </c>
      <c r="I80" s="30" t="s">
        <v>39</v>
      </c>
      <c r="J80" s="30" t="s">
        <v>39</v>
      </c>
      <c r="K80" s="42">
        <f t="shared" ca="1" si="7"/>
        <v>1070</v>
      </c>
      <c r="L80" s="44" t="str">
        <f t="shared" si="8"/>
        <v>Billable</v>
      </c>
      <c r="M80" s="34" t="s">
        <v>124</v>
      </c>
      <c r="N80" s="1" t="s">
        <v>41</v>
      </c>
      <c r="O80" s="1" t="s">
        <v>42</v>
      </c>
      <c r="P80" s="1"/>
      <c r="Q80" s="1"/>
      <c r="R80" s="1" t="s">
        <v>43</v>
      </c>
      <c r="S80" s="33" t="s">
        <v>163</v>
      </c>
      <c r="T80" s="47" t="s">
        <v>965</v>
      </c>
      <c r="U80" s="47" t="s">
        <v>20</v>
      </c>
      <c r="V80" s="47" t="s">
        <v>20</v>
      </c>
      <c r="W80" s="47" t="s">
        <v>965</v>
      </c>
      <c r="X80" s="47" t="s">
        <v>965</v>
      </c>
      <c r="Y80" s="47" t="s">
        <v>965</v>
      </c>
      <c r="Z80" s="47" t="s">
        <v>965</v>
      </c>
      <c r="AA80" s="47" t="s">
        <v>965</v>
      </c>
      <c r="AB80" s="47" t="s">
        <v>20</v>
      </c>
      <c r="AC80" s="47" t="s">
        <v>20</v>
      </c>
      <c r="AD80" s="47" t="s">
        <v>965</v>
      </c>
      <c r="AE80" s="47" t="s">
        <v>965</v>
      </c>
      <c r="AF80" s="47" t="s">
        <v>965</v>
      </c>
      <c r="AG80" s="47" t="s">
        <v>965</v>
      </c>
      <c r="AH80" s="47" t="s">
        <v>965</v>
      </c>
      <c r="AI80" s="47" t="s">
        <v>20</v>
      </c>
      <c r="AJ80" s="47" t="s">
        <v>20</v>
      </c>
      <c r="AK80" s="47" t="s">
        <v>965</v>
      </c>
      <c r="AL80" s="47" t="s">
        <v>965</v>
      </c>
      <c r="AM80" s="47" t="s">
        <v>965</v>
      </c>
      <c r="AN80" s="47" t="s">
        <v>967</v>
      </c>
      <c r="AO80" s="47" t="s">
        <v>967</v>
      </c>
      <c r="AP80" s="47" t="s">
        <v>20</v>
      </c>
      <c r="AQ80" s="47" t="s">
        <v>20</v>
      </c>
      <c r="AR80" s="47" t="s">
        <v>20</v>
      </c>
      <c r="AS80" s="47" t="s">
        <v>968</v>
      </c>
      <c r="AT80" s="47" t="s">
        <v>968</v>
      </c>
      <c r="AU80" s="47" t="s">
        <v>967</v>
      </c>
      <c r="AV80" s="47" t="s">
        <v>967</v>
      </c>
      <c r="AW80" s="47" t="s">
        <v>20</v>
      </c>
      <c r="AX80" s="47" t="s">
        <v>20</v>
      </c>
      <c r="AY80" s="42">
        <f>COUNTIFS($T80:$AX80,"P")</f>
        <v>14</v>
      </c>
      <c r="AZ80" s="42">
        <f>COUNTIFS($T80:$AX80,"HD")/2</f>
        <v>0</v>
      </c>
      <c r="BA80" s="42">
        <f>COUNTIFS($T80:$AX80,"DO")</f>
        <v>11</v>
      </c>
      <c r="BB80" s="1">
        <f>COUNTIFS($T80:$AX80,"UPL")</f>
        <v>0</v>
      </c>
      <c r="BC80" s="42">
        <f>COUNTIFS($T80:$AX80,"LWP")</f>
        <v>0</v>
      </c>
      <c r="BD80" s="42">
        <f>SUM(COUNTIFS($T80:$AX80,{"PAT","MAT"}))</f>
        <v>0</v>
      </c>
      <c r="BE80" s="42">
        <f>COUNTIFS($T80:$AX80,"HO")</f>
        <v>0</v>
      </c>
      <c r="BF80" s="42">
        <f>COUNTIFS($T80:$AX80,"NA")</f>
        <v>0</v>
      </c>
      <c r="BG80" s="42">
        <f>COUNTIFS($T80:$AX80,"PL")</f>
        <v>2</v>
      </c>
      <c r="BH80" s="42">
        <f>COUNTIFS($T80:$AX80,"CL")</f>
        <v>4</v>
      </c>
      <c r="BI80" s="42">
        <f>COUNTIFS($T80:$AX80,"BL")</f>
        <v>0</v>
      </c>
      <c r="BJ80" s="42">
        <f>COUNTIFS($T80:$AX80,"CO")</f>
        <v>0</v>
      </c>
      <c r="BK80" s="42">
        <f t="shared" si="9"/>
        <v>6</v>
      </c>
      <c r="BL80" s="42">
        <f t="shared" si="10"/>
        <v>0</v>
      </c>
      <c r="BM80" s="42">
        <f t="shared" si="11"/>
        <v>1</v>
      </c>
      <c r="BN80" s="42">
        <f>SUM(AY80:BJ80)+SUM(COUNTIFS(Q80:AX80,{"TERM","RESIGNED"}))</f>
        <v>31</v>
      </c>
      <c r="BO80" s="1" t="s">
        <v>45</v>
      </c>
      <c r="BP80" s="42" t="s">
        <v>1020</v>
      </c>
      <c r="BQ80" s="34"/>
    </row>
    <row r="81" spans="1:69" x14ac:dyDescent="0.25">
      <c r="A81" s="32">
        <f t="shared" si="12"/>
        <v>79</v>
      </c>
      <c r="B81" s="1" t="s">
        <v>172</v>
      </c>
      <c r="C81" s="1">
        <v>18462</v>
      </c>
      <c r="D81" s="27">
        <v>100052</v>
      </c>
      <c r="E81" s="1" t="s">
        <v>946</v>
      </c>
      <c r="F81" s="34" t="s">
        <v>158</v>
      </c>
      <c r="G81" s="34" t="s">
        <v>70</v>
      </c>
      <c r="H81" s="30">
        <v>44239</v>
      </c>
      <c r="I81" s="30" t="s">
        <v>39</v>
      </c>
      <c r="J81" s="30" t="s">
        <v>39</v>
      </c>
      <c r="K81" s="42">
        <f t="shared" ca="1" si="7"/>
        <v>1063</v>
      </c>
      <c r="L81" s="44" t="str">
        <f t="shared" si="8"/>
        <v>Non Billable</v>
      </c>
      <c r="M81" s="34" t="s">
        <v>52</v>
      </c>
      <c r="N81" s="1" t="s">
        <v>41</v>
      </c>
      <c r="O81" s="1" t="s">
        <v>42</v>
      </c>
      <c r="P81" s="1"/>
      <c r="Q81" s="1"/>
      <c r="R81" s="1" t="s">
        <v>57</v>
      </c>
      <c r="S81" s="33" t="s">
        <v>181</v>
      </c>
      <c r="T81" s="47" t="s">
        <v>965</v>
      </c>
      <c r="U81" s="47" t="s">
        <v>20</v>
      </c>
      <c r="V81" s="47" t="s">
        <v>20</v>
      </c>
      <c r="W81" s="47" t="s">
        <v>965</v>
      </c>
      <c r="X81" s="47" t="s">
        <v>965</v>
      </c>
      <c r="Y81" s="47" t="s">
        <v>965</v>
      </c>
      <c r="Z81" s="47" t="s">
        <v>965</v>
      </c>
      <c r="AA81" s="47" t="s">
        <v>965</v>
      </c>
      <c r="AB81" s="47" t="s">
        <v>20</v>
      </c>
      <c r="AC81" s="47" t="s">
        <v>20</v>
      </c>
      <c r="AD81" s="47" t="s">
        <v>965</v>
      </c>
      <c r="AE81" s="47" t="s">
        <v>965</v>
      </c>
      <c r="AF81" s="47" t="s">
        <v>965</v>
      </c>
      <c r="AG81" s="47" t="s">
        <v>965</v>
      </c>
      <c r="AH81" s="47" t="s">
        <v>965</v>
      </c>
      <c r="AI81" s="47" t="s">
        <v>20</v>
      </c>
      <c r="AJ81" s="47" t="s">
        <v>20</v>
      </c>
      <c r="AK81" s="47" t="s">
        <v>965</v>
      </c>
      <c r="AL81" s="47" t="s">
        <v>965</v>
      </c>
      <c r="AM81" s="47" t="s">
        <v>965</v>
      </c>
      <c r="AN81" s="47" t="s">
        <v>965</v>
      </c>
      <c r="AO81" s="47" t="s">
        <v>965</v>
      </c>
      <c r="AP81" s="47" t="s">
        <v>20</v>
      </c>
      <c r="AQ81" s="47" t="s">
        <v>20</v>
      </c>
      <c r="AR81" s="47" t="s">
        <v>20</v>
      </c>
      <c r="AS81" s="47" t="s">
        <v>965</v>
      </c>
      <c r="AT81" s="47" t="s">
        <v>965</v>
      </c>
      <c r="AU81" s="47" t="s">
        <v>965</v>
      </c>
      <c r="AV81" s="47" t="s">
        <v>965</v>
      </c>
      <c r="AW81" s="47" t="s">
        <v>20</v>
      </c>
      <c r="AX81" s="47" t="s">
        <v>20</v>
      </c>
      <c r="AY81" s="42">
        <f>COUNTIFS($T81:$AX81,"P")</f>
        <v>20</v>
      </c>
      <c r="AZ81" s="42">
        <f>COUNTIFS($T81:$AX81,"HD")/2</f>
        <v>0</v>
      </c>
      <c r="BA81" s="42">
        <f>COUNTIFS($T81:$AX81,"DO")</f>
        <v>11</v>
      </c>
      <c r="BB81" s="1">
        <f>COUNTIFS($T81:$AX81,"UPL")</f>
        <v>0</v>
      </c>
      <c r="BC81" s="42">
        <f>COUNTIFS($T81:$AX81,"LWP")</f>
        <v>0</v>
      </c>
      <c r="BD81" s="42">
        <f>SUM(COUNTIFS($T81:$AX81,{"PAT","MAT"}))</f>
        <v>0</v>
      </c>
      <c r="BE81" s="42">
        <f>COUNTIFS($T81:$AX81,"HO")</f>
        <v>0</v>
      </c>
      <c r="BF81" s="42">
        <f>COUNTIFS($T81:$AX81,"NA")</f>
        <v>0</v>
      </c>
      <c r="BG81" s="42">
        <f>COUNTIFS($T81:$AX81,"PL")</f>
        <v>0</v>
      </c>
      <c r="BH81" s="42">
        <f>COUNTIFS($T81:$AX81,"CL")</f>
        <v>0</v>
      </c>
      <c r="BI81" s="42">
        <f>COUNTIFS($T81:$AX81,"BL")</f>
        <v>0</v>
      </c>
      <c r="BJ81" s="42">
        <f>COUNTIFS($T81:$AX81,"CO")</f>
        <v>0</v>
      </c>
      <c r="BK81" s="42">
        <f t="shared" si="9"/>
        <v>0</v>
      </c>
      <c r="BL81" s="42">
        <f t="shared" si="10"/>
        <v>1</v>
      </c>
      <c r="BM81" s="42">
        <f t="shared" si="11"/>
        <v>1</v>
      </c>
      <c r="BN81" s="42">
        <f>SUM(AY81:BJ81)+SUM(COUNTIFS(Q81:AX81,{"TERM","RESIGNED"}))</f>
        <v>31</v>
      </c>
      <c r="BO81" s="1" t="s">
        <v>45</v>
      </c>
      <c r="BP81" s="42" t="s">
        <v>1018</v>
      </c>
      <c r="BQ81" s="34"/>
    </row>
    <row r="82" spans="1:69" x14ac:dyDescent="0.25">
      <c r="A82" s="32">
        <f t="shared" si="12"/>
        <v>80</v>
      </c>
      <c r="B82" s="1" t="s">
        <v>172</v>
      </c>
      <c r="C82" s="1">
        <v>18463</v>
      </c>
      <c r="D82" s="27">
        <v>100053</v>
      </c>
      <c r="E82" s="1" t="s">
        <v>946</v>
      </c>
      <c r="F82" s="34" t="s">
        <v>183</v>
      </c>
      <c r="G82" s="34" t="s">
        <v>80</v>
      </c>
      <c r="H82" s="30">
        <v>44239</v>
      </c>
      <c r="I82" s="30" t="s">
        <v>39</v>
      </c>
      <c r="J82" s="30" t="s">
        <v>39</v>
      </c>
      <c r="K82" s="42">
        <f t="shared" ca="1" si="7"/>
        <v>1063</v>
      </c>
      <c r="L82" s="44" t="str">
        <f t="shared" si="8"/>
        <v>Non Billable</v>
      </c>
      <c r="M82" s="34" t="s">
        <v>56</v>
      </c>
      <c r="N82" s="1" t="s">
        <v>41</v>
      </c>
      <c r="O82" s="1" t="s">
        <v>42</v>
      </c>
      <c r="P82" s="1"/>
      <c r="Q82" s="1"/>
      <c r="R82" s="1" t="s">
        <v>57</v>
      </c>
      <c r="S82" s="33" t="s">
        <v>81</v>
      </c>
      <c r="T82" s="47" t="s">
        <v>968</v>
      </c>
      <c r="U82" s="47" t="s">
        <v>20</v>
      </c>
      <c r="V82" s="47" t="s">
        <v>20</v>
      </c>
      <c r="W82" s="47" t="s">
        <v>968</v>
      </c>
      <c r="X82" s="47" t="s">
        <v>968</v>
      </c>
      <c r="Y82" s="47" t="s">
        <v>965</v>
      </c>
      <c r="Z82" s="47" t="s">
        <v>965</v>
      </c>
      <c r="AA82" s="47" t="s">
        <v>965</v>
      </c>
      <c r="AB82" s="47" t="s">
        <v>20</v>
      </c>
      <c r="AC82" s="47" t="s">
        <v>20</v>
      </c>
      <c r="AD82" s="47" t="s">
        <v>965</v>
      </c>
      <c r="AE82" s="47" t="s">
        <v>965</v>
      </c>
      <c r="AF82" s="47" t="s">
        <v>965</v>
      </c>
      <c r="AG82" s="47" t="s">
        <v>965</v>
      </c>
      <c r="AH82" s="47" t="s">
        <v>965</v>
      </c>
      <c r="AI82" s="47" t="s">
        <v>20</v>
      </c>
      <c r="AJ82" s="47" t="s">
        <v>20</v>
      </c>
      <c r="AK82" s="47" t="s">
        <v>965</v>
      </c>
      <c r="AL82" s="47" t="s">
        <v>965</v>
      </c>
      <c r="AM82" s="47" t="s">
        <v>965</v>
      </c>
      <c r="AN82" s="47" t="s">
        <v>965</v>
      </c>
      <c r="AO82" s="47" t="s">
        <v>965</v>
      </c>
      <c r="AP82" s="47" t="s">
        <v>20</v>
      </c>
      <c r="AQ82" s="47" t="s">
        <v>20</v>
      </c>
      <c r="AR82" s="47" t="s">
        <v>20</v>
      </c>
      <c r="AS82" s="47" t="s">
        <v>965</v>
      </c>
      <c r="AT82" s="47" t="s">
        <v>967</v>
      </c>
      <c r="AU82" s="47" t="s">
        <v>965</v>
      </c>
      <c r="AV82" s="47" t="s">
        <v>965</v>
      </c>
      <c r="AW82" s="47" t="s">
        <v>20</v>
      </c>
      <c r="AX82" s="47" t="s">
        <v>20</v>
      </c>
      <c r="AY82" s="42">
        <f>COUNTIFS($T82:$AX82,"P")</f>
        <v>16</v>
      </c>
      <c r="AZ82" s="42">
        <f>COUNTIFS($T82:$AX82,"HD")/2</f>
        <v>0</v>
      </c>
      <c r="BA82" s="42">
        <f>COUNTIFS($T82:$AX82,"DO")</f>
        <v>11</v>
      </c>
      <c r="BB82" s="1">
        <f>COUNTIFS($T82:$AX82,"UPL")</f>
        <v>0</v>
      </c>
      <c r="BC82" s="42">
        <f>COUNTIFS($T82:$AX82,"LWP")</f>
        <v>0</v>
      </c>
      <c r="BD82" s="42">
        <f>SUM(COUNTIFS($T82:$AX82,{"PAT","MAT"}))</f>
        <v>0</v>
      </c>
      <c r="BE82" s="42">
        <f>COUNTIFS($T82:$AX82,"HO")</f>
        <v>0</v>
      </c>
      <c r="BF82" s="42">
        <f>COUNTIFS($T82:$AX82,"NA")</f>
        <v>0</v>
      </c>
      <c r="BG82" s="42">
        <f>COUNTIFS($T82:$AX82,"PL")</f>
        <v>3</v>
      </c>
      <c r="BH82" s="42">
        <f>COUNTIFS($T82:$AX82,"CL")</f>
        <v>1</v>
      </c>
      <c r="BI82" s="42">
        <f>COUNTIFS($T82:$AX82,"BL")</f>
        <v>0</v>
      </c>
      <c r="BJ82" s="42">
        <f>COUNTIFS($T82:$AX82,"CO")</f>
        <v>0</v>
      </c>
      <c r="BK82" s="42">
        <f t="shared" si="9"/>
        <v>4</v>
      </c>
      <c r="BL82" s="42">
        <f t="shared" si="10"/>
        <v>0</v>
      </c>
      <c r="BM82" s="42">
        <f t="shared" si="11"/>
        <v>1</v>
      </c>
      <c r="BN82" s="42">
        <f>SUM(AY82:BJ82)+SUM(COUNTIFS(Q82:AX82,{"TERM","RESIGNED"}))</f>
        <v>31</v>
      </c>
      <c r="BO82" s="1" t="s">
        <v>45</v>
      </c>
      <c r="BP82" s="42" t="s">
        <v>1218</v>
      </c>
      <c r="BQ82" s="34"/>
    </row>
    <row r="83" spans="1:69" x14ac:dyDescent="0.25">
      <c r="A83" s="32">
        <f t="shared" si="12"/>
        <v>81</v>
      </c>
      <c r="B83" s="1" t="s">
        <v>172</v>
      </c>
      <c r="C83" s="1">
        <v>100076</v>
      </c>
      <c r="D83" s="27">
        <v>100076</v>
      </c>
      <c r="E83" s="1" t="s">
        <v>946</v>
      </c>
      <c r="F83" s="34" t="s">
        <v>184</v>
      </c>
      <c r="G83" s="34" t="s">
        <v>55</v>
      </c>
      <c r="H83" s="30">
        <v>44246</v>
      </c>
      <c r="I83" s="30" t="s">
        <v>39</v>
      </c>
      <c r="J83" s="30" t="s">
        <v>39</v>
      </c>
      <c r="K83" s="42">
        <f t="shared" ca="1" si="7"/>
        <v>1056</v>
      </c>
      <c r="L83" s="44" t="str">
        <f t="shared" si="8"/>
        <v>Non Billable</v>
      </c>
      <c r="M83" s="34" t="s">
        <v>56</v>
      </c>
      <c r="N83" s="1" t="s">
        <v>41</v>
      </c>
      <c r="O83" s="1" t="s">
        <v>42</v>
      </c>
      <c r="P83" s="1"/>
      <c r="Q83" s="1"/>
      <c r="R83" s="1" t="s">
        <v>57</v>
      </c>
      <c r="S83" s="33" t="s">
        <v>76</v>
      </c>
      <c r="T83" s="47" t="s">
        <v>965</v>
      </c>
      <c r="U83" s="47" t="s">
        <v>20</v>
      </c>
      <c r="V83" s="47" t="s">
        <v>20</v>
      </c>
      <c r="W83" s="47" t="s">
        <v>965</v>
      </c>
      <c r="X83" s="47" t="s">
        <v>965</v>
      </c>
      <c r="Y83" s="47" t="s">
        <v>965</v>
      </c>
      <c r="Z83" s="47" t="s">
        <v>968</v>
      </c>
      <c r="AA83" s="47" t="s">
        <v>965</v>
      </c>
      <c r="AB83" s="47" t="s">
        <v>20</v>
      </c>
      <c r="AC83" s="47" t="s">
        <v>20</v>
      </c>
      <c r="AD83" s="47" t="s">
        <v>967</v>
      </c>
      <c r="AE83" s="47" t="s">
        <v>965</v>
      </c>
      <c r="AF83" s="47" t="s">
        <v>965</v>
      </c>
      <c r="AG83" s="47" t="s">
        <v>965</v>
      </c>
      <c r="AH83" s="47" t="s">
        <v>965</v>
      </c>
      <c r="AI83" s="47" t="s">
        <v>20</v>
      </c>
      <c r="AJ83" s="47" t="s">
        <v>20</v>
      </c>
      <c r="AK83" s="47" t="s">
        <v>965</v>
      </c>
      <c r="AL83" s="47" t="s">
        <v>965</v>
      </c>
      <c r="AM83" s="47" t="s">
        <v>965</v>
      </c>
      <c r="AN83" s="47" t="s">
        <v>965</v>
      </c>
      <c r="AO83" s="47" t="s">
        <v>965</v>
      </c>
      <c r="AP83" s="47" t="s">
        <v>20</v>
      </c>
      <c r="AQ83" s="47" t="s">
        <v>20</v>
      </c>
      <c r="AR83" s="47" t="s">
        <v>20</v>
      </c>
      <c r="AS83" s="47" t="s">
        <v>967</v>
      </c>
      <c r="AT83" s="47" t="s">
        <v>967</v>
      </c>
      <c r="AU83" s="47" t="s">
        <v>967</v>
      </c>
      <c r="AV83" s="47" t="s">
        <v>967</v>
      </c>
      <c r="AW83" s="47" t="s">
        <v>20</v>
      </c>
      <c r="AX83" s="47" t="s">
        <v>20</v>
      </c>
      <c r="AY83" s="42">
        <f>COUNTIFS($T83:$AX83,"P")</f>
        <v>14</v>
      </c>
      <c r="AZ83" s="42">
        <f>COUNTIFS($T83:$AX83,"HD")/2</f>
        <v>0</v>
      </c>
      <c r="BA83" s="42">
        <f>COUNTIFS($T83:$AX83,"DO")</f>
        <v>11</v>
      </c>
      <c r="BB83" s="1">
        <f>COUNTIFS($T83:$AX83,"UPL")</f>
        <v>0</v>
      </c>
      <c r="BC83" s="42">
        <f>COUNTIFS($T83:$AX83,"LWP")</f>
        <v>0</v>
      </c>
      <c r="BD83" s="42">
        <f>SUM(COUNTIFS($T83:$AX83,{"PAT","MAT"}))</f>
        <v>0</v>
      </c>
      <c r="BE83" s="42">
        <f>COUNTIFS($T83:$AX83,"HO")</f>
        <v>0</v>
      </c>
      <c r="BF83" s="42">
        <f>COUNTIFS($T83:$AX83,"NA")</f>
        <v>0</v>
      </c>
      <c r="BG83" s="42">
        <f>COUNTIFS($T83:$AX83,"PL")</f>
        <v>1</v>
      </c>
      <c r="BH83" s="42">
        <f>COUNTIFS($T83:$AX83,"CL")</f>
        <v>5</v>
      </c>
      <c r="BI83" s="42">
        <f>COUNTIFS($T83:$AX83,"BL")</f>
        <v>0</v>
      </c>
      <c r="BJ83" s="42">
        <f>COUNTIFS($T83:$AX83,"CO")</f>
        <v>0</v>
      </c>
      <c r="BK83" s="42">
        <f t="shared" si="9"/>
        <v>6</v>
      </c>
      <c r="BL83" s="42">
        <f t="shared" si="10"/>
        <v>0</v>
      </c>
      <c r="BM83" s="42">
        <f t="shared" si="11"/>
        <v>1</v>
      </c>
      <c r="BN83" s="42">
        <f>SUM(AY83:BJ83)+SUM(COUNTIFS(Q83:AX83,{"TERM","RESIGNED"}))</f>
        <v>31</v>
      </c>
      <c r="BO83" s="1" t="s">
        <v>45</v>
      </c>
      <c r="BP83" s="42" t="s">
        <v>1221</v>
      </c>
      <c r="BQ83" s="34"/>
    </row>
    <row r="84" spans="1:69" x14ac:dyDescent="0.25">
      <c r="A84" s="32">
        <f t="shared" si="12"/>
        <v>82</v>
      </c>
      <c r="B84" s="1" t="s">
        <v>172</v>
      </c>
      <c r="C84" s="1">
        <v>100098</v>
      </c>
      <c r="D84" s="27">
        <v>100098</v>
      </c>
      <c r="E84" s="1" t="s">
        <v>945</v>
      </c>
      <c r="F84" s="34" t="s">
        <v>185</v>
      </c>
      <c r="G84" s="34" t="s">
        <v>186</v>
      </c>
      <c r="H84" s="30">
        <v>44253</v>
      </c>
      <c r="I84" s="30" t="s">
        <v>39</v>
      </c>
      <c r="J84" s="30" t="s">
        <v>39</v>
      </c>
      <c r="K84" s="42">
        <f t="shared" ca="1" si="7"/>
        <v>1049</v>
      </c>
      <c r="L84" s="44" t="str">
        <f t="shared" si="8"/>
        <v>Billable</v>
      </c>
      <c r="M84" s="34" t="s">
        <v>187</v>
      </c>
      <c r="N84" s="1" t="s">
        <v>41</v>
      </c>
      <c r="O84" s="1" t="s">
        <v>42</v>
      </c>
      <c r="P84" s="1"/>
      <c r="Q84" s="1"/>
      <c r="R84" s="1" t="s">
        <v>43</v>
      </c>
      <c r="S84" s="33" t="s">
        <v>188</v>
      </c>
      <c r="T84" s="47" t="s">
        <v>967</v>
      </c>
      <c r="U84" s="47" t="s">
        <v>20</v>
      </c>
      <c r="V84" s="47" t="s">
        <v>20</v>
      </c>
      <c r="W84" s="47" t="s">
        <v>965</v>
      </c>
      <c r="X84" s="47" t="s">
        <v>965</v>
      </c>
      <c r="Y84" s="47" t="s">
        <v>965</v>
      </c>
      <c r="Z84" s="47" t="s">
        <v>965</v>
      </c>
      <c r="AA84" s="47" t="s">
        <v>968</v>
      </c>
      <c r="AB84" s="47" t="s">
        <v>20</v>
      </c>
      <c r="AC84" s="47" t="s">
        <v>20</v>
      </c>
      <c r="AD84" s="47" t="s">
        <v>967</v>
      </c>
      <c r="AE84" s="47" t="s">
        <v>968</v>
      </c>
      <c r="AF84" s="47" t="s">
        <v>968</v>
      </c>
      <c r="AG84" s="47" t="s">
        <v>968</v>
      </c>
      <c r="AH84" s="47" t="s">
        <v>968</v>
      </c>
      <c r="AI84" s="47" t="s">
        <v>20</v>
      </c>
      <c r="AJ84" s="47" t="s">
        <v>20</v>
      </c>
      <c r="AK84" s="47" t="s">
        <v>968</v>
      </c>
      <c r="AL84" s="47" t="s">
        <v>968</v>
      </c>
      <c r="AM84" s="47" t="s">
        <v>968</v>
      </c>
      <c r="AN84" s="47" t="s">
        <v>968</v>
      </c>
      <c r="AO84" s="47" t="s">
        <v>968</v>
      </c>
      <c r="AP84" s="47" t="s">
        <v>20</v>
      </c>
      <c r="AQ84" s="47" t="s">
        <v>20</v>
      </c>
      <c r="AR84" s="47" t="s">
        <v>20</v>
      </c>
      <c r="AS84" s="47" t="s">
        <v>968</v>
      </c>
      <c r="AT84" s="47" t="s">
        <v>968</v>
      </c>
      <c r="AU84" s="47" t="s">
        <v>968</v>
      </c>
      <c r="AV84" s="47" t="s">
        <v>968</v>
      </c>
      <c r="AW84" s="47" t="s">
        <v>20</v>
      </c>
      <c r="AX84" s="47" t="s">
        <v>20</v>
      </c>
      <c r="AY84" s="42">
        <f>COUNTIFS($T84:$AX84,"P")</f>
        <v>4</v>
      </c>
      <c r="AZ84" s="42">
        <f>COUNTIFS($T84:$AX84,"HD")/2</f>
        <v>0</v>
      </c>
      <c r="BA84" s="42">
        <f>COUNTIFS($T84:$AX84,"DO")</f>
        <v>11</v>
      </c>
      <c r="BB84" s="1">
        <f>COUNTIFS($T84:$AX84,"UPL")</f>
        <v>0</v>
      </c>
      <c r="BC84" s="42">
        <f>COUNTIFS($T84:$AX84,"LWP")</f>
        <v>0</v>
      </c>
      <c r="BD84" s="42">
        <f>SUM(COUNTIFS($T84:$AX84,{"PAT","MAT"}))</f>
        <v>0</v>
      </c>
      <c r="BE84" s="42">
        <f>COUNTIFS($T84:$AX84,"HO")</f>
        <v>0</v>
      </c>
      <c r="BF84" s="42">
        <f>COUNTIFS($T84:$AX84,"NA")</f>
        <v>0</v>
      </c>
      <c r="BG84" s="42">
        <f>COUNTIFS($T84:$AX84,"PL")</f>
        <v>14</v>
      </c>
      <c r="BH84" s="42">
        <f>COUNTIFS($T84:$AX84,"CL")</f>
        <v>2</v>
      </c>
      <c r="BI84" s="42">
        <f>COUNTIFS($T84:$AX84,"BL")</f>
        <v>0</v>
      </c>
      <c r="BJ84" s="42">
        <f>COUNTIFS($T84:$AX84,"CO")</f>
        <v>0</v>
      </c>
      <c r="BK84" s="42">
        <f t="shared" si="9"/>
        <v>16</v>
      </c>
      <c r="BL84" s="42">
        <f t="shared" si="10"/>
        <v>0</v>
      </c>
      <c r="BM84" s="42">
        <f t="shared" si="11"/>
        <v>0</v>
      </c>
      <c r="BN84" s="42">
        <f>SUM(AY84:BJ84)+SUM(COUNTIFS(Q84:AX84,{"TERM","RESIGNED"}))</f>
        <v>31</v>
      </c>
      <c r="BO84" s="1" t="s">
        <v>45</v>
      </c>
      <c r="BP84" s="42" t="s">
        <v>1020</v>
      </c>
      <c r="BQ84" s="34"/>
    </row>
    <row r="85" spans="1:69" x14ac:dyDescent="0.25">
      <c r="A85" s="32">
        <f t="shared" si="12"/>
        <v>83</v>
      </c>
      <c r="B85" s="1" t="s">
        <v>172</v>
      </c>
      <c r="C85" s="1">
        <v>18359</v>
      </c>
      <c r="D85" s="27">
        <v>100165</v>
      </c>
      <c r="E85" s="1" t="s">
        <v>945</v>
      </c>
      <c r="F85" s="34" t="s">
        <v>195</v>
      </c>
      <c r="G85" s="34" t="s">
        <v>80</v>
      </c>
      <c r="H85" s="30">
        <v>44256</v>
      </c>
      <c r="I85" s="30">
        <v>44211</v>
      </c>
      <c r="J85" s="30" t="s">
        <v>39</v>
      </c>
      <c r="K85" s="42">
        <f t="shared" ca="1" si="7"/>
        <v>1046</v>
      </c>
      <c r="L85" s="44" t="str">
        <f t="shared" si="8"/>
        <v>Non Billable</v>
      </c>
      <c r="M85" s="34" t="s">
        <v>56</v>
      </c>
      <c r="N85" s="1" t="s">
        <v>41</v>
      </c>
      <c r="O85" s="1" t="s">
        <v>42</v>
      </c>
      <c r="P85" s="1"/>
      <c r="Q85" s="1"/>
      <c r="R85" s="1" t="s">
        <v>43</v>
      </c>
      <c r="S85" s="33" t="s">
        <v>102</v>
      </c>
      <c r="T85" s="47" t="s">
        <v>965</v>
      </c>
      <c r="U85" s="47" t="s">
        <v>20</v>
      </c>
      <c r="V85" s="47" t="s">
        <v>20</v>
      </c>
      <c r="W85" s="47" t="s">
        <v>967</v>
      </c>
      <c r="X85" s="47" t="s">
        <v>967</v>
      </c>
      <c r="Y85" s="47" t="s">
        <v>968</v>
      </c>
      <c r="Z85" s="47" t="s">
        <v>968</v>
      </c>
      <c r="AA85" s="47" t="s">
        <v>968</v>
      </c>
      <c r="AB85" s="47" t="s">
        <v>20</v>
      </c>
      <c r="AC85" s="47" t="s">
        <v>20</v>
      </c>
      <c r="AD85" s="47" t="s">
        <v>21</v>
      </c>
      <c r="AE85" s="47" t="s">
        <v>965</v>
      </c>
      <c r="AF85" s="47" t="s">
        <v>965</v>
      </c>
      <c r="AG85" s="47" t="s">
        <v>965</v>
      </c>
      <c r="AH85" s="47" t="s">
        <v>965</v>
      </c>
      <c r="AI85" s="47" t="s">
        <v>20</v>
      </c>
      <c r="AJ85" s="47" t="s">
        <v>20</v>
      </c>
      <c r="AK85" s="47" t="s">
        <v>965</v>
      </c>
      <c r="AL85" s="47" t="s">
        <v>22</v>
      </c>
      <c r="AM85" s="47" t="s">
        <v>965</v>
      </c>
      <c r="AN85" s="47" t="s">
        <v>965</v>
      </c>
      <c r="AO85" s="47" t="s">
        <v>965</v>
      </c>
      <c r="AP85" s="47" t="s">
        <v>20</v>
      </c>
      <c r="AQ85" s="47" t="s">
        <v>20</v>
      </c>
      <c r="AR85" s="47" t="s">
        <v>20</v>
      </c>
      <c r="AS85" s="47" t="s">
        <v>965</v>
      </c>
      <c r="AT85" s="47" t="s">
        <v>965</v>
      </c>
      <c r="AU85" s="47" t="s">
        <v>965</v>
      </c>
      <c r="AV85" s="47" t="s">
        <v>965</v>
      </c>
      <c r="AW85" s="47" t="s">
        <v>20</v>
      </c>
      <c r="AX85" s="47" t="s">
        <v>20</v>
      </c>
      <c r="AY85" s="42">
        <f>COUNTIFS($T85:$AX85,"P")</f>
        <v>13</v>
      </c>
      <c r="AZ85" s="42">
        <f>COUNTIFS($T85:$AX85,"HD")/2</f>
        <v>0</v>
      </c>
      <c r="BA85" s="42">
        <f>COUNTIFS($T85:$AX85,"DO")</f>
        <v>11</v>
      </c>
      <c r="BB85" s="1">
        <f>COUNTIFS($T85:$AX85,"UPL")</f>
        <v>1</v>
      </c>
      <c r="BC85" s="42">
        <f>COUNTIFS($T85:$AX85,"LWP")</f>
        <v>1</v>
      </c>
      <c r="BD85" s="42">
        <f>SUM(COUNTIFS($T85:$AX85,{"PAT","MAT"}))</f>
        <v>0</v>
      </c>
      <c r="BE85" s="42">
        <f>COUNTIFS($T85:$AX85,"HO")</f>
        <v>0</v>
      </c>
      <c r="BF85" s="42">
        <f>COUNTIFS($T85:$AX85,"NA")</f>
        <v>0</v>
      </c>
      <c r="BG85" s="42">
        <f>COUNTIFS($T85:$AX85,"PL")</f>
        <v>3</v>
      </c>
      <c r="BH85" s="42">
        <f>COUNTIFS($T85:$AX85,"CL")</f>
        <v>2</v>
      </c>
      <c r="BI85" s="42">
        <f>COUNTIFS($T85:$AX85,"BL")</f>
        <v>0</v>
      </c>
      <c r="BJ85" s="42">
        <f>COUNTIFS($T85:$AX85,"CO")</f>
        <v>0</v>
      </c>
      <c r="BK85" s="42">
        <f t="shared" si="9"/>
        <v>5</v>
      </c>
      <c r="BL85" s="42">
        <f t="shared" si="10"/>
        <v>0</v>
      </c>
      <c r="BM85" s="42">
        <f t="shared" si="11"/>
        <v>1</v>
      </c>
      <c r="BN85" s="42">
        <f>SUM(AY85:BJ85)+SUM(COUNTIFS(Q85:AX85,{"TERM","RESIGNED"}))</f>
        <v>31</v>
      </c>
      <c r="BO85" s="1" t="s">
        <v>45</v>
      </c>
      <c r="BP85" s="42" t="s">
        <v>1218</v>
      </c>
      <c r="BQ85" s="34"/>
    </row>
    <row r="86" spans="1:69" x14ac:dyDescent="0.25">
      <c r="A86" s="32">
        <f t="shared" si="12"/>
        <v>84</v>
      </c>
      <c r="B86" s="1" t="s">
        <v>172</v>
      </c>
      <c r="C86" s="1">
        <v>18378</v>
      </c>
      <c r="D86" s="27">
        <v>100180</v>
      </c>
      <c r="E86" s="1" t="s">
        <v>946</v>
      </c>
      <c r="F86" s="34" t="s">
        <v>189</v>
      </c>
      <c r="G86" s="34" t="s">
        <v>262</v>
      </c>
      <c r="H86" s="30">
        <v>44256</v>
      </c>
      <c r="I86" s="30">
        <v>44211</v>
      </c>
      <c r="J86" s="30" t="s">
        <v>39</v>
      </c>
      <c r="K86" s="42">
        <f t="shared" ca="1" si="7"/>
        <v>1046</v>
      </c>
      <c r="L86" s="44" t="str">
        <f t="shared" si="8"/>
        <v>Non Billable</v>
      </c>
      <c r="M86" s="34" t="s">
        <v>191</v>
      </c>
      <c r="N86" s="1" t="s">
        <v>41</v>
      </c>
      <c r="O86" s="1" t="s">
        <v>42</v>
      </c>
      <c r="P86" s="1"/>
      <c r="Q86" s="1"/>
      <c r="R86" s="1" t="s">
        <v>57</v>
      </c>
      <c r="S86" s="33" t="s">
        <v>192</v>
      </c>
      <c r="T86" s="47" t="s">
        <v>965</v>
      </c>
      <c r="U86" s="47" t="s">
        <v>20</v>
      </c>
      <c r="V86" s="47" t="s">
        <v>20</v>
      </c>
      <c r="W86" s="47" t="s">
        <v>965</v>
      </c>
      <c r="X86" s="47" t="s">
        <v>967</v>
      </c>
      <c r="Y86" s="47" t="s">
        <v>965</v>
      </c>
      <c r="Z86" s="47" t="s">
        <v>965</v>
      </c>
      <c r="AA86" s="47" t="s">
        <v>965</v>
      </c>
      <c r="AB86" s="47" t="s">
        <v>20</v>
      </c>
      <c r="AC86" s="47" t="s">
        <v>20</v>
      </c>
      <c r="AD86" s="47" t="s">
        <v>965</v>
      </c>
      <c r="AE86" s="47" t="s">
        <v>965</v>
      </c>
      <c r="AF86" s="47" t="s">
        <v>965</v>
      </c>
      <c r="AG86" s="47" t="s">
        <v>968</v>
      </c>
      <c r="AH86" s="47" t="s">
        <v>965</v>
      </c>
      <c r="AI86" s="47" t="s">
        <v>20</v>
      </c>
      <c r="AJ86" s="47" t="s">
        <v>20</v>
      </c>
      <c r="AK86" s="47" t="s">
        <v>965</v>
      </c>
      <c r="AL86" s="47" t="s">
        <v>965</v>
      </c>
      <c r="AM86" s="47" t="s">
        <v>965</v>
      </c>
      <c r="AN86" s="47" t="s">
        <v>965</v>
      </c>
      <c r="AO86" s="47" t="s">
        <v>965</v>
      </c>
      <c r="AP86" s="47" t="s">
        <v>20</v>
      </c>
      <c r="AQ86" s="47" t="s">
        <v>20</v>
      </c>
      <c r="AR86" s="47" t="s">
        <v>20</v>
      </c>
      <c r="AS86" s="47" t="s">
        <v>967</v>
      </c>
      <c r="AT86" s="47" t="s">
        <v>965</v>
      </c>
      <c r="AU86" s="47" t="s">
        <v>965</v>
      </c>
      <c r="AV86" s="47" t="s">
        <v>965</v>
      </c>
      <c r="AW86" s="47" t="s">
        <v>20</v>
      </c>
      <c r="AX86" s="47" t="s">
        <v>20</v>
      </c>
      <c r="AY86" s="42">
        <f>COUNTIFS($T86:$AX86,"P")</f>
        <v>17</v>
      </c>
      <c r="AZ86" s="42">
        <f>COUNTIFS($T86:$AX86,"HD")/2</f>
        <v>0</v>
      </c>
      <c r="BA86" s="42">
        <f>COUNTIFS($T86:$AX86,"DO")</f>
        <v>11</v>
      </c>
      <c r="BB86" s="1">
        <f>COUNTIFS($T86:$AX86,"UPL")</f>
        <v>0</v>
      </c>
      <c r="BC86" s="42">
        <f>COUNTIFS($T86:$AX86,"LWP")</f>
        <v>0</v>
      </c>
      <c r="BD86" s="42">
        <f>SUM(COUNTIFS($T86:$AX86,{"PAT","MAT"}))</f>
        <v>0</v>
      </c>
      <c r="BE86" s="42">
        <f>COUNTIFS($T86:$AX86,"HO")</f>
        <v>0</v>
      </c>
      <c r="BF86" s="42">
        <f>COUNTIFS($T86:$AX86,"NA")</f>
        <v>0</v>
      </c>
      <c r="BG86" s="42">
        <f>COUNTIFS($T86:$AX86,"PL")</f>
        <v>1</v>
      </c>
      <c r="BH86" s="42">
        <f>COUNTIFS($T86:$AX86,"CL")</f>
        <v>2</v>
      </c>
      <c r="BI86" s="42">
        <f>COUNTIFS($T86:$AX86,"BL")</f>
        <v>0</v>
      </c>
      <c r="BJ86" s="42">
        <f>COUNTIFS($T86:$AX86,"CO")</f>
        <v>0</v>
      </c>
      <c r="BK86" s="42">
        <f t="shared" si="9"/>
        <v>3</v>
      </c>
      <c r="BL86" s="42">
        <f t="shared" si="10"/>
        <v>1</v>
      </c>
      <c r="BM86" s="42">
        <f t="shared" si="11"/>
        <v>1</v>
      </c>
      <c r="BN86" s="42">
        <f>SUM(AY86:BJ86)+SUM(COUNTIFS(Q86:AX86,{"TERM","RESIGNED"}))</f>
        <v>31</v>
      </c>
      <c r="BO86" s="1" t="s">
        <v>45</v>
      </c>
      <c r="BP86" s="42" t="s">
        <v>1216</v>
      </c>
      <c r="BQ86" s="34"/>
    </row>
    <row r="87" spans="1:69" x14ac:dyDescent="0.25">
      <c r="A87" s="32">
        <f t="shared" si="12"/>
        <v>85</v>
      </c>
      <c r="B87" s="1" t="s">
        <v>172</v>
      </c>
      <c r="C87" s="1">
        <v>18396</v>
      </c>
      <c r="D87" s="27">
        <v>100195</v>
      </c>
      <c r="E87" s="1" t="s">
        <v>946</v>
      </c>
      <c r="F87" s="34" t="s">
        <v>193</v>
      </c>
      <c r="G87" s="34" t="s">
        <v>80</v>
      </c>
      <c r="H87" s="30">
        <v>44256</v>
      </c>
      <c r="I87" s="30">
        <v>44215</v>
      </c>
      <c r="J87" s="30" t="s">
        <v>39</v>
      </c>
      <c r="K87" s="42">
        <f t="shared" ca="1" si="7"/>
        <v>1046</v>
      </c>
      <c r="L87" s="44" t="str">
        <f t="shared" si="8"/>
        <v>Non Billable</v>
      </c>
      <c r="M87" s="34" t="s">
        <v>56</v>
      </c>
      <c r="N87" s="1" t="s">
        <v>41</v>
      </c>
      <c r="O87" s="1" t="s">
        <v>42</v>
      </c>
      <c r="P87" s="1"/>
      <c r="Q87" s="1"/>
      <c r="R87" s="1" t="s">
        <v>57</v>
      </c>
      <c r="S87" s="33" t="s">
        <v>990</v>
      </c>
      <c r="T87" s="47" t="s">
        <v>965</v>
      </c>
      <c r="U87" s="47" t="s">
        <v>20</v>
      </c>
      <c r="V87" s="47" t="s">
        <v>20</v>
      </c>
      <c r="W87" s="47" t="s">
        <v>965</v>
      </c>
      <c r="X87" s="47" t="s">
        <v>965</v>
      </c>
      <c r="Y87" s="47" t="s">
        <v>965</v>
      </c>
      <c r="Z87" s="47" t="s">
        <v>965</v>
      </c>
      <c r="AA87" s="47" t="s">
        <v>965</v>
      </c>
      <c r="AB87" s="47" t="s">
        <v>20</v>
      </c>
      <c r="AC87" s="47" t="s">
        <v>20</v>
      </c>
      <c r="AD87" s="47" t="s">
        <v>967</v>
      </c>
      <c r="AE87" s="47" t="s">
        <v>965</v>
      </c>
      <c r="AF87" s="47" t="s">
        <v>965</v>
      </c>
      <c r="AG87" s="47" t="s">
        <v>965</v>
      </c>
      <c r="AH87" s="47" t="s">
        <v>965</v>
      </c>
      <c r="AI87" s="47" t="s">
        <v>20</v>
      </c>
      <c r="AJ87" s="47" t="s">
        <v>20</v>
      </c>
      <c r="AK87" s="47" t="s">
        <v>968</v>
      </c>
      <c r="AL87" s="47" t="s">
        <v>968</v>
      </c>
      <c r="AM87" s="47" t="s">
        <v>968</v>
      </c>
      <c r="AN87" s="47" t="s">
        <v>968</v>
      </c>
      <c r="AO87" s="47" t="s">
        <v>968</v>
      </c>
      <c r="AP87" s="47" t="s">
        <v>20</v>
      </c>
      <c r="AQ87" s="47" t="s">
        <v>20</v>
      </c>
      <c r="AR87" s="47" t="s">
        <v>20</v>
      </c>
      <c r="AS87" s="47" t="s">
        <v>967</v>
      </c>
      <c r="AT87" s="47" t="s">
        <v>967</v>
      </c>
      <c r="AU87" s="47" t="s">
        <v>968</v>
      </c>
      <c r="AV87" s="47" t="s">
        <v>968</v>
      </c>
      <c r="AW87" s="47" t="s">
        <v>20</v>
      </c>
      <c r="AX87" s="47" t="s">
        <v>20</v>
      </c>
      <c r="AY87" s="42">
        <f>COUNTIFS($T87:$AX87,"P")</f>
        <v>10</v>
      </c>
      <c r="AZ87" s="42">
        <f>COUNTIFS($T87:$AX87,"HD")/2</f>
        <v>0</v>
      </c>
      <c r="BA87" s="42">
        <f>COUNTIFS($T87:$AX87,"DO")</f>
        <v>11</v>
      </c>
      <c r="BB87" s="1">
        <f>COUNTIFS($T87:$AX87,"UPL")</f>
        <v>0</v>
      </c>
      <c r="BC87" s="42">
        <f>COUNTIFS($T87:$AX87,"LWP")</f>
        <v>0</v>
      </c>
      <c r="BD87" s="42">
        <f>SUM(COUNTIFS($T87:$AX87,{"PAT","MAT"}))</f>
        <v>0</v>
      </c>
      <c r="BE87" s="42">
        <f>COUNTIFS($T87:$AX87,"HO")</f>
        <v>0</v>
      </c>
      <c r="BF87" s="42">
        <f>COUNTIFS($T87:$AX87,"NA")</f>
        <v>0</v>
      </c>
      <c r="BG87" s="42">
        <f>COUNTIFS($T87:$AX87,"PL")</f>
        <v>7</v>
      </c>
      <c r="BH87" s="42">
        <f>COUNTIFS($T87:$AX87,"CL")</f>
        <v>3</v>
      </c>
      <c r="BI87" s="42">
        <f>COUNTIFS($T87:$AX87,"BL")</f>
        <v>0</v>
      </c>
      <c r="BJ87" s="42">
        <f>COUNTIFS($T87:$AX87,"CO")</f>
        <v>0</v>
      </c>
      <c r="BK87" s="42">
        <f t="shared" si="9"/>
        <v>10</v>
      </c>
      <c r="BL87" s="42">
        <f t="shared" si="10"/>
        <v>0</v>
      </c>
      <c r="BM87" s="42">
        <f t="shared" si="11"/>
        <v>0</v>
      </c>
      <c r="BN87" s="42">
        <f>SUM(AY87:BJ87)+SUM(COUNTIFS(Q87:AX87,{"TERM","RESIGNED"}))</f>
        <v>31</v>
      </c>
      <c r="BO87" s="1" t="s">
        <v>45</v>
      </c>
      <c r="BP87" s="42" t="s">
        <v>1020</v>
      </c>
      <c r="BQ87" s="34"/>
    </row>
    <row r="88" spans="1:69" x14ac:dyDescent="0.25">
      <c r="A88" s="32">
        <f t="shared" si="12"/>
        <v>86</v>
      </c>
      <c r="B88" s="1" t="s">
        <v>172</v>
      </c>
      <c r="C88" s="1">
        <v>18401</v>
      </c>
      <c r="D88" s="27">
        <v>100199</v>
      </c>
      <c r="E88" s="1" t="s">
        <v>946</v>
      </c>
      <c r="F88" s="34" t="s">
        <v>197</v>
      </c>
      <c r="G88" s="34" t="s">
        <v>190</v>
      </c>
      <c r="H88" s="30">
        <v>44256</v>
      </c>
      <c r="I88" s="30">
        <v>44215</v>
      </c>
      <c r="J88" s="30" t="s">
        <v>39</v>
      </c>
      <c r="K88" s="42">
        <f t="shared" ca="1" si="7"/>
        <v>1046</v>
      </c>
      <c r="L88" s="44" t="str">
        <f t="shared" si="8"/>
        <v>Billable</v>
      </c>
      <c r="M88" s="34" t="s">
        <v>187</v>
      </c>
      <c r="N88" s="1" t="s">
        <v>41</v>
      </c>
      <c r="O88" s="1" t="s">
        <v>42</v>
      </c>
      <c r="P88" s="1"/>
      <c r="Q88" s="1"/>
      <c r="R88" s="1" t="s">
        <v>57</v>
      </c>
      <c r="S88" s="33" t="s">
        <v>101</v>
      </c>
      <c r="T88" s="47" t="s">
        <v>967</v>
      </c>
      <c r="U88" s="47" t="s">
        <v>20</v>
      </c>
      <c r="V88" s="47" t="s">
        <v>20</v>
      </c>
      <c r="W88" s="47" t="s">
        <v>968</v>
      </c>
      <c r="X88" s="47" t="s">
        <v>968</v>
      </c>
      <c r="Y88" s="47" t="s">
        <v>968</v>
      </c>
      <c r="Z88" s="47" t="s">
        <v>968</v>
      </c>
      <c r="AA88" s="47" t="s">
        <v>968</v>
      </c>
      <c r="AB88" s="47" t="s">
        <v>20</v>
      </c>
      <c r="AC88" s="47" t="s">
        <v>20</v>
      </c>
      <c r="AD88" s="47" t="s">
        <v>965</v>
      </c>
      <c r="AE88" s="47" t="s">
        <v>965</v>
      </c>
      <c r="AF88" s="47" t="s">
        <v>965</v>
      </c>
      <c r="AG88" s="47" t="s">
        <v>965</v>
      </c>
      <c r="AH88" s="47" t="s">
        <v>965</v>
      </c>
      <c r="AI88" s="47" t="s">
        <v>20</v>
      </c>
      <c r="AJ88" s="47" t="s">
        <v>20</v>
      </c>
      <c r="AK88" s="47" t="s">
        <v>965</v>
      </c>
      <c r="AL88" s="47" t="s">
        <v>965</v>
      </c>
      <c r="AM88" s="47" t="s">
        <v>965</v>
      </c>
      <c r="AN88" s="47" t="s">
        <v>965</v>
      </c>
      <c r="AO88" s="47" t="s">
        <v>965</v>
      </c>
      <c r="AP88" s="47" t="s">
        <v>20</v>
      </c>
      <c r="AQ88" s="47" t="s">
        <v>20</v>
      </c>
      <c r="AR88" s="47" t="s">
        <v>20</v>
      </c>
      <c r="AS88" s="47" t="s">
        <v>965</v>
      </c>
      <c r="AT88" s="47" t="s">
        <v>966</v>
      </c>
      <c r="AU88" s="47" t="s">
        <v>966</v>
      </c>
      <c r="AV88" s="47" t="s">
        <v>965</v>
      </c>
      <c r="AW88" s="47" t="s">
        <v>20</v>
      </c>
      <c r="AX88" s="47" t="s">
        <v>20</v>
      </c>
      <c r="AY88" s="42">
        <f>COUNTIFS($T88:$AX88,"P")</f>
        <v>12</v>
      </c>
      <c r="AZ88" s="42">
        <f>COUNTIFS($T88:$AX88,"HD")/2</f>
        <v>1</v>
      </c>
      <c r="BA88" s="42">
        <f>COUNTIFS($T88:$AX88,"DO")</f>
        <v>11</v>
      </c>
      <c r="BB88" s="1">
        <f>COUNTIFS($T88:$AX88,"UPL")</f>
        <v>0</v>
      </c>
      <c r="BC88" s="42">
        <f>COUNTIFS($T88:$AX88,"LWP")</f>
        <v>0</v>
      </c>
      <c r="BD88" s="42">
        <f>SUM(COUNTIFS($T88:$AX88,{"PAT","MAT"}))</f>
        <v>0</v>
      </c>
      <c r="BE88" s="42">
        <f>COUNTIFS($T88:$AX88,"HO")</f>
        <v>0</v>
      </c>
      <c r="BF88" s="42">
        <f>COUNTIFS($T88:$AX88,"NA")</f>
        <v>0</v>
      </c>
      <c r="BG88" s="42">
        <f>COUNTIFS($T88:$AX88,"PL")</f>
        <v>5</v>
      </c>
      <c r="BH88" s="42">
        <f>COUNTIFS($T88:$AX88,"CL")</f>
        <v>1</v>
      </c>
      <c r="BI88" s="42">
        <f>COUNTIFS($T88:$AX88,"BL")</f>
        <v>0</v>
      </c>
      <c r="BJ88" s="42">
        <f>COUNTIFS($T88:$AX88,"CO")</f>
        <v>0</v>
      </c>
      <c r="BK88" s="42">
        <f t="shared" si="9"/>
        <v>6</v>
      </c>
      <c r="BL88" s="42">
        <f t="shared" si="10"/>
        <v>0</v>
      </c>
      <c r="BM88" s="42">
        <f t="shared" si="11"/>
        <v>1</v>
      </c>
      <c r="BN88" s="42">
        <f>SUM(AY88:BJ88)+SUM(COUNTIFS(Q88:AX88,{"TERM","RESIGNED"}))</f>
        <v>30</v>
      </c>
      <c r="BO88" s="1" t="s">
        <v>45</v>
      </c>
      <c r="BP88" s="42" t="s">
        <v>1022</v>
      </c>
      <c r="BQ88" s="34"/>
    </row>
    <row r="89" spans="1:69" x14ac:dyDescent="0.25">
      <c r="A89" s="32">
        <f t="shared" si="12"/>
        <v>87</v>
      </c>
      <c r="B89" s="1" t="s">
        <v>172</v>
      </c>
      <c r="C89" s="1">
        <v>10714</v>
      </c>
      <c r="D89" s="27">
        <v>100324</v>
      </c>
      <c r="E89" s="1" t="s">
        <v>946</v>
      </c>
      <c r="F89" s="34" t="s">
        <v>201</v>
      </c>
      <c r="G89" s="34" t="s">
        <v>78</v>
      </c>
      <c r="H89" s="30">
        <v>44287</v>
      </c>
      <c r="I89" s="30">
        <v>41957</v>
      </c>
      <c r="J89" s="30" t="s">
        <v>39</v>
      </c>
      <c r="K89" s="42">
        <f t="shared" ca="1" si="7"/>
        <v>1015</v>
      </c>
      <c r="L89" s="44" t="str">
        <f t="shared" si="8"/>
        <v>Non Billable</v>
      </c>
      <c r="M89" s="34" t="s">
        <v>202</v>
      </c>
      <c r="N89" s="1" t="s">
        <v>41</v>
      </c>
      <c r="O89" s="1" t="s">
        <v>42</v>
      </c>
      <c r="P89" s="1"/>
      <c r="Q89" s="1"/>
      <c r="R89" s="1" t="s">
        <v>57</v>
      </c>
      <c r="S89" s="33" t="s">
        <v>203</v>
      </c>
      <c r="T89" s="47" t="s">
        <v>967</v>
      </c>
      <c r="U89" s="47" t="s">
        <v>20</v>
      </c>
      <c r="V89" s="47" t="s">
        <v>20</v>
      </c>
      <c r="W89" s="47" t="s">
        <v>965</v>
      </c>
      <c r="X89" s="47" t="s">
        <v>965</v>
      </c>
      <c r="Y89" s="47" t="s">
        <v>965</v>
      </c>
      <c r="Z89" s="47" t="s">
        <v>965</v>
      </c>
      <c r="AA89" s="47" t="s">
        <v>965</v>
      </c>
      <c r="AB89" s="47" t="s">
        <v>20</v>
      </c>
      <c r="AC89" s="47" t="s">
        <v>20</v>
      </c>
      <c r="AD89" s="47" t="s">
        <v>965</v>
      </c>
      <c r="AE89" s="47" t="s">
        <v>965</v>
      </c>
      <c r="AF89" s="47" t="s">
        <v>965</v>
      </c>
      <c r="AG89" s="47" t="s">
        <v>965</v>
      </c>
      <c r="AH89" s="47" t="s">
        <v>965</v>
      </c>
      <c r="AI89" s="47" t="s">
        <v>20</v>
      </c>
      <c r="AJ89" s="47" t="s">
        <v>20</v>
      </c>
      <c r="AK89" s="47" t="s">
        <v>965</v>
      </c>
      <c r="AL89" s="47" t="s">
        <v>965</v>
      </c>
      <c r="AM89" s="47" t="s">
        <v>967</v>
      </c>
      <c r="AN89" s="47" t="s">
        <v>968</v>
      </c>
      <c r="AO89" s="47" t="s">
        <v>967</v>
      </c>
      <c r="AP89" s="47" t="s">
        <v>20</v>
      </c>
      <c r="AQ89" s="47" t="s">
        <v>20</v>
      </c>
      <c r="AR89" s="47" t="s">
        <v>20</v>
      </c>
      <c r="AS89" s="47" t="s">
        <v>965</v>
      </c>
      <c r="AT89" s="47" t="s">
        <v>965</v>
      </c>
      <c r="AU89" s="47" t="s">
        <v>965</v>
      </c>
      <c r="AV89" s="47" t="s">
        <v>965</v>
      </c>
      <c r="AW89" s="47" t="s">
        <v>20</v>
      </c>
      <c r="AX89" s="47" t="s">
        <v>20</v>
      </c>
      <c r="AY89" s="42">
        <f>COUNTIFS($T89:$AX89,"P")</f>
        <v>16</v>
      </c>
      <c r="AZ89" s="42">
        <f>COUNTIFS($T89:$AX89,"HD")/2</f>
        <v>0</v>
      </c>
      <c r="BA89" s="42">
        <f>COUNTIFS($T89:$AX89,"DO")</f>
        <v>11</v>
      </c>
      <c r="BB89" s="1">
        <f>COUNTIFS($T89:$AX89,"UPL")</f>
        <v>0</v>
      </c>
      <c r="BC89" s="42">
        <f>COUNTIFS($T89:$AX89,"LWP")</f>
        <v>0</v>
      </c>
      <c r="BD89" s="42">
        <f>SUM(COUNTIFS($T89:$AX89,{"PAT","MAT"}))</f>
        <v>0</v>
      </c>
      <c r="BE89" s="42">
        <f>COUNTIFS($T89:$AX89,"HO")</f>
        <v>0</v>
      </c>
      <c r="BF89" s="42">
        <f>COUNTIFS($T89:$AX89,"NA")</f>
        <v>0</v>
      </c>
      <c r="BG89" s="42">
        <f>COUNTIFS($T89:$AX89,"PL")</f>
        <v>1</v>
      </c>
      <c r="BH89" s="42">
        <f>COUNTIFS($T89:$AX89,"CL")</f>
        <v>3</v>
      </c>
      <c r="BI89" s="42">
        <f>COUNTIFS($T89:$AX89,"BL")</f>
        <v>0</v>
      </c>
      <c r="BJ89" s="42">
        <f>COUNTIFS($T89:$AX89,"CO")</f>
        <v>0</v>
      </c>
      <c r="BK89" s="42">
        <f t="shared" si="9"/>
        <v>4</v>
      </c>
      <c r="BL89" s="42">
        <f t="shared" si="10"/>
        <v>0</v>
      </c>
      <c r="BM89" s="42">
        <f t="shared" si="11"/>
        <v>1</v>
      </c>
      <c r="BN89" s="42">
        <f>SUM(AY89:BJ89)+SUM(COUNTIFS(Q89:AX89,{"TERM","RESIGNED"}))</f>
        <v>31</v>
      </c>
      <c r="BO89" s="1" t="s">
        <v>45</v>
      </c>
      <c r="BP89" s="42" t="s">
        <v>1215</v>
      </c>
      <c r="BQ89" s="34"/>
    </row>
    <row r="90" spans="1:69" x14ac:dyDescent="0.25">
      <c r="A90" s="32">
        <f t="shared" si="12"/>
        <v>88</v>
      </c>
      <c r="B90" s="1" t="s">
        <v>172</v>
      </c>
      <c r="C90" s="1">
        <v>10918</v>
      </c>
      <c r="D90" s="27">
        <v>100325</v>
      </c>
      <c r="E90" s="1" t="s">
        <v>946</v>
      </c>
      <c r="F90" s="34" t="s">
        <v>204</v>
      </c>
      <c r="G90" s="34" t="s">
        <v>205</v>
      </c>
      <c r="H90" s="30">
        <v>44287</v>
      </c>
      <c r="I90" s="30">
        <v>42108</v>
      </c>
      <c r="J90" s="30" t="s">
        <v>39</v>
      </c>
      <c r="K90" s="42">
        <f t="shared" ca="1" si="7"/>
        <v>1015</v>
      </c>
      <c r="L90" s="44" t="str">
        <f t="shared" si="8"/>
        <v>Non Billable</v>
      </c>
      <c r="M90" s="34" t="s">
        <v>202</v>
      </c>
      <c r="N90" s="1" t="s">
        <v>41</v>
      </c>
      <c r="O90" s="1" t="s">
        <v>42</v>
      </c>
      <c r="P90" s="1"/>
      <c r="Q90" s="1"/>
      <c r="R90" s="1" t="s">
        <v>43</v>
      </c>
      <c r="S90" s="33" t="s">
        <v>203</v>
      </c>
      <c r="T90" s="47" t="s">
        <v>965</v>
      </c>
      <c r="U90" s="47" t="s">
        <v>20</v>
      </c>
      <c r="V90" s="47" t="s">
        <v>20</v>
      </c>
      <c r="W90" s="47" t="s">
        <v>965</v>
      </c>
      <c r="X90" s="47" t="s">
        <v>965</v>
      </c>
      <c r="Y90" s="47" t="s">
        <v>965</v>
      </c>
      <c r="Z90" s="47" t="s">
        <v>965</v>
      </c>
      <c r="AA90" s="47" t="s">
        <v>965</v>
      </c>
      <c r="AB90" s="47" t="s">
        <v>20</v>
      </c>
      <c r="AC90" s="47" t="s">
        <v>20</v>
      </c>
      <c r="AD90" s="47" t="s">
        <v>967</v>
      </c>
      <c r="AE90" s="47" t="s">
        <v>967</v>
      </c>
      <c r="AF90" s="47" t="s">
        <v>967</v>
      </c>
      <c r="AG90" s="47" t="s">
        <v>968</v>
      </c>
      <c r="AH90" s="47" t="s">
        <v>968</v>
      </c>
      <c r="AI90" s="47" t="s">
        <v>20</v>
      </c>
      <c r="AJ90" s="47" t="s">
        <v>20</v>
      </c>
      <c r="AK90" s="47" t="s">
        <v>965</v>
      </c>
      <c r="AL90" s="47" t="s">
        <v>965</v>
      </c>
      <c r="AM90" s="47" t="s">
        <v>965</v>
      </c>
      <c r="AN90" s="47" t="s">
        <v>965</v>
      </c>
      <c r="AO90" s="47" t="s">
        <v>965</v>
      </c>
      <c r="AP90" s="47" t="s">
        <v>20</v>
      </c>
      <c r="AQ90" s="47" t="s">
        <v>20</v>
      </c>
      <c r="AR90" s="47" t="s">
        <v>20</v>
      </c>
      <c r="AS90" s="47" t="s">
        <v>967</v>
      </c>
      <c r="AT90" s="47" t="s">
        <v>965</v>
      </c>
      <c r="AU90" s="47" t="s">
        <v>965</v>
      </c>
      <c r="AV90" s="47" t="s">
        <v>965</v>
      </c>
      <c r="AW90" s="47" t="s">
        <v>20</v>
      </c>
      <c r="AX90" s="47" t="s">
        <v>20</v>
      </c>
      <c r="AY90" s="42">
        <f>COUNTIFS($T90:$AX90,"P")</f>
        <v>14</v>
      </c>
      <c r="AZ90" s="42">
        <f>COUNTIFS($T90:$AX90,"HD")/2</f>
        <v>0</v>
      </c>
      <c r="BA90" s="42">
        <f>COUNTIFS($T90:$AX90,"DO")</f>
        <v>11</v>
      </c>
      <c r="BB90" s="1">
        <f>COUNTIFS($T90:$AX90,"UPL")</f>
        <v>0</v>
      </c>
      <c r="BC90" s="42">
        <f>COUNTIFS($T90:$AX90,"LWP")</f>
        <v>0</v>
      </c>
      <c r="BD90" s="42">
        <f>SUM(COUNTIFS($T90:$AX90,{"PAT","MAT"}))</f>
        <v>0</v>
      </c>
      <c r="BE90" s="42">
        <f>COUNTIFS($T90:$AX90,"HO")</f>
        <v>0</v>
      </c>
      <c r="BF90" s="42">
        <f>COUNTIFS($T90:$AX90,"NA")</f>
        <v>0</v>
      </c>
      <c r="BG90" s="42">
        <f>COUNTIFS($T90:$AX90,"PL")</f>
        <v>2</v>
      </c>
      <c r="BH90" s="42">
        <f>COUNTIFS($T90:$AX90,"CL")</f>
        <v>4</v>
      </c>
      <c r="BI90" s="42">
        <f>COUNTIFS($T90:$AX90,"BL")</f>
        <v>0</v>
      </c>
      <c r="BJ90" s="42">
        <f>COUNTIFS($T90:$AX90,"CO")</f>
        <v>0</v>
      </c>
      <c r="BK90" s="42">
        <f t="shared" si="9"/>
        <v>6</v>
      </c>
      <c r="BL90" s="42">
        <f t="shared" si="10"/>
        <v>0</v>
      </c>
      <c r="BM90" s="42">
        <f t="shared" si="11"/>
        <v>1</v>
      </c>
      <c r="BN90" s="42">
        <f>SUM(AY90:BJ90)+SUM(COUNTIFS(Q90:AX90,{"TERM","RESIGNED"}))</f>
        <v>31</v>
      </c>
      <c r="BO90" s="1" t="s">
        <v>45</v>
      </c>
      <c r="BP90" s="42" t="s">
        <v>1025</v>
      </c>
      <c r="BQ90" s="34"/>
    </row>
    <row r="91" spans="1:69" x14ac:dyDescent="0.25">
      <c r="A91" s="32">
        <f t="shared" si="12"/>
        <v>89</v>
      </c>
      <c r="B91" s="1" t="s">
        <v>172</v>
      </c>
      <c r="C91" s="1">
        <v>11154</v>
      </c>
      <c r="D91" s="27">
        <v>100327</v>
      </c>
      <c r="E91" s="1" t="s">
        <v>946</v>
      </c>
      <c r="F91" s="34" t="s">
        <v>206</v>
      </c>
      <c r="G91" s="34" t="s">
        <v>51</v>
      </c>
      <c r="H91" s="30">
        <v>44287</v>
      </c>
      <c r="I91" s="30">
        <v>42219</v>
      </c>
      <c r="J91" s="30" t="s">
        <v>39</v>
      </c>
      <c r="K91" s="42">
        <f t="shared" ca="1" si="7"/>
        <v>1015</v>
      </c>
      <c r="L91" s="44" t="str">
        <f t="shared" si="8"/>
        <v>Non Billable</v>
      </c>
      <c r="M91" s="34" t="s">
        <v>1083</v>
      </c>
      <c r="N91" s="1" t="s">
        <v>41</v>
      </c>
      <c r="O91" s="1" t="s">
        <v>42</v>
      </c>
      <c r="P91" s="1"/>
      <c r="Q91" s="1"/>
      <c r="R91" s="1" t="s">
        <v>57</v>
      </c>
      <c r="S91" s="33" t="s">
        <v>207</v>
      </c>
      <c r="T91" s="47" t="s">
        <v>965</v>
      </c>
      <c r="U91" s="47" t="s">
        <v>20</v>
      </c>
      <c r="V91" s="47" t="s">
        <v>20</v>
      </c>
      <c r="W91" s="47" t="s">
        <v>965</v>
      </c>
      <c r="X91" s="47" t="s">
        <v>967</v>
      </c>
      <c r="Y91" s="47" t="s">
        <v>965</v>
      </c>
      <c r="Z91" s="47" t="s">
        <v>965</v>
      </c>
      <c r="AA91" s="47" t="s">
        <v>965</v>
      </c>
      <c r="AB91" s="47" t="s">
        <v>20</v>
      </c>
      <c r="AC91" s="47" t="s">
        <v>20</v>
      </c>
      <c r="AD91" s="47" t="s">
        <v>965</v>
      </c>
      <c r="AE91" s="47" t="s">
        <v>965</v>
      </c>
      <c r="AF91" s="47" t="s">
        <v>965</v>
      </c>
      <c r="AG91" s="47" t="s">
        <v>965</v>
      </c>
      <c r="AH91" s="47" t="s">
        <v>965</v>
      </c>
      <c r="AI91" s="47" t="s">
        <v>20</v>
      </c>
      <c r="AJ91" s="47" t="s">
        <v>20</v>
      </c>
      <c r="AK91" s="47" t="s">
        <v>965</v>
      </c>
      <c r="AL91" s="47" t="s">
        <v>965</v>
      </c>
      <c r="AM91" s="47" t="s">
        <v>965</v>
      </c>
      <c r="AN91" s="47" t="s">
        <v>965</v>
      </c>
      <c r="AO91" s="47" t="s">
        <v>965</v>
      </c>
      <c r="AP91" s="47" t="s">
        <v>20</v>
      </c>
      <c r="AQ91" s="47" t="s">
        <v>20</v>
      </c>
      <c r="AR91" s="47" t="s">
        <v>20</v>
      </c>
      <c r="AS91" s="47" t="s">
        <v>965</v>
      </c>
      <c r="AT91" s="47" t="s">
        <v>965</v>
      </c>
      <c r="AU91" s="47" t="s">
        <v>965</v>
      </c>
      <c r="AV91" s="47" t="s">
        <v>965</v>
      </c>
      <c r="AW91" s="47" t="s">
        <v>20</v>
      </c>
      <c r="AX91" s="47" t="s">
        <v>20</v>
      </c>
      <c r="AY91" s="42">
        <f>COUNTIFS($T91:$AX91,"P")</f>
        <v>19</v>
      </c>
      <c r="AZ91" s="42">
        <f>COUNTIFS($T91:$AX91,"HD")/2</f>
        <v>0</v>
      </c>
      <c r="BA91" s="42">
        <f>COUNTIFS($T91:$AX91,"DO")</f>
        <v>11</v>
      </c>
      <c r="BB91" s="1">
        <f>COUNTIFS($T91:$AX91,"UPL")</f>
        <v>0</v>
      </c>
      <c r="BC91" s="42">
        <f>COUNTIFS($T91:$AX91,"LWP")</f>
        <v>0</v>
      </c>
      <c r="BD91" s="42">
        <f>SUM(COUNTIFS($T91:$AX91,{"PAT","MAT"}))</f>
        <v>0</v>
      </c>
      <c r="BE91" s="42">
        <f>COUNTIFS($T91:$AX91,"HO")</f>
        <v>0</v>
      </c>
      <c r="BF91" s="42">
        <f>COUNTIFS($T91:$AX91,"NA")</f>
        <v>0</v>
      </c>
      <c r="BG91" s="42">
        <f>COUNTIFS($T91:$AX91,"PL")</f>
        <v>0</v>
      </c>
      <c r="BH91" s="42">
        <f>COUNTIFS($T91:$AX91,"CL")</f>
        <v>1</v>
      </c>
      <c r="BI91" s="42">
        <f>COUNTIFS($T91:$AX91,"BL")</f>
        <v>0</v>
      </c>
      <c r="BJ91" s="42">
        <f>COUNTIFS($T91:$AX91,"CO")</f>
        <v>0</v>
      </c>
      <c r="BK91" s="42">
        <f t="shared" si="9"/>
        <v>1</v>
      </c>
      <c r="BL91" s="42">
        <f t="shared" si="10"/>
        <v>1</v>
      </c>
      <c r="BM91" s="42">
        <f t="shared" si="11"/>
        <v>1</v>
      </c>
      <c r="BN91" s="42">
        <f>SUM(AY91:BJ91)+SUM(COUNTIFS(Q91:AX91,{"TERM","RESIGNED"}))</f>
        <v>31</v>
      </c>
      <c r="BO91" s="1" t="s">
        <v>45</v>
      </c>
      <c r="BP91" s="42" t="s">
        <v>1023</v>
      </c>
      <c r="BQ91" s="34"/>
    </row>
    <row r="92" spans="1:69" x14ac:dyDescent="0.25">
      <c r="A92" s="32">
        <f t="shared" si="12"/>
        <v>90</v>
      </c>
      <c r="B92" s="1" t="s">
        <v>172</v>
      </c>
      <c r="C92" s="1">
        <v>11245</v>
      </c>
      <c r="D92" s="27">
        <v>100328</v>
      </c>
      <c r="E92" s="1" t="s">
        <v>946</v>
      </c>
      <c r="F92" s="34" t="s">
        <v>208</v>
      </c>
      <c r="G92" s="34" t="s">
        <v>106</v>
      </c>
      <c r="H92" s="30">
        <v>44287</v>
      </c>
      <c r="I92" s="30">
        <v>41730</v>
      </c>
      <c r="J92" s="30" t="s">
        <v>39</v>
      </c>
      <c r="K92" s="42">
        <f t="shared" ca="1" si="7"/>
        <v>1015</v>
      </c>
      <c r="L92" s="44" t="str">
        <f t="shared" si="8"/>
        <v>Non Billable</v>
      </c>
      <c r="M92" s="34" t="s">
        <v>40</v>
      </c>
      <c r="N92" s="1" t="s">
        <v>41</v>
      </c>
      <c r="O92" s="1" t="s">
        <v>42</v>
      </c>
      <c r="P92" s="1"/>
      <c r="Q92" s="1"/>
      <c r="R92" s="1" t="s">
        <v>43</v>
      </c>
      <c r="S92" s="33" t="s">
        <v>77</v>
      </c>
      <c r="T92" s="47" t="s">
        <v>965</v>
      </c>
      <c r="U92" s="47" t="s">
        <v>20</v>
      </c>
      <c r="V92" s="47" t="s">
        <v>20</v>
      </c>
      <c r="W92" s="47" t="s">
        <v>965</v>
      </c>
      <c r="X92" s="47" t="s">
        <v>965</v>
      </c>
      <c r="Y92" s="47" t="s">
        <v>965</v>
      </c>
      <c r="Z92" s="47" t="s">
        <v>965</v>
      </c>
      <c r="AA92" s="47" t="s">
        <v>965</v>
      </c>
      <c r="AB92" s="47" t="s">
        <v>20</v>
      </c>
      <c r="AC92" s="47" t="s">
        <v>20</v>
      </c>
      <c r="AD92" s="47" t="s">
        <v>965</v>
      </c>
      <c r="AE92" s="47" t="s">
        <v>965</v>
      </c>
      <c r="AF92" s="47" t="s">
        <v>965</v>
      </c>
      <c r="AG92" s="47" t="s">
        <v>965</v>
      </c>
      <c r="AH92" s="47" t="s">
        <v>965</v>
      </c>
      <c r="AI92" s="47" t="s">
        <v>20</v>
      </c>
      <c r="AJ92" s="47" t="s">
        <v>20</v>
      </c>
      <c r="AK92" s="47" t="s">
        <v>965</v>
      </c>
      <c r="AL92" s="47" t="s">
        <v>965</v>
      </c>
      <c r="AM92" s="47" t="s">
        <v>965</v>
      </c>
      <c r="AN92" s="47" t="s">
        <v>21</v>
      </c>
      <c r="AO92" s="47" t="s">
        <v>21</v>
      </c>
      <c r="AP92" s="47" t="s">
        <v>20</v>
      </c>
      <c r="AQ92" s="47" t="s">
        <v>20</v>
      </c>
      <c r="AR92" s="47" t="s">
        <v>20</v>
      </c>
      <c r="AS92" s="47" t="s">
        <v>21</v>
      </c>
      <c r="AT92" s="47" t="s">
        <v>21</v>
      </c>
      <c r="AU92" s="47" t="s">
        <v>21</v>
      </c>
      <c r="AV92" s="47" t="s">
        <v>21</v>
      </c>
      <c r="AW92" s="47" t="s">
        <v>20</v>
      </c>
      <c r="AX92" s="47" t="s">
        <v>20</v>
      </c>
      <c r="AY92" s="42">
        <f>COUNTIFS($T92:$AX92,"P")</f>
        <v>14</v>
      </c>
      <c r="AZ92" s="42">
        <f>COUNTIFS($T92:$AX92,"HD")/2</f>
        <v>0</v>
      </c>
      <c r="BA92" s="42">
        <f>COUNTIFS($T92:$AX92,"DO")</f>
        <v>11</v>
      </c>
      <c r="BB92" s="1">
        <f>COUNTIFS($T92:$AX92,"UPL")</f>
        <v>6</v>
      </c>
      <c r="BC92" s="42">
        <f>COUNTIFS($T92:$AX92,"LWP")</f>
        <v>0</v>
      </c>
      <c r="BD92" s="42">
        <f>SUM(COUNTIFS($T92:$AX92,{"PAT","MAT"}))</f>
        <v>0</v>
      </c>
      <c r="BE92" s="42">
        <f>COUNTIFS($T92:$AX92,"HO")</f>
        <v>0</v>
      </c>
      <c r="BF92" s="42">
        <f>COUNTIFS($T92:$AX92,"NA")</f>
        <v>0</v>
      </c>
      <c r="BG92" s="42">
        <f>COUNTIFS($T92:$AX92,"PL")</f>
        <v>0</v>
      </c>
      <c r="BH92" s="42">
        <f>COUNTIFS($T92:$AX92,"CL")</f>
        <v>0</v>
      </c>
      <c r="BI92" s="42">
        <f>COUNTIFS($T92:$AX92,"BL")</f>
        <v>0</v>
      </c>
      <c r="BJ92" s="42">
        <f>COUNTIFS($T92:$AX92,"CO")</f>
        <v>0</v>
      </c>
      <c r="BK92" s="42">
        <f t="shared" si="9"/>
        <v>0</v>
      </c>
      <c r="BL92" s="42">
        <f t="shared" si="10"/>
        <v>0</v>
      </c>
      <c r="BM92" s="42">
        <f t="shared" si="11"/>
        <v>1</v>
      </c>
      <c r="BN92" s="42">
        <f>SUM(AY92:BJ92)+SUM(COUNTIFS(Q92:AX92,{"TERM","RESIGNED"}))</f>
        <v>31</v>
      </c>
      <c r="BO92" s="1" t="s">
        <v>45</v>
      </c>
      <c r="BP92" s="42" t="s">
        <v>1214</v>
      </c>
      <c r="BQ92" s="34"/>
    </row>
    <row r="93" spans="1:69" x14ac:dyDescent="0.25">
      <c r="A93" s="32">
        <f t="shared" si="12"/>
        <v>91</v>
      </c>
      <c r="B93" s="1" t="s">
        <v>172</v>
      </c>
      <c r="C93" s="1">
        <v>11756</v>
      </c>
      <c r="D93" s="27">
        <v>100329</v>
      </c>
      <c r="E93" s="1" t="s">
        <v>946</v>
      </c>
      <c r="F93" s="34" t="s">
        <v>209</v>
      </c>
      <c r="G93" s="34" t="s">
        <v>115</v>
      </c>
      <c r="H93" s="30">
        <v>44287</v>
      </c>
      <c r="I93" s="30">
        <v>42524</v>
      </c>
      <c r="J93" s="30" t="s">
        <v>39</v>
      </c>
      <c r="K93" s="42">
        <f t="shared" ca="1" si="7"/>
        <v>1015</v>
      </c>
      <c r="L93" s="44" t="str">
        <f t="shared" si="8"/>
        <v>Non Billable</v>
      </c>
      <c r="M93" s="34" t="s">
        <v>210</v>
      </c>
      <c r="N93" s="1" t="s">
        <v>41</v>
      </c>
      <c r="O93" s="1" t="s">
        <v>42</v>
      </c>
      <c r="P93" s="1"/>
      <c r="Q93" s="1"/>
      <c r="R93" s="1" t="s">
        <v>43</v>
      </c>
      <c r="S93" s="33" t="s">
        <v>1244</v>
      </c>
      <c r="T93" s="47" t="s">
        <v>965</v>
      </c>
      <c r="U93" s="47" t="s">
        <v>20</v>
      </c>
      <c r="V93" s="47" t="s">
        <v>20</v>
      </c>
      <c r="W93" s="47" t="s">
        <v>965</v>
      </c>
      <c r="X93" s="47" t="s">
        <v>965</v>
      </c>
      <c r="Y93" s="47" t="s">
        <v>965</v>
      </c>
      <c r="Z93" s="47" t="s">
        <v>965</v>
      </c>
      <c r="AA93" s="47" t="s">
        <v>965</v>
      </c>
      <c r="AB93" s="47" t="s">
        <v>20</v>
      </c>
      <c r="AC93" s="47" t="s">
        <v>20</v>
      </c>
      <c r="AD93" s="47" t="s">
        <v>965</v>
      </c>
      <c r="AE93" s="47" t="s">
        <v>965</v>
      </c>
      <c r="AF93" s="47" t="s">
        <v>965</v>
      </c>
      <c r="AG93" s="47" t="s">
        <v>965</v>
      </c>
      <c r="AH93" s="47" t="s">
        <v>965</v>
      </c>
      <c r="AI93" s="47" t="s">
        <v>20</v>
      </c>
      <c r="AJ93" s="47" t="s">
        <v>20</v>
      </c>
      <c r="AK93" s="47" t="s">
        <v>965</v>
      </c>
      <c r="AL93" s="47" t="s">
        <v>965</v>
      </c>
      <c r="AM93" s="47" t="s">
        <v>965</v>
      </c>
      <c r="AN93" s="47" t="s">
        <v>965</v>
      </c>
      <c r="AO93" s="47" t="s">
        <v>965</v>
      </c>
      <c r="AP93" s="47" t="s">
        <v>20</v>
      </c>
      <c r="AQ93" s="47" t="s">
        <v>20</v>
      </c>
      <c r="AR93" s="47" t="s">
        <v>20</v>
      </c>
      <c r="AS93" s="47" t="s">
        <v>965</v>
      </c>
      <c r="AT93" s="47" t="s">
        <v>965</v>
      </c>
      <c r="AU93" s="47" t="s">
        <v>965</v>
      </c>
      <c r="AV93" s="47" t="s">
        <v>965</v>
      </c>
      <c r="AW93" s="47" t="s">
        <v>20</v>
      </c>
      <c r="AX93" s="47" t="s">
        <v>20</v>
      </c>
      <c r="AY93" s="42">
        <f>COUNTIFS($T93:$AX93,"P")</f>
        <v>20</v>
      </c>
      <c r="AZ93" s="42">
        <f>COUNTIFS($T93:$AX93,"HD")/2</f>
        <v>0</v>
      </c>
      <c r="BA93" s="42">
        <f>COUNTIFS($T93:$AX93,"DO")</f>
        <v>11</v>
      </c>
      <c r="BB93" s="1">
        <f>COUNTIFS($T93:$AX93,"UPL")</f>
        <v>0</v>
      </c>
      <c r="BC93" s="42">
        <f>COUNTIFS($T93:$AX93,"LWP")</f>
        <v>0</v>
      </c>
      <c r="BD93" s="42">
        <f>SUM(COUNTIFS($T93:$AX93,{"PAT","MAT"}))</f>
        <v>0</v>
      </c>
      <c r="BE93" s="42">
        <f>COUNTIFS($T93:$AX93,"HO")</f>
        <v>0</v>
      </c>
      <c r="BF93" s="42">
        <f>COUNTIFS($T93:$AX93,"NA")</f>
        <v>0</v>
      </c>
      <c r="BG93" s="42">
        <f>COUNTIFS($T93:$AX93,"PL")</f>
        <v>0</v>
      </c>
      <c r="BH93" s="42">
        <f>COUNTIFS($T93:$AX93,"CL")</f>
        <v>0</v>
      </c>
      <c r="BI93" s="42">
        <f>COUNTIFS($T93:$AX93,"BL")</f>
        <v>0</v>
      </c>
      <c r="BJ93" s="42">
        <f>COUNTIFS($T93:$AX93,"CO")</f>
        <v>0</v>
      </c>
      <c r="BK93" s="42">
        <f t="shared" si="9"/>
        <v>0</v>
      </c>
      <c r="BL93" s="42">
        <f t="shared" si="10"/>
        <v>1</v>
      </c>
      <c r="BM93" s="42">
        <f t="shared" si="11"/>
        <v>1</v>
      </c>
      <c r="BN93" s="42">
        <f>SUM(AY93:BJ93)+SUM(COUNTIFS(Q93:AX93,{"TERM","RESIGNED"}))</f>
        <v>31</v>
      </c>
      <c r="BO93" s="1" t="s">
        <v>45</v>
      </c>
      <c r="BP93" s="42" t="s">
        <v>1022</v>
      </c>
      <c r="BQ93" s="34"/>
    </row>
    <row r="94" spans="1:69" x14ac:dyDescent="0.25">
      <c r="A94" s="32">
        <f t="shared" si="12"/>
        <v>92</v>
      </c>
      <c r="B94" s="1" t="s">
        <v>172</v>
      </c>
      <c r="C94" s="1">
        <v>14077</v>
      </c>
      <c r="D94" s="27">
        <v>100332</v>
      </c>
      <c r="E94" s="1" t="s">
        <v>946</v>
      </c>
      <c r="F94" s="34" t="s">
        <v>198</v>
      </c>
      <c r="G94" s="34" t="s">
        <v>115</v>
      </c>
      <c r="H94" s="30">
        <v>44287</v>
      </c>
      <c r="I94" s="30">
        <v>43245</v>
      </c>
      <c r="J94" s="30" t="s">
        <v>39</v>
      </c>
      <c r="K94" s="42">
        <f t="shared" ca="1" si="7"/>
        <v>1015</v>
      </c>
      <c r="L94" s="44" t="str">
        <f t="shared" si="8"/>
        <v>Non Billable</v>
      </c>
      <c r="M94" s="34" t="s">
        <v>52</v>
      </c>
      <c r="N94" s="1" t="s">
        <v>41</v>
      </c>
      <c r="O94" s="1" t="s">
        <v>42</v>
      </c>
      <c r="P94" s="1"/>
      <c r="Q94" s="1"/>
      <c r="R94" s="1" t="s">
        <v>57</v>
      </c>
      <c r="S94" s="33" t="s">
        <v>211</v>
      </c>
      <c r="T94" s="47" t="s">
        <v>965</v>
      </c>
      <c r="U94" s="47" t="s">
        <v>20</v>
      </c>
      <c r="V94" s="47" t="s">
        <v>20</v>
      </c>
      <c r="W94" s="47" t="s">
        <v>965</v>
      </c>
      <c r="X94" s="47" t="s">
        <v>965</v>
      </c>
      <c r="Y94" s="47" t="s">
        <v>965</v>
      </c>
      <c r="Z94" s="47" t="s">
        <v>965</v>
      </c>
      <c r="AA94" s="47" t="s">
        <v>965</v>
      </c>
      <c r="AB94" s="47" t="s">
        <v>20</v>
      </c>
      <c r="AC94" s="47" t="s">
        <v>20</v>
      </c>
      <c r="AD94" s="47" t="s">
        <v>965</v>
      </c>
      <c r="AE94" s="47" t="s">
        <v>965</v>
      </c>
      <c r="AF94" s="47" t="s">
        <v>965</v>
      </c>
      <c r="AG94" s="47" t="s">
        <v>965</v>
      </c>
      <c r="AH94" s="47" t="s">
        <v>965</v>
      </c>
      <c r="AI94" s="47" t="s">
        <v>20</v>
      </c>
      <c r="AJ94" s="47" t="s">
        <v>20</v>
      </c>
      <c r="AK94" s="47" t="s">
        <v>965</v>
      </c>
      <c r="AL94" s="47" t="s">
        <v>965</v>
      </c>
      <c r="AM94" s="47" t="s">
        <v>965</v>
      </c>
      <c r="AN94" s="47" t="s">
        <v>965</v>
      </c>
      <c r="AO94" s="47" t="s">
        <v>965</v>
      </c>
      <c r="AP94" s="47" t="s">
        <v>20</v>
      </c>
      <c r="AQ94" s="47" t="s">
        <v>20</v>
      </c>
      <c r="AR94" s="47" t="s">
        <v>20</v>
      </c>
      <c r="AS94" s="47" t="s">
        <v>965</v>
      </c>
      <c r="AT94" s="47" t="s">
        <v>965</v>
      </c>
      <c r="AU94" s="47" t="s">
        <v>967</v>
      </c>
      <c r="AV94" s="47" t="s">
        <v>967</v>
      </c>
      <c r="AW94" s="47" t="s">
        <v>20</v>
      </c>
      <c r="AX94" s="47" t="s">
        <v>20</v>
      </c>
      <c r="AY94" s="42">
        <f>COUNTIFS($T94:$AX94,"P")</f>
        <v>18</v>
      </c>
      <c r="AZ94" s="42">
        <f>COUNTIFS($T94:$AX94,"HD")/2</f>
        <v>0</v>
      </c>
      <c r="BA94" s="42">
        <f>COUNTIFS($T94:$AX94,"DO")</f>
        <v>11</v>
      </c>
      <c r="BB94" s="1">
        <f>COUNTIFS($T94:$AX94,"UPL")</f>
        <v>0</v>
      </c>
      <c r="BC94" s="42">
        <f>COUNTIFS($T94:$AX94,"LWP")</f>
        <v>0</v>
      </c>
      <c r="BD94" s="42">
        <f>SUM(COUNTIFS($T94:$AX94,{"PAT","MAT"}))</f>
        <v>0</v>
      </c>
      <c r="BE94" s="42">
        <f>COUNTIFS($T94:$AX94,"HO")</f>
        <v>0</v>
      </c>
      <c r="BF94" s="42">
        <f>COUNTIFS($T94:$AX94,"NA")</f>
        <v>0</v>
      </c>
      <c r="BG94" s="42">
        <f>COUNTIFS($T94:$AX94,"PL")</f>
        <v>0</v>
      </c>
      <c r="BH94" s="42">
        <f>COUNTIFS($T94:$AX94,"CL")</f>
        <v>2</v>
      </c>
      <c r="BI94" s="42">
        <f>COUNTIFS($T94:$AX94,"BL")</f>
        <v>0</v>
      </c>
      <c r="BJ94" s="42">
        <f>COUNTIFS($T94:$AX94,"CO")</f>
        <v>0</v>
      </c>
      <c r="BK94" s="42">
        <f t="shared" si="9"/>
        <v>2</v>
      </c>
      <c r="BL94" s="42">
        <f t="shared" si="10"/>
        <v>1</v>
      </c>
      <c r="BM94" s="42">
        <f t="shared" si="11"/>
        <v>1</v>
      </c>
      <c r="BN94" s="42">
        <f>SUM(AY94:BJ94)+SUM(COUNTIFS(Q94:AX94,{"TERM","RESIGNED"}))</f>
        <v>31</v>
      </c>
      <c r="BO94" s="1" t="s">
        <v>45</v>
      </c>
      <c r="BP94" s="42" t="s">
        <v>1023</v>
      </c>
      <c r="BQ94" s="34"/>
    </row>
    <row r="95" spans="1:69" x14ac:dyDescent="0.25">
      <c r="A95" s="32">
        <f t="shared" si="12"/>
        <v>93</v>
      </c>
      <c r="B95" s="1" t="s">
        <v>172</v>
      </c>
      <c r="C95" s="1">
        <v>12498</v>
      </c>
      <c r="D95" s="27">
        <v>100333</v>
      </c>
      <c r="E95" s="1" t="s">
        <v>945</v>
      </c>
      <c r="F95" s="34" t="s">
        <v>212</v>
      </c>
      <c r="G95" s="34" t="s">
        <v>213</v>
      </c>
      <c r="H95" s="30">
        <v>44287</v>
      </c>
      <c r="I95" s="30">
        <v>42821</v>
      </c>
      <c r="J95" s="30" t="s">
        <v>39</v>
      </c>
      <c r="K95" s="42">
        <f t="shared" ca="1" si="7"/>
        <v>1015</v>
      </c>
      <c r="L95" s="44" t="str">
        <f t="shared" si="8"/>
        <v>Non Billable</v>
      </c>
      <c r="M95" s="34" t="s">
        <v>1083</v>
      </c>
      <c r="N95" s="1" t="s">
        <v>41</v>
      </c>
      <c r="O95" s="1" t="s">
        <v>42</v>
      </c>
      <c r="P95" s="1"/>
      <c r="Q95" s="1"/>
      <c r="R95" s="1" t="s">
        <v>57</v>
      </c>
      <c r="S95" s="33" t="s">
        <v>207</v>
      </c>
      <c r="T95" s="47" t="s">
        <v>965</v>
      </c>
      <c r="U95" s="47" t="s">
        <v>20</v>
      </c>
      <c r="V95" s="47" t="s">
        <v>20</v>
      </c>
      <c r="W95" s="47" t="s">
        <v>965</v>
      </c>
      <c r="X95" s="47" t="s">
        <v>965</v>
      </c>
      <c r="Y95" s="47" t="s">
        <v>965</v>
      </c>
      <c r="Z95" s="47" t="s">
        <v>965</v>
      </c>
      <c r="AA95" s="47" t="s">
        <v>965</v>
      </c>
      <c r="AB95" s="47" t="s">
        <v>20</v>
      </c>
      <c r="AC95" s="47" t="s">
        <v>20</v>
      </c>
      <c r="AD95" s="47" t="s">
        <v>965</v>
      </c>
      <c r="AE95" s="47" t="s">
        <v>965</v>
      </c>
      <c r="AF95" s="47" t="s">
        <v>965</v>
      </c>
      <c r="AG95" s="47" t="s">
        <v>965</v>
      </c>
      <c r="AH95" s="47" t="s">
        <v>965</v>
      </c>
      <c r="AI95" s="47" t="s">
        <v>20</v>
      </c>
      <c r="AJ95" s="47" t="s">
        <v>20</v>
      </c>
      <c r="AK95" s="47" t="s">
        <v>965</v>
      </c>
      <c r="AL95" s="47" t="s">
        <v>965</v>
      </c>
      <c r="AM95" s="47" t="s">
        <v>965</v>
      </c>
      <c r="AN95" s="47" t="s">
        <v>965</v>
      </c>
      <c r="AO95" s="47" t="s">
        <v>965</v>
      </c>
      <c r="AP95" s="47" t="s">
        <v>20</v>
      </c>
      <c r="AQ95" s="47" t="s">
        <v>20</v>
      </c>
      <c r="AR95" s="47" t="s">
        <v>20</v>
      </c>
      <c r="AS95" s="47" t="s">
        <v>967</v>
      </c>
      <c r="AT95" s="47" t="s">
        <v>967</v>
      </c>
      <c r="AU95" s="47" t="s">
        <v>965</v>
      </c>
      <c r="AV95" s="47" t="s">
        <v>22</v>
      </c>
      <c r="AW95" s="47" t="s">
        <v>20</v>
      </c>
      <c r="AX95" s="47" t="s">
        <v>20</v>
      </c>
      <c r="AY95" s="42">
        <f>COUNTIFS($T95:$AX95,"P")</f>
        <v>17</v>
      </c>
      <c r="AZ95" s="42">
        <f>COUNTIFS($T95:$AX95,"HD")/2</f>
        <v>0</v>
      </c>
      <c r="BA95" s="42">
        <f>COUNTIFS($T95:$AX95,"DO")</f>
        <v>11</v>
      </c>
      <c r="BB95" s="1">
        <f>COUNTIFS($T95:$AX95,"UPL")</f>
        <v>0</v>
      </c>
      <c r="BC95" s="42">
        <f>COUNTIFS($T95:$AX95,"LWP")</f>
        <v>1</v>
      </c>
      <c r="BD95" s="42">
        <f>SUM(COUNTIFS($T95:$AX95,{"PAT","MAT"}))</f>
        <v>0</v>
      </c>
      <c r="BE95" s="42">
        <f>COUNTIFS($T95:$AX95,"HO")</f>
        <v>0</v>
      </c>
      <c r="BF95" s="42">
        <f>COUNTIFS($T95:$AX95,"NA")</f>
        <v>0</v>
      </c>
      <c r="BG95" s="42">
        <f>COUNTIFS($T95:$AX95,"PL")</f>
        <v>0</v>
      </c>
      <c r="BH95" s="42">
        <f>COUNTIFS($T95:$AX95,"CL")</f>
        <v>2</v>
      </c>
      <c r="BI95" s="42">
        <f>COUNTIFS($T95:$AX95,"BL")</f>
        <v>0</v>
      </c>
      <c r="BJ95" s="42">
        <f>COUNTIFS($T95:$AX95,"CO")</f>
        <v>0</v>
      </c>
      <c r="BK95" s="42">
        <f t="shared" si="9"/>
        <v>2</v>
      </c>
      <c r="BL95" s="42">
        <f t="shared" si="10"/>
        <v>1</v>
      </c>
      <c r="BM95" s="42">
        <f t="shared" si="11"/>
        <v>1</v>
      </c>
      <c r="BN95" s="42">
        <f>SUM(AY95:BJ95)+SUM(COUNTIFS(Q95:AX95,{"TERM","RESIGNED"}))</f>
        <v>31</v>
      </c>
      <c r="BO95" s="1" t="s">
        <v>45</v>
      </c>
      <c r="BP95" s="42" t="s">
        <v>1023</v>
      </c>
      <c r="BQ95" s="34"/>
    </row>
    <row r="96" spans="1:69" x14ac:dyDescent="0.25">
      <c r="A96" s="32">
        <f t="shared" si="12"/>
        <v>94</v>
      </c>
      <c r="B96" s="1" t="s">
        <v>172</v>
      </c>
      <c r="C96" s="1">
        <v>12652</v>
      </c>
      <c r="D96" s="27">
        <v>100336</v>
      </c>
      <c r="E96" s="1" t="s">
        <v>946</v>
      </c>
      <c r="F96" s="34" t="s">
        <v>113</v>
      </c>
      <c r="G96" s="34" t="s">
        <v>60</v>
      </c>
      <c r="H96" s="30">
        <v>44287</v>
      </c>
      <c r="I96" s="30">
        <v>42891</v>
      </c>
      <c r="J96" s="30" t="s">
        <v>39</v>
      </c>
      <c r="K96" s="42">
        <f t="shared" ca="1" si="7"/>
        <v>1015</v>
      </c>
      <c r="L96" s="44" t="str">
        <f t="shared" si="8"/>
        <v>Non Billable</v>
      </c>
      <c r="M96" s="34" t="s">
        <v>40</v>
      </c>
      <c r="N96" s="1" t="s">
        <v>41</v>
      </c>
      <c r="O96" s="1" t="s">
        <v>42</v>
      </c>
      <c r="P96" s="1"/>
      <c r="Q96" s="1"/>
      <c r="R96" s="1" t="s">
        <v>43</v>
      </c>
      <c r="S96" s="33" t="s">
        <v>77</v>
      </c>
      <c r="T96" s="47" t="s">
        <v>965</v>
      </c>
      <c r="U96" s="47" t="s">
        <v>20</v>
      </c>
      <c r="V96" s="47" t="s">
        <v>20</v>
      </c>
      <c r="W96" s="47" t="s">
        <v>965</v>
      </c>
      <c r="X96" s="47" t="s">
        <v>965</v>
      </c>
      <c r="Y96" s="47" t="s">
        <v>965</v>
      </c>
      <c r="Z96" s="47" t="s">
        <v>965</v>
      </c>
      <c r="AA96" s="47" t="s">
        <v>965</v>
      </c>
      <c r="AB96" s="47" t="s">
        <v>20</v>
      </c>
      <c r="AC96" s="47" t="s">
        <v>20</v>
      </c>
      <c r="AD96" s="47" t="s">
        <v>965</v>
      </c>
      <c r="AE96" s="47" t="s">
        <v>965</v>
      </c>
      <c r="AF96" s="47" t="s">
        <v>965</v>
      </c>
      <c r="AG96" s="47" t="s">
        <v>965</v>
      </c>
      <c r="AH96" s="47" t="s">
        <v>965</v>
      </c>
      <c r="AI96" s="47" t="s">
        <v>20</v>
      </c>
      <c r="AJ96" s="47" t="s">
        <v>20</v>
      </c>
      <c r="AK96" s="47" t="s">
        <v>965</v>
      </c>
      <c r="AL96" s="47" t="s">
        <v>965</v>
      </c>
      <c r="AM96" s="47" t="s">
        <v>965</v>
      </c>
      <c r="AN96" s="47" t="s">
        <v>965</v>
      </c>
      <c r="AO96" s="47" t="s">
        <v>965</v>
      </c>
      <c r="AP96" s="47" t="s">
        <v>20</v>
      </c>
      <c r="AQ96" s="47" t="s">
        <v>20</v>
      </c>
      <c r="AR96" s="47" t="s">
        <v>20</v>
      </c>
      <c r="AS96" s="47" t="s">
        <v>965</v>
      </c>
      <c r="AT96" s="47" t="s">
        <v>965</v>
      </c>
      <c r="AU96" s="47" t="s">
        <v>965</v>
      </c>
      <c r="AV96" s="47" t="s">
        <v>965</v>
      </c>
      <c r="AW96" s="47" t="s">
        <v>20</v>
      </c>
      <c r="AX96" s="47" t="s">
        <v>20</v>
      </c>
      <c r="AY96" s="42">
        <f>COUNTIFS($T96:$AX96,"P")</f>
        <v>20</v>
      </c>
      <c r="AZ96" s="42">
        <f>COUNTIFS($T96:$AX96,"HD")/2</f>
        <v>0</v>
      </c>
      <c r="BA96" s="42">
        <f>COUNTIFS($T96:$AX96,"DO")</f>
        <v>11</v>
      </c>
      <c r="BB96" s="1">
        <f>COUNTIFS($T96:$AX96,"UPL")</f>
        <v>0</v>
      </c>
      <c r="BC96" s="42">
        <f>COUNTIFS($T96:$AX96,"LWP")</f>
        <v>0</v>
      </c>
      <c r="BD96" s="42">
        <f>SUM(COUNTIFS($T96:$AX96,{"PAT","MAT"}))</f>
        <v>0</v>
      </c>
      <c r="BE96" s="42">
        <f>COUNTIFS($T96:$AX96,"HO")</f>
        <v>0</v>
      </c>
      <c r="BF96" s="42">
        <f>COUNTIFS($T96:$AX96,"NA")</f>
        <v>0</v>
      </c>
      <c r="BG96" s="42">
        <f>COUNTIFS($T96:$AX96,"PL")</f>
        <v>0</v>
      </c>
      <c r="BH96" s="42">
        <f>COUNTIFS($T96:$AX96,"CL")</f>
        <v>0</v>
      </c>
      <c r="BI96" s="42">
        <f>COUNTIFS($T96:$AX96,"BL")</f>
        <v>0</v>
      </c>
      <c r="BJ96" s="42">
        <f>COUNTIFS($T96:$AX96,"CO")</f>
        <v>0</v>
      </c>
      <c r="BK96" s="42">
        <f t="shared" si="9"/>
        <v>0</v>
      </c>
      <c r="BL96" s="42">
        <f t="shared" si="10"/>
        <v>1</v>
      </c>
      <c r="BM96" s="42">
        <f t="shared" si="11"/>
        <v>1</v>
      </c>
      <c r="BN96" s="42">
        <f>SUM(AY96:BJ96)+SUM(COUNTIFS(Q96:AX96,{"TERM","RESIGNED"}))</f>
        <v>31</v>
      </c>
      <c r="BO96" s="1" t="s">
        <v>45</v>
      </c>
      <c r="BP96" s="42" t="s">
        <v>1216</v>
      </c>
      <c r="BQ96" s="34"/>
    </row>
    <row r="97" spans="1:69" x14ac:dyDescent="0.25">
      <c r="A97" s="32">
        <f t="shared" si="12"/>
        <v>95</v>
      </c>
      <c r="B97" s="1" t="s">
        <v>172</v>
      </c>
      <c r="C97" s="1">
        <v>12713</v>
      </c>
      <c r="D97" s="27">
        <v>100338</v>
      </c>
      <c r="E97" s="1" t="s">
        <v>946</v>
      </c>
      <c r="F97" s="34" t="s">
        <v>214</v>
      </c>
      <c r="G97" s="34" t="s">
        <v>115</v>
      </c>
      <c r="H97" s="30">
        <v>44287</v>
      </c>
      <c r="I97" s="30">
        <v>42908</v>
      </c>
      <c r="J97" s="30" t="s">
        <v>39</v>
      </c>
      <c r="K97" s="42">
        <f t="shared" ca="1" si="7"/>
        <v>1015</v>
      </c>
      <c r="L97" s="44" t="str">
        <f t="shared" si="8"/>
        <v>Non Billable</v>
      </c>
      <c r="M97" s="34" t="s">
        <v>202</v>
      </c>
      <c r="N97" s="1" t="s">
        <v>41</v>
      </c>
      <c r="O97" s="1" t="s">
        <v>42</v>
      </c>
      <c r="P97" s="1"/>
      <c r="Q97" s="1"/>
      <c r="R97" s="1" t="s">
        <v>43</v>
      </c>
      <c r="S97" s="33" t="s">
        <v>203</v>
      </c>
      <c r="T97" s="47" t="s">
        <v>967</v>
      </c>
      <c r="U97" s="47" t="s">
        <v>20</v>
      </c>
      <c r="V97" s="47" t="s">
        <v>20</v>
      </c>
      <c r="W97" s="47" t="s">
        <v>965</v>
      </c>
      <c r="X97" s="47" t="s">
        <v>965</v>
      </c>
      <c r="Y97" s="47" t="s">
        <v>965</v>
      </c>
      <c r="Z97" s="47" t="s">
        <v>965</v>
      </c>
      <c r="AA97" s="47" t="s">
        <v>965</v>
      </c>
      <c r="AB97" s="47" t="s">
        <v>20</v>
      </c>
      <c r="AC97" s="47" t="s">
        <v>20</v>
      </c>
      <c r="AD97" s="47" t="s">
        <v>967</v>
      </c>
      <c r="AE97" s="47" t="s">
        <v>965</v>
      </c>
      <c r="AF97" s="47" t="s">
        <v>965</v>
      </c>
      <c r="AG97" s="47" t="s">
        <v>965</v>
      </c>
      <c r="AH97" s="47" t="s">
        <v>965</v>
      </c>
      <c r="AI97" s="47" t="s">
        <v>20</v>
      </c>
      <c r="AJ97" s="47" t="s">
        <v>20</v>
      </c>
      <c r="AK97" s="47" t="s">
        <v>967</v>
      </c>
      <c r="AL97" s="47" t="s">
        <v>965</v>
      </c>
      <c r="AM97" s="47" t="s">
        <v>965</v>
      </c>
      <c r="AN97" s="47" t="s">
        <v>965</v>
      </c>
      <c r="AO97" s="47" t="s">
        <v>967</v>
      </c>
      <c r="AP97" s="47" t="s">
        <v>20</v>
      </c>
      <c r="AQ97" s="47" t="s">
        <v>20</v>
      </c>
      <c r="AR97" s="47" t="s">
        <v>20</v>
      </c>
      <c r="AS97" s="47" t="s">
        <v>965</v>
      </c>
      <c r="AT97" s="47" t="s">
        <v>965</v>
      </c>
      <c r="AU97" s="47" t="s">
        <v>965</v>
      </c>
      <c r="AV97" s="47" t="s">
        <v>965</v>
      </c>
      <c r="AW97" s="47" t="s">
        <v>20</v>
      </c>
      <c r="AX97" s="47" t="s">
        <v>20</v>
      </c>
      <c r="AY97" s="42">
        <f>COUNTIFS($T97:$AX97,"P")</f>
        <v>16</v>
      </c>
      <c r="AZ97" s="42">
        <f>COUNTIFS($T97:$AX97,"HD")/2</f>
        <v>0</v>
      </c>
      <c r="BA97" s="42">
        <f>COUNTIFS($T97:$AX97,"DO")</f>
        <v>11</v>
      </c>
      <c r="BB97" s="1">
        <f>COUNTIFS($T97:$AX97,"UPL")</f>
        <v>0</v>
      </c>
      <c r="BC97" s="42">
        <f>COUNTIFS($T97:$AX97,"LWP")</f>
        <v>0</v>
      </c>
      <c r="BD97" s="42">
        <f>SUM(COUNTIFS($T97:$AX97,{"PAT","MAT"}))</f>
        <v>0</v>
      </c>
      <c r="BE97" s="42">
        <f>COUNTIFS($T97:$AX97,"HO")</f>
        <v>0</v>
      </c>
      <c r="BF97" s="42">
        <f>COUNTIFS($T97:$AX97,"NA")</f>
        <v>0</v>
      </c>
      <c r="BG97" s="42">
        <f>COUNTIFS($T97:$AX97,"PL")</f>
        <v>0</v>
      </c>
      <c r="BH97" s="42">
        <f>COUNTIFS($T97:$AX97,"CL")</f>
        <v>4</v>
      </c>
      <c r="BI97" s="42">
        <f>COUNTIFS($T97:$AX97,"BL")</f>
        <v>0</v>
      </c>
      <c r="BJ97" s="42">
        <f>COUNTIFS($T97:$AX97,"CO")</f>
        <v>0</v>
      </c>
      <c r="BK97" s="42">
        <f t="shared" si="9"/>
        <v>4</v>
      </c>
      <c r="BL97" s="42">
        <f t="shared" si="10"/>
        <v>0</v>
      </c>
      <c r="BM97" s="42">
        <f t="shared" si="11"/>
        <v>1</v>
      </c>
      <c r="BN97" s="42">
        <f>SUM(AY97:BJ97)+SUM(COUNTIFS(Q97:AX97,{"TERM","RESIGNED"}))</f>
        <v>31</v>
      </c>
      <c r="BO97" s="1" t="s">
        <v>45</v>
      </c>
      <c r="BP97" s="42" t="s">
        <v>1223</v>
      </c>
      <c r="BQ97" s="34"/>
    </row>
    <row r="98" spans="1:69" x14ac:dyDescent="0.25">
      <c r="A98" s="32">
        <f t="shared" si="12"/>
        <v>96</v>
      </c>
      <c r="B98" s="1" t="s">
        <v>172</v>
      </c>
      <c r="C98" s="1">
        <v>10506</v>
      </c>
      <c r="D98" s="27">
        <v>100339</v>
      </c>
      <c r="E98" s="1" t="s">
        <v>946</v>
      </c>
      <c r="F98" s="34" t="s">
        <v>215</v>
      </c>
      <c r="G98" s="34" t="s">
        <v>78</v>
      </c>
      <c r="H98" s="30">
        <v>44287</v>
      </c>
      <c r="I98" s="30">
        <v>41799</v>
      </c>
      <c r="J98" s="30" t="s">
        <v>39</v>
      </c>
      <c r="K98" s="42">
        <f t="shared" ca="1" si="7"/>
        <v>1015</v>
      </c>
      <c r="L98" s="44" t="str">
        <f t="shared" si="8"/>
        <v>Non Billable</v>
      </c>
      <c r="M98" s="34" t="s">
        <v>52</v>
      </c>
      <c r="N98" s="1" t="s">
        <v>41</v>
      </c>
      <c r="O98" s="1" t="s">
        <v>42</v>
      </c>
      <c r="P98" s="1"/>
      <c r="Q98" s="1"/>
      <c r="R98" s="1" t="s">
        <v>48</v>
      </c>
      <c r="S98" s="33" t="s">
        <v>216</v>
      </c>
      <c r="T98" s="47" t="s">
        <v>965</v>
      </c>
      <c r="U98" s="47" t="s">
        <v>20</v>
      </c>
      <c r="V98" s="47" t="s">
        <v>20</v>
      </c>
      <c r="W98" s="47" t="s">
        <v>965</v>
      </c>
      <c r="X98" s="47" t="s">
        <v>965</v>
      </c>
      <c r="Y98" s="47" t="s">
        <v>965</v>
      </c>
      <c r="Z98" s="47" t="s">
        <v>965</v>
      </c>
      <c r="AA98" s="47" t="s">
        <v>965</v>
      </c>
      <c r="AB98" s="47" t="s">
        <v>20</v>
      </c>
      <c r="AC98" s="47" t="s">
        <v>20</v>
      </c>
      <c r="AD98" s="47" t="s">
        <v>965</v>
      </c>
      <c r="AE98" s="47" t="s">
        <v>965</v>
      </c>
      <c r="AF98" s="47" t="s">
        <v>965</v>
      </c>
      <c r="AG98" s="47" t="s">
        <v>967</v>
      </c>
      <c r="AH98" s="47" t="s">
        <v>965</v>
      </c>
      <c r="AI98" s="47" t="s">
        <v>20</v>
      </c>
      <c r="AJ98" s="47" t="s">
        <v>20</v>
      </c>
      <c r="AK98" s="47" t="s">
        <v>965</v>
      </c>
      <c r="AL98" s="47" t="s">
        <v>965</v>
      </c>
      <c r="AM98" s="47" t="s">
        <v>965</v>
      </c>
      <c r="AN98" s="47" t="s">
        <v>965</v>
      </c>
      <c r="AO98" s="47" t="s">
        <v>965</v>
      </c>
      <c r="AP98" s="47" t="s">
        <v>20</v>
      </c>
      <c r="AQ98" s="47" t="s">
        <v>20</v>
      </c>
      <c r="AR98" s="47" t="s">
        <v>20</v>
      </c>
      <c r="AS98" s="47" t="s">
        <v>965</v>
      </c>
      <c r="AT98" s="47" t="s">
        <v>965</v>
      </c>
      <c r="AU98" s="47" t="s">
        <v>965</v>
      </c>
      <c r="AV98" s="47" t="s">
        <v>967</v>
      </c>
      <c r="AW98" s="47" t="s">
        <v>20</v>
      </c>
      <c r="AX98" s="47" t="s">
        <v>20</v>
      </c>
      <c r="AY98" s="42">
        <f>COUNTIFS($T98:$AX98,"P")</f>
        <v>18</v>
      </c>
      <c r="AZ98" s="42">
        <f>COUNTIFS($T98:$AX98,"HD")/2</f>
        <v>0</v>
      </c>
      <c r="BA98" s="42">
        <f>COUNTIFS($T98:$AX98,"DO")</f>
        <v>11</v>
      </c>
      <c r="BB98" s="1">
        <f>COUNTIFS($T98:$AX98,"UPL")</f>
        <v>0</v>
      </c>
      <c r="BC98" s="42">
        <f>COUNTIFS($T98:$AX98,"LWP")</f>
        <v>0</v>
      </c>
      <c r="BD98" s="42">
        <f>SUM(COUNTIFS($T98:$AX98,{"PAT","MAT"}))</f>
        <v>0</v>
      </c>
      <c r="BE98" s="42">
        <f>COUNTIFS($T98:$AX98,"HO")</f>
        <v>0</v>
      </c>
      <c r="BF98" s="42">
        <f>COUNTIFS($T98:$AX98,"NA")</f>
        <v>0</v>
      </c>
      <c r="BG98" s="42">
        <f>COUNTIFS($T98:$AX98,"PL")</f>
        <v>0</v>
      </c>
      <c r="BH98" s="42">
        <f>COUNTIFS($T98:$AX98,"CL")</f>
        <v>2</v>
      </c>
      <c r="BI98" s="42">
        <f>COUNTIFS($T98:$AX98,"BL")</f>
        <v>0</v>
      </c>
      <c r="BJ98" s="42">
        <f>COUNTIFS($T98:$AX98,"CO")</f>
        <v>0</v>
      </c>
      <c r="BK98" s="42">
        <f t="shared" si="9"/>
        <v>2</v>
      </c>
      <c r="BL98" s="42">
        <f t="shared" si="10"/>
        <v>1</v>
      </c>
      <c r="BM98" s="42">
        <f t="shared" si="11"/>
        <v>1</v>
      </c>
      <c r="BN98" s="42">
        <f>SUM(AY98:BJ98)+SUM(COUNTIFS(Q98:AX98,{"TERM","RESIGNED"}))</f>
        <v>31</v>
      </c>
      <c r="BO98" s="1" t="s">
        <v>45</v>
      </c>
      <c r="BP98" s="42" t="s">
        <v>1025</v>
      </c>
      <c r="BQ98" s="34"/>
    </row>
    <row r="99" spans="1:69" x14ac:dyDescent="0.25">
      <c r="A99" s="32">
        <f t="shared" si="12"/>
        <v>97</v>
      </c>
      <c r="B99" s="1" t="s">
        <v>172</v>
      </c>
      <c r="C99" s="1">
        <v>13000</v>
      </c>
      <c r="D99" s="27">
        <v>100341</v>
      </c>
      <c r="E99" s="1" t="s">
        <v>946</v>
      </c>
      <c r="F99" s="34" t="s">
        <v>217</v>
      </c>
      <c r="G99" s="34" t="s">
        <v>174</v>
      </c>
      <c r="H99" s="30">
        <v>44287</v>
      </c>
      <c r="I99" s="30">
        <v>43003</v>
      </c>
      <c r="J99" s="30" t="s">
        <v>39</v>
      </c>
      <c r="K99" s="42">
        <f t="shared" ca="1" si="7"/>
        <v>1015</v>
      </c>
      <c r="L99" s="44" t="str">
        <f t="shared" si="8"/>
        <v>Non Billable</v>
      </c>
      <c r="M99" s="34" t="s">
        <v>91</v>
      </c>
      <c r="N99" s="1" t="s">
        <v>41</v>
      </c>
      <c r="O99" s="1" t="s">
        <v>42</v>
      </c>
      <c r="P99" s="1"/>
      <c r="Q99" s="1"/>
      <c r="R99" s="1" t="s">
        <v>43</v>
      </c>
      <c r="S99" s="33" t="s">
        <v>1351</v>
      </c>
      <c r="T99" s="47" t="s">
        <v>965</v>
      </c>
      <c r="U99" s="47" t="s">
        <v>20</v>
      </c>
      <c r="V99" s="47" t="s">
        <v>20</v>
      </c>
      <c r="W99" s="47" t="s">
        <v>965</v>
      </c>
      <c r="X99" s="47" t="s">
        <v>965</v>
      </c>
      <c r="Y99" s="47" t="s">
        <v>965</v>
      </c>
      <c r="Z99" s="47" t="s">
        <v>965</v>
      </c>
      <c r="AA99" s="47" t="s">
        <v>965</v>
      </c>
      <c r="AB99" s="47" t="s">
        <v>20</v>
      </c>
      <c r="AC99" s="47" t="s">
        <v>20</v>
      </c>
      <c r="AD99" s="47" t="s">
        <v>965</v>
      </c>
      <c r="AE99" s="47" t="s">
        <v>965</v>
      </c>
      <c r="AF99" s="47" t="s">
        <v>965</v>
      </c>
      <c r="AG99" s="47" t="s">
        <v>965</v>
      </c>
      <c r="AH99" s="47" t="s">
        <v>965</v>
      </c>
      <c r="AI99" s="47" t="s">
        <v>20</v>
      </c>
      <c r="AJ99" s="47" t="s">
        <v>20</v>
      </c>
      <c r="AK99" s="47" t="s">
        <v>965</v>
      </c>
      <c r="AL99" s="47" t="s">
        <v>965</v>
      </c>
      <c r="AM99" s="47" t="s">
        <v>965</v>
      </c>
      <c r="AN99" s="47" t="s">
        <v>967</v>
      </c>
      <c r="AO99" s="47" t="s">
        <v>965</v>
      </c>
      <c r="AP99" s="47" t="s">
        <v>20</v>
      </c>
      <c r="AQ99" s="47" t="s">
        <v>20</v>
      </c>
      <c r="AR99" s="47" t="s">
        <v>20</v>
      </c>
      <c r="AS99" s="47" t="s">
        <v>965</v>
      </c>
      <c r="AT99" s="47" t="s">
        <v>965</v>
      </c>
      <c r="AU99" s="47" t="s">
        <v>965</v>
      </c>
      <c r="AV99" s="47" t="s">
        <v>968</v>
      </c>
      <c r="AW99" s="47" t="s">
        <v>20</v>
      </c>
      <c r="AX99" s="47" t="s">
        <v>20</v>
      </c>
      <c r="AY99" s="42">
        <f>COUNTIFS($T99:$AX99,"P")</f>
        <v>18</v>
      </c>
      <c r="AZ99" s="42">
        <f>COUNTIFS($T99:$AX99,"HD")/2</f>
        <v>0</v>
      </c>
      <c r="BA99" s="42">
        <f>COUNTIFS($T99:$AX99,"DO")</f>
        <v>11</v>
      </c>
      <c r="BB99" s="1">
        <f>COUNTIFS($T99:$AX99,"UPL")</f>
        <v>0</v>
      </c>
      <c r="BC99" s="42">
        <f>COUNTIFS($T99:$AX99,"LWP")</f>
        <v>0</v>
      </c>
      <c r="BD99" s="42">
        <f>SUM(COUNTIFS($T99:$AX99,{"PAT","MAT"}))</f>
        <v>0</v>
      </c>
      <c r="BE99" s="42">
        <f>COUNTIFS($T99:$AX99,"HO")</f>
        <v>0</v>
      </c>
      <c r="BF99" s="42">
        <f>COUNTIFS($T99:$AX99,"NA")</f>
        <v>0</v>
      </c>
      <c r="BG99" s="42">
        <f>COUNTIFS($T99:$AX99,"PL")</f>
        <v>1</v>
      </c>
      <c r="BH99" s="42">
        <f>COUNTIFS($T99:$AX99,"CL")</f>
        <v>1</v>
      </c>
      <c r="BI99" s="42">
        <f>COUNTIFS($T99:$AX99,"BL")</f>
        <v>0</v>
      </c>
      <c r="BJ99" s="42">
        <f>COUNTIFS($T99:$AX99,"CO")</f>
        <v>0</v>
      </c>
      <c r="BK99" s="42">
        <f t="shared" si="9"/>
        <v>2</v>
      </c>
      <c r="BL99" s="42">
        <f t="shared" si="10"/>
        <v>1</v>
      </c>
      <c r="BM99" s="42">
        <f t="shared" si="11"/>
        <v>1</v>
      </c>
      <c r="BN99" s="42">
        <f>SUM(AY99:BJ99)+SUM(COUNTIFS(Q99:AX99,{"TERM","RESIGNED"}))</f>
        <v>31</v>
      </c>
      <c r="BO99" s="1" t="s">
        <v>45</v>
      </c>
      <c r="BP99" s="42" t="s">
        <v>1214</v>
      </c>
      <c r="BQ99" s="34"/>
    </row>
    <row r="100" spans="1:69" x14ac:dyDescent="0.25">
      <c r="A100" s="32">
        <f t="shared" si="12"/>
        <v>98</v>
      </c>
      <c r="B100" s="1" t="s">
        <v>172</v>
      </c>
      <c r="C100" s="1">
        <v>13321</v>
      </c>
      <c r="D100" s="27">
        <v>100345</v>
      </c>
      <c r="E100" s="1" t="s">
        <v>946</v>
      </c>
      <c r="F100" s="34" t="s">
        <v>218</v>
      </c>
      <c r="G100" s="34" t="s">
        <v>106</v>
      </c>
      <c r="H100" s="30">
        <v>44287</v>
      </c>
      <c r="I100" s="30">
        <v>43102</v>
      </c>
      <c r="J100" s="30" t="s">
        <v>39</v>
      </c>
      <c r="K100" s="42">
        <f t="shared" ca="1" si="7"/>
        <v>1015</v>
      </c>
      <c r="L100" s="44" t="str">
        <f t="shared" si="8"/>
        <v>Non Billable</v>
      </c>
      <c r="M100" s="34" t="s">
        <v>40</v>
      </c>
      <c r="N100" s="1" t="s">
        <v>41</v>
      </c>
      <c r="O100" s="1" t="s">
        <v>42</v>
      </c>
      <c r="P100" s="1"/>
      <c r="Q100" s="1"/>
      <c r="R100" s="1" t="s">
        <v>43</v>
      </c>
      <c r="S100" s="33" t="s">
        <v>219</v>
      </c>
      <c r="T100" s="47" t="s">
        <v>965</v>
      </c>
      <c r="U100" s="47" t="s">
        <v>20</v>
      </c>
      <c r="V100" s="47" t="s">
        <v>20</v>
      </c>
      <c r="W100" s="47" t="s">
        <v>965</v>
      </c>
      <c r="X100" s="47" t="s">
        <v>965</v>
      </c>
      <c r="Y100" s="47" t="s">
        <v>965</v>
      </c>
      <c r="Z100" s="47" t="s">
        <v>965</v>
      </c>
      <c r="AA100" s="47" t="s">
        <v>965</v>
      </c>
      <c r="AB100" s="47" t="s">
        <v>20</v>
      </c>
      <c r="AC100" s="47" t="s">
        <v>20</v>
      </c>
      <c r="AD100" s="47" t="s">
        <v>965</v>
      </c>
      <c r="AE100" s="47" t="s">
        <v>965</v>
      </c>
      <c r="AF100" s="47" t="s">
        <v>965</v>
      </c>
      <c r="AG100" s="47" t="s">
        <v>965</v>
      </c>
      <c r="AH100" s="47" t="s">
        <v>965</v>
      </c>
      <c r="AI100" s="47" t="s">
        <v>20</v>
      </c>
      <c r="AJ100" s="47" t="s">
        <v>20</v>
      </c>
      <c r="AK100" s="47" t="s">
        <v>965</v>
      </c>
      <c r="AL100" s="47" t="s">
        <v>965</v>
      </c>
      <c r="AM100" s="47" t="s">
        <v>965</v>
      </c>
      <c r="AN100" s="47" t="s">
        <v>965</v>
      </c>
      <c r="AO100" s="47" t="s">
        <v>965</v>
      </c>
      <c r="AP100" s="47" t="s">
        <v>20</v>
      </c>
      <c r="AQ100" s="47" t="s">
        <v>20</v>
      </c>
      <c r="AR100" s="47" t="s">
        <v>20</v>
      </c>
      <c r="AS100" s="47" t="s">
        <v>965</v>
      </c>
      <c r="AT100" s="47" t="s">
        <v>966</v>
      </c>
      <c r="AU100" s="47" t="s">
        <v>965</v>
      </c>
      <c r="AV100" s="47" t="s">
        <v>965</v>
      </c>
      <c r="AW100" s="47" t="s">
        <v>20</v>
      </c>
      <c r="AX100" s="47" t="s">
        <v>20</v>
      </c>
      <c r="AY100" s="42">
        <f>COUNTIFS($T100:$AX100,"P")</f>
        <v>19</v>
      </c>
      <c r="AZ100" s="42">
        <f>COUNTIFS($T100:$AX100,"HD")/2</f>
        <v>0.5</v>
      </c>
      <c r="BA100" s="42">
        <f>COUNTIFS($T100:$AX100,"DO")</f>
        <v>11</v>
      </c>
      <c r="BB100" s="1">
        <f>COUNTIFS($T100:$AX100,"UPL")</f>
        <v>0</v>
      </c>
      <c r="BC100" s="42">
        <f>COUNTIFS($T100:$AX100,"LWP")</f>
        <v>0</v>
      </c>
      <c r="BD100" s="42">
        <f>SUM(COUNTIFS($T100:$AX100,{"PAT","MAT"}))</f>
        <v>0</v>
      </c>
      <c r="BE100" s="42">
        <f>COUNTIFS($T100:$AX100,"HO")</f>
        <v>0</v>
      </c>
      <c r="BF100" s="42">
        <f>COUNTIFS($T100:$AX100,"NA")</f>
        <v>0</v>
      </c>
      <c r="BG100" s="42">
        <f>COUNTIFS($T100:$AX100,"PL")</f>
        <v>0</v>
      </c>
      <c r="BH100" s="42">
        <f>COUNTIFS($T100:$AX100,"CL")</f>
        <v>0</v>
      </c>
      <c r="BI100" s="42">
        <f>COUNTIFS($T100:$AX100,"BL")</f>
        <v>0</v>
      </c>
      <c r="BJ100" s="42">
        <f>COUNTIFS($T100:$AX100,"CO")</f>
        <v>0</v>
      </c>
      <c r="BK100" s="42">
        <f t="shared" si="9"/>
        <v>0</v>
      </c>
      <c r="BL100" s="42">
        <f t="shared" si="10"/>
        <v>1</v>
      </c>
      <c r="BM100" s="42">
        <f t="shared" si="11"/>
        <v>1</v>
      </c>
      <c r="BN100" s="42">
        <f>SUM(AY100:BJ100)+SUM(COUNTIFS(Q100:AX100,{"TERM","RESIGNED"}))</f>
        <v>30.5</v>
      </c>
      <c r="BO100" s="1" t="s">
        <v>45</v>
      </c>
      <c r="BP100" s="42" t="s">
        <v>1217</v>
      </c>
      <c r="BQ100" s="34"/>
    </row>
    <row r="101" spans="1:69" x14ac:dyDescent="0.25">
      <c r="A101" s="32">
        <f t="shared" si="12"/>
        <v>99</v>
      </c>
      <c r="B101" s="1" t="s">
        <v>172</v>
      </c>
      <c r="C101" s="1">
        <v>13908</v>
      </c>
      <c r="D101" s="27">
        <v>100349</v>
      </c>
      <c r="E101" s="1" t="s">
        <v>946</v>
      </c>
      <c r="F101" s="34" t="s">
        <v>92</v>
      </c>
      <c r="G101" s="34" t="s">
        <v>38</v>
      </c>
      <c r="H101" s="30">
        <v>44287</v>
      </c>
      <c r="I101" s="30">
        <v>43210</v>
      </c>
      <c r="J101" s="30" t="s">
        <v>39</v>
      </c>
      <c r="K101" s="42">
        <f t="shared" ca="1" si="7"/>
        <v>1015</v>
      </c>
      <c r="L101" s="44" t="str">
        <f t="shared" si="8"/>
        <v>Non Billable</v>
      </c>
      <c r="M101" s="34" t="s">
        <v>91</v>
      </c>
      <c r="N101" s="1" t="s">
        <v>41</v>
      </c>
      <c r="O101" s="1" t="s">
        <v>42</v>
      </c>
      <c r="P101" s="1"/>
      <c r="Q101" s="1"/>
      <c r="R101" s="1" t="s">
        <v>48</v>
      </c>
      <c r="S101" s="33" t="s">
        <v>44</v>
      </c>
      <c r="T101" s="47" t="s">
        <v>965</v>
      </c>
      <c r="U101" s="47" t="s">
        <v>20</v>
      </c>
      <c r="V101" s="47" t="s">
        <v>20</v>
      </c>
      <c r="W101" s="47" t="s">
        <v>965</v>
      </c>
      <c r="X101" s="47" t="s">
        <v>965</v>
      </c>
      <c r="Y101" s="47" t="s">
        <v>965</v>
      </c>
      <c r="Z101" s="47" t="s">
        <v>965</v>
      </c>
      <c r="AA101" s="47" t="s">
        <v>965</v>
      </c>
      <c r="AB101" s="47" t="s">
        <v>20</v>
      </c>
      <c r="AC101" s="47" t="s">
        <v>20</v>
      </c>
      <c r="AD101" s="47" t="s">
        <v>965</v>
      </c>
      <c r="AE101" s="47" t="s">
        <v>965</v>
      </c>
      <c r="AF101" s="47" t="s">
        <v>965</v>
      </c>
      <c r="AG101" s="47" t="s">
        <v>965</v>
      </c>
      <c r="AH101" s="47" t="s">
        <v>965</v>
      </c>
      <c r="AI101" s="47" t="s">
        <v>20</v>
      </c>
      <c r="AJ101" s="47" t="s">
        <v>20</v>
      </c>
      <c r="AK101" s="47" t="s">
        <v>965</v>
      </c>
      <c r="AL101" s="47" t="s">
        <v>965</v>
      </c>
      <c r="AM101" s="47" t="s">
        <v>965</v>
      </c>
      <c r="AN101" s="47" t="s">
        <v>21</v>
      </c>
      <c r="AO101" s="47" t="s">
        <v>965</v>
      </c>
      <c r="AP101" s="47" t="s">
        <v>20</v>
      </c>
      <c r="AQ101" s="47" t="s">
        <v>20</v>
      </c>
      <c r="AR101" s="47" t="s">
        <v>20</v>
      </c>
      <c r="AS101" s="47" t="s">
        <v>965</v>
      </c>
      <c r="AT101" s="47" t="s">
        <v>21</v>
      </c>
      <c r="AU101" s="47" t="s">
        <v>21</v>
      </c>
      <c r="AV101" s="47" t="s">
        <v>21</v>
      </c>
      <c r="AW101" s="47" t="s">
        <v>20</v>
      </c>
      <c r="AX101" s="47" t="s">
        <v>20</v>
      </c>
      <c r="AY101" s="42">
        <f>COUNTIFS($T101:$AX101,"P")</f>
        <v>16</v>
      </c>
      <c r="AZ101" s="42">
        <f>COUNTIFS($T101:$AX101,"HD")/2</f>
        <v>0</v>
      </c>
      <c r="BA101" s="42">
        <f>COUNTIFS($T101:$AX101,"DO")</f>
        <v>11</v>
      </c>
      <c r="BB101" s="1">
        <f>COUNTIFS($T101:$AX101,"UPL")</f>
        <v>4</v>
      </c>
      <c r="BC101" s="42">
        <f>COUNTIFS($T101:$AX101,"LWP")</f>
        <v>0</v>
      </c>
      <c r="BD101" s="42">
        <f>SUM(COUNTIFS($T101:$AX101,{"PAT","MAT"}))</f>
        <v>0</v>
      </c>
      <c r="BE101" s="42">
        <f>COUNTIFS($T101:$AX101,"HO")</f>
        <v>0</v>
      </c>
      <c r="BF101" s="42">
        <f>COUNTIFS($T101:$AX101,"NA")</f>
        <v>0</v>
      </c>
      <c r="BG101" s="42">
        <f>COUNTIFS($T101:$AX101,"PL")</f>
        <v>0</v>
      </c>
      <c r="BH101" s="42">
        <f>COUNTIFS($T101:$AX101,"CL")</f>
        <v>0</v>
      </c>
      <c r="BI101" s="42">
        <f>COUNTIFS($T101:$AX101,"BL")</f>
        <v>0</v>
      </c>
      <c r="BJ101" s="42">
        <f>COUNTIFS($T101:$AX101,"CO")</f>
        <v>0</v>
      </c>
      <c r="BK101" s="42">
        <f t="shared" si="9"/>
        <v>0</v>
      </c>
      <c r="BL101" s="42">
        <f t="shared" si="10"/>
        <v>0</v>
      </c>
      <c r="BM101" s="42">
        <f t="shared" si="11"/>
        <v>1</v>
      </c>
      <c r="BN101" s="42">
        <f>SUM(AY101:BJ101)+SUM(COUNTIFS(Q101:AX101,{"TERM","RESIGNED"}))</f>
        <v>31</v>
      </c>
      <c r="BO101" s="1" t="s">
        <v>45</v>
      </c>
      <c r="BP101" s="42" t="s">
        <v>1214</v>
      </c>
      <c r="BQ101" s="34"/>
    </row>
    <row r="102" spans="1:69" x14ac:dyDescent="0.25">
      <c r="A102" s="32">
        <f t="shared" si="12"/>
        <v>100</v>
      </c>
      <c r="B102" s="1" t="s">
        <v>172</v>
      </c>
      <c r="C102" s="1">
        <v>13942</v>
      </c>
      <c r="D102" s="27">
        <v>100350</v>
      </c>
      <c r="E102" s="1" t="s">
        <v>946</v>
      </c>
      <c r="F102" s="34" t="s">
        <v>219</v>
      </c>
      <c r="G102" s="34" t="s">
        <v>956</v>
      </c>
      <c r="H102" s="30">
        <v>44287</v>
      </c>
      <c r="I102" s="30">
        <v>43215</v>
      </c>
      <c r="J102" s="30" t="s">
        <v>39</v>
      </c>
      <c r="K102" s="42">
        <f t="shared" ca="1" si="7"/>
        <v>1015</v>
      </c>
      <c r="L102" s="44" t="str">
        <f t="shared" si="8"/>
        <v>Non Billable</v>
      </c>
      <c r="M102" s="34" t="s">
        <v>40</v>
      </c>
      <c r="N102" s="1" t="s">
        <v>41</v>
      </c>
      <c r="O102" s="1" t="s">
        <v>42</v>
      </c>
      <c r="P102" s="1"/>
      <c r="Q102" s="1"/>
      <c r="R102" s="1" t="s">
        <v>57</v>
      </c>
      <c r="S102" s="33" t="s">
        <v>86</v>
      </c>
      <c r="T102" s="47" t="s">
        <v>965</v>
      </c>
      <c r="U102" s="47" t="s">
        <v>20</v>
      </c>
      <c r="V102" s="47" t="s">
        <v>20</v>
      </c>
      <c r="W102" s="47" t="s">
        <v>965</v>
      </c>
      <c r="X102" s="47" t="s">
        <v>965</v>
      </c>
      <c r="Y102" s="47" t="s">
        <v>965</v>
      </c>
      <c r="Z102" s="47" t="s">
        <v>965</v>
      </c>
      <c r="AA102" s="47" t="s">
        <v>965</v>
      </c>
      <c r="AB102" s="47" t="s">
        <v>20</v>
      </c>
      <c r="AC102" s="47" t="s">
        <v>20</v>
      </c>
      <c r="AD102" s="47" t="s">
        <v>965</v>
      </c>
      <c r="AE102" s="47" t="s">
        <v>965</v>
      </c>
      <c r="AF102" s="47" t="s">
        <v>965</v>
      </c>
      <c r="AG102" s="47" t="s">
        <v>965</v>
      </c>
      <c r="AH102" s="47" t="s">
        <v>965</v>
      </c>
      <c r="AI102" s="47" t="s">
        <v>20</v>
      </c>
      <c r="AJ102" s="47" t="s">
        <v>20</v>
      </c>
      <c r="AK102" s="47" t="s">
        <v>965</v>
      </c>
      <c r="AL102" s="47" t="s">
        <v>965</v>
      </c>
      <c r="AM102" s="47" t="s">
        <v>965</v>
      </c>
      <c r="AN102" s="47" t="s">
        <v>965</v>
      </c>
      <c r="AO102" s="47" t="s">
        <v>965</v>
      </c>
      <c r="AP102" s="47" t="s">
        <v>20</v>
      </c>
      <c r="AQ102" s="47" t="s">
        <v>20</v>
      </c>
      <c r="AR102" s="47" t="s">
        <v>20</v>
      </c>
      <c r="AS102" s="47" t="s">
        <v>965</v>
      </c>
      <c r="AT102" s="47" t="s">
        <v>965</v>
      </c>
      <c r="AU102" s="47" t="s">
        <v>965</v>
      </c>
      <c r="AV102" s="47" t="s">
        <v>967</v>
      </c>
      <c r="AW102" s="47" t="s">
        <v>20</v>
      </c>
      <c r="AX102" s="47" t="s">
        <v>20</v>
      </c>
      <c r="AY102" s="42">
        <f>COUNTIFS($T102:$AX102,"P")</f>
        <v>19</v>
      </c>
      <c r="AZ102" s="42">
        <f>COUNTIFS($T102:$AX102,"HD")/2</f>
        <v>0</v>
      </c>
      <c r="BA102" s="42">
        <f>COUNTIFS($T102:$AX102,"DO")</f>
        <v>11</v>
      </c>
      <c r="BB102" s="1">
        <f>COUNTIFS($T102:$AX102,"UPL")</f>
        <v>0</v>
      </c>
      <c r="BC102" s="42">
        <f>COUNTIFS($T102:$AX102,"LWP")</f>
        <v>0</v>
      </c>
      <c r="BD102" s="42">
        <f>SUM(COUNTIFS($T102:$AX102,{"PAT","MAT"}))</f>
        <v>0</v>
      </c>
      <c r="BE102" s="42">
        <f>COUNTIFS($T102:$AX102,"HO")</f>
        <v>0</v>
      </c>
      <c r="BF102" s="42">
        <f>COUNTIFS($T102:$AX102,"NA")</f>
        <v>0</v>
      </c>
      <c r="BG102" s="42">
        <f>COUNTIFS($T102:$AX102,"PL")</f>
        <v>0</v>
      </c>
      <c r="BH102" s="42">
        <f>COUNTIFS($T102:$AX102,"CL")</f>
        <v>1</v>
      </c>
      <c r="BI102" s="42">
        <f>COUNTIFS($T102:$AX102,"BL")</f>
        <v>0</v>
      </c>
      <c r="BJ102" s="42">
        <f>COUNTIFS($T102:$AX102,"CO")</f>
        <v>0</v>
      </c>
      <c r="BK102" s="42">
        <f t="shared" si="9"/>
        <v>1</v>
      </c>
      <c r="BL102" s="42">
        <f t="shared" si="10"/>
        <v>1</v>
      </c>
      <c r="BM102" s="42">
        <f t="shared" si="11"/>
        <v>1</v>
      </c>
      <c r="BN102" s="42">
        <f>SUM(AY102:BJ102)+SUM(COUNTIFS(Q102:AX102,{"TERM","RESIGNED"}))</f>
        <v>31</v>
      </c>
      <c r="BO102" s="1" t="s">
        <v>45</v>
      </c>
      <c r="BP102" s="42" t="s">
        <v>1219</v>
      </c>
      <c r="BQ102" s="34"/>
    </row>
    <row r="103" spans="1:69" x14ac:dyDescent="0.25">
      <c r="A103" s="32">
        <f t="shared" si="12"/>
        <v>101</v>
      </c>
      <c r="B103" s="1" t="s">
        <v>172</v>
      </c>
      <c r="C103" s="1">
        <v>14170</v>
      </c>
      <c r="D103" s="27">
        <v>100351</v>
      </c>
      <c r="E103" s="1" t="s">
        <v>945</v>
      </c>
      <c r="F103" s="34" t="s">
        <v>220</v>
      </c>
      <c r="G103" s="34" t="s">
        <v>78</v>
      </c>
      <c r="H103" s="30">
        <v>44287</v>
      </c>
      <c r="I103" s="30">
        <v>43265</v>
      </c>
      <c r="J103" s="30" t="s">
        <v>39</v>
      </c>
      <c r="K103" s="42">
        <f t="shared" ca="1" si="7"/>
        <v>1015</v>
      </c>
      <c r="L103" s="44" t="str">
        <f t="shared" si="8"/>
        <v>Non Billable</v>
      </c>
      <c r="M103" s="34" t="s">
        <v>1083</v>
      </c>
      <c r="N103" s="1" t="s">
        <v>41</v>
      </c>
      <c r="O103" s="1" t="s">
        <v>42</v>
      </c>
      <c r="P103" s="1"/>
      <c r="Q103" s="1"/>
      <c r="R103" s="1" t="s">
        <v>43</v>
      </c>
      <c r="S103" s="33" t="s">
        <v>207</v>
      </c>
      <c r="T103" s="47" t="s">
        <v>965</v>
      </c>
      <c r="U103" s="47" t="s">
        <v>20</v>
      </c>
      <c r="V103" s="47" t="s">
        <v>20</v>
      </c>
      <c r="W103" s="47" t="s">
        <v>965</v>
      </c>
      <c r="X103" s="47" t="s">
        <v>965</v>
      </c>
      <c r="Y103" s="47" t="s">
        <v>965</v>
      </c>
      <c r="Z103" s="47" t="s">
        <v>965</v>
      </c>
      <c r="AA103" s="47" t="s">
        <v>965</v>
      </c>
      <c r="AB103" s="47" t="s">
        <v>20</v>
      </c>
      <c r="AC103" s="47" t="s">
        <v>20</v>
      </c>
      <c r="AD103" s="47" t="s">
        <v>965</v>
      </c>
      <c r="AE103" s="47" t="s">
        <v>965</v>
      </c>
      <c r="AF103" s="47" t="s">
        <v>965</v>
      </c>
      <c r="AG103" s="47" t="s">
        <v>965</v>
      </c>
      <c r="AH103" s="47" t="s">
        <v>965</v>
      </c>
      <c r="AI103" s="47" t="s">
        <v>20</v>
      </c>
      <c r="AJ103" s="47" t="s">
        <v>20</v>
      </c>
      <c r="AK103" s="47" t="s">
        <v>965</v>
      </c>
      <c r="AL103" s="47" t="s">
        <v>965</v>
      </c>
      <c r="AM103" s="47" t="s">
        <v>965</v>
      </c>
      <c r="AN103" s="47" t="s">
        <v>965</v>
      </c>
      <c r="AO103" s="47" t="s">
        <v>967</v>
      </c>
      <c r="AP103" s="47" t="s">
        <v>20</v>
      </c>
      <c r="AQ103" s="47" t="s">
        <v>20</v>
      </c>
      <c r="AR103" s="47" t="s">
        <v>20</v>
      </c>
      <c r="AS103" s="47" t="s">
        <v>967</v>
      </c>
      <c r="AT103" s="47" t="s">
        <v>967</v>
      </c>
      <c r="AU103" s="47" t="s">
        <v>965</v>
      </c>
      <c r="AV103" s="47" t="s">
        <v>965</v>
      </c>
      <c r="AW103" s="47" t="s">
        <v>20</v>
      </c>
      <c r="AX103" s="47" t="s">
        <v>20</v>
      </c>
      <c r="AY103" s="42">
        <f>COUNTIFS($T103:$AX103,"P")</f>
        <v>17</v>
      </c>
      <c r="AZ103" s="42">
        <f>COUNTIFS($T103:$AX103,"HD")/2</f>
        <v>0</v>
      </c>
      <c r="BA103" s="42">
        <f>COUNTIFS($T103:$AX103,"DO")</f>
        <v>11</v>
      </c>
      <c r="BB103" s="1">
        <f>COUNTIFS($T103:$AX103,"UPL")</f>
        <v>0</v>
      </c>
      <c r="BC103" s="42">
        <f>COUNTIFS($T103:$AX103,"LWP")</f>
        <v>0</v>
      </c>
      <c r="BD103" s="42">
        <f>SUM(COUNTIFS($T103:$AX103,{"PAT","MAT"}))</f>
        <v>0</v>
      </c>
      <c r="BE103" s="42">
        <f>COUNTIFS($T103:$AX103,"HO")</f>
        <v>0</v>
      </c>
      <c r="BF103" s="42">
        <f>COUNTIFS($T103:$AX103,"NA")</f>
        <v>0</v>
      </c>
      <c r="BG103" s="42">
        <f>COUNTIFS($T103:$AX103,"PL")</f>
        <v>0</v>
      </c>
      <c r="BH103" s="42">
        <f>COUNTIFS($T103:$AX103,"CL")</f>
        <v>3</v>
      </c>
      <c r="BI103" s="42">
        <f>COUNTIFS($T103:$AX103,"BL")</f>
        <v>0</v>
      </c>
      <c r="BJ103" s="42">
        <f>COUNTIFS($T103:$AX103,"CO")</f>
        <v>0</v>
      </c>
      <c r="BK103" s="42">
        <f t="shared" si="9"/>
        <v>3</v>
      </c>
      <c r="BL103" s="42">
        <f t="shared" si="10"/>
        <v>1</v>
      </c>
      <c r="BM103" s="42">
        <f t="shared" si="11"/>
        <v>1</v>
      </c>
      <c r="BN103" s="42">
        <f>SUM(AY103:BJ103)+SUM(COUNTIFS(Q103:AX103,{"TERM","RESIGNED"}))</f>
        <v>31</v>
      </c>
      <c r="BO103" s="1" t="s">
        <v>45</v>
      </c>
      <c r="BP103" s="42" t="s">
        <v>1215</v>
      </c>
      <c r="BQ103" s="34"/>
    </row>
    <row r="104" spans="1:69" x14ac:dyDescent="0.25">
      <c r="A104" s="32">
        <f t="shared" si="12"/>
        <v>102</v>
      </c>
      <c r="B104" s="1" t="s">
        <v>172</v>
      </c>
      <c r="C104" s="1">
        <v>14908</v>
      </c>
      <c r="D104" s="27">
        <v>100353</v>
      </c>
      <c r="E104" s="1" t="s">
        <v>946</v>
      </c>
      <c r="F104" s="34" t="s">
        <v>221</v>
      </c>
      <c r="G104" s="34" t="s">
        <v>174</v>
      </c>
      <c r="H104" s="30">
        <v>44287</v>
      </c>
      <c r="I104" s="30">
        <v>43434</v>
      </c>
      <c r="J104" s="30" t="s">
        <v>39</v>
      </c>
      <c r="K104" s="42">
        <f t="shared" ca="1" si="7"/>
        <v>1015</v>
      </c>
      <c r="L104" s="44" t="str">
        <f t="shared" si="8"/>
        <v>Non Billable</v>
      </c>
      <c r="M104" s="34" t="s">
        <v>40</v>
      </c>
      <c r="N104" s="1" t="s">
        <v>41</v>
      </c>
      <c r="O104" s="1" t="s">
        <v>42</v>
      </c>
      <c r="P104" s="1"/>
      <c r="Q104" s="1"/>
      <c r="R104" s="1" t="s">
        <v>48</v>
      </c>
      <c r="S104" s="33" t="s">
        <v>86</v>
      </c>
      <c r="T104" s="47" t="s">
        <v>965</v>
      </c>
      <c r="U104" s="47" t="s">
        <v>20</v>
      </c>
      <c r="V104" s="47" t="s">
        <v>20</v>
      </c>
      <c r="W104" s="47" t="s">
        <v>965</v>
      </c>
      <c r="X104" s="47" t="s">
        <v>965</v>
      </c>
      <c r="Y104" s="47" t="s">
        <v>967</v>
      </c>
      <c r="Z104" s="47" t="s">
        <v>968</v>
      </c>
      <c r="AA104" s="47" t="s">
        <v>968</v>
      </c>
      <c r="AB104" s="47" t="s">
        <v>20</v>
      </c>
      <c r="AC104" s="47" t="s">
        <v>20</v>
      </c>
      <c r="AD104" s="47" t="s">
        <v>968</v>
      </c>
      <c r="AE104" s="47" t="s">
        <v>968</v>
      </c>
      <c r="AF104" s="47" t="s">
        <v>968</v>
      </c>
      <c r="AG104" s="47" t="s">
        <v>965</v>
      </c>
      <c r="AH104" s="47" t="s">
        <v>965</v>
      </c>
      <c r="AI104" s="47" t="s">
        <v>20</v>
      </c>
      <c r="AJ104" s="47" t="s">
        <v>20</v>
      </c>
      <c r="AK104" s="47" t="s">
        <v>965</v>
      </c>
      <c r="AL104" s="47" t="s">
        <v>965</v>
      </c>
      <c r="AM104" s="47" t="s">
        <v>965</v>
      </c>
      <c r="AN104" s="47" t="s">
        <v>965</v>
      </c>
      <c r="AO104" s="47" t="s">
        <v>965</v>
      </c>
      <c r="AP104" s="47" t="s">
        <v>20</v>
      </c>
      <c r="AQ104" s="47" t="s">
        <v>20</v>
      </c>
      <c r="AR104" s="47" t="s">
        <v>20</v>
      </c>
      <c r="AS104" s="47" t="s">
        <v>965</v>
      </c>
      <c r="AT104" s="47" t="s">
        <v>965</v>
      </c>
      <c r="AU104" s="47" t="s">
        <v>965</v>
      </c>
      <c r="AV104" s="47" t="s">
        <v>965</v>
      </c>
      <c r="AW104" s="47" t="s">
        <v>20</v>
      </c>
      <c r="AX104" s="47" t="s">
        <v>20</v>
      </c>
      <c r="AY104" s="42">
        <f>COUNTIFS($T104:$AX104,"P")</f>
        <v>14</v>
      </c>
      <c r="AZ104" s="42">
        <f>COUNTIFS($T104:$AX104,"HD")/2</f>
        <v>0</v>
      </c>
      <c r="BA104" s="42">
        <f>COUNTIFS($T104:$AX104,"DO")</f>
        <v>11</v>
      </c>
      <c r="BB104" s="1">
        <f>COUNTIFS($T104:$AX104,"UPL")</f>
        <v>0</v>
      </c>
      <c r="BC104" s="42">
        <f>COUNTIFS($T104:$AX104,"LWP")</f>
        <v>0</v>
      </c>
      <c r="BD104" s="42">
        <f>SUM(COUNTIFS($T104:$AX104,{"PAT","MAT"}))</f>
        <v>0</v>
      </c>
      <c r="BE104" s="42">
        <f>COUNTIFS($T104:$AX104,"HO")</f>
        <v>0</v>
      </c>
      <c r="BF104" s="42">
        <f>COUNTIFS($T104:$AX104,"NA")</f>
        <v>0</v>
      </c>
      <c r="BG104" s="42">
        <f>COUNTIFS($T104:$AX104,"PL")</f>
        <v>5</v>
      </c>
      <c r="BH104" s="42">
        <f>COUNTIFS($T104:$AX104,"CL")</f>
        <v>1</v>
      </c>
      <c r="BI104" s="42">
        <f>COUNTIFS($T104:$AX104,"BL")</f>
        <v>0</v>
      </c>
      <c r="BJ104" s="42">
        <f>COUNTIFS($T104:$AX104,"CO")</f>
        <v>0</v>
      </c>
      <c r="BK104" s="42">
        <f t="shared" si="9"/>
        <v>6</v>
      </c>
      <c r="BL104" s="42">
        <f t="shared" si="10"/>
        <v>0</v>
      </c>
      <c r="BM104" s="42">
        <f t="shared" si="11"/>
        <v>1</v>
      </c>
      <c r="BN104" s="42">
        <f>SUM(AY104:BJ104)+SUM(COUNTIFS(Q104:AX104,{"TERM","RESIGNED"}))</f>
        <v>31</v>
      </c>
      <c r="BO104" s="1" t="s">
        <v>45</v>
      </c>
      <c r="BP104" s="42" t="s">
        <v>1214</v>
      </c>
      <c r="BQ104" s="34"/>
    </row>
    <row r="105" spans="1:69" x14ac:dyDescent="0.25">
      <c r="A105" s="32">
        <f t="shared" si="12"/>
        <v>103</v>
      </c>
      <c r="B105" s="1" t="s">
        <v>172</v>
      </c>
      <c r="C105" s="1">
        <v>15014</v>
      </c>
      <c r="D105" s="27">
        <v>100354</v>
      </c>
      <c r="E105" s="1" t="s">
        <v>946</v>
      </c>
      <c r="F105" s="34" t="s">
        <v>222</v>
      </c>
      <c r="G105" s="34" t="s">
        <v>174</v>
      </c>
      <c r="H105" s="30">
        <v>44287</v>
      </c>
      <c r="I105" s="30">
        <v>43448</v>
      </c>
      <c r="J105" s="30" t="s">
        <v>39</v>
      </c>
      <c r="K105" s="42">
        <f t="shared" ca="1" si="7"/>
        <v>1015</v>
      </c>
      <c r="L105" s="44" t="str">
        <f t="shared" si="8"/>
        <v>Non Billable</v>
      </c>
      <c r="M105" s="34" t="s">
        <v>91</v>
      </c>
      <c r="N105" s="1" t="s">
        <v>41</v>
      </c>
      <c r="O105" s="1" t="s">
        <v>42</v>
      </c>
      <c r="P105" s="1"/>
      <c r="Q105" s="1"/>
      <c r="R105" s="1" t="s">
        <v>43</v>
      </c>
      <c r="S105" s="33" t="s">
        <v>1603</v>
      </c>
      <c r="T105" s="47" t="s">
        <v>965</v>
      </c>
      <c r="U105" s="47" t="s">
        <v>20</v>
      </c>
      <c r="V105" s="47" t="s">
        <v>20</v>
      </c>
      <c r="W105" s="47" t="s">
        <v>965</v>
      </c>
      <c r="X105" s="47" t="s">
        <v>965</v>
      </c>
      <c r="Y105" s="47" t="s">
        <v>965</v>
      </c>
      <c r="Z105" s="47" t="s">
        <v>22</v>
      </c>
      <c r="AA105" s="47" t="s">
        <v>968</v>
      </c>
      <c r="AB105" s="47" t="s">
        <v>20</v>
      </c>
      <c r="AC105" s="47" t="s">
        <v>20</v>
      </c>
      <c r="AD105" s="47" t="s">
        <v>965</v>
      </c>
      <c r="AE105" s="47" t="s">
        <v>965</v>
      </c>
      <c r="AF105" s="47" t="s">
        <v>965</v>
      </c>
      <c r="AG105" s="47" t="s">
        <v>965</v>
      </c>
      <c r="AH105" s="47" t="s">
        <v>965</v>
      </c>
      <c r="AI105" s="47" t="s">
        <v>20</v>
      </c>
      <c r="AJ105" s="47" t="s">
        <v>20</v>
      </c>
      <c r="AK105" s="47" t="s">
        <v>965</v>
      </c>
      <c r="AL105" s="47" t="s">
        <v>965</v>
      </c>
      <c r="AM105" s="47" t="s">
        <v>965</v>
      </c>
      <c r="AN105" s="47" t="s">
        <v>965</v>
      </c>
      <c r="AO105" s="47" t="s">
        <v>965</v>
      </c>
      <c r="AP105" s="47" t="s">
        <v>20</v>
      </c>
      <c r="AQ105" s="47" t="s">
        <v>20</v>
      </c>
      <c r="AR105" s="47" t="s">
        <v>20</v>
      </c>
      <c r="AS105" s="47" t="s">
        <v>965</v>
      </c>
      <c r="AT105" s="47" t="s">
        <v>965</v>
      </c>
      <c r="AU105" s="47" t="s">
        <v>965</v>
      </c>
      <c r="AV105" s="47" t="s">
        <v>965</v>
      </c>
      <c r="AW105" s="47" t="s">
        <v>20</v>
      </c>
      <c r="AX105" s="47" t="s">
        <v>20</v>
      </c>
      <c r="AY105" s="42">
        <f>COUNTIFS($T105:$AX105,"P")</f>
        <v>18</v>
      </c>
      <c r="AZ105" s="42">
        <f>COUNTIFS($T105:$AX105,"HD")/2</f>
        <v>0</v>
      </c>
      <c r="BA105" s="42">
        <f>COUNTIFS($T105:$AX105,"DO")</f>
        <v>11</v>
      </c>
      <c r="BB105" s="1">
        <f>COUNTIFS($T105:$AX105,"UPL")</f>
        <v>0</v>
      </c>
      <c r="BC105" s="42">
        <f>COUNTIFS($T105:$AX105,"LWP")</f>
        <v>1</v>
      </c>
      <c r="BD105" s="42">
        <f>SUM(COUNTIFS($T105:$AX105,{"PAT","MAT"}))</f>
        <v>0</v>
      </c>
      <c r="BE105" s="42">
        <f>COUNTIFS($T105:$AX105,"HO")</f>
        <v>0</v>
      </c>
      <c r="BF105" s="42">
        <f>COUNTIFS($T105:$AX105,"NA")</f>
        <v>0</v>
      </c>
      <c r="BG105" s="42">
        <f>COUNTIFS($T105:$AX105,"PL")</f>
        <v>1</v>
      </c>
      <c r="BH105" s="42">
        <f>COUNTIFS($T105:$AX105,"CL")</f>
        <v>0</v>
      </c>
      <c r="BI105" s="42">
        <f>COUNTIFS($T105:$AX105,"BL")</f>
        <v>0</v>
      </c>
      <c r="BJ105" s="42">
        <f>COUNTIFS($T105:$AX105,"CO")</f>
        <v>0</v>
      </c>
      <c r="BK105" s="42">
        <f t="shared" si="9"/>
        <v>1</v>
      </c>
      <c r="BL105" s="42">
        <f t="shared" si="10"/>
        <v>1</v>
      </c>
      <c r="BM105" s="42">
        <f t="shared" si="11"/>
        <v>1</v>
      </c>
      <c r="BN105" s="42">
        <f>SUM(AY105:BJ105)+SUM(COUNTIFS(Q105:AX105,{"TERM","RESIGNED"}))</f>
        <v>31</v>
      </c>
      <c r="BO105" s="1" t="s">
        <v>45</v>
      </c>
      <c r="BP105" s="42" t="s">
        <v>1214</v>
      </c>
      <c r="BQ105" s="34"/>
    </row>
    <row r="106" spans="1:69" x14ac:dyDescent="0.25">
      <c r="A106" s="32">
        <f t="shared" si="12"/>
        <v>104</v>
      </c>
      <c r="B106" s="1" t="s">
        <v>172</v>
      </c>
      <c r="C106" s="1">
        <v>15570</v>
      </c>
      <c r="D106" s="27">
        <v>100356</v>
      </c>
      <c r="E106" s="1" t="s">
        <v>946</v>
      </c>
      <c r="F106" s="34" t="s">
        <v>223</v>
      </c>
      <c r="G106" s="34" t="s">
        <v>224</v>
      </c>
      <c r="H106" s="30">
        <v>44287</v>
      </c>
      <c r="I106" s="30">
        <v>43515</v>
      </c>
      <c r="J106" s="30" t="s">
        <v>39</v>
      </c>
      <c r="K106" s="42">
        <f t="shared" ca="1" si="7"/>
        <v>1015</v>
      </c>
      <c r="L106" s="44" t="str">
        <f t="shared" si="8"/>
        <v>Non Billable</v>
      </c>
      <c r="M106" s="34" t="s">
        <v>199</v>
      </c>
      <c r="N106" s="1" t="s">
        <v>41</v>
      </c>
      <c r="O106" s="1" t="s">
        <v>42</v>
      </c>
      <c r="P106" s="1"/>
      <c r="Q106" s="1"/>
      <c r="R106" s="1" t="s">
        <v>43</v>
      </c>
      <c r="S106" s="33" t="s">
        <v>225</v>
      </c>
      <c r="T106" s="47" t="s">
        <v>965</v>
      </c>
      <c r="U106" s="47" t="s">
        <v>20</v>
      </c>
      <c r="V106" s="47" t="s">
        <v>20</v>
      </c>
      <c r="W106" s="47" t="s">
        <v>967</v>
      </c>
      <c r="X106" s="47" t="s">
        <v>968</v>
      </c>
      <c r="Y106" s="47" t="s">
        <v>968</v>
      </c>
      <c r="Z106" s="47" t="s">
        <v>968</v>
      </c>
      <c r="AA106" s="47" t="s">
        <v>968</v>
      </c>
      <c r="AB106" s="47" t="s">
        <v>20</v>
      </c>
      <c r="AC106" s="47" t="s">
        <v>20</v>
      </c>
      <c r="AD106" s="47" t="s">
        <v>965</v>
      </c>
      <c r="AE106" s="47" t="s">
        <v>965</v>
      </c>
      <c r="AF106" s="47" t="s">
        <v>965</v>
      </c>
      <c r="AG106" s="47" t="s">
        <v>965</v>
      </c>
      <c r="AH106" s="47" t="s">
        <v>965</v>
      </c>
      <c r="AI106" s="47" t="s">
        <v>20</v>
      </c>
      <c r="AJ106" s="47" t="s">
        <v>20</v>
      </c>
      <c r="AK106" s="47" t="s">
        <v>965</v>
      </c>
      <c r="AL106" s="47" t="s">
        <v>970</v>
      </c>
      <c r="AM106" s="47" t="s">
        <v>965</v>
      </c>
      <c r="AN106" s="47" t="s">
        <v>965</v>
      </c>
      <c r="AO106" s="47" t="s">
        <v>965</v>
      </c>
      <c r="AP106" s="47" t="s">
        <v>20</v>
      </c>
      <c r="AQ106" s="47" t="s">
        <v>20</v>
      </c>
      <c r="AR106" s="47" t="s">
        <v>20</v>
      </c>
      <c r="AS106" s="47" t="s">
        <v>965</v>
      </c>
      <c r="AT106" s="47" t="s">
        <v>965</v>
      </c>
      <c r="AU106" s="47" t="s">
        <v>965</v>
      </c>
      <c r="AV106" s="47" t="s">
        <v>965</v>
      </c>
      <c r="AW106" s="47" t="s">
        <v>20</v>
      </c>
      <c r="AX106" s="47" t="s">
        <v>20</v>
      </c>
      <c r="AY106" s="42">
        <f>COUNTIFS($T106:$AX106,"P")</f>
        <v>14</v>
      </c>
      <c r="AZ106" s="42">
        <f>COUNTIFS($T106:$AX106,"HD")/2</f>
        <v>0</v>
      </c>
      <c r="BA106" s="42">
        <f>COUNTIFS($T106:$AX106,"DO")</f>
        <v>11</v>
      </c>
      <c r="BB106" s="1">
        <f>COUNTIFS($T106:$AX106,"UPL")</f>
        <v>0</v>
      </c>
      <c r="BC106" s="42">
        <f>COUNTIFS($T106:$AX106,"LWP")</f>
        <v>0</v>
      </c>
      <c r="BD106" s="42">
        <f>SUM(COUNTIFS($T106:$AX106,{"PAT","MAT"}))</f>
        <v>0</v>
      </c>
      <c r="BE106" s="42">
        <f>COUNTIFS($T106:$AX106,"HO")</f>
        <v>0</v>
      </c>
      <c r="BF106" s="42">
        <f>COUNTIFS($T106:$AX106,"NA")</f>
        <v>0</v>
      </c>
      <c r="BG106" s="42">
        <f>COUNTIFS($T106:$AX106,"PL")</f>
        <v>4</v>
      </c>
      <c r="BH106" s="42">
        <f>COUNTIFS($T106:$AX106,"CL")</f>
        <v>1</v>
      </c>
      <c r="BI106" s="42">
        <f>COUNTIFS($T106:$AX106,"BL")</f>
        <v>1</v>
      </c>
      <c r="BJ106" s="42">
        <f>COUNTIFS($T106:$AX106,"CO")</f>
        <v>0</v>
      </c>
      <c r="BK106" s="42">
        <f t="shared" si="9"/>
        <v>6</v>
      </c>
      <c r="BL106" s="42">
        <f t="shared" si="10"/>
        <v>0</v>
      </c>
      <c r="BM106" s="42">
        <f t="shared" si="11"/>
        <v>1</v>
      </c>
      <c r="BN106" s="42">
        <f>SUM(AY106:BJ106)+SUM(COUNTIFS(Q106:AX106,{"TERM","RESIGNED"}))</f>
        <v>31</v>
      </c>
      <c r="BO106" s="1" t="s">
        <v>45</v>
      </c>
      <c r="BP106" s="42" t="s">
        <v>1020</v>
      </c>
      <c r="BQ106" s="34"/>
    </row>
    <row r="107" spans="1:69" x14ac:dyDescent="0.25">
      <c r="A107" s="32">
        <f t="shared" si="12"/>
        <v>105</v>
      </c>
      <c r="B107" s="1" t="s">
        <v>172</v>
      </c>
      <c r="C107" s="1">
        <v>10909</v>
      </c>
      <c r="D107" s="27">
        <v>100357</v>
      </c>
      <c r="E107" s="1" t="s">
        <v>946</v>
      </c>
      <c r="F107" s="34" t="s">
        <v>279</v>
      </c>
      <c r="G107" s="34" t="s">
        <v>55</v>
      </c>
      <c r="H107" s="30">
        <v>44287</v>
      </c>
      <c r="I107" s="30">
        <v>42102</v>
      </c>
      <c r="J107" s="30" t="s">
        <v>39</v>
      </c>
      <c r="K107" s="42">
        <f t="shared" ca="1" si="7"/>
        <v>1015</v>
      </c>
      <c r="L107" s="44" t="str">
        <f t="shared" si="8"/>
        <v>Non Billable</v>
      </c>
      <c r="M107" s="34" t="s">
        <v>56</v>
      </c>
      <c r="N107" s="1" t="s">
        <v>41</v>
      </c>
      <c r="O107" s="1" t="s">
        <v>42</v>
      </c>
      <c r="P107" s="1"/>
      <c r="Q107" s="1"/>
      <c r="R107" s="1" t="s">
        <v>57</v>
      </c>
      <c r="S107" s="33" t="s">
        <v>286</v>
      </c>
      <c r="T107" s="47" t="s">
        <v>965</v>
      </c>
      <c r="U107" s="47" t="s">
        <v>20</v>
      </c>
      <c r="V107" s="47" t="s">
        <v>20</v>
      </c>
      <c r="W107" s="47" t="s">
        <v>965</v>
      </c>
      <c r="X107" s="47" t="s">
        <v>965</v>
      </c>
      <c r="Y107" s="47" t="s">
        <v>965</v>
      </c>
      <c r="Z107" s="47" t="s">
        <v>965</v>
      </c>
      <c r="AA107" s="47" t="s">
        <v>965</v>
      </c>
      <c r="AB107" s="47" t="s">
        <v>20</v>
      </c>
      <c r="AC107" s="47" t="s">
        <v>20</v>
      </c>
      <c r="AD107" s="47" t="s">
        <v>965</v>
      </c>
      <c r="AE107" s="47" t="s">
        <v>965</v>
      </c>
      <c r="AF107" s="47" t="s">
        <v>965</v>
      </c>
      <c r="AG107" s="47" t="s">
        <v>968</v>
      </c>
      <c r="AH107" s="47" t="s">
        <v>965</v>
      </c>
      <c r="AI107" s="47" t="s">
        <v>20</v>
      </c>
      <c r="AJ107" s="47" t="s">
        <v>20</v>
      </c>
      <c r="AK107" s="47" t="s">
        <v>965</v>
      </c>
      <c r="AL107" s="47" t="s">
        <v>965</v>
      </c>
      <c r="AM107" s="47" t="s">
        <v>965</v>
      </c>
      <c r="AN107" s="47" t="s">
        <v>965</v>
      </c>
      <c r="AO107" s="47" t="s">
        <v>965</v>
      </c>
      <c r="AP107" s="47" t="s">
        <v>20</v>
      </c>
      <c r="AQ107" s="47" t="s">
        <v>20</v>
      </c>
      <c r="AR107" s="47" t="s">
        <v>20</v>
      </c>
      <c r="AS107" s="47" t="s">
        <v>967</v>
      </c>
      <c r="AT107" s="47" t="s">
        <v>965</v>
      </c>
      <c r="AU107" s="47" t="s">
        <v>965</v>
      </c>
      <c r="AV107" s="47" t="s">
        <v>965</v>
      </c>
      <c r="AW107" s="47" t="s">
        <v>20</v>
      </c>
      <c r="AX107" s="47" t="s">
        <v>20</v>
      </c>
      <c r="AY107" s="42">
        <f>COUNTIFS($T107:$AX107,"P")</f>
        <v>18</v>
      </c>
      <c r="AZ107" s="42">
        <f>COUNTIFS($T107:$AX107,"HD")/2</f>
        <v>0</v>
      </c>
      <c r="BA107" s="42">
        <f>COUNTIFS($T107:$AX107,"DO")</f>
        <v>11</v>
      </c>
      <c r="BB107" s="1">
        <f>COUNTIFS($T107:$AX107,"UPL")</f>
        <v>0</v>
      </c>
      <c r="BC107" s="42">
        <f>COUNTIFS($T107:$AX107,"LWP")</f>
        <v>0</v>
      </c>
      <c r="BD107" s="42">
        <f>SUM(COUNTIFS($T107:$AX107,{"PAT","MAT"}))</f>
        <v>0</v>
      </c>
      <c r="BE107" s="42">
        <f>COUNTIFS($T107:$AX107,"HO")</f>
        <v>0</v>
      </c>
      <c r="BF107" s="42">
        <f>COUNTIFS($T107:$AX107,"NA")</f>
        <v>0</v>
      </c>
      <c r="BG107" s="42">
        <f>COUNTIFS($T107:$AX107,"PL")</f>
        <v>1</v>
      </c>
      <c r="BH107" s="42">
        <f>COUNTIFS($T107:$AX107,"CL")</f>
        <v>1</v>
      </c>
      <c r="BI107" s="42">
        <f>COUNTIFS($T107:$AX107,"BL")</f>
        <v>0</v>
      </c>
      <c r="BJ107" s="42">
        <f>COUNTIFS($T107:$AX107,"CO")</f>
        <v>0</v>
      </c>
      <c r="BK107" s="42">
        <f t="shared" si="9"/>
        <v>2</v>
      </c>
      <c r="BL107" s="42">
        <f t="shared" si="10"/>
        <v>1</v>
      </c>
      <c r="BM107" s="42">
        <f t="shared" si="11"/>
        <v>1</v>
      </c>
      <c r="BN107" s="42">
        <f>SUM(AY107:BJ107)+SUM(COUNTIFS(Q107:AX107,{"TERM","RESIGNED"}))</f>
        <v>31</v>
      </c>
      <c r="BO107" s="1" t="s">
        <v>45</v>
      </c>
      <c r="BP107" s="42" t="s">
        <v>1019</v>
      </c>
      <c r="BQ107" s="34"/>
    </row>
    <row r="108" spans="1:69" x14ac:dyDescent="0.25">
      <c r="A108" s="32">
        <f t="shared" si="12"/>
        <v>106</v>
      </c>
      <c r="B108" s="1" t="s">
        <v>172</v>
      </c>
      <c r="C108" s="1">
        <v>15856</v>
      </c>
      <c r="D108" s="27">
        <v>100360</v>
      </c>
      <c r="E108" s="1" t="s">
        <v>946</v>
      </c>
      <c r="F108" s="34" t="s">
        <v>226</v>
      </c>
      <c r="G108" s="34" t="s">
        <v>227</v>
      </c>
      <c r="H108" s="30">
        <v>44287</v>
      </c>
      <c r="I108" s="30">
        <v>43556</v>
      </c>
      <c r="J108" s="30" t="s">
        <v>39</v>
      </c>
      <c r="K108" s="42">
        <f t="shared" ca="1" si="7"/>
        <v>1015</v>
      </c>
      <c r="L108" s="44" t="str">
        <f t="shared" si="8"/>
        <v>Non Billable</v>
      </c>
      <c r="M108" s="34" t="s">
        <v>202</v>
      </c>
      <c r="N108" s="1" t="s">
        <v>41</v>
      </c>
      <c r="O108" s="1" t="s">
        <v>42</v>
      </c>
      <c r="P108" s="1"/>
      <c r="Q108" s="1"/>
      <c r="R108" s="1" t="s">
        <v>57</v>
      </c>
      <c r="S108" s="33" t="s">
        <v>203</v>
      </c>
      <c r="T108" s="47" t="s">
        <v>965</v>
      </c>
      <c r="U108" s="47" t="s">
        <v>20</v>
      </c>
      <c r="V108" s="47" t="s">
        <v>20</v>
      </c>
      <c r="W108" s="47" t="s">
        <v>967</v>
      </c>
      <c r="X108" s="47" t="s">
        <v>968</v>
      </c>
      <c r="Y108" s="47" t="s">
        <v>965</v>
      </c>
      <c r="Z108" s="47" t="s">
        <v>965</v>
      </c>
      <c r="AA108" s="47" t="s">
        <v>965</v>
      </c>
      <c r="AB108" s="47" t="s">
        <v>20</v>
      </c>
      <c r="AC108" s="47" t="s">
        <v>20</v>
      </c>
      <c r="AD108" s="47" t="s">
        <v>965</v>
      </c>
      <c r="AE108" s="47" t="s">
        <v>965</v>
      </c>
      <c r="AF108" s="47" t="s">
        <v>965</v>
      </c>
      <c r="AG108" s="47" t="s">
        <v>965</v>
      </c>
      <c r="AH108" s="47" t="s">
        <v>965</v>
      </c>
      <c r="AI108" s="47" t="s">
        <v>20</v>
      </c>
      <c r="AJ108" s="47" t="s">
        <v>20</v>
      </c>
      <c r="AK108" s="47" t="s">
        <v>965</v>
      </c>
      <c r="AL108" s="47" t="s">
        <v>965</v>
      </c>
      <c r="AM108" s="47" t="s">
        <v>965</v>
      </c>
      <c r="AN108" s="47" t="s">
        <v>965</v>
      </c>
      <c r="AO108" s="47" t="s">
        <v>965</v>
      </c>
      <c r="AP108" s="47" t="s">
        <v>20</v>
      </c>
      <c r="AQ108" s="47" t="s">
        <v>20</v>
      </c>
      <c r="AR108" s="47" t="s">
        <v>20</v>
      </c>
      <c r="AS108" s="47" t="s">
        <v>968</v>
      </c>
      <c r="AT108" s="47" t="s">
        <v>968</v>
      </c>
      <c r="AU108" s="47" t="s">
        <v>965</v>
      </c>
      <c r="AV108" s="47" t="s">
        <v>965</v>
      </c>
      <c r="AW108" s="47" t="s">
        <v>20</v>
      </c>
      <c r="AX108" s="47" t="s">
        <v>20</v>
      </c>
      <c r="AY108" s="42">
        <f>COUNTIFS($T108:$AX108,"P")</f>
        <v>16</v>
      </c>
      <c r="AZ108" s="42">
        <f>COUNTIFS($T108:$AX108,"HD")/2</f>
        <v>0</v>
      </c>
      <c r="BA108" s="42">
        <f>COUNTIFS($T108:$AX108,"DO")</f>
        <v>11</v>
      </c>
      <c r="BB108" s="1">
        <f>COUNTIFS($T108:$AX108,"UPL")</f>
        <v>0</v>
      </c>
      <c r="BC108" s="42">
        <f>COUNTIFS($T108:$AX108,"LWP")</f>
        <v>0</v>
      </c>
      <c r="BD108" s="42">
        <f>SUM(COUNTIFS($T108:$AX108,{"PAT","MAT"}))</f>
        <v>0</v>
      </c>
      <c r="BE108" s="42">
        <f>COUNTIFS($T108:$AX108,"HO")</f>
        <v>0</v>
      </c>
      <c r="BF108" s="42">
        <f>COUNTIFS($T108:$AX108,"NA")</f>
        <v>0</v>
      </c>
      <c r="BG108" s="42">
        <f>COUNTIFS($T108:$AX108,"PL")</f>
        <v>3</v>
      </c>
      <c r="BH108" s="42">
        <f>COUNTIFS($T108:$AX108,"CL")</f>
        <v>1</v>
      </c>
      <c r="BI108" s="42">
        <f>COUNTIFS($T108:$AX108,"BL")</f>
        <v>0</v>
      </c>
      <c r="BJ108" s="42">
        <f>COUNTIFS($T108:$AX108,"CO")</f>
        <v>0</v>
      </c>
      <c r="BK108" s="42">
        <f t="shared" si="9"/>
        <v>4</v>
      </c>
      <c r="BL108" s="42">
        <f t="shared" si="10"/>
        <v>0</v>
      </c>
      <c r="BM108" s="42">
        <f t="shared" si="11"/>
        <v>1</v>
      </c>
      <c r="BN108" s="42">
        <f>SUM(AY108:BJ108)+SUM(COUNTIFS(Q108:AX108,{"TERM","RESIGNED"}))</f>
        <v>31</v>
      </c>
      <c r="BO108" s="1" t="s">
        <v>45</v>
      </c>
      <c r="BP108" s="42" t="s">
        <v>1214</v>
      </c>
      <c r="BQ108" s="34"/>
    </row>
    <row r="109" spans="1:69" x14ac:dyDescent="0.25">
      <c r="A109" s="32">
        <f t="shared" si="12"/>
        <v>107</v>
      </c>
      <c r="B109" s="1" t="s">
        <v>172</v>
      </c>
      <c r="C109" s="1">
        <v>16324</v>
      </c>
      <c r="D109" s="27">
        <v>100363</v>
      </c>
      <c r="E109" s="1" t="s">
        <v>945</v>
      </c>
      <c r="F109" s="34" t="s">
        <v>228</v>
      </c>
      <c r="G109" s="34" t="s">
        <v>959</v>
      </c>
      <c r="H109" s="30">
        <v>44287</v>
      </c>
      <c r="I109" s="30">
        <v>43620</v>
      </c>
      <c r="J109" s="30" t="s">
        <v>39</v>
      </c>
      <c r="K109" s="42">
        <f t="shared" ca="1" si="7"/>
        <v>1015</v>
      </c>
      <c r="L109" s="44" t="str">
        <f t="shared" si="8"/>
        <v>Non Billable</v>
      </c>
      <c r="M109" s="34" t="s">
        <v>199</v>
      </c>
      <c r="N109" s="1" t="s">
        <v>41</v>
      </c>
      <c r="O109" s="1" t="s">
        <v>42</v>
      </c>
      <c r="P109" s="1"/>
      <c r="Q109" s="1"/>
      <c r="R109" s="1" t="s">
        <v>43</v>
      </c>
      <c r="S109" s="33" t="s">
        <v>225</v>
      </c>
      <c r="T109" s="47" t="s">
        <v>967</v>
      </c>
      <c r="U109" s="47" t="s">
        <v>20</v>
      </c>
      <c r="V109" s="47" t="s">
        <v>20</v>
      </c>
      <c r="W109" s="47" t="s">
        <v>965</v>
      </c>
      <c r="X109" s="47" t="s">
        <v>965</v>
      </c>
      <c r="Y109" s="47" t="s">
        <v>965</v>
      </c>
      <c r="Z109" s="47" t="s">
        <v>965</v>
      </c>
      <c r="AA109" s="47" t="s">
        <v>965</v>
      </c>
      <c r="AB109" s="47" t="s">
        <v>20</v>
      </c>
      <c r="AC109" s="47" t="s">
        <v>20</v>
      </c>
      <c r="AD109" s="47" t="s">
        <v>965</v>
      </c>
      <c r="AE109" s="47" t="s">
        <v>965</v>
      </c>
      <c r="AF109" s="47" t="s">
        <v>965</v>
      </c>
      <c r="AG109" s="47" t="s">
        <v>965</v>
      </c>
      <c r="AH109" s="47" t="s">
        <v>965</v>
      </c>
      <c r="AI109" s="47" t="s">
        <v>20</v>
      </c>
      <c r="AJ109" s="47" t="s">
        <v>20</v>
      </c>
      <c r="AK109" s="47" t="s">
        <v>965</v>
      </c>
      <c r="AL109" s="47" t="s">
        <v>965</v>
      </c>
      <c r="AM109" s="47" t="s">
        <v>965</v>
      </c>
      <c r="AN109" s="47" t="s">
        <v>965</v>
      </c>
      <c r="AO109" s="47" t="s">
        <v>965</v>
      </c>
      <c r="AP109" s="47" t="s">
        <v>20</v>
      </c>
      <c r="AQ109" s="47" t="s">
        <v>20</v>
      </c>
      <c r="AR109" s="47" t="s">
        <v>20</v>
      </c>
      <c r="AS109" s="47" t="s">
        <v>967</v>
      </c>
      <c r="AT109" s="47" t="s">
        <v>968</v>
      </c>
      <c r="AU109" s="47" t="s">
        <v>968</v>
      </c>
      <c r="AV109" s="47" t="s">
        <v>968</v>
      </c>
      <c r="AW109" s="47" t="s">
        <v>20</v>
      </c>
      <c r="AX109" s="47" t="s">
        <v>20</v>
      </c>
      <c r="AY109" s="42">
        <f>COUNTIFS($T109:$AX109,"P")</f>
        <v>15</v>
      </c>
      <c r="AZ109" s="42">
        <f>COUNTIFS($T109:$AX109,"HD")/2</f>
        <v>0</v>
      </c>
      <c r="BA109" s="42">
        <f>COUNTIFS($T109:$AX109,"DO")</f>
        <v>11</v>
      </c>
      <c r="BB109" s="1">
        <f>COUNTIFS($T109:$AX109,"UPL")</f>
        <v>0</v>
      </c>
      <c r="BC109" s="42">
        <f>COUNTIFS($T109:$AX109,"LWP")</f>
        <v>0</v>
      </c>
      <c r="BD109" s="42">
        <f>SUM(COUNTIFS($T109:$AX109,{"PAT","MAT"}))</f>
        <v>0</v>
      </c>
      <c r="BE109" s="42">
        <f>COUNTIFS($T109:$AX109,"HO")</f>
        <v>0</v>
      </c>
      <c r="BF109" s="42">
        <f>COUNTIFS($T109:$AX109,"NA")</f>
        <v>0</v>
      </c>
      <c r="BG109" s="42">
        <f>COUNTIFS($T109:$AX109,"PL")</f>
        <v>3</v>
      </c>
      <c r="BH109" s="42">
        <f>COUNTIFS($T109:$AX109,"CL")</f>
        <v>2</v>
      </c>
      <c r="BI109" s="42">
        <f>COUNTIFS($T109:$AX109,"BL")</f>
        <v>0</v>
      </c>
      <c r="BJ109" s="42">
        <f>COUNTIFS($T109:$AX109,"CO")</f>
        <v>0</v>
      </c>
      <c r="BK109" s="42">
        <f t="shared" si="9"/>
        <v>5</v>
      </c>
      <c r="BL109" s="42">
        <f t="shared" si="10"/>
        <v>0</v>
      </c>
      <c r="BM109" s="42">
        <f t="shared" si="11"/>
        <v>1</v>
      </c>
      <c r="BN109" s="42">
        <f>SUM(AY109:BJ109)+SUM(COUNTIFS(Q109:AX109,{"TERM","RESIGNED"}))</f>
        <v>31</v>
      </c>
      <c r="BO109" s="1" t="s">
        <v>45</v>
      </c>
      <c r="BP109" s="42" t="s">
        <v>1023</v>
      </c>
      <c r="BQ109" s="34"/>
    </row>
    <row r="110" spans="1:69" x14ac:dyDescent="0.25">
      <c r="A110" s="32">
        <f t="shared" si="12"/>
        <v>108</v>
      </c>
      <c r="B110" s="1" t="s">
        <v>172</v>
      </c>
      <c r="C110" s="1">
        <v>16424</v>
      </c>
      <c r="D110" s="27">
        <v>100364</v>
      </c>
      <c r="E110" s="1" t="s">
        <v>946</v>
      </c>
      <c r="F110" s="34" t="s">
        <v>229</v>
      </c>
      <c r="G110" s="34" t="s">
        <v>174</v>
      </c>
      <c r="H110" s="30">
        <v>44287</v>
      </c>
      <c r="I110" s="30">
        <v>43637</v>
      </c>
      <c r="J110" s="30" t="s">
        <v>39</v>
      </c>
      <c r="K110" s="42">
        <f t="shared" ca="1" si="7"/>
        <v>1015</v>
      </c>
      <c r="L110" s="44" t="str">
        <f t="shared" si="8"/>
        <v>Non Billable</v>
      </c>
      <c r="M110" s="34" t="s">
        <v>91</v>
      </c>
      <c r="N110" s="1" t="s">
        <v>41</v>
      </c>
      <c r="O110" s="1" t="s">
        <v>42</v>
      </c>
      <c r="P110" s="1"/>
      <c r="Q110" s="1"/>
      <c r="R110" s="1" t="s">
        <v>57</v>
      </c>
      <c r="S110" s="33" t="s">
        <v>92</v>
      </c>
      <c r="T110" s="47" t="s">
        <v>965</v>
      </c>
      <c r="U110" s="47" t="s">
        <v>20</v>
      </c>
      <c r="V110" s="47" t="s">
        <v>20</v>
      </c>
      <c r="W110" s="47" t="s">
        <v>965</v>
      </c>
      <c r="X110" s="47" t="s">
        <v>968</v>
      </c>
      <c r="Y110" s="47" t="s">
        <v>965</v>
      </c>
      <c r="Z110" s="47" t="s">
        <v>965</v>
      </c>
      <c r="AA110" s="47" t="s">
        <v>965</v>
      </c>
      <c r="AB110" s="47" t="s">
        <v>20</v>
      </c>
      <c r="AC110" s="47" t="s">
        <v>20</v>
      </c>
      <c r="AD110" s="47" t="s">
        <v>965</v>
      </c>
      <c r="AE110" s="47" t="s">
        <v>965</v>
      </c>
      <c r="AF110" s="47" t="s">
        <v>965</v>
      </c>
      <c r="AG110" s="47" t="s">
        <v>965</v>
      </c>
      <c r="AH110" s="47" t="s">
        <v>965</v>
      </c>
      <c r="AI110" s="47" t="s">
        <v>20</v>
      </c>
      <c r="AJ110" s="47" t="s">
        <v>20</v>
      </c>
      <c r="AK110" s="47" t="s">
        <v>967</v>
      </c>
      <c r="AL110" s="47" t="s">
        <v>965</v>
      </c>
      <c r="AM110" s="47" t="s">
        <v>965</v>
      </c>
      <c r="AN110" s="47" t="s">
        <v>965</v>
      </c>
      <c r="AO110" s="47" t="s">
        <v>965</v>
      </c>
      <c r="AP110" s="47" t="s">
        <v>20</v>
      </c>
      <c r="AQ110" s="47" t="s">
        <v>20</v>
      </c>
      <c r="AR110" s="47" t="s">
        <v>20</v>
      </c>
      <c r="AS110" s="47" t="s">
        <v>21</v>
      </c>
      <c r="AT110" s="47" t="s">
        <v>965</v>
      </c>
      <c r="AU110" s="47" t="s">
        <v>965</v>
      </c>
      <c r="AV110" s="47" t="s">
        <v>965</v>
      </c>
      <c r="AW110" s="47" t="s">
        <v>20</v>
      </c>
      <c r="AX110" s="47" t="s">
        <v>20</v>
      </c>
      <c r="AY110" s="42">
        <f>COUNTIFS($T110:$AX110,"P")</f>
        <v>17</v>
      </c>
      <c r="AZ110" s="42">
        <f>COUNTIFS($T110:$AX110,"HD")/2</f>
        <v>0</v>
      </c>
      <c r="BA110" s="42">
        <f>COUNTIFS($T110:$AX110,"DO")</f>
        <v>11</v>
      </c>
      <c r="BB110" s="1">
        <f>COUNTIFS($T110:$AX110,"UPL")</f>
        <v>1</v>
      </c>
      <c r="BC110" s="42">
        <f>COUNTIFS($T110:$AX110,"LWP")</f>
        <v>0</v>
      </c>
      <c r="BD110" s="42">
        <f>SUM(COUNTIFS($T110:$AX110,{"PAT","MAT"}))</f>
        <v>0</v>
      </c>
      <c r="BE110" s="42">
        <f>COUNTIFS($T110:$AX110,"HO")</f>
        <v>0</v>
      </c>
      <c r="BF110" s="42">
        <f>COUNTIFS($T110:$AX110,"NA")</f>
        <v>0</v>
      </c>
      <c r="BG110" s="42">
        <f>COUNTIFS($T110:$AX110,"PL")</f>
        <v>1</v>
      </c>
      <c r="BH110" s="42">
        <f>COUNTIFS($T110:$AX110,"CL")</f>
        <v>1</v>
      </c>
      <c r="BI110" s="42">
        <f>COUNTIFS($T110:$AX110,"BL")</f>
        <v>0</v>
      </c>
      <c r="BJ110" s="42">
        <f>COUNTIFS($T110:$AX110,"CO")</f>
        <v>0</v>
      </c>
      <c r="BK110" s="42">
        <f t="shared" si="9"/>
        <v>2</v>
      </c>
      <c r="BL110" s="42">
        <f t="shared" si="10"/>
        <v>1</v>
      </c>
      <c r="BM110" s="42">
        <f t="shared" si="11"/>
        <v>1</v>
      </c>
      <c r="BN110" s="42">
        <f>SUM(AY110:BJ110)+SUM(COUNTIFS(Q110:AX110,{"TERM","RESIGNED"}))</f>
        <v>31</v>
      </c>
      <c r="BO110" s="1" t="s">
        <v>45</v>
      </c>
      <c r="BP110" s="42" t="s">
        <v>1214</v>
      </c>
      <c r="BQ110" s="34"/>
    </row>
    <row r="111" spans="1:69" x14ac:dyDescent="0.25">
      <c r="A111" s="32">
        <f t="shared" si="12"/>
        <v>109</v>
      </c>
      <c r="B111" s="1" t="s">
        <v>172</v>
      </c>
      <c r="C111" s="1">
        <v>16895</v>
      </c>
      <c r="D111" s="27">
        <v>100369</v>
      </c>
      <c r="E111" s="1" t="s">
        <v>946</v>
      </c>
      <c r="F111" s="34" t="s">
        <v>280</v>
      </c>
      <c r="G111" s="34" t="s">
        <v>281</v>
      </c>
      <c r="H111" s="30">
        <v>44287</v>
      </c>
      <c r="I111" s="30">
        <v>43725</v>
      </c>
      <c r="J111" s="30" t="s">
        <v>39</v>
      </c>
      <c r="K111" s="42">
        <f t="shared" ca="1" si="7"/>
        <v>1015</v>
      </c>
      <c r="L111" s="44" t="str">
        <f t="shared" si="8"/>
        <v>Non Billable</v>
      </c>
      <c r="M111" s="34" t="s">
        <v>40</v>
      </c>
      <c r="N111" s="1" t="s">
        <v>41</v>
      </c>
      <c r="O111" s="1" t="s">
        <v>42</v>
      </c>
      <c r="P111" s="1"/>
      <c r="Q111" s="1"/>
      <c r="R111" s="1" t="s">
        <v>57</v>
      </c>
      <c r="S111" s="33" t="s">
        <v>282</v>
      </c>
      <c r="T111" s="47" t="s">
        <v>965</v>
      </c>
      <c r="U111" s="47" t="s">
        <v>20</v>
      </c>
      <c r="V111" s="47" t="s">
        <v>20</v>
      </c>
      <c r="W111" s="47" t="s">
        <v>965</v>
      </c>
      <c r="X111" s="47" t="s">
        <v>965</v>
      </c>
      <c r="Y111" s="47" t="s">
        <v>965</v>
      </c>
      <c r="Z111" s="47" t="s">
        <v>965</v>
      </c>
      <c r="AA111" s="47" t="s">
        <v>965</v>
      </c>
      <c r="AB111" s="47" t="s">
        <v>20</v>
      </c>
      <c r="AC111" s="47" t="s">
        <v>20</v>
      </c>
      <c r="AD111" s="47" t="s">
        <v>965</v>
      </c>
      <c r="AE111" s="47" t="s">
        <v>965</v>
      </c>
      <c r="AF111" s="47" t="s">
        <v>965</v>
      </c>
      <c r="AG111" s="47" t="s">
        <v>967</v>
      </c>
      <c r="AH111" s="47" t="s">
        <v>967</v>
      </c>
      <c r="AI111" s="47" t="s">
        <v>20</v>
      </c>
      <c r="AJ111" s="47" t="s">
        <v>20</v>
      </c>
      <c r="AK111" s="47" t="s">
        <v>965</v>
      </c>
      <c r="AL111" s="47" t="s">
        <v>965</v>
      </c>
      <c r="AM111" s="47" t="s">
        <v>965</v>
      </c>
      <c r="AN111" s="47" t="s">
        <v>965</v>
      </c>
      <c r="AO111" s="47" t="s">
        <v>22</v>
      </c>
      <c r="AP111" s="47" t="s">
        <v>20</v>
      </c>
      <c r="AQ111" s="47" t="s">
        <v>20</v>
      </c>
      <c r="AR111" s="47" t="s">
        <v>20</v>
      </c>
      <c r="AS111" s="47" t="s">
        <v>22</v>
      </c>
      <c r="AT111" s="47" t="s">
        <v>21</v>
      </c>
      <c r="AU111" s="47" t="s">
        <v>21</v>
      </c>
      <c r="AV111" s="47" t="s">
        <v>21</v>
      </c>
      <c r="AW111" s="47" t="s">
        <v>20</v>
      </c>
      <c r="AX111" s="47" t="s">
        <v>20</v>
      </c>
      <c r="AY111" s="42">
        <f>COUNTIFS($T111:$AX111,"P")</f>
        <v>13</v>
      </c>
      <c r="AZ111" s="42">
        <f>COUNTIFS($T111:$AX111,"HD")/2</f>
        <v>0</v>
      </c>
      <c r="BA111" s="42">
        <f>COUNTIFS($T111:$AX111,"DO")</f>
        <v>11</v>
      </c>
      <c r="BB111" s="1">
        <f>COUNTIFS($T111:$AX111,"UPL")</f>
        <v>3</v>
      </c>
      <c r="BC111" s="42">
        <f>COUNTIFS($T111:$AX111,"LWP")</f>
        <v>2</v>
      </c>
      <c r="BD111" s="42">
        <f>SUM(COUNTIFS($T111:$AX111,{"PAT","MAT"}))</f>
        <v>0</v>
      </c>
      <c r="BE111" s="42">
        <f>COUNTIFS($T111:$AX111,"HO")</f>
        <v>0</v>
      </c>
      <c r="BF111" s="42">
        <f>COUNTIFS($T111:$AX111,"NA")</f>
        <v>0</v>
      </c>
      <c r="BG111" s="42">
        <f>COUNTIFS($T111:$AX111,"PL")</f>
        <v>0</v>
      </c>
      <c r="BH111" s="42">
        <f>COUNTIFS($T111:$AX111,"CL")</f>
        <v>2</v>
      </c>
      <c r="BI111" s="42">
        <f>COUNTIFS($T111:$AX111,"BL")</f>
        <v>0</v>
      </c>
      <c r="BJ111" s="42">
        <f>COUNTIFS($T111:$AX111,"CO")</f>
        <v>0</v>
      </c>
      <c r="BK111" s="42">
        <f t="shared" si="9"/>
        <v>2</v>
      </c>
      <c r="BL111" s="42">
        <f t="shared" si="10"/>
        <v>0</v>
      </c>
      <c r="BM111" s="42">
        <f t="shared" si="11"/>
        <v>1</v>
      </c>
      <c r="BN111" s="42">
        <f>SUM(AY111:BJ111)+SUM(COUNTIFS(Q111:AX111,{"TERM","RESIGNED"}))</f>
        <v>31</v>
      </c>
      <c r="BO111" s="1" t="s">
        <v>45</v>
      </c>
      <c r="BP111" s="42" t="s">
        <v>1018</v>
      </c>
      <c r="BQ111" s="34"/>
    </row>
    <row r="112" spans="1:69" x14ac:dyDescent="0.25">
      <c r="A112" s="32">
        <f t="shared" si="12"/>
        <v>110</v>
      </c>
      <c r="B112" s="1" t="s">
        <v>172</v>
      </c>
      <c r="C112" s="1">
        <v>17185</v>
      </c>
      <c r="D112" s="27">
        <v>100373</v>
      </c>
      <c r="E112" s="1" t="s">
        <v>946</v>
      </c>
      <c r="F112" s="34" t="s">
        <v>230</v>
      </c>
      <c r="G112" s="34" t="s">
        <v>281</v>
      </c>
      <c r="H112" s="30">
        <v>44287</v>
      </c>
      <c r="I112" s="30">
        <v>43810</v>
      </c>
      <c r="J112" s="30" t="s">
        <v>39</v>
      </c>
      <c r="K112" s="42">
        <f t="shared" ca="1" si="7"/>
        <v>1015</v>
      </c>
      <c r="L112" s="44" t="str">
        <f t="shared" si="8"/>
        <v>Non Billable</v>
      </c>
      <c r="M112" s="34" t="s">
        <v>40</v>
      </c>
      <c r="N112" s="1" t="s">
        <v>41</v>
      </c>
      <c r="O112" s="1" t="s">
        <v>42</v>
      </c>
      <c r="P112" s="1"/>
      <c r="Q112" s="1"/>
      <c r="R112" s="1" t="s">
        <v>48</v>
      </c>
      <c r="S112" s="33" t="s">
        <v>77</v>
      </c>
      <c r="T112" s="47" t="s">
        <v>965</v>
      </c>
      <c r="U112" s="47" t="s">
        <v>20</v>
      </c>
      <c r="V112" s="47" t="s">
        <v>20</v>
      </c>
      <c r="W112" s="47" t="s">
        <v>965</v>
      </c>
      <c r="X112" s="47" t="s">
        <v>965</v>
      </c>
      <c r="Y112" s="47" t="s">
        <v>965</v>
      </c>
      <c r="Z112" s="47" t="s">
        <v>965</v>
      </c>
      <c r="AA112" s="47" t="s">
        <v>965</v>
      </c>
      <c r="AB112" s="47" t="s">
        <v>20</v>
      </c>
      <c r="AC112" s="47" t="s">
        <v>20</v>
      </c>
      <c r="AD112" s="47" t="s">
        <v>967</v>
      </c>
      <c r="AE112" s="47" t="s">
        <v>967</v>
      </c>
      <c r="AF112" s="47" t="s">
        <v>968</v>
      </c>
      <c r="AG112" s="47" t="s">
        <v>968</v>
      </c>
      <c r="AH112" s="47" t="s">
        <v>968</v>
      </c>
      <c r="AI112" s="47" t="s">
        <v>20</v>
      </c>
      <c r="AJ112" s="47" t="s">
        <v>20</v>
      </c>
      <c r="AK112" s="47" t="s">
        <v>965</v>
      </c>
      <c r="AL112" s="47" t="s">
        <v>965</v>
      </c>
      <c r="AM112" s="47" t="s">
        <v>965</v>
      </c>
      <c r="AN112" s="47" t="s">
        <v>965</v>
      </c>
      <c r="AO112" s="47" t="s">
        <v>965</v>
      </c>
      <c r="AP112" s="47" t="s">
        <v>20</v>
      </c>
      <c r="AQ112" s="47" t="s">
        <v>20</v>
      </c>
      <c r="AR112" s="47" t="s">
        <v>20</v>
      </c>
      <c r="AS112" s="47" t="s">
        <v>965</v>
      </c>
      <c r="AT112" s="47" t="s">
        <v>965</v>
      </c>
      <c r="AU112" s="47" t="s">
        <v>966</v>
      </c>
      <c r="AV112" s="47" t="s">
        <v>965</v>
      </c>
      <c r="AW112" s="47" t="s">
        <v>20</v>
      </c>
      <c r="AX112" s="47" t="s">
        <v>20</v>
      </c>
      <c r="AY112" s="42">
        <f>COUNTIFS($T112:$AX112,"P")</f>
        <v>14</v>
      </c>
      <c r="AZ112" s="42">
        <f>COUNTIFS($T112:$AX112,"HD")/2</f>
        <v>0.5</v>
      </c>
      <c r="BA112" s="42">
        <f>COUNTIFS($T112:$AX112,"DO")</f>
        <v>11</v>
      </c>
      <c r="BB112" s="1">
        <f>COUNTIFS($T112:$AX112,"UPL")</f>
        <v>0</v>
      </c>
      <c r="BC112" s="42">
        <f>COUNTIFS($T112:$AX112,"LWP")</f>
        <v>0</v>
      </c>
      <c r="BD112" s="42">
        <f>SUM(COUNTIFS($T112:$AX112,{"PAT","MAT"}))</f>
        <v>0</v>
      </c>
      <c r="BE112" s="42">
        <f>COUNTIFS($T112:$AX112,"HO")</f>
        <v>0</v>
      </c>
      <c r="BF112" s="42">
        <f>COUNTIFS($T112:$AX112,"NA")</f>
        <v>0</v>
      </c>
      <c r="BG112" s="42">
        <f>COUNTIFS($T112:$AX112,"PL")</f>
        <v>3</v>
      </c>
      <c r="BH112" s="42">
        <f>COUNTIFS($T112:$AX112,"CL")</f>
        <v>2</v>
      </c>
      <c r="BI112" s="42">
        <f>COUNTIFS($T112:$AX112,"BL")</f>
        <v>0</v>
      </c>
      <c r="BJ112" s="42">
        <f>COUNTIFS($T112:$AX112,"CO")</f>
        <v>0</v>
      </c>
      <c r="BK112" s="42">
        <f t="shared" si="9"/>
        <v>5</v>
      </c>
      <c r="BL112" s="42">
        <f t="shared" si="10"/>
        <v>0</v>
      </c>
      <c r="BM112" s="42">
        <f t="shared" si="11"/>
        <v>1</v>
      </c>
      <c r="BN112" s="42">
        <f>SUM(AY112:BJ112)+SUM(COUNTIFS(Q112:AX112,{"TERM","RESIGNED"}))</f>
        <v>30.5</v>
      </c>
      <c r="BO112" s="1" t="s">
        <v>45</v>
      </c>
      <c r="BP112" s="42" t="s">
        <v>1022</v>
      </c>
      <c r="BQ112" s="34"/>
    </row>
    <row r="113" spans="1:69" x14ac:dyDescent="0.25">
      <c r="A113" s="32">
        <f t="shared" si="12"/>
        <v>111</v>
      </c>
      <c r="B113" s="1" t="s">
        <v>172</v>
      </c>
      <c r="C113" s="1">
        <v>17217</v>
      </c>
      <c r="D113" s="27">
        <v>100374</v>
      </c>
      <c r="E113" s="1" t="s">
        <v>946</v>
      </c>
      <c r="F113" s="34" t="s">
        <v>283</v>
      </c>
      <c r="G113" s="34" t="s">
        <v>106</v>
      </c>
      <c r="H113" s="30">
        <v>44287</v>
      </c>
      <c r="I113" s="30">
        <v>43823</v>
      </c>
      <c r="J113" s="30" t="s">
        <v>39</v>
      </c>
      <c r="K113" s="42">
        <f t="shared" ca="1" si="7"/>
        <v>1015</v>
      </c>
      <c r="L113" s="44" t="str">
        <f t="shared" si="8"/>
        <v>Non Billable</v>
      </c>
      <c r="M113" s="34" t="s">
        <v>210</v>
      </c>
      <c r="N113" s="1" t="s">
        <v>41</v>
      </c>
      <c r="O113" s="1" t="s">
        <v>42</v>
      </c>
      <c r="P113" s="1"/>
      <c r="Q113" s="1"/>
      <c r="R113" s="1" t="s">
        <v>57</v>
      </c>
      <c r="S113" s="33" t="s">
        <v>209</v>
      </c>
      <c r="T113" s="47" t="s">
        <v>967</v>
      </c>
      <c r="U113" s="47" t="s">
        <v>20</v>
      </c>
      <c r="V113" s="47" t="s">
        <v>20</v>
      </c>
      <c r="W113" s="47" t="s">
        <v>965</v>
      </c>
      <c r="X113" s="47" t="s">
        <v>965</v>
      </c>
      <c r="Y113" s="47" t="s">
        <v>965</v>
      </c>
      <c r="Z113" s="47" t="s">
        <v>965</v>
      </c>
      <c r="AA113" s="47" t="s">
        <v>965</v>
      </c>
      <c r="AB113" s="47" t="s">
        <v>20</v>
      </c>
      <c r="AC113" s="47" t="s">
        <v>20</v>
      </c>
      <c r="AD113" s="47" t="s">
        <v>965</v>
      </c>
      <c r="AE113" s="47" t="s">
        <v>965</v>
      </c>
      <c r="AF113" s="47" t="s">
        <v>965</v>
      </c>
      <c r="AG113" s="47" t="s">
        <v>965</v>
      </c>
      <c r="AH113" s="47" t="s">
        <v>965</v>
      </c>
      <c r="AI113" s="47" t="s">
        <v>20</v>
      </c>
      <c r="AJ113" s="47" t="s">
        <v>20</v>
      </c>
      <c r="AK113" s="47" t="s">
        <v>965</v>
      </c>
      <c r="AL113" s="47" t="s">
        <v>965</v>
      </c>
      <c r="AM113" s="47" t="s">
        <v>965</v>
      </c>
      <c r="AN113" s="47" t="s">
        <v>967</v>
      </c>
      <c r="AO113" s="47" t="s">
        <v>967</v>
      </c>
      <c r="AP113" s="47" t="s">
        <v>20</v>
      </c>
      <c r="AQ113" s="47" t="s">
        <v>20</v>
      </c>
      <c r="AR113" s="47" t="s">
        <v>20</v>
      </c>
      <c r="AS113" s="47" t="s">
        <v>965</v>
      </c>
      <c r="AT113" s="47" t="s">
        <v>965</v>
      </c>
      <c r="AU113" s="47" t="s">
        <v>965</v>
      </c>
      <c r="AV113" s="47" t="s">
        <v>968</v>
      </c>
      <c r="AW113" s="47" t="s">
        <v>20</v>
      </c>
      <c r="AX113" s="47" t="s">
        <v>20</v>
      </c>
      <c r="AY113" s="42">
        <f>COUNTIFS($T113:$AX113,"P")</f>
        <v>16</v>
      </c>
      <c r="AZ113" s="42">
        <f>COUNTIFS($T113:$AX113,"HD")/2</f>
        <v>0</v>
      </c>
      <c r="BA113" s="42">
        <f>COUNTIFS($T113:$AX113,"DO")</f>
        <v>11</v>
      </c>
      <c r="BB113" s="1">
        <f>COUNTIFS($T113:$AX113,"UPL")</f>
        <v>0</v>
      </c>
      <c r="BC113" s="42">
        <f>COUNTIFS($T113:$AX113,"LWP")</f>
        <v>0</v>
      </c>
      <c r="BD113" s="42">
        <f>SUM(COUNTIFS($T113:$AX113,{"PAT","MAT"}))</f>
        <v>0</v>
      </c>
      <c r="BE113" s="42">
        <f>COUNTIFS($T113:$AX113,"HO")</f>
        <v>0</v>
      </c>
      <c r="BF113" s="42">
        <f>COUNTIFS($T113:$AX113,"NA")</f>
        <v>0</v>
      </c>
      <c r="BG113" s="42">
        <f>COUNTIFS($T113:$AX113,"PL")</f>
        <v>1</v>
      </c>
      <c r="BH113" s="42">
        <f>COUNTIFS($T113:$AX113,"CL")</f>
        <v>3</v>
      </c>
      <c r="BI113" s="42">
        <f>COUNTIFS($T113:$AX113,"BL")</f>
        <v>0</v>
      </c>
      <c r="BJ113" s="42">
        <f>COUNTIFS($T113:$AX113,"CO")</f>
        <v>0</v>
      </c>
      <c r="BK113" s="42">
        <f t="shared" si="9"/>
        <v>4</v>
      </c>
      <c r="BL113" s="42">
        <f t="shared" si="10"/>
        <v>0</v>
      </c>
      <c r="BM113" s="42">
        <f t="shared" si="11"/>
        <v>1</v>
      </c>
      <c r="BN113" s="42">
        <f>SUM(AY113:BJ113)+SUM(COUNTIFS(Q113:AX113,{"TERM","RESIGNED"}))</f>
        <v>31</v>
      </c>
      <c r="BO113" s="1" t="s">
        <v>45</v>
      </c>
      <c r="BP113" s="42" t="s">
        <v>1023</v>
      </c>
      <c r="BQ113" s="34"/>
    </row>
    <row r="114" spans="1:69" x14ac:dyDescent="0.25">
      <c r="A114" s="32">
        <f t="shared" si="12"/>
        <v>112</v>
      </c>
      <c r="B114" s="1" t="s">
        <v>172</v>
      </c>
      <c r="C114" s="1">
        <v>17410</v>
      </c>
      <c r="D114" s="27">
        <v>100377</v>
      </c>
      <c r="E114" s="1" t="s">
        <v>946</v>
      </c>
      <c r="F114" s="34" t="s">
        <v>231</v>
      </c>
      <c r="G114" s="34" t="s">
        <v>106</v>
      </c>
      <c r="H114" s="30">
        <v>44287</v>
      </c>
      <c r="I114" s="30">
        <v>43882</v>
      </c>
      <c r="J114" s="30" t="s">
        <v>39</v>
      </c>
      <c r="K114" s="42">
        <f t="shared" ca="1" si="7"/>
        <v>1015</v>
      </c>
      <c r="L114" s="44" t="str">
        <f t="shared" si="8"/>
        <v>Non Billable</v>
      </c>
      <c r="M114" s="34" t="s">
        <v>40</v>
      </c>
      <c r="N114" s="1" t="s">
        <v>41</v>
      </c>
      <c r="O114" s="1" t="s">
        <v>42</v>
      </c>
      <c r="P114" s="1"/>
      <c r="Q114" s="1"/>
      <c r="R114" s="1" t="s">
        <v>43</v>
      </c>
      <c r="S114" s="33" t="s">
        <v>77</v>
      </c>
      <c r="T114" s="47" t="s">
        <v>965</v>
      </c>
      <c r="U114" s="47" t="s">
        <v>20</v>
      </c>
      <c r="V114" s="47" t="s">
        <v>20</v>
      </c>
      <c r="W114" s="47" t="s">
        <v>965</v>
      </c>
      <c r="X114" s="47" t="s">
        <v>965</v>
      </c>
      <c r="Y114" s="47" t="s">
        <v>965</v>
      </c>
      <c r="Z114" s="47" t="s">
        <v>965</v>
      </c>
      <c r="AA114" s="47" t="s">
        <v>965</v>
      </c>
      <c r="AB114" s="47" t="s">
        <v>20</v>
      </c>
      <c r="AC114" s="47" t="s">
        <v>20</v>
      </c>
      <c r="AD114" s="47" t="s">
        <v>965</v>
      </c>
      <c r="AE114" s="47" t="s">
        <v>965</v>
      </c>
      <c r="AF114" s="47" t="s">
        <v>965</v>
      </c>
      <c r="AG114" s="47" t="s">
        <v>965</v>
      </c>
      <c r="AH114" s="47" t="s">
        <v>965</v>
      </c>
      <c r="AI114" s="47" t="s">
        <v>20</v>
      </c>
      <c r="AJ114" s="47" t="s">
        <v>20</v>
      </c>
      <c r="AK114" s="47" t="s">
        <v>965</v>
      </c>
      <c r="AL114" s="47" t="s">
        <v>965</v>
      </c>
      <c r="AM114" s="47" t="s">
        <v>965</v>
      </c>
      <c r="AN114" s="47" t="s">
        <v>965</v>
      </c>
      <c r="AO114" s="47" t="s">
        <v>965</v>
      </c>
      <c r="AP114" s="47" t="s">
        <v>20</v>
      </c>
      <c r="AQ114" s="47" t="s">
        <v>20</v>
      </c>
      <c r="AR114" s="47" t="s">
        <v>20</v>
      </c>
      <c r="AS114" s="47" t="s">
        <v>967</v>
      </c>
      <c r="AT114" s="47" t="s">
        <v>967</v>
      </c>
      <c r="AU114" s="47" t="s">
        <v>965</v>
      </c>
      <c r="AV114" s="47" t="s">
        <v>22</v>
      </c>
      <c r="AW114" s="47" t="s">
        <v>20</v>
      </c>
      <c r="AX114" s="47" t="s">
        <v>20</v>
      </c>
      <c r="AY114" s="42">
        <f>COUNTIFS($T114:$AX114,"P")</f>
        <v>17</v>
      </c>
      <c r="AZ114" s="42">
        <f>COUNTIFS($T114:$AX114,"HD")/2</f>
        <v>0</v>
      </c>
      <c r="BA114" s="42">
        <f>COUNTIFS($T114:$AX114,"DO")</f>
        <v>11</v>
      </c>
      <c r="BB114" s="1">
        <f>COUNTIFS($T114:$AX114,"UPL")</f>
        <v>0</v>
      </c>
      <c r="BC114" s="42">
        <f>COUNTIFS($T114:$AX114,"LWP")</f>
        <v>1</v>
      </c>
      <c r="BD114" s="42">
        <f>SUM(COUNTIFS($T114:$AX114,{"PAT","MAT"}))</f>
        <v>0</v>
      </c>
      <c r="BE114" s="42">
        <f>COUNTIFS($T114:$AX114,"HO")</f>
        <v>0</v>
      </c>
      <c r="BF114" s="42">
        <f>COUNTIFS($T114:$AX114,"NA")</f>
        <v>0</v>
      </c>
      <c r="BG114" s="42">
        <f>COUNTIFS($T114:$AX114,"PL")</f>
        <v>0</v>
      </c>
      <c r="BH114" s="42">
        <f>COUNTIFS($T114:$AX114,"CL")</f>
        <v>2</v>
      </c>
      <c r="BI114" s="42">
        <f>COUNTIFS($T114:$AX114,"BL")</f>
        <v>0</v>
      </c>
      <c r="BJ114" s="42">
        <f>COUNTIFS($T114:$AX114,"CO")</f>
        <v>0</v>
      </c>
      <c r="BK114" s="42">
        <f t="shared" si="9"/>
        <v>2</v>
      </c>
      <c r="BL114" s="42">
        <f t="shared" si="10"/>
        <v>1</v>
      </c>
      <c r="BM114" s="42">
        <f t="shared" si="11"/>
        <v>1</v>
      </c>
      <c r="BN114" s="42">
        <f>SUM(AY114:BJ114)+SUM(COUNTIFS(Q114:AX114,{"TERM","RESIGNED"}))</f>
        <v>31</v>
      </c>
      <c r="BO114" s="1" t="s">
        <v>45</v>
      </c>
      <c r="BP114" s="42" t="s">
        <v>1024</v>
      </c>
      <c r="BQ114" s="34"/>
    </row>
    <row r="115" spans="1:69" x14ac:dyDescent="0.25">
      <c r="A115" s="32">
        <f t="shared" si="12"/>
        <v>113</v>
      </c>
      <c r="B115" s="1" t="s">
        <v>172</v>
      </c>
      <c r="C115" s="1">
        <v>11227</v>
      </c>
      <c r="D115" s="27">
        <v>100379</v>
      </c>
      <c r="E115" s="1" t="s">
        <v>946</v>
      </c>
      <c r="F115" s="34" t="s">
        <v>58</v>
      </c>
      <c r="G115" s="34" t="s">
        <v>78</v>
      </c>
      <c r="H115" s="30">
        <v>44287</v>
      </c>
      <c r="I115" s="30">
        <v>42268</v>
      </c>
      <c r="J115" s="30" t="s">
        <v>39</v>
      </c>
      <c r="K115" s="42">
        <f t="shared" ca="1" si="7"/>
        <v>1015</v>
      </c>
      <c r="L115" s="44" t="str">
        <f t="shared" si="8"/>
        <v>Non Billable</v>
      </c>
      <c r="M115" s="34" t="s">
        <v>56</v>
      </c>
      <c r="N115" s="1" t="s">
        <v>41</v>
      </c>
      <c r="O115" s="1" t="s">
        <v>42</v>
      </c>
      <c r="P115" s="1"/>
      <c r="Q115" s="1"/>
      <c r="R115" s="1" t="s">
        <v>57</v>
      </c>
      <c r="S115" s="33" t="s">
        <v>249</v>
      </c>
      <c r="T115" s="47" t="s">
        <v>965</v>
      </c>
      <c r="U115" s="47" t="s">
        <v>20</v>
      </c>
      <c r="V115" s="47" t="s">
        <v>20</v>
      </c>
      <c r="W115" s="47" t="s">
        <v>967</v>
      </c>
      <c r="X115" s="47" t="s">
        <v>965</v>
      </c>
      <c r="Y115" s="47" t="s">
        <v>965</v>
      </c>
      <c r="Z115" s="47" t="s">
        <v>965</v>
      </c>
      <c r="AA115" s="47" t="s">
        <v>965</v>
      </c>
      <c r="AB115" s="47" t="s">
        <v>20</v>
      </c>
      <c r="AC115" s="47" t="s">
        <v>20</v>
      </c>
      <c r="AD115" s="47" t="s">
        <v>965</v>
      </c>
      <c r="AE115" s="47" t="s">
        <v>965</v>
      </c>
      <c r="AF115" s="47" t="s">
        <v>965</v>
      </c>
      <c r="AG115" s="47" t="s">
        <v>965</v>
      </c>
      <c r="AH115" s="47" t="s">
        <v>965</v>
      </c>
      <c r="AI115" s="47" t="s">
        <v>20</v>
      </c>
      <c r="AJ115" s="47" t="s">
        <v>20</v>
      </c>
      <c r="AK115" s="47" t="s">
        <v>965</v>
      </c>
      <c r="AL115" s="47" t="s">
        <v>967</v>
      </c>
      <c r="AM115" s="47" t="s">
        <v>967</v>
      </c>
      <c r="AN115" s="47" t="s">
        <v>967</v>
      </c>
      <c r="AO115" s="47" t="s">
        <v>967</v>
      </c>
      <c r="AP115" s="47" t="s">
        <v>20</v>
      </c>
      <c r="AQ115" s="47" t="s">
        <v>20</v>
      </c>
      <c r="AR115" s="47" t="s">
        <v>20</v>
      </c>
      <c r="AS115" s="47" t="s">
        <v>967</v>
      </c>
      <c r="AT115" s="47" t="s">
        <v>967</v>
      </c>
      <c r="AU115" s="47" t="s">
        <v>968</v>
      </c>
      <c r="AV115" s="47" t="s">
        <v>968</v>
      </c>
      <c r="AW115" s="47" t="s">
        <v>20</v>
      </c>
      <c r="AX115" s="47" t="s">
        <v>20</v>
      </c>
      <c r="AY115" s="42">
        <f>COUNTIFS($T115:$AX115,"P")</f>
        <v>11</v>
      </c>
      <c r="AZ115" s="42">
        <f>COUNTIFS($T115:$AX115,"HD")/2</f>
        <v>0</v>
      </c>
      <c r="BA115" s="42">
        <f>COUNTIFS($T115:$AX115,"DO")</f>
        <v>11</v>
      </c>
      <c r="BB115" s="1">
        <f>COUNTIFS($T115:$AX115,"UPL")</f>
        <v>0</v>
      </c>
      <c r="BC115" s="42">
        <f>COUNTIFS($T115:$AX115,"LWP")</f>
        <v>0</v>
      </c>
      <c r="BD115" s="42">
        <f>SUM(COUNTIFS($T115:$AX115,{"PAT","MAT"}))</f>
        <v>0</v>
      </c>
      <c r="BE115" s="42">
        <f>COUNTIFS($T115:$AX115,"HO")</f>
        <v>0</v>
      </c>
      <c r="BF115" s="42">
        <f>COUNTIFS($T115:$AX115,"NA")</f>
        <v>0</v>
      </c>
      <c r="BG115" s="42">
        <f>COUNTIFS($T115:$AX115,"PL")</f>
        <v>2</v>
      </c>
      <c r="BH115" s="42">
        <f>COUNTIFS($T115:$AX115,"CL")</f>
        <v>7</v>
      </c>
      <c r="BI115" s="42">
        <f>COUNTIFS($T115:$AX115,"BL")</f>
        <v>0</v>
      </c>
      <c r="BJ115" s="42">
        <f>COUNTIFS($T115:$AX115,"CO")</f>
        <v>0</v>
      </c>
      <c r="BK115" s="42">
        <f t="shared" si="9"/>
        <v>9</v>
      </c>
      <c r="BL115" s="42">
        <f t="shared" si="10"/>
        <v>0</v>
      </c>
      <c r="BM115" s="42">
        <f t="shared" si="11"/>
        <v>0</v>
      </c>
      <c r="BN115" s="42">
        <f>SUM(AY115:BJ115)+SUM(COUNTIFS(Q115:AX115,{"TERM","RESIGNED"}))</f>
        <v>31</v>
      </c>
      <c r="BO115" s="1" t="s">
        <v>45</v>
      </c>
      <c r="BP115" s="42" t="s">
        <v>1215</v>
      </c>
      <c r="BQ115" s="34"/>
    </row>
    <row r="116" spans="1:69" x14ac:dyDescent="0.25">
      <c r="A116" s="32">
        <f t="shared" si="12"/>
        <v>114</v>
      </c>
      <c r="B116" s="1" t="s">
        <v>172</v>
      </c>
      <c r="C116" s="1">
        <v>17946</v>
      </c>
      <c r="D116" s="27">
        <v>100381</v>
      </c>
      <c r="E116" s="1" t="s">
        <v>946</v>
      </c>
      <c r="F116" s="34" t="s">
        <v>232</v>
      </c>
      <c r="G116" s="34" t="s">
        <v>506</v>
      </c>
      <c r="H116" s="30">
        <v>44287</v>
      </c>
      <c r="I116" s="30">
        <v>44148</v>
      </c>
      <c r="J116" s="30" t="s">
        <v>39</v>
      </c>
      <c r="K116" s="42">
        <f t="shared" ca="1" si="7"/>
        <v>1015</v>
      </c>
      <c r="L116" s="44" t="str">
        <f t="shared" si="8"/>
        <v>Non Billable</v>
      </c>
      <c r="M116" s="34" t="s">
        <v>202</v>
      </c>
      <c r="N116" s="1" t="s">
        <v>41</v>
      </c>
      <c r="O116" s="1" t="s">
        <v>42</v>
      </c>
      <c r="P116" s="1"/>
      <c r="Q116" s="1"/>
      <c r="R116" s="1" t="s">
        <v>43</v>
      </c>
      <c r="S116" s="33" t="s">
        <v>203</v>
      </c>
      <c r="T116" s="47" t="s">
        <v>965</v>
      </c>
      <c r="U116" s="47" t="s">
        <v>20</v>
      </c>
      <c r="V116" s="47" t="s">
        <v>20</v>
      </c>
      <c r="W116" s="47" t="s">
        <v>967</v>
      </c>
      <c r="X116" s="47" t="s">
        <v>965</v>
      </c>
      <c r="Y116" s="47" t="s">
        <v>965</v>
      </c>
      <c r="Z116" s="47" t="s">
        <v>965</v>
      </c>
      <c r="AA116" s="47" t="s">
        <v>965</v>
      </c>
      <c r="AB116" s="47" t="s">
        <v>20</v>
      </c>
      <c r="AC116" s="47" t="s">
        <v>20</v>
      </c>
      <c r="AD116" s="47" t="s">
        <v>965</v>
      </c>
      <c r="AE116" s="47" t="s">
        <v>965</v>
      </c>
      <c r="AF116" s="47" t="s">
        <v>965</v>
      </c>
      <c r="AG116" s="47" t="s">
        <v>965</v>
      </c>
      <c r="AH116" s="47" t="s">
        <v>965</v>
      </c>
      <c r="AI116" s="47" t="s">
        <v>20</v>
      </c>
      <c r="AJ116" s="47" t="s">
        <v>20</v>
      </c>
      <c r="AK116" s="47" t="s">
        <v>968</v>
      </c>
      <c r="AL116" s="47" t="s">
        <v>968</v>
      </c>
      <c r="AM116" s="47" t="s">
        <v>968</v>
      </c>
      <c r="AN116" s="47" t="s">
        <v>968</v>
      </c>
      <c r="AO116" s="47" t="s">
        <v>968</v>
      </c>
      <c r="AP116" s="47" t="s">
        <v>20</v>
      </c>
      <c r="AQ116" s="47" t="s">
        <v>20</v>
      </c>
      <c r="AR116" s="47" t="s">
        <v>20</v>
      </c>
      <c r="AS116" s="47" t="s">
        <v>968</v>
      </c>
      <c r="AT116" s="47" t="s">
        <v>968</v>
      </c>
      <c r="AU116" s="47" t="s">
        <v>968</v>
      </c>
      <c r="AV116" s="47" t="s">
        <v>967</v>
      </c>
      <c r="AW116" s="47" t="s">
        <v>20</v>
      </c>
      <c r="AX116" s="47" t="s">
        <v>20</v>
      </c>
      <c r="AY116" s="42">
        <f>COUNTIFS($T116:$AX116,"P")</f>
        <v>10</v>
      </c>
      <c r="AZ116" s="42">
        <f>COUNTIFS($T116:$AX116,"HD")/2</f>
        <v>0</v>
      </c>
      <c r="BA116" s="42">
        <f>COUNTIFS($T116:$AX116,"DO")</f>
        <v>11</v>
      </c>
      <c r="BB116" s="1">
        <f>COUNTIFS($T116:$AX116,"UPL")</f>
        <v>0</v>
      </c>
      <c r="BC116" s="42">
        <f>COUNTIFS($T116:$AX116,"LWP")</f>
        <v>0</v>
      </c>
      <c r="BD116" s="42">
        <f>SUM(COUNTIFS($T116:$AX116,{"PAT","MAT"}))</f>
        <v>0</v>
      </c>
      <c r="BE116" s="42">
        <f>COUNTIFS($T116:$AX116,"HO")</f>
        <v>0</v>
      </c>
      <c r="BF116" s="42">
        <f>COUNTIFS($T116:$AX116,"NA")</f>
        <v>0</v>
      </c>
      <c r="BG116" s="42">
        <f>COUNTIFS($T116:$AX116,"PL")</f>
        <v>8</v>
      </c>
      <c r="BH116" s="42">
        <f>COUNTIFS($T116:$AX116,"CL")</f>
        <v>2</v>
      </c>
      <c r="BI116" s="42">
        <f>COUNTIFS($T116:$AX116,"BL")</f>
        <v>0</v>
      </c>
      <c r="BJ116" s="42">
        <f>COUNTIFS($T116:$AX116,"CO")</f>
        <v>0</v>
      </c>
      <c r="BK116" s="42">
        <f t="shared" si="9"/>
        <v>10</v>
      </c>
      <c r="BL116" s="42">
        <f t="shared" si="10"/>
        <v>0</v>
      </c>
      <c r="BM116" s="42">
        <f t="shared" si="11"/>
        <v>0</v>
      </c>
      <c r="BN116" s="42">
        <f>SUM(AY116:BJ116)+SUM(COUNTIFS(Q116:AX116,{"TERM","RESIGNED"}))</f>
        <v>31</v>
      </c>
      <c r="BO116" s="1" t="s">
        <v>45</v>
      </c>
      <c r="BP116" s="42" t="s">
        <v>1217</v>
      </c>
      <c r="BQ116" s="34"/>
    </row>
    <row r="117" spans="1:69" x14ac:dyDescent="0.25">
      <c r="A117" s="32">
        <f t="shared" si="12"/>
        <v>115</v>
      </c>
      <c r="B117" s="1" t="s">
        <v>172</v>
      </c>
      <c r="C117" s="1">
        <v>11259</v>
      </c>
      <c r="D117" s="27">
        <v>100384</v>
      </c>
      <c r="E117" s="1" t="s">
        <v>946</v>
      </c>
      <c r="F117" s="34" t="s">
        <v>284</v>
      </c>
      <c r="G117" s="34" t="s">
        <v>55</v>
      </c>
      <c r="H117" s="30">
        <v>44287</v>
      </c>
      <c r="I117" s="30">
        <v>42291</v>
      </c>
      <c r="J117" s="30" t="s">
        <v>39</v>
      </c>
      <c r="K117" s="42">
        <f t="shared" ca="1" si="7"/>
        <v>1015</v>
      </c>
      <c r="L117" s="44" t="str">
        <f t="shared" si="8"/>
        <v>Non Billable</v>
      </c>
      <c r="M117" s="34" t="s">
        <v>56</v>
      </c>
      <c r="N117" s="1" t="s">
        <v>41</v>
      </c>
      <c r="O117" s="1" t="s">
        <v>42</v>
      </c>
      <c r="P117" s="1"/>
      <c r="Q117" s="1"/>
      <c r="R117" s="1" t="s">
        <v>57</v>
      </c>
      <c r="S117" s="33" t="s">
        <v>81</v>
      </c>
      <c r="T117" s="47" t="s">
        <v>965</v>
      </c>
      <c r="U117" s="47" t="s">
        <v>20</v>
      </c>
      <c r="V117" s="47" t="s">
        <v>20</v>
      </c>
      <c r="W117" s="47" t="s">
        <v>967</v>
      </c>
      <c r="X117" s="47" t="s">
        <v>965</v>
      </c>
      <c r="Y117" s="47" t="s">
        <v>965</v>
      </c>
      <c r="Z117" s="47" t="s">
        <v>965</v>
      </c>
      <c r="AA117" s="47" t="s">
        <v>965</v>
      </c>
      <c r="AB117" s="47" t="s">
        <v>20</v>
      </c>
      <c r="AC117" s="47" t="s">
        <v>20</v>
      </c>
      <c r="AD117" s="47" t="s">
        <v>965</v>
      </c>
      <c r="AE117" s="47" t="s">
        <v>965</v>
      </c>
      <c r="AF117" s="47" t="s">
        <v>965</v>
      </c>
      <c r="AG117" s="47" t="s">
        <v>965</v>
      </c>
      <c r="AH117" s="47" t="s">
        <v>965</v>
      </c>
      <c r="AI117" s="47" t="s">
        <v>20</v>
      </c>
      <c r="AJ117" s="47" t="s">
        <v>20</v>
      </c>
      <c r="AK117" s="47" t="s">
        <v>965</v>
      </c>
      <c r="AL117" s="47" t="s">
        <v>965</v>
      </c>
      <c r="AM117" s="47" t="s">
        <v>965</v>
      </c>
      <c r="AN117" s="47" t="s">
        <v>965</v>
      </c>
      <c r="AO117" s="47" t="s">
        <v>967</v>
      </c>
      <c r="AP117" s="47" t="s">
        <v>20</v>
      </c>
      <c r="AQ117" s="47" t="s">
        <v>20</v>
      </c>
      <c r="AR117" s="47" t="s">
        <v>20</v>
      </c>
      <c r="AS117" s="47" t="s">
        <v>965</v>
      </c>
      <c r="AT117" s="47" t="s">
        <v>965</v>
      </c>
      <c r="AU117" s="47" t="s">
        <v>965</v>
      </c>
      <c r="AV117" s="47" t="s">
        <v>965</v>
      </c>
      <c r="AW117" s="47" t="s">
        <v>20</v>
      </c>
      <c r="AX117" s="47" t="s">
        <v>20</v>
      </c>
      <c r="AY117" s="42">
        <f>COUNTIFS($T117:$AX117,"P")</f>
        <v>18</v>
      </c>
      <c r="AZ117" s="42">
        <f>COUNTIFS($T117:$AX117,"HD")/2</f>
        <v>0</v>
      </c>
      <c r="BA117" s="42">
        <f>COUNTIFS($T117:$AX117,"DO")</f>
        <v>11</v>
      </c>
      <c r="BB117" s="1">
        <f>COUNTIFS($T117:$AX117,"UPL")</f>
        <v>0</v>
      </c>
      <c r="BC117" s="42">
        <f>COUNTIFS($T117:$AX117,"LWP")</f>
        <v>0</v>
      </c>
      <c r="BD117" s="42">
        <f>SUM(COUNTIFS($T117:$AX117,{"PAT","MAT"}))</f>
        <v>0</v>
      </c>
      <c r="BE117" s="42">
        <f>COUNTIFS($T117:$AX117,"HO")</f>
        <v>0</v>
      </c>
      <c r="BF117" s="42">
        <f>COUNTIFS($T117:$AX117,"NA")</f>
        <v>0</v>
      </c>
      <c r="BG117" s="42">
        <f>COUNTIFS($T117:$AX117,"PL")</f>
        <v>0</v>
      </c>
      <c r="BH117" s="42">
        <f>COUNTIFS($T117:$AX117,"CL")</f>
        <v>2</v>
      </c>
      <c r="BI117" s="42">
        <f>COUNTIFS($T117:$AX117,"BL")</f>
        <v>0</v>
      </c>
      <c r="BJ117" s="42">
        <f>COUNTIFS($T117:$AX117,"CO")</f>
        <v>0</v>
      </c>
      <c r="BK117" s="42">
        <f t="shared" si="9"/>
        <v>2</v>
      </c>
      <c r="BL117" s="42">
        <f t="shared" si="10"/>
        <v>1</v>
      </c>
      <c r="BM117" s="42">
        <f t="shared" si="11"/>
        <v>1</v>
      </c>
      <c r="BN117" s="42">
        <f>SUM(AY117:BJ117)+SUM(COUNTIFS(Q117:AX117,{"TERM","RESIGNED"}))</f>
        <v>31</v>
      </c>
      <c r="BO117" s="1" t="s">
        <v>45</v>
      </c>
      <c r="BP117" s="42" t="s">
        <v>1021</v>
      </c>
      <c r="BQ117" s="34"/>
    </row>
    <row r="118" spans="1:69" x14ac:dyDescent="0.25">
      <c r="A118" s="32">
        <f t="shared" si="12"/>
        <v>116</v>
      </c>
      <c r="B118" s="1" t="s">
        <v>172</v>
      </c>
      <c r="C118" s="1">
        <v>11387</v>
      </c>
      <c r="D118" s="27">
        <v>100386</v>
      </c>
      <c r="E118" s="1" t="s">
        <v>946</v>
      </c>
      <c r="F118" s="34" t="s">
        <v>285</v>
      </c>
      <c r="G118" s="34" t="s">
        <v>70</v>
      </c>
      <c r="H118" s="30">
        <v>44287</v>
      </c>
      <c r="I118" s="30">
        <v>42347</v>
      </c>
      <c r="J118" s="30" t="s">
        <v>39</v>
      </c>
      <c r="K118" s="42">
        <f t="shared" ca="1" si="7"/>
        <v>1015</v>
      </c>
      <c r="L118" s="44" t="str">
        <f t="shared" si="8"/>
        <v>Non Billable</v>
      </c>
      <c r="M118" s="34" t="s">
        <v>52</v>
      </c>
      <c r="N118" s="1" t="s">
        <v>41</v>
      </c>
      <c r="O118" s="1" t="s">
        <v>42</v>
      </c>
      <c r="P118" s="1"/>
      <c r="Q118" s="1"/>
      <c r="R118" s="1" t="s">
        <v>57</v>
      </c>
      <c r="S118" s="33" t="s">
        <v>180</v>
      </c>
      <c r="T118" s="47" t="s">
        <v>965</v>
      </c>
      <c r="U118" s="47" t="s">
        <v>20</v>
      </c>
      <c r="V118" s="47" t="s">
        <v>20</v>
      </c>
      <c r="W118" s="47" t="s">
        <v>965</v>
      </c>
      <c r="X118" s="47" t="s">
        <v>967</v>
      </c>
      <c r="Y118" s="47" t="s">
        <v>968</v>
      </c>
      <c r="Z118" s="47" t="s">
        <v>965</v>
      </c>
      <c r="AA118" s="47" t="s">
        <v>965</v>
      </c>
      <c r="AB118" s="47" t="s">
        <v>20</v>
      </c>
      <c r="AC118" s="47" t="s">
        <v>20</v>
      </c>
      <c r="AD118" s="47" t="s">
        <v>965</v>
      </c>
      <c r="AE118" s="47" t="s">
        <v>965</v>
      </c>
      <c r="AF118" s="47" t="s">
        <v>965</v>
      </c>
      <c r="AG118" s="47" t="s">
        <v>965</v>
      </c>
      <c r="AH118" s="47" t="s">
        <v>965</v>
      </c>
      <c r="AI118" s="47" t="s">
        <v>20</v>
      </c>
      <c r="AJ118" s="47" t="s">
        <v>20</v>
      </c>
      <c r="AK118" s="47" t="s">
        <v>965</v>
      </c>
      <c r="AL118" s="47" t="s">
        <v>965</v>
      </c>
      <c r="AM118" s="47" t="s">
        <v>965</v>
      </c>
      <c r="AN118" s="47" t="s">
        <v>965</v>
      </c>
      <c r="AO118" s="47" t="s">
        <v>965</v>
      </c>
      <c r="AP118" s="47" t="s">
        <v>20</v>
      </c>
      <c r="AQ118" s="47" t="s">
        <v>20</v>
      </c>
      <c r="AR118" s="47" t="s">
        <v>20</v>
      </c>
      <c r="AS118" s="47" t="s">
        <v>970</v>
      </c>
      <c r="AT118" s="47" t="s">
        <v>965</v>
      </c>
      <c r="AU118" s="47" t="s">
        <v>965</v>
      </c>
      <c r="AV118" s="47" t="s">
        <v>965</v>
      </c>
      <c r="AW118" s="47" t="s">
        <v>20</v>
      </c>
      <c r="AX118" s="47" t="s">
        <v>20</v>
      </c>
      <c r="AY118" s="42">
        <f>COUNTIFS($T118:$AX118,"P")</f>
        <v>17</v>
      </c>
      <c r="AZ118" s="42">
        <f>COUNTIFS($T118:$AX118,"HD")/2</f>
        <v>0</v>
      </c>
      <c r="BA118" s="42">
        <f>COUNTIFS($T118:$AX118,"DO")</f>
        <v>11</v>
      </c>
      <c r="BB118" s="1">
        <f>COUNTIFS($T118:$AX118,"UPL")</f>
        <v>0</v>
      </c>
      <c r="BC118" s="42">
        <f>COUNTIFS($T118:$AX118,"LWP")</f>
        <v>0</v>
      </c>
      <c r="BD118" s="42">
        <f>SUM(COUNTIFS($T118:$AX118,{"PAT","MAT"}))</f>
        <v>0</v>
      </c>
      <c r="BE118" s="42">
        <f>COUNTIFS($T118:$AX118,"HO")</f>
        <v>0</v>
      </c>
      <c r="BF118" s="42">
        <f>COUNTIFS($T118:$AX118,"NA")</f>
        <v>0</v>
      </c>
      <c r="BG118" s="42">
        <f>COUNTIFS($T118:$AX118,"PL")</f>
        <v>1</v>
      </c>
      <c r="BH118" s="42">
        <f>COUNTIFS($T118:$AX118,"CL")</f>
        <v>1</v>
      </c>
      <c r="BI118" s="42">
        <f>COUNTIFS($T118:$AX118,"BL")</f>
        <v>1</v>
      </c>
      <c r="BJ118" s="42">
        <f>COUNTIFS($T118:$AX118,"CO")</f>
        <v>0</v>
      </c>
      <c r="BK118" s="42">
        <f t="shared" si="9"/>
        <v>3</v>
      </c>
      <c r="BL118" s="42">
        <f t="shared" si="10"/>
        <v>1</v>
      </c>
      <c r="BM118" s="42">
        <f t="shared" si="11"/>
        <v>1</v>
      </c>
      <c r="BN118" s="42">
        <f>SUM(AY118:BJ118)+SUM(COUNTIFS(Q118:AX118,{"TERM","RESIGNED"}))</f>
        <v>31</v>
      </c>
      <c r="BO118" s="1" t="s">
        <v>45</v>
      </c>
      <c r="BP118" s="42" t="s">
        <v>1023</v>
      </c>
      <c r="BQ118" s="34"/>
    </row>
    <row r="119" spans="1:69" x14ac:dyDescent="0.25">
      <c r="A119" s="32">
        <f t="shared" si="12"/>
        <v>117</v>
      </c>
      <c r="B119" s="1" t="s">
        <v>172</v>
      </c>
      <c r="C119" s="1">
        <v>10493</v>
      </c>
      <c r="D119" s="27">
        <v>100388</v>
      </c>
      <c r="E119" s="1" t="s">
        <v>946</v>
      </c>
      <c r="F119" s="34" t="s">
        <v>234</v>
      </c>
      <c r="G119" s="34" t="s">
        <v>115</v>
      </c>
      <c r="H119" s="30">
        <v>44287</v>
      </c>
      <c r="I119" s="30">
        <v>41795</v>
      </c>
      <c r="J119" s="30" t="s">
        <v>39</v>
      </c>
      <c r="K119" s="42">
        <f t="shared" ca="1" si="7"/>
        <v>1015</v>
      </c>
      <c r="L119" s="44" t="str">
        <f t="shared" si="8"/>
        <v>Non Billable</v>
      </c>
      <c r="M119" s="34" t="s">
        <v>52</v>
      </c>
      <c r="N119" s="1" t="s">
        <v>41</v>
      </c>
      <c r="O119" s="1" t="s">
        <v>42</v>
      </c>
      <c r="P119" s="1"/>
      <c r="Q119" s="1"/>
      <c r="R119" s="1" t="s">
        <v>57</v>
      </c>
      <c r="S119" s="33" t="s">
        <v>216</v>
      </c>
      <c r="T119" s="47" t="s">
        <v>965</v>
      </c>
      <c r="U119" s="47" t="s">
        <v>20</v>
      </c>
      <c r="V119" s="47" t="s">
        <v>20</v>
      </c>
      <c r="W119" s="47" t="s">
        <v>965</v>
      </c>
      <c r="X119" s="47" t="s">
        <v>965</v>
      </c>
      <c r="Y119" s="47" t="s">
        <v>965</v>
      </c>
      <c r="Z119" s="47" t="s">
        <v>965</v>
      </c>
      <c r="AA119" s="47" t="s">
        <v>965</v>
      </c>
      <c r="AB119" s="47" t="s">
        <v>20</v>
      </c>
      <c r="AC119" s="47" t="s">
        <v>20</v>
      </c>
      <c r="AD119" s="47" t="s">
        <v>965</v>
      </c>
      <c r="AE119" s="47" t="s">
        <v>965</v>
      </c>
      <c r="AF119" s="47" t="s">
        <v>965</v>
      </c>
      <c r="AG119" s="47" t="s">
        <v>965</v>
      </c>
      <c r="AH119" s="47" t="s">
        <v>965</v>
      </c>
      <c r="AI119" s="47" t="s">
        <v>20</v>
      </c>
      <c r="AJ119" s="47" t="s">
        <v>20</v>
      </c>
      <c r="AK119" s="47" t="s">
        <v>965</v>
      </c>
      <c r="AL119" s="47" t="s">
        <v>965</v>
      </c>
      <c r="AM119" s="47" t="s">
        <v>965</v>
      </c>
      <c r="AN119" s="47" t="s">
        <v>965</v>
      </c>
      <c r="AO119" s="47" t="s">
        <v>965</v>
      </c>
      <c r="AP119" s="47" t="s">
        <v>20</v>
      </c>
      <c r="AQ119" s="47" t="s">
        <v>20</v>
      </c>
      <c r="AR119" s="47" t="s">
        <v>20</v>
      </c>
      <c r="AS119" s="47" t="s">
        <v>967</v>
      </c>
      <c r="AT119" s="47" t="s">
        <v>967</v>
      </c>
      <c r="AU119" s="47" t="s">
        <v>967</v>
      </c>
      <c r="AV119" s="47" t="s">
        <v>967</v>
      </c>
      <c r="AW119" s="47" t="s">
        <v>20</v>
      </c>
      <c r="AX119" s="47" t="s">
        <v>20</v>
      </c>
      <c r="AY119" s="42">
        <f>COUNTIFS($T119:$AX119,"P")</f>
        <v>16</v>
      </c>
      <c r="AZ119" s="42">
        <f>COUNTIFS($T119:$AX119,"HD")/2</f>
        <v>0</v>
      </c>
      <c r="BA119" s="42">
        <f>COUNTIFS($T119:$AX119,"DO")</f>
        <v>11</v>
      </c>
      <c r="BB119" s="1">
        <f>COUNTIFS($T119:$AX119,"UPL")</f>
        <v>0</v>
      </c>
      <c r="BC119" s="42">
        <f>COUNTIFS($T119:$AX119,"LWP")</f>
        <v>0</v>
      </c>
      <c r="BD119" s="42">
        <f>SUM(COUNTIFS($T119:$AX119,{"PAT","MAT"}))</f>
        <v>0</v>
      </c>
      <c r="BE119" s="42">
        <f>COUNTIFS($T119:$AX119,"HO")</f>
        <v>0</v>
      </c>
      <c r="BF119" s="42">
        <f>COUNTIFS($T119:$AX119,"NA")</f>
        <v>0</v>
      </c>
      <c r="BG119" s="42">
        <f>COUNTIFS($T119:$AX119,"PL")</f>
        <v>0</v>
      </c>
      <c r="BH119" s="42">
        <f>COUNTIFS($T119:$AX119,"CL")</f>
        <v>4</v>
      </c>
      <c r="BI119" s="42">
        <f>COUNTIFS($T119:$AX119,"BL")</f>
        <v>0</v>
      </c>
      <c r="BJ119" s="42">
        <f>COUNTIFS($T119:$AX119,"CO")</f>
        <v>0</v>
      </c>
      <c r="BK119" s="42">
        <f t="shared" si="9"/>
        <v>4</v>
      </c>
      <c r="BL119" s="42">
        <f t="shared" si="10"/>
        <v>0</v>
      </c>
      <c r="BM119" s="42">
        <f t="shared" si="11"/>
        <v>1</v>
      </c>
      <c r="BN119" s="42">
        <f>SUM(AY119:BJ119)+SUM(COUNTIFS(Q119:AX119,{"TERM","RESIGNED"}))</f>
        <v>31</v>
      </c>
      <c r="BO119" s="1" t="s">
        <v>45</v>
      </c>
      <c r="BP119" s="42" t="s">
        <v>1020</v>
      </c>
      <c r="BQ119" s="34"/>
    </row>
    <row r="120" spans="1:69" x14ac:dyDescent="0.25">
      <c r="A120" s="32">
        <f t="shared" si="12"/>
        <v>118</v>
      </c>
      <c r="B120" s="1" t="s">
        <v>172</v>
      </c>
      <c r="C120" s="1">
        <v>10787</v>
      </c>
      <c r="D120" s="27">
        <v>100390</v>
      </c>
      <c r="E120" s="1" t="s">
        <v>946</v>
      </c>
      <c r="F120" s="34" t="s">
        <v>235</v>
      </c>
      <c r="G120" s="34" t="s">
        <v>70</v>
      </c>
      <c r="H120" s="30">
        <v>44287</v>
      </c>
      <c r="I120" s="30">
        <v>42018</v>
      </c>
      <c r="J120" s="30" t="s">
        <v>39</v>
      </c>
      <c r="K120" s="42">
        <f t="shared" ca="1" si="7"/>
        <v>1015</v>
      </c>
      <c r="L120" s="44" t="str">
        <f t="shared" si="8"/>
        <v>Non Billable</v>
      </c>
      <c r="M120" s="34" t="s">
        <v>52</v>
      </c>
      <c r="N120" s="1" t="s">
        <v>41</v>
      </c>
      <c r="O120" s="1" t="s">
        <v>42</v>
      </c>
      <c r="P120" s="1"/>
      <c r="Q120" s="1"/>
      <c r="R120" s="1" t="s">
        <v>57</v>
      </c>
      <c r="S120" s="33" t="s">
        <v>238</v>
      </c>
      <c r="T120" s="47" t="s">
        <v>965</v>
      </c>
      <c r="U120" s="47" t="s">
        <v>20</v>
      </c>
      <c r="V120" s="47" t="s">
        <v>20</v>
      </c>
      <c r="W120" s="47" t="s">
        <v>965</v>
      </c>
      <c r="X120" s="47" t="s">
        <v>968</v>
      </c>
      <c r="Y120" s="47" t="s">
        <v>967</v>
      </c>
      <c r="Z120" s="47" t="s">
        <v>965</v>
      </c>
      <c r="AA120" s="47" t="s">
        <v>965</v>
      </c>
      <c r="AB120" s="47" t="s">
        <v>20</v>
      </c>
      <c r="AC120" s="47" t="s">
        <v>20</v>
      </c>
      <c r="AD120" s="47" t="s">
        <v>965</v>
      </c>
      <c r="AE120" s="47" t="s">
        <v>965</v>
      </c>
      <c r="AF120" s="47" t="s">
        <v>965</v>
      </c>
      <c r="AG120" s="47" t="s">
        <v>965</v>
      </c>
      <c r="AH120" s="47" t="s">
        <v>965</v>
      </c>
      <c r="AI120" s="47" t="s">
        <v>20</v>
      </c>
      <c r="AJ120" s="47" t="s">
        <v>20</v>
      </c>
      <c r="AK120" s="47" t="s">
        <v>965</v>
      </c>
      <c r="AL120" s="47" t="s">
        <v>965</v>
      </c>
      <c r="AM120" s="47" t="s">
        <v>965</v>
      </c>
      <c r="AN120" s="47" t="s">
        <v>965</v>
      </c>
      <c r="AO120" s="47" t="s">
        <v>965</v>
      </c>
      <c r="AP120" s="47" t="s">
        <v>20</v>
      </c>
      <c r="AQ120" s="47" t="s">
        <v>20</v>
      </c>
      <c r="AR120" s="47" t="s">
        <v>20</v>
      </c>
      <c r="AS120" s="47" t="s">
        <v>22</v>
      </c>
      <c r="AT120" s="47" t="s">
        <v>21</v>
      </c>
      <c r="AU120" s="47" t="s">
        <v>968</v>
      </c>
      <c r="AV120" s="47" t="s">
        <v>968</v>
      </c>
      <c r="AW120" s="47" t="s">
        <v>20</v>
      </c>
      <c r="AX120" s="47" t="s">
        <v>20</v>
      </c>
      <c r="AY120" s="42">
        <f>COUNTIFS($T120:$AX120,"P")</f>
        <v>14</v>
      </c>
      <c r="AZ120" s="42">
        <f>COUNTIFS($T120:$AX120,"HD")/2</f>
        <v>0</v>
      </c>
      <c r="BA120" s="42">
        <f>COUNTIFS($T120:$AX120,"DO")</f>
        <v>11</v>
      </c>
      <c r="BB120" s="1">
        <f>COUNTIFS($T120:$AX120,"UPL")</f>
        <v>1</v>
      </c>
      <c r="BC120" s="42">
        <f>COUNTIFS($T120:$AX120,"LWP")</f>
        <v>1</v>
      </c>
      <c r="BD120" s="42">
        <f>SUM(COUNTIFS($T120:$AX120,{"PAT","MAT"}))</f>
        <v>0</v>
      </c>
      <c r="BE120" s="42">
        <f>COUNTIFS($T120:$AX120,"HO")</f>
        <v>0</v>
      </c>
      <c r="BF120" s="42">
        <f>COUNTIFS($T120:$AX120,"NA")</f>
        <v>0</v>
      </c>
      <c r="BG120" s="42">
        <f>COUNTIFS($T120:$AX120,"PL")</f>
        <v>3</v>
      </c>
      <c r="BH120" s="42">
        <f>COUNTIFS($T120:$AX120,"CL")</f>
        <v>1</v>
      </c>
      <c r="BI120" s="42">
        <f>COUNTIFS($T120:$AX120,"BL")</f>
        <v>0</v>
      </c>
      <c r="BJ120" s="42">
        <f>COUNTIFS($T120:$AX120,"CO")</f>
        <v>0</v>
      </c>
      <c r="BK120" s="42">
        <f t="shared" si="9"/>
        <v>4</v>
      </c>
      <c r="BL120" s="42">
        <f t="shared" si="10"/>
        <v>0</v>
      </c>
      <c r="BM120" s="42">
        <f t="shared" si="11"/>
        <v>1</v>
      </c>
      <c r="BN120" s="42">
        <f>SUM(AY120:BJ120)+SUM(COUNTIFS(Q120:AX120,{"TERM","RESIGNED"}))</f>
        <v>31</v>
      </c>
      <c r="BO120" s="1" t="s">
        <v>45</v>
      </c>
      <c r="BP120" s="42" t="s">
        <v>1018</v>
      </c>
      <c r="BQ120" s="34"/>
    </row>
    <row r="121" spans="1:69" x14ac:dyDescent="0.25">
      <c r="A121" s="32">
        <f t="shared" si="12"/>
        <v>119</v>
      </c>
      <c r="B121" s="1" t="s">
        <v>172</v>
      </c>
      <c r="C121" s="1">
        <v>10896</v>
      </c>
      <c r="D121" s="27">
        <v>100391</v>
      </c>
      <c r="E121" s="1" t="s">
        <v>946</v>
      </c>
      <c r="F121" s="34" t="s">
        <v>236</v>
      </c>
      <c r="G121" s="34" t="s">
        <v>38</v>
      </c>
      <c r="H121" s="30">
        <v>44287</v>
      </c>
      <c r="I121" s="30">
        <v>42067</v>
      </c>
      <c r="J121" s="30" t="s">
        <v>39</v>
      </c>
      <c r="K121" s="42">
        <f t="shared" ca="1" si="7"/>
        <v>1015</v>
      </c>
      <c r="L121" s="44" t="str">
        <f t="shared" si="8"/>
        <v>Non Billable</v>
      </c>
      <c r="M121" s="34" t="s">
        <v>52</v>
      </c>
      <c r="N121" s="1" t="s">
        <v>41</v>
      </c>
      <c r="O121" s="1" t="s">
        <v>42</v>
      </c>
      <c r="P121" s="1"/>
      <c r="Q121" s="1"/>
      <c r="R121" s="1" t="s">
        <v>48</v>
      </c>
      <c r="S121" s="33" t="s">
        <v>237</v>
      </c>
      <c r="T121" s="47" t="s">
        <v>965</v>
      </c>
      <c r="U121" s="47" t="s">
        <v>20</v>
      </c>
      <c r="V121" s="47" t="s">
        <v>20</v>
      </c>
      <c r="W121" s="47" t="s">
        <v>965</v>
      </c>
      <c r="X121" s="47" t="s">
        <v>965</v>
      </c>
      <c r="Y121" s="47" t="s">
        <v>965</v>
      </c>
      <c r="Z121" s="47" t="s">
        <v>965</v>
      </c>
      <c r="AA121" s="47" t="s">
        <v>965</v>
      </c>
      <c r="AB121" s="47" t="s">
        <v>20</v>
      </c>
      <c r="AC121" s="47" t="s">
        <v>20</v>
      </c>
      <c r="AD121" s="47" t="s">
        <v>965</v>
      </c>
      <c r="AE121" s="47" t="s">
        <v>965</v>
      </c>
      <c r="AF121" s="47" t="s">
        <v>965</v>
      </c>
      <c r="AG121" s="47" t="s">
        <v>965</v>
      </c>
      <c r="AH121" s="47" t="s">
        <v>965</v>
      </c>
      <c r="AI121" s="47" t="s">
        <v>20</v>
      </c>
      <c r="AJ121" s="47" t="s">
        <v>20</v>
      </c>
      <c r="AK121" s="47" t="s">
        <v>965</v>
      </c>
      <c r="AL121" s="47" t="s">
        <v>965</v>
      </c>
      <c r="AM121" s="47" t="s">
        <v>965</v>
      </c>
      <c r="AN121" s="47" t="s">
        <v>965</v>
      </c>
      <c r="AO121" s="47" t="s">
        <v>965</v>
      </c>
      <c r="AP121" s="47" t="s">
        <v>20</v>
      </c>
      <c r="AQ121" s="47" t="s">
        <v>20</v>
      </c>
      <c r="AR121" s="47" t="s">
        <v>20</v>
      </c>
      <c r="AS121" s="47" t="s">
        <v>965</v>
      </c>
      <c r="AT121" s="47" t="s">
        <v>965</v>
      </c>
      <c r="AU121" s="47" t="s">
        <v>967</v>
      </c>
      <c r="AV121" s="47" t="s">
        <v>967</v>
      </c>
      <c r="AW121" s="47" t="s">
        <v>20</v>
      </c>
      <c r="AX121" s="47" t="s">
        <v>20</v>
      </c>
      <c r="AY121" s="42">
        <f>COUNTIFS($T121:$AX121,"P")</f>
        <v>18</v>
      </c>
      <c r="AZ121" s="42">
        <f>COUNTIFS($T121:$AX121,"HD")/2</f>
        <v>0</v>
      </c>
      <c r="BA121" s="42">
        <f>COUNTIFS($T121:$AX121,"DO")</f>
        <v>11</v>
      </c>
      <c r="BB121" s="1">
        <f>COUNTIFS($T121:$AX121,"UPL")</f>
        <v>0</v>
      </c>
      <c r="BC121" s="42">
        <f>COUNTIFS($T121:$AX121,"LWP")</f>
        <v>0</v>
      </c>
      <c r="BD121" s="42">
        <f>SUM(COUNTIFS($T121:$AX121,{"PAT","MAT"}))</f>
        <v>0</v>
      </c>
      <c r="BE121" s="42">
        <f>COUNTIFS($T121:$AX121,"HO")</f>
        <v>0</v>
      </c>
      <c r="BF121" s="42">
        <f>COUNTIFS($T121:$AX121,"NA")</f>
        <v>0</v>
      </c>
      <c r="BG121" s="42">
        <f>COUNTIFS($T121:$AX121,"PL")</f>
        <v>0</v>
      </c>
      <c r="BH121" s="42">
        <f>COUNTIFS($T121:$AX121,"CL")</f>
        <v>2</v>
      </c>
      <c r="BI121" s="42">
        <f>COUNTIFS($T121:$AX121,"BL")</f>
        <v>0</v>
      </c>
      <c r="BJ121" s="42">
        <f>COUNTIFS($T121:$AX121,"CO")</f>
        <v>0</v>
      </c>
      <c r="BK121" s="42">
        <f t="shared" si="9"/>
        <v>2</v>
      </c>
      <c r="BL121" s="42">
        <f t="shared" si="10"/>
        <v>1</v>
      </c>
      <c r="BM121" s="42">
        <f t="shared" si="11"/>
        <v>1</v>
      </c>
      <c r="BN121" s="42">
        <f>SUM(AY121:BJ121)+SUM(COUNTIFS(Q121:AX121,{"TERM","RESIGNED"}))</f>
        <v>31</v>
      </c>
      <c r="BO121" s="1" t="s">
        <v>45</v>
      </c>
      <c r="BP121" s="42" t="s">
        <v>1018</v>
      </c>
      <c r="BQ121" s="34"/>
    </row>
    <row r="122" spans="1:69" x14ac:dyDescent="0.25">
      <c r="A122" s="32">
        <f t="shared" si="12"/>
        <v>120</v>
      </c>
      <c r="B122" s="1" t="s">
        <v>172</v>
      </c>
      <c r="C122" s="1">
        <v>10968</v>
      </c>
      <c r="D122" s="27">
        <v>100393</v>
      </c>
      <c r="E122" s="1" t="s">
        <v>946</v>
      </c>
      <c r="F122" s="34" t="s">
        <v>181</v>
      </c>
      <c r="G122" s="34" t="s">
        <v>1082</v>
      </c>
      <c r="H122" s="30">
        <v>44287</v>
      </c>
      <c r="I122" s="30">
        <v>42137</v>
      </c>
      <c r="J122" s="30" t="s">
        <v>39</v>
      </c>
      <c r="K122" s="42">
        <f t="shared" ca="1" si="7"/>
        <v>1015</v>
      </c>
      <c r="L122" s="44" t="str">
        <f t="shared" si="8"/>
        <v>Non Billable</v>
      </c>
      <c r="M122" s="34" t="s">
        <v>52</v>
      </c>
      <c r="N122" s="1" t="s">
        <v>41</v>
      </c>
      <c r="O122" s="1" t="s">
        <v>42</v>
      </c>
      <c r="P122" s="1"/>
      <c r="Q122" s="1"/>
      <c r="R122" s="1" t="s">
        <v>48</v>
      </c>
      <c r="S122" s="33" t="s">
        <v>49</v>
      </c>
      <c r="T122" s="47" t="s">
        <v>967</v>
      </c>
      <c r="U122" s="47" t="s">
        <v>20</v>
      </c>
      <c r="V122" s="47" t="s">
        <v>20</v>
      </c>
      <c r="W122" s="47" t="s">
        <v>968</v>
      </c>
      <c r="X122" s="47" t="s">
        <v>968</v>
      </c>
      <c r="Y122" s="47" t="s">
        <v>22</v>
      </c>
      <c r="Z122" s="47" t="s">
        <v>22</v>
      </c>
      <c r="AA122" s="47" t="s">
        <v>22</v>
      </c>
      <c r="AB122" s="47" t="s">
        <v>20</v>
      </c>
      <c r="AC122" s="47" t="s">
        <v>20</v>
      </c>
      <c r="AD122" s="47" t="s">
        <v>968</v>
      </c>
      <c r="AE122" s="47" t="s">
        <v>968</v>
      </c>
      <c r="AF122" s="47" t="s">
        <v>968</v>
      </c>
      <c r="AG122" s="47" t="s">
        <v>968</v>
      </c>
      <c r="AH122" s="47" t="s">
        <v>968</v>
      </c>
      <c r="AI122" s="47" t="s">
        <v>20</v>
      </c>
      <c r="AJ122" s="47" t="s">
        <v>20</v>
      </c>
      <c r="AK122" s="47" t="s">
        <v>967</v>
      </c>
      <c r="AL122" s="47" t="s">
        <v>965</v>
      </c>
      <c r="AM122" s="47" t="s">
        <v>965</v>
      </c>
      <c r="AN122" s="47" t="s">
        <v>965</v>
      </c>
      <c r="AO122" s="47" t="s">
        <v>965</v>
      </c>
      <c r="AP122" s="47" t="s">
        <v>20</v>
      </c>
      <c r="AQ122" s="47" t="s">
        <v>20</v>
      </c>
      <c r="AR122" s="47" t="s">
        <v>20</v>
      </c>
      <c r="AS122" s="47" t="s">
        <v>965</v>
      </c>
      <c r="AT122" s="47" t="s">
        <v>965</v>
      </c>
      <c r="AU122" s="47" t="s">
        <v>965</v>
      </c>
      <c r="AV122" s="47" t="s">
        <v>965</v>
      </c>
      <c r="AW122" s="47" t="s">
        <v>20</v>
      </c>
      <c r="AX122" s="47" t="s">
        <v>20</v>
      </c>
      <c r="AY122" s="42">
        <f>COUNTIFS($T122:$AX122,"P")</f>
        <v>8</v>
      </c>
      <c r="AZ122" s="42">
        <f>COUNTIFS($T122:$AX122,"HD")/2</f>
        <v>0</v>
      </c>
      <c r="BA122" s="42">
        <f>COUNTIFS($T122:$AX122,"DO")</f>
        <v>11</v>
      </c>
      <c r="BB122" s="1">
        <f>COUNTIFS($T122:$AX122,"UPL")</f>
        <v>0</v>
      </c>
      <c r="BC122" s="42">
        <f>COUNTIFS($T122:$AX122,"LWP")</f>
        <v>3</v>
      </c>
      <c r="BD122" s="42">
        <f>SUM(COUNTIFS($T122:$AX122,{"PAT","MAT"}))</f>
        <v>0</v>
      </c>
      <c r="BE122" s="42">
        <f>COUNTIFS($T122:$AX122,"HO")</f>
        <v>0</v>
      </c>
      <c r="BF122" s="42">
        <f>COUNTIFS($T122:$AX122,"NA")</f>
        <v>0</v>
      </c>
      <c r="BG122" s="42">
        <f>COUNTIFS($T122:$AX122,"PL")</f>
        <v>7</v>
      </c>
      <c r="BH122" s="42">
        <f>COUNTIFS($T122:$AX122,"CL")</f>
        <v>2</v>
      </c>
      <c r="BI122" s="42">
        <f>COUNTIFS($T122:$AX122,"BL")</f>
        <v>0</v>
      </c>
      <c r="BJ122" s="42">
        <f>COUNTIFS($T122:$AX122,"CO")</f>
        <v>0</v>
      </c>
      <c r="BK122" s="42">
        <f t="shared" si="9"/>
        <v>9</v>
      </c>
      <c r="BL122" s="42">
        <f t="shared" si="10"/>
        <v>0</v>
      </c>
      <c r="BM122" s="42">
        <f t="shared" si="11"/>
        <v>0</v>
      </c>
      <c r="BN122" s="42">
        <f>SUM(AY122:BJ122)+SUM(COUNTIFS(Q122:AX122,{"TERM","RESIGNED"}))</f>
        <v>31</v>
      </c>
      <c r="BO122" s="1" t="s">
        <v>45</v>
      </c>
      <c r="BP122" s="42" t="s">
        <v>1223</v>
      </c>
      <c r="BQ122" s="34"/>
    </row>
    <row r="123" spans="1:69" x14ac:dyDescent="0.25">
      <c r="A123" s="32">
        <f t="shared" si="12"/>
        <v>121</v>
      </c>
      <c r="B123" s="1" t="s">
        <v>172</v>
      </c>
      <c r="C123" s="1">
        <v>10972</v>
      </c>
      <c r="D123" s="27">
        <v>100394</v>
      </c>
      <c r="E123" s="1" t="s">
        <v>946</v>
      </c>
      <c r="F123" s="34" t="s">
        <v>109</v>
      </c>
      <c r="G123" s="34" t="s">
        <v>38</v>
      </c>
      <c r="H123" s="30">
        <v>44287</v>
      </c>
      <c r="I123" s="30">
        <v>42137</v>
      </c>
      <c r="J123" s="30" t="s">
        <v>39</v>
      </c>
      <c r="K123" s="42">
        <f t="shared" ca="1" si="7"/>
        <v>1015</v>
      </c>
      <c r="L123" s="44" t="str">
        <f t="shared" si="8"/>
        <v>Non Billable</v>
      </c>
      <c r="M123" s="34" t="s">
        <v>52</v>
      </c>
      <c r="N123" s="1" t="s">
        <v>41</v>
      </c>
      <c r="O123" s="1" t="s">
        <v>42</v>
      </c>
      <c r="P123" s="1"/>
      <c r="Q123" s="1"/>
      <c r="R123" s="1" t="s">
        <v>48</v>
      </c>
      <c r="S123" s="33" t="s">
        <v>49</v>
      </c>
      <c r="T123" s="47" t="s">
        <v>965</v>
      </c>
      <c r="U123" s="47" t="s">
        <v>20</v>
      </c>
      <c r="V123" s="47" t="s">
        <v>20</v>
      </c>
      <c r="W123" s="47" t="s">
        <v>965</v>
      </c>
      <c r="X123" s="47" t="s">
        <v>965</v>
      </c>
      <c r="Y123" s="47" t="s">
        <v>965</v>
      </c>
      <c r="Z123" s="47" t="s">
        <v>965</v>
      </c>
      <c r="AA123" s="47" t="s">
        <v>965</v>
      </c>
      <c r="AB123" s="47" t="s">
        <v>20</v>
      </c>
      <c r="AC123" s="47" t="s">
        <v>20</v>
      </c>
      <c r="AD123" s="47" t="s">
        <v>965</v>
      </c>
      <c r="AE123" s="47" t="s">
        <v>965</v>
      </c>
      <c r="AF123" s="47" t="s">
        <v>965</v>
      </c>
      <c r="AG123" s="47" t="s">
        <v>965</v>
      </c>
      <c r="AH123" s="47" t="s">
        <v>965</v>
      </c>
      <c r="AI123" s="47" t="s">
        <v>20</v>
      </c>
      <c r="AJ123" s="47" t="s">
        <v>20</v>
      </c>
      <c r="AK123" s="47" t="s">
        <v>967</v>
      </c>
      <c r="AL123" s="47" t="s">
        <v>967</v>
      </c>
      <c r="AM123" s="47" t="s">
        <v>967</v>
      </c>
      <c r="AN123" s="47" t="s">
        <v>968</v>
      </c>
      <c r="AO123" s="47" t="s">
        <v>968</v>
      </c>
      <c r="AP123" s="47" t="s">
        <v>20</v>
      </c>
      <c r="AQ123" s="47" t="s">
        <v>20</v>
      </c>
      <c r="AR123" s="47" t="s">
        <v>20</v>
      </c>
      <c r="AS123" s="47" t="s">
        <v>968</v>
      </c>
      <c r="AT123" s="47" t="s">
        <v>968</v>
      </c>
      <c r="AU123" s="47" t="s">
        <v>968</v>
      </c>
      <c r="AV123" s="47" t="s">
        <v>968</v>
      </c>
      <c r="AW123" s="47" t="s">
        <v>20</v>
      </c>
      <c r="AX123" s="47" t="s">
        <v>20</v>
      </c>
      <c r="AY123" s="42">
        <f>COUNTIFS($T123:$AX123,"P")</f>
        <v>11</v>
      </c>
      <c r="AZ123" s="42">
        <f>COUNTIFS($T123:$AX123,"HD")/2</f>
        <v>0</v>
      </c>
      <c r="BA123" s="42">
        <f>COUNTIFS($T123:$AX123,"DO")</f>
        <v>11</v>
      </c>
      <c r="BB123" s="1">
        <f>COUNTIFS($T123:$AX123,"UPL")</f>
        <v>0</v>
      </c>
      <c r="BC123" s="42">
        <f>COUNTIFS($T123:$AX123,"LWP")</f>
        <v>0</v>
      </c>
      <c r="BD123" s="42">
        <f>SUM(COUNTIFS($T123:$AX123,{"PAT","MAT"}))</f>
        <v>0</v>
      </c>
      <c r="BE123" s="42">
        <f>COUNTIFS($T123:$AX123,"HO")</f>
        <v>0</v>
      </c>
      <c r="BF123" s="42">
        <f>COUNTIFS($T123:$AX123,"NA")</f>
        <v>0</v>
      </c>
      <c r="BG123" s="42">
        <f>COUNTIFS($T123:$AX123,"PL")</f>
        <v>6</v>
      </c>
      <c r="BH123" s="42">
        <f>COUNTIFS($T123:$AX123,"CL")</f>
        <v>3</v>
      </c>
      <c r="BI123" s="42">
        <f>COUNTIFS($T123:$AX123,"BL")</f>
        <v>0</v>
      </c>
      <c r="BJ123" s="42">
        <f>COUNTIFS($T123:$AX123,"CO")</f>
        <v>0</v>
      </c>
      <c r="BK123" s="42">
        <f t="shared" si="9"/>
        <v>9</v>
      </c>
      <c r="BL123" s="42">
        <f t="shared" si="10"/>
        <v>0</v>
      </c>
      <c r="BM123" s="42">
        <f t="shared" si="11"/>
        <v>0</v>
      </c>
      <c r="BN123" s="42">
        <f>SUM(AY123:BJ123)+SUM(COUNTIFS(Q123:AX123,{"TERM","RESIGNED"}))</f>
        <v>31</v>
      </c>
      <c r="BO123" s="1" t="s">
        <v>45</v>
      </c>
      <c r="BP123" s="42" t="s">
        <v>1019</v>
      </c>
      <c r="BQ123" s="34"/>
    </row>
    <row r="124" spans="1:69" x14ac:dyDescent="0.25">
      <c r="A124" s="32">
        <f t="shared" si="12"/>
        <v>122</v>
      </c>
      <c r="B124" s="1" t="s">
        <v>172</v>
      </c>
      <c r="C124" s="1">
        <v>11453</v>
      </c>
      <c r="D124" s="27">
        <v>100398</v>
      </c>
      <c r="E124" s="1" t="s">
        <v>946</v>
      </c>
      <c r="F124" s="34" t="s">
        <v>238</v>
      </c>
      <c r="G124" s="34" t="s">
        <v>78</v>
      </c>
      <c r="H124" s="30">
        <v>44287</v>
      </c>
      <c r="I124" s="30">
        <v>42382</v>
      </c>
      <c r="J124" s="30" t="s">
        <v>39</v>
      </c>
      <c r="K124" s="42">
        <f t="shared" ca="1" si="7"/>
        <v>1015</v>
      </c>
      <c r="L124" s="44" t="str">
        <f t="shared" si="8"/>
        <v>Non Billable</v>
      </c>
      <c r="M124" s="34" t="s">
        <v>52</v>
      </c>
      <c r="N124" s="1" t="s">
        <v>41</v>
      </c>
      <c r="O124" s="1" t="s">
        <v>42</v>
      </c>
      <c r="P124" s="1"/>
      <c r="Q124" s="1"/>
      <c r="R124" s="1" t="s">
        <v>43</v>
      </c>
      <c r="S124" s="33" t="s">
        <v>200</v>
      </c>
      <c r="T124" s="47" t="s">
        <v>965</v>
      </c>
      <c r="U124" s="47" t="s">
        <v>20</v>
      </c>
      <c r="V124" s="47" t="s">
        <v>20</v>
      </c>
      <c r="W124" s="47" t="s">
        <v>965</v>
      </c>
      <c r="X124" s="47" t="s">
        <v>965</v>
      </c>
      <c r="Y124" s="47" t="s">
        <v>965</v>
      </c>
      <c r="Z124" s="47" t="s">
        <v>965</v>
      </c>
      <c r="AA124" s="47" t="s">
        <v>965</v>
      </c>
      <c r="AB124" s="47" t="s">
        <v>20</v>
      </c>
      <c r="AC124" s="47" t="s">
        <v>20</v>
      </c>
      <c r="AD124" s="47" t="s">
        <v>967</v>
      </c>
      <c r="AE124" s="47" t="s">
        <v>967</v>
      </c>
      <c r="AF124" s="47" t="s">
        <v>965</v>
      </c>
      <c r="AG124" s="47" t="s">
        <v>965</v>
      </c>
      <c r="AH124" s="47" t="s">
        <v>965</v>
      </c>
      <c r="AI124" s="47" t="s">
        <v>20</v>
      </c>
      <c r="AJ124" s="47" t="s">
        <v>20</v>
      </c>
      <c r="AK124" s="47" t="s">
        <v>965</v>
      </c>
      <c r="AL124" s="47" t="s">
        <v>965</v>
      </c>
      <c r="AM124" s="47" t="s">
        <v>965</v>
      </c>
      <c r="AN124" s="47" t="s">
        <v>965</v>
      </c>
      <c r="AO124" s="47" t="s">
        <v>965</v>
      </c>
      <c r="AP124" s="47" t="s">
        <v>20</v>
      </c>
      <c r="AQ124" s="47" t="s">
        <v>20</v>
      </c>
      <c r="AR124" s="47" t="s">
        <v>20</v>
      </c>
      <c r="AS124" s="47" t="s">
        <v>22</v>
      </c>
      <c r="AT124" s="47" t="s">
        <v>21</v>
      </c>
      <c r="AU124" s="47" t="s">
        <v>21</v>
      </c>
      <c r="AV124" s="47" t="s">
        <v>22</v>
      </c>
      <c r="AW124" s="47" t="s">
        <v>20</v>
      </c>
      <c r="AX124" s="47" t="s">
        <v>20</v>
      </c>
      <c r="AY124" s="42">
        <f>COUNTIFS($T124:$AX124,"P")</f>
        <v>14</v>
      </c>
      <c r="AZ124" s="42">
        <f>COUNTIFS($T124:$AX124,"HD")/2</f>
        <v>0</v>
      </c>
      <c r="BA124" s="42">
        <f>COUNTIFS($T124:$AX124,"DO")</f>
        <v>11</v>
      </c>
      <c r="BB124" s="1">
        <f>COUNTIFS($T124:$AX124,"UPL")</f>
        <v>2</v>
      </c>
      <c r="BC124" s="42">
        <f>COUNTIFS($T124:$AX124,"LWP")</f>
        <v>2</v>
      </c>
      <c r="BD124" s="42">
        <f>SUM(COUNTIFS($T124:$AX124,{"PAT","MAT"}))</f>
        <v>0</v>
      </c>
      <c r="BE124" s="42">
        <f>COUNTIFS($T124:$AX124,"HO")</f>
        <v>0</v>
      </c>
      <c r="BF124" s="42">
        <f>COUNTIFS($T124:$AX124,"NA")</f>
        <v>0</v>
      </c>
      <c r="BG124" s="42">
        <f>COUNTIFS($T124:$AX124,"PL")</f>
        <v>0</v>
      </c>
      <c r="BH124" s="42">
        <f>COUNTIFS($T124:$AX124,"CL")</f>
        <v>2</v>
      </c>
      <c r="BI124" s="42">
        <f>COUNTIFS($T124:$AX124,"BL")</f>
        <v>0</v>
      </c>
      <c r="BJ124" s="42">
        <f>COUNTIFS($T124:$AX124,"CO")</f>
        <v>0</v>
      </c>
      <c r="BK124" s="42">
        <f t="shared" si="9"/>
        <v>2</v>
      </c>
      <c r="BL124" s="42">
        <f t="shared" si="10"/>
        <v>0</v>
      </c>
      <c r="BM124" s="42">
        <f t="shared" si="11"/>
        <v>1</v>
      </c>
      <c r="BN124" s="42">
        <f>SUM(AY124:BJ124)+SUM(COUNTIFS(Q124:AX124,{"TERM","RESIGNED"}))</f>
        <v>31</v>
      </c>
      <c r="BO124" s="1" t="s">
        <v>45</v>
      </c>
      <c r="BP124" s="42" t="s">
        <v>1019</v>
      </c>
      <c r="BQ124" s="34"/>
    </row>
    <row r="125" spans="1:69" x14ac:dyDescent="0.25">
      <c r="A125" s="32">
        <f t="shared" si="12"/>
        <v>123</v>
      </c>
      <c r="B125" s="1" t="s">
        <v>172</v>
      </c>
      <c r="C125" s="1">
        <v>11465</v>
      </c>
      <c r="D125" s="27">
        <v>100399</v>
      </c>
      <c r="E125" s="1" t="s">
        <v>946</v>
      </c>
      <c r="F125" s="34" t="s">
        <v>239</v>
      </c>
      <c r="G125" s="34" t="s">
        <v>70</v>
      </c>
      <c r="H125" s="30">
        <v>44287</v>
      </c>
      <c r="I125" s="30">
        <v>42389</v>
      </c>
      <c r="J125" s="30" t="s">
        <v>39</v>
      </c>
      <c r="K125" s="42">
        <f t="shared" ca="1" si="7"/>
        <v>1015</v>
      </c>
      <c r="L125" s="44" t="str">
        <f t="shared" si="8"/>
        <v>Non Billable</v>
      </c>
      <c r="M125" s="34" t="s">
        <v>52</v>
      </c>
      <c r="N125" s="1" t="s">
        <v>41</v>
      </c>
      <c r="O125" s="1" t="s">
        <v>42</v>
      </c>
      <c r="P125" s="1"/>
      <c r="Q125" s="1"/>
      <c r="R125" s="1" t="s">
        <v>57</v>
      </c>
      <c r="S125" s="33" t="s">
        <v>238</v>
      </c>
      <c r="T125" s="47" t="s">
        <v>965</v>
      </c>
      <c r="U125" s="47" t="s">
        <v>20</v>
      </c>
      <c r="V125" s="47" t="s">
        <v>20</v>
      </c>
      <c r="W125" s="47" t="s">
        <v>967</v>
      </c>
      <c r="X125" s="47" t="s">
        <v>965</v>
      </c>
      <c r="Y125" s="47" t="s">
        <v>965</v>
      </c>
      <c r="Z125" s="47" t="s">
        <v>965</v>
      </c>
      <c r="AA125" s="47" t="s">
        <v>965</v>
      </c>
      <c r="AB125" s="47" t="s">
        <v>20</v>
      </c>
      <c r="AC125" s="47" t="s">
        <v>20</v>
      </c>
      <c r="AD125" s="47" t="s">
        <v>965</v>
      </c>
      <c r="AE125" s="47" t="s">
        <v>965</v>
      </c>
      <c r="AF125" s="47" t="s">
        <v>965</v>
      </c>
      <c r="AG125" s="47" t="s">
        <v>967</v>
      </c>
      <c r="AH125" s="47" t="s">
        <v>968</v>
      </c>
      <c r="AI125" s="47" t="s">
        <v>20</v>
      </c>
      <c r="AJ125" s="47" t="s">
        <v>20</v>
      </c>
      <c r="AK125" s="47" t="s">
        <v>965</v>
      </c>
      <c r="AL125" s="47" t="s">
        <v>965</v>
      </c>
      <c r="AM125" s="47" t="s">
        <v>965</v>
      </c>
      <c r="AN125" s="47" t="s">
        <v>965</v>
      </c>
      <c r="AO125" s="47" t="s">
        <v>965</v>
      </c>
      <c r="AP125" s="47" t="s">
        <v>20</v>
      </c>
      <c r="AQ125" s="47" t="s">
        <v>20</v>
      </c>
      <c r="AR125" s="47" t="s">
        <v>20</v>
      </c>
      <c r="AS125" s="47" t="s">
        <v>965</v>
      </c>
      <c r="AT125" s="47" t="s">
        <v>965</v>
      </c>
      <c r="AU125" s="47" t="s">
        <v>965</v>
      </c>
      <c r="AV125" s="47" t="s">
        <v>22</v>
      </c>
      <c r="AW125" s="47" t="s">
        <v>20</v>
      </c>
      <c r="AX125" s="47" t="s">
        <v>20</v>
      </c>
      <c r="AY125" s="42">
        <f>COUNTIFS($T125:$AX125,"P")</f>
        <v>16</v>
      </c>
      <c r="AZ125" s="42">
        <f>COUNTIFS($T125:$AX125,"HD")/2</f>
        <v>0</v>
      </c>
      <c r="BA125" s="42">
        <f>COUNTIFS($T125:$AX125,"DO")</f>
        <v>11</v>
      </c>
      <c r="BB125" s="1">
        <f>COUNTIFS($T125:$AX125,"UPL")</f>
        <v>0</v>
      </c>
      <c r="BC125" s="42">
        <f>COUNTIFS($T125:$AX125,"LWP")</f>
        <v>1</v>
      </c>
      <c r="BD125" s="42">
        <f>SUM(COUNTIFS($T125:$AX125,{"PAT","MAT"}))</f>
        <v>0</v>
      </c>
      <c r="BE125" s="42">
        <f>COUNTIFS($T125:$AX125,"HO")</f>
        <v>0</v>
      </c>
      <c r="BF125" s="42">
        <f>COUNTIFS($T125:$AX125,"NA")</f>
        <v>0</v>
      </c>
      <c r="BG125" s="42">
        <f>COUNTIFS($T125:$AX125,"PL")</f>
        <v>1</v>
      </c>
      <c r="BH125" s="42">
        <f>COUNTIFS($T125:$AX125,"CL")</f>
        <v>2</v>
      </c>
      <c r="BI125" s="42">
        <f>COUNTIFS($T125:$AX125,"BL")</f>
        <v>0</v>
      </c>
      <c r="BJ125" s="42">
        <f>COUNTIFS($T125:$AX125,"CO")</f>
        <v>0</v>
      </c>
      <c r="BK125" s="42">
        <f t="shared" si="9"/>
        <v>3</v>
      </c>
      <c r="BL125" s="42">
        <f t="shared" si="10"/>
        <v>0</v>
      </c>
      <c r="BM125" s="42">
        <f t="shared" si="11"/>
        <v>1</v>
      </c>
      <c r="BN125" s="42">
        <f>SUM(AY125:BJ125)+SUM(COUNTIFS(Q125:AX125,{"TERM","RESIGNED"}))</f>
        <v>31</v>
      </c>
      <c r="BO125" s="1" t="s">
        <v>45</v>
      </c>
      <c r="BP125" s="42" t="s">
        <v>1018</v>
      </c>
      <c r="BQ125" s="34"/>
    </row>
    <row r="126" spans="1:69" x14ac:dyDescent="0.25">
      <c r="A126" s="32">
        <f t="shared" si="12"/>
        <v>124</v>
      </c>
      <c r="B126" s="1" t="s">
        <v>172</v>
      </c>
      <c r="C126" s="1">
        <v>11573</v>
      </c>
      <c r="D126" s="27">
        <v>100401</v>
      </c>
      <c r="E126" s="1" t="s">
        <v>946</v>
      </c>
      <c r="F126" s="34" t="s">
        <v>241</v>
      </c>
      <c r="G126" s="34" t="s">
        <v>78</v>
      </c>
      <c r="H126" s="30">
        <v>44287</v>
      </c>
      <c r="I126" s="30">
        <v>42458</v>
      </c>
      <c r="J126" s="30" t="s">
        <v>39</v>
      </c>
      <c r="K126" s="42">
        <f t="shared" ca="1" si="7"/>
        <v>1015</v>
      </c>
      <c r="L126" s="44" t="str">
        <f t="shared" si="8"/>
        <v>Non Billable</v>
      </c>
      <c r="M126" s="34" t="s">
        <v>52</v>
      </c>
      <c r="N126" s="1" t="s">
        <v>41</v>
      </c>
      <c r="O126" s="1" t="s">
        <v>42</v>
      </c>
      <c r="P126" s="1"/>
      <c r="Q126" s="1"/>
      <c r="R126" s="1" t="s">
        <v>57</v>
      </c>
      <c r="S126" s="33" t="s">
        <v>50</v>
      </c>
      <c r="T126" s="47" t="s">
        <v>966</v>
      </c>
      <c r="U126" s="47" t="s">
        <v>20</v>
      </c>
      <c r="V126" s="47" t="s">
        <v>20</v>
      </c>
      <c r="W126" s="47" t="s">
        <v>965</v>
      </c>
      <c r="X126" s="47" t="s">
        <v>965</v>
      </c>
      <c r="Y126" s="47" t="s">
        <v>965</v>
      </c>
      <c r="Z126" s="47" t="s">
        <v>965</v>
      </c>
      <c r="AA126" s="47" t="s">
        <v>965</v>
      </c>
      <c r="AB126" s="47" t="s">
        <v>20</v>
      </c>
      <c r="AC126" s="47" t="s">
        <v>20</v>
      </c>
      <c r="AD126" s="47" t="s">
        <v>965</v>
      </c>
      <c r="AE126" s="47" t="s">
        <v>965</v>
      </c>
      <c r="AF126" s="47" t="s">
        <v>965</v>
      </c>
      <c r="AG126" s="47" t="s">
        <v>965</v>
      </c>
      <c r="AH126" s="47" t="s">
        <v>965</v>
      </c>
      <c r="AI126" s="47" t="s">
        <v>20</v>
      </c>
      <c r="AJ126" s="47" t="s">
        <v>20</v>
      </c>
      <c r="AK126" s="47" t="s">
        <v>965</v>
      </c>
      <c r="AL126" s="47" t="s">
        <v>965</v>
      </c>
      <c r="AM126" s="47" t="s">
        <v>966</v>
      </c>
      <c r="AN126" s="47" t="s">
        <v>965</v>
      </c>
      <c r="AO126" s="47" t="s">
        <v>967</v>
      </c>
      <c r="AP126" s="47" t="s">
        <v>20</v>
      </c>
      <c r="AQ126" s="47" t="s">
        <v>20</v>
      </c>
      <c r="AR126" s="47" t="s">
        <v>20</v>
      </c>
      <c r="AS126" s="47" t="s">
        <v>965</v>
      </c>
      <c r="AT126" s="47" t="s">
        <v>965</v>
      </c>
      <c r="AU126" s="47" t="s">
        <v>967</v>
      </c>
      <c r="AV126" s="47" t="s">
        <v>967</v>
      </c>
      <c r="AW126" s="47" t="s">
        <v>20</v>
      </c>
      <c r="AX126" s="47" t="s">
        <v>20</v>
      </c>
      <c r="AY126" s="42">
        <f>COUNTIFS($T126:$AX126,"P")</f>
        <v>15</v>
      </c>
      <c r="AZ126" s="42">
        <f>COUNTIFS($T126:$AX126,"HD")/2</f>
        <v>1</v>
      </c>
      <c r="BA126" s="42">
        <f>COUNTIFS($T126:$AX126,"DO")</f>
        <v>11</v>
      </c>
      <c r="BB126" s="1">
        <f>COUNTIFS($T126:$AX126,"UPL")</f>
        <v>0</v>
      </c>
      <c r="BC126" s="42">
        <f>COUNTIFS($T126:$AX126,"LWP")</f>
        <v>0</v>
      </c>
      <c r="BD126" s="42">
        <f>SUM(COUNTIFS($T126:$AX126,{"PAT","MAT"}))</f>
        <v>0</v>
      </c>
      <c r="BE126" s="42">
        <f>COUNTIFS($T126:$AX126,"HO")</f>
        <v>0</v>
      </c>
      <c r="BF126" s="42">
        <f>COUNTIFS($T126:$AX126,"NA")</f>
        <v>0</v>
      </c>
      <c r="BG126" s="42">
        <f>COUNTIFS($T126:$AX126,"PL")</f>
        <v>0</v>
      </c>
      <c r="BH126" s="42">
        <f>COUNTIFS($T126:$AX126,"CL")</f>
        <v>3</v>
      </c>
      <c r="BI126" s="42">
        <f>COUNTIFS($T126:$AX126,"BL")</f>
        <v>0</v>
      </c>
      <c r="BJ126" s="42">
        <f>COUNTIFS($T126:$AX126,"CO")</f>
        <v>0</v>
      </c>
      <c r="BK126" s="42">
        <f t="shared" si="9"/>
        <v>3</v>
      </c>
      <c r="BL126" s="42">
        <f t="shared" si="10"/>
        <v>0</v>
      </c>
      <c r="BM126" s="42">
        <f t="shared" si="11"/>
        <v>1</v>
      </c>
      <c r="BN126" s="42">
        <f>SUM(AY126:BJ126)+SUM(COUNTIFS(Q126:AX126,{"TERM","RESIGNED"}))</f>
        <v>30</v>
      </c>
      <c r="BO126" s="1" t="s">
        <v>45</v>
      </c>
      <c r="BP126" s="42" t="s">
        <v>1215</v>
      </c>
      <c r="BQ126" s="34"/>
    </row>
    <row r="127" spans="1:69" x14ac:dyDescent="0.25">
      <c r="A127" s="32">
        <f t="shared" si="12"/>
        <v>125</v>
      </c>
      <c r="B127" s="1" t="s">
        <v>172</v>
      </c>
      <c r="C127" s="1">
        <v>11575</v>
      </c>
      <c r="D127" s="27">
        <v>100402</v>
      </c>
      <c r="E127" s="1" t="s">
        <v>946</v>
      </c>
      <c r="F127" s="34" t="s">
        <v>242</v>
      </c>
      <c r="G127" s="34" t="s">
        <v>70</v>
      </c>
      <c r="H127" s="30">
        <v>44287</v>
      </c>
      <c r="I127" s="30">
        <v>42458</v>
      </c>
      <c r="J127" s="30" t="s">
        <v>39</v>
      </c>
      <c r="K127" s="42">
        <f t="shared" ca="1" si="7"/>
        <v>1015</v>
      </c>
      <c r="L127" s="44" t="str">
        <f t="shared" si="8"/>
        <v>Non Billable</v>
      </c>
      <c r="M127" s="34" t="s">
        <v>52</v>
      </c>
      <c r="N127" s="1" t="s">
        <v>41</v>
      </c>
      <c r="O127" s="1" t="s">
        <v>42</v>
      </c>
      <c r="P127" s="1"/>
      <c r="Q127" s="1"/>
      <c r="R127" s="1" t="s">
        <v>57</v>
      </c>
      <c r="S127" s="33" t="s">
        <v>181</v>
      </c>
      <c r="T127" s="47" t="s">
        <v>965</v>
      </c>
      <c r="U127" s="47" t="s">
        <v>20</v>
      </c>
      <c r="V127" s="47" t="s">
        <v>20</v>
      </c>
      <c r="W127" s="47" t="s">
        <v>965</v>
      </c>
      <c r="X127" s="47" t="s">
        <v>965</v>
      </c>
      <c r="Y127" s="47" t="s">
        <v>965</v>
      </c>
      <c r="Z127" s="47" t="s">
        <v>965</v>
      </c>
      <c r="AA127" s="47" t="s">
        <v>965</v>
      </c>
      <c r="AB127" s="47" t="s">
        <v>20</v>
      </c>
      <c r="AC127" s="47" t="s">
        <v>20</v>
      </c>
      <c r="AD127" s="47" t="s">
        <v>967</v>
      </c>
      <c r="AE127" s="47" t="s">
        <v>967</v>
      </c>
      <c r="AF127" s="47" t="s">
        <v>967</v>
      </c>
      <c r="AG127" s="47" t="s">
        <v>968</v>
      </c>
      <c r="AH127" s="47" t="s">
        <v>968</v>
      </c>
      <c r="AI127" s="47" t="s">
        <v>20</v>
      </c>
      <c r="AJ127" s="47" t="s">
        <v>20</v>
      </c>
      <c r="AK127" s="47" t="s">
        <v>968</v>
      </c>
      <c r="AL127" s="47" t="s">
        <v>965</v>
      </c>
      <c r="AM127" s="47" t="s">
        <v>965</v>
      </c>
      <c r="AN127" s="47" t="s">
        <v>965</v>
      </c>
      <c r="AO127" s="47" t="s">
        <v>965</v>
      </c>
      <c r="AP127" s="47" t="s">
        <v>20</v>
      </c>
      <c r="AQ127" s="47" t="s">
        <v>20</v>
      </c>
      <c r="AR127" s="47" t="s">
        <v>20</v>
      </c>
      <c r="AS127" s="47" t="s">
        <v>965</v>
      </c>
      <c r="AT127" s="47" t="s">
        <v>965</v>
      </c>
      <c r="AU127" s="47" t="s">
        <v>965</v>
      </c>
      <c r="AV127" s="47" t="s">
        <v>967</v>
      </c>
      <c r="AW127" s="47" t="s">
        <v>20</v>
      </c>
      <c r="AX127" s="47" t="s">
        <v>20</v>
      </c>
      <c r="AY127" s="42">
        <f>COUNTIFS($T127:$AX127,"P")</f>
        <v>13</v>
      </c>
      <c r="AZ127" s="42">
        <f>COUNTIFS($T127:$AX127,"HD")/2</f>
        <v>0</v>
      </c>
      <c r="BA127" s="42">
        <f>COUNTIFS($T127:$AX127,"DO")</f>
        <v>11</v>
      </c>
      <c r="BB127" s="1">
        <f>COUNTIFS($T127:$AX127,"UPL")</f>
        <v>0</v>
      </c>
      <c r="BC127" s="42">
        <f>COUNTIFS($T127:$AX127,"LWP")</f>
        <v>0</v>
      </c>
      <c r="BD127" s="42">
        <f>SUM(COUNTIFS($T127:$AX127,{"PAT","MAT"}))</f>
        <v>0</v>
      </c>
      <c r="BE127" s="42">
        <f>COUNTIFS($T127:$AX127,"HO")</f>
        <v>0</v>
      </c>
      <c r="BF127" s="42">
        <f>COUNTIFS($T127:$AX127,"NA")</f>
        <v>0</v>
      </c>
      <c r="BG127" s="42">
        <f>COUNTIFS($T127:$AX127,"PL")</f>
        <v>3</v>
      </c>
      <c r="BH127" s="42">
        <f>COUNTIFS($T127:$AX127,"CL")</f>
        <v>4</v>
      </c>
      <c r="BI127" s="42">
        <f>COUNTIFS($T127:$AX127,"BL")</f>
        <v>0</v>
      </c>
      <c r="BJ127" s="42">
        <f>COUNTIFS($T127:$AX127,"CO")</f>
        <v>0</v>
      </c>
      <c r="BK127" s="42">
        <f t="shared" si="9"/>
        <v>7</v>
      </c>
      <c r="BL127" s="42">
        <f t="shared" si="10"/>
        <v>0</v>
      </c>
      <c r="BM127" s="42">
        <f t="shared" si="11"/>
        <v>1</v>
      </c>
      <c r="BN127" s="42">
        <f>SUM(AY127:BJ127)+SUM(COUNTIFS(Q127:AX127,{"TERM","RESIGNED"}))</f>
        <v>31</v>
      </c>
      <c r="BO127" s="1" t="s">
        <v>45</v>
      </c>
      <c r="BP127" s="42" t="s">
        <v>1018</v>
      </c>
      <c r="BQ127" s="34"/>
    </row>
    <row r="128" spans="1:69" x14ac:dyDescent="0.25">
      <c r="A128" s="32">
        <f t="shared" si="12"/>
        <v>126</v>
      </c>
      <c r="B128" s="1" t="s">
        <v>172</v>
      </c>
      <c r="C128" s="1">
        <v>11683</v>
      </c>
      <c r="D128" s="27">
        <v>100404</v>
      </c>
      <c r="E128" s="1" t="s">
        <v>946</v>
      </c>
      <c r="F128" s="34" t="s">
        <v>243</v>
      </c>
      <c r="G128" s="34" t="s">
        <v>70</v>
      </c>
      <c r="H128" s="30">
        <v>44287</v>
      </c>
      <c r="I128" s="30">
        <v>42503</v>
      </c>
      <c r="J128" s="30" t="s">
        <v>39</v>
      </c>
      <c r="K128" s="42">
        <f t="shared" ca="1" si="7"/>
        <v>1015</v>
      </c>
      <c r="L128" s="44" t="str">
        <f t="shared" si="8"/>
        <v>Non Billable</v>
      </c>
      <c r="M128" s="34" t="s">
        <v>52</v>
      </c>
      <c r="N128" s="1" t="s">
        <v>41</v>
      </c>
      <c r="O128" s="1" t="s">
        <v>42</v>
      </c>
      <c r="P128" s="1"/>
      <c r="Q128" s="1"/>
      <c r="R128" s="1" t="s">
        <v>43</v>
      </c>
      <c r="S128" s="33" t="s">
        <v>50</v>
      </c>
      <c r="T128" s="47" t="s">
        <v>965</v>
      </c>
      <c r="U128" s="47" t="s">
        <v>20</v>
      </c>
      <c r="V128" s="47" t="s">
        <v>20</v>
      </c>
      <c r="W128" s="47" t="s">
        <v>965</v>
      </c>
      <c r="X128" s="47" t="s">
        <v>967</v>
      </c>
      <c r="Y128" s="47" t="s">
        <v>968</v>
      </c>
      <c r="Z128" s="47" t="s">
        <v>965</v>
      </c>
      <c r="AA128" s="47" t="s">
        <v>965</v>
      </c>
      <c r="AB128" s="47" t="s">
        <v>20</v>
      </c>
      <c r="AC128" s="47" t="s">
        <v>20</v>
      </c>
      <c r="AD128" s="47" t="s">
        <v>965</v>
      </c>
      <c r="AE128" s="47" t="s">
        <v>965</v>
      </c>
      <c r="AF128" s="47" t="s">
        <v>965</v>
      </c>
      <c r="AG128" s="47" t="s">
        <v>965</v>
      </c>
      <c r="AH128" s="47" t="s">
        <v>965</v>
      </c>
      <c r="AI128" s="47" t="s">
        <v>20</v>
      </c>
      <c r="AJ128" s="47" t="s">
        <v>20</v>
      </c>
      <c r="AK128" s="47" t="s">
        <v>965</v>
      </c>
      <c r="AL128" s="47" t="s">
        <v>965</v>
      </c>
      <c r="AM128" s="47" t="s">
        <v>965</v>
      </c>
      <c r="AN128" s="47" t="s">
        <v>965</v>
      </c>
      <c r="AO128" s="47" t="s">
        <v>965</v>
      </c>
      <c r="AP128" s="47" t="s">
        <v>20</v>
      </c>
      <c r="AQ128" s="47" t="s">
        <v>20</v>
      </c>
      <c r="AR128" s="47" t="s">
        <v>20</v>
      </c>
      <c r="AS128" s="47" t="s">
        <v>965</v>
      </c>
      <c r="AT128" s="47" t="s">
        <v>967</v>
      </c>
      <c r="AU128" s="47" t="s">
        <v>968</v>
      </c>
      <c r="AV128" s="47" t="s">
        <v>968</v>
      </c>
      <c r="AW128" s="47" t="s">
        <v>20</v>
      </c>
      <c r="AX128" s="47" t="s">
        <v>20</v>
      </c>
      <c r="AY128" s="42">
        <f>COUNTIFS($T128:$AX128,"P")</f>
        <v>15</v>
      </c>
      <c r="AZ128" s="42">
        <f>COUNTIFS($T128:$AX128,"HD")/2</f>
        <v>0</v>
      </c>
      <c r="BA128" s="42">
        <f>COUNTIFS($T128:$AX128,"DO")</f>
        <v>11</v>
      </c>
      <c r="BB128" s="1">
        <f>COUNTIFS($T128:$AX128,"UPL")</f>
        <v>0</v>
      </c>
      <c r="BC128" s="42">
        <f>COUNTIFS($T128:$AX128,"LWP")</f>
        <v>0</v>
      </c>
      <c r="BD128" s="42">
        <f>SUM(COUNTIFS($T128:$AX128,{"PAT","MAT"}))</f>
        <v>0</v>
      </c>
      <c r="BE128" s="42">
        <f>COUNTIFS($T128:$AX128,"HO")</f>
        <v>0</v>
      </c>
      <c r="BF128" s="42">
        <f>COUNTIFS($T128:$AX128,"NA")</f>
        <v>0</v>
      </c>
      <c r="BG128" s="42">
        <f>COUNTIFS($T128:$AX128,"PL")</f>
        <v>3</v>
      </c>
      <c r="BH128" s="42">
        <f>COUNTIFS($T128:$AX128,"CL")</f>
        <v>2</v>
      </c>
      <c r="BI128" s="42">
        <f>COUNTIFS($T128:$AX128,"BL")</f>
        <v>0</v>
      </c>
      <c r="BJ128" s="42">
        <f>COUNTIFS($T128:$AX128,"CO")</f>
        <v>0</v>
      </c>
      <c r="BK128" s="42">
        <f t="shared" si="9"/>
        <v>5</v>
      </c>
      <c r="BL128" s="42">
        <f t="shared" si="10"/>
        <v>0</v>
      </c>
      <c r="BM128" s="42">
        <f t="shared" si="11"/>
        <v>1</v>
      </c>
      <c r="BN128" s="42">
        <f>SUM(AY128:BJ128)+SUM(COUNTIFS(Q128:AX128,{"TERM","RESIGNED"}))</f>
        <v>31</v>
      </c>
      <c r="BO128" s="1" t="s">
        <v>45</v>
      </c>
      <c r="BP128" s="42" t="s">
        <v>1214</v>
      </c>
      <c r="BQ128" s="34"/>
    </row>
    <row r="129" spans="1:69" x14ac:dyDescent="0.25">
      <c r="A129" s="32">
        <f t="shared" si="12"/>
        <v>127</v>
      </c>
      <c r="B129" s="1" t="s">
        <v>172</v>
      </c>
      <c r="C129" s="1">
        <v>11712</v>
      </c>
      <c r="D129" s="27">
        <v>100405</v>
      </c>
      <c r="E129" s="1" t="s">
        <v>946</v>
      </c>
      <c r="F129" s="34" t="s">
        <v>132</v>
      </c>
      <c r="G129" s="34" t="s">
        <v>70</v>
      </c>
      <c r="H129" s="30">
        <v>44287</v>
      </c>
      <c r="I129" s="30">
        <v>42510</v>
      </c>
      <c r="J129" s="30" t="s">
        <v>39</v>
      </c>
      <c r="K129" s="42">
        <f t="shared" ca="1" si="7"/>
        <v>1015</v>
      </c>
      <c r="L129" s="44" t="str">
        <f t="shared" si="8"/>
        <v>Non Billable</v>
      </c>
      <c r="M129" s="34" t="s">
        <v>52</v>
      </c>
      <c r="N129" s="1" t="s">
        <v>41</v>
      </c>
      <c r="O129" s="1" t="s">
        <v>42</v>
      </c>
      <c r="P129" s="1"/>
      <c r="Q129" s="1"/>
      <c r="R129" s="1" t="s">
        <v>57</v>
      </c>
      <c r="S129" s="33" t="s">
        <v>109</v>
      </c>
      <c r="T129" s="47" t="s">
        <v>965</v>
      </c>
      <c r="U129" s="47" t="s">
        <v>20</v>
      </c>
      <c r="V129" s="47" t="s">
        <v>20</v>
      </c>
      <c r="W129" s="47" t="s">
        <v>965</v>
      </c>
      <c r="X129" s="47" t="s">
        <v>965</v>
      </c>
      <c r="Y129" s="47" t="s">
        <v>965</v>
      </c>
      <c r="Z129" s="47" t="s">
        <v>965</v>
      </c>
      <c r="AA129" s="47" t="s">
        <v>965</v>
      </c>
      <c r="AB129" s="47" t="s">
        <v>20</v>
      </c>
      <c r="AC129" s="47" t="s">
        <v>20</v>
      </c>
      <c r="AD129" s="47" t="s">
        <v>965</v>
      </c>
      <c r="AE129" s="47" t="s">
        <v>965</v>
      </c>
      <c r="AF129" s="47" t="s">
        <v>965</v>
      </c>
      <c r="AG129" s="47" t="s">
        <v>965</v>
      </c>
      <c r="AH129" s="47" t="s">
        <v>965</v>
      </c>
      <c r="AI129" s="47" t="s">
        <v>20</v>
      </c>
      <c r="AJ129" s="47" t="s">
        <v>20</v>
      </c>
      <c r="AK129" s="47" t="s">
        <v>965</v>
      </c>
      <c r="AL129" s="47" t="s">
        <v>965</v>
      </c>
      <c r="AM129" s="47" t="s">
        <v>965</v>
      </c>
      <c r="AN129" s="47" t="s">
        <v>967</v>
      </c>
      <c r="AO129" s="47" t="s">
        <v>965</v>
      </c>
      <c r="AP129" s="47" t="s">
        <v>20</v>
      </c>
      <c r="AQ129" s="47" t="s">
        <v>20</v>
      </c>
      <c r="AR129" s="47" t="s">
        <v>20</v>
      </c>
      <c r="AS129" s="47" t="s">
        <v>965</v>
      </c>
      <c r="AT129" s="47" t="s">
        <v>965</v>
      </c>
      <c r="AU129" s="47" t="s">
        <v>965</v>
      </c>
      <c r="AV129" s="47" t="s">
        <v>965</v>
      </c>
      <c r="AW129" s="47" t="s">
        <v>20</v>
      </c>
      <c r="AX129" s="47" t="s">
        <v>20</v>
      </c>
      <c r="AY129" s="42">
        <f>COUNTIFS($T129:$AX129,"P")</f>
        <v>19</v>
      </c>
      <c r="AZ129" s="42">
        <f>COUNTIFS($T129:$AX129,"HD")/2</f>
        <v>0</v>
      </c>
      <c r="BA129" s="42">
        <f>COUNTIFS($T129:$AX129,"DO")</f>
        <v>11</v>
      </c>
      <c r="BB129" s="1">
        <f>COUNTIFS($T129:$AX129,"UPL")</f>
        <v>0</v>
      </c>
      <c r="BC129" s="42">
        <f>COUNTIFS($T129:$AX129,"LWP")</f>
        <v>0</v>
      </c>
      <c r="BD129" s="42">
        <f>SUM(COUNTIFS($T129:$AX129,{"PAT","MAT"}))</f>
        <v>0</v>
      </c>
      <c r="BE129" s="42">
        <f>COUNTIFS($T129:$AX129,"HO")</f>
        <v>0</v>
      </c>
      <c r="BF129" s="42">
        <f>COUNTIFS($T129:$AX129,"NA")</f>
        <v>0</v>
      </c>
      <c r="BG129" s="42">
        <f>COUNTIFS($T129:$AX129,"PL")</f>
        <v>0</v>
      </c>
      <c r="BH129" s="42">
        <f>COUNTIFS($T129:$AX129,"CL")</f>
        <v>1</v>
      </c>
      <c r="BI129" s="42">
        <f>COUNTIFS($T129:$AX129,"BL")</f>
        <v>0</v>
      </c>
      <c r="BJ129" s="42">
        <f>COUNTIFS($T129:$AX129,"CO")</f>
        <v>0</v>
      </c>
      <c r="BK129" s="42">
        <f t="shared" si="9"/>
        <v>1</v>
      </c>
      <c r="BL129" s="42">
        <f t="shared" si="10"/>
        <v>1</v>
      </c>
      <c r="BM129" s="42">
        <f t="shared" si="11"/>
        <v>1</v>
      </c>
      <c r="BN129" s="42">
        <f>SUM(AY129:BJ129)+SUM(COUNTIFS(Q129:AX129,{"TERM","RESIGNED"}))</f>
        <v>31</v>
      </c>
      <c r="BO129" s="1" t="s">
        <v>45</v>
      </c>
      <c r="BP129" s="42" t="s">
        <v>1023</v>
      </c>
      <c r="BQ129" s="34"/>
    </row>
    <row r="130" spans="1:69" x14ac:dyDescent="0.25">
      <c r="A130" s="32">
        <f t="shared" si="12"/>
        <v>128</v>
      </c>
      <c r="B130" s="1" t="s">
        <v>172</v>
      </c>
      <c r="C130" s="1">
        <v>11765</v>
      </c>
      <c r="D130" s="27">
        <v>100406</v>
      </c>
      <c r="E130" s="1" t="s">
        <v>946</v>
      </c>
      <c r="F130" s="34" t="s">
        <v>286</v>
      </c>
      <c r="G130" s="34" t="s">
        <v>67</v>
      </c>
      <c r="H130" s="30">
        <v>44287</v>
      </c>
      <c r="I130" s="30">
        <v>42528</v>
      </c>
      <c r="J130" s="30" t="s">
        <v>39</v>
      </c>
      <c r="K130" s="42">
        <f t="shared" ca="1" si="7"/>
        <v>1015</v>
      </c>
      <c r="L130" s="44" t="str">
        <f t="shared" si="8"/>
        <v>Non Billable</v>
      </c>
      <c r="M130" s="34" t="s">
        <v>52</v>
      </c>
      <c r="N130" s="1" t="s">
        <v>41</v>
      </c>
      <c r="O130" s="1" t="s">
        <v>42</v>
      </c>
      <c r="P130" s="1"/>
      <c r="Q130" s="1"/>
      <c r="R130" s="1" t="s">
        <v>57</v>
      </c>
      <c r="S130" s="33" t="s">
        <v>985</v>
      </c>
      <c r="T130" s="47" t="s">
        <v>965</v>
      </c>
      <c r="U130" s="47" t="s">
        <v>20</v>
      </c>
      <c r="V130" s="47" t="s">
        <v>20</v>
      </c>
      <c r="W130" s="47" t="s">
        <v>965</v>
      </c>
      <c r="X130" s="47" t="s">
        <v>965</v>
      </c>
      <c r="Y130" s="47" t="s">
        <v>965</v>
      </c>
      <c r="Z130" s="47" t="s">
        <v>965</v>
      </c>
      <c r="AA130" s="47" t="s">
        <v>965</v>
      </c>
      <c r="AB130" s="47" t="s">
        <v>20</v>
      </c>
      <c r="AC130" s="47" t="s">
        <v>20</v>
      </c>
      <c r="AD130" s="47" t="s">
        <v>965</v>
      </c>
      <c r="AE130" s="47" t="s">
        <v>965</v>
      </c>
      <c r="AF130" s="47" t="s">
        <v>965</v>
      </c>
      <c r="AG130" s="47" t="s">
        <v>965</v>
      </c>
      <c r="AH130" s="47" t="s">
        <v>965</v>
      </c>
      <c r="AI130" s="47" t="s">
        <v>20</v>
      </c>
      <c r="AJ130" s="47" t="s">
        <v>20</v>
      </c>
      <c r="AK130" s="47" t="s">
        <v>965</v>
      </c>
      <c r="AL130" s="47" t="s">
        <v>965</v>
      </c>
      <c r="AM130" s="47" t="s">
        <v>965</v>
      </c>
      <c r="AN130" s="47" t="s">
        <v>967</v>
      </c>
      <c r="AO130" s="47" t="s">
        <v>967</v>
      </c>
      <c r="AP130" s="47" t="s">
        <v>20</v>
      </c>
      <c r="AQ130" s="47" t="s">
        <v>20</v>
      </c>
      <c r="AR130" s="47" t="s">
        <v>20</v>
      </c>
      <c r="AS130" s="47" t="s">
        <v>968</v>
      </c>
      <c r="AT130" s="47" t="s">
        <v>968</v>
      </c>
      <c r="AU130" s="47" t="s">
        <v>968</v>
      </c>
      <c r="AV130" s="47" t="s">
        <v>967</v>
      </c>
      <c r="AW130" s="47" t="s">
        <v>20</v>
      </c>
      <c r="AX130" s="47" t="s">
        <v>20</v>
      </c>
      <c r="AY130" s="42">
        <f>COUNTIFS($T130:$AX130,"P")</f>
        <v>14</v>
      </c>
      <c r="AZ130" s="42">
        <f>COUNTIFS($T130:$AX130,"HD")/2</f>
        <v>0</v>
      </c>
      <c r="BA130" s="42">
        <f>COUNTIFS($T130:$AX130,"DO")</f>
        <v>11</v>
      </c>
      <c r="BB130" s="1">
        <f>COUNTIFS($T130:$AX130,"UPL")</f>
        <v>0</v>
      </c>
      <c r="BC130" s="42">
        <f>COUNTIFS($T130:$AX130,"LWP")</f>
        <v>0</v>
      </c>
      <c r="BD130" s="42">
        <f>SUM(COUNTIFS($T130:$AX130,{"PAT","MAT"}))</f>
        <v>0</v>
      </c>
      <c r="BE130" s="42">
        <f>COUNTIFS($T130:$AX130,"HO")</f>
        <v>0</v>
      </c>
      <c r="BF130" s="42">
        <f>COUNTIFS($T130:$AX130,"NA")</f>
        <v>0</v>
      </c>
      <c r="BG130" s="42">
        <f>COUNTIFS($T130:$AX130,"PL")</f>
        <v>3</v>
      </c>
      <c r="BH130" s="42">
        <f>COUNTIFS($T130:$AX130,"CL")</f>
        <v>3</v>
      </c>
      <c r="BI130" s="42">
        <f>COUNTIFS($T130:$AX130,"BL")</f>
        <v>0</v>
      </c>
      <c r="BJ130" s="42">
        <f>COUNTIFS($T130:$AX130,"CO")</f>
        <v>0</v>
      </c>
      <c r="BK130" s="42">
        <f t="shared" si="9"/>
        <v>6</v>
      </c>
      <c r="BL130" s="42">
        <f t="shared" si="10"/>
        <v>0</v>
      </c>
      <c r="BM130" s="42">
        <f t="shared" si="11"/>
        <v>1</v>
      </c>
      <c r="BN130" s="42">
        <f>SUM(AY130:BJ130)+SUM(COUNTIFS(Q130:AX130,{"TERM","RESIGNED"}))</f>
        <v>31</v>
      </c>
      <c r="BO130" s="1" t="s">
        <v>45</v>
      </c>
      <c r="BP130" s="42" t="s">
        <v>1217</v>
      </c>
      <c r="BQ130" s="34"/>
    </row>
    <row r="131" spans="1:69" x14ac:dyDescent="0.25">
      <c r="A131" s="32">
        <f t="shared" si="12"/>
        <v>129</v>
      </c>
      <c r="B131" s="1" t="s">
        <v>172</v>
      </c>
      <c r="C131" s="1">
        <v>12004</v>
      </c>
      <c r="D131" s="27">
        <v>100408</v>
      </c>
      <c r="E131" s="1" t="s">
        <v>946</v>
      </c>
      <c r="F131" s="34" t="s">
        <v>137</v>
      </c>
      <c r="G131" s="34" t="s">
        <v>70</v>
      </c>
      <c r="H131" s="30">
        <v>44287</v>
      </c>
      <c r="I131" s="30">
        <v>42621</v>
      </c>
      <c r="J131" s="30" t="s">
        <v>39</v>
      </c>
      <c r="K131" s="42">
        <f t="shared" ref="K131:K194" ca="1" si="13">IF(O131="ACTIVE",(TODAY()-H131),(J131-H131))</f>
        <v>1015</v>
      </c>
      <c r="L131" s="44" t="str">
        <f t="shared" ref="L131:L194" si="14">IF(OR(M131="Email Verification",M131="Operations",M131="OJT",M131="Bottom Quartile Group",M131="Training"),"Billable","Non Billable")</f>
        <v>Non Billable</v>
      </c>
      <c r="M131" s="34" t="s">
        <v>52</v>
      </c>
      <c r="N131" s="1" t="s">
        <v>41</v>
      </c>
      <c r="O131" s="1" t="s">
        <v>42</v>
      </c>
      <c r="P131" s="1"/>
      <c r="Q131" s="1"/>
      <c r="R131" s="1" t="s">
        <v>57</v>
      </c>
      <c r="S131" s="33" t="s">
        <v>236</v>
      </c>
      <c r="T131" s="47" t="s">
        <v>965</v>
      </c>
      <c r="U131" s="47" t="s">
        <v>20</v>
      </c>
      <c r="V131" s="47" t="s">
        <v>20</v>
      </c>
      <c r="W131" s="47" t="s">
        <v>965</v>
      </c>
      <c r="X131" s="47" t="s">
        <v>965</v>
      </c>
      <c r="Y131" s="47" t="s">
        <v>965</v>
      </c>
      <c r="Z131" s="47" t="s">
        <v>965</v>
      </c>
      <c r="AA131" s="47" t="s">
        <v>967</v>
      </c>
      <c r="AB131" s="47" t="s">
        <v>20</v>
      </c>
      <c r="AC131" s="47" t="s">
        <v>20</v>
      </c>
      <c r="AD131" s="47" t="s">
        <v>967</v>
      </c>
      <c r="AE131" s="47" t="s">
        <v>965</v>
      </c>
      <c r="AF131" s="47" t="s">
        <v>965</v>
      </c>
      <c r="AG131" s="47" t="s">
        <v>965</v>
      </c>
      <c r="AH131" s="47" t="s">
        <v>965</v>
      </c>
      <c r="AI131" s="47" t="s">
        <v>20</v>
      </c>
      <c r="AJ131" s="47" t="s">
        <v>20</v>
      </c>
      <c r="AK131" s="47" t="s">
        <v>965</v>
      </c>
      <c r="AL131" s="47" t="s">
        <v>965</v>
      </c>
      <c r="AM131" s="47" t="s">
        <v>965</v>
      </c>
      <c r="AN131" s="47" t="s">
        <v>965</v>
      </c>
      <c r="AO131" s="47" t="s">
        <v>965</v>
      </c>
      <c r="AP131" s="47" t="s">
        <v>20</v>
      </c>
      <c r="AQ131" s="47" t="s">
        <v>20</v>
      </c>
      <c r="AR131" s="47" t="s">
        <v>20</v>
      </c>
      <c r="AS131" s="47" t="s">
        <v>965</v>
      </c>
      <c r="AT131" s="47" t="s">
        <v>967</v>
      </c>
      <c r="AU131" s="47" t="s">
        <v>965</v>
      </c>
      <c r="AV131" s="47" t="s">
        <v>965</v>
      </c>
      <c r="AW131" s="47" t="s">
        <v>20</v>
      </c>
      <c r="AX131" s="47" t="s">
        <v>20</v>
      </c>
      <c r="AY131" s="42">
        <f>COUNTIFS($T131:$AX131,"P")</f>
        <v>17</v>
      </c>
      <c r="AZ131" s="42">
        <f>COUNTIFS($T131:$AX131,"HD")/2</f>
        <v>0</v>
      </c>
      <c r="BA131" s="42">
        <f>COUNTIFS($T131:$AX131,"DO")</f>
        <v>11</v>
      </c>
      <c r="BB131" s="1">
        <f>COUNTIFS($T131:$AX131,"UPL")</f>
        <v>0</v>
      </c>
      <c r="BC131" s="42">
        <f>COUNTIFS($T131:$AX131,"LWP")</f>
        <v>0</v>
      </c>
      <c r="BD131" s="42">
        <f>SUM(COUNTIFS($T131:$AX131,{"PAT","MAT"}))</f>
        <v>0</v>
      </c>
      <c r="BE131" s="42">
        <f>COUNTIFS($T131:$AX131,"HO")</f>
        <v>0</v>
      </c>
      <c r="BF131" s="42">
        <f>COUNTIFS($T131:$AX131,"NA")</f>
        <v>0</v>
      </c>
      <c r="BG131" s="42">
        <f>COUNTIFS($T131:$AX131,"PL")</f>
        <v>0</v>
      </c>
      <c r="BH131" s="42">
        <f>COUNTIFS($T131:$AX131,"CL")</f>
        <v>3</v>
      </c>
      <c r="BI131" s="42">
        <f>COUNTIFS($T131:$AX131,"BL")</f>
        <v>0</v>
      </c>
      <c r="BJ131" s="42">
        <f>COUNTIFS($T131:$AX131,"CO")</f>
        <v>0</v>
      </c>
      <c r="BK131" s="42">
        <f t="shared" ref="BK131:BK194" si="15">SUM(BG131:BJ131)</f>
        <v>3</v>
      </c>
      <c r="BL131" s="42">
        <f t="shared" ref="BL131:BL194" si="16">IF(SUM(AY131+AZ131)&gt;=17,1,0)</f>
        <v>1</v>
      </c>
      <c r="BM131" s="42">
        <f t="shared" ref="BM131:BM194" si="17">IF(SUM(AY131+AZ131)&gt;=13,1,0)</f>
        <v>1</v>
      </c>
      <c r="BN131" s="42">
        <f>SUM(AY131:BJ131)+SUM(COUNTIFS(Q131:AX131,{"TERM","RESIGNED"}))</f>
        <v>31</v>
      </c>
      <c r="BO131" s="1" t="s">
        <v>45</v>
      </c>
      <c r="BP131" s="42" t="s">
        <v>1018</v>
      </c>
      <c r="BQ131" s="34"/>
    </row>
    <row r="132" spans="1:69" x14ac:dyDescent="0.25">
      <c r="A132" s="32">
        <f t="shared" si="12"/>
        <v>130</v>
      </c>
      <c r="B132" s="1" t="s">
        <v>172</v>
      </c>
      <c r="C132" s="1">
        <v>12025</v>
      </c>
      <c r="D132" s="27">
        <v>100409</v>
      </c>
      <c r="E132" s="1" t="s">
        <v>946</v>
      </c>
      <c r="F132" s="34" t="s">
        <v>287</v>
      </c>
      <c r="G132" s="34" t="s">
        <v>115</v>
      </c>
      <c r="H132" s="30">
        <v>44287</v>
      </c>
      <c r="I132" s="30">
        <v>42629</v>
      </c>
      <c r="J132" s="30" t="s">
        <v>39</v>
      </c>
      <c r="K132" s="42">
        <f t="shared" ca="1" si="13"/>
        <v>1015</v>
      </c>
      <c r="L132" s="44" t="str">
        <f t="shared" si="14"/>
        <v>Non Billable</v>
      </c>
      <c r="M132" s="34" t="s">
        <v>52</v>
      </c>
      <c r="N132" s="1" t="s">
        <v>41</v>
      </c>
      <c r="O132" s="1" t="s">
        <v>42</v>
      </c>
      <c r="P132" s="1"/>
      <c r="Q132" s="1"/>
      <c r="R132" s="1" t="s">
        <v>57</v>
      </c>
      <c r="S132" s="33" t="s">
        <v>109</v>
      </c>
      <c r="T132" s="47" t="s">
        <v>965</v>
      </c>
      <c r="U132" s="47" t="s">
        <v>20</v>
      </c>
      <c r="V132" s="47" t="s">
        <v>20</v>
      </c>
      <c r="W132" s="47" t="s">
        <v>965</v>
      </c>
      <c r="X132" s="47" t="s">
        <v>965</v>
      </c>
      <c r="Y132" s="47" t="s">
        <v>965</v>
      </c>
      <c r="Z132" s="47" t="s">
        <v>965</v>
      </c>
      <c r="AA132" s="47" t="s">
        <v>965</v>
      </c>
      <c r="AB132" s="47" t="s">
        <v>20</v>
      </c>
      <c r="AC132" s="47" t="s">
        <v>20</v>
      </c>
      <c r="AD132" s="47" t="s">
        <v>968</v>
      </c>
      <c r="AE132" s="47" t="s">
        <v>968</v>
      </c>
      <c r="AF132" s="47" t="s">
        <v>968</v>
      </c>
      <c r="AG132" s="47" t="s">
        <v>968</v>
      </c>
      <c r="AH132" s="47" t="s">
        <v>968</v>
      </c>
      <c r="AI132" s="47" t="s">
        <v>20</v>
      </c>
      <c r="AJ132" s="47" t="s">
        <v>20</v>
      </c>
      <c r="AK132" s="47" t="s">
        <v>967</v>
      </c>
      <c r="AL132" s="47" t="s">
        <v>967</v>
      </c>
      <c r="AM132" s="47" t="s">
        <v>967</v>
      </c>
      <c r="AN132" s="47" t="s">
        <v>967</v>
      </c>
      <c r="AO132" s="47" t="s">
        <v>968</v>
      </c>
      <c r="AP132" s="47" t="s">
        <v>20</v>
      </c>
      <c r="AQ132" s="47" t="s">
        <v>20</v>
      </c>
      <c r="AR132" s="47" t="s">
        <v>20</v>
      </c>
      <c r="AS132" s="47" t="s">
        <v>965</v>
      </c>
      <c r="AT132" s="47" t="s">
        <v>965</v>
      </c>
      <c r="AU132" s="47" t="s">
        <v>965</v>
      </c>
      <c r="AV132" s="47" t="s">
        <v>965</v>
      </c>
      <c r="AW132" s="47" t="s">
        <v>20</v>
      </c>
      <c r="AX132" s="47" t="s">
        <v>20</v>
      </c>
      <c r="AY132" s="42">
        <f>COUNTIFS($T132:$AX132,"P")</f>
        <v>10</v>
      </c>
      <c r="AZ132" s="42">
        <f>COUNTIFS($T132:$AX132,"HD")/2</f>
        <v>0</v>
      </c>
      <c r="BA132" s="42">
        <f>COUNTIFS($T132:$AX132,"DO")</f>
        <v>11</v>
      </c>
      <c r="BB132" s="1">
        <f>COUNTIFS($T132:$AX132,"UPL")</f>
        <v>0</v>
      </c>
      <c r="BC132" s="42">
        <f>COUNTIFS($T132:$AX132,"LWP")</f>
        <v>0</v>
      </c>
      <c r="BD132" s="42">
        <f>SUM(COUNTIFS($T132:$AX132,{"PAT","MAT"}))</f>
        <v>0</v>
      </c>
      <c r="BE132" s="42">
        <f>COUNTIFS($T132:$AX132,"HO")</f>
        <v>0</v>
      </c>
      <c r="BF132" s="42">
        <f>COUNTIFS($T132:$AX132,"NA")</f>
        <v>0</v>
      </c>
      <c r="BG132" s="42">
        <f>COUNTIFS($T132:$AX132,"PL")</f>
        <v>6</v>
      </c>
      <c r="BH132" s="42">
        <f>COUNTIFS($T132:$AX132,"CL")</f>
        <v>4</v>
      </c>
      <c r="BI132" s="42">
        <f>COUNTIFS($T132:$AX132,"BL")</f>
        <v>0</v>
      </c>
      <c r="BJ132" s="42">
        <f>COUNTIFS($T132:$AX132,"CO")</f>
        <v>0</v>
      </c>
      <c r="BK132" s="42">
        <f t="shared" si="15"/>
        <v>10</v>
      </c>
      <c r="BL132" s="42">
        <f t="shared" si="16"/>
        <v>0</v>
      </c>
      <c r="BM132" s="42">
        <f t="shared" si="17"/>
        <v>0</v>
      </c>
      <c r="BN132" s="42">
        <f>SUM(AY132:BJ132)+SUM(COUNTIFS(Q132:AX132,{"TERM","RESIGNED"}))</f>
        <v>31</v>
      </c>
      <c r="BO132" s="1" t="s">
        <v>45</v>
      </c>
      <c r="BP132" s="42" t="s">
        <v>1018</v>
      </c>
      <c r="BQ132" s="34"/>
    </row>
    <row r="133" spans="1:69" x14ac:dyDescent="0.25">
      <c r="A133" s="32">
        <f t="shared" ref="A133:A196" si="18">A132+1</f>
        <v>131</v>
      </c>
      <c r="B133" s="1" t="s">
        <v>172</v>
      </c>
      <c r="C133" s="1">
        <v>12073</v>
      </c>
      <c r="D133" s="27">
        <v>100410</v>
      </c>
      <c r="E133" s="1" t="s">
        <v>946</v>
      </c>
      <c r="F133" s="34" t="s">
        <v>244</v>
      </c>
      <c r="G133" s="34" t="s">
        <v>70</v>
      </c>
      <c r="H133" s="30">
        <v>44287</v>
      </c>
      <c r="I133" s="30">
        <v>42642</v>
      </c>
      <c r="J133" s="30" t="s">
        <v>39</v>
      </c>
      <c r="K133" s="42">
        <f t="shared" ca="1" si="13"/>
        <v>1015</v>
      </c>
      <c r="L133" s="44" t="str">
        <f t="shared" si="14"/>
        <v>Non Billable</v>
      </c>
      <c r="M133" s="34" t="s">
        <v>52</v>
      </c>
      <c r="N133" s="1" t="s">
        <v>41</v>
      </c>
      <c r="O133" s="1" t="s">
        <v>42</v>
      </c>
      <c r="P133" s="1"/>
      <c r="Q133" s="1"/>
      <c r="R133" s="1" t="s">
        <v>57</v>
      </c>
      <c r="S133" s="33" t="s">
        <v>241</v>
      </c>
      <c r="T133" s="47" t="s">
        <v>968</v>
      </c>
      <c r="U133" s="47" t="s">
        <v>20</v>
      </c>
      <c r="V133" s="47" t="s">
        <v>20</v>
      </c>
      <c r="W133" s="47" t="s">
        <v>965</v>
      </c>
      <c r="X133" s="47" t="s">
        <v>965</v>
      </c>
      <c r="Y133" s="47" t="s">
        <v>965</v>
      </c>
      <c r="Z133" s="47" t="s">
        <v>965</v>
      </c>
      <c r="AA133" s="47" t="s">
        <v>965</v>
      </c>
      <c r="AB133" s="47" t="s">
        <v>20</v>
      </c>
      <c r="AC133" s="47" t="s">
        <v>20</v>
      </c>
      <c r="AD133" s="47" t="s">
        <v>965</v>
      </c>
      <c r="AE133" s="47" t="s">
        <v>965</v>
      </c>
      <c r="AF133" s="47" t="s">
        <v>965</v>
      </c>
      <c r="AG133" s="47" t="s">
        <v>965</v>
      </c>
      <c r="AH133" s="47" t="s">
        <v>965</v>
      </c>
      <c r="AI133" s="47" t="s">
        <v>20</v>
      </c>
      <c r="AJ133" s="47" t="s">
        <v>20</v>
      </c>
      <c r="AK133" s="47" t="s">
        <v>965</v>
      </c>
      <c r="AL133" s="47" t="s">
        <v>968</v>
      </c>
      <c r="AM133" s="47" t="s">
        <v>965</v>
      </c>
      <c r="AN133" s="47" t="s">
        <v>965</v>
      </c>
      <c r="AO133" s="47" t="s">
        <v>967</v>
      </c>
      <c r="AP133" s="47" t="s">
        <v>20</v>
      </c>
      <c r="AQ133" s="47" t="s">
        <v>20</v>
      </c>
      <c r="AR133" s="47" t="s">
        <v>20</v>
      </c>
      <c r="AS133" s="47" t="s">
        <v>968</v>
      </c>
      <c r="AT133" s="47" t="s">
        <v>968</v>
      </c>
      <c r="AU133" s="47" t="s">
        <v>968</v>
      </c>
      <c r="AV133" s="47" t="s">
        <v>968</v>
      </c>
      <c r="AW133" s="47" t="s">
        <v>20</v>
      </c>
      <c r="AX133" s="47" t="s">
        <v>20</v>
      </c>
      <c r="AY133" s="42">
        <f>COUNTIFS($T133:$AX133,"P")</f>
        <v>13</v>
      </c>
      <c r="AZ133" s="42">
        <f>COUNTIFS($T133:$AX133,"HD")/2</f>
        <v>0</v>
      </c>
      <c r="BA133" s="42">
        <f>COUNTIFS($T133:$AX133,"DO")</f>
        <v>11</v>
      </c>
      <c r="BB133" s="1">
        <f>COUNTIFS($T133:$AX133,"UPL")</f>
        <v>0</v>
      </c>
      <c r="BC133" s="42">
        <f>COUNTIFS($T133:$AX133,"LWP")</f>
        <v>0</v>
      </c>
      <c r="BD133" s="42">
        <f>SUM(COUNTIFS($T133:$AX133,{"PAT","MAT"}))</f>
        <v>0</v>
      </c>
      <c r="BE133" s="42">
        <f>COUNTIFS($T133:$AX133,"HO")</f>
        <v>0</v>
      </c>
      <c r="BF133" s="42">
        <f>COUNTIFS($T133:$AX133,"NA")</f>
        <v>0</v>
      </c>
      <c r="BG133" s="42">
        <f>COUNTIFS($T133:$AX133,"PL")</f>
        <v>6</v>
      </c>
      <c r="BH133" s="42">
        <f>COUNTIFS($T133:$AX133,"CL")</f>
        <v>1</v>
      </c>
      <c r="BI133" s="42">
        <f>COUNTIFS($T133:$AX133,"BL")</f>
        <v>0</v>
      </c>
      <c r="BJ133" s="42">
        <f>COUNTIFS($T133:$AX133,"CO")</f>
        <v>0</v>
      </c>
      <c r="BK133" s="42">
        <f t="shared" si="15"/>
        <v>7</v>
      </c>
      <c r="BL133" s="42">
        <f t="shared" si="16"/>
        <v>0</v>
      </c>
      <c r="BM133" s="42">
        <f t="shared" si="17"/>
        <v>1</v>
      </c>
      <c r="BN133" s="42">
        <f>SUM(AY133:BJ133)+SUM(COUNTIFS(Q133:AX133,{"TERM","RESIGNED"}))</f>
        <v>31</v>
      </c>
      <c r="BO133" s="1" t="s">
        <v>45</v>
      </c>
      <c r="BP133" s="42" t="s">
        <v>1214</v>
      </c>
      <c r="BQ133" s="34"/>
    </row>
    <row r="134" spans="1:69" x14ac:dyDescent="0.25">
      <c r="A134" s="32">
        <f t="shared" si="18"/>
        <v>132</v>
      </c>
      <c r="B134" s="1" t="s">
        <v>172</v>
      </c>
      <c r="C134" s="1">
        <v>12192</v>
      </c>
      <c r="D134" s="27">
        <v>100411</v>
      </c>
      <c r="E134" s="1" t="s">
        <v>946</v>
      </c>
      <c r="F134" s="34" t="s">
        <v>245</v>
      </c>
      <c r="G134" s="34" t="s">
        <v>78</v>
      </c>
      <c r="H134" s="30">
        <v>44287</v>
      </c>
      <c r="I134" s="30">
        <v>42684</v>
      </c>
      <c r="J134" s="30" t="s">
        <v>39</v>
      </c>
      <c r="K134" s="42">
        <f t="shared" ca="1" si="13"/>
        <v>1015</v>
      </c>
      <c r="L134" s="44" t="str">
        <f t="shared" si="14"/>
        <v>Non Billable</v>
      </c>
      <c r="M134" s="34" t="s">
        <v>52</v>
      </c>
      <c r="N134" s="1" t="s">
        <v>41</v>
      </c>
      <c r="O134" s="1" t="s">
        <v>42</v>
      </c>
      <c r="P134" s="1"/>
      <c r="Q134" s="1"/>
      <c r="R134" s="1" t="s">
        <v>57</v>
      </c>
      <c r="S134" s="33" t="s">
        <v>46</v>
      </c>
      <c r="T134" s="47" t="s">
        <v>965</v>
      </c>
      <c r="U134" s="47" t="s">
        <v>20</v>
      </c>
      <c r="V134" s="47" t="s">
        <v>20</v>
      </c>
      <c r="W134" s="47" t="s">
        <v>965</v>
      </c>
      <c r="X134" s="47" t="s">
        <v>967</v>
      </c>
      <c r="Y134" s="47" t="s">
        <v>966</v>
      </c>
      <c r="Z134" s="47" t="s">
        <v>965</v>
      </c>
      <c r="AA134" s="47" t="s">
        <v>965</v>
      </c>
      <c r="AB134" s="47" t="s">
        <v>20</v>
      </c>
      <c r="AC134" s="47" t="s">
        <v>20</v>
      </c>
      <c r="AD134" s="47" t="s">
        <v>966</v>
      </c>
      <c r="AE134" s="47" t="s">
        <v>966</v>
      </c>
      <c r="AF134" s="47" t="s">
        <v>965</v>
      </c>
      <c r="AG134" s="47" t="s">
        <v>965</v>
      </c>
      <c r="AH134" s="47" t="s">
        <v>965</v>
      </c>
      <c r="AI134" s="47" t="s">
        <v>20</v>
      </c>
      <c r="AJ134" s="47" t="s">
        <v>20</v>
      </c>
      <c r="AK134" s="47" t="s">
        <v>965</v>
      </c>
      <c r="AL134" s="47" t="s">
        <v>968</v>
      </c>
      <c r="AM134" s="47" t="s">
        <v>965</v>
      </c>
      <c r="AN134" s="47" t="s">
        <v>966</v>
      </c>
      <c r="AO134" s="47" t="s">
        <v>966</v>
      </c>
      <c r="AP134" s="47" t="s">
        <v>20</v>
      </c>
      <c r="AQ134" s="47" t="s">
        <v>20</v>
      </c>
      <c r="AR134" s="47" t="s">
        <v>20</v>
      </c>
      <c r="AS134" s="47" t="s">
        <v>965</v>
      </c>
      <c r="AT134" s="47" t="s">
        <v>965</v>
      </c>
      <c r="AU134" s="47" t="s">
        <v>966</v>
      </c>
      <c r="AV134" s="47" t="s">
        <v>21</v>
      </c>
      <c r="AW134" s="47" t="s">
        <v>20</v>
      </c>
      <c r="AX134" s="47" t="s">
        <v>20</v>
      </c>
      <c r="AY134" s="42">
        <f>COUNTIFS($T134:$AX134,"P")</f>
        <v>11</v>
      </c>
      <c r="AZ134" s="42">
        <f>COUNTIFS($T134:$AX134,"HD")/2</f>
        <v>3</v>
      </c>
      <c r="BA134" s="42">
        <f>COUNTIFS($T134:$AX134,"DO")</f>
        <v>11</v>
      </c>
      <c r="BB134" s="1">
        <f>COUNTIFS($T134:$AX134,"UPL")</f>
        <v>1</v>
      </c>
      <c r="BC134" s="42">
        <f>COUNTIFS($T134:$AX134,"LWP")</f>
        <v>0</v>
      </c>
      <c r="BD134" s="42">
        <f>SUM(COUNTIFS($T134:$AX134,{"PAT","MAT"}))</f>
        <v>0</v>
      </c>
      <c r="BE134" s="42">
        <f>COUNTIFS($T134:$AX134,"HO")</f>
        <v>0</v>
      </c>
      <c r="BF134" s="42">
        <f>COUNTIFS($T134:$AX134,"NA")</f>
        <v>0</v>
      </c>
      <c r="BG134" s="42">
        <f>COUNTIFS($T134:$AX134,"PL")</f>
        <v>1</v>
      </c>
      <c r="BH134" s="42">
        <f>COUNTIFS($T134:$AX134,"CL")</f>
        <v>1</v>
      </c>
      <c r="BI134" s="42">
        <f>COUNTIFS($T134:$AX134,"BL")</f>
        <v>0</v>
      </c>
      <c r="BJ134" s="42">
        <f>COUNTIFS($T134:$AX134,"CO")</f>
        <v>0</v>
      </c>
      <c r="BK134" s="42">
        <f t="shared" si="15"/>
        <v>2</v>
      </c>
      <c r="BL134" s="42">
        <f t="shared" si="16"/>
        <v>0</v>
      </c>
      <c r="BM134" s="42">
        <f t="shared" si="17"/>
        <v>1</v>
      </c>
      <c r="BN134" s="42">
        <f>SUM(AY134:BJ134)+SUM(COUNTIFS(Q134:AX134,{"TERM","RESIGNED"}))</f>
        <v>28</v>
      </c>
      <c r="BO134" s="1" t="s">
        <v>45</v>
      </c>
      <c r="BP134" s="42" t="s">
        <v>1215</v>
      </c>
      <c r="BQ134" s="34"/>
    </row>
    <row r="135" spans="1:69" x14ac:dyDescent="0.25">
      <c r="A135" s="32">
        <f t="shared" si="18"/>
        <v>133</v>
      </c>
      <c r="B135" s="1" t="s">
        <v>172</v>
      </c>
      <c r="C135" s="1">
        <v>12355</v>
      </c>
      <c r="D135" s="27">
        <v>100416</v>
      </c>
      <c r="E135" s="1" t="s">
        <v>945</v>
      </c>
      <c r="F135" s="34" t="s">
        <v>246</v>
      </c>
      <c r="G135" s="34" t="s">
        <v>115</v>
      </c>
      <c r="H135" s="30">
        <v>44287</v>
      </c>
      <c r="I135" s="30">
        <v>42762</v>
      </c>
      <c r="J135" s="30" t="s">
        <v>39</v>
      </c>
      <c r="K135" s="42">
        <f t="shared" ca="1" si="13"/>
        <v>1015</v>
      </c>
      <c r="L135" s="44" t="str">
        <f t="shared" si="14"/>
        <v>Non Billable</v>
      </c>
      <c r="M135" s="34" t="s">
        <v>52</v>
      </c>
      <c r="N135" s="1" t="s">
        <v>41</v>
      </c>
      <c r="O135" s="1" t="s">
        <v>42</v>
      </c>
      <c r="P135" s="1"/>
      <c r="Q135" s="1"/>
      <c r="R135" s="1" t="s">
        <v>57</v>
      </c>
      <c r="S135" s="33" t="s">
        <v>225</v>
      </c>
      <c r="T135" s="47" t="s">
        <v>965</v>
      </c>
      <c r="U135" s="47" t="s">
        <v>20</v>
      </c>
      <c r="V135" s="47" t="s">
        <v>20</v>
      </c>
      <c r="W135" s="47" t="s">
        <v>965</v>
      </c>
      <c r="X135" s="47" t="s">
        <v>965</v>
      </c>
      <c r="Y135" s="47" t="s">
        <v>965</v>
      </c>
      <c r="Z135" s="47" t="s">
        <v>965</v>
      </c>
      <c r="AA135" s="47" t="s">
        <v>965</v>
      </c>
      <c r="AB135" s="47" t="s">
        <v>20</v>
      </c>
      <c r="AC135" s="47" t="s">
        <v>20</v>
      </c>
      <c r="AD135" s="47" t="s">
        <v>965</v>
      </c>
      <c r="AE135" s="47" t="s">
        <v>965</v>
      </c>
      <c r="AF135" s="47" t="s">
        <v>965</v>
      </c>
      <c r="AG135" s="47" t="s">
        <v>965</v>
      </c>
      <c r="AH135" s="47" t="s">
        <v>967</v>
      </c>
      <c r="AI135" s="47" t="s">
        <v>20</v>
      </c>
      <c r="AJ135" s="47" t="s">
        <v>20</v>
      </c>
      <c r="AK135" s="47" t="s">
        <v>967</v>
      </c>
      <c r="AL135" s="47" t="s">
        <v>965</v>
      </c>
      <c r="AM135" s="47" t="s">
        <v>965</v>
      </c>
      <c r="AN135" s="47" t="s">
        <v>965</v>
      </c>
      <c r="AO135" s="47" t="s">
        <v>965</v>
      </c>
      <c r="AP135" s="47" t="s">
        <v>20</v>
      </c>
      <c r="AQ135" s="47" t="s">
        <v>20</v>
      </c>
      <c r="AR135" s="47" t="s">
        <v>20</v>
      </c>
      <c r="AS135" s="47" t="s">
        <v>965</v>
      </c>
      <c r="AT135" s="47" t="s">
        <v>965</v>
      </c>
      <c r="AU135" s="47" t="s">
        <v>965</v>
      </c>
      <c r="AV135" s="47" t="s">
        <v>965</v>
      </c>
      <c r="AW135" s="47" t="s">
        <v>20</v>
      </c>
      <c r="AX135" s="47" t="s">
        <v>20</v>
      </c>
      <c r="AY135" s="42">
        <f>COUNTIFS($T135:$AX135,"P")</f>
        <v>18</v>
      </c>
      <c r="AZ135" s="42">
        <f>COUNTIFS($T135:$AX135,"HD")/2</f>
        <v>0</v>
      </c>
      <c r="BA135" s="42">
        <f>COUNTIFS($T135:$AX135,"DO")</f>
        <v>11</v>
      </c>
      <c r="BB135" s="1">
        <f>COUNTIFS($T135:$AX135,"UPL")</f>
        <v>0</v>
      </c>
      <c r="BC135" s="42">
        <f>COUNTIFS($T135:$AX135,"LWP")</f>
        <v>0</v>
      </c>
      <c r="BD135" s="42">
        <f>SUM(COUNTIFS($T135:$AX135,{"PAT","MAT"}))</f>
        <v>0</v>
      </c>
      <c r="BE135" s="42">
        <f>COUNTIFS($T135:$AX135,"HO")</f>
        <v>0</v>
      </c>
      <c r="BF135" s="42">
        <f>COUNTIFS($T135:$AX135,"NA")</f>
        <v>0</v>
      </c>
      <c r="BG135" s="42">
        <f>COUNTIFS($T135:$AX135,"PL")</f>
        <v>0</v>
      </c>
      <c r="BH135" s="42">
        <f>COUNTIFS($T135:$AX135,"CL")</f>
        <v>2</v>
      </c>
      <c r="BI135" s="42">
        <f>COUNTIFS($T135:$AX135,"BL")</f>
        <v>0</v>
      </c>
      <c r="BJ135" s="42">
        <f>COUNTIFS($T135:$AX135,"CO")</f>
        <v>0</v>
      </c>
      <c r="BK135" s="42">
        <f t="shared" si="15"/>
        <v>2</v>
      </c>
      <c r="BL135" s="42">
        <f t="shared" si="16"/>
        <v>1</v>
      </c>
      <c r="BM135" s="42">
        <f t="shared" si="17"/>
        <v>1</v>
      </c>
      <c r="BN135" s="42">
        <f>SUM(AY135:BJ135)+SUM(COUNTIFS(Q135:AX135,{"TERM","RESIGNED"}))</f>
        <v>31</v>
      </c>
      <c r="BO135" s="1" t="s">
        <v>45</v>
      </c>
      <c r="BP135" s="42" t="s">
        <v>1018</v>
      </c>
      <c r="BQ135" s="34"/>
    </row>
    <row r="136" spans="1:69" x14ac:dyDescent="0.25">
      <c r="A136" s="32">
        <f t="shared" si="18"/>
        <v>134</v>
      </c>
      <c r="B136" s="1" t="s">
        <v>172</v>
      </c>
      <c r="C136" s="1">
        <v>12391</v>
      </c>
      <c r="D136" s="27">
        <v>100417</v>
      </c>
      <c r="E136" s="1" t="s">
        <v>946</v>
      </c>
      <c r="F136" s="34" t="s">
        <v>247</v>
      </c>
      <c r="G136" s="34" t="s">
        <v>70</v>
      </c>
      <c r="H136" s="30">
        <v>44287</v>
      </c>
      <c r="I136" s="30">
        <v>42781</v>
      </c>
      <c r="J136" s="30" t="s">
        <v>39</v>
      </c>
      <c r="K136" s="42">
        <f t="shared" ca="1" si="13"/>
        <v>1015</v>
      </c>
      <c r="L136" s="44" t="str">
        <f t="shared" si="14"/>
        <v>Non Billable</v>
      </c>
      <c r="M136" s="34" t="s">
        <v>52</v>
      </c>
      <c r="N136" s="1" t="s">
        <v>41</v>
      </c>
      <c r="O136" s="1" t="s">
        <v>42</v>
      </c>
      <c r="P136" s="1"/>
      <c r="Q136" s="1"/>
      <c r="R136" s="1" t="s">
        <v>43</v>
      </c>
      <c r="S136" s="33" t="s">
        <v>225</v>
      </c>
      <c r="T136" s="47" t="s">
        <v>965</v>
      </c>
      <c r="U136" s="47" t="s">
        <v>20</v>
      </c>
      <c r="V136" s="47" t="s">
        <v>20</v>
      </c>
      <c r="W136" s="47" t="s">
        <v>965</v>
      </c>
      <c r="X136" s="47" t="s">
        <v>965</v>
      </c>
      <c r="Y136" s="47" t="s">
        <v>965</v>
      </c>
      <c r="Z136" s="47" t="s">
        <v>965</v>
      </c>
      <c r="AA136" s="47" t="s">
        <v>965</v>
      </c>
      <c r="AB136" s="47" t="s">
        <v>20</v>
      </c>
      <c r="AC136" s="47" t="s">
        <v>20</v>
      </c>
      <c r="AD136" s="47" t="s">
        <v>965</v>
      </c>
      <c r="AE136" s="47" t="s">
        <v>965</v>
      </c>
      <c r="AF136" s="47" t="s">
        <v>965</v>
      </c>
      <c r="AG136" s="47" t="s">
        <v>965</v>
      </c>
      <c r="AH136" s="47" t="s">
        <v>965</v>
      </c>
      <c r="AI136" s="47" t="s">
        <v>20</v>
      </c>
      <c r="AJ136" s="47" t="s">
        <v>20</v>
      </c>
      <c r="AK136" s="47" t="s">
        <v>965</v>
      </c>
      <c r="AL136" s="47" t="s">
        <v>967</v>
      </c>
      <c r="AM136" s="47" t="s">
        <v>968</v>
      </c>
      <c r="AN136" s="47" t="s">
        <v>968</v>
      </c>
      <c r="AO136" s="47" t="s">
        <v>967</v>
      </c>
      <c r="AP136" s="47" t="s">
        <v>20</v>
      </c>
      <c r="AQ136" s="47" t="s">
        <v>20</v>
      </c>
      <c r="AR136" s="47" t="s">
        <v>20</v>
      </c>
      <c r="AS136" s="47" t="s">
        <v>965</v>
      </c>
      <c r="AT136" s="47" t="s">
        <v>965</v>
      </c>
      <c r="AU136" s="47" t="s">
        <v>965</v>
      </c>
      <c r="AV136" s="47" t="s">
        <v>965</v>
      </c>
      <c r="AW136" s="47" t="s">
        <v>20</v>
      </c>
      <c r="AX136" s="47" t="s">
        <v>20</v>
      </c>
      <c r="AY136" s="42">
        <f>COUNTIFS($T136:$AX136,"P")</f>
        <v>16</v>
      </c>
      <c r="AZ136" s="42">
        <f>COUNTIFS($T136:$AX136,"HD")/2</f>
        <v>0</v>
      </c>
      <c r="BA136" s="42">
        <f>COUNTIFS($T136:$AX136,"DO")</f>
        <v>11</v>
      </c>
      <c r="BB136" s="1">
        <f>COUNTIFS($T136:$AX136,"UPL")</f>
        <v>0</v>
      </c>
      <c r="BC136" s="42">
        <f>COUNTIFS($T136:$AX136,"LWP")</f>
        <v>0</v>
      </c>
      <c r="BD136" s="42">
        <f>SUM(COUNTIFS($T136:$AX136,{"PAT","MAT"}))</f>
        <v>0</v>
      </c>
      <c r="BE136" s="42">
        <f>COUNTIFS($T136:$AX136,"HO")</f>
        <v>0</v>
      </c>
      <c r="BF136" s="42">
        <f>COUNTIFS($T136:$AX136,"NA")</f>
        <v>0</v>
      </c>
      <c r="BG136" s="42">
        <f>COUNTIFS($T136:$AX136,"PL")</f>
        <v>2</v>
      </c>
      <c r="BH136" s="42">
        <f>COUNTIFS($T136:$AX136,"CL")</f>
        <v>2</v>
      </c>
      <c r="BI136" s="42">
        <f>COUNTIFS($T136:$AX136,"BL")</f>
        <v>0</v>
      </c>
      <c r="BJ136" s="42">
        <f>COUNTIFS($T136:$AX136,"CO")</f>
        <v>0</v>
      </c>
      <c r="BK136" s="42">
        <f t="shared" si="15"/>
        <v>4</v>
      </c>
      <c r="BL136" s="42">
        <f t="shared" si="16"/>
        <v>0</v>
      </c>
      <c r="BM136" s="42">
        <f t="shared" si="17"/>
        <v>1</v>
      </c>
      <c r="BN136" s="42">
        <f>SUM(AY136:BJ136)+SUM(COUNTIFS(Q136:AX136,{"TERM","RESIGNED"}))</f>
        <v>31</v>
      </c>
      <c r="BO136" s="1" t="s">
        <v>45</v>
      </c>
      <c r="BP136" s="42" t="s">
        <v>1221</v>
      </c>
      <c r="BQ136" s="34"/>
    </row>
    <row r="137" spans="1:69" x14ac:dyDescent="0.25">
      <c r="A137" s="32">
        <f t="shared" si="18"/>
        <v>135</v>
      </c>
      <c r="B137" s="1" t="s">
        <v>172</v>
      </c>
      <c r="C137" s="1">
        <v>12451</v>
      </c>
      <c r="D137" s="27">
        <v>100418</v>
      </c>
      <c r="E137" s="1" t="s">
        <v>946</v>
      </c>
      <c r="F137" s="34" t="s">
        <v>248</v>
      </c>
      <c r="G137" s="34" t="s">
        <v>115</v>
      </c>
      <c r="H137" s="30">
        <v>44287</v>
      </c>
      <c r="I137" s="30">
        <v>42802</v>
      </c>
      <c r="J137" s="30" t="s">
        <v>39</v>
      </c>
      <c r="K137" s="42">
        <f t="shared" ca="1" si="13"/>
        <v>1015</v>
      </c>
      <c r="L137" s="44" t="str">
        <f t="shared" si="14"/>
        <v>Non Billable</v>
      </c>
      <c r="M137" s="34" t="s">
        <v>52</v>
      </c>
      <c r="N137" s="1" t="s">
        <v>41</v>
      </c>
      <c r="O137" s="1" t="s">
        <v>42</v>
      </c>
      <c r="P137" s="1"/>
      <c r="Q137" s="1"/>
      <c r="R137" s="1" t="s">
        <v>43</v>
      </c>
      <c r="S137" s="33" t="s">
        <v>58</v>
      </c>
      <c r="T137" s="47" t="s">
        <v>968</v>
      </c>
      <c r="U137" s="47" t="s">
        <v>20</v>
      </c>
      <c r="V137" s="47" t="s">
        <v>20</v>
      </c>
      <c r="W137" s="47" t="s">
        <v>965</v>
      </c>
      <c r="X137" s="47" t="s">
        <v>965</v>
      </c>
      <c r="Y137" s="47" t="s">
        <v>965</v>
      </c>
      <c r="Z137" s="47" t="s">
        <v>965</v>
      </c>
      <c r="AA137" s="47" t="s">
        <v>965</v>
      </c>
      <c r="AB137" s="47" t="s">
        <v>20</v>
      </c>
      <c r="AC137" s="47" t="s">
        <v>20</v>
      </c>
      <c r="AD137" s="47" t="s">
        <v>967</v>
      </c>
      <c r="AE137" s="47" t="s">
        <v>965</v>
      </c>
      <c r="AF137" s="47" t="s">
        <v>965</v>
      </c>
      <c r="AG137" s="47" t="s">
        <v>965</v>
      </c>
      <c r="AH137" s="47" t="s">
        <v>965</v>
      </c>
      <c r="AI137" s="47" t="s">
        <v>20</v>
      </c>
      <c r="AJ137" s="47" t="s">
        <v>20</v>
      </c>
      <c r="AK137" s="47" t="s">
        <v>965</v>
      </c>
      <c r="AL137" s="47" t="s">
        <v>965</v>
      </c>
      <c r="AM137" s="47" t="s">
        <v>965</v>
      </c>
      <c r="AN137" s="47" t="s">
        <v>965</v>
      </c>
      <c r="AO137" s="47" t="s">
        <v>965</v>
      </c>
      <c r="AP137" s="47" t="s">
        <v>20</v>
      </c>
      <c r="AQ137" s="47" t="s">
        <v>20</v>
      </c>
      <c r="AR137" s="47" t="s">
        <v>20</v>
      </c>
      <c r="AS137" s="47" t="s">
        <v>967</v>
      </c>
      <c r="AT137" s="47" t="s">
        <v>967</v>
      </c>
      <c r="AU137" s="47" t="s">
        <v>967</v>
      </c>
      <c r="AV137" s="47" t="s">
        <v>967</v>
      </c>
      <c r="AW137" s="47" t="s">
        <v>20</v>
      </c>
      <c r="AX137" s="47" t="s">
        <v>20</v>
      </c>
      <c r="AY137" s="42">
        <f>COUNTIFS($T137:$AX137,"P")</f>
        <v>14</v>
      </c>
      <c r="AZ137" s="42">
        <f>COUNTIFS($T137:$AX137,"HD")/2</f>
        <v>0</v>
      </c>
      <c r="BA137" s="42">
        <f>COUNTIFS($T137:$AX137,"DO")</f>
        <v>11</v>
      </c>
      <c r="BB137" s="1">
        <f>COUNTIFS($T137:$AX137,"UPL")</f>
        <v>0</v>
      </c>
      <c r="BC137" s="42">
        <f>COUNTIFS($T137:$AX137,"LWP")</f>
        <v>0</v>
      </c>
      <c r="BD137" s="42">
        <f>SUM(COUNTIFS($T137:$AX137,{"PAT","MAT"}))</f>
        <v>0</v>
      </c>
      <c r="BE137" s="42">
        <f>COUNTIFS($T137:$AX137,"HO")</f>
        <v>0</v>
      </c>
      <c r="BF137" s="42">
        <f>COUNTIFS($T137:$AX137,"NA")</f>
        <v>0</v>
      </c>
      <c r="BG137" s="42">
        <f>COUNTIFS($T137:$AX137,"PL")</f>
        <v>1</v>
      </c>
      <c r="BH137" s="42">
        <f>COUNTIFS($T137:$AX137,"CL")</f>
        <v>5</v>
      </c>
      <c r="BI137" s="42">
        <f>COUNTIFS($T137:$AX137,"BL")</f>
        <v>0</v>
      </c>
      <c r="BJ137" s="42">
        <f>COUNTIFS($T137:$AX137,"CO")</f>
        <v>0</v>
      </c>
      <c r="BK137" s="42">
        <f t="shared" si="15"/>
        <v>6</v>
      </c>
      <c r="BL137" s="42">
        <f t="shared" si="16"/>
        <v>0</v>
      </c>
      <c r="BM137" s="42">
        <f t="shared" si="17"/>
        <v>1</v>
      </c>
      <c r="BN137" s="42">
        <f>SUM(AY137:BJ137)+SUM(COUNTIFS(Q137:AX137,{"TERM","RESIGNED"}))</f>
        <v>31</v>
      </c>
      <c r="BO137" s="1" t="s">
        <v>45</v>
      </c>
      <c r="BP137" s="42" t="s">
        <v>1020</v>
      </c>
      <c r="BQ137" s="34"/>
    </row>
    <row r="138" spans="1:69" x14ac:dyDescent="0.25">
      <c r="A138" s="32">
        <f t="shared" si="18"/>
        <v>136</v>
      </c>
      <c r="B138" s="1" t="s">
        <v>172</v>
      </c>
      <c r="C138" s="1">
        <v>12499</v>
      </c>
      <c r="D138" s="27">
        <v>100419</v>
      </c>
      <c r="E138" s="1" t="s">
        <v>945</v>
      </c>
      <c r="F138" s="34" t="s">
        <v>288</v>
      </c>
      <c r="G138" s="34" t="s">
        <v>115</v>
      </c>
      <c r="H138" s="30">
        <v>44287</v>
      </c>
      <c r="I138" s="30">
        <v>42821</v>
      </c>
      <c r="J138" s="30" t="s">
        <v>39</v>
      </c>
      <c r="K138" s="42">
        <f t="shared" ca="1" si="13"/>
        <v>1015</v>
      </c>
      <c r="L138" s="44" t="str">
        <f t="shared" si="14"/>
        <v>Non Billable</v>
      </c>
      <c r="M138" s="34" t="s">
        <v>52</v>
      </c>
      <c r="N138" s="1" t="s">
        <v>41</v>
      </c>
      <c r="O138" s="1" t="s">
        <v>42</v>
      </c>
      <c r="P138" s="1"/>
      <c r="Q138" s="1"/>
      <c r="R138" s="1" t="s">
        <v>57</v>
      </c>
      <c r="S138" s="33" t="s">
        <v>251</v>
      </c>
      <c r="T138" s="47" t="s">
        <v>967</v>
      </c>
      <c r="U138" s="47" t="s">
        <v>20</v>
      </c>
      <c r="V138" s="47" t="s">
        <v>20</v>
      </c>
      <c r="W138" s="47" t="s">
        <v>968</v>
      </c>
      <c r="X138" s="47" t="s">
        <v>968</v>
      </c>
      <c r="Y138" s="47" t="s">
        <v>968</v>
      </c>
      <c r="Z138" s="47" t="s">
        <v>968</v>
      </c>
      <c r="AA138" s="47" t="s">
        <v>968</v>
      </c>
      <c r="AB138" s="47" t="s">
        <v>20</v>
      </c>
      <c r="AC138" s="47" t="s">
        <v>20</v>
      </c>
      <c r="AD138" s="47" t="s">
        <v>968</v>
      </c>
      <c r="AE138" s="47" t="s">
        <v>967</v>
      </c>
      <c r="AF138" s="47" t="s">
        <v>965</v>
      </c>
      <c r="AG138" s="47" t="s">
        <v>965</v>
      </c>
      <c r="AH138" s="47" t="s">
        <v>965</v>
      </c>
      <c r="AI138" s="47" t="s">
        <v>20</v>
      </c>
      <c r="AJ138" s="47" t="s">
        <v>20</v>
      </c>
      <c r="AK138" s="47" t="s">
        <v>965</v>
      </c>
      <c r="AL138" s="47" t="s">
        <v>965</v>
      </c>
      <c r="AM138" s="47" t="s">
        <v>965</v>
      </c>
      <c r="AN138" s="47" t="s">
        <v>965</v>
      </c>
      <c r="AO138" s="47" t="s">
        <v>965</v>
      </c>
      <c r="AP138" s="47" t="s">
        <v>20</v>
      </c>
      <c r="AQ138" s="47" t="s">
        <v>20</v>
      </c>
      <c r="AR138" s="47" t="s">
        <v>20</v>
      </c>
      <c r="AS138" s="47" t="s">
        <v>965</v>
      </c>
      <c r="AT138" s="47" t="s">
        <v>965</v>
      </c>
      <c r="AU138" s="47" t="s">
        <v>965</v>
      </c>
      <c r="AV138" s="47" t="s">
        <v>965</v>
      </c>
      <c r="AW138" s="47" t="s">
        <v>20</v>
      </c>
      <c r="AX138" s="47" t="s">
        <v>20</v>
      </c>
      <c r="AY138" s="42">
        <f>COUNTIFS($T138:$AX138,"P")</f>
        <v>12</v>
      </c>
      <c r="AZ138" s="42">
        <f>COUNTIFS($T138:$AX138,"HD")/2</f>
        <v>0</v>
      </c>
      <c r="BA138" s="42">
        <f>COUNTIFS($T138:$AX138,"DO")</f>
        <v>11</v>
      </c>
      <c r="BB138" s="1">
        <f>COUNTIFS($T138:$AX138,"UPL")</f>
        <v>0</v>
      </c>
      <c r="BC138" s="42">
        <f>COUNTIFS($T138:$AX138,"LWP")</f>
        <v>0</v>
      </c>
      <c r="BD138" s="42">
        <f>SUM(COUNTIFS($T138:$AX138,{"PAT","MAT"}))</f>
        <v>0</v>
      </c>
      <c r="BE138" s="42">
        <f>COUNTIFS($T138:$AX138,"HO")</f>
        <v>0</v>
      </c>
      <c r="BF138" s="42">
        <f>COUNTIFS($T138:$AX138,"NA")</f>
        <v>0</v>
      </c>
      <c r="BG138" s="42">
        <f>COUNTIFS($T138:$AX138,"PL")</f>
        <v>6</v>
      </c>
      <c r="BH138" s="42">
        <f>COUNTIFS($T138:$AX138,"CL")</f>
        <v>2</v>
      </c>
      <c r="BI138" s="42">
        <f>COUNTIFS($T138:$AX138,"BL")</f>
        <v>0</v>
      </c>
      <c r="BJ138" s="42">
        <f>COUNTIFS($T138:$AX138,"CO")</f>
        <v>0</v>
      </c>
      <c r="BK138" s="42">
        <f t="shared" si="15"/>
        <v>8</v>
      </c>
      <c r="BL138" s="42">
        <f t="shared" si="16"/>
        <v>0</v>
      </c>
      <c r="BM138" s="42">
        <f t="shared" si="17"/>
        <v>0</v>
      </c>
      <c r="BN138" s="42">
        <f>SUM(AY138:BJ138)+SUM(COUNTIFS(Q138:AX138,{"TERM","RESIGNED"}))</f>
        <v>31</v>
      </c>
      <c r="BO138" s="1" t="s">
        <v>45</v>
      </c>
      <c r="BP138" s="42" t="s">
        <v>1019</v>
      </c>
      <c r="BQ138" s="34"/>
    </row>
    <row r="139" spans="1:69" x14ac:dyDescent="0.25">
      <c r="A139" s="32">
        <f t="shared" si="18"/>
        <v>137</v>
      </c>
      <c r="B139" s="1" t="s">
        <v>172</v>
      </c>
      <c r="C139" s="1">
        <v>12936</v>
      </c>
      <c r="D139" s="27">
        <v>100426</v>
      </c>
      <c r="E139" s="1" t="s">
        <v>946</v>
      </c>
      <c r="F139" s="34" t="s">
        <v>250</v>
      </c>
      <c r="G139" s="34" t="s">
        <v>70</v>
      </c>
      <c r="H139" s="30">
        <v>44287</v>
      </c>
      <c r="I139" s="30">
        <v>42984</v>
      </c>
      <c r="J139" s="30" t="s">
        <v>39</v>
      </c>
      <c r="K139" s="42">
        <f t="shared" ca="1" si="13"/>
        <v>1015</v>
      </c>
      <c r="L139" s="44" t="str">
        <f t="shared" si="14"/>
        <v>Non Billable</v>
      </c>
      <c r="M139" s="34" t="s">
        <v>52</v>
      </c>
      <c r="N139" s="1" t="s">
        <v>41</v>
      </c>
      <c r="O139" s="1" t="s">
        <v>42</v>
      </c>
      <c r="P139" s="1"/>
      <c r="Q139" s="1"/>
      <c r="R139" s="1" t="s">
        <v>57</v>
      </c>
      <c r="S139" s="33" t="s">
        <v>141</v>
      </c>
      <c r="T139" s="47" t="s">
        <v>965</v>
      </c>
      <c r="U139" s="47" t="s">
        <v>20</v>
      </c>
      <c r="V139" s="47" t="s">
        <v>20</v>
      </c>
      <c r="W139" s="47" t="s">
        <v>965</v>
      </c>
      <c r="X139" s="47" t="s">
        <v>968</v>
      </c>
      <c r="Y139" s="47" t="s">
        <v>965</v>
      </c>
      <c r="Z139" s="47" t="s">
        <v>968</v>
      </c>
      <c r="AA139" s="47" t="s">
        <v>965</v>
      </c>
      <c r="AB139" s="47" t="s">
        <v>20</v>
      </c>
      <c r="AC139" s="47" t="s">
        <v>20</v>
      </c>
      <c r="AD139" s="47" t="s">
        <v>965</v>
      </c>
      <c r="AE139" s="47" t="s">
        <v>965</v>
      </c>
      <c r="AF139" s="47" t="s">
        <v>965</v>
      </c>
      <c r="AG139" s="47" t="s">
        <v>965</v>
      </c>
      <c r="AH139" s="47" t="s">
        <v>968</v>
      </c>
      <c r="AI139" s="47" t="s">
        <v>20</v>
      </c>
      <c r="AJ139" s="47" t="s">
        <v>20</v>
      </c>
      <c r="AK139" s="47" t="s">
        <v>967</v>
      </c>
      <c r="AL139" s="47" t="s">
        <v>967</v>
      </c>
      <c r="AM139" s="47" t="s">
        <v>967</v>
      </c>
      <c r="AN139" s="47" t="s">
        <v>967</v>
      </c>
      <c r="AO139" s="47" t="s">
        <v>967</v>
      </c>
      <c r="AP139" s="47" t="s">
        <v>20</v>
      </c>
      <c r="AQ139" s="47" t="s">
        <v>20</v>
      </c>
      <c r="AR139" s="47" t="s">
        <v>20</v>
      </c>
      <c r="AS139" s="47" t="s">
        <v>968</v>
      </c>
      <c r="AT139" s="47" t="s">
        <v>968</v>
      </c>
      <c r="AU139" s="47" t="s">
        <v>968</v>
      </c>
      <c r="AV139" s="47" t="s">
        <v>968</v>
      </c>
      <c r="AW139" s="47" t="s">
        <v>20</v>
      </c>
      <c r="AX139" s="47" t="s">
        <v>20</v>
      </c>
      <c r="AY139" s="42">
        <f>COUNTIFS($T139:$AX139,"P")</f>
        <v>8</v>
      </c>
      <c r="AZ139" s="42">
        <f>COUNTIFS($T139:$AX139,"HD")/2</f>
        <v>0</v>
      </c>
      <c r="BA139" s="42">
        <f>COUNTIFS($T139:$AX139,"DO")</f>
        <v>11</v>
      </c>
      <c r="BB139" s="1">
        <f>COUNTIFS($T139:$AX139,"UPL")</f>
        <v>0</v>
      </c>
      <c r="BC139" s="42">
        <f>COUNTIFS($T139:$AX139,"LWP")</f>
        <v>0</v>
      </c>
      <c r="BD139" s="42">
        <f>SUM(COUNTIFS($T139:$AX139,{"PAT","MAT"}))</f>
        <v>0</v>
      </c>
      <c r="BE139" s="42">
        <f>COUNTIFS($T139:$AX139,"HO")</f>
        <v>0</v>
      </c>
      <c r="BF139" s="42">
        <f>COUNTIFS($T139:$AX139,"NA")</f>
        <v>0</v>
      </c>
      <c r="BG139" s="42">
        <f>COUNTIFS($T139:$AX139,"PL")</f>
        <v>7</v>
      </c>
      <c r="BH139" s="42">
        <f>COUNTIFS($T139:$AX139,"CL")</f>
        <v>5</v>
      </c>
      <c r="BI139" s="42">
        <f>COUNTIFS($T139:$AX139,"BL")</f>
        <v>0</v>
      </c>
      <c r="BJ139" s="42">
        <f>COUNTIFS($T139:$AX139,"CO")</f>
        <v>0</v>
      </c>
      <c r="BK139" s="42">
        <f t="shared" si="15"/>
        <v>12</v>
      </c>
      <c r="BL139" s="42">
        <f t="shared" si="16"/>
        <v>0</v>
      </c>
      <c r="BM139" s="42">
        <f t="shared" si="17"/>
        <v>0</v>
      </c>
      <c r="BN139" s="42">
        <f>SUM(AY139:BJ139)+SUM(COUNTIFS(Q139:AX139,{"TERM","RESIGNED"}))</f>
        <v>31</v>
      </c>
      <c r="BO139" s="1" t="s">
        <v>45</v>
      </c>
      <c r="BP139" s="42" t="s">
        <v>1019</v>
      </c>
      <c r="BQ139" s="34"/>
    </row>
    <row r="140" spans="1:69" x14ac:dyDescent="0.25">
      <c r="A140" s="32">
        <f t="shared" si="18"/>
        <v>138</v>
      </c>
      <c r="B140" s="1" t="s">
        <v>172</v>
      </c>
      <c r="C140" s="1">
        <v>12954</v>
      </c>
      <c r="D140" s="27">
        <v>100427</v>
      </c>
      <c r="E140" s="1" t="s">
        <v>945</v>
      </c>
      <c r="F140" s="34" t="s">
        <v>1013</v>
      </c>
      <c r="G140" s="34" t="s">
        <v>115</v>
      </c>
      <c r="H140" s="30">
        <v>44287</v>
      </c>
      <c r="I140" s="30">
        <v>42984</v>
      </c>
      <c r="J140" s="30" t="s">
        <v>39</v>
      </c>
      <c r="K140" s="42">
        <f t="shared" ca="1" si="13"/>
        <v>1015</v>
      </c>
      <c r="L140" s="44" t="str">
        <f t="shared" si="14"/>
        <v>Non Billable</v>
      </c>
      <c r="M140" s="34" t="s">
        <v>52</v>
      </c>
      <c r="N140" s="1" t="s">
        <v>41</v>
      </c>
      <c r="O140" s="1" t="s">
        <v>42</v>
      </c>
      <c r="P140" s="1"/>
      <c r="Q140" s="1"/>
      <c r="R140" s="1" t="s">
        <v>57</v>
      </c>
      <c r="S140" s="33" t="s">
        <v>251</v>
      </c>
      <c r="T140" s="47" t="s">
        <v>968</v>
      </c>
      <c r="U140" s="47" t="s">
        <v>20</v>
      </c>
      <c r="V140" s="47" t="s">
        <v>20</v>
      </c>
      <c r="W140" s="47" t="s">
        <v>967</v>
      </c>
      <c r="X140" s="47" t="s">
        <v>967</v>
      </c>
      <c r="Y140" s="47" t="s">
        <v>965</v>
      </c>
      <c r="Z140" s="47" t="s">
        <v>965</v>
      </c>
      <c r="AA140" s="47" t="s">
        <v>965</v>
      </c>
      <c r="AB140" s="47" t="s">
        <v>20</v>
      </c>
      <c r="AC140" s="47" t="s">
        <v>20</v>
      </c>
      <c r="AD140" s="47" t="s">
        <v>965</v>
      </c>
      <c r="AE140" s="47" t="s">
        <v>967</v>
      </c>
      <c r="AF140" s="47" t="s">
        <v>965</v>
      </c>
      <c r="AG140" s="47" t="s">
        <v>965</v>
      </c>
      <c r="AH140" s="47" t="s">
        <v>965</v>
      </c>
      <c r="AI140" s="47" t="s">
        <v>20</v>
      </c>
      <c r="AJ140" s="47" t="s">
        <v>20</v>
      </c>
      <c r="AK140" s="47" t="s">
        <v>965</v>
      </c>
      <c r="AL140" s="47" t="s">
        <v>965</v>
      </c>
      <c r="AM140" s="47" t="s">
        <v>965</v>
      </c>
      <c r="AN140" s="47" t="s">
        <v>965</v>
      </c>
      <c r="AO140" s="47" t="s">
        <v>965</v>
      </c>
      <c r="AP140" s="47" t="s">
        <v>20</v>
      </c>
      <c r="AQ140" s="47" t="s">
        <v>20</v>
      </c>
      <c r="AR140" s="47" t="s">
        <v>20</v>
      </c>
      <c r="AS140" s="47" t="s">
        <v>965</v>
      </c>
      <c r="AT140" s="47" t="s">
        <v>965</v>
      </c>
      <c r="AU140" s="47" t="s">
        <v>965</v>
      </c>
      <c r="AV140" s="47" t="s">
        <v>965</v>
      </c>
      <c r="AW140" s="47" t="s">
        <v>20</v>
      </c>
      <c r="AX140" s="47" t="s">
        <v>20</v>
      </c>
      <c r="AY140" s="42">
        <f>COUNTIFS($T140:$AX140,"P")</f>
        <v>16</v>
      </c>
      <c r="AZ140" s="42">
        <f>COUNTIFS($T140:$AX140,"HD")/2</f>
        <v>0</v>
      </c>
      <c r="BA140" s="42">
        <f>COUNTIFS($T140:$AX140,"DO")</f>
        <v>11</v>
      </c>
      <c r="BB140" s="1">
        <f>COUNTIFS($T140:$AX140,"UPL")</f>
        <v>0</v>
      </c>
      <c r="BC140" s="42">
        <f>COUNTIFS($T140:$AX140,"LWP")</f>
        <v>0</v>
      </c>
      <c r="BD140" s="42">
        <f>SUM(COUNTIFS($T140:$AX140,{"PAT","MAT"}))</f>
        <v>0</v>
      </c>
      <c r="BE140" s="42">
        <f>COUNTIFS($T140:$AX140,"HO")</f>
        <v>0</v>
      </c>
      <c r="BF140" s="42">
        <f>COUNTIFS($T140:$AX140,"NA")</f>
        <v>0</v>
      </c>
      <c r="BG140" s="42">
        <f>COUNTIFS($T140:$AX140,"PL")</f>
        <v>1</v>
      </c>
      <c r="BH140" s="42">
        <f>COUNTIFS($T140:$AX140,"CL")</f>
        <v>3</v>
      </c>
      <c r="BI140" s="42">
        <f>COUNTIFS($T140:$AX140,"BL")</f>
        <v>0</v>
      </c>
      <c r="BJ140" s="42">
        <f>COUNTIFS($T140:$AX140,"CO")</f>
        <v>0</v>
      </c>
      <c r="BK140" s="42">
        <f t="shared" si="15"/>
        <v>4</v>
      </c>
      <c r="BL140" s="42">
        <f t="shared" si="16"/>
        <v>0</v>
      </c>
      <c r="BM140" s="42">
        <f t="shared" si="17"/>
        <v>1</v>
      </c>
      <c r="BN140" s="42">
        <f>SUM(AY140:BJ140)+SUM(COUNTIFS(Q140:AX140,{"TERM","RESIGNED"}))</f>
        <v>31</v>
      </c>
      <c r="BO140" s="1" t="s">
        <v>45</v>
      </c>
      <c r="BP140" s="42" t="s">
        <v>1019</v>
      </c>
      <c r="BQ140" s="34"/>
    </row>
    <row r="141" spans="1:69" x14ac:dyDescent="0.25">
      <c r="A141" s="32">
        <f t="shared" si="18"/>
        <v>139</v>
      </c>
      <c r="B141" s="1" t="s">
        <v>172</v>
      </c>
      <c r="C141" s="1">
        <v>12967</v>
      </c>
      <c r="D141" s="27">
        <v>100428</v>
      </c>
      <c r="E141" s="1" t="s">
        <v>946</v>
      </c>
      <c r="F141" s="34" t="s">
        <v>252</v>
      </c>
      <c r="G141" s="34" t="s">
        <v>115</v>
      </c>
      <c r="H141" s="30">
        <v>44287</v>
      </c>
      <c r="I141" s="30">
        <v>42992</v>
      </c>
      <c r="J141" s="30" t="s">
        <v>39</v>
      </c>
      <c r="K141" s="42">
        <f t="shared" ca="1" si="13"/>
        <v>1015</v>
      </c>
      <c r="L141" s="44" t="str">
        <f t="shared" si="14"/>
        <v>Non Billable</v>
      </c>
      <c r="M141" s="34" t="s">
        <v>52</v>
      </c>
      <c r="N141" s="1" t="s">
        <v>41</v>
      </c>
      <c r="O141" s="1" t="s">
        <v>42</v>
      </c>
      <c r="P141" s="1"/>
      <c r="Q141" s="1"/>
      <c r="R141" s="1" t="s">
        <v>57</v>
      </c>
      <c r="S141" s="33" t="s">
        <v>225</v>
      </c>
      <c r="T141" s="47" t="s">
        <v>967</v>
      </c>
      <c r="U141" s="47" t="s">
        <v>20</v>
      </c>
      <c r="V141" s="47" t="s">
        <v>20</v>
      </c>
      <c r="W141" s="47" t="s">
        <v>965</v>
      </c>
      <c r="X141" s="47" t="s">
        <v>965</v>
      </c>
      <c r="Y141" s="47" t="s">
        <v>965</v>
      </c>
      <c r="Z141" s="47" t="s">
        <v>965</v>
      </c>
      <c r="AA141" s="47" t="s">
        <v>965</v>
      </c>
      <c r="AB141" s="47" t="s">
        <v>20</v>
      </c>
      <c r="AC141" s="47" t="s">
        <v>20</v>
      </c>
      <c r="AD141" s="47" t="s">
        <v>965</v>
      </c>
      <c r="AE141" s="47" t="s">
        <v>965</v>
      </c>
      <c r="AF141" s="47" t="s">
        <v>965</v>
      </c>
      <c r="AG141" s="47" t="s">
        <v>965</v>
      </c>
      <c r="AH141" s="47" t="s">
        <v>965</v>
      </c>
      <c r="AI141" s="47" t="s">
        <v>20</v>
      </c>
      <c r="AJ141" s="47" t="s">
        <v>20</v>
      </c>
      <c r="AK141" s="47" t="s">
        <v>965</v>
      </c>
      <c r="AL141" s="47" t="s">
        <v>965</v>
      </c>
      <c r="AM141" s="47" t="s">
        <v>965</v>
      </c>
      <c r="AN141" s="47" t="s">
        <v>965</v>
      </c>
      <c r="AO141" s="47" t="s">
        <v>965</v>
      </c>
      <c r="AP141" s="47" t="s">
        <v>20</v>
      </c>
      <c r="AQ141" s="47" t="s">
        <v>20</v>
      </c>
      <c r="AR141" s="47" t="s">
        <v>20</v>
      </c>
      <c r="AS141" s="47" t="s">
        <v>968</v>
      </c>
      <c r="AT141" s="47" t="s">
        <v>965</v>
      </c>
      <c r="AU141" s="47" t="s">
        <v>965</v>
      </c>
      <c r="AV141" s="47" t="s">
        <v>967</v>
      </c>
      <c r="AW141" s="47" t="s">
        <v>20</v>
      </c>
      <c r="AX141" s="47" t="s">
        <v>20</v>
      </c>
      <c r="AY141" s="42">
        <f>COUNTIFS($T141:$AX141,"P")</f>
        <v>17</v>
      </c>
      <c r="AZ141" s="42">
        <f>COUNTIFS($T141:$AX141,"HD")/2</f>
        <v>0</v>
      </c>
      <c r="BA141" s="42">
        <f>COUNTIFS($T141:$AX141,"DO")</f>
        <v>11</v>
      </c>
      <c r="BB141" s="1">
        <f>COUNTIFS($T141:$AX141,"UPL")</f>
        <v>0</v>
      </c>
      <c r="BC141" s="42">
        <f>COUNTIFS($T141:$AX141,"LWP")</f>
        <v>0</v>
      </c>
      <c r="BD141" s="42">
        <f>SUM(COUNTIFS($T141:$AX141,{"PAT","MAT"}))</f>
        <v>0</v>
      </c>
      <c r="BE141" s="42">
        <f>COUNTIFS($T141:$AX141,"HO")</f>
        <v>0</v>
      </c>
      <c r="BF141" s="42">
        <f>COUNTIFS($T141:$AX141,"NA")</f>
        <v>0</v>
      </c>
      <c r="BG141" s="42">
        <f>COUNTIFS($T141:$AX141,"PL")</f>
        <v>1</v>
      </c>
      <c r="BH141" s="42">
        <f>COUNTIFS($T141:$AX141,"CL")</f>
        <v>2</v>
      </c>
      <c r="BI141" s="42">
        <f>COUNTIFS($T141:$AX141,"BL")</f>
        <v>0</v>
      </c>
      <c r="BJ141" s="42">
        <f>COUNTIFS($T141:$AX141,"CO")</f>
        <v>0</v>
      </c>
      <c r="BK141" s="42">
        <f t="shared" si="15"/>
        <v>3</v>
      </c>
      <c r="BL141" s="42">
        <f t="shared" si="16"/>
        <v>1</v>
      </c>
      <c r="BM141" s="42">
        <f t="shared" si="17"/>
        <v>1</v>
      </c>
      <c r="BN141" s="42">
        <f>SUM(AY141:BJ141)+SUM(COUNTIFS(Q141:AX141,{"TERM","RESIGNED"}))</f>
        <v>31</v>
      </c>
      <c r="BO141" s="1" t="s">
        <v>45</v>
      </c>
      <c r="BP141" s="42" t="s">
        <v>1214</v>
      </c>
      <c r="BQ141" s="34"/>
    </row>
    <row r="142" spans="1:69" x14ac:dyDescent="0.25">
      <c r="A142" s="32">
        <f t="shared" si="18"/>
        <v>140</v>
      </c>
      <c r="B142" s="1" t="s">
        <v>172</v>
      </c>
      <c r="C142" s="1">
        <v>13057</v>
      </c>
      <c r="D142" s="27">
        <v>100430</v>
      </c>
      <c r="E142" s="1" t="s">
        <v>946</v>
      </c>
      <c r="F142" s="34" t="s">
        <v>182</v>
      </c>
      <c r="G142" s="34" t="s">
        <v>115</v>
      </c>
      <c r="H142" s="30">
        <v>44287</v>
      </c>
      <c r="I142" s="30">
        <v>43039</v>
      </c>
      <c r="J142" s="30" t="s">
        <v>39</v>
      </c>
      <c r="K142" s="42">
        <f t="shared" ca="1" si="13"/>
        <v>1015</v>
      </c>
      <c r="L142" s="44" t="str">
        <f t="shared" si="14"/>
        <v>Non Billable</v>
      </c>
      <c r="M142" s="34" t="s">
        <v>52</v>
      </c>
      <c r="N142" s="1" t="s">
        <v>41</v>
      </c>
      <c r="O142" s="1" t="s">
        <v>42</v>
      </c>
      <c r="P142" s="1"/>
      <c r="Q142" s="1"/>
      <c r="R142" s="1" t="s">
        <v>57</v>
      </c>
      <c r="S142" s="33" t="s">
        <v>251</v>
      </c>
      <c r="T142" s="47" t="s">
        <v>968</v>
      </c>
      <c r="U142" s="47" t="s">
        <v>20</v>
      </c>
      <c r="V142" s="47" t="s">
        <v>20</v>
      </c>
      <c r="W142" s="47" t="s">
        <v>968</v>
      </c>
      <c r="X142" s="47" t="s">
        <v>965</v>
      </c>
      <c r="Y142" s="47" t="s">
        <v>965</v>
      </c>
      <c r="Z142" s="47" t="s">
        <v>965</v>
      </c>
      <c r="AA142" s="47" t="s">
        <v>965</v>
      </c>
      <c r="AB142" s="47" t="s">
        <v>20</v>
      </c>
      <c r="AC142" s="47" t="s">
        <v>20</v>
      </c>
      <c r="AD142" s="47" t="s">
        <v>968</v>
      </c>
      <c r="AE142" s="47" t="s">
        <v>968</v>
      </c>
      <c r="AF142" s="47" t="s">
        <v>968</v>
      </c>
      <c r="AG142" s="47" t="s">
        <v>965</v>
      </c>
      <c r="AH142" s="47" t="s">
        <v>965</v>
      </c>
      <c r="AI142" s="47" t="s">
        <v>20</v>
      </c>
      <c r="AJ142" s="47" t="s">
        <v>20</v>
      </c>
      <c r="AK142" s="47" t="s">
        <v>965</v>
      </c>
      <c r="AL142" s="47" t="s">
        <v>965</v>
      </c>
      <c r="AM142" s="47" t="s">
        <v>965</v>
      </c>
      <c r="AN142" s="47" t="s">
        <v>965</v>
      </c>
      <c r="AO142" s="47" t="s">
        <v>965</v>
      </c>
      <c r="AP142" s="47" t="s">
        <v>20</v>
      </c>
      <c r="AQ142" s="47" t="s">
        <v>20</v>
      </c>
      <c r="AR142" s="47" t="s">
        <v>20</v>
      </c>
      <c r="AS142" s="47" t="s">
        <v>968</v>
      </c>
      <c r="AT142" s="47" t="s">
        <v>968</v>
      </c>
      <c r="AU142" s="47" t="s">
        <v>968</v>
      </c>
      <c r="AV142" s="47" t="s">
        <v>968</v>
      </c>
      <c r="AW142" s="47" t="s">
        <v>20</v>
      </c>
      <c r="AX142" s="47" t="s">
        <v>20</v>
      </c>
      <c r="AY142" s="42">
        <f>COUNTIFS($T142:$AX142,"P")</f>
        <v>11</v>
      </c>
      <c r="AZ142" s="42">
        <f>COUNTIFS($T142:$AX142,"HD")/2</f>
        <v>0</v>
      </c>
      <c r="BA142" s="42">
        <f>COUNTIFS($T142:$AX142,"DO")</f>
        <v>11</v>
      </c>
      <c r="BB142" s="1">
        <f>COUNTIFS($T142:$AX142,"UPL")</f>
        <v>0</v>
      </c>
      <c r="BC142" s="42">
        <f>COUNTIFS($T142:$AX142,"LWP")</f>
        <v>0</v>
      </c>
      <c r="BD142" s="42">
        <f>SUM(COUNTIFS($T142:$AX142,{"PAT","MAT"}))</f>
        <v>0</v>
      </c>
      <c r="BE142" s="42">
        <f>COUNTIFS($T142:$AX142,"HO")</f>
        <v>0</v>
      </c>
      <c r="BF142" s="42">
        <f>COUNTIFS($T142:$AX142,"NA")</f>
        <v>0</v>
      </c>
      <c r="BG142" s="42">
        <f>COUNTIFS($T142:$AX142,"PL")</f>
        <v>9</v>
      </c>
      <c r="BH142" s="42">
        <f>COUNTIFS($T142:$AX142,"CL")</f>
        <v>0</v>
      </c>
      <c r="BI142" s="42">
        <f>COUNTIFS($T142:$AX142,"BL")</f>
        <v>0</v>
      </c>
      <c r="BJ142" s="42">
        <f>COUNTIFS($T142:$AX142,"CO")</f>
        <v>0</v>
      </c>
      <c r="BK142" s="42">
        <f t="shared" si="15"/>
        <v>9</v>
      </c>
      <c r="BL142" s="42">
        <f t="shared" si="16"/>
        <v>0</v>
      </c>
      <c r="BM142" s="42">
        <f t="shared" si="17"/>
        <v>0</v>
      </c>
      <c r="BN142" s="42">
        <f>SUM(AY142:BJ142)+SUM(COUNTIFS(Q142:AX142,{"TERM","RESIGNED"}))</f>
        <v>31</v>
      </c>
      <c r="BO142" s="1" t="s">
        <v>45</v>
      </c>
      <c r="BP142" s="42" t="s">
        <v>1215</v>
      </c>
      <c r="BQ142" s="34"/>
    </row>
    <row r="143" spans="1:69" x14ac:dyDescent="0.25">
      <c r="A143" s="32">
        <f t="shared" si="18"/>
        <v>141</v>
      </c>
      <c r="B143" s="1" t="s">
        <v>172</v>
      </c>
      <c r="C143" s="1">
        <v>13693</v>
      </c>
      <c r="D143" s="27">
        <v>100436</v>
      </c>
      <c r="E143" s="1" t="s">
        <v>946</v>
      </c>
      <c r="F143" s="34" t="s">
        <v>253</v>
      </c>
      <c r="G143" s="34" t="s">
        <v>115</v>
      </c>
      <c r="H143" s="30">
        <v>44287</v>
      </c>
      <c r="I143" s="30">
        <v>43175</v>
      </c>
      <c r="J143" s="30" t="s">
        <v>39</v>
      </c>
      <c r="K143" s="42">
        <f t="shared" ca="1" si="13"/>
        <v>1015</v>
      </c>
      <c r="L143" s="44" t="str">
        <f t="shared" si="14"/>
        <v>Non Billable</v>
      </c>
      <c r="M143" s="34" t="s">
        <v>52</v>
      </c>
      <c r="N143" s="1" t="s">
        <v>41</v>
      </c>
      <c r="O143" s="1" t="s">
        <v>42</v>
      </c>
      <c r="P143" s="1"/>
      <c r="Q143" s="1"/>
      <c r="R143" s="1" t="s">
        <v>57</v>
      </c>
      <c r="S143" s="33" t="s">
        <v>241</v>
      </c>
      <c r="T143" s="47" t="s">
        <v>965</v>
      </c>
      <c r="U143" s="47" t="s">
        <v>20</v>
      </c>
      <c r="V143" s="47" t="s">
        <v>20</v>
      </c>
      <c r="W143" s="47" t="s">
        <v>965</v>
      </c>
      <c r="X143" s="47" t="s">
        <v>965</v>
      </c>
      <c r="Y143" s="47" t="s">
        <v>965</v>
      </c>
      <c r="Z143" s="47" t="s">
        <v>965</v>
      </c>
      <c r="AA143" s="47" t="s">
        <v>965</v>
      </c>
      <c r="AB143" s="47" t="s">
        <v>20</v>
      </c>
      <c r="AC143" s="47" t="s">
        <v>20</v>
      </c>
      <c r="AD143" s="47" t="s">
        <v>965</v>
      </c>
      <c r="AE143" s="47" t="s">
        <v>965</v>
      </c>
      <c r="AF143" s="47" t="s">
        <v>965</v>
      </c>
      <c r="AG143" s="47" t="s">
        <v>965</v>
      </c>
      <c r="AH143" s="47" t="s">
        <v>965</v>
      </c>
      <c r="AI143" s="47" t="s">
        <v>20</v>
      </c>
      <c r="AJ143" s="47" t="s">
        <v>20</v>
      </c>
      <c r="AK143" s="47" t="s">
        <v>965</v>
      </c>
      <c r="AL143" s="47" t="s">
        <v>965</v>
      </c>
      <c r="AM143" s="47" t="s">
        <v>965</v>
      </c>
      <c r="AN143" s="47" t="s">
        <v>965</v>
      </c>
      <c r="AO143" s="47" t="s">
        <v>965</v>
      </c>
      <c r="AP143" s="47" t="s">
        <v>20</v>
      </c>
      <c r="AQ143" s="47" t="s">
        <v>20</v>
      </c>
      <c r="AR143" s="47" t="s">
        <v>20</v>
      </c>
      <c r="AS143" s="47" t="s">
        <v>965</v>
      </c>
      <c r="AT143" s="47" t="s">
        <v>965</v>
      </c>
      <c r="AU143" s="47" t="s">
        <v>967</v>
      </c>
      <c r="AV143" s="47" t="s">
        <v>967</v>
      </c>
      <c r="AW143" s="47" t="s">
        <v>20</v>
      </c>
      <c r="AX143" s="47" t="s">
        <v>20</v>
      </c>
      <c r="AY143" s="42">
        <f>COUNTIFS($T143:$AX143,"P")</f>
        <v>18</v>
      </c>
      <c r="AZ143" s="42">
        <f>COUNTIFS($T143:$AX143,"HD")/2</f>
        <v>0</v>
      </c>
      <c r="BA143" s="42">
        <f>COUNTIFS($T143:$AX143,"DO")</f>
        <v>11</v>
      </c>
      <c r="BB143" s="1">
        <f>COUNTIFS($T143:$AX143,"UPL")</f>
        <v>0</v>
      </c>
      <c r="BC143" s="42">
        <f>COUNTIFS($T143:$AX143,"LWP")</f>
        <v>0</v>
      </c>
      <c r="BD143" s="42">
        <f>SUM(COUNTIFS($T143:$AX143,{"PAT","MAT"}))</f>
        <v>0</v>
      </c>
      <c r="BE143" s="42">
        <f>COUNTIFS($T143:$AX143,"HO")</f>
        <v>0</v>
      </c>
      <c r="BF143" s="42">
        <f>COUNTIFS($T143:$AX143,"NA")</f>
        <v>0</v>
      </c>
      <c r="BG143" s="42">
        <f>COUNTIFS($T143:$AX143,"PL")</f>
        <v>0</v>
      </c>
      <c r="BH143" s="42">
        <f>COUNTIFS($T143:$AX143,"CL")</f>
        <v>2</v>
      </c>
      <c r="BI143" s="42">
        <f>COUNTIFS($T143:$AX143,"BL")</f>
        <v>0</v>
      </c>
      <c r="BJ143" s="42">
        <f>COUNTIFS($T143:$AX143,"CO")</f>
        <v>0</v>
      </c>
      <c r="BK143" s="42">
        <f t="shared" si="15"/>
        <v>2</v>
      </c>
      <c r="BL143" s="42">
        <f t="shared" si="16"/>
        <v>1</v>
      </c>
      <c r="BM143" s="42">
        <f t="shared" si="17"/>
        <v>1</v>
      </c>
      <c r="BN143" s="42">
        <f>SUM(AY143:BJ143)+SUM(COUNTIFS(Q143:AX143,{"TERM","RESIGNED"}))</f>
        <v>31</v>
      </c>
      <c r="BO143" s="1" t="s">
        <v>45</v>
      </c>
      <c r="BP143" s="42" t="s">
        <v>1018</v>
      </c>
      <c r="BQ143" s="34"/>
    </row>
    <row r="144" spans="1:69" x14ac:dyDescent="0.25">
      <c r="A144" s="32">
        <f t="shared" si="18"/>
        <v>142</v>
      </c>
      <c r="B144" s="1" t="s">
        <v>172</v>
      </c>
      <c r="C144" s="1">
        <v>14275</v>
      </c>
      <c r="D144" s="27">
        <v>100439</v>
      </c>
      <c r="E144" s="1" t="s">
        <v>946</v>
      </c>
      <c r="F144" s="34" t="s">
        <v>126</v>
      </c>
      <c r="G144" s="34" t="s">
        <v>115</v>
      </c>
      <c r="H144" s="30">
        <v>44287</v>
      </c>
      <c r="I144" s="30">
        <v>43287</v>
      </c>
      <c r="J144" s="30" t="s">
        <v>39</v>
      </c>
      <c r="K144" s="42">
        <f t="shared" ca="1" si="13"/>
        <v>1015</v>
      </c>
      <c r="L144" s="44" t="str">
        <f t="shared" si="14"/>
        <v>Non Billable</v>
      </c>
      <c r="M144" s="34" t="s">
        <v>52</v>
      </c>
      <c r="N144" s="1" t="s">
        <v>41</v>
      </c>
      <c r="O144" s="1" t="s">
        <v>42</v>
      </c>
      <c r="P144" s="1"/>
      <c r="Q144" s="1"/>
      <c r="R144" s="1" t="s">
        <v>57</v>
      </c>
      <c r="S144" s="33" t="s">
        <v>241</v>
      </c>
      <c r="T144" s="47" t="s">
        <v>967</v>
      </c>
      <c r="U144" s="47" t="s">
        <v>20</v>
      </c>
      <c r="V144" s="47" t="s">
        <v>20</v>
      </c>
      <c r="W144" s="47" t="s">
        <v>965</v>
      </c>
      <c r="X144" s="47" t="s">
        <v>965</v>
      </c>
      <c r="Y144" s="47" t="s">
        <v>965</v>
      </c>
      <c r="Z144" s="47" t="s">
        <v>967</v>
      </c>
      <c r="AA144" s="47" t="s">
        <v>967</v>
      </c>
      <c r="AB144" s="47" t="s">
        <v>20</v>
      </c>
      <c r="AC144" s="47" t="s">
        <v>20</v>
      </c>
      <c r="AD144" s="47" t="s">
        <v>967</v>
      </c>
      <c r="AE144" s="47" t="s">
        <v>965</v>
      </c>
      <c r="AF144" s="47" t="s">
        <v>965</v>
      </c>
      <c r="AG144" s="47" t="s">
        <v>965</v>
      </c>
      <c r="AH144" s="47" t="s">
        <v>965</v>
      </c>
      <c r="AI144" s="47" t="s">
        <v>20</v>
      </c>
      <c r="AJ144" s="47" t="s">
        <v>20</v>
      </c>
      <c r="AK144" s="47" t="s">
        <v>965</v>
      </c>
      <c r="AL144" s="47" t="s">
        <v>965</v>
      </c>
      <c r="AM144" s="47" t="s">
        <v>965</v>
      </c>
      <c r="AN144" s="47" t="s">
        <v>965</v>
      </c>
      <c r="AO144" s="47" t="s">
        <v>965</v>
      </c>
      <c r="AP144" s="47" t="s">
        <v>20</v>
      </c>
      <c r="AQ144" s="47" t="s">
        <v>20</v>
      </c>
      <c r="AR144" s="47" t="s">
        <v>20</v>
      </c>
      <c r="AS144" s="47" t="s">
        <v>968</v>
      </c>
      <c r="AT144" s="47" t="s">
        <v>968</v>
      </c>
      <c r="AU144" s="47" t="s">
        <v>968</v>
      </c>
      <c r="AV144" s="47" t="s">
        <v>968</v>
      </c>
      <c r="AW144" s="47" t="s">
        <v>20</v>
      </c>
      <c r="AX144" s="47" t="s">
        <v>20</v>
      </c>
      <c r="AY144" s="42">
        <f>COUNTIFS($T144:$AX144,"P")</f>
        <v>12</v>
      </c>
      <c r="AZ144" s="42">
        <f>COUNTIFS($T144:$AX144,"HD")/2</f>
        <v>0</v>
      </c>
      <c r="BA144" s="42">
        <f>COUNTIFS($T144:$AX144,"DO")</f>
        <v>11</v>
      </c>
      <c r="BB144" s="1">
        <f>COUNTIFS($T144:$AX144,"UPL")</f>
        <v>0</v>
      </c>
      <c r="BC144" s="42">
        <f>COUNTIFS($T144:$AX144,"LWP")</f>
        <v>0</v>
      </c>
      <c r="BD144" s="42">
        <f>SUM(COUNTIFS($T144:$AX144,{"PAT","MAT"}))</f>
        <v>0</v>
      </c>
      <c r="BE144" s="42">
        <f>COUNTIFS($T144:$AX144,"HO")</f>
        <v>0</v>
      </c>
      <c r="BF144" s="42">
        <f>COUNTIFS($T144:$AX144,"NA")</f>
        <v>0</v>
      </c>
      <c r="BG144" s="42">
        <f>COUNTIFS($T144:$AX144,"PL")</f>
        <v>4</v>
      </c>
      <c r="BH144" s="42">
        <f>COUNTIFS($T144:$AX144,"CL")</f>
        <v>4</v>
      </c>
      <c r="BI144" s="42">
        <f>COUNTIFS($T144:$AX144,"BL")</f>
        <v>0</v>
      </c>
      <c r="BJ144" s="42">
        <f>COUNTIFS($T144:$AX144,"CO")</f>
        <v>0</v>
      </c>
      <c r="BK144" s="42">
        <f t="shared" si="15"/>
        <v>8</v>
      </c>
      <c r="BL144" s="42">
        <f t="shared" si="16"/>
        <v>0</v>
      </c>
      <c r="BM144" s="42">
        <f t="shared" si="17"/>
        <v>0</v>
      </c>
      <c r="BN144" s="42">
        <f>SUM(AY144:BJ144)+SUM(COUNTIFS(Q144:AX144,{"TERM","RESIGNED"}))</f>
        <v>31</v>
      </c>
      <c r="BO144" s="1" t="s">
        <v>45</v>
      </c>
      <c r="BP144" s="42" t="s">
        <v>1021</v>
      </c>
      <c r="BQ144" s="34"/>
    </row>
    <row r="145" spans="1:69" x14ac:dyDescent="0.25">
      <c r="A145" s="32">
        <f t="shared" si="18"/>
        <v>143</v>
      </c>
      <c r="B145" s="1" t="s">
        <v>172</v>
      </c>
      <c r="C145" s="1">
        <v>15006</v>
      </c>
      <c r="D145" s="27">
        <v>100443</v>
      </c>
      <c r="E145" s="1" t="s">
        <v>946</v>
      </c>
      <c r="F145" s="34" t="s">
        <v>146</v>
      </c>
      <c r="G145" s="34" t="s">
        <v>115</v>
      </c>
      <c r="H145" s="30">
        <v>44287</v>
      </c>
      <c r="I145" s="30">
        <v>43448</v>
      </c>
      <c r="J145" s="30" t="s">
        <v>39</v>
      </c>
      <c r="K145" s="42">
        <f t="shared" ca="1" si="13"/>
        <v>1015</v>
      </c>
      <c r="L145" s="44" t="str">
        <f t="shared" si="14"/>
        <v>Non Billable</v>
      </c>
      <c r="M145" s="34" t="s">
        <v>52</v>
      </c>
      <c r="N145" s="1" t="s">
        <v>41</v>
      </c>
      <c r="O145" s="1" t="s">
        <v>42</v>
      </c>
      <c r="P145" s="1"/>
      <c r="Q145" s="1"/>
      <c r="R145" s="1" t="s">
        <v>57</v>
      </c>
      <c r="S145" s="33" t="s">
        <v>251</v>
      </c>
      <c r="T145" s="47" t="s">
        <v>965</v>
      </c>
      <c r="U145" s="47" t="s">
        <v>20</v>
      </c>
      <c r="V145" s="47" t="s">
        <v>20</v>
      </c>
      <c r="W145" s="47" t="s">
        <v>965</v>
      </c>
      <c r="X145" s="47" t="s">
        <v>967</v>
      </c>
      <c r="Y145" s="47" t="s">
        <v>965</v>
      </c>
      <c r="Z145" s="47" t="s">
        <v>968</v>
      </c>
      <c r="AA145" s="47" t="s">
        <v>968</v>
      </c>
      <c r="AB145" s="47" t="s">
        <v>20</v>
      </c>
      <c r="AC145" s="47" t="s">
        <v>20</v>
      </c>
      <c r="AD145" s="47" t="s">
        <v>965</v>
      </c>
      <c r="AE145" s="47" t="s">
        <v>965</v>
      </c>
      <c r="AF145" s="47" t="s">
        <v>965</v>
      </c>
      <c r="AG145" s="47" t="s">
        <v>965</v>
      </c>
      <c r="AH145" s="47" t="s">
        <v>965</v>
      </c>
      <c r="AI145" s="47" t="s">
        <v>20</v>
      </c>
      <c r="AJ145" s="47" t="s">
        <v>20</v>
      </c>
      <c r="AK145" s="47" t="s">
        <v>965</v>
      </c>
      <c r="AL145" s="47" t="s">
        <v>965</v>
      </c>
      <c r="AM145" s="47" t="s">
        <v>965</v>
      </c>
      <c r="AN145" s="47" t="s">
        <v>965</v>
      </c>
      <c r="AO145" s="47" t="s">
        <v>968</v>
      </c>
      <c r="AP145" s="47" t="s">
        <v>20</v>
      </c>
      <c r="AQ145" s="47" t="s">
        <v>20</v>
      </c>
      <c r="AR145" s="47" t="s">
        <v>20</v>
      </c>
      <c r="AS145" s="47" t="s">
        <v>965</v>
      </c>
      <c r="AT145" s="47" t="s">
        <v>965</v>
      </c>
      <c r="AU145" s="47" t="s">
        <v>22</v>
      </c>
      <c r="AV145" s="47" t="s">
        <v>965</v>
      </c>
      <c r="AW145" s="47" t="s">
        <v>20</v>
      </c>
      <c r="AX145" s="47" t="s">
        <v>20</v>
      </c>
      <c r="AY145" s="42">
        <f>COUNTIFS($T145:$AX145,"P")</f>
        <v>15</v>
      </c>
      <c r="AZ145" s="42">
        <f>COUNTIFS($T145:$AX145,"HD")/2</f>
        <v>0</v>
      </c>
      <c r="BA145" s="42">
        <f>COUNTIFS($T145:$AX145,"DO")</f>
        <v>11</v>
      </c>
      <c r="BB145" s="1">
        <f>COUNTIFS($T145:$AX145,"UPL")</f>
        <v>0</v>
      </c>
      <c r="BC145" s="42">
        <f>COUNTIFS($T145:$AX145,"LWP")</f>
        <v>1</v>
      </c>
      <c r="BD145" s="42">
        <f>SUM(COUNTIFS($T145:$AX145,{"PAT","MAT"}))</f>
        <v>0</v>
      </c>
      <c r="BE145" s="42">
        <f>COUNTIFS($T145:$AX145,"HO")</f>
        <v>0</v>
      </c>
      <c r="BF145" s="42">
        <f>COUNTIFS($T145:$AX145,"NA")</f>
        <v>0</v>
      </c>
      <c r="BG145" s="42">
        <f>COUNTIFS($T145:$AX145,"PL")</f>
        <v>3</v>
      </c>
      <c r="BH145" s="42">
        <f>COUNTIFS($T145:$AX145,"CL")</f>
        <v>1</v>
      </c>
      <c r="BI145" s="42">
        <f>COUNTIFS($T145:$AX145,"BL")</f>
        <v>0</v>
      </c>
      <c r="BJ145" s="42">
        <f>COUNTIFS($T145:$AX145,"CO")</f>
        <v>0</v>
      </c>
      <c r="BK145" s="42">
        <f t="shared" si="15"/>
        <v>4</v>
      </c>
      <c r="BL145" s="42">
        <f t="shared" si="16"/>
        <v>0</v>
      </c>
      <c r="BM145" s="42">
        <f t="shared" si="17"/>
        <v>1</v>
      </c>
      <c r="BN145" s="42">
        <f>SUM(AY145:BJ145)+SUM(COUNTIFS(Q145:AX145,{"TERM","RESIGNED"}))</f>
        <v>31</v>
      </c>
      <c r="BO145" s="1" t="s">
        <v>45</v>
      </c>
      <c r="BP145" s="42" t="s">
        <v>1019</v>
      </c>
      <c r="BQ145" s="34"/>
    </row>
    <row r="146" spans="1:69" x14ac:dyDescent="0.25">
      <c r="A146" s="32">
        <f t="shared" si="18"/>
        <v>144</v>
      </c>
      <c r="B146" s="1" t="s">
        <v>172</v>
      </c>
      <c r="C146" s="1">
        <v>11922</v>
      </c>
      <c r="D146" s="27">
        <v>100444</v>
      </c>
      <c r="E146" s="1" t="s">
        <v>946</v>
      </c>
      <c r="F146" s="34" t="s">
        <v>254</v>
      </c>
      <c r="G146" s="34" t="s">
        <v>115</v>
      </c>
      <c r="H146" s="30">
        <v>44287</v>
      </c>
      <c r="I146" s="30">
        <v>42600</v>
      </c>
      <c r="J146" s="30" t="s">
        <v>39</v>
      </c>
      <c r="K146" s="42">
        <f t="shared" ca="1" si="13"/>
        <v>1015</v>
      </c>
      <c r="L146" s="44" t="str">
        <f t="shared" si="14"/>
        <v>Non Billable</v>
      </c>
      <c r="M146" s="34" t="s">
        <v>52</v>
      </c>
      <c r="N146" s="1" t="s">
        <v>41</v>
      </c>
      <c r="O146" s="1" t="s">
        <v>42</v>
      </c>
      <c r="P146" s="1"/>
      <c r="Q146" s="1"/>
      <c r="R146" s="1" t="s">
        <v>57</v>
      </c>
      <c r="S146" s="33" t="s">
        <v>211</v>
      </c>
      <c r="T146" s="47" t="s">
        <v>968</v>
      </c>
      <c r="U146" s="47" t="s">
        <v>20</v>
      </c>
      <c r="V146" s="47" t="s">
        <v>20</v>
      </c>
      <c r="W146" s="47" t="s">
        <v>965</v>
      </c>
      <c r="X146" s="47" t="s">
        <v>965</v>
      </c>
      <c r="Y146" s="47" t="s">
        <v>965</v>
      </c>
      <c r="Z146" s="47" t="s">
        <v>965</v>
      </c>
      <c r="AA146" s="47" t="s">
        <v>965</v>
      </c>
      <c r="AB146" s="47" t="s">
        <v>20</v>
      </c>
      <c r="AC146" s="47" t="s">
        <v>20</v>
      </c>
      <c r="AD146" s="47" t="s">
        <v>967</v>
      </c>
      <c r="AE146" s="47" t="s">
        <v>968</v>
      </c>
      <c r="AF146" s="47" t="s">
        <v>968</v>
      </c>
      <c r="AG146" s="47" t="s">
        <v>965</v>
      </c>
      <c r="AH146" s="47" t="s">
        <v>965</v>
      </c>
      <c r="AI146" s="47" t="s">
        <v>20</v>
      </c>
      <c r="AJ146" s="47" t="s">
        <v>20</v>
      </c>
      <c r="AK146" s="47" t="s">
        <v>965</v>
      </c>
      <c r="AL146" s="47" t="s">
        <v>965</v>
      </c>
      <c r="AM146" s="47" t="s">
        <v>965</v>
      </c>
      <c r="AN146" s="47" t="s">
        <v>965</v>
      </c>
      <c r="AO146" s="47" t="s">
        <v>965</v>
      </c>
      <c r="AP146" s="47" t="s">
        <v>20</v>
      </c>
      <c r="AQ146" s="47" t="s">
        <v>20</v>
      </c>
      <c r="AR146" s="47" t="s">
        <v>20</v>
      </c>
      <c r="AS146" s="47" t="s">
        <v>965</v>
      </c>
      <c r="AT146" s="47" t="s">
        <v>965</v>
      </c>
      <c r="AU146" s="47" t="s">
        <v>965</v>
      </c>
      <c r="AV146" s="47" t="s">
        <v>965</v>
      </c>
      <c r="AW146" s="47" t="s">
        <v>20</v>
      </c>
      <c r="AX146" s="47" t="s">
        <v>20</v>
      </c>
      <c r="AY146" s="42">
        <f>COUNTIFS($T146:$AX146,"P")</f>
        <v>16</v>
      </c>
      <c r="AZ146" s="42">
        <f>COUNTIFS($T146:$AX146,"HD")/2</f>
        <v>0</v>
      </c>
      <c r="BA146" s="42">
        <f>COUNTIFS($T146:$AX146,"DO")</f>
        <v>11</v>
      </c>
      <c r="BB146" s="1">
        <f>COUNTIFS($T146:$AX146,"UPL")</f>
        <v>0</v>
      </c>
      <c r="BC146" s="42">
        <f>COUNTIFS($T146:$AX146,"LWP")</f>
        <v>0</v>
      </c>
      <c r="BD146" s="42">
        <f>SUM(COUNTIFS($T146:$AX146,{"PAT","MAT"}))</f>
        <v>0</v>
      </c>
      <c r="BE146" s="42">
        <f>COUNTIFS($T146:$AX146,"HO")</f>
        <v>0</v>
      </c>
      <c r="BF146" s="42">
        <f>COUNTIFS($T146:$AX146,"NA")</f>
        <v>0</v>
      </c>
      <c r="BG146" s="42">
        <f>COUNTIFS($T146:$AX146,"PL")</f>
        <v>3</v>
      </c>
      <c r="BH146" s="42">
        <f>COUNTIFS($T146:$AX146,"CL")</f>
        <v>1</v>
      </c>
      <c r="BI146" s="42">
        <f>COUNTIFS($T146:$AX146,"BL")</f>
        <v>0</v>
      </c>
      <c r="BJ146" s="42">
        <f>COUNTIFS($T146:$AX146,"CO")</f>
        <v>0</v>
      </c>
      <c r="BK146" s="42">
        <f t="shared" si="15"/>
        <v>4</v>
      </c>
      <c r="BL146" s="42">
        <f t="shared" si="16"/>
        <v>0</v>
      </c>
      <c r="BM146" s="42">
        <f t="shared" si="17"/>
        <v>1</v>
      </c>
      <c r="BN146" s="42">
        <f>SUM(AY146:BJ146)+SUM(COUNTIFS(Q146:AX146,{"TERM","RESIGNED"}))</f>
        <v>31</v>
      </c>
      <c r="BO146" s="1" t="s">
        <v>45</v>
      </c>
      <c r="BP146" s="42" t="s">
        <v>1018</v>
      </c>
      <c r="BQ146" s="34"/>
    </row>
    <row r="147" spans="1:69" x14ac:dyDescent="0.25">
      <c r="A147" s="32">
        <f t="shared" si="18"/>
        <v>145</v>
      </c>
      <c r="B147" s="1" t="s">
        <v>172</v>
      </c>
      <c r="C147" s="1">
        <v>15686</v>
      </c>
      <c r="D147" s="27">
        <v>100445</v>
      </c>
      <c r="E147" s="1" t="s">
        <v>946</v>
      </c>
      <c r="F147" s="34" t="s">
        <v>211</v>
      </c>
      <c r="G147" s="34" t="s">
        <v>51</v>
      </c>
      <c r="H147" s="30">
        <v>44287</v>
      </c>
      <c r="I147" s="30">
        <v>43529</v>
      </c>
      <c r="J147" s="30" t="s">
        <v>39</v>
      </c>
      <c r="K147" s="42">
        <f t="shared" ca="1" si="13"/>
        <v>1015</v>
      </c>
      <c r="L147" s="44" t="str">
        <f t="shared" si="14"/>
        <v>Non Billable</v>
      </c>
      <c r="M147" s="34" t="s">
        <v>52</v>
      </c>
      <c r="N147" s="1" t="s">
        <v>41</v>
      </c>
      <c r="O147" s="1" t="s">
        <v>42</v>
      </c>
      <c r="P147" s="1"/>
      <c r="Q147" s="1"/>
      <c r="R147" s="1" t="s">
        <v>48</v>
      </c>
      <c r="S147" s="33" t="s">
        <v>49</v>
      </c>
      <c r="T147" s="47" t="s">
        <v>965</v>
      </c>
      <c r="U147" s="47" t="s">
        <v>20</v>
      </c>
      <c r="V147" s="47" t="s">
        <v>20</v>
      </c>
      <c r="W147" s="47" t="s">
        <v>965</v>
      </c>
      <c r="X147" s="47" t="s">
        <v>965</v>
      </c>
      <c r="Y147" s="47" t="s">
        <v>965</v>
      </c>
      <c r="Z147" s="47" t="s">
        <v>965</v>
      </c>
      <c r="AA147" s="47" t="s">
        <v>965</v>
      </c>
      <c r="AB147" s="47" t="s">
        <v>20</v>
      </c>
      <c r="AC147" s="47" t="s">
        <v>20</v>
      </c>
      <c r="AD147" s="47" t="s">
        <v>965</v>
      </c>
      <c r="AE147" s="47" t="s">
        <v>965</v>
      </c>
      <c r="AF147" s="47" t="s">
        <v>965</v>
      </c>
      <c r="AG147" s="47" t="s">
        <v>965</v>
      </c>
      <c r="AH147" s="47" t="s">
        <v>965</v>
      </c>
      <c r="AI147" s="47" t="s">
        <v>20</v>
      </c>
      <c r="AJ147" s="47" t="s">
        <v>20</v>
      </c>
      <c r="AK147" s="47" t="s">
        <v>967</v>
      </c>
      <c r="AL147" s="47" t="s">
        <v>968</v>
      </c>
      <c r="AM147" s="47" t="s">
        <v>968</v>
      </c>
      <c r="AN147" s="47" t="s">
        <v>968</v>
      </c>
      <c r="AO147" s="47" t="s">
        <v>968</v>
      </c>
      <c r="AP147" s="47" t="s">
        <v>20</v>
      </c>
      <c r="AQ147" s="47" t="s">
        <v>20</v>
      </c>
      <c r="AR147" s="47" t="s">
        <v>20</v>
      </c>
      <c r="AS147" s="47" t="s">
        <v>968</v>
      </c>
      <c r="AT147" s="47" t="s">
        <v>968</v>
      </c>
      <c r="AU147" s="47" t="s">
        <v>968</v>
      </c>
      <c r="AV147" s="47" t="s">
        <v>968</v>
      </c>
      <c r="AW147" s="47" t="s">
        <v>20</v>
      </c>
      <c r="AX147" s="47" t="s">
        <v>20</v>
      </c>
      <c r="AY147" s="42">
        <f>COUNTIFS($T147:$AX147,"P")</f>
        <v>11</v>
      </c>
      <c r="AZ147" s="42">
        <f>COUNTIFS($T147:$AX147,"HD")/2</f>
        <v>0</v>
      </c>
      <c r="BA147" s="42">
        <f>COUNTIFS($T147:$AX147,"DO")</f>
        <v>11</v>
      </c>
      <c r="BB147" s="1">
        <f>COUNTIFS($T147:$AX147,"UPL")</f>
        <v>0</v>
      </c>
      <c r="BC147" s="42">
        <f>COUNTIFS($T147:$AX147,"LWP")</f>
        <v>0</v>
      </c>
      <c r="BD147" s="42">
        <f>SUM(COUNTIFS($T147:$AX147,{"PAT","MAT"}))</f>
        <v>0</v>
      </c>
      <c r="BE147" s="42">
        <f>COUNTIFS($T147:$AX147,"HO")</f>
        <v>0</v>
      </c>
      <c r="BF147" s="42">
        <f>COUNTIFS($T147:$AX147,"NA")</f>
        <v>0</v>
      </c>
      <c r="BG147" s="42">
        <f>COUNTIFS($T147:$AX147,"PL")</f>
        <v>8</v>
      </c>
      <c r="BH147" s="42">
        <f>COUNTIFS($T147:$AX147,"CL")</f>
        <v>1</v>
      </c>
      <c r="BI147" s="42">
        <f>COUNTIFS($T147:$AX147,"BL")</f>
        <v>0</v>
      </c>
      <c r="BJ147" s="42">
        <f>COUNTIFS($T147:$AX147,"CO")</f>
        <v>0</v>
      </c>
      <c r="BK147" s="42">
        <f t="shared" si="15"/>
        <v>9</v>
      </c>
      <c r="BL147" s="42">
        <f t="shared" si="16"/>
        <v>0</v>
      </c>
      <c r="BM147" s="42">
        <f t="shared" si="17"/>
        <v>0</v>
      </c>
      <c r="BN147" s="42">
        <f>SUM(AY147:BJ147)+SUM(COUNTIFS(Q147:AX147,{"TERM","RESIGNED"}))</f>
        <v>31</v>
      </c>
      <c r="BO147" s="1" t="s">
        <v>45</v>
      </c>
      <c r="BP147" s="42" t="s">
        <v>1018</v>
      </c>
      <c r="BQ147" s="34"/>
    </row>
    <row r="148" spans="1:69" x14ac:dyDescent="0.25">
      <c r="A148" s="32">
        <f t="shared" si="18"/>
        <v>146</v>
      </c>
      <c r="B148" s="1" t="s">
        <v>172</v>
      </c>
      <c r="C148" s="1">
        <v>15726</v>
      </c>
      <c r="D148" s="27">
        <v>100446</v>
      </c>
      <c r="E148" s="1" t="s">
        <v>946</v>
      </c>
      <c r="F148" s="34" t="s">
        <v>255</v>
      </c>
      <c r="G148" s="34" t="s">
        <v>115</v>
      </c>
      <c r="H148" s="30">
        <v>44287</v>
      </c>
      <c r="I148" s="30">
        <v>43539</v>
      </c>
      <c r="J148" s="30" t="s">
        <v>39</v>
      </c>
      <c r="K148" s="42">
        <f t="shared" ca="1" si="13"/>
        <v>1015</v>
      </c>
      <c r="L148" s="44" t="str">
        <f t="shared" si="14"/>
        <v>Non Billable</v>
      </c>
      <c r="M148" s="34" t="s">
        <v>52</v>
      </c>
      <c r="N148" s="1" t="s">
        <v>41</v>
      </c>
      <c r="O148" s="1" t="s">
        <v>42</v>
      </c>
      <c r="P148" s="1"/>
      <c r="Q148" s="1"/>
      <c r="R148" s="1" t="s">
        <v>57</v>
      </c>
      <c r="S148" s="33" t="s">
        <v>141</v>
      </c>
      <c r="T148" s="47" t="s">
        <v>965</v>
      </c>
      <c r="U148" s="47" t="s">
        <v>20</v>
      </c>
      <c r="V148" s="47" t="s">
        <v>20</v>
      </c>
      <c r="W148" s="47" t="s">
        <v>965</v>
      </c>
      <c r="X148" s="47" t="s">
        <v>965</v>
      </c>
      <c r="Y148" s="47" t="s">
        <v>965</v>
      </c>
      <c r="Z148" s="47" t="s">
        <v>965</v>
      </c>
      <c r="AA148" s="47" t="s">
        <v>965</v>
      </c>
      <c r="AB148" s="47" t="s">
        <v>20</v>
      </c>
      <c r="AC148" s="47" t="s">
        <v>20</v>
      </c>
      <c r="AD148" s="47" t="s">
        <v>965</v>
      </c>
      <c r="AE148" s="47" t="s">
        <v>965</v>
      </c>
      <c r="AF148" s="47" t="s">
        <v>965</v>
      </c>
      <c r="AG148" s="47" t="s">
        <v>965</v>
      </c>
      <c r="AH148" s="47" t="s">
        <v>965</v>
      </c>
      <c r="AI148" s="47" t="s">
        <v>20</v>
      </c>
      <c r="AJ148" s="47" t="s">
        <v>20</v>
      </c>
      <c r="AK148" s="47" t="s">
        <v>968</v>
      </c>
      <c r="AL148" s="47" t="s">
        <v>968</v>
      </c>
      <c r="AM148" s="47" t="s">
        <v>965</v>
      </c>
      <c r="AN148" s="47" t="s">
        <v>965</v>
      </c>
      <c r="AO148" s="47" t="s">
        <v>965</v>
      </c>
      <c r="AP148" s="47" t="s">
        <v>20</v>
      </c>
      <c r="AQ148" s="47" t="s">
        <v>20</v>
      </c>
      <c r="AR148" s="47" t="s">
        <v>20</v>
      </c>
      <c r="AS148" s="47" t="s">
        <v>967</v>
      </c>
      <c r="AT148" s="47" t="s">
        <v>967</v>
      </c>
      <c r="AU148" s="47" t="s">
        <v>968</v>
      </c>
      <c r="AV148" s="47" t="s">
        <v>968</v>
      </c>
      <c r="AW148" s="47" t="s">
        <v>20</v>
      </c>
      <c r="AX148" s="47" t="s">
        <v>20</v>
      </c>
      <c r="AY148" s="42">
        <f>COUNTIFS($T148:$AX148,"P")</f>
        <v>14</v>
      </c>
      <c r="AZ148" s="42">
        <f>COUNTIFS($T148:$AX148,"HD")/2</f>
        <v>0</v>
      </c>
      <c r="BA148" s="42">
        <f>COUNTIFS($T148:$AX148,"DO")</f>
        <v>11</v>
      </c>
      <c r="BB148" s="1">
        <f>COUNTIFS($T148:$AX148,"UPL")</f>
        <v>0</v>
      </c>
      <c r="BC148" s="42">
        <f>COUNTIFS($T148:$AX148,"LWP")</f>
        <v>0</v>
      </c>
      <c r="BD148" s="42">
        <f>SUM(COUNTIFS($T148:$AX148,{"PAT","MAT"}))</f>
        <v>0</v>
      </c>
      <c r="BE148" s="42">
        <f>COUNTIFS($T148:$AX148,"HO")</f>
        <v>0</v>
      </c>
      <c r="BF148" s="42">
        <f>COUNTIFS($T148:$AX148,"NA")</f>
        <v>0</v>
      </c>
      <c r="BG148" s="42">
        <f>COUNTIFS($T148:$AX148,"PL")</f>
        <v>4</v>
      </c>
      <c r="BH148" s="42">
        <f>COUNTIFS($T148:$AX148,"CL")</f>
        <v>2</v>
      </c>
      <c r="BI148" s="42">
        <f>COUNTIFS($T148:$AX148,"BL")</f>
        <v>0</v>
      </c>
      <c r="BJ148" s="42">
        <f>COUNTIFS($T148:$AX148,"CO")</f>
        <v>0</v>
      </c>
      <c r="BK148" s="42">
        <f t="shared" si="15"/>
        <v>6</v>
      </c>
      <c r="BL148" s="42">
        <f t="shared" si="16"/>
        <v>0</v>
      </c>
      <c r="BM148" s="42">
        <f t="shared" si="17"/>
        <v>1</v>
      </c>
      <c r="BN148" s="42">
        <f>SUM(AY148:BJ148)+SUM(COUNTIFS(Q148:AX148,{"TERM","RESIGNED"}))</f>
        <v>31</v>
      </c>
      <c r="BO148" s="1" t="s">
        <v>45</v>
      </c>
      <c r="BP148" s="42" t="s">
        <v>1018</v>
      </c>
      <c r="BQ148" s="34"/>
    </row>
    <row r="149" spans="1:69" x14ac:dyDescent="0.25">
      <c r="A149" s="32">
        <f t="shared" si="18"/>
        <v>147</v>
      </c>
      <c r="B149" s="1" t="s">
        <v>172</v>
      </c>
      <c r="C149" s="1">
        <v>16574</v>
      </c>
      <c r="D149" s="27">
        <v>100449</v>
      </c>
      <c r="E149" s="1" t="s">
        <v>946</v>
      </c>
      <c r="F149" s="34" t="s">
        <v>251</v>
      </c>
      <c r="G149" s="34" t="s">
        <v>38</v>
      </c>
      <c r="H149" s="30">
        <v>44287</v>
      </c>
      <c r="I149" s="30">
        <v>43665</v>
      </c>
      <c r="J149" s="30" t="s">
        <v>39</v>
      </c>
      <c r="K149" s="42">
        <f t="shared" ca="1" si="13"/>
        <v>1015</v>
      </c>
      <c r="L149" s="44" t="str">
        <f t="shared" si="14"/>
        <v>Non Billable</v>
      </c>
      <c r="M149" s="34" t="s">
        <v>52</v>
      </c>
      <c r="N149" s="1" t="s">
        <v>41</v>
      </c>
      <c r="O149" s="1" t="s">
        <v>42</v>
      </c>
      <c r="P149" s="1"/>
      <c r="Q149" s="1"/>
      <c r="R149" s="1" t="s">
        <v>48</v>
      </c>
      <c r="S149" s="33" t="s">
        <v>249</v>
      </c>
      <c r="T149" s="47" t="s">
        <v>968</v>
      </c>
      <c r="U149" s="47" t="s">
        <v>20</v>
      </c>
      <c r="V149" s="47" t="s">
        <v>20</v>
      </c>
      <c r="W149" s="47" t="s">
        <v>965</v>
      </c>
      <c r="X149" s="47" t="s">
        <v>965</v>
      </c>
      <c r="Y149" s="47" t="s">
        <v>965</v>
      </c>
      <c r="Z149" s="47" t="s">
        <v>965</v>
      </c>
      <c r="AA149" s="47" t="s">
        <v>967</v>
      </c>
      <c r="AB149" s="47" t="s">
        <v>20</v>
      </c>
      <c r="AC149" s="47" t="s">
        <v>20</v>
      </c>
      <c r="AD149" s="47" t="s">
        <v>965</v>
      </c>
      <c r="AE149" s="47" t="s">
        <v>965</v>
      </c>
      <c r="AF149" s="47" t="s">
        <v>965</v>
      </c>
      <c r="AG149" s="47" t="s">
        <v>965</v>
      </c>
      <c r="AH149" s="47" t="s">
        <v>965</v>
      </c>
      <c r="AI149" s="47" t="s">
        <v>20</v>
      </c>
      <c r="AJ149" s="47" t="s">
        <v>20</v>
      </c>
      <c r="AK149" s="47" t="s">
        <v>968</v>
      </c>
      <c r="AL149" s="47" t="s">
        <v>965</v>
      </c>
      <c r="AM149" s="47" t="s">
        <v>965</v>
      </c>
      <c r="AN149" s="47" t="s">
        <v>968</v>
      </c>
      <c r="AO149" s="47" t="s">
        <v>968</v>
      </c>
      <c r="AP149" s="47" t="s">
        <v>20</v>
      </c>
      <c r="AQ149" s="47" t="s">
        <v>20</v>
      </c>
      <c r="AR149" s="47" t="s">
        <v>20</v>
      </c>
      <c r="AS149" s="47" t="s">
        <v>967</v>
      </c>
      <c r="AT149" s="47" t="s">
        <v>967</v>
      </c>
      <c r="AU149" s="47" t="s">
        <v>967</v>
      </c>
      <c r="AV149" s="47" t="s">
        <v>967</v>
      </c>
      <c r="AW149" s="47" t="s">
        <v>20</v>
      </c>
      <c r="AX149" s="47" t="s">
        <v>20</v>
      </c>
      <c r="AY149" s="42">
        <f>COUNTIFS($T149:$AX149,"P")</f>
        <v>11</v>
      </c>
      <c r="AZ149" s="42">
        <f>COUNTIFS($T149:$AX149,"HD")/2</f>
        <v>0</v>
      </c>
      <c r="BA149" s="42">
        <f>COUNTIFS($T149:$AX149,"DO")</f>
        <v>11</v>
      </c>
      <c r="BB149" s="1">
        <f>COUNTIFS($T149:$AX149,"UPL")</f>
        <v>0</v>
      </c>
      <c r="BC149" s="42">
        <f>COUNTIFS($T149:$AX149,"LWP")</f>
        <v>0</v>
      </c>
      <c r="BD149" s="42">
        <f>SUM(COUNTIFS($T149:$AX149,{"PAT","MAT"}))</f>
        <v>0</v>
      </c>
      <c r="BE149" s="42">
        <f>COUNTIFS($T149:$AX149,"HO")</f>
        <v>0</v>
      </c>
      <c r="BF149" s="42">
        <f>COUNTIFS($T149:$AX149,"NA")</f>
        <v>0</v>
      </c>
      <c r="BG149" s="42">
        <f>COUNTIFS($T149:$AX149,"PL")</f>
        <v>4</v>
      </c>
      <c r="BH149" s="42">
        <f>COUNTIFS($T149:$AX149,"CL")</f>
        <v>5</v>
      </c>
      <c r="BI149" s="42">
        <f>COUNTIFS($T149:$AX149,"BL")</f>
        <v>0</v>
      </c>
      <c r="BJ149" s="42">
        <f>COUNTIFS($T149:$AX149,"CO")</f>
        <v>0</v>
      </c>
      <c r="BK149" s="42">
        <f t="shared" si="15"/>
        <v>9</v>
      </c>
      <c r="BL149" s="42">
        <f t="shared" si="16"/>
        <v>0</v>
      </c>
      <c r="BM149" s="42">
        <f t="shared" si="17"/>
        <v>0</v>
      </c>
      <c r="BN149" s="42">
        <f>SUM(AY149:BJ149)+SUM(COUNTIFS(Q149:AX149,{"TERM","RESIGNED"}))</f>
        <v>31</v>
      </c>
      <c r="BO149" s="1" t="s">
        <v>45</v>
      </c>
      <c r="BP149" s="42" t="s">
        <v>1019</v>
      </c>
      <c r="BQ149" s="34"/>
    </row>
    <row r="150" spans="1:69" x14ac:dyDescent="0.25">
      <c r="A150" s="32">
        <f t="shared" si="18"/>
        <v>148</v>
      </c>
      <c r="B150" s="1" t="s">
        <v>172</v>
      </c>
      <c r="C150" s="1">
        <v>16818</v>
      </c>
      <c r="D150" s="27">
        <v>100451</v>
      </c>
      <c r="E150" s="1" t="s">
        <v>946</v>
      </c>
      <c r="F150" s="34" t="s">
        <v>256</v>
      </c>
      <c r="G150" s="34" t="s">
        <v>70</v>
      </c>
      <c r="H150" s="30">
        <v>44287</v>
      </c>
      <c r="I150" s="30">
        <v>43713</v>
      </c>
      <c r="J150" s="30" t="s">
        <v>39</v>
      </c>
      <c r="K150" s="42">
        <f t="shared" ca="1" si="13"/>
        <v>1015</v>
      </c>
      <c r="L150" s="44" t="str">
        <f t="shared" si="14"/>
        <v>Non Billable</v>
      </c>
      <c r="M150" s="34" t="s">
        <v>52</v>
      </c>
      <c r="N150" s="1" t="s">
        <v>41</v>
      </c>
      <c r="O150" s="1" t="s">
        <v>42</v>
      </c>
      <c r="P150" s="1"/>
      <c r="Q150" s="1"/>
      <c r="R150" s="1" t="s">
        <v>57</v>
      </c>
      <c r="S150" s="33" t="s">
        <v>211</v>
      </c>
      <c r="T150" s="47" t="s">
        <v>965</v>
      </c>
      <c r="U150" s="47" t="s">
        <v>20</v>
      </c>
      <c r="V150" s="47" t="s">
        <v>20</v>
      </c>
      <c r="W150" s="47" t="s">
        <v>965</v>
      </c>
      <c r="X150" s="47" t="s">
        <v>965</v>
      </c>
      <c r="Y150" s="47" t="s">
        <v>965</v>
      </c>
      <c r="Z150" s="47" t="s">
        <v>965</v>
      </c>
      <c r="AA150" s="47" t="s">
        <v>965</v>
      </c>
      <c r="AB150" s="47" t="s">
        <v>20</v>
      </c>
      <c r="AC150" s="47" t="s">
        <v>20</v>
      </c>
      <c r="AD150" s="47" t="s">
        <v>965</v>
      </c>
      <c r="AE150" s="47" t="s">
        <v>965</v>
      </c>
      <c r="AF150" s="47" t="s">
        <v>965</v>
      </c>
      <c r="AG150" s="47" t="s">
        <v>965</v>
      </c>
      <c r="AH150" s="47" t="s">
        <v>965</v>
      </c>
      <c r="AI150" s="47" t="s">
        <v>20</v>
      </c>
      <c r="AJ150" s="47" t="s">
        <v>20</v>
      </c>
      <c r="AK150" s="47" t="s">
        <v>965</v>
      </c>
      <c r="AL150" s="47" t="s">
        <v>965</v>
      </c>
      <c r="AM150" s="47" t="s">
        <v>965</v>
      </c>
      <c r="AN150" s="47" t="s">
        <v>965</v>
      </c>
      <c r="AO150" s="47" t="s">
        <v>965</v>
      </c>
      <c r="AP150" s="47" t="s">
        <v>20</v>
      </c>
      <c r="AQ150" s="47" t="s">
        <v>20</v>
      </c>
      <c r="AR150" s="47" t="s">
        <v>20</v>
      </c>
      <c r="AS150" s="47" t="s">
        <v>965</v>
      </c>
      <c r="AT150" s="47" t="s">
        <v>967</v>
      </c>
      <c r="AU150" s="47" t="s">
        <v>965</v>
      </c>
      <c r="AV150" s="47" t="s">
        <v>965</v>
      </c>
      <c r="AW150" s="47" t="s">
        <v>20</v>
      </c>
      <c r="AX150" s="47" t="s">
        <v>20</v>
      </c>
      <c r="AY150" s="42">
        <f>COUNTIFS($T150:$AX150,"P")</f>
        <v>19</v>
      </c>
      <c r="AZ150" s="42">
        <f>COUNTIFS($T150:$AX150,"HD")/2</f>
        <v>0</v>
      </c>
      <c r="BA150" s="42">
        <f>COUNTIFS($T150:$AX150,"DO")</f>
        <v>11</v>
      </c>
      <c r="BB150" s="1">
        <f>COUNTIFS($T150:$AX150,"UPL")</f>
        <v>0</v>
      </c>
      <c r="BC150" s="42">
        <f>COUNTIFS($T150:$AX150,"LWP")</f>
        <v>0</v>
      </c>
      <c r="BD150" s="42">
        <f>SUM(COUNTIFS($T150:$AX150,{"PAT","MAT"}))</f>
        <v>0</v>
      </c>
      <c r="BE150" s="42">
        <f>COUNTIFS($T150:$AX150,"HO")</f>
        <v>0</v>
      </c>
      <c r="BF150" s="42">
        <f>COUNTIFS($T150:$AX150,"NA")</f>
        <v>0</v>
      </c>
      <c r="BG150" s="42">
        <f>COUNTIFS($T150:$AX150,"PL")</f>
        <v>0</v>
      </c>
      <c r="BH150" s="42">
        <f>COUNTIFS($T150:$AX150,"CL")</f>
        <v>1</v>
      </c>
      <c r="BI150" s="42">
        <f>COUNTIFS($T150:$AX150,"BL")</f>
        <v>0</v>
      </c>
      <c r="BJ150" s="42">
        <f>COUNTIFS($T150:$AX150,"CO")</f>
        <v>0</v>
      </c>
      <c r="BK150" s="42">
        <f t="shared" si="15"/>
        <v>1</v>
      </c>
      <c r="BL150" s="42">
        <f t="shared" si="16"/>
        <v>1</v>
      </c>
      <c r="BM150" s="42">
        <f t="shared" si="17"/>
        <v>1</v>
      </c>
      <c r="BN150" s="42">
        <f>SUM(AY150:BJ150)+SUM(COUNTIFS(Q150:AX150,{"TERM","RESIGNED"}))</f>
        <v>31</v>
      </c>
      <c r="BO150" s="1" t="s">
        <v>45</v>
      </c>
      <c r="BP150" s="42" t="s">
        <v>1018</v>
      </c>
      <c r="BQ150" s="34"/>
    </row>
    <row r="151" spans="1:69" x14ac:dyDescent="0.25">
      <c r="A151" s="32">
        <f t="shared" si="18"/>
        <v>149</v>
      </c>
      <c r="B151" s="1" t="s">
        <v>172</v>
      </c>
      <c r="C151" s="1">
        <v>17635</v>
      </c>
      <c r="D151" s="27">
        <v>100453</v>
      </c>
      <c r="E151" s="1" t="s">
        <v>946</v>
      </c>
      <c r="F151" s="34" t="s">
        <v>216</v>
      </c>
      <c r="G151" s="34" t="s">
        <v>38</v>
      </c>
      <c r="H151" s="30">
        <v>44287</v>
      </c>
      <c r="I151" s="30">
        <v>44039</v>
      </c>
      <c r="J151" s="30" t="s">
        <v>39</v>
      </c>
      <c r="K151" s="42">
        <f t="shared" ca="1" si="13"/>
        <v>1015</v>
      </c>
      <c r="L151" s="44" t="str">
        <f t="shared" si="14"/>
        <v>Non Billable</v>
      </c>
      <c r="M151" s="34" t="s">
        <v>52</v>
      </c>
      <c r="N151" s="1" t="s">
        <v>41</v>
      </c>
      <c r="O151" s="1" t="s">
        <v>42</v>
      </c>
      <c r="P151" s="1"/>
      <c r="Q151" s="1"/>
      <c r="R151" s="1" t="s">
        <v>48</v>
      </c>
      <c r="S151" s="33" t="s">
        <v>53</v>
      </c>
      <c r="T151" s="47" t="s">
        <v>967</v>
      </c>
      <c r="U151" s="47" t="s">
        <v>20</v>
      </c>
      <c r="V151" s="47" t="s">
        <v>20</v>
      </c>
      <c r="W151" s="47" t="s">
        <v>965</v>
      </c>
      <c r="X151" s="47" t="s">
        <v>965</v>
      </c>
      <c r="Y151" s="47" t="s">
        <v>965</v>
      </c>
      <c r="Z151" s="47" t="s">
        <v>965</v>
      </c>
      <c r="AA151" s="47" t="s">
        <v>968</v>
      </c>
      <c r="AB151" s="47" t="s">
        <v>20</v>
      </c>
      <c r="AC151" s="47" t="s">
        <v>20</v>
      </c>
      <c r="AD151" s="47" t="s">
        <v>968</v>
      </c>
      <c r="AE151" s="47" t="s">
        <v>965</v>
      </c>
      <c r="AF151" s="47" t="s">
        <v>965</v>
      </c>
      <c r="AG151" s="47" t="s">
        <v>965</v>
      </c>
      <c r="AH151" s="47" t="s">
        <v>968</v>
      </c>
      <c r="AI151" s="47" t="s">
        <v>20</v>
      </c>
      <c r="AJ151" s="47" t="s">
        <v>20</v>
      </c>
      <c r="AK151" s="47" t="s">
        <v>965</v>
      </c>
      <c r="AL151" s="47" t="s">
        <v>965</v>
      </c>
      <c r="AM151" s="47" t="s">
        <v>965</v>
      </c>
      <c r="AN151" s="47" t="s">
        <v>965</v>
      </c>
      <c r="AO151" s="47" t="s">
        <v>965</v>
      </c>
      <c r="AP151" s="47" t="s">
        <v>20</v>
      </c>
      <c r="AQ151" s="47" t="s">
        <v>20</v>
      </c>
      <c r="AR151" s="47" t="s">
        <v>20</v>
      </c>
      <c r="AS151" s="47" t="s">
        <v>967</v>
      </c>
      <c r="AT151" s="47" t="s">
        <v>968</v>
      </c>
      <c r="AU151" s="47" t="s">
        <v>968</v>
      </c>
      <c r="AV151" s="47" t="s">
        <v>968</v>
      </c>
      <c r="AW151" s="47" t="s">
        <v>20</v>
      </c>
      <c r="AX151" s="47" t="s">
        <v>20</v>
      </c>
      <c r="AY151" s="42">
        <f>COUNTIFS($T151:$AX151,"P")</f>
        <v>12</v>
      </c>
      <c r="AZ151" s="42">
        <f>COUNTIFS($T151:$AX151,"HD")/2</f>
        <v>0</v>
      </c>
      <c r="BA151" s="42">
        <f>COUNTIFS($T151:$AX151,"DO")</f>
        <v>11</v>
      </c>
      <c r="BB151" s="1">
        <f>COUNTIFS($T151:$AX151,"UPL")</f>
        <v>0</v>
      </c>
      <c r="BC151" s="42">
        <f>COUNTIFS($T151:$AX151,"LWP")</f>
        <v>0</v>
      </c>
      <c r="BD151" s="42">
        <f>SUM(COUNTIFS($T151:$AX151,{"PAT","MAT"}))</f>
        <v>0</v>
      </c>
      <c r="BE151" s="42">
        <f>COUNTIFS($T151:$AX151,"HO")</f>
        <v>0</v>
      </c>
      <c r="BF151" s="42">
        <f>COUNTIFS($T151:$AX151,"NA")</f>
        <v>0</v>
      </c>
      <c r="BG151" s="42">
        <f>COUNTIFS($T151:$AX151,"PL")</f>
        <v>6</v>
      </c>
      <c r="BH151" s="42">
        <f>COUNTIFS($T151:$AX151,"CL")</f>
        <v>2</v>
      </c>
      <c r="BI151" s="42">
        <f>COUNTIFS($T151:$AX151,"BL")</f>
        <v>0</v>
      </c>
      <c r="BJ151" s="42">
        <f>COUNTIFS($T151:$AX151,"CO")</f>
        <v>0</v>
      </c>
      <c r="BK151" s="42">
        <f t="shared" si="15"/>
        <v>8</v>
      </c>
      <c r="BL151" s="42">
        <f t="shared" si="16"/>
        <v>0</v>
      </c>
      <c r="BM151" s="42">
        <f t="shared" si="17"/>
        <v>0</v>
      </c>
      <c r="BN151" s="42">
        <f>SUM(AY151:BJ151)+SUM(COUNTIFS(Q151:AX151,{"TERM","RESIGNED"}))</f>
        <v>31</v>
      </c>
      <c r="BO151" s="1" t="s">
        <v>45</v>
      </c>
      <c r="BP151" s="42" t="s">
        <v>1215</v>
      </c>
      <c r="BQ151" s="34"/>
    </row>
    <row r="152" spans="1:69" x14ac:dyDescent="0.25">
      <c r="A152" s="32">
        <f t="shared" si="18"/>
        <v>150</v>
      </c>
      <c r="B152" s="1" t="s">
        <v>172</v>
      </c>
      <c r="C152" s="1">
        <v>10242</v>
      </c>
      <c r="D152" s="27">
        <v>100457</v>
      </c>
      <c r="E152" s="1" t="s">
        <v>946</v>
      </c>
      <c r="F152" s="34" t="s">
        <v>289</v>
      </c>
      <c r="G152" s="34" t="s">
        <v>290</v>
      </c>
      <c r="H152" s="30">
        <v>44287</v>
      </c>
      <c r="I152" s="30">
        <v>41547</v>
      </c>
      <c r="J152" s="30" t="s">
        <v>39</v>
      </c>
      <c r="K152" s="42">
        <f t="shared" ca="1" si="13"/>
        <v>1015</v>
      </c>
      <c r="L152" s="44" t="str">
        <f t="shared" si="14"/>
        <v>Non Billable</v>
      </c>
      <c r="M152" s="34" t="s">
        <v>56</v>
      </c>
      <c r="N152" s="1" t="s">
        <v>41</v>
      </c>
      <c r="O152" s="1" t="s">
        <v>42</v>
      </c>
      <c r="P152" s="1"/>
      <c r="Q152" s="1"/>
      <c r="R152" s="1" t="s">
        <v>43</v>
      </c>
      <c r="S152" s="33" t="s">
        <v>481</v>
      </c>
      <c r="T152" s="47" t="s">
        <v>965</v>
      </c>
      <c r="U152" s="47" t="s">
        <v>20</v>
      </c>
      <c r="V152" s="47" t="s">
        <v>20</v>
      </c>
      <c r="W152" s="47" t="s">
        <v>965</v>
      </c>
      <c r="X152" s="47" t="s">
        <v>965</v>
      </c>
      <c r="Y152" s="47" t="s">
        <v>965</v>
      </c>
      <c r="Z152" s="47" t="s">
        <v>965</v>
      </c>
      <c r="AA152" s="47" t="s">
        <v>967</v>
      </c>
      <c r="AB152" s="47" t="s">
        <v>20</v>
      </c>
      <c r="AC152" s="47" t="s">
        <v>20</v>
      </c>
      <c r="AD152" s="47" t="s">
        <v>965</v>
      </c>
      <c r="AE152" s="47" t="s">
        <v>965</v>
      </c>
      <c r="AF152" s="47" t="s">
        <v>965</v>
      </c>
      <c r="AG152" s="47" t="s">
        <v>965</v>
      </c>
      <c r="AH152" s="47" t="s">
        <v>967</v>
      </c>
      <c r="AI152" s="47" t="s">
        <v>20</v>
      </c>
      <c r="AJ152" s="47" t="s">
        <v>20</v>
      </c>
      <c r="AK152" s="47" t="s">
        <v>965</v>
      </c>
      <c r="AL152" s="47" t="s">
        <v>22</v>
      </c>
      <c r="AM152" s="47" t="s">
        <v>965</v>
      </c>
      <c r="AN152" s="47" t="s">
        <v>967</v>
      </c>
      <c r="AO152" s="47" t="s">
        <v>968</v>
      </c>
      <c r="AP152" s="47" t="s">
        <v>20</v>
      </c>
      <c r="AQ152" s="47" t="s">
        <v>20</v>
      </c>
      <c r="AR152" s="47" t="s">
        <v>20</v>
      </c>
      <c r="AS152" s="47" t="s">
        <v>968</v>
      </c>
      <c r="AT152" s="47" t="s">
        <v>968</v>
      </c>
      <c r="AU152" s="47" t="s">
        <v>968</v>
      </c>
      <c r="AV152" s="47" t="s">
        <v>968</v>
      </c>
      <c r="AW152" s="47" t="s">
        <v>20</v>
      </c>
      <c r="AX152" s="47" t="s">
        <v>20</v>
      </c>
      <c r="AY152" s="42">
        <f>COUNTIFS($T152:$AX152,"P")</f>
        <v>11</v>
      </c>
      <c r="AZ152" s="42">
        <f>COUNTIFS($T152:$AX152,"HD")/2</f>
        <v>0</v>
      </c>
      <c r="BA152" s="42">
        <f>COUNTIFS($T152:$AX152,"DO")</f>
        <v>11</v>
      </c>
      <c r="BB152" s="1">
        <f>COUNTIFS($T152:$AX152,"UPL")</f>
        <v>0</v>
      </c>
      <c r="BC152" s="42">
        <f>COUNTIFS($T152:$AX152,"LWP")</f>
        <v>1</v>
      </c>
      <c r="BD152" s="42">
        <f>SUM(COUNTIFS($T152:$AX152,{"PAT","MAT"}))</f>
        <v>0</v>
      </c>
      <c r="BE152" s="42">
        <f>COUNTIFS($T152:$AX152,"HO")</f>
        <v>0</v>
      </c>
      <c r="BF152" s="42">
        <f>COUNTIFS($T152:$AX152,"NA")</f>
        <v>0</v>
      </c>
      <c r="BG152" s="42">
        <f>COUNTIFS($T152:$AX152,"PL")</f>
        <v>5</v>
      </c>
      <c r="BH152" s="42">
        <f>COUNTIFS($T152:$AX152,"CL")</f>
        <v>3</v>
      </c>
      <c r="BI152" s="42">
        <f>COUNTIFS($T152:$AX152,"BL")</f>
        <v>0</v>
      </c>
      <c r="BJ152" s="42">
        <f>COUNTIFS($T152:$AX152,"CO")</f>
        <v>0</v>
      </c>
      <c r="BK152" s="42">
        <f t="shared" si="15"/>
        <v>8</v>
      </c>
      <c r="BL152" s="42">
        <f t="shared" si="16"/>
        <v>0</v>
      </c>
      <c r="BM152" s="42">
        <f t="shared" si="17"/>
        <v>0</v>
      </c>
      <c r="BN152" s="42">
        <f>SUM(AY152:BJ152)+SUM(COUNTIFS(Q152:AX152,{"TERM","RESIGNED"}))</f>
        <v>31</v>
      </c>
      <c r="BO152" s="1" t="s">
        <v>45</v>
      </c>
      <c r="BP152" s="42" t="s">
        <v>1024</v>
      </c>
      <c r="BQ152" s="34"/>
    </row>
    <row r="153" spans="1:69" x14ac:dyDescent="0.25">
      <c r="A153" s="32">
        <f t="shared" si="18"/>
        <v>151</v>
      </c>
      <c r="B153" s="1" t="s">
        <v>172</v>
      </c>
      <c r="C153" s="1">
        <v>10580</v>
      </c>
      <c r="D153" s="27">
        <v>100458</v>
      </c>
      <c r="E153" s="1" t="s">
        <v>946</v>
      </c>
      <c r="F153" s="34" t="s">
        <v>192</v>
      </c>
      <c r="G153" s="34" t="s">
        <v>78</v>
      </c>
      <c r="H153" s="30">
        <v>44287</v>
      </c>
      <c r="I153" s="30">
        <v>41844</v>
      </c>
      <c r="J153" s="30" t="s">
        <v>39</v>
      </c>
      <c r="K153" s="42">
        <f t="shared" ca="1" si="13"/>
        <v>1015</v>
      </c>
      <c r="L153" s="44" t="str">
        <f t="shared" si="14"/>
        <v>Non Billable</v>
      </c>
      <c r="M153" s="34" t="s">
        <v>191</v>
      </c>
      <c r="N153" s="1" t="s">
        <v>41</v>
      </c>
      <c r="O153" s="1" t="s">
        <v>42</v>
      </c>
      <c r="P153" s="1"/>
      <c r="Q153" s="1"/>
      <c r="R153" s="1" t="s">
        <v>48</v>
      </c>
      <c r="S153" s="33" t="s">
        <v>225</v>
      </c>
      <c r="T153" s="47" t="s">
        <v>965</v>
      </c>
      <c r="U153" s="47" t="s">
        <v>20</v>
      </c>
      <c r="V153" s="47" t="s">
        <v>20</v>
      </c>
      <c r="W153" s="47" t="s">
        <v>967</v>
      </c>
      <c r="X153" s="47" t="s">
        <v>965</v>
      </c>
      <c r="Y153" s="47" t="s">
        <v>965</v>
      </c>
      <c r="Z153" s="47" t="s">
        <v>965</v>
      </c>
      <c r="AA153" s="47" t="s">
        <v>965</v>
      </c>
      <c r="AB153" s="47" t="s">
        <v>20</v>
      </c>
      <c r="AC153" s="47" t="s">
        <v>20</v>
      </c>
      <c r="AD153" s="47" t="s">
        <v>965</v>
      </c>
      <c r="AE153" s="47" t="s">
        <v>965</v>
      </c>
      <c r="AF153" s="47" t="s">
        <v>965</v>
      </c>
      <c r="AG153" s="47" t="s">
        <v>968</v>
      </c>
      <c r="AH153" s="47" t="s">
        <v>965</v>
      </c>
      <c r="AI153" s="47" t="s">
        <v>20</v>
      </c>
      <c r="AJ153" s="47" t="s">
        <v>20</v>
      </c>
      <c r="AK153" s="47" t="s">
        <v>965</v>
      </c>
      <c r="AL153" s="47" t="s">
        <v>965</v>
      </c>
      <c r="AM153" s="47" t="s">
        <v>965</v>
      </c>
      <c r="AN153" s="47" t="s">
        <v>965</v>
      </c>
      <c r="AO153" s="47" t="s">
        <v>965</v>
      </c>
      <c r="AP153" s="47" t="s">
        <v>20</v>
      </c>
      <c r="AQ153" s="47" t="s">
        <v>20</v>
      </c>
      <c r="AR153" s="47" t="s">
        <v>20</v>
      </c>
      <c r="AS153" s="47" t="s">
        <v>968</v>
      </c>
      <c r="AT153" s="47" t="s">
        <v>968</v>
      </c>
      <c r="AU153" s="47" t="s">
        <v>968</v>
      </c>
      <c r="AV153" s="47" t="s">
        <v>968</v>
      </c>
      <c r="AW153" s="47" t="s">
        <v>20</v>
      </c>
      <c r="AX153" s="47" t="s">
        <v>20</v>
      </c>
      <c r="AY153" s="42">
        <f>COUNTIFS($T153:$AX153,"P")</f>
        <v>14</v>
      </c>
      <c r="AZ153" s="42">
        <f>COUNTIFS($T153:$AX153,"HD")/2</f>
        <v>0</v>
      </c>
      <c r="BA153" s="42">
        <f>COUNTIFS($T153:$AX153,"DO")</f>
        <v>11</v>
      </c>
      <c r="BB153" s="1">
        <f>COUNTIFS($T153:$AX153,"UPL")</f>
        <v>0</v>
      </c>
      <c r="BC153" s="42">
        <f>COUNTIFS($T153:$AX153,"LWP")</f>
        <v>0</v>
      </c>
      <c r="BD153" s="42">
        <f>SUM(COUNTIFS($T153:$AX153,{"PAT","MAT"}))</f>
        <v>0</v>
      </c>
      <c r="BE153" s="42">
        <f>COUNTIFS($T153:$AX153,"HO")</f>
        <v>0</v>
      </c>
      <c r="BF153" s="42">
        <f>COUNTIFS($T153:$AX153,"NA")</f>
        <v>0</v>
      </c>
      <c r="BG153" s="42">
        <f>COUNTIFS($T153:$AX153,"PL")</f>
        <v>5</v>
      </c>
      <c r="BH153" s="42">
        <f>COUNTIFS($T153:$AX153,"CL")</f>
        <v>1</v>
      </c>
      <c r="BI153" s="42">
        <f>COUNTIFS($T153:$AX153,"BL")</f>
        <v>0</v>
      </c>
      <c r="BJ153" s="42">
        <f>COUNTIFS($T153:$AX153,"CO")</f>
        <v>0</v>
      </c>
      <c r="BK153" s="42">
        <f t="shared" si="15"/>
        <v>6</v>
      </c>
      <c r="BL153" s="42">
        <f t="shared" si="16"/>
        <v>0</v>
      </c>
      <c r="BM153" s="42">
        <f t="shared" si="17"/>
        <v>1</v>
      </c>
      <c r="BN153" s="42">
        <f>SUM(AY153:BJ153)+SUM(COUNTIFS(Q153:AX153,{"TERM","RESIGNED"}))</f>
        <v>31</v>
      </c>
      <c r="BO153" s="1" t="s">
        <v>45</v>
      </c>
      <c r="BP153" s="42" t="s">
        <v>1216</v>
      </c>
      <c r="BQ153" s="34"/>
    </row>
    <row r="154" spans="1:69" x14ac:dyDescent="0.25">
      <c r="A154" s="32">
        <f t="shared" si="18"/>
        <v>152</v>
      </c>
      <c r="B154" s="1" t="s">
        <v>172</v>
      </c>
      <c r="C154" s="1">
        <v>11508</v>
      </c>
      <c r="D154" s="27">
        <v>100460</v>
      </c>
      <c r="E154" s="1" t="s">
        <v>946</v>
      </c>
      <c r="F154" s="34" t="s">
        <v>257</v>
      </c>
      <c r="G154" s="34" t="s">
        <v>290</v>
      </c>
      <c r="H154" s="30">
        <v>44287</v>
      </c>
      <c r="I154" s="30">
        <v>42405</v>
      </c>
      <c r="J154" s="30" t="s">
        <v>39</v>
      </c>
      <c r="K154" s="42">
        <f t="shared" ca="1" si="13"/>
        <v>1015</v>
      </c>
      <c r="L154" s="44" t="str">
        <f t="shared" si="14"/>
        <v>Non Billable</v>
      </c>
      <c r="M154" s="34" t="s">
        <v>130</v>
      </c>
      <c r="N154" s="1" t="s">
        <v>41</v>
      </c>
      <c r="O154" s="1" t="s">
        <v>42</v>
      </c>
      <c r="P154" s="1"/>
      <c r="Q154" s="1"/>
      <c r="R154" s="1" t="s">
        <v>43</v>
      </c>
      <c r="S154" s="33" t="s">
        <v>131</v>
      </c>
      <c r="T154" s="47" t="s">
        <v>965</v>
      </c>
      <c r="U154" s="47" t="s">
        <v>20</v>
      </c>
      <c r="V154" s="47" t="s">
        <v>20</v>
      </c>
      <c r="W154" s="47" t="s">
        <v>965</v>
      </c>
      <c r="X154" s="47" t="s">
        <v>965</v>
      </c>
      <c r="Y154" s="47" t="s">
        <v>965</v>
      </c>
      <c r="Z154" s="47" t="s">
        <v>965</v>
      </c>
      <c r="AA154" s="47" t="s">
        <v>965</v>
      </c>
      <c r="AB154" s="47" t="s">
        <v>20</v>
      </c>
      <c r="AC154" s="47" t="s">
        <v>20</v>
      </c>
      <c r="AD154" s="47" t="s">
        <v>965</v>
      </c>
      <c r="AE154" s="47" t="s">
        <v>965</v>
      </c>
      <c r="AF154" s="47" t="s">
        <v>965</v>
      </c>
      <c r="AG154" s="47" t="s">
        <v>965</v>
      </c>
      <c r="AH154" s="47" t="s">
        <v>965</v>
      </c>
      <c r="AI154" s="47" t="s">
        <v>20</v>
      </c>
      <c r="AJ154" s="47" t="s">
        <v>20</v>
      </c>
      <c r="AK154" s="47" t="s">
        <v>967</v>
      </c>
      <c r="AL154" s="47" t="s">
        <v>967</v>
      </c>
      <c r="AM154" s="47" t="s">
        <v>967</v>
      </c>
      <c r="AN154" s="47" t="s">
        <v>968</v>
      </c>
      <c r="AO154" s="47" t="s">
        <v>968</v>
      </c>
      <c r="AP154" s="47" t="s">
        <v>20</v>
      </c>
      <c r="AQ154" s="47" t="s">
        <v>20</v>
      </c>
      <c r="AR154" s="47" t="s">
        <v>20</v>
      </c>
      <c r="AS154" s="47" t="s">
        <v>968</v>
      </c>
      <c r="AT154" s="47" t="s">
        <v>968</v>
      </c>
      <c r="AU154" s="47" t="s">
        <v>968</v>
      </c>
      <c r="AV154" s="47" t="s">
        <v>968</v>
      </c>
      <c r="AW154" s="47" t="s">
        <v>20</v>
      </c>
      <c r="AX154" s="47" t="s">
        <v>20</v>
      </c>
      <c r="AY154" s="42">
        <f>COUNTIFS($T154:$AX154,"P")</f>
        <v>11</v>
      </c>
      <c r="AZ154" s="42">
        <f>COUNTIFS($T154:$AX154,"HD")/2</f>
        <v>0</v>
      </c>
      <c r="BA154" s="42">
        <f>COUNTIFS($T154:$AX154,"DO")</f>
        <v>11</v>
      </c>
      <c r="BB154" s="1">
        <f>COUNTIFS($T154:$AX154,"UPL")</f>
        <v>0</v>
      </c>
      <c r="BC154" s="42">
        <f>COUNTIFS($T154:$AX154,"LWP")</f>
        <v>0</v>
      </c>
      <c r="BD154" s="42">
        <f>SUM(COUNTIFS($T154:$AX154,{"PAT","MAT"}))</f>
        <v>0</v>
      </c>
      <c r="BE154" s="42">
        <f>COUNTIFS($T154:$AX154,"HO")</f>
        <v>0</v>
      </c>
      <c r="BF154" s="42">
        <f>COUNTIFS($T154:$AX154,"NA")</f>
        <v>0</v>
      </c>
      <c r="BG154" s="42">
        <f>COUNTIFS($T154:$AX154,"PL")</f>
        <v>6</v>
      </c>
      <c r="BH154" s="42">
        <f>COUNTIFS($T154:$AX154,"CL")</f>
        <v>3</v>
      </c>
      <c r="BI154" s="42">
        <f>COUNTIFS($T154:$AX154,"BL")</f>
        <v>0</v>
      </c>
      <c r="BJ154" s="42">
        <f>COUNTIFS($T154:$AX154,"CO")</f>
        <v>0</v>
      </c>
      <c r="BK154" s="42">
        <f t="shared" si="15"/>
        <v>9</v>
      </c>
      <c r="BL154" s="42">
        <f t="shared" si="16"/>
        <v>0</v>
      </c>
      <c r="BM154" s="42">
        <f t="shared" si="17"/>
        <v>0</v>
      </c>
      <c r="BN154" s="42">
        <f>SUM(AY154:BJ154)+SUM(COUNTIFS(Q154:AX154,{"TERM","RESIGNED"}))</f>
        <v>31</v>
      </c>
      <c r="BO154" s="1" t="s">
        <v>45</v>
      </c>
      <c r="BP154" s="42" t="s">
        <v>1021</v>
      </c>
      <c r="BQ154" s="34"/>
    </row>
    <row r="155" spans="1:69" x14ac:dyDescent="0.25">
      <c r="A155" s="32">
        <f t="shared" si="18"/>
        <v>153</v>
      </c>
      <c r="B155" s="1" t="s">
        <v>172</v>
      </c>
      <c r="C155" s="1">
        <v>11706</v>
      </c>
      <c r="D155" s="27">
        <v>100461</v>
      </c>
      <c r="E155" s="1" t="s">
        <v>946</v>
      </c>
      <c r="F155" s="34" t="s">
        <v>258</v>
      </c>
      <c r="G155" s="34" t="s">
        <v>38</v>
      </c>
      <c r="H155" s="30">
        <v>44287</v>
      </c>
      <c r="I155" s="30">
        <v>42509</v>
      </c>
      <c r="J155" s="30" t="s">
        <v>39</v>
      </c>
      <c r="K155" s="42">
        <f t="shared" ca="1" si="13"/>
        <v>1015</v>
      </c>
      <c r="L155" s="44" t="str">
        <f t="shared" si="14"/>
        <v>Non Billable</v>
      </c>
      <c r="M155" s="34" t="s">
        <v>130</v>
      </c>
      <c r="N155" s="1" t="s">
        <v>41</v>
      </c>
      <c r="O155" s="1" t="s">
        <v>42</v>
      </c>
      <c r="P155" s="1"/>
      <c r="Q155" s="1"/>
      <c r="R155" s="1" t="s">
        <v>48</v>
      </c>
      <c r="S155" s="33" t="s">
        <v>131</v>
      </c>
      <c r="T155" s="47" t="s">
        <v>965</v>
      </c>
      <c r="U155" s="47" t="s">
        <v>20</v>
      </c>
      <c r="V155" s="47" t="s">
        <v>20</v>
      </c>
      <c r="W155" s="47" t="s">
        <v>965</v>
      </c>
      <c r="X155" s="47" t="s">
        <v>965</v>
      </c>
      <c r="Y155" s="47" t="s">
        <v>965</v>
      </c>
      <c r="Z155" s="47" t="s">
        <v>965</v>
      </c>
      <c r="AA155" s="47" t="s">
        <v>965</v>
      </c>
      <c r="AB155" s="47" t="s">
        <v>20</v>
      </c>
      <c r="AC155" s="47" t="s">
        <v>20</v>
      </c>
      <c r="AD155" s="47" t="s">
        <v>965</v>
      </c>
      <c r="AE155" s="47" t="s">
        <v>965</v>
      </c>
      <c r="AF155" s="47" t="s">
        <v>965</v>
      </c>
      <c r="AG155" s="47" t="s">
        <v>965</v>
      </c>
      <c r="AH155" s="47" t="s">
        <v>965</v>
      </c>
      <c r="AI155" s="47" t="s">
        <v>20</v>
      </c>
      <c r="AJ155" s="47" t="s">
        <v>20</v>
      </c>
      <c r="AK155" s="47" t="s">
        <v>965</v>
      </c>
      <c r="AL155" s="47" t="s">
        <v>965</v>
      </c>
      <c r="AM155" s="47" t="s">
        <v>965</v>
      </c>
      <c r="AN155" s="47" t="s">
        <v>965</v>
      </c>
      <c r="AO155" s="47" t="s">
        <v>22</v>
      </c>
      <c r="AP155" s="47" t="s">
        <v>20</v>
      </c>
      <c r="AQ155" s="47" t="s">
        <v>20</v>
      </c>
      <c r="AR155" s="47" t="s">
        <v>20</v>
      </c>
      <c r="AS155" s="47" t="s">
        <v>967</v>
      </c>
      <c r="AT155" s="47" t="s">
        <v>967</v>
      </c>
      <c r="AU155" s="47" t="s">
        <v>968</v>
      </c>
      <c r="AV155" s="47" t="s">
        <v>968</v>
      </c>
      <c r="AW155" s="47" t="s">
        <v>20</v>
      </c>
      <c r="AX155" s="47" t="s">
        <v>20</v>
      </c>
      <c r="AY155" s="42">
        <f>COUNTIFS($T155:$AX155,"P")</f>
        <v>15</v>
      </c>
      <c r="AZ155" s="42">
        <f>COUNTIFS($T155:$AX155,"HD")/2</f>
        <v>0</v>
      </c>
      <c r="BA155" s="42">
        <f>COUNTIFS($T155:$AX155,"DO")</f>
        <v>11</v>
      </c>
      <c r="BB155" s="1">
        <f>COUNTIFS($T155:$AX155,"UPL")</f>
        <v>0</v>
      </c>
      <c r="BC155" s="42">
        <f>COUNTIFS($T155:$AX155,"LWP")</f>
        <v>1</v>
      </c>
      <c r="BD155" s="42">
        <f>SUM(COUNTIFS($T155:$AX155,{"PAT","MAT"}))</f>
        <v>0</v>
      </c>
      <c r="BE155" s="42">
        <f>COUNTIFS($T155:$AX155,"HO")</f>
        <v>0</v>
      </c>
      <c r="BF155" s="42">
        <f>COUNTIFS($T155:$AX155,"NA")</f>
        <v>0</v>
      </c>
      <c r="BG155" s="42">
        <f>COUNTIFS($T155:$AX155,"PL")</f>
        <v>2</v>
      </c>
      <c r="BH155" s="42">
        <f>COUNTIFS($T155:$AX155,"CL")</f>
        <v>2</v>
      </c>
      <c r="BI155" s="42">
        <f>COUNTIFS($T155:$AX155,"BL")</f>
        <v>0</v>
      </c>
      <c r="BJ155" s="42">
        <f>COUNTIFS($T155:$AX155,"CO")</f>
        <v>0</v>
      </c>
      <c r="BK155" s="42">
        <f t="shared" si="15"/>
        <v>4</v>
      </c>
      <c r="BL155" s="42">
        <f t="shared" si="16"/>
        <v>0</v>
      </c>
      <c r="BM155" s="42">
        <f t="shared" si="17"/>
        <v>1</v>
      </c>
      <c r="BN155" s="42">
        <f>SUM(AY155:BJ155)+SUM(COUNTIFS(Q155:AX155,{"TERM","RESIGNED"}))</f>
        <v>31</v>
      </c>
      <c r="BO155" s="1" t="s">
        <v>45</v>
      </c>
      <c r="BP155" s="42" t="s">
        <v>1022</v>
      </c>
      <c r="BQ155" s="34"/>
    </row>
    <row r="156" spans="1:69" x14ac:dyDescent="0.25">
      <c r="A156" s="32">
        <f t="shared" si="18"/>
        <v>154</v>
      </c>
      <c r="B156" s="1" t="s">
        <v>172</v>
      </c>
      <c r="C156" s="1">
        <v>12236</v>
      </c>
      <c r="D156" s="27">
        <v>100463</v>
      </c>
      <c r="E156" s="1" t="s">
        <v>946</v>
      </c>
      <c r="F156" s="34" t="s">
        <v>259</v>
      </c>
      <c r="G156" s="34" t="s">
        <v>115</v>
      </c>
      <c r="H156" s="30">
        <v>44287</v>
      </c>
      <c r="I156" s="30">
        <v>42703</v>
      </c>
      <c r="J156" s="30" t="s">
        <v>39</v>
      </c>
      <c r="K156" s="42">
        <f t="shared" ca="1" si="13"/>
        <v>1015</v>
      </c>
      <c r="L156" s="44" t="str">
        <f t="shared" si="14"/>
        <v>Non Billable</v>
      </c>
      <c r="M156" s="34" t="s">
        <v>130</v>
      </c>
      <c r="N156" s="1" t="s">
        <v>41</v>
      </c>
      <c r="O156" s="1" t="s">
        <v>42</v>
      </c>
      <c r="P156" s="1"/>
      <c r="Q156" s="1"/>
      <c r="R156" s="1" t="s">
        <v>43</v>
      </c>
      <c r="S156" s="33" t="s">
        <v>131</v>
      </c>
      <c r="T156" s="47" t="s">
        <v>965</v>
      </c>
      <c r="U156" s="47" t="s">
        <v>20</v>
      </c>
      <c r="V156" s="47" t="s">
        <v>20</v>
      </c>
      <c r="W156" s="47" t="s">
        <v>965</v>
      </c>
      <c r="X156" s="47" t="s">
        <v>965</v>
      </c>
      <c r="Y156" s="47" t="s">
        <v>965</v>
      </c>
      <c r="Z156" s="47" t="s">
        <v>965</v>
      </c>
      <c r="AA156" s="47" t="s">
        <v>965</v>
      </c>
      <c r="AB156" s="47" t="s">
        <v>20</v>
      </c>
      <c r="AC156" s="47" t="s">
        <v>20</v>
      </c>
      <c r="AD156" s="47" t="s">
        <v>965</v>
      </c>
      <c r="AE156" s="47" t="s">
        <v>965</v>
      </c>
      <c r="AF156" s="47" t="s">
        <v>965</v>
      </c>
      <c r="AG156" s="47" t="s">
        <v>965</v>
      </c>
      <c r="AH156" s="47" t="s">
        <v>965</v>
      </c>
      <c r="AI156" s="47" t="s">
        <v>20</v>
      </c>
      <c r="AJ156" s="47" t="s">
        <v>20</v>
      </c>
      <c r="AK156" s="47" t="s">
        <v>965</v>
      </c>
      <c r="AL156" s="47" t="s">
        <v>965</v>
      </c>
      <c r="AM156" s="47" t="s">
        <v>965</v>
      </c>
      <c r="AN156" s="47" t="s">
        <v>965</v>
      </c>
      <c r="AO156" s="47" t="s">
        <v>965</v>
      </c>
      <c r="AP156" s="47" t="s">
        <v>20</v>
      </c>
      <c r="AQ156" s="47" t="s">
        <v>20</v>
      </c>
      <c r="AR156" s="47" t="s">
        <v>20</v>
      </c>
      <c r="AS156" s="47" t="s">
        <v>965</v>
      </c>
      <c r="AT156" s="47" t="s">
        <v>965</v>
      </c>
      <c r="AU156" s="47" t="s">
        <v>965</v>
      </c>
      <c r="AV156" s="47" t="s">
        <v>965</v>
      </c>
      <c r="AW156" s="47" t="s">
        <v>20</v>
      </c>
      <c r="AX156" s="47" t="s">
        <v>20</v>
      </c>
      <c r="AY156" s="42">
        <f>COUNTIFS($T156:$AX156,"P")</f>
        <v>20</v>
      </c>
      <c r="AZ156" s="42">
        <f>COUNTIFS($T156:$AX156,"HD")/2</f>
        <v>0</v>
      </c>
      <c r="BA156" s="42">
        <f>COUNTIFS($T156:$AX156,"DO")</f>
        <v>11</v>
      </c>
      <c r="BB156" s="1">
        <f>COUNTIFS($T156:$AX156,"UPL")</f>
        <v>0</v>
      </c>
      <c r="BC156" s="42">
        <f>COUNTIFS($T156:$AX156,"LWP")</f>
        <v>0</v>
      </c>
      <c r="BD156" s="42">
        <f>SUM(COUNTIFS($T156:$AX156,{"PAT","MAT"}))</f>
        <v>0</v>
      </c>
      <c r="BE156" s="42">
        <f>COUNTIFS($T156:$AX156,"HO")</f>
        <v>0</v>
      </c>
      <c r="BF156" s="42">
        <f>COUNTIFS($T156:$AX156,"NA")</f>
        <v>0</v>
      </c>
      <c r="BG156" s="42">
        <f>COUNTIFS($T156:$AX156,"PL")</f>
        <v>0</v>
      </c>
      <c r="BH156" s="42">
        <f>COUNTIFS($T156:$AX156,"CL")</f>
        <v>0</v>
      </c>
      <c r="BI156" s="42">
        <f>COUNTIFS($T156:$AX156,"BL")</f>
        <v>0</v>
      </c>
      <c r="BJ156" s="42">
        <f>COUNTIFS($T156:$AX156,"CO")</f>
        <v>0</v>
      </c>
      <c r="BK156" s="42">
        <f t="shared" si="15"/>
        <v>0</v>
      </c>
      <c r="BL156" s="42">
        <f t="shared" si="16"/>
        <v>1</v>
      </c>
      <c r="BM156" s="42">
        <f t="shared" si="17"/>
        <v>1</v>
      </c>
      <c r="BN156" s="42">
        <f>SUM(AY156:BJ156)+SUM(COUNTIFS(Q156:AX156,{"TERM","RESIGNED"}))</f>
        <v>31</v>
      </c>
      <c r="BO156" s="1" t="s">
        <v>45</v>
      </c>
      <c r="BP156" s="42" t="s">
        <v>1018</v>
      </c>
      <c r="BQ156" s="34"/>
    </row>
    <row r="157" spans="1:69" x14ac:dyDescent="0.25">
      <c r="A157" s="32">
        <f t="shared" si="18"/>
        <v>155</v>
      </c>
      <c r="B157" s="1" t="s">
        <v>172</v>
      </c>
      <c r="C157" s="1">
        <v>12298</v>
      </c>
      <c r="D157" s="27">
        <v>100464</v>
      </c>
      <c r="E157" s="1" t="s">
        <v>946</v>
      </c>
      <c r="F157" s="34" t="s">
        <v>260</v>
      </c>
      <c r="G157" s="34" t="s">
        <v>78</v>
      </c>
      <c r="H157" s="30">
        <v>44287</v>
      </c>
      <c r="I157" s="30">
        <v>42713</v>
      </c>
      <c r="J157" s="30" t="s">
        <v>39</v>
      </c>
      <c r="K157" s="42">
        <f t="shared" ca="1" si="13"/>
        <v>1015</v>
      </c>
      <c r="L157" s="44" t="str">
        <f t="shared" si="14"/>
        <v>Non Billable</v>
      </c>
      <c r="M157" s="34" t="s">
        <v>130</v>
      </c>
      <c r="N157" s="1" t="s">
        <v>41</v>
      </c>
      <c r="O157" s="1" t="s">
        <v>42</v>
      </c>
      <c r="P157" s="1"/>
      <c r="Q157" s="1"/>
      <c r="R157" s="1" t="s">
        <v>43</v>
      </c>
      <c r="S157" s="33" t="s">
        <v>131</v>
      </c>
      <c r="T157" s="47" t="s">
        <v>968</v>
      </c>
      <c r="U157" s="47" t="s">
        <v>20</v>
      </c>
      <c r="V157" s="47" t="s">
        <v>20</v>
      </c>
      <c r="W157" s="47" t="s">
        <v>967</v>
      </c>
      <c r="X157" s="47" t="s">
        <v>968</v>
      </c>
      <c r="Y157" s="47" t="s">
        <v>968</v>
      </c>
      <c r="Z157" s="47" t="s">
        <v>22</v>
      </c>
      <c r="AA157" s="47" t="s">
        <v>22</v>
      </c>
      <c r="AB157" s="47" t="s">
        <v>20</v>
      </c>
      <c r="AC157" s="47" t="s">
        <v>20</v>
      </c>
      <c r="AD157" s="47" t="s">
        <v>965</v>
      </c>
      <c r="AE157" s="47" t="s">
        <v>965</v>
      </c>
      <c r="AF157" s="47" t="s">
        <v>965</v>
      </c>
      <c r="AG157" s="47" t="s">
        <v>965</v>
      </c>
      <c r="AH157" s="47" t="s">
        <v>965</v>
      </c>
      <c r="AI157" s="47" t="s">
        <v>20</v>
      </c>
      <c r="AJ157" s="47" t="s">
        <v>20</v>
      </c>
      <c r="AK157" s="47" t="s">
        <v>965</v>
      </c>
      <c r="AL157" s="47" t="s">
        <v>965</v>
      </c>
      <c r="AM157" s="47" t="s">
        <v>965</v>
      </c>
      <c r="AN157" s="47" t="s">
        <v>965</v>
      </c>
      <c r="AO157" s="47" t="s">
        <v>965</v>
      </c>
      <c r="AP157" s="47" t="s">
        <v>20</v>
      </c>
      <c r="AQ157" s="47" t="s">
        <v>20</v>
      </c>
      <c r="AR157" s="47" t="s">
        <v>20</v>
      </c>
      <c r="AS157" s="47" t="s">
        <v>965</v>
      </c>
      <c r="AT157" s="47" t="s">
        <v>965</v>
      </c>
      <c r="AU157" s="47" t="s">
        <v>965</v>
      </c>
      <c r="AV157" s="47" t="s">
        <v>22</v>
      </c>
      <c r="AW157" s="47" t="s">
        <v>20</v>
      </c>
      <c r="AX157" s="47" t="s">
        <v>20</v>
      </c>
      <c r="AY157" s="42">
        <f>COUNTIFS($T157:$AX157,"P")</f>
        <v>13</v>
      </c>
      <c r="AZ157" s="42">
        <f>COUNTIFS($T157:$AX157,"HD")/2</f>
        <v>0</v>
      </c>
      <c r="BA157" s="42">
        <f>COUNTIFS($T157:$AX157,"DO")</f>
        <v>11</v>
      </c>
      <c r="BB157" s="1">
        <f>COUNTIFS($T157:$AX157,"UPL")</f>
        <v>0</v>
      </c>
      <c r="BC157" s="42">
        <f>COUNTIFS($T157:$AX157,"LWP")</f>
        <v>3</v>
      </c>
      <c r="BD157" s="42">
        <f>SUM(COUNTIFS($T157:$AX157,{"PAT","MAT"}))</f>
        <v>0</v>
      </c>
      <c r="BE157" s="42">
        <f>COUNTIFS($T157:$AX157,"HO")</f>
        <v>0</v>
      </c>
      <c r="BF157" s="42">
        <f>COUNTIFS($T157:$AX157,"NA")</f>
        <v>0</v>
      </c>
      <c r="BG157" s="42">
        <f>COUNTIFS($T157:$AX157,"PL")</f>
        <v>3</v>
      </c>
      <c r="BH157" s="42">
        <f>COUNTIFS($T157:$AX157,"CL")</f>
        <v>1</v>
      </c>
      <c r="BI157" s="42">
        <f>COUNTIFS($T157:$AX157,"BL")</f>
        <v>0</v>
      </c>
      <c r="BJ157" s="42">
        <f>COUNTIFS($T157:$AX157,"CO")</f>
        <v>0</v>
      </c>
      <c r="BK157" s="42">
        <f t="shared" si="15"/>
        <v>4</v>
      </c>
      <c r="BL157" s="42">
        <f t="shared" si="16"/>
        <v>0</v>
      </c>
      <c r="BM157" s="42">
        <f t="shared" si="17"/>
        <v>1</v>
      </c>
      <c r="BN157" s="42">
        <f>SUM(AY157:BJ157)+SUM(COUNTIFS(Q157:AX157,{"TERM","RESIGNED"}))</f>
        <v>31</v>
      </c>
      <c r="BO157" s="1" t="s">
        <v>45</v>
      </c>
      <c r="BP157" s="42" t="s">
        <v>1216</v>
      </c>
      <c r="BQ157" s="34"/>
    </row>
    <row r="158" spans="1:69" x14ac:dyDescent="0.25">
      <c r="A158" s="32">
        <f t="shared" si="18"/>
        <v>156</v>
      </c>
      <c r="B158" s="1" t="s">
        <v>172</v>
      </c>
      <c r="C158" s="1">
        <v>12623</v>
      </c>
      <c r="D158" s="27">
        <v>100466</v>
      </c>
      <c r="E158" s="1" t="s">
        <v>946</v>
      </c>
      <c r="F158" s="34" t="s">
        <v>263</v>
      </c>
      <c r="G158" s="34" t="s">
        <v>290</v>
      </c>
      <c r="H158" s="30">
        <v>44287</v>
      </c>
      <c r="I158" s="30">
        <v>42873</v>
      </c>
      <c r="J158" s="30" t="s">
        <v>39</v>
      </c>
      <c r="K158" s="42">
        <f t="shared" ca="1" si="13"/>
        <v>1015</v>
      </c>
      <c r="L158" s="44" t="str">
        <f t="shared" si="14"/>
        <v>Non Billable</v>
      </c>
      <c r="M158" s="34" t="s">
        <v>130</v>
      </c>
      <c r="N158" s="1" t="s">
        <v>41</v>
      </c>
      <c r="O158" s="1" t="s">
        <v>42</v>
      </c>
      <c r="P158" s="1"/>
      <c r="Q158" s="1"/>
      <c r="R158" s="1" t="s">
        <v>43</v>
      </c>
      <c r="S158" s="33" t="s">
        <v>131</v>
      </c>
      <c r="T158" s="47" t="s">
        <v>965</v>
      </c>
      <c r="U158" s="47" t="s">
        <v>965</v>
      </c>
      <c r="V158" s="47" t="s">
        <v>20</v>
      </c>
      <c r="W158" s="47" t="s">
        <v>20</v>
      </c>
      <c r="X158" s="47" t="s">
        <v>965</v>
      </c>
      <c r="Y158" s="47" t="s">
        <v>965</v>
      </c>
      <c r="Z158" s="47" t="s">
        <v>965</v>
      </c>
      <c r="AA158" s="47" t="s">
        <v>965</v>
      </c>
      <c r="AB158" s="47" t="s">
        <v>965</v>
      </c>
      <c r="AC158" s="47" t="s">
        <v>20</v>
      </c>
      <c r="AD158" s="47" t="s">
        <v>20</v>
      </c>
      <c r="AE158" s="47" t="s">
        <v>965</v>
      </c>
      <c r="AF158" s="47" t="s">
        <v>965</v>
      </c>
      <c r="AG158" s="47" t="s">
        <v>965</v>
      </c>
      <c r="AH158" s="47" t="s">
        <v>965</v>
      </c>
      <c r="AI158" s="47" t="s">
        <v>965</v>
      </c>
      <c r="AJ158" s="47" t="s">
        <v>20</v>
      </c>
      <c r="AK158" s="47" t="s">
        <v>20</v>
      </c>
      <c r="AL158" s="47" t="s">
        <v>968</v>
      </c>
      <c r="AM158" s="47" t="s">
        <v>968</v>
      </c>
      <c r="AN158" s="47" t="s">
        <v>968</v>
      </c>
      <c r="AO158" s="47" t="s">
        <v>968</v>
      </c>
      <c r="AP158" s="47" t="s">
        <v>968</v>
      </c>
      <c r="AQ158" s="47" t="s">
        <v>20</v>
      </c>
      <c r="AR158" s="47" t="s">
        <v>20</v>
      </c>
      <c r="AS158" s="47" t="s">
        <v>968</v>
      </c>
      <c r="AT158" s="47" t="s">
        <v>968</v>
      </c>
      <c r="AU158" s="47" t="s">
        <v>968</v>
      </c>
      <c r="AV158" s="47" t="s">
        <v>968</v>
      </c>
      <c r="AW158" s="47" t="s">
        <v>968</v>
      </c>
      <c r="AX158" s="47" t="s">
        <v>20</v>
      </c>
      <c r="AY158" s="42">
        <f>COUNTIFS($T158:$AX158,"P")</f>
        <v>12</v>
      </c>
      <c r="AZ158" s="42">
        <f>COUNTIFS($T158:$AX158,"HD")/2</f>
        <v>0</v>
      </c>
      <c r="BA158" s="42">
        <f>COUNTIFS($T158:$AX158,"DO")</f>
        <v>9</v>
      </c>
      <c r="BB158" s="1">
        <f>COUNTIFS($T158:$AX158,"UPL")</f>
        <v>0</v>
      </c>
      <c r="BC158" s="42">
        <f>COUNTIFS($T158:$AX158,"LWP")</f>
        <v>0</v>
      </c>
      <c r="BD158" s="42">
        <f>SUM(COUNTIFS($T158:$AX158,{"PAT","MAT"}))</f>
        <v>0</v>
      </c>
      <c r="BE158" s="42">
        <f>COUNTIFS($T158:$AX158,"HO")</f>
        <v>0</v>
      </c>
      <c r="BF158" s="42">
        <f>COUNTIFS($T158:$AX158,"NA")</f>
        <v>0</v>
      </c>
      <c r="BG158" s="42">
        <f>COUNTIFS($T158:$AX158,"PL")</f>
        <v>10</v>
      </c>
      <c r="BH158" s="42">
        <f>COUNTIFS($T158:$AX158,"CL")</f>
        <v>0</v>
      </c>
      <c r="BI158" s="42">
        <f>COUNTIFS($T158:$AX158,"BL")</f>
        <v>0</v>
      </c>
      <c r="BJ158" s="42">
        <f>COUNTIFS($T158:$AX158,"CO")</f>
        <v>0</v>
      </c>
      <c r="BK158" s="42">
        <f t="shared" si="15"/>
        <v>10</v>
      </c>
      <c r="BL158" s="42">
        <f t="shared" si="16"/>
        <v>0</v>
      </c>
      <c r="BM158" s="42">
        <f t="shared" si="17"/>
        <v>0</v>
      </c>
      <c r="BN158" s="42">
        <f>SUM(AY158:BJ158)+SUM(COUNTIFS(Q158:AX158,{"TERM","RESIGNED"}))</f>
        <v>31</v>
      </c>
      <c r="BO158" s="1" t="s">
        <v>45</v>
      </c>
      <c r="BP158" s="42" t="s">
        <v>1222</v>
      </c>
      <c r="BQ158" s="34"/>
    </row>
    <row r="159" spans="1:69" x14ac:dyDescent="0.25">
      <c r="A159" s="32">
        <f t="shared" si="18"/>
        <v>157</v>
      </c>
      <c r="B159" s="1" t="s">
        <v>172</v>
      </c>
      <c r="C159" s="1">
        <v>11536</v>
      </c>
      <c r="D159" s="27">
        <v>100467</v>
      </c>
      <c r="E159" s="1" t="s">
        <v>946</v>
      </c>
      <c r="F159" s="34" t="s">
        <v>264</v>
      </c>
      <c r="G159" s="34" t="s">
        <v>67</v>
      </c>
      <c r="H159" s="30">
        <v>44287</v>
      </c>
      <c r="I159" s="30">
        <v>42419</v>
      </c>
      <c r="J159" s="30" t="s">
        <v>39</v>
      </c>
      <c r="K159" s="42">
        <f t="shared" ca="1" si="13"/>
        <v>1015</v>
      </c>
      <c r="L159" s="44" t="str">
        <f t="shared" si="14"/>
        <v>Non Billable</v>
      </c>
      <c r="M159" s="34" t="s">
        <v>47</v>
      </c>
      <c r="N159" s="1" t="s">
        <v>41</v>
      </c>
      <c r="O159" s="1" t="s">
        <v>42</v>
      </c>
      <c r="P159" s="1"/>
      <c r="Q159" s="1"/>
      <c r="R159" s="1" t="s">
        <v>43</v>
      </c>
      <c r="S159" s="33" t="s">
        <v>63</v>
      </c>
      <c r="T159" s="47" t="s">
        <v>965</v>
      </c>
      <c r="U159" s="47" t="s">
        <v>20</v>
      </c>
      <c r="V159" s="47" t="s">
        <v>20</v>
      </c>
      <c r="W159" s="47" t="s">
        <v>965</v>
      </c>
      <c r="X159" s="47" t="s">
        <v>965</v>
      </c>
      <c r="Y159" s="47" t="s">
        <v>965</v>
      </c>
      <c r="Z159" s="47" t="s">
        <v>965</v>
      </c>
      <c r="AA159" s="47" t="s">
        <v>965</v>
      </c>
      <c r="AB159" s="47" t="s">
        <v>20</v>
      </c>
      <c r="AC159" s="47" t="s">
        <v>20</v>
      </c>
      <c r="AD159" s="47" t="s">
        <v>965</v>
      </c>
      <c r="AE159" s="47" t="s">
        <v>965</v>
      </c>
      <c r="AF159" s="47" t="s">
        <v>965</v>
      </c>
      <c r="AG159" s="47" t="s">
        <v>965</v>
      </c>
      <c r="AH159" s="47" t="s">
        <v>965</v>
      </c>
      <c r="AI159" s="47" t="s">
        <v>20</v>
      </c>
      <c r="AJ159" s="47" t="s">
        <v>20</v>
      </c>
      <c r="AK159" s="47" t="s">
        <v>965</v>
      </c>
      <c r="AL159" s="47" t="s">
        <v>965</v>
      </c>
      <c r="AM159" s="47" t="s">
        <v>965</v>
      </c>
      <c r="AN159" s="47" t="s">
        <v>965</v>
      </c>
      <c r="AO159" s="47" t="s">
        <v>965</v>
      </c>
      <c r="AP159" s="47" t="s">
        <v>20</v>
      </c>
      <c r="AQ159" s="47" t="s">
        <v>20</v>
      </c>
      <c r="AR159" s="47" t="s">
        <v>20</v>
      </c>
      <c r="AS159" s="47" t="s">
        <v>21</v>
      </c>
      <c r="AT159" s="47" t="s">
        <v>967</v>
      </c>
      <c r="AU159" s="47" t="s">
        <v>967</v>
      </c>
      <c r="AV159" s="47" t="s">
        <v>968</v>
      </c>
      <c r="AW159" s="47" t="s">
        <v>20</v>
      </c>
      <c r="AX159" s="47" t="s">
        <v>20</v>
      </c>
      <c r="AY159" s="42">
        <f>COUNTIFS($T159:$AX159,"P")</f>
        <v>16</v>
      </c>
      <c r="AZ159" s="42">
        <f>COUNTIFS($T159:$AX159,"HD")/2</f>
        <v>0</v>
      </c>
      <c r="BA159" s="42">
        <f>COUNTIFS($T159:$AX159,"DO")</f>
        <v>11</v>
      </c>
      <c r="BB159" s="1">
        <f>COUNTIFS($T159:$AX159,"UPL")</f>
        <v>1</v>
      </c>
      <c r="BC159" s="42">
        <f>COUNTIFS($T159:$AX159,"LWP")</f>
        <v>0</v>
      </c>
      <c r="BD159" s="42">
        <f>SUM(COUNTIFS($T159:$AX159,{"PAT","MAT"}))</f>
        <v>0</v>
      </c>
      <c r="BE159" s="42">
        <f>COUNTIFS($T159:$AX159,"HO")</f>
        <v>0</v>
      </c>
      <c r="BF159" s="42">
        <f>COUNTIFS($T159:$AX159,"NA")</f>
        <v>0</v>
      </c>
      <c r="BG159" s="42">
        <f>COUNTIFS($T159:$AX159,"PL")</f>
        <v>1</v>
      </c>
      <c r="BH159" s="42">
        <f>COUNTIFS($T159:$AX159,"CL")</f>
        <v>2</v>
      </c>
      <c r="BI159" s="42">
        <f>COUNTIFS($T159:$AX159,"BL")</f>
        <v>0</v>
      </c>
      <c r="BJ159" s="42">
        <f>COUNTIFS($T159:$AX159,"CO")</f>
        <v>0</v>
      </c>
      <c r="BK159" s="42">
        <f t="shared" si="15"/>
        <v>3</v>
      </c>
      <c r="BL159" s="42">
        <f t="shared" si="16"/>
        <v>0</v>
      </c>
      <c r="BM159" s="42">
        <f t="shared" si="17"/>
        <v>1</v>
      </c>
      <c r="BN159" s="42">
        <f>SUM(AY159:BJ159)+SUM(COUNTIFS(Q159:AX159,{"TERM","RESIGNED"}))</f>
        <v>31</v>
      </c>
      <c r="BO159" s="1" t="s">
        <v>45</v>
      </c>
      <c r="BP159" s="42" t="s">
        <v>1216</v>
      </c>
      <c r="BQ159" s="34"/>
    </row>
    <row r="160" spans="1:69" x14ac:dyDescent="0.25">
      <c r="A160" s="32">
        <f t="shared" si="18"/>
        <v>158</v>
      </c>
      <c r="B160" s="1" t="s">
        <v>172</v>
      </c>
      <c r="C160" s="1">
        <v>14404</v>
      </c>
      <c r="D160" s="27">
        <v>100473</v>
      </c>
      <c r="E160" s="1" t="s">
        <v>946</v>
      </c>
      <c r="F160" s="34" t="s">
        <v>265</v>
      </c>
      <c r="G160" s="34" t="s">
        <v>67</v>
      </c>
      <c r="H160" s="30">
        <v>44287</v>
      </c>
      <c r="I160" s="30">
        <v>43315</v>
      </c>
      <c r="J160" s="30" t="s">
        <v>39</v>
      </c>
      <c r="K160" s="42">
        <f t="shared" ca="1" si="13"/>
        <v>1015</v>
      </c>
      <c r="L160" s="44" t="str">
        <f t="shared" si="14"/>
        <v>Non Billable</v>
      </c>
      <c r="M160" s="34" t="s">
        <v>191</v>
      </c>
      <c r="N160" s="1" t="s">
        <v>41</v>
      </c>
      <c r="O160" s="1" t="s">
        <v>42</v>
      </c>
      <c r="P160" s="1"/>
      <c r="Q160" s="1"/>
      <c r="R160" s="1" t="s">
        <v>57</v>
      </c>
      <c r="S160" s="33" t="s">
        <v>192</v>
      </c>
      <c r="T160" s="47" t="s">
        <v>965</v>
      </c>
      <c r="U160" s="47" t="s">
        <v>20</v>
      </c>
      <c r="V160" s="47" t="s">
        <v>20</v>
      </c>
      <c r="W160" s="47" t="s">
        <v>965</v>
      </c>
      <c r="X160" s="47" t="s">
        <v>965</v>
      </c>
      <c r="Y160" s="47" t="s">
        <v>965</v>
      </c>
      <c r="Z160" s="47" t="s">
        <v>965</v>
      </c>
      <c r="AA160" s="47" t="s">
        <v>965</v>
      </c>
      <c r="AB160" s="47" t="s">
        <v>20</v>
      </c>
      <c r="AC160" s="47" t="s">
        <v>20</v>
      </c>
      <c r="AD160" s="47" t="s">
        <v>965</v>
      </c>
      <c r="AE160" s="47" t="s">
        <v>965</v>
      </c>
      <c r="AF160" s="47" t="s">
        <v>965</v>
      </c>
      <c r="AG160" s="47" t="s">
        <v>965</v>
      </c>
      <c r="AH160" s="47" t="s">
        <v>967</v>
      </c>
      <c r="AI160" s="47" t="s">
        <v>20</v>
      </c>
      <c r="AJ160" s="47" t="s">
        <v>20</v>
      </c>
      <c r="AK160" s="47" t="s">
        <v>968</v>
      </c>
      <c r="AL160" s="47" t="s">
        <v>965</v>
      </c>
      <c r="AM160" s="47" t="s">
        <v>965</v>
      </c>
      <c r="AN160" s="47" t="s">
        <v>965</v>
      </c>
      <c r="AO160" s="47" t="s">
        <v>965</v>
      </c>
      <c r="AP160" s="47" t="s">
        <v>20</v>
      </c>
      <c r="AQ160" s="47" t="s">
        <v>20</v>
      </c>
      <c r="AR160" s="47" t="s">
        <v>20</v>
      </c>
      <c r="AS160" s="47" t="s">
        <v>965</v>
      </c>
      <c r="AT160" s="47" t="s">
        <v>965</v>
      </c>
      <c r="AU160" s="47" t="s">
        <v>965</v>
      </c>
      <c r="AV160" s="47" t="s">
        <v>965</v>
      </c>
      <c r="AW160" s="47" t="s">
        <v>20</v>
      </c>
      <c r="AX160" s="47" t="s">
        <v>20</v>
      </c>
      <c r="AY160" s="42">
        <f>COUNTIFS($T160:$AX160,"P")</f>
        <v>18</v>
      </c>
      <c r="AZ160" s="42">
        <f>COUNTIFS($T160:$AX160,"HD")/2</f>
        <v>0</v>
      </c>
      <c r="BA160" s="42">
        <f>COUNTIFS($T160:$AX160,"DO")</f>
        <v>11</v>
      </c>
      <c r="BB160" s="1">
        <f>COUNTIFS($T160:$AX160,"UPL")</f>
        <v>0</v>
      </c>
      <c r="BC160" s="42">
        <f>COUNTIFS($T160:$AX160,"LWP")</f>
        <v>0</v>
      </c>
      <c r="BD160" s="42">
        <f>SUM(COUNTIFS($T160:$AX160,{"PAT","MAT"}))</f>
        <v>0</v>
      </c>
      <c r="BE160" s="42">
        <f>COUNTIFS($T160:$AX160,"HO")</f>
        <v>0</v>
      </c>
      <c r="BF160" s="42">
        <f>COUNTIFS($T160:$AX160,"NA")</f>
        <v>0</v>
      </c>
      <c r="BG160" s="42">
        <f>COUNTIFS($T160:$AX160,"PL")</f>
        <v>1</v>
      </c>
      <c r="BH160" s="42">
        <f>COUNTIFS($T160:$AX160,"CL")</f>
        <v>1</v>
      </c>
      <c r="BI160" s="42">
        <f>COUNTIFS($T160:$AX160,"BL")</f>
        <v>0</v>
      </c>
      <c r="BJ160" s="42">
        <f>COUNTIFS($T160:$AX160,"CO")</f>
        <v>0</v>
      </c>
      <c r="BK160" s="42">
        <f t="shared" si="15"/>
        <v>2</v>
      </c>
      <c r="BL160" s="42">
        <f t="shared" si="16"/>
        <v>1</v>
      </c>
      <c r="BM160" s="42">
        <f t="shared" si="17"/>
        <v>1</v>
      </c>
      <c r="BN160" s="42">
        <f>SUM(AY160:BJ160)+SUM(COUNTIFS(Q160:AX160,{"TERM","RESIGNED"}))</f>
        <v>31</v>
      </c>
      <c r="BO160" s="1" t="s">
        <v>45</v>
      </c>
      <c r="BP160" s="42" t="s">
        <v>1018</v>
      </c>
      <c r="BQ160" s="34"/>
    </row>
    <row r="161" spans="1:69" x14ac:dyDescent="0.25">
      <c r="A161" s="32">
        <f t="shared" si="18"/>
        <v>159</v>
      </c>
      <c r="B161" s="1" t="s">
        <v>172</v>
      </c>
      <c r="C161" s="1">
        <v>14985</v>
      </c>
      <c r="D161" s="27">
        <v>100476</v>
      </c>
      <c r="E161" s="1" t="s">
        <v>946</v>
      </c>
      <c r="F161" s="34" t="s">
        <v>266</v>
      </c>
      <c r="G161" s="34" t="s">
        <v>262</v>
      </c>
      <c r="H161" s="30">
        <v>44287</v>
      </c>
      <c r="I161" s="30">
        <v>43445</v>
      </c>
      <c r="J161" s="30" t="s">
        <v>39</v>
      </c>
      <c r="K161" s="42">
        <f t="shared" ca="1" si="13"/>
        <v>1015</v>
      </c>
      <c r="L161" s="44" t="str">
        <f t="shared" si="14"/>
        <v>Non Billable</v>
      </c>
      <c r="M161" s="34" t="s">
        <v>191</v>
      </c>
      <c r="N161" s="1" t="s">
        <v>41</v>
      </c>
      <c r="O161" s="1" t="s">
        <v>42</v>
      </c>
      <c r="P161" s="1"/>
      <c r="Q161" s="1"/>
      <c r="R161" s="1" t="s">
        <v>43</v>
      </c>
      <c r="S161" s="33" t="s">
        <v>192</v>
      </c>
      <c r="T161" s="47" t="s">
        <v>965</v>
      </c>
      <c r="U161" s="47" t="s">
        <v>20</v>
      </c>
      <c r="V161" s="47" t="s">
        <v>20</v>
      </c>
      <c r="W161" s="47" t="s">
        <v>965</v>
      </c>
      <c r="X161" s="47" t="s">
        <v>967</v>
      </c>
      <c r="Y161" s="47" t="s">
        <v>965</v>
      </c>
      <c r="Z161" s="47" t="s">
        <v>965</v>
      </c>
      <c r="AA161" s="47" t="s">
        <v>965</v>
      </c>
      <c r="AB161" s="47" t="s">
        <v>20</v>
      </c>
      <c r="AC161" s="47" t="s">
        <v>20</v>
      </c>
      <c r="AD161" s="47" t="s">
        <v>965</v>
      </c>
      <c r="AE161" s="47" t="s">
        <v>965</v>
      </c>
      <c r="AF161" s="47" t="s">
        <v>965</v>
      </c>
      <c r="AG161" s="47" t="s">
        <v>965</v>
      </c>
      <c r="AH161" s="47" t="s">
        <v>965</v>
      </c>
      <c r="AI161" s="47" t="s">
        <v>20</v>
      </c>
      <c r="AJ161" s="47" t="s">
        <v>20</v>
      </c>
      <c r="AK161" s="47" t="s">
        <v>965</v>
      </c>
      <c r="AL161" s="47" t="s">
        <v>965</v>
      </c>
      <c r="AM161" s="47" t="s">
        <v>965</v>
      </c>
      <c r="AN161" s="47" t="s">
        <v>967</v>
      </c>
      <c r="AO161" s="47" t="s">
        <v>965</v>
      </c>
      <c r="AP161" s="47" t="s">
        <v>20</v>
      </c>
      <c r="AQ161" s="47" t="s">
        <v>20</v>
      </c>
      <c r="AR161" s="47" t="s">
        <v>20</v>
      </c>
      <c r="AS161" s="47" t="s">
        <v>965</v>
      </c>
      <c r="AT161" s="47" t="s">
        <v>967</v>
      </c>
      <c r="AU161" s="47" t="s">
        <v>965</v>
      </c>
      <c r="AV161" s="47" t="s">
        <v>965</v>
      </c>
      <c r="AW161" s="47" t="s">
        <v>20</v>
      </c>
      <c r="AX161" s="47" t="s">
        <v>20</v>
      </c>
      <c r="AY161" s="42">
        <f>COUNTIFS($T161:$AX161,"P")</f>
        <v>17</v>
      </c>
      <c r="AZ161" s="42">
        <f>COUNTIFS($T161:$AX161,"HD")/2</f>
        <v>0</v>
      </c>
      <c r="BA161" s="42">
        <f>COUNTIFS($T161:$AX161,"DO")</f>
        <v>11</v>
      </c>
      <c r="BB161" s="1">
        <f>COUNTIFS($T161:$AX161,"UPL")</f>
        <v>0</v>
      </c>
      <c r="BC161" s="42">
        <f>COUNTIFS($T161:$AX161,"LWP")</f>
        <v>0</v>
      </c>
      <c r="BD161" s="42">
        <f>SUM(COUNTIFS($T161:$AX161,{"PAT","MAT"}))</f>
        <v>0</v>
      </c>
      <c r="BE161" s="42">
        <f>COUNTIFS($T161:$AX161,"HO")</f>
        <v>0</v>
      </c>
      <c r="BF161" s="42">
        <f>COUNTIFS($T161:$AX161,"NA")</f>
        <v>0</v>
      </c>
      <c r="BG161" s="42">
        <f>COUNTIFS($T161:$AX161,"PL")</f>
        <v>0</v>
      </c>
      <c r="BH161" s="42">
        <f>COUNTIFS($T161:$AX161,"CL")</f>
        <v>3</v>
      </c>
      <c r="BI161" s="42">
        <f>COUNTIFS($T161:$AX161,"BL")</f>
        <v>0</v>
      </c>
      <c r="BJ161" s="42">
        <f>COUNTIFS($T161:$AX161,"CO")</f>
        <v>0</v>
      </c>
      <c r="BK161" s="42">
        <f t="shared" si="15"/>
        <v>3</v>
      </c>
      <c r="BL161" s="42">
        <f t="shared" si="16"/>
        <v>1</v>
      </c>
      <c r="BM161" s="42">
        <f t="shared" si="17"/>
        <v>1</v>
      </c>
      <c r="BN161" s="42">
        <f>SUM(AY161:BJ161)+SUM(COUNTIFS(Q161:AX161,{"TERM","RESIGNED"}))</f>
        <v>31</v>
      </c>
      <c r="BO161" s="1" t="s">
        <v>45</v>
      </c>
      <c r="BP161" s="42" t="s">
        <v>1223</v>
      </c>
      <c r="BQ161" s="34"/>
    </row>
    <row r="162" spans="1:69" x14ac:dyDescent="0.25">
      <c r="A162" s="32">
        <f t="shared" si="18"/>
        <v>160</v>
      </c>
      <c r="B162" s="1" t="s">
        <v>172</v>
      </c>
      <c r="C162" s="1">
        <v>16172</v>
      </c>
      <c r="D162" s="27">
        <v>100479</v>
      </c>
      <c r="E162" s="1" t="s">
        <v>946</v>
      </c>
      <c r="F162" s="34" t="s">
        <v>291</v>
      </c>
      <c r="G162" s="34" t="s">
        <v>991</v>
      </c>
      <c r="H162" s="30">
        <v>44287</v>
      </c>
      <c r="I162" s="30">
        <v>43594</v>
      </c>
      <c r="J162" s="30" t="s">
        <v>39</v>
      </c>
      <c r="K162" s="42">
        <f t="shared" ca="1" si="13"/>
        <v>1015</v>
      </c>
      <c r="L162" s="44" t="str">
        <f t="shared" si="14"/>
        <v>Non Billable</v>
      </c>
      <c r="M162" s="34" t="s">
        <v>130</v>
      </c>
      <c r="N162" s="1" t="s">
        <v>41</v>
      </c>
      <c r="O162" s="1" t="s">
        <v>42</v>
      </c>
      <c r="P162" s="1"/>
      <c r="Q162" s="1"/>
      <c r="R162" s="1" t="s">
        <v>43</v>
      </c>
      <c r="S162" s="33" t="s">
        <v>131</v>
      </c>
      <c r="T162" s="47" t="s">
        <v>965</v>
      </c>
      <c r="U162" s="47" t="s">
        <v>20</v>
      </c>
      <c r="V162" s="47" t="s">
        <v>20</v>
      </c>
      <c r="W162" s="47" t="s">
        <v>965</v>
      </c>
      <c r="X162" s="47" t="s">
        <v>965</v>
      </c>
      <c r="Y162" s="47" t="s">
        <v>965</v>
      </c>
      <c r="Z162" s="47" t="s">
        <v>965</v>
      </c>
      <c r="AA162" s="47" t="s">
        <v>965</v>
      </c>
      <c r="AB162" s="47" t="s">
        <v>20</v>
      </c>
      <c r="AC162" s="47" t="s">
        <v>20</v>
      </c>
      <c r="AD162" s="47" t="s">
        <v>965</v>
      </c>
      <c r="AE162" s="47" t="s">
        <v>965</v>
      </c>
      <c r="AF162" s="47" t="s">
        <v>965</v>
      </c>
      <c r="AG162" s="47" t="s">
        <v>965</v>
      </c>
      <c r="AH162" s="47" t="s">
        <v>965</v>
      </c>
      <c r="AI162" s="47" t="s">
        <v>20</v>
      </c>
      <c r="AJ162" s="47" t="s">
        <v>20</v>
      </c>
      <c r="AK162" s="47" t="s">
        <v>965</v>
      </c>
      <c r="AL162" s="47" t="s">
        <v>965</v>
      </c>
      <c r="AM162" s="47" t="s">
        <v>965</v>
      </c>
      <c r="AN162" s="47" t="s">
        <v>965</v>
      </c>
      <c r="AO162" s="47" t="s">
        <v>965</v>
      </c>
      <c r="AP162" s="47" t="s">
        <v>20</v>
      </c>
      <c r="AQ162" s="47" t="s">
        <v>20</v>
      </c>
      <c r="AR162" s="47" t="s">
        <v>20</v>
      </c>
      <c r="AS162" s="47" t="s">
        <v>968</v>
      </c>
      <c r="AT162" s="47" t="s">
        <v>968</v>
      </c>
      <c r="AU162" s="47" t="s">
        <v>968</v>
      </c>
      <c r="AV162" s="47" t="s">
        <v>967</v>
      </c>
      <c r="AW162" s="47" t="s">
        <v>20</v>
      </c>
      <c r="AX162" s="47" t="s">
        <v>20</v>
      </c>
      <c r="AY162" s="42">
        <f>COUNTIFS($T162:$AX162,"P")</f>
        <v>16</v>
      </c>
      <c r="AZ162" s="42">
        <f>COUNTIFS($T162:$AX162,"HD")/2</f>
        <v>0</v>
      </c>
      <c r="BA162" s="42">
        <f>COUNTIFS($T162:$AX162,"DO")</f>
        <v>11</v>
      </c>
      <c r="BB162" s="1">
        <f>COUNTIFS($T162:$AX162,"UPL")</f>
        <v>0</v>
      </c>
      <c r="BC162" s="42">
        <f>COUNTIFS($T162:$AX162,"LWP")</f>
        <v>0</v>
      </c>
      <c r="BD162" s="42">
        <f>SUM(COUNTIFS($T162:$AX162,{"PAT","MAT"}))</f>
        <v>0</v>
      </c>
      <c r="BE162" s="42">
        <f>COUNTIFS($T162:$AX162,"HO")</f>
        <v>0</v>
      </c>
      <c r="BF162" s="42">
        <f>COUNTIFS($T162:$AX162,"NA")</f>
        <v>0</v>
      </c>
      <c r="BG162" s="42">
        <f>COUNTIFS($T162:$AX162,"PL")</f>
        <v>3</v>
      </c>
      <c r="BH162" s="42">
        <f>COUNTIFS($T162:$AX162,"CL")</f>
        <v>1</v>
      </c>
      <c r="BI162" s="42">
        <f>COUNTIFS($T162:$AX162,"BL")</f>
        <v>0</v>
      </c>
      <c r="BJ162" s="42">
        <f>COUNTIFS($T162:$AX162,"CO")</f>
        <v>0</v>
      </c>
      <c r="BK162" s="42">
        <f t="shared" si="15"/>
        <v>4</v>
      </c>
      <c r="BL162" s="42">
        <f t="shared" si="16"/>
        <v>0</v>
      </c>
      <c r="BM162" s="42">
        <f t="shared" si="17"/>
        <v>1</v>
      </c>
      <c r="BN162" s="42">
        <f>SUM(AY162:BJ162)+SUM(COUNTIFS(Q162:AX162,{"TERM","RESIGNED"}))</f>
        <v>31</v>
      </c>
      <c r="BO162" s="1" t="s">
        <v>45</v>
      </c>
      <c r="BP162" s="42" t="s">
        <v>1019</v>
      </c>
      <c r="BQ162" s="34"/>
    </row>
    <row r="163" spans="1:69" x14ac:dyDescent="0.25">
      <c r="A163" s="32">
        <f t="shared" si="18"/>
        <v>161</v>
      </c>
      <c r="B163" s="1" t="s">
        <v>172</v>
      </c>
      <c r="C163" s="1">
        <v>11248</v>
      </c>
      <c r="D163" s="27">
        <v>100482</v>
      </c>
      <c r="E163" s="1" t="s">
        <v>946</v>
      </c>
      <c r="F163" s="34" t="s">
        <v>267</v>
      </c>
      <c r="G163" s="34" t="s">
        <v>67</v>
      </c>
      <c r="H163" s="30">
        <v>44287</v>
      </c>
      <c r="I163" s="30">
        <v>42095</v>
      </c>
      <c r="J163" s="30" t="s">
        <v>39</v>
      </c>
      <c r="K163" s="42">
        <f t="shared" ca="1" si="13"/>
        <v>1015</v>
      </c>
      <c r="L163" s="44" t="str">
        <f t="shared" si="14"/>
        <v>Non Billable</v>
      </c>
      <c r="M163" s="34" t="s">
        <v>47</v>
      </c>
      <c r="N163" s="1" t="s">
        <v>41</v>
      </c>
      <c r="O163" s="1" t="s">
        <v>42</v>
      </c>
      <c r="P163" s="1"/>
      <c r="Q163" s="1"/>
      <c r="R163" s="1" t="s">
        <v>43</v>
      </c>
      <c r="S163" s="33" t="s">
        <v>63</v>
      </c>
      <c r="T163" s="47" t="s">
        <v>965</v>
      </c>
      <c r="U163" s="47" t="s">
        <v>20</v>
      </c>
      <c r="V163" s="47" t="s">
        <v>20</v>
      </c>
      <c r="W163" s="47" t="s">
        <v>967</v>
      </c>
      <c r="X163" s="47" t="s">
        <v>965</v>
      </c>
      <c r="Y163" s="47" t="s">
        <v>965</v>
      </c>
      <c r="Z163" s="47" t="s">
        <v>965</v>
      </c>
      <c r="AA163" s="47" t="s">
        <v>965</v>
      </c>
      <c r="AB163" s="47" t="s">
        <v>20</v>
      </c>
      <c r="AC163" s="47" t="s">
        <v>20</v>
      </c>
      <c r="AD163" s="47" t="s">
        <v>965</v>
      </c>
      <c r="AE163" s="47" t="s">
        <v>965</v>
      </c>
      <c r="AF163" s="47" t="s">
        <v>965</v>
      </c>
      <c r="AG163" s="47" t="s">
        <v>965</v>
      </c>
      <c r="AH163" s="47" t="s">
        <v>965</v>
      </c>
      <c r="AI163" s="47" t="s">
        <v>20</v>
      </c>
      <c r="AJ163" s="47" t="s">
        <v>20</v>
      </c>
      <c r="AK163" s="47" t="s">
        <v>965</v>
      </c>
      <c r="AL163" s="47" t="s">
        <v>965</v>
      </c>
      <c r="AM163" s="47" t="s">
        <v>965</v>
      </c>
      <c r="AN163" s="47" t="s">
        <v>965</v>
      </c>
      <c r="AO163" s="47" t="s">
        <v>965</v>
      </c>
      <c r="AP163" s="47" t="s">
        <v>20</v>
      </c>
      <c r="AQ163" s="47" t="s">
        <v>20</v>
      </c>
      <c r="AR163" s="47" t="s">
        <v>20</v>
      </c>
      <c r="AS163" s="47" t="s">
        <v>965</v>
      </c>
      <c r="AT163" s="47" t="s">
        <v>965</v>
      </c>
      <c r="AU163" s="47" t="s">
        <v>967</v>
      </c>
      <c r="AV163" s="47" t="s">
        <v>967</v>
      </c>
      <c r="AW163" s="47" t="s">
        <v>20</v>
      </c>
      <c r="AX163" s="47" t="s">
        <v>20</v>
      </c>
      <c r="AY163" s="42">
        <f>COUNTIFS($T163:$AX163,"P")</f>
        <v>17</v>
      </c>
      <c r="AZ163" s="42">
        <f>COUNTIFS($T163:$AX163,"HD")/2</f>
        <v>0</v>
      </c>
      <c r="BA163" s="42">
        <f>COUNTIFS($T163:$AX163,"DO")</f>
        <v>11</v>
      </c>
      <c r="BB163" s="1">
        <f>COUNTIFS($T163:$AX163,"UPL")</f>
        <v>0</v>
      </c>
      <c r="BC163" s="42">
        <f>COUNTIFS($T163:$AX163,"LWP")</f>
        <v>0</v>
      </c>
      <c r="BD163" s="42">
        <f>SUM(COUNTIFS($T163:$AX163,{"PAT","MAT"}))</f>
        <v>0</v>
      </c>
      <c r="BE163" s="42">
        <f>COUNTIFS($T163:$AX163,"HO")</f>
        <v>0</v>
      </c>
      <c r="BF163" s="42">
        <f>COUNTIFS($T163:$AX163,"NA")</f>
        <v>0</v>
      </c>
      <c r="BG163" s="42">
        <f>COUNTIFS($T163:$AX163,"PL")</f>
        <v>0</v>
      </c>
      <c r="BH163" s="42">
        <f>COUNTIFS($T163:$AX163,"CL")</f>
        <v>3</v>
      </c>
      <c r="BI163" s="42">
        <f>COUNTIFS($T163:$AX163,"BL")</f>
        <v>0</v>
      </c>
      <c r="BJ163" s="42">
        <f>COUNTIFS($T163:$AX163,"CO")</f>
        <v>0</v>
      </c>
      <c r="BK163" s="42">
        <f t="shared" si="15"/>
        <v>3</v>
      </c>
      <c r="BL163" s="42">
        <f t="shared" si="16"/>
        <v>1</v>
      </c>
      <c r="BM163" s="42">
        <f t="shared" si="17"/>
        <v>1</v>
      </c>
      <c r="BN163" s="42">
        <f>SUM(AY163:BJ163)+SUM(COUNTIFS(Q163:AX163,{"TERM","RESIGNED"}))</f>
        <v>31</v>
      </c>
      <c r="BO163" s="1" t="s">
        <v>45</v>
      </c>
      <c r="BP163" s="42" t="s">
        <v>1019</v>
      </c>
      <c r="BQ163" s="34"/>
    </row>
    <row r="164" spans="1:69" x14ac:dyDescent="0.25">
      <c r="A164" s="32">
        <f t="shared" si="18"/>
        <v>162</v>
      </c>
      <c r="B164" s="1" t="s">
        <v>172</v>
      </c>
      <c r="C164" s="1">
        <v>17779</v>
      </c>
      <c r="D164" s="27">
        <v>100487</v>
      </c>
      <c r="E164" s="1" t="s">
        <v>946</v>
      </c>
      <c r="F164" s="34" t="s">
        <v>268</v>
      </c>
      <c r="G164" s="34" t="s">
        <v>269</v>
      </c>
      <c r="H164" s="30">
        <v>44287</v>
      </c>
      <c r="I164" s="30">
        <v>44117</v>
      </c>
      <c r="J164" s="30" t="s">
        <v>39</v>
      </c>
      <c r="K164" s="42">
        <f t="shared" ca="1" si="13"/>
        <v>1015</v>
      </c>
      <c r="L164" s="44" t="str">
        <f t="shared" si="14"/>
        <v>Non Billable</v>
      </c>
      <c r="M164" s="34" t="s">
        <v>130</v>
      </c>
      <c r="N164" s="1" t="s">
        <v>41</v>
      </c>
      <c r="O164" s="1" t="s">
        <v>42</v>
      </c>
      <c r="P164" s="1"/>
      <c r="Q164" s="1"/>
      <c r="R164" s="1" t="s">
        <v>43</v>
      </c>
      <c r="S164" s="33" t="s">
        <v>131</v>
      </c>
      <c r="T164" s="47" t="s">
        <v>968</v>
      </c>
      <c r="U164" s="47" t="s">
        <v>20</v>
      </c>
      <c r="V164" s="47" t="s">
        <v>20</v>
      </c>
      <c r="W164" s="47" t="s">
        <v>965</v>
      </c>
      <c r="X164" s="47" t="s">
        <v>965</v>
      </c>
      <c r="Y164" s="47" t="s">
        <v>965</v>
      </c>
      <c r="Z164" s="47" t="s">
        <v>970</v>
      </c>
      <c r="AA164" s="47" t="s">
        <v>965</v>
      </c>
      <c r="AB164" s="47" t="s">
        <v>20</v>
      </c>
      <c r="AC164" s="47" t="s">
        <v>20</v>
      </c>
      <c r="AD164" s="47" t="s">
        <v>965</v>
      </c>
      <c r="AE164" s="47" t="s">
        <v>965</v>
      </c>
      <c r="AF164" s="47" t="s">
        <v>965</v>
      </c>
      <c r="AG164" s="47" t="s">
        <v>965</v>
      </c>
      <c r="AH164" s="47" t="s">
        <v>965</v>
      </c>
      <c r="AI164" s="47" t="s">
        <v>20</v>
      </c>
      <c r="AJ164" s="47" t="s">
        <v>20</v>
      </c>
      <c r="AK164" s="47" t="s">
        <v>967</v>
      </c>
      <c r="AL164" s="47" t="s">
        <v>965</v>
      </c>
      <c r="AM164" s="47" t="s">
        <v>965</v>
      </c>
      <c r="AN164" s="47" t="s">
        <v>965</v>
      </c>
      <c r="AO164" s="47" t="s">
        <v>965</v>
      </c>
      <c r="AP164" s="47" t="s">
        <v>20</v>
      </c>
      <c r="AQ164" s="47" t="s">
        <v>20</v>
      </c>
      <c r="AR164" s="47" t="s">
        <v>20</v>
      </c>
      <c r="AS164" s="47" t="s">
        <v>965</v>
      </c>
      <c r="AT164" s="47" t="s">
        <v>965</v>
      </c>
      <c r="AU164" s="47" t="s">
        <v>965</v>
      </c>
      <c r="AV164" s="47" t="s">
        <v>965</v>
      </c>
      <c r="AW164" s="47" t="s">
        <v>20</v>
      </c>
      <c r="AX164" s="47" t="s">
        <v>20</v>
      </c>
      <c r="AY164" s="42">
        <f>COUNTIFS($T164:$AX164,"P")</f>
        <v>17</v>
      </c>
      <c r="AZ164" s="42">
        <f>COUNTIFS($T164:$AX164,"HD")/2</f>
        <v>0</v>
      </c>
      <c r="BA164" s="42">
        <f>COUNTIFS($T164:$AX164,"DO")</f>
        <v>11</v>
      </c>
      <c r="BB164" s="1">
        <f>COUNTIFS($T164:$AX164,"UPL")</f>
        <v>0</v>
      </c>
      <c r="BC164" s="42">
        <f>COUNTIFS($T164:$AX164,"LWP")</f>
        <v>0</v>
      </c>
      <c r="BD164" s="42">
        <f>SUM(COUNTIFS($T164:$AX164,{"PAT","MAT"}))</f>
        <v>0</v>
      </c>
      <c r="BE164" s="42">
        <f>COUNTIFS($T164:$AX164,"HO")</f>
        <v>0</v>
      </c>
      <c r="BF164" s="42">
        <f>COUNTIFS($T164:$AX164,"NA")</f>
        <v>0</v>
      </c>
      <c r="BG164" s="42">
        <f>COUNTIFS($T164:$AX164,"PL")</f>
        <v>1</v>
      </c>
      <c r="BH164" s="42">
        <f>COUNTIFS($T164:$AX164,"CL")</f>
        <v>1</v>
      </c>
      <c r="BI164" s="42">
        <f>COUNTIFS($T164:$AX164,"BL")</f>
        <v>1</v>
      </c>
      <c r="BJ164" s="42">
        <f>COUNTIFS($T164:$AX164,"CO")</f>
        <v>0</v>
      </c>
      <c r="BK164" s="42">
        <f t="shared" si="15"/>
        <v>3</v>
      </c>
      <c r="BL164" s="42">
        <f t="shared" si="16"/>
        <v>1</v>
      </c>
      <c r="BM164" s="42">
        <f t="shared" si="17"/>
        <v>1</v>
      </c>
      <c r="BN164" s="42">
        <f>SUM(AY164:BJ164)+SUM(COUNTIFS(Q164:AX164,{"TERM","RESIGNED"}))</f>
        <v>31</v>
      </c>
      <c r="BO164" s="1" t="s">
        <v>45</v>
      </c>
      <c r="BP164" s="42" t="s">
        <v>1019</v>
      </c>
      <c r="BQ164" s="34"/>
    </row>
    <row r="165" spans="1:69" x14ac:dyDescent="0.25">
      <c r="A165" s="32">
        <f t="shared" si="18"/>
        <v>163</v>
      </c>
      <c r="B165" s="1" t="s">
        <v>172</v>
      </c>
      <c r="C165" s="1">
        <v>10883</v>
      </c>
      <c r="D165" s="27">
        <v>100489</v>
      </c>
      <c r="E165" s="1" t="s">
        <v>946</v>
      </c>
      <c r="F165" s="34" t="s">
        <v>65</v>
      </c>
      <c r="G165" s="34" t="s">
        <v>70</v>
      </c>
      <c r="H165" s="30">
        <v>44287</v>
      </c>
      <c r="I165" s="30">
        <v>42081</v>
      </c>
      <c r="J165" s="30" t="s">
        <v>39</v>
      </c>
      <c r="K165" s="42">
        <f t="shared" ca="1" si="13"/>
        <v>1015</v>
      </c>
      <c r="L165" s="44" t="str">
        <f t="shared" si="14"/>
        <v>Non Billable</v>
      </c>
      <c r="M165" s="34" t="s">
        <v>47</v>
      </c>
      <c r="N165" s="1" t="s">
        <v>41</v>
      </c>
      <c r="O165" s="1" t="s">
        <v>42</v>
      </c>
      <c r="P165" s="1"/>
      <c r="Q165" s="1"/>
      <c r="R165" s="1" t="s">
        <v>57</v>
      </c>
      <c r="S165" s="33" t="s">
        <v>46</v>
      </c>
      <c r="T165" s="47" t="s">
        <v>965</v>
      </c>
      <c r="U165" s="47" t="s">
        <v>20</v>
      </c>
      <c r="V165" s="47" t="s">
        <v>20</v>
      </c>
      <c r="W165" s="47" t="s">
        <v>965</v>
      </c>
      <c r="X165" s="47" t="s">
        <v>965</v>
      </c>
      <c r="Y165" s="47" t="s">
        <v>965</v>
      </c>
      <c r="Z165" s="47" t="s">
        <v>967</v>
      </c>
      <c r="AA165" s="47" t="s">
        <v>970</v>
      </c>
      <c r="AB165" s="47" t="s">
        <v>20</v>
      </c>
      <c r="AC165" s="47" t="s">
        <v>20</v>
      </c>
      <c r="AD165" s="47" t="s">
        <v>965</v>
      </c>
      <c r="AE165" s="47" t="s">
        <v>965</v>
      </c>
      <c r="AF165" s="47" t="s">
        <v>965</v>
      </c>
      <c r="AG165" s="47" t="s">
        <v>965</v>
      </c>
      <c r="AH165" s="47" t="s">
        <v>965</v>
      </c>
      <c r="AI165" s="47" t="s">
        <v>20</v>
      </c>
      <c r="AJ165" s="47" t="s">
        <v>20</v>
      </c>
      <c r="AK165" s="47" t="s">
        <v>965</v>
      </c>
      <c r="AL165" s="47" t="s">
        <v>965</v>
      </c>
      <c r="AM165" s="47" t="s">
        <v>965</v>
      </c>
      <c r="AN165" s="47" t="s">
        <v>965</v>
      </c>
      <c r="AO165" s="47" t="s">
        <v>965</v>
      </c>
      <c r="AP165" s="47" t="s">
        <v>20</v>
      </c>
      <c r="AQ165" s="47" t="s">
        <v>20</v>
      </c>
      <c r="AR165" s="47" t="s">
        <v>20</v>
      </c>
      <c r="AS165" s="47" t="s">
        <v>965</v>
      </c>
      <c r="AT165" s="47" t="s">
        <v>965</v>
      </c>
      <c r="AU165" s="47" t="s">
        <v>966</v>
      </c>
      <c r="AV165" s="47" t="s">
        <v>965</v>
      </c>
      <c r="AW165" s="47" t="s">
        <v>20</v>
      </c>
      <c r="AX165" s="47" t="s">
        <v>20</v>
      </c>
      <c r="AY165" s="42">
        <f>COUNTIFS($T165:$AX165,"P")</f>
        <v>17</v>
      </c>
      <c r="AZ165" s="42">
        <f>COUNTIFS($T165:$AX165,"HD")/2</f>
        <v>0.5</v>
      </c>
      <c r="BA165" s="42">
        <f>COUNTIFS($T165:$AX165,"DO")</f>
        <v>11</v>
      </c>
      <c r="BB165" s="1">
        <f>COUNTIFS($T165:$AX165,"UPL")</f>
        <v>0</v>
      </c>
      <c r="BC165" s="42">
        <f>COUNTIFS($T165:$AX165,"LWP")</f>
        <v>0</v>
      </c>
      <c r="BD165" s="42">
        <f>SUM(COUNTIFS($T165:$AX165,{"PAT","MAT"}))</f>
        <v>0</v>
      </c>
      <c r="BE165" s="42">
        <f>COUNTIFS($T165:$AX165,"HO")</f>
        <v>0</v>
      </c>
      <c r="BF165" s="42">
        <f>COUNTIFS($T165:$AX165,"NA")</f>
        <v>0</v>
      </c>
      <c r="BG165" s="42">
        <f>COUNTIFS($T165:$AX165,"PL")</f>
        <v>0</v>
      </c>
      <c r="BH165" s="42">
        <f>COUNTIFS($T165:$AX165,"CL")</f>
        <v>1</v>
      </c>
      <c r="BI165" s="42">
        <f>COUNTIFS($T165:$AX165,"BL")</f>
        <v>1</v>
      </c>
      <c r="BJ165" s="42">
        <f>COUNTIFS($T165:$AX165,"CO")</f>
        <v>0</v>
      </c>
      <c r="BK165" s="42">
        <f t="shared" si="15"/>
        <v>2</v>
      </c>
      <c r="BL165" s="42">
        <f t="shared" si="16"/>
        <v>1</v>
      </c>
      <c r="BM165" s="42">
        <f t="shared" si="17"/>
        <v>1</v>
      </c>
      <c r="BN165" s="42">
        <f>SUM(AY165:BJ165)+SUM(COUNTIFS(Q165:AX165,{"TERM","RESIGNED"}))</f>
        <v>30.5</v>
      </c>
      <c r="BO165" s="1" t="s">
        <v>45</v>
      </c>
      <c r="BP165" s="42" t="s">
        <v>1018</v>
      </c>
      <c r="BQ165" s="34"/>
    </row>
    <row r="166" spans="1:69" x14ac:dyDescent="0.25">
      <c r="A166" s="32">
        <f t="shared" si="18"/>
        <v>164</v>
      </c>
      <c r="B166" s="1" t="s">
        <v>172</v>
      </c>
      <c r="C166" s="1">
        <v>12534</v>
      </c>
      <c r="D166" s="27">
        <v>100492</v>
      </c>
      <c r="E166" s="1" t="s">
        <v>946</v>
      </c>
      <c r="F166" s="34" t="s">
        <v>152</v>
      </c>
      <c r="G166" s="34" t="s">
        <v>115</v>
      </c>
      <c r="H166" s="30">
        <v>44287</v>
      </c>
      <c r="I166" s="30">
        <v>42845</v>
      </c>
      <c r="J166" s="30" t="s">
        <v>39</v>
      </c>
      <c r="K166" s="42">
        <f t="shared" ca="1" si="13"/>
        <v>1015</v>
      </c>
      <c r="L166" s="44" t="str">
        <f t="shared" si="14"/>
        <v>Non Billable</v>
      </c>
      <c r="M166" s="34" t="s">
        <v>52</v>
      </c>
      <c r="N166" s="1" t="s">
        <v>41</v>
      </c>
      <c r="O166" s="1" t="s">
        <v>42</v>
      </c>
      <c r="P166" s="1"/>
      <c r="Q166" s="1"/>
      <c r="R166" s="1" t="s">
        <v>57</v>
      </c>
      <c r="S166" s="33" t="s">
        <v>211</v>
      </c>
      <c r="T166" s="47" t="s">
        <v>965</v>
      </c>
      <c r="U166" s="47" t="s">
        <v>20</v>
      </c>
      <c r="V166" s="47" t="s">
        <v>20</v>
      </c>
      <c r="W166" s="47" t="s">
        <v>965</v>
      </c>
      <c r="X166" s="47" t="s">
        <v>965</v>
      </c>
      <c r="Y166" s="47" t="s">
        <v>965</v>
      </c>
      <c r="Z166" s="47" t="s">
        <v>965</v>
      </c>
      <c r="AA166" s="47" t="s">
        <v>965</v>
      </c>
      <c r="AB166" s="47" t="s">
        <v>20</v>
      </c>
      <c r="AC166" s="47" t="s">
        <v>20</v>
      </c>
      <c r="AD166" s="47" t="s">
        <v>968</v>
      </c>
      <c r="AE166" s="47" t="s">
        <v>968</v>
      </c>
      <c r="AF166" s="47" t="s">
        <v>966</v>
      </c>
      <c r="AG166" s="47" t="s">
        <v>965</v>
      </c>
      <c r="AH166" s="47" t="s">
        <v>965</v>
      </c>
      <c r="AI166" s="47" t="s">
        <v>20</v>
      </c>
      <c r="AJ166" s="47" t="s">
        <v>20</v>
      </c>
      <c r="AK166" s="47" t="s">
        <v>965</v>
      </c>
      <c r="AL166" s="47" t="s">
        <v>965</v>
      </c>
      <c r="AM166" s="47" t="s">
        <v>965</v>
      </c>
      <c r="AN166" s="47" t="s">
        <v>965</v>
      </c>
      <c r="AO166" s="47" t="s">
        <v>965</v>
      </c>
      <c r="AP166" s="47" t="s">
        <v>20</v>
      </c>
      <c r="AQ166" s="47" t="s">
        <v>20</v>
      </c>
      <c r="AR166" s="47" t="s">
        <v>20</v>
      </c>
      <c r="AS166" s="47" t="s">
        <v>965</v>
      </c>
      <c r="AT166" s="47" t="s">
        <v>965</v>
      </c>
      <c r="AU166" s="47" t="s">
        <v>965</v>
      </c>
      <c r="AV166" s="47" t="s">
        <v>965</v>
      </c>
      <c r="AW166" s="47" t="s">
        <v>20</v>
      </c>
      <c r="AX166" s="47" t="s">
        <v>20</v>
      </c>
      <c r="AY166" s="42">
        <f>COUNTIFS($T166:$AX166,"P")</f>
        <v>17</v>
      </c>
      <c r="AZ166" s="42">
        <f>COUNTIFS($T166:$AX166,"HD")/2</f>
        <v>0.5</v>
      </c>
      <c r="BA166" s="42">
        <f>COUNTIFS($T166:$AX166,"DO")</f>
        <v>11</v>
      </c>
      <c r="BB166" s="1">
        <f>COUNTIFS($T166:$AX166,"UPL")</f>
        <v>0</v>
      </c>
      <c r="BC166" s="42">
        <f>COUNTIFS($T166:$AX166,"LWP")</f>
        <v>0</v>
      </c>
      <c r="BD166" s="42">
        <f>SUM(COUNTIFS($T166:$AX166,{"PAT","MAT"}))</f>
        <v>0</v>
      </c>
      <c r="BE166" s="42">
        <f>COUNTIFS($T166:$AX166,"HO")</f>
        <v>0</v>
      </c>
      <c r="BF166" s="42">
        <f>COUNTIFS($T166:$AX166,"NA")</f>
        <v>0</v>
      </c>
      <c r="BG166" s="42">
        <f>COUNTIFS($T166:$AX166,"PL")</f>
        <v>2</v>
      </c>
      <c r="BH166" s="42">
        <f>COUNTIFS($T166:$AX166,"CL")</f>
        <v>0</v>
      </c>
      <c r="BI166" s="42">
        <f>COUNTIFS($T166:$AX166,"BL")</f>
        <v>0</v>
      </c>
      <c r="BJ166" s="42">
        <f>COUNTIFS($T166:$AX166,"CO")</f>
        <v>0</v>
      </c>
      <c r="BK166" s="42">
        <f t="shared" si="15"/>
        <v>2</v>
      </c>
      <c r="BL166" s="42">
        <f t="shared" si="16"/>
        <v>1</v>
      </c>
      <c r="BM166" s="42">
        <f t="shared" si="17"/>
        <v>1</v>
      </c>
      <c r="BN166" s="42">
        <f>SUM(AY166:BJ166)+SUM(COUNTIFS(Q166:AX166,{"TERM","RESIGNED"}))</f>
        <v>30.5</v>
      </c>
      <c r="BO166" s="1" t="s">
        <v>45</v>
      </c>
      <c r="BP166" s="42" t="s">
        <v>1022</v>
      </c>
      <c r="BQ166" s="34"/>
    </row>
    <row r="167" spans="1:69" x14ac:dyDescent="0.25">
      <c r="A167" s="32">
        <f t="shared" si="18"/>
        <v>165</v>
      </c>
      <c r="B167" s="1" t="s">
        <v>172</v>
      </c>
      <c r="C167" s="1">
        <v>14915</v>
      </c>
      <c r="D167" s="27">
        <v>100493</v>
      </c>
      <c r="E167" s="1" t="s">
        <v>946</v>
      </c>
      <c r="F167" s="34" t="s">
        <v>163</v>
      </c>
      <c r="G167" s="34" t="s">
        <v>115</v>
      </c>
      <c r="H167" s="30">
        <v>44287</v>
      </c>
      <c r="I167" s="30">
        <v>43434</v>
      </c>
      <c r="J167" s="30" t="s">
        <v>39</v>
      </c>
      <c r="K167" s="42">
        <f t="shared" ca="1" si="13"/>
        <v>1015</v>
      </c>
      <c r="L167" s="44" t="str">
        <f t="shared" si="14"/>
        <v>Non Billable</v>
      </c>
      <c r="M167" s="34" t="s">
        <v>52</v>
      </c>
      <c r="N167" s="1" t="s">
        <v>41</v>
      </c>
      <c r="O167" s="1" t="s">
        <v>42</v>
      </c>
      <c r="P167" s="1"/>
      <c r="Q167" s="1"/>
      <c r="R167" s="1" t="s">
        <v>57</v>
      </c>
      <c r="S167" s="33" t="s">
        <v>245</v>
      </c>
      <c r="T167" s="47" t="s">
        <v>965</v>
      </c>
      <c r="U167" s="47" t="s">
        <v>20</v>
      </c>
      <c r="V167" s="47" t="s">
        <v>20</v>
      </c>
      <c r="W167" s="47" t="s">
        <v>965</v>
      </c>
      <c r="X167" s="47" t="s">
        <v>965</v>
      </c>
      <c r="Y167" s="47" t="s">
        <v>965</v>
      </c>
      <c r="Z167" s="47" t="s">
        <v>965</v>
      </c>
      <c r="AA167" s="47" t="s">
        <v>965</v>
      </c>
      <c r="AB167" s="47" t="s">
        <v>20</v>
      </c>
      <c r="AC167" s="47" t="s">
        <v>20</v>
      </c>
      <c r="AD167" s="47" t="s">
        <v>965</v>
      </c>
      <c r="AE167" s="47" t="s">
        <v>965</v>
      </c>
      <c r="AF167" s="47" t="s">
        <v>965</v>
      </c>
      <c r="AG167" s="47" t="s">
        <v>965</v>
      </c>
      <c r="AH167" s="47" t="s">
        <v>967</v>
      </c>
      <c r="AI167" s="47" t="s">
        <v>20</v>
      </c>
      <c r="AJ167" s="47" t="s">
        <v>20</v>
      </c>
      <c r="AK167" s="47" t="s">
        <v>968</v>
      </c>
      <c r="AL167" s="47" t="s">
        <v>965</v>
      </c>
      <c r="AM167" s="47" t="s">
        <v>965</v>
      </c>
      <c r="AN167" s="47" t="s">
        <v>965</v>
      </c>
      <c r="AO167" s="47" t="s">
        <v>965</v>
      </c>
      <c r="AP167" s="47" t="s">
        <v>20</v>
      </c>
      <c r="AQ167" s="47" t="s">
        <v>20</v>
      </c>
      <c r="AR167" s="47" t="s">
        <v>20</v>
      </c>
      <c r="AS167" s="47" t="s">
        <v>968</v>
      </c>
      <c r="AT167" s="47" t="s">
        <v>968</v>
      </c>
      <c r="AU167" s="47" t="s">
        <v>968</v>
      </c>
      <c r="AV167" s="47" t="s">
        <v>968</v>
      </c>
      <c r="AW167" s="47" t="s">
        <v>20</v>
      </c>
      <c r="AX167" s="47" t="s">
        <v>20</v>
      </c>
      <c r="AY167" s="42">
        <f>COUNTIFS($T167:$AX167,"P")</f>
        <v>14</v>
      </c>
      <c r="AZ167" s="42">
        <f>COUNTIFS($T167:$AX167,"HD")/2</f>
        <v>0</v>
      </c>
      <c r="BA167" s="42">
        <f>COUNTIFS($T167:$AX167,"DO")</f>
        <v>11</v>
      </c>
      <c r="BB167" s="1">
        <f>COUNTIFS($T167:$AX167,"UPL")</f>
        <v>0</v>
      </c>
      <c r="BC167" s="42">
        <f>COUNTIFS($T167:$AX167,"LWP")</f>
        <v>0</v>
      </c>
      <c r="BD167" s="42">
        <f>SUM(COUNTIFS($T167:$AX167,{"PAT","MAT"}))</f>
        <v>0</v>
      </c>
      <c r="BE167" s="42">
        <f>COUNTIFS($T167:$AX167,"HO")</f>
        <v>0</v>
      </c>
      <c r="BF167" s="42">
        <f>COUNTIFS($T167:$AX167,"NA")</f>
        <v>0</v>
      </c>
      <c r="BG167" s="42">
        <f>COUNTIFS($T167:$AX167,"PL")</f>
        <v>5</v>
      </c>
      <c r="BH167" s="42">
        <f>COUNTIFS($T167:$AX167,"CL")</f>
        <v>1</v>
      </c>
      <c r="BI167" s="42">
        <f>COUNTIFS($T167:$AX167,"BL")</f>
        <v>0</v>
      </c>
      <c r="BJ167" s="42">
        <f>COUNTIFS($T167:$AX167,"CO")</f>
        <v>0</v>
      </c>
      <c r="BK167" s="42">
        <f t="shared" si="15"/>
        <v>6</v>
      </c>
      <c r="BL167" s="42">
        <f t="shared" si="16"/>
        <v>0</v>
      </c>
      <c r="BM167" s="42">
        <f t="shared" si="17"/>
        <v>1</v>
      </c>
      <c r="BN167" s="42">
        <f>SUM(AY167:BJ167)+SUM(COUNTIFS(Q167:AX167,{"TERM","RESIGNED"}))</f>
        <v>31</v>
      </c>
      <c r="BO167" s="1" t="s">
        <v>45</v>
      </c>
      <c r="BP167" s="42" t="s">
        <v>1020</v>
      </c>
      <c r="BQ167" s="34"/>
    </row>
    <row r="168" spans="1:69" x14ac:dyDescent="0.25">
      <c r="A168" s="32">
        <f t="shared" si="18"/>
        <v>166</v>
      </c>
      <c r="B168" s="1" t="s">
        <v>172</v>
      </c>
      <c r="C168" s="1">
        <v>10424</v>
      </c>
      <c r="D168" s="27">
        <v>600004</v>
      </c>
      <c r="E168" s="1" t="s">
        <v>946</v>
      </c>
      <c r="F168" s="34" t="s">
        <v>240</v>
      </c>
      <c r="G168" s="34" t="s">
        <v>1082</v>
      </c>
      <c r="H168" s="30">
        <v>44287</v>
      </c>
      <c r="I168" s="30">
        <v>41739</v>
      </c>
      <c r="J168" s="30" t="s">
        <v>39</v>
      </c>
      <c r="K168" s="42">
        <f t="shared" ca="1" si="13"/>
        <v>1015</v>
      </c>
      <c r="L168" s="44" t="str">
        <f t="shared" si="14"/>
        <v>Non Billable</v>
      </c>
      <c r="M168" s="34" t="s">
        <v>52</v>
      </c>
      <c r="N168" s="1" t="s">
        <v>270</v>
      </c>
      <c r="O168" s="1" t="s">
        <v>42</v>
      </c>
      <c r="P168" s="1"/>
      <c r="Q168" s="1"/>
      <c r="R168" s="1" t="s">
        <v>57</v>
      </c>
      <c r="S168" s="33" t="s">
        <v>249</v>
      </c>
      <c r="T168" s="47" t="s">
        <v>965</v>
      </c>
      <c r="U168" s="47" t="s">
        <v>20</v>
      </c>
      <c r="V168" s="47" t="s">
        <v>20</v>
      </c>
      <c r="W168" s="47" t="s">
        <v>965</v>
      </c>
      <c r="X168" s="47" t="s">
        <v>965</v>
      </c>
      <c r="Y168" s="47" t="s">
        <v>965</v>
      </c>
      <c r="Z168" s="47" t="s">
        <v>965</v>
      </c>
      <c r="AA168" s="47" t="s">
        <v>965</v>
      </c>
      <c r="AB168" s="47" t="s">
        <v>20</v>
      </c>
      <c r="AC168" s="47" t="s">
        <v>20</v>
      </c>
      <c r="AD168" s="47" t="s">
        <v>968</v>
      </c>
      <c r="AE168" s="47" t="s">
        <v>968</v>
      </c>
      <c r="AF168" s="47" t="s">
        <v>967</v>
      </c>
      <c r="AG168" s="47" t="s">
        <v>965</v>
      </c>
      <c r="AH168" s="47" t="s">
        <v>965</v>
      </c>
      <c r="AI168" s="47" t="s">
        <v>20</v>
      </c>
      <c r="AJ168" s="47" t="s">
        <v>20</v>
      </c>
      <c r="AK168" s="47" t="s">
        <v>965</v>
      </c>
      <c r="AL168" s="47" t="s">
        <v>965</v>
      </c>
      <c r="AM168" s="47" t="s">
        <v>965</v>
      </c>
      <c r="AN168" s="47" t="s">
        <v>965</v>
      </c>
      <c r="AO168" s="47" t="s">
        <v>965</v>
      </c>
      <c r="AP168" s="47" t="s">
        <v>20</v>
      </c>
      <c r="AQ168" s="47" t="s">
        <v>20</v>
      </c>
      <c r="AR168" s="47" t="s">
        <v>20</v>
      </c>
      <c r="AS168" s="47" t="s">
        <v>965</v>
      </c>
      <c r="AT168" s="47" t="s">
        <v>965</v>
      </c>
      <c r="AU168" s="47" t="s">
        <v>965</v>
      </c>
      <c r="AV168" s="47" t="s">
        <v>967</v>
      </c>
      <c r="AW168" s="47" t="s">
        <v>20</v>
      </c>
      <c r="AX168" s="47" t="s">
        <v>20</v>
      </c>
      <c r="AY168" s="42">
        <f>COUNTIFS($T168:$AX168,"P")</f>
        <v>16</v>
      </c>
      <c r="AZ168" s="42">
        <f>COUNTIFS($T168:$AX168,"HD")/2</f>
        <v>0</v>
      </c>
      <c r="BA168" s="42">
        <f>COUNTIFS($T168:$AX168,"DO")</f>
        <v>11</v>
      </c>
      <c r="BB168" s="1">
        <f>COUNTIFS($T168:$AX168,"UPL")</f>
        <v>0</v>
      </c>
      <c r="BC168" s="42">
        <f>COUNTIFS($T168:$AX168,"LWP")</f>
        <v>0</v>
      </c>
      <c r="BD168" s="42">
        <f>SUM(COUNTIFS($T168:$AX168,{"PAT","MAT"}))</f>
        <v>0</v>
      </c>
      <c r="BE168" s="42">
        <f>COUNTIFS($T168:$AX168,"HO")</f>
        <v>0</v>
      </c>
      <c r="BF168" s="42">
        <f>COUNTIFS($T168:$AX168,"NA")</f>
        <v>0</v>
      </c>
      <c r="BG168" s="42">
        <f>COUNTIFS($T168:$AX168,"PL")</f>
        <v>2</v>
      </c>
      <c r="BH168" s="42">
        <f>COUNTIFS($T168:$AX168,"CL")</f>
        <v>2</v>
      </c>
      <c r="BI168" s="42">
        <f>COUNTIFS($T168:$AX168,"BL")</f>
        <v>0</v>
      </c>
      <c r="BJ168" s="42">
        <f>COUNTIFS($T168:$AX168,"CO")</f>
        <v>0</v>
      </c>
      <c r="BK168" s="42">
        <f t="shared" si="15"/>
        <v>4</v>
      </c>
      <c r="BL168" s="42">
        <f t="shared" si="16"/>
        <v>0</v>
      </c>
      <c r="BM168" s="42">
        <f t="shared" si="17"/>
        <v>1</v>
      </c>
      <c r="BN168" s="42">
        <f>SUM(AY168:BJ168)+SUM(COUNTIFS(Q168:AX168,{"TERM","RESIGNED"}))</f>
        <v>31</v>
      </c>
      <c r="BO168" s="1" t="s">
        <v>45</v>
      </c>
      <c r="BP168" s="42" t="s">
        <v>1018</v>
      </c>
      <c r="BQ168" s="34"/>
    </row>
    <row r="169" spans="1:69" x14ac:dyDescent="0.25">
      <c r="A169" s="32">
        <f t="shared" si="18"/>
        <v>167</v>
      </c>
      <c r="B169" s="1" t="s">
        <v>172</v>
      </c>
      <c r="C169" s="1">
        <v>60090</v>
      </c>
      <c r="D169" s="27">
        <v>600006</v>
      </c>
      <c r="E169" s="1" t="s">
        <v>946</v>
      </c>
      <c r="F169" s="34" t="s">
        <v>271</v>
      </c>
      <c r="G169" s="34" t="s">
        <v>38</v>
      </c>
      <c r="H169" s="30">
        <v>44287</v>
      </c>
      <c r="I169" s="30">
        <v>42296</v>
      </c>
      <c r="J169" s="30" t="s">
        <v>39</v>
      </c>
      <c r="K169" s="42">
        <f t="shared" ca="1" si="13"/>
        <v>1015</v>
      </c>
      <c r="L169" s="44" t="str">
        <f t="shared" si="14"/>
        <v>Non Billable</v>
      </c>
      <c r="M169" s="34" t="s">
        <v>40</v>
      </c>
      <c r="N169" s="1" t="s">
        <v>270</v>
      </c>
      <c r="O169" s="1" t="s">
        <v>42</v>
      </c>
      <c r="P169" s="1"/>
      <c r="Q169" s="1"/>
      <c r="R169" s="1" t="s">
        <v>43</v>
      </c>
      <c r="S169" s="33" t="s">
        <v>44</v>
      </c>
      <c r="T169" s="47" t="s">
        <v>965</v>
      </c>
      <c r="U169" s="47" t="s">
        <v>20</v>
      </c>
      <c r="V169" s="47" t="s">
        <v>20</v>
      </c>
      <c r="W169" s="47" t="s">
        <v>965</v>
      </c>
      <c r="X169" s="47" t="s">
        <v>965</v>
      </c>
      <c r="Y169" s="47" t="s">
        <v>965</v>
      </c>
      <c r="Z169" s="47" t="s">
        <v>965</v>
      </c>
      <c r="AA169" s="47" t="s">
        <v>965</v>
      </c>
      <c r="AB169" s="47" t="s">
        <v>20</v>
      </c>
      <c r="AC169" s="47" t="s">
        <v>20</v>
      </c>
      <c r="AD169" s="47" t="s">
        <v>965</v>
      </c>
      <c r="AE169" s="47" t="s">
        <v>965</v>
      </c>
      <c r="AF169" s="47" t="s">
        <v>965</v>
      </c>
      <c r="AG169" s="47" t="s">
        <v>965</v>
      </c>
      <c r="AH169" s="47" t="s">
        <v>965</v>
      </c>
      <c r="AI169" s="47" t="s">
        <v>20</v>
      </c>
      <c r="AJ169" s="47" t="s">
        <v>20</v>
      </c>
      <c r="AK169" s="47" t="s">
        <v>965</v>
      </c>
      <c r="AL169" s="47" t="s">
        <v>965</v>
      </c>
      <c r="AM169" s="47" t="s">
        <v>965</v>
      </c>
      <c r="AN169" s="47" t="s">
        <v>965</v>
      </c>
      <c r="AO169" s="47" t="s">
        <v>965</v>
      </c>
      <c r="AP169" s="47" t="s">
        <v>20</v>
      </c>
      <c r="AQ169" s="47" t="s">
        <v>20</v>
      </c>
      <c r="AR169" s="47" t="s">
        <v>20</v>
      </c>
      <c r="AS169" s="47" t="s">
        <v>965</v>
      </c>
      <c r="AT169" s="47" t="s">
        <v>965</v>
      </c>
      <c r="AU169" s="47" t="s">
        <v>965</v>
      </c>
      <c r="AV169" s="47" t="s">
        <v>965</v>
      </c>
      <c r="AW169" s="47" t="s">
        <v>20</v>
      </c>
      <c r="AX169" s="47" t="s">
        <v>20</v>
      </c>
      <c r="AY169" s="42">
        <f>COUNTIFS($T169:$AX169,"P")</f>
        <v>20</v>
      </c>
      <c r="AZ169" s="42">
        <f>COUNTIFS($T169:$AX169,"HD")/2</f>
        <v>0</v>
      </c>
      <c r="BA169" s="42">
        <f>COUNTIFS($T169:$AX169,"DO")</f>
        <v>11</v>
      </c>
      <c r="BB169" s="1">
        <f>COUNTIFS($T169:$AX169,"UPL")</f>
        <v>0</v>
      </c>
      <c r="BC169" s="42">
        <f>COUNTIFS($T169:$AX169,"LWP")</f>
        <v>0</v>
      </c>
      <c r="BD169" s="42">
        <f>SUM(COUNTIFS($T169:$AX169,{"PAT","MAT"}))</f>
        <v>0</v>
      </c>
      <c r="BE169" s="42">
        <f>COUNTIFS($T169:$AX169,"HO")</f>
        <v>0</v>
      </c>
      <c r="BF169" s="42">
        <f>COUNTIFS($T169:$AX169,"NA")</f>
        <v>0</v>
      </c>
      <c r="BG169" s="42">
        <f>COUNTIFS($T169:$AX169,"PL")</f>
        <v>0</v>
      </c>
      <c r="BH169" s="42">
        <f>COUNTIFS($T169:$AX169,"CL")</f>
        <v>0</v>
      </c>
      <c r="BI169" s="42">
        <f>COUNTIFS($T169:$AX169,"BL")</f>
        <v>0</v>
      </c>
      <c r="BJ169" s="42">
        <f>COUNTIFS($T169:$AX169,"CO")</f>
        <v>0</v>
      </c>
      <c r="BK169" s="42">
        <f t="shared" si="15"/>
        <v>0</v>
      </c>
      <c r="BL169" s="42">
        <f t="shared" si="16"/>
        <v>1</v>
      </c>
      <c r="BM169" s="42">
        <f t="shared" si="17"/>
        <v>1</v>
      </c>
      <c r="BN169" s="42">
        <f>SUM(AY169:BJ169)+SUM(COUNTIFS(Q169:AX169,{"TERM","RESIGNED"}))</f>
        <v>31</v>
      </c>
      <c r="BO169" s="1" t="s">
        <v>45</v>
      </c>
      <c r="BP169" s="42"/>
      <c r="BQ169" s="34"/>
    </row>
    <row r="170" spans="1:69" x14ac:dyDescent="0.25">
      <c r="A170" s="32">
        <f t="shared" si="18"/>
        <v>168</v>
      </c>
      <c r="B170" s="1" t="s">
        <v>172</v>
      </c>
      <c r="C170" s="1">
        <v>60091</v>
      </c>
      <c r="D170" s="27">
        <v>600007</v>
      </c>
      <c r="E170" s="1" t="s">
        <v>946</v>
      </c>
      <c r="F170" s="34" t="s">
        <v>272</v>
      </c>
      <c r="G170" s="34" t="s">
        <v>115</v>
      </c>
      <c r="H170" s="30">
        <v>44287</v>
      </c>
      <c r="I170" s="30">
        <v>42296</v>
      </c>
      <c r="J170" s="30" t="s">
        <v>39</v>
      </c>
      <c r="K170" s="42">
        <f t="shared" ca="1" si="13"/>
        <v>1015</v>
      </c>
      <c r="L170" s="44" t="str">
        <f t="shared" si="14"/>
        <v>Non Billable</v>
      </c>
      <c r="M170" s="34" t="s">
        <v>202</v>
      </c>
      <c r="N170" s="1" t="s">
        <v>270</v>
      </c>
      <c r="O170" s="1" t="s">
        <v>42</v>
      </c>
      <c r="P170" s="1"/>
      <c r="Q170" s="1"/>
      <c r="R170" s="1" t="s">
        <v>43</v>
      </c>
      <c r="S170" s="33" t="s">
        <v>203</v>
      </c>
      <c r="T170" s="47" t="s">
        <v>965</v>
      </c>
      <c r="U170" s="47" t="s">
        <v>20</v>
      </c>
      <c r="V170" s="47" t="s">
        <v>20</v>
      </c>
      <c r="W170" s="47" t="s">
        <v>965</v>
      </c>
      <c r="X170" s="47" t="s">
        <v>965</v>
      </c>
      <c r="Y170" s="47" t="s">
        <v>965</v>
      </c>
      <c r="Z170" s="47" t="s">
        <v>965</v>
      </c>
      <c r="AA170" s="47" t="s">
        <v>965</v>
      </c>
      <c r="AB170" s="47" t="s">
        <v>20</v>
      </c>
      <c r="AC170" s="47" t="s">
        <v>20</v>
      </c>
      <c r="AD170" s="47" t="s">
        <v>967</v>
      </c>
      <c r="AE170" s="47" t="s">
        <v>967</v>
      </c>
      <c r="AF170" s="47" t="s">
        <v>967</v>
      </c>
      <c r="AG170" s="47" t="s">
        <v>965</v>
      </c>
      <c r="AH170" s="47" t="s">
        <v>965</v>
      </c>
      <c r="AI170" s="47" t="s">
        <v>20</v>
      </c>
      <c r="AJ170" s="47" t="s">
        <v>20</v>
      </c>
      <c r="AK170" s="47" t="s">
        <v>965</v>
      </c>
      <c r="AL170" s="47" t="s">
        <v>965</v>
      </c>
      <c r="AM170" s="47" t="s">
        <v>965</v>
      </c>
      <c r="AN170" s="47" t="s">
        <v>965</v>
      </c>
      <c r="AO170" s="47" t="s">
        <v>965</v>
      </c>
      <c r="AP170" s="47" t="s">
        <v>20</v>
      </c>
      <c r="AQ170" s="47" t="s">
        <v>20</v>
      </c>
      <c r="AR170" s="47" t="s">
        <v>20</v>
      </c>
      <c r="AS170" s="47" t="s">
        <v>965</v>
      </c>
      <c r="AT170" s="47" t="s">
        <v>965</v>
      </c>
      <c r="AU170" s="47" t="s">
        <v>965</v>
      </c>
      <c r="AV170" s="47" t="s">
        <v>965</v>
      </c>
      <c r="AW170" s="47" t="s">
        <v>20</v>
      </c>
      <c r="AX170" s="47" t="s">
        <v>20</v>
      </c>
      <c r="AY170" s="42">
        <f>COUNTIFS($T170:$AX170,"P")</f>
        <v>17</v>
      </c>
      <c r="AZ170" s="42">
        <f>COUNTIFS($T170:$AX170,"HD")/2</f>
        <v>0</v>
      </c>
      <c r="BA170" s="42">
        <f>COUNTIFS($T170:$AX170,"DO")</f>
        <v>11</v>
      </c>
      <c r="BB170" s="1">
        <f>COUNTIFS($T170:$AX170,"UPL")</f>
        <v>0</v>
      </c>
      <c r="BC170" s="42">
        <f>COUNTIFS($T170:$AX170,"LWP")</f>
        <v>0</v>
      </c>
      <c r="BD170" s="42">
        <f>SUM(COUNTIFS($T170:$AX170,{"PAT","MAT"}))</f>
        <v>0</v>
      </c>
      <c r="BE170" s="42">
        <f>COUNTIFS($T170:$AX170,"HO")</f>
        <v>0</v>
      </c>
      <c r="BF170" s="42">
        <f>COUNTIFS($T170:$AX170,"NA")</f>
        <v>0</v>
      </c>
      <c r="BG170" s="42">
        <f>COUNTIFS($T170:$AX170,"PL")</f>
        <v>0</v>
      </c>
      <c r="BH170" s="42">
        <f>COUNTIFS($T170:$AX170,"CL")</f>
        <v>3</v>
      </c>
      <c r="BI170" s="42">
        <f>COUNTIFS($T170:$AX170,"BL")</f>
        <v>0</v>
      </c>
      <c r="BJ170" s="42">
        <f>COUNTIFS($T170:$AX170,"CO")</f>
        <v>0</v>
      </c>
      <c r="BK170" s="42">
        <f t="shared" si="15"/>
        <v>3</v>
      </c>
      <c r="BL170" s="42">
        <f t="shared" si="16"/>
        <v>1</v>
      </c>
      <c r="BM170" s="42">
        <f t="shared" si="17"/>
        <v>1</v>
      </c>
      <c r="BN170" s="42">
        <f>SUM(AY170:BJ170)+SUM(COUNTIFS(Q170:AX170,{"TERM","RESIGNED"}))</f>
        <v>31</v>
      </c>
      <c r="BO170" s="1" t="s">
        <v>45</v>
      </c>
      <c r="BP170" s="42" t="s">
        <v>1018</v>
      </c>
      <c r="BQ170" s="34"/>
    </row>
    <row r="171" spans="1:69" x14ac:dyDescent="0.25">
      <c r="A171" s="32">
        <f t="shared" si="18"/>
        <v>169</v>
      </c>
      <c r="B171" s="1" t="s">
        <v>172</v>
      </c>
      <c r="C171" s="1">
        <v>60568</v>
      </c>
      <c r="D171" s="27">
        <v>600011</v>
      </c>
      <c r="E171" s="1" t="s">
        <v>945</v>
      </c>
      <c r="F171" s="34" t="s">
        <v>273</v>
      </c>
      <c r="G171" s="34" t="s">
        <v>959</v>
      </c>
      <c r="H171" s="30">
        <v>44287</v>
      </c>
      <c r="I171" s="30">
        <v>42849</v>
      </c>
      <c r="J171" s="30" t="s">
        <v>39</v>
      </c>
      <c r="K171" s="42">
        <f t="shared" ca="1" si="13"/>
        <v>1015</v>
      </c>
      <c r="L171" s="44" t="str">
        <f t="shared" si="14"/>
        <v>Non Billable</v>
      </c>
      <c r="M171" s="34" t="s">
        <v>199</v>
      </c>
      <c r="N171" s="1" t="s">
        <v>270</v>
      </c>
      <c r="O171" s="1" t="s">
        <v>42</v>
      </c>
      <c r="P171" s="1"/>
      <c r="Q171" s="1"/>
      <c r="R171" s="1" t="s">
        <v>43</v>
      </c>
      <c r="S171" s="33" t="s">
        <v>225</v>
      </c>
      <c r="T171" s="47" t="s">
        <v>965</v>
      </c>
      <c r="U171" s="47" t="s">
        <v>20</v>
      </c>
      <c r="V171" s="47" t="s">
        <v>20</v>
      </c>
      <c r="W171" s="47" t="s">
        <v>965</v>
      </c>
      <c r="X171" s="47" t="s">
        <v>965</v>
      </c>
      <c r="Y171" s="47" t="s">
        <v>965</v>
      </c>
      <c r="Z171" s="47" t="s">
        <v>965</v>
      </c>
      <c r="AA171" s="47" t="s">
        <v>965</v>
      </c>
      <c r="AB171" s="47" t="s">
        <v>20</v>
      </c>
      <c r="AC171" s="47" t="s">
        <v>20</v>
      </c>
      <c r="AD171" s="47" t="s">
        <v>965</v>
      </c>
      <c r="AE171" s="47" t="s">
        <v>965</v>
      </c>
      <c r="AF171" s="47" t="s">
        <v>965</v>
      </c>
      <c r="AG171" s="47" t="s">
        <v>965</v>
      </c>
      <c r="AH171" s="47" t="s">
        <v>965</v>
      </c>
      <c r="AI171" s="47" t="s">
        <v>20</v>
      </c>
      <c r="AJ171" s="47" t="s">
        <v>20</v>
      </c>
      <c r="AK171" s="47" t="s">
        <v>965</v>
      </c>
      <c r="AL171" s="47" t="s">
        <v>965</v>
      </c>
      <c r="AM171" s="47" t="s">
        <v>967</v>
      </c>
      <c r="AN171" s="47" t="s">
        <v>968</v>
      </c>
      <c r="AO171" s="47" t="s">
        <v>967</v>
      </c>
      <c r="AP171" s="47" t="s">
        <v>20</v>
      </c>
      <c r="AQ171" s="47" t="s">
        <v>20</v>
      </c>
      <c r="AR171" s="47" t="s">
        <v>20</v>
      </c>
      <c r="AS171" s="47" t="s">
        <v>968</v>
      </c>
      <c r="AT171" s="47" t="s">
        <v>968</v>
      </c>
      <c r="AU171" s="47" t="s">
        <v>968</v>
      </c>
      <c r="AV171" s="47" t="s">
        <v>968</v>
      </c>
      <c r="AW171" s="47" t="s">
        <v>20</v>
      </c>
      <c r="AX171" s="47" t="s">
        <v>20</v>
      </c>
      <c r="AY171" s="42">
        <f>COUNTIFS($T171:$AX171,"P")</f>
        <v>13</v>
      </c>
      <c r="AZ171" s="42">
        <f>COUNTIFS($T171:$AX171,"HD")/2</f>
        <v>0</v>
      </c>
      <c r="BA171" s="42">
        <f>COUNTIFS($T171:$AX171,"DO")</f>
        <v>11</v>
      </c>
      <c r="BB171" s="1">
        <f>COUNTIFS($T171:$AX171,"UPL")</f>
        <v>0</v>
      </c>
      <c r="BC171" s="42">
        <f>COUNTIFS($T171:$AX171,"LWP")</f>
        <v>0</v>
      </c>
      <c r="BD171" s="42">
        <f>SUM(COUNTIFS($T171:$AX171,{"PAT","MAT"}))</f>
        <v>0</v>
      </c>
      <c r="BE171" s="42">
        <f>COUNTIFS($T171:$AX171,"HO")</f>
        <v>0</v>
      </c>
      <c r="BF171" s="42">
        <f>COUNTIFS($T171:$AX171,"NA")</f>
        <v>0</v>
      </c>
      <c r="BG171" s="42">
        <f>COUNTIFS($T171:$AX171,"PL")</f>
        <v>5</v>
      </c>
      <c r="BH171" s="42">
        <f>COUNTIFS($T171:$AX171,"CL")</f>
        <v>2</v>
      </c>
      <c r="BI171" s="42">
        <f>COUNTIFS($T171:$AX171,"BL")</f>
        <v>0</v>
      </c>
      <c r="BJ171" s="42">
        <f>COUNTIFS($T171:$AX171,"CO")</f>
        <v>0</v>
      </c>
      <c r="BK171" s="42">
        <f t="shared" si="15"/>
        <v>7</v>
      </c>
      <c r="BL171" s="42">
        <f t="shared" si="16"/>
        <v>0</v>
      </c>
      <c r="BM171" s="42">
        <f t="shared" si="17"/>
        <v>1</v>
      </c>
      <c r="BN171" s="42">
        <f>SUM(AY171:BJ171)+SUM(COUNTIFS(Q171:AX171,{"TERM","RESIGNED"}))</f>
        <v>31</v>
      </c>
      <c r="BO171" s="1" t="s">
        <v>45</v>
      </c>
      <c r="BP171" s="42" t="s">
        <v>1018</v>
      </c>
      <c r="BQ171" s="34"/>
    </row>
    <row r="172" spans="1:69" x14ac:dyDescent="0.25">
      <c r="A172" s="32">
        <f t="shared" si="18"/>
        <v>170</v>
      </c>
      <c r="B172" s="1" t="s">
        <v>172</v>
      </c>
      <c r="C172" s="1">
        <v>60596</v>
      </c>
      <c r="D172" s="27">
        <v>600012</v>
      </c>
      <c r="E172" s="1" t="s">
        <v>946</v>
      </c>
      <c r="F172" s="34" t="s">
        <v>274</v>
      </c>
      <c r="G172" s="34" t="s">
        <v>55</v>
      </c>
      <c r="H172" s="30">
        <v>44287</v>
      </c>
      <c r="I172" s="30">
        <v>42940</v>
      </c>
      <c r="J172" s="30" t="s">
        <v>39</v>
      </c>
      <c r="K172" s="42">
        <f t="shared" ca="1" si="13"/>
        <v>1015</v>
      </c>
      <c r="L172" s="44" t="str">
        <f t="shared" si="14"/>
        <v>Non Billable</v>
      </c>
      <c r="M172" s="34" t="s">
        <v>56</v>
      </c>
      <c r="N172" s="1" t="s">
        <v>270</v>
      </c>
      <c r="O172" s="1" t="s">
        <v>42</v>
      </c>
      <c r="P172" s="1"/>
      <c r="Q172" s="1"/>
      <c r="R172" s="1" t="s">
        <v>43</v>
      </c>
      <c r="S172" s="33" t="s">
        <v>108</v>
      </c>
      <c r="T172" s="47" t="s">
        <v>965</v>
      </c>
      <c r="U172" s="47" t="s">
        <v>20</v>
      </c>
      <c r="V172" s="47" t="s">
        <v>20</v>
      </c>
      <c r="W172" s="47" t="s">
        <v>965</v>
      </c>
      <c r="X172" s="47" t="s">
        <v>965</v>
      </c>
      <c r="Y172" s="47" t="s">
        <v>965</v>
      </c>
      <c r="Z172" s="47" t="s">
        <v>965</v>
      </c>
      <c r="AA172" s="47" t="s">
        <v>965</v>
      </c>
      <c r="AB172" s="47" t="s">
        <v>20</v>
      </c>
      <c r="AC172" s="47" t="s">
        <v>20</v>
      </c>
      <c r="AD172" s="47" t="s">
        <v>965</v>
      </c>
      <c r="AE172" s="47" t="s">
        <v>965</v>
      </c>
      <c r="AF172" s="47" t="s">
        <v>965</v>
      </c>
      <c r="AG172" s="47" t="s">
        <v>965</v>
      </c>
      <c r="AH172" s="47" t="s">
        <v>965</v>
      </c>
      <c r="AI172" s="47" t="s">
        <v>20</v>
      </c>
      <c r="AJ172" s="47" t="s">
        <v>20</v>
      </c>
      <c r="AK172" s="47" t="s">
        <v>965</v>
      </c>
      <c r="AL172" s="47" t="s">
        <v>965</v>
      </c>
      <c r="AM172" s="47" t="s">
        <v>965</v>
      </c>
      <c r="AN172" s="47" t="s">
        <v>965</v>
      </c>
      <c r="AO172" s="47" t="s">
        <v>965</v>
      </c>
      <c r="AP172" s="47" t="s">
        <v>20</v>
      </c>
      <c r="AQ172" s="47" t="s">
        <v>20</v>
      </c>
      <c r="AR172" s="47" t="s">
        <v>20</v>
      </c>
      <c r="AS172" s="47" t="s">
        <v>967</v>
      </c>
      <c r="AT172" s="47" t="s">
        <v>967</v>
      </c>
      <c r="AU172" s="47" t="s">
        <v>968</v>
      </c>
      <c r="AV172" s="47" t="s">
        <v>968</v>
      </c>
      <c r="AW172" s="47" t="s">
        <v>20</v>
      </c>
      <c r="AX172" s="47" t="s">
        <v>20</v>
      </c>
      <c r="AY172" s="42">
        <f>COUNTIFS($T172:$AX172,"P")</f>
        <v>16</v>
      </c>
      <c r="AZ172" s="42">
        <f>COUNTIFS($T172:$AX172,"HD")/2</f>
        <v>0</v>
      </c>
      <c r="BA172" s="42">
        <f>COUNTIFS($T172:$AX172,"DO")</f>
        <v>11</v>
      </c>
      <c r="BB172" s="1">
        <f>COUNTIFS($T172:$AX172,"UPL")</f>
        <v>0</v>
      </c>
      <c r="BC172" s="42">
        <f>COUNTIFS($T172:$AX172,"LWP")</f>
        <v>0</v>
      </c>
      <c r="BD172" s="42">
        <f>SUM(COUNTIFS($T172:$AX172,{"PAT","MAT"}))</f>
        <v>0</v>
      </c>
      <c r="BE172" s="42">
        <f>COUNTIFS($T172:$AX172,"HO")</f>
        <v>0</v>
      </c>
      <c r="BF172" s="42">
        <f>COUNTIFS($T172:$AX172,"NA")</f>
        <v>0</v>
      </c>
      <c r="BG172" s="42">
        <f>COUNTIFS($T172:$AX172,"PL")</f>
        <v>2</v>
      </c>
      <c r="BH172" s="42">
        <f>COUNTIFS($T172:$AX172,"CL")</f>
        <v>2</v>
      </c>
      <c r="BI172" s="42">
        <f>COUNTIFS($T172:$AX172,"BL")</f>
        <v>0</v>
      </c>
      <c r="BJ172" s="42">
        <f>COUNTIFS($T172:$AX172,"CO")</f>
        <v>0</v>
      </c>
      <c r="BK172" s="42">
        <f t="shared" si="15"/>
        <v>4</v>
      </c>
      <c r="BL172" s="42">
        <f t="shared" si="16"/>
        <v>0</v>
      </c>
      <c r="BM172" s="42">
        <f t="shared" si="17"/>
        <v>1</v>
      </c>
      <c r="BN172" s="42">
        <f>SUM(AY172:BJ172)+SUM(COUNTIFS(Q172:AX172,{"TERM","RESIGNED"}))</f>
        <v>31</v>
      </c>
      <c r="BO172" s="1" t="s">
        <v>45</v>
      </c>
      <c r="BP172" s="42" t="s">
        <v>1019</v>
      </c>
      <c r="BQ172" s="34"/>
    </row>
    <row r="173" spans="1:69" x14ac:dyDescent="0.25">
      <c r="A173" s="32">
        <f t="shared" si="18"/>
        <v>171</v>
      </c>
      <c r="B173" s="1" t="s">
        <v>172</v>
      </c>
      <c r="C173" s="1">
        <v>60602</v>
      </c>
      <c r="D173" s="27">
        <v>600013</v>
      </c>
      <c r="E173" s="1" t="s">
        <v>946</v>
      </c>
      <c r="F173" s="34" t="s">
        <v>275</v>
      </c>
      <c r="G173" s="34" t="s">
        <v>106</v>
      </c>
      <c r="H173" s="30">
        <v>44287</v>
      </c>
      <c r="I173" s="30">
        <v>42948</v>
      </c>
      <c r="J173" s="30" t="s">
        <v>39</v>
      </c>
      <c r="K173" s="42">
        <f t="shared" ca="1" si="13"/>
        <v>1015</v>
      </c>
      <c r="L173" s="44" t="str">
        <f t="shared" si="14"/>
        <v>Non Billable</v>
      </c>
      <c r="M173" s="34" t="s">
        <v>40</v>
      </c>
      <c r="N173" s="1" t="s">
        <v>270</v>
      </c>
      <c r="O173" s="1" t="s">
        <v>42</v>
      </c>
      <c r="P173" s="1"/>
      <c r="Q173" s="1"/>
      <c r="R173" s="1" t="s">
        <v>43</v>
      </c>
      <c r="S173" s="33" t="s">
        <v>271</v>
      </c>
      <c r="T173" s="47" t="s">
        <v>965</v>
      </c>
      <c r="U173" s="47" t="s">
        <v>20</v>
      </c>
      <c r="V173" s="47" t="s">
        <v>20</v>
      </c>
      <c r="W173" s="47" t="s">
        <v>965</v>
      </c>
      <c r="X173" s="47" t="s">
        <v>965</v>
      </c>
      <c r="Y173" s="47" t="s">
        <v>965</v>
      </c>
      <c r="Z173" s="47" t="s">
        <v>965</v>
      </c>
      <c r="AA173" s="47" t="s">
        <v>965</v>
      </c>
      <c r="AB173" s="47" t="s">
        <v>20</v>
      </c>
      <c r="AC173" s="47" t="s">
        <v>20</v>
      </c>
      <c r="AD173" s="47" t="s">
        <v>965</v>
      </c>
      <c r="AE173" s="47" t="s">
        <v>965</v>
      </c>
      <c r="AF173" s="47" t="s">
        <v>965</v>
      </c>
      <c r="AG173" s="47" t="s">
        <v>965</v>
      </c>
      <c r="AH173" s="47" t="s">
        <v>965</v>
      </c>
      <c r="AI173" s="47" t="s">
        <v>20</v>
      </c>
      <c r="AJ173" s="47" t="s">
        <v>20</v>
      </c>
      <c r="AK173" s="47" t="s">
        <v>965</v>
      </c>
      <c r="AL173" s="47" t="s">
        <v>965</v>
      </c>
      <c r="AM173" s="47" t="s">
        <v>965</v>
      </c>
      <c r="AN173" s="47" t="s">
        <v>965</v>
      </c>
      <c r="AO173" s="47" t="s">
        <v>965</v>
      </c>
      <c r="AP173" s="47" t="s">
        <v>20</v>
      </c>
      <c r="AQ173" s="47" t="s">
        <v>20</v>
      </c>
      <c r="AR173" s="47" t="s">
        <v>20</v>
      </c>
      <c r="AS173" s="47" t="s">
        <v>965</v>
      </c>
      <c r="AT173" s="47" t="s">
        <v>965</v>
      </c>
      <c r="AU173" s="47" t="s">
        <v>965</v>
      </c>
      <c r="AV173" s="47" t="s">
        <v>965</v>
      </c>
      <c r="AW173" s="47" t="s">
        <v>20</v>
      </c>
      <c r="AX173" s="47" t="s">
        <v>20</v>
      </c>
      <c r="AY173" s="42">
        <f>COUNTIFS($T173:$AX173,"P")</f>
        <v>20</v>
      </c>
      <c r="AZ173" s="42">
        <f>COUNTIFS($T173:$AX173,"HD")/2</f>
        <v>0</v>
      </c>
      <c r="BA173" s="42">
        <f>COUNTIFS($T173:$AX173,"DO")</f>
        <v>11</v>
      </c>
      <c r="BB173" s="1">
        <f>COUNTIFS($T173:$AX173,"UPL")</f>
        <v>0</v>
      </c>
      <c r="BC173" s="42">
        <f>COUNTIFS($T173:$AX173,"LWP")</f>
        <v>0</v>
      </c>
      <c r="BD173" s="42">
        <f>SUM(COUNTIFS($T173:$AX173,{"PAT","MAT"}))</f>
        <v>0</v>
      </c>
      <c r="BE173" s="42">
        <f>COUNTIFS($T173:$AX173,"HO")</f>
        <v>0</v>
      </c>
      <c r="BF173" s="42">
        <f>COUNTIFS($T173:$AX173,"NA")</f>
        <v>0</v>
      </c>
      <c r="BG173" s="42">
        <f>COUNTIFS($T173:$AX173,"PL")</f>
        <v>0</v>
      </c>
      <c r="BH173" s="42">
        <f>COUNTIFS($T173:$AX173,"CL")</f>
        <v>0</v>
      </c>
      <c r="BI173" s="42">
        <f>COUNTIFS($T173:$AX173,"BL")</f>
        <v>0</v>
      </c>
      <c r="BJ173" s="42">
        <f>COUNTIFS($T173:$AX173,"CO")</f>
        <v>0</v>
      </c>
      <c r="BK173" s="42">
        <f t="shared" si="15"/>
        <v>0</v>
      </c>
      <c r="BL173" s="42">
        <f t="shared" si="16"/>
        <v>1</v>
      </c>
      <c r="BM173" s="42">
        <f t="shared" si="17"/>
        <v>1</v>
      </c>
      <c r="BN173" s="42">
        <f>SUM(AY173:BJ173)+SUM(COUNTIFS(Q173:AX173,{"TERM","RESIGNED"}))</f>
        <v>31</v>
      </c>
      <c r="BO173" s="1" t="s">
        <v>45</v>
      </c>
      <c r="BP173" s="42" t="s">
        <v>1019</v>
      </c>
      <c r="BQ173" s="34"/>
    </row>
    <row r="174" spans="1:69" x14ac:dyDescent="0.25">
      <c r="A174" s="32">
        <f t="shared" si="18"/>
        <v>172</v>
      </c>
      <c r="B174" s="1" t="s">
        <v>172</v>
      </c>
      <c r="C174" s="1">
        <v>60609</v>
      </c>
      <c r="D174" s="27">
        <v>600014</v>
      </c>
      <c r="E174" s="1" t="s">
        <v>946</v>
      </c>
      <c r="F174" s="34" t="s">
        <v>276</v>
      </c>
      <c r="G174" s="34" t="s">
        <v>55</v>
      </c>
      <c r="H174" s="30">
        <v>44287</v>
      </c>
      <c r="I174" s="30">
        <v>43066</v>
      </c>
      <c r="J174" s="30" t="s">
        <v>39</v>
      </c>
      <c r="K174" s="42">
        <f t="shared" ca="1" si="13"/>
        <v>1015</v>
      </c>
      <c r="L174" s="44" t="str">
        <f t="shared" si="14"/>
        <v>Non Billable</v>
      </c>
      <c r="M174" s="34" t="s">
        <v>56</v>
      </c>
      <c r="N174" s="1" t="s">
        <v>270</v>
      </c>
      <c r="O174" s="1" t="s">
        <v>42</v>
      </c>
      <c r="P174" s="1"/>
      <c r="Q174" s="1"/>
      <c r="R174" s="1" t="s">
        <v>43</v>
      </c>
      <c r="S174" s="33" t="s">
        <v>102</v>
      </c>
      <c r="T174" s="47" t="s">
        <v>965</v>
      </c>
      <c r="U174" s="47" t="s">
        <v>20</v>
      </c>
      <c r="V174" s="47" t="s">
        <v>20</v>
      </c>
      <c r="W174" s="47" t="s">
        <v>965</v>
      </c>
      <c r="X174" s="47" t="s">
        <v>965</v>
      </c>
      <c r="Y174" s="47" t="s">
        <v>965</v>
      </c>
      <c r="Z174" s="47" t="s">
        <v>965</v>
      </c>
      <c r="AA174" s="47" t="s">
        <v>965</v>
      </c>
      <c r="AB174" s="47" t="s">
        <v>20</v>
      </c>
      <c r="AC174" s="47" t="s">
        <v>20</v>
      </c>
      <c r="AD174" s="47" t="s">
        <v>965</v>
      </c>
      <c r="AE174" s="47" t="s">
        <v>965</v>
      </c>
      <c r="AF174" s="47" t="s">
        <v>965</v>
      </c>
      <c r="AG174" s="47" t="s">
        <v>965</v>
      </c>
      <c r="AH174" s="47" t="s">
        <v>965</v>
      </c>
      <c r="AI174" s="47" t="s">
        <v>20</v>
      </c>
      <c r="AJ174" s="47" t="s">
        <v>20</v>
      </c>
      <c r="AK174" s="47" t="s">
        <v>965</v>
      </c>
      <c r="AL174" s="47" t="s">
        <v>965</v>
      </c>
      <c r="AM174" s="47" t="s">
        <v>965</v>
      </c>
      <c r="AN174" s="47" t="s">
        <v>965</v>
      </c>
      <c r="AO174" s="47" t="s">
        <v>965</v>
      </c>
      <c r="AP174" s="47" t="s">
        <v>20</v>
      </c>
      <c r="AQ174" s="47" t="s">
        <v>20</v>
      </c>
      <c r="AR174" s="47" t="s">
        <v>20</v>
      </c>
      <c r="AS174" s="47" t="s">
        <v>967</v>
      </c>
      <c r="AT174" s="47" t="s">
        <v>965</v>
      </c>
      <c r="AU174" s="47" t="s">
        <v>965</v>
      </c>
      <c r="AV174" s="47" t="s">
        <v>966</v>
      </c>
      <c r="AW174" s="47" t="s">
        <v>20</v>
      </c>
      <c r="AX174" s="47" t="s">
        <v>20</v>
      </c>
      <c r="AY174" s="42">
        <f>COUNTIFS($T174:$AX174,"P")</f>
        <v>18</v>
      </c>
      <c r="AZ174" s="42">
        <f>COUNTIFS($T174:$AX174,"HD")/2</f>
        <v>0.5</v>
      </c>
      <c r="BA174" s="42">
        <f>COUNTIFS($T174:$AX174,"DO")</f>
        <v>11</v>
      </c>
      <c r="BB174" s="1">
        <f>COUNTIFS($T174:$AX174,"UPL")</f>
        <v>0</v>
      </c>
      <c r="BC174" s="42">
        <f>COUNTIFS($T174:$AX174,"LWP")</f>
        <v>0</v>
      </c>
      <c r="BD174" s="42">
        <f>SUM(COUNTIFS($T174:$AX174,{"PAT","MAT"}))</f>
        <v>0</v>
      </c>
      <c r="BE174" s="42">
        <f>COUNTIFS($T174:$AX174,"HO")</f>
        <v>0</v>
      </c>
      <c r="BF174" s="42">
        <f>COUNTIFS($T174:$AX174,"NA")</f>
        <v>0</v>
      </c>
      <c r="BG174" s="42">
        <f>COUNTIFS($T174:$AX174,"PL")</f>
        <v>0</v>
      </c>
      <c r="BH174" s="42">
        <f>COUNTIFS($T174:$AX174,"CL")</f>
        <v>1</v>
      </c>
      <c r="BI174" s="42">
        <f>COUNTIFS($T174:$AX174,"BL")</f>
        <v>0</v>
      </c>
      <c r="BJ174" s="42">
        <f>COUNTIFS($T174:$AX174,"CO")</f>
        <v>0</v>
      </c>
      <c r="BK174" s="42">
        <f t="shared" si="15"/>
        <v>1</v>
      </c>
      <c r="BL174" s="42">
        <f t="shared" si="16"/>
        <v>1</v>
      </c>
      <c r="BM174" s="42">
        <f t="shared" si="17"/>
        <v>1</v>
      </c>
      <c r="BN174" s="42">
        <f>SUM(AY174:BJ174)+SUM(COUNTIFS(Q174:AX174,{"TERM","RESIGNED"}))</f>
        <v>30.5</v>
      </c>
      <c r="BO174" s="1" t="s">
        <v>45</v>
      </c>
      <c r="BP174" s="42" t="s">
        <v>1217</v>
      </c>
      <c r="BQ174" s="34"/>
    </row>
    <row r="175" spans="1:69" x14ac:dyDescent="0.25">
      <c r="A175" s="32">
        <f t="shared" si="18"/>
        <v>173</v>
      </c>
      <c r="B175" s="1" t="s">
        <v>172</v>
      </c>
      <c r="C175" s="1">
        <v>60792</v>
      </c>
      <c r="D175" s="27">
        <v>600021</v>
      </c>
      <c r="E175" s="1" t="s">
        <v>946</v>
      </c>
      <c r="F175" s="34" t="s">
        <v>277</v>
      </c>
      <c r="G175" s="34" t="s">
        <v>976</v>
      </c>
      <c r="H175" s="30">
        <v>44287</v>
      </c>
      <c r="I175" s="30">
        <v>43518</v>
      </c>
      <c r="J175" s="30" t="s">
        <v>39</v>
      </c>
      <c r="K175" s="42">
        <f t="shared" ca="1" si="13"/>
        <v>1015</v>
      </c>
      <c r="L175" s="44" t="str">
        <f t="shared" si="14"/>
        <v>Non Billable</v>
      </c>
      <c r="M175" s="34" t="s">
        <v>52</v>
      </c>
      <c r="N175" s="1" t="s">
        <v>270</v>
      </c>
      <c r="O175" s="1" t="s">
        <v>42</v>
      </c>
      <c r="P175" s="1"/>
      <c r="Q175" s="1"/>
      <c r="R175" s="1" t="s">
        <v>43</v>
      </c>
      <c r="S175" s="33" t="s">
        <v>240</v>
      </c>
      <c r="T175" s="47" t="s">
        <v>965</v>
      </c>
      <c r="U175" s="47" t="s">
        <v>20</v>
      </c>
      <c r="V175" s="47" t="s">
        <v>20</v>
      </c>
      <c r="W175" s="47" t="s">
        <v>965</v>
      </c>
      <c r="X175" s="47" t="s">
        <v>965</v>
      </c>
      <c r="Y175" s="47" t="s">
        <v>965</v>
      </c>
      <c r="Z175" s="47" t="s">
        <v>965</v>
      </c>
      <c r="AA175" s="47" t="s">
        <v>965</v>
      </c>
      <c r="AB175" s="47" t="s">
        <v>20</v>
      </c>
      <c r="AC175" s="47" t="s">
        <v>20</v>
      </c>
      <c r="AD175" s="47" t="s">
        <v>965</v>
      </c>
      <c r="AE175" s="47" t="s">
        <v>965</v>
      </c>
      <c r="AF175" s="47" t="s">
        <v>965</v>
      </c>
      <c r="AG175" s="47" t="s">
        <v>965</v>
      </c>
      <c r="AH175" s="47" t="s">
        <v>965</v>
      </c>
      <c r="AI175" s="47" t="s">
        <v>20</v>
      </c>
      <c r="AJ175" s="47" t="s">
        <v>20</v>
      </c>
      <c r="AK175" s="47" t="s">
        <v>965</v>
      </c>
      <c r="AL175" s="47" t="s">
        <v>965</v>
      </c>
      <c r="AM175" s="47" t="s">
        <v>967</v>
      </c>
      <c r="AN175" s="47" t="s">
        <v>965</v>
      </c>
      <c r="AO175" s="47" t="s">
        <v>967</v>
      </c>
      <c r="AP175" s="47" t="s">
        <v>20</v>
      </c>
      <c r="AQ175" s="47" t="s">
        <v>20</v>
      </c>
      <c r="AR175" s="47" t="s">
        <v>20</v>
      </c>
      <c r="AS175" s="47" t="s">
        <v>965</v>
      </c>
      <c r="AT175" s="47" t="s">
        <v>965</v>
      </c>
      <c r="AU175" s="47" t="s">
        <v>965</v>
      </c>
      <c r="AV175" s="47" t="s">
        <v>965</v>
      </c>
      <c r="AW175" s="47" t="s">
        <v>20</v>
      </c>
      <c r="AX175" s="47" t="s">
        <v>20</v>
      </c>
      <c r="AY175" s="42">
        <f>COUNTIFS($T175:$AX175,"P")</f>
        <v>18</v>
      </c>
      <c r="AZ175" s="42">
        <f>COUNTIFS($T175:$AX175,"HD")/2</f>
        <v>0</v>
      </c>
      <c r="BA175" s="42">
        <f>COUNTIFS($T175:$AX175,"DO")</f>
        <v>11</v>
      </c>
      <c r="BB175" s="1">
        <f>COUNTIFS($T175:$AX175,"UPL")</f>
        <v>0</v>
      </c>
      <c r="BC175" s="42">
        <f>COUNTIFS($T175:$AX175,"LWP")</f>
        <v>0</v>
      </c>
      <c r="BD175" s="42">
        <f>SUM(COUNTIFS($T175:$AX175,{"PAT","MAT"}))</f>
        <v>0</v>
      </c>
      <c r="BE175" s="42">
        <f>COUNTIFS($T175:$AX175,"HO")</f>
        <v>0</v>
      </c>
      <c r="BF175" s="42">
        <f>COUNTIFS($T175:$AX175,"NA")</f>
        <v>0</v>
      </c>
      <c r="BG175" s="42">
        <f>COUNTIFS($T175:$AX175,"PL")</f>
        <v>0</v>
      </c>
      <c r="BH175" s="42">
        <f>COUNTIFS($T175:$AX175,"CL")</f>
        <v>2</v>
      </c>
      <c r="BI175" s="42">
        <f>COUNTIFS($T175:$AX175,"BL")</f>
        <v>0</v>
      </c>
      <c r="BJ175" s="42">
        <f>COUNTIFS($T175:$AX175,"CO")</f>
        <v>0</v>
      </c>
      <c r="BK175" s="42">
        <f t="shared" si="15"/>
        <v>2</v>
      </c>
      <c r="BL175" s="42">
        <f t="shared" si="16"/>
        <v>1</v>
      </c>
      <c r="BM175" s="42">
        <f t="shared" si="17"/>
        <v>1</v>
      </c>
      <c r="BN175" s="42">
        <f>SUM(AY175:BJ175)+SUM(COUNTIFS(Q175:AX175,{"TERM","RESIGNED"}))</f>
        <v>31</v>
      </c>
      <c r="BO175" s="1" t="s">
        <v>45</v>
      </c>
      <c r="BP175" s="42" t="s">
        <v>1018</v>
      </c>
      <c r="BQ175" s="34"/>
    </row>
    <row r="176" spans="1:69" x14ac:dyDescent="0.25">
      <c r="A176" s="32">
        <f t="shared" si="18"/>
        <v>174</v>
      </c>
      <c r="B176" s="1" t="s">
        <v>172</v>
      </c>
      <c r="C176" s="1">
        <v>60864</v>
      </c>
      <c r="D176" s="27">
        <v>600026</v>
      </c>
      <c r="E176" s="1" t="s">
        <v>946</v>
      </c>
      <c r="F176" s="34" t="s">
        <v>278</v>
      </c>
      <c r="G176" s="34" t="s">
        <v>233</v>
      </c>
      <c r="H176" s="30">
        <v>44287</v>
      </c>
      <c r="I176" s="30">
        <v>43621</v>
      </c>
      <c r="J176" s="30" t="s">
        <v>39</v>
      </c>
      <c r="K176" s="42">
        <f t="shared" ca="1" si="13"/>
        <v>1015</v>
      </c>
      <c r="L176" s="44" t="str">
        <f t="shared" si="14"/>
        <v>Non Billable</v>
      </c>
      <c r="M176" s="34" t="s">
        <v>202</v>
      </c>
      <c r="N176" s="1" t="s">
        <v>270</v>
      </c>
      <c r="O176" s="1" t="s">
        <v>42</v>
      </c>
      <c r="P176" s="1"/>
      <c r="Q176" s="1"/>
      <c r="R176" s="1" t="s">
        <v>43</v>
      </c>
      <c r="S176" s="33" t="s">
        <v>203</v>
      </c>
      <c r="T176" s="47" t="s">
        <v>965</v>
      </c>
      <c r="U176" s="47" t="s">
        <v>20</v>
      </c>
      <c r="V176" s="47" t="s">
        <v>20</v>
      </c>
      <c r="W176" s="47" t="s">
        <v>967</v>
      </c>
      <c r="X176" s="47" t="s">
        <v>965</v>
      </c>
      <c r="Y176" s="47" t="s">
        <v>965</v>
      </c>
      <c r="Z176" s="47" t="s">
        <v>965</v>
      </c>
      <c r="AA176" s="47" t="s">
        <v>968</v>
      </c>
      <c r="AB176" s="47" t="s">
        <v>20</v>
      </c>
      <c r="AC176" s="47" t="s">
        <v>20</v>
      </c>
      <c r="AD176" s="47" t="s">
        <v>965</v>
      </c>
      <c r="AE176" s="47" t="s">
        <v>965</v>
      </c>
      <c r="AF176" s="47" t="s">
        <v>965</v>
      </c>
      <c r="AG176" s="47" t="s">
        <v>965</v>
      </c>
      <c r="AH176" s="47" t="s">
        <v>965</v>
      </c>
      <c r="AI176" s="47" t="s">
        <v>20</v>
      </c>
      <c r="AJ176" s="47" t="s">
        <v>20</v>
      </c>
      <c r="AK176" s="47" t="s">
        <v>965</v>
      </c>
      <c r="AL176" s="47" t="s">
        <v>965</v>
      </c>
      <c r="AM176" s="47" t="s">
        <v>965</v>
      </c>
      <c r="AN176" s="47" t="s">
        <v>965</v>
      </c>
      <c r="AO176" s="47" t="s">
        <v>965</v>
      </c>
      <c r="AP176" s="47" t="s">
        <v>20</v>
      </c>
      <c r="AQ176" s="47" t="s">
        <v>20</v>
      </c>
      <c r="AR176" s="47" t="s">
        <v>20</v>
      </c>
      <c r="AS176" s="47" t="s">
        <v>965</v>
      </c>
      <c r="AT176" s="47" t="s">
        <v>965</v>
      </c>
      <c r="AU176" s="47" t="s">
        <v>965</v>
      </c>
      <c r="AV176" s="47" t="s">
        <v>965</v>
      </c>
      <c r="AW176" s="47" t="s">
        <v>20</v>
      </c>
      <c r="AX176" s="47" t="s">
        <v>20</v>
      </c>
      <c r="AY176" s="42">
        <f>COUNTIFS($T176:$AX176,"P")</f>
        <v>18</v>
      </c>
      <c r="AZ176" s="42">
        <f>COUNTIFS($T176:$AX176,"HD")/2</f>
        <v>0</v>
      </c>
      <c r="BA176" s="42">
        <f>COUNTIFS($T176:$AX176,"DO")</f>
        <v>11</v>
      </c>
      <c r="BB176" s="1">
        <f>COUNTIFS($T176:$AX176,"UPL")</f>
        <v>0</v>
      </c>
      <c r="BC176" s="42">
        <f>COUNTIFS($T176:$AX176,"LWP")</f>
        <v>0</v>
      </c>
      <c r="BD176" s="42">
        <f>SUM(COUNTIFS($T176:$AX176,{"PAT","MAT"}))</f>
        <v>0</v>
      </c>
      <c r="BE176" s="42">
        <f>COUNTIFS($T176:$AX176,"HO")</f>
        <v>0</v>
      </c>
      <c r="BF176" s="42">
        <f>COUNTIFS($T176:$AX176,"NA")</f>
        <v>0</v>
      </c>
      <c r="BG176" s="42">
        <f>COUNTIFS($T176:$AX176,"PL")</f>
        <v>1</v>
      </c>
      <c r="BH176" s="42">
        <f>COUNTIFS($T176:$AX176,"CL")</f>
        <v>1</v>
      </c>
      <c r="BI176" s="42">
        <f>COUNTIFS($T176:$AX176,"BL")</f>
        <v>0</v>
      </c>
      <c r="BJ176" s="42">
        <f>COUNTIFS($T176:$AX176,"CO")</f>
        <v>0</v>
      </c>
      <c r="BK176" s="42">
        <f t="shared" si="15"/>
        <v>2</v>
      </c>
      <c r="BL176" s="42">
        <f t="shared" si="16"/>
        <v>1</v>
      </c>
      <c r="BM176" s="42">
        <f t="shared" si="17"/>
        <v>1</v>
      </c>
      <c r="BN176" s="42">
        <f>SUM(AY176:BJ176)+SUM(COUNTIFS(Q176:AX176,{"TERM","RESIGNED"}))</f>
        <v>31</v>
      </c>
      <c r="BO176" s="1" t="s">
        <v>45</v>
      </c>
      <c r="BP176" s="42" t="s">
        <v>1216</v>
      </c>
      <c r="BQ176" s="34"/>
    </row>
    <row r="177" spans="1:69" x14ac:dyDescent="0.25">
      <c r="A177" s="32">
        <f t="shared" si="18"/>
        <v>175</v>
      </c>
      <c r="B177" s="1" t="s">
        <v>172</v>
      </c>
      <c r="C177" s="1">
        <v>60978</v>
      </c>
      <c r="D177" s="27">
        <v>600037</v>
      </c>
      <c r="E177" s="1" t="s">
        <v>946</v>
      </c>
      <c r="F177" s="34" t="s">
        <v>292</v>
      </c>
      <c r="G177" s="34" t="s">
        <v>190</v>
      </c>
      <c r="H177" s="30">
        <v>44287</v>
      </c>
      <c r="I177" s="30">
        <v>43906</v>
      </c>
      <c r="J177" s="30" t="s">
        <v>39</v>
      </c>
      <c r="K177" s="42">
        <f t="shared" ca="1" si="13"/>
        <v>1015</v>
      </c>
      <c r="L177" s="44" t="str">
        <f t="shared" si="14"/>
        <v>Billable</v>
      </c>
      <c r="M177" s="34" t="s">
        <v>187</v>
      </c>
      <c r="N177" s="1" t="s">
        <v>270</v>
      </c>
      <c r="O177" s="1" t="s">
        <v>42</v>
      </c>
      <c r="P177" s="1"/>
      <c r="Q177" s="1"/>
      <c r="R177" s="1" t="s">
        <v>43</v>
      </c>
      <c r="S177" s="33" t="s">
        <v>240</v>
      </c>
      <c r="T177" s="47" t="s">
        <v>965</v>
      </c>
      <c r="U177" s="47" t="s">
        <v>20</v>
      </c>
      <c r="V177" s="47" t="s">
        <v>20</v>
      </c>
      <c r="W177" s="47" t="s">
        <v>965</v>
      </c>
      <c r="X177" s="47" t="s">
        <v>965</v>
      </c>
      <c r="Y177" s="47" t="s">
        <v>965</v>
      </c>
      <c r="Z177" s="47" t="s">
        <v>965</v>
      </c>
      <c r="AA177" s="47" t="s">
        <v>965</v>
      </c>
      <c r="AB177" s="47" t="s">
        <v>20</v>
      </c>
      <c r="AC177" s="47" t="s">
        <v>20</v>
      </c>
      <c r="AD177" s="47" t="s">
        <v>967</v>
      </c>
      <c r="AE177" s="47" t="s">
        <v>965</v>
      </c>
      <c r="AF177" s="47" t="s">
        <v>965</v>
      </c>
      <c r="AG177" s="47" t="s">
        <v>965</v>
      </c>
      <c r="AH177" s="47" t="s">
        <v>965</v>
      </c>
      <c r="AI177" s="47" t="s">
        <v>20</v>
      </c>
      <c r="AJ177" s="47" t="s">
        <v>20</v>
      </c>
      <c r="AK177" s="47" t="s">
        <v>965</v>
      </c>
      <c r="AL177" s="47" t="s">
        <v>965</v>
      </c>
      <c r="AM177" s="47" t="s">
        <v>965</v>
      </c>
      <c r="AN177" s="47" t="s">
        <v>965</v>
      </c>
      <c r="AO177" s="47" t="s">
        <v>965</v>
      </c>
      <c r="AP177" s="47" t="s">
        <v>20</v>
      </c>
      <c r="AQ177" s="47" t="s">
        <v>20</v>
      </c>
      <c r="AR177" s="47" t="s">
        <v>20</v>
      </c>
      <c r="AS177" s="47" t="s">
        <v>967</v>
      </c>
      <c r="AT177" s="47" t="s">
        <v>965</v>
      </c>
      <c r="AU177" s="47" t="s">
        <v>965</v>
      </c>
      <c r="AV177" s="47" t="s">
        <v>965</v>
      </c>
      <c r="AW177" s="47" t="s">
        <v>20</v>
      </c>
      <c r="AX177" s="47" t="s">
        <v>20</v>
      </c>
      <c r="AY177" s="42">
        <f>COUNTIFS($T177:$AX177,"P")</f>
        <v>18</v>
      </c>
      <c r="AZ177" s="42">
        <f>COUNTIFS($T177:$AX177,"HD")/2</f>
        <v>0</v>
      </c>
      <c r="BA177" s="42">
        <f>COUNTIFS($T177:$AX177,"DO")</f>
        <v>11</v>
      </c>
      <c r="BB177" s="1">
        <f>COUNTIFS($T177:$AX177,"UPL")</f>
        <v>0</v>
      </c>
      <c r="BC177" s="42">
        <f>COUNTIFS($T177:$AX177,"LWP")</f>
        <v>0</v>
      </c>
      <c r="BD177" s="42">
        <f>SUM(COUNTIFS($T177:$AX177,{"PAT","MAT"}))</f>
        <v>0</v>
      </c>
      <c r="BE177" s="42">
        <f>COUNTIFS($T177:$AX177,"HO")</f>
        <v>0</v>
      </c>
      <c r="BF177" s="42">
        <f>COUNTIFS($T177:$AX177,"NA")</f>
        <v>0</v>
      </c>
      <c r="BG177" s="42">
        <f>COUNTIFS($T177:$AX177,"PL")</f>
        <v>0</v>
      </c>
      <c r="BH177" s="42">
        <f>COUNTIFS($T177:$AX177,"CL")</f>
        <v>2</v>
      </c>
      <c r="BI177" s="42">
        <f>COUNTIFS($T177:$AX177,"BL")</f>
        <v>0</v>
      </c>
      <c r="BJ177" s="42">
        <f>COUNTIFS($T177:$AX177,"CO")</f>
        <v>0</v>
      </c>
      <c r="BK177" s="42">
        <f t="shared" si="15"/>
        <v>2</v>
      </c>
      <c r="BL177" s="42">
        <f t="shared" si="16"/>
        <v>1</v>
      </c>
      <c r="BM177" s="42">
        <f t="shared" si="17"/>
        <v>1</v>
      </c>
      <c r="BN177" s="42">
        <f>SUM(AY177:BJ177)+SUM(COUNTIFS(Q177:AX177,{"TERM","RESIGNED"}))</f>
        <v>31</v>
      </c>
      <c r="BO177" s="1" t="s">
        <v>45</v>
      </c>
      <c r="BP177" s="42" t="s">
        <v>1018</v>
      </c>
      <c r="BQ177" s="34"/>
    </row>
    <row r="178" spans="1:69" x14ac:dyDescent="0.25">
      <c r="A178" s="32">
        <f t="shared" si="18"/>
        <v>176</v>
      </c>
      <c r="B178" s="1" t="s">
        <v>172</v>
      </c>
      <c r="C178" s="1">
        <v>60993</v>
      </c>
      <c r="D178" s="27">
        <v>600040</v>
      </c>
      <c r="E178" s="1" t="s">
        <v>946</v>
      </c>
      <c r="F178" s="34" t="s">
        <v>293</v>
      </c>
      <c r="G178" s="34" t="s">
        <v>190</v>
      </c>
      <c r="H178" s="30">
        <v>44287</v>
      </c>
      <c r="I178" s="30">
        <v>44053</v>
      </c>
      <c r="J178" s="30" t="s">
        <v>39</v>
      </c>
      <c r="K178" s="42">
        <f t="shared" ca="1" si="13"/>
        <v>1015</v>
      </c>
      <c r="L178" s="44" t="str">
        <f t="shared" si="14"/>
        <v>Billable</v>
      </c>
      <c r="M178" s="34" t="s">
        <v>187</v>
      </c>
      <c r="N178" s="1" t="s">
        <v>270</v>
      </c>
      <c r="O178" s="1" t="s">
        <v>42</v>
      </c>
      <c r="P178" s="1"/>
      <c r="Q178" s="1"/>
      <c r="R178" s="1" t="s">
        <v>43</v>
      </c>
      <c r="S178" s="33" t="s">
        <v>277</v>
      </c>
      <c r="T178" s="47" t="s">
        <v>968</v>
      </c>
      <c r="U178" s="47" t="s">
        <v>20</v>
      </c>
      <c r="V178" s="47" t="s">
        <v>20</v>
      </c>
      <c r="W178" s="47" t="s">
        <v>965</v>
      </c>
      <c r="X178" s="47" t="s">
        <v>965</v>
      </c>
      <c r="Y178" s="47" t="s">
        <v>965</v>
      </c>
      <c r="Z178" s="47" t="s">
        <v>965</v>
      </c>
      <c r="AA178" s="47" t="s">
        <v>965</v>
      </c>
      <c r="AB178" s="47" t="s">
        <v>20</v>
      </c>
      <c r="AC178" s="47" t="s">
        <v>20</v>
      </c>
      <c r="AD178" s="47" t="s">
        <v>965</v>
      </c>
      <c r="AE178" s="47" t="s">
        <v>965</v>
      </c>
      <c r="AF178" s="47" t="s">
        <v>965</v>
      </c>
      <c r="AG178" s="47" t="s">
        <v>22</v>
      </c>
      <c r="AH178" s="47" t="s">
        <v>965</v>
      </c>
      <c r="AI178" s="47" t="s">
        <v>20</v>
      </c>
      <c r="AJ178" s="47" t="s">
        <v>20</v>
      </c>
      <c r="AK178" s="47" t="s">
        <v>965</v>
      </c>
      <c r="AL178" s="47" t="s">
        <v>965</v>
      </c>
      <c r="AM178" s="47" t="s">
        <v>965</v>
      </c>
      <c r="AN178" s="47" t="s">
        <v>965</v>
      </c>
      <c r="AO178" s="47" t="s">
        <v>965</v>
      </c>
      <c r="AP178" s="47" t="s">
        <v>20</v>
      </c>
      <c r="AQ178" s="47" t="s">
        <v>20</v>
      </c>
      <c r="AR178" s="47" t="s">
        <v>20</v>
      </c>
      <c r="AS178" s="47" t="s">
        <v>965</v>
      </c>
      <c r="AT178" s="47" t="s">
        <v>965</v>
      </c>
      <c r="AU178" s="47" t="s">
        <v>21</v>
      </c>
      <c r="AV178" s="47" t="s">
        <v>967</v>
      </c>
      <c r="AW178" s="47" t="s">
        <v>20</v>
      </c>
      <c r="AX178" s="47" t="s">
        <v>20</v>
      </c>
      <c r="AY178" s="42">
        <f>COUNTIFS($T178:$AX178,"P")</f>
        <v>16</v>
      </c>
      <c r="AZ178" s="42">
        <f>COUNTIFS($T178:$AX178,"HD")/2</f>
        <v>0</v>
      </c>
      <c r="BA178" s="42">
        <f>COUNTIFS($T178:$AX178,"DO")</f>
        <v>11</v>
      </c>
      <c r="BB178" s="1">
        <f>COUNTIFS($T178:$AX178,"UPL")</f>
        <v>1</v>
      </c>
      <c r="BC178" s="42">
        <f>COUNTIFS($T178:$AX178,"LWP")</f>
        <v>1</v>
      </c>
      <c r="BD178" s="42">
        <f>SUM(COUNTIFS($T178:$AX178,{"PAT","MAT"}))</f>
        <v>0</v>
      </c>
      <c r="BE178" s="42">
        <f>COUNTIFS($T178:$AX178,"HO")</f>
        <v>0</v>
      </c>
      <c r="BF178" s="42">
        <f>COUNTIFS($T178:$AX178,"NA")</f>
        <v>0</v>
      </c>
      <c r="BG178" s="42">
        <f>COUNTIFS($T178:$AX178,"PL")</f>
        <v>1</v>
      </c>
      <c r="BH178" s="42">
        <f>COUNTIFS($T178:$AX178,"CL")</f>
        <v>1</v>
      </c>
      <c r="BI178" s="42">
        <f>COUNTIFS($T178:$AX178,"BL")</f>
        <v>0</v>
      </c>
      <c r="BJ178" s="42">
        <f>COUNTIFS($T178:$AX178,"CO")</f>
        <v>0</v>
      </c>
      <c r="BK178" s="42">
        <f t="shared" si="15"/>
        <v>2</v>
      </c>
      <c r="BL178" s="42">
        <f t="shared" si="16"/>
        <v>0</v>
      </c>
      <c r="BM178" s="42">
        <f t="shared" si="17"/>
        <v>1</v>
      </c>
      <c r="BN178" s="42">
        <f>SUM(AY178:BJ178)+SUM(COUNTIFS(Q178:AX178,{"TERM","RESIGNED"}))</f>
        <v>31</v>
      </c>
      <c r="BO178" s="1" t="s">
        <v>45</v>
      </c>
      <c r="BP178" s="42" t="s">
        <v>1018</v>
      </c>
      <c r="BQ178" s="34"/>
    </row>
    <row r="179" spans="1:69" x14ac:dyDescent="0.25">
      <c r="A179" s="32">
        <f t="shared" si="18"/>
        <v>177</v>
      </c>
      <c r="B179" s="1" t="s">
        <v>172</v>
      </c>
      <c r="C179" s="1">
        <v>100494</v>
      </c>
      <c r="D179" s="27">
        <v>100494</v>
      </c>
      <c r="E179" s="1" t="s">
        <v>946</v>
      </c>
      <c r="F179" s="34" t="s">
        <v>295</v>
      </c>
      <c r="G179" s="34" t="s">
        <v>957</v>
      </c>
      <c r="H179" s="30">
        <v>44305</v>
      </c>
      <c r="I179" s="30" t="s">
        <v>39</v>
      </c>
      <c r="J179" s="30" t="s">
        <v>39</v>
      </c>
      <c r="K179" s="42">
        <f t="shared" ca="1" si="13"/>
        <v>997</v>
      </c>
      <c r="L179" s="44" t="str">
        <f t="shared" si="14"/>
        <v>Non Billable</v>
      </c>
      <c r="M179" s="34" t="s">
        <v>130</v>
      </c>
      <c r="N179" s="1" t="s">
        <v>41</v>
      </c>
      <c r="O179" s="1" t="s">
        <v>42</v>
      </c>
      <c r="P179" s="1"/>
      <c r="Q179" s="1"/>
      <c r="R179" s="1" t="s">
        <v>43</v>
      </c>
      <c r="S179" s="33" t="s">
        <v>131</v>
      </c>
      <c r="T179" s="47" t="s">
        <v>965</v>
      </c>
      <c r="U179" s="47" t="s">
        <v>20</v>
      </c>
      <c r="V179" s="47" t="s">
        <v>20</v>
      </c>
      <c r="W179" s="47" t="s">
        <v>967</v>
      </c>
      <c r="X179" s="47" t="s">
        <v>965</v>
      </c>
      <c r="Y179" s="47" t="s">
        <v>965</v>
      </c>
      <c r="Z179" s="47" t="s">
        <v>965</v>
      </c>
      <c r="AA179" s="47" t="s">
        <v>965</v>
      </c>
      <c r="AB179" s="47" t="s">
        <v>20</v>
      </c>
      <c r="AC179" s="47" t="s">
        <v>20</v>
      </c>
      <c r="AD179" s="47" t="s">
        <v>965</v>
      </c>
      <c r="AE179" s="47" t="s">
        <v>965</v>
      </c>
      <c r="AF179" s="47" t="s">
        <v>965</v>
      </c>
      <c r="AG179" s="47" t="s">
        <v>967</v>
      </c>
      <c r="AH179" s="47" t="s">
        <v>965</v>
      </c>
      <c r="AI179" s="47" t="s">
        <v>20</v>
      </c>
      <c r="AJ179" s="47" t="s">
        <v>20</v>
      </c>
      <c r="AK179" s="47" t="s">
        <v>965</v>
      </c>
      <c r="AL179" s="47" t="s">
        <v>965</v>
      </c>
      <c r="AM179" s="47" t="s">
        <v>965</v>
      </c>
      <c r="AN179" s="47" t="s">
        <v>965</v>
      </c>
      <c r="AO179" s="47" t="s">
        <v>967</v>
      </c>
      <c r="AP179" s="47" t="s">
        <v>20</v>
      </c>
      <c r="AQ179" s="47" t="s">
        <v>20</v>
      </c>
      <c r="AR179" s="47" t="s">
        <v>20</v>
      </c>
      <c r="AS179" s="47" t="s">
        <v>968</v>
      </c>
      <c r="AT179" s="47" t="s">
        <v>965</v>
      </c>
      <c r="AU179" s="47" t="s">
        <v>965</v>
      </c>
      <c r="AV179" s="47" t="s">
        <v>965</v>
      </c>
      <c r="AW179" s="47" t="s">
        <v>20</v>
      </c>
      <c r="AX179" s="47" t="s">
        <v>20</v>
      </c>
      <c r="AY179" s="42">
        <f>COUNTIFS($T179:$AX179,"P")</f>
        <v>16</v>
      </c>
      <c r="AZ179" s="42">
        <f>COUNTIFS($T179:$AX179,"HD")/2</f>
        <v>0</v>
      </c>
      <c r="BA179" s="42">
        <f>COUNTIFS($T179:$AX179,"DO")</f>
        <v>11</v>
      </c>
      <c r="BB179" s="1">
        <f>COUNTIFS($T179:$AX179,"UPL")</f>
        <v>0</v>
      </c>
      <c r="BC179" s="42">
        <f>COUNTIFS($T179:$AX179,"LWP")</f>
        <v>0</v>
      </c>
      <c r="BD179" s="42">
        <f>SUM(COUNTIFS($T179:$AX179,{"PAT","MAT"}))</f>
        <v>0</v>
      </c>
      <c r="BE179" s="42">
        <f>COUNTIFS($T179:$AX179,"HO")</f>
        <v>0</v>
      </c>
      <c r="BF179" s="42">
        <f>COUNTIFS($T179:$AX179,"NA")</f>
        <v>0</v>
      </c>
      <c r="BG179" s="42">
        <f>COUNTIFS($T179:$AX179,"PL")</f>
        <v>1</v>
      </c>
      <c r="BH179" s="42">
        <f>COUNTIFS($T179:$AX179,"CL")</f>
        <v>3</v>
      </c>
      <c r="BI179" s="42">
        <f>COUNTIFS($T179:$AX179,"BL")</f>
        <v>0</v>
      </c>
      <c r="BJ179" s="42">
        <f>COUNTIFS($T179:$AX179,"CO")</f>
        <v>0</v>
      </c>
      <c r="BK179" s="42">
        <f t="shared" si="15"/>
        <v>4</v>
      </c>
      <c r="BL179" s="42">
        <f t="shared" si="16"/>
        <v>0</v>
      </c>
      <c r="BM179" s="42">
        <f t="shared" si="17"/>
        <v>1</v>
      </c>
      <c r="BN179" s="42">
        <f>SUM(AY179:BJ179)+SUM(COUNTIFS(Q179:AX179,{"TERM","RESIGNED"}))</f>
        <v>31</v>
      </c>
      <c r="BO179" s="1" t="s">
        <v>45</v>
      </c>
      <c r="BP179" s="42" t="s">
        <v>1022</v>
      </c>
      <c r="BQ179" s="34"/>
    </row>
    <row r="180" spans="1:69" x14ac:dyDescent="0.25">
      <c r="A180" s="32">
        <f t="shared" si="18"/>
        <v>178</v>
      </c>
      <c r="B180" s="1" t="s">
        <v>172</v>
      </c>
      <c r="C180" s="1">
        <v>100495</v>
      </c>
      <c r="D180" s="27">
        <v>100495</v>
      </c>
      <c r="E180" s="1" t="s">
        <v>946</v>
      </c>
      <c r="F180" s="34" t="s">
        <v>296</v>
      </c>
      <c r="G180" s="34" t="s">
        <v>957</v>
      </c>
      <c r="H180" s="30">
        <v>44305</v>
      </c>
      <c r="I180" s="30" t="s">
        <v>39</v>
      </c>
      <c r="J180" s="30" t="s">
        <v>39</v>
      </c>
      <c r="K180" s="42">
        <f t="shared" ca="1" si="13"/>
        <v>997</v>
      </c>
      <c r="L180" s="44" t="str">
        <f t="shared" si="14"/>
        <v>Non Billable</v>
      </c>
      <c r="M180" s="34" t="s">
        <v>130</v>
      </c>
      <c r="N180" s="1" t="s">
        <v>41</v>
      </c>
      <c r="O180" s="1" t="s">
        <v>42</v>
      </c>
      <c r="P180" s="1"/>
      <c r="Q180" s="1"/>
      <c r="R180" s="1" t="s">
        <v>43</v>
      </c>
      <c r="S180" s="33" t="s">
        <v>131</v>
      </c>
      <c r="T180" s="47" t="s">
        <v>965</v>
      </c>
      <c r="U180" s="47" t="s">
        <v>20</v>
      </c>
      <c r="V180" s="47" t="s">
        <v>20</v>
      </c>
      <c r="W180" s="47" t="s">
        <v>965</v>
      </c>
      <c r="X180" s="47" t="s">
        <v>965</v>
      </c>
      <c r="Y180" s="47" t="s">
        <v>965</v>
      </c>
      <c r="Z180" s="47" t="s">
        <v>965</v>
      </c>
      <c r="AA180" s="47" t="s">
        <v>965</v>
      </c>
      <c r="AB180" s="47" t="s">
        <v>20</v>
      </c>
      <c r="AC180" s="47" t="s">
        <v>20</v>
      </c>
      <c r="AD180" s="47" t="s">
        <v>965</v>
      </c>
      <c r="AE180" s="47" t="s">
        <v>965</v>
      </c>
      <c r="AF180" s="47" t="s">
        <v>965</v>
      </c>
      <c r="AG180" s="47" t="s">
        <v>965</v>
      </c>
      <c r="AH180" s="47" t="s">
        <v>965</v>
      </c>
      <c r="AI180" s="47" t="s">
        <v>20</v>
      </c>
      <c r="AJ180" s="47" t="s">
        <v>20</v>
      </c>
      <c r="AK180" s="47" t="s">
        <v>965</v>
      </c>
      <c r="AL180" s="47" t="s">
        <v>965</v>
      </c>
      <c r="AM180" s="47" t="s">
        <v>965</v>
      </c>
      <c r="AN180" s="47" t="s">
        <v>967</v>
      </c>
      <c r="AO180" s="47" t="s">
        <v>968</v>
      </c>
      <c r="AP180" s="47" t="s">
        <v>20</v>
      </c>
      <c r="AQ180" s="47" t="s">
        <v>20</v>
      </c>
      <c r="AR180" s="47" t="s">
        <v>20</v>
      </c>
      <c r="AS180" s="47" t="s">
        <v>967</v>
      </c>
      <c r="AT180" s="47" t="s">
        <v>968</v>
      </c>
      <c r="AU180" s="47" t="s">
        <v>968</v>
      </c>
      <c r="AV180" s="47" t="s">
        <v>968</v>
      </c>
      <c r="AW180" s="47" t="s">
        <v>20</v>
      </c>
      <c r="AX180" s="47" t="s">
        <v>20</v>
      </c>
      <c r="AY180" s="42">
        <f>COUNTIFS($T180:$AX180,"P")</f>
        <v>14</v>
      </c>
      <c r="AZ180" s="42">
        <f>COUNTIFS($T180:$AX180,"HD")/2</f>
        <v>0</v>
      </c>
      <c r="BA180" s="42">
        <f>COUNTIFS($T180:$AX180,"DO")</f>
        <v>11</v>
      </c>
      <c r="BB180" s="1">
        <f>COUNTIFS($T180:$AX180,"UPL")</f>
        <v>0</v>
      </c>
      <c r="BC180" s="42">
        <f>COUNTIFS($T180:$AX180,"LWP")</f>
        <v>0</v>
      </c>
      <c r="BD180" s="42">
        <f>SUM(COUNTIFS($T180:$AX180,{"PAT","MAT"}))</f>
        <v>0</v>
      </c>
      <c r="BE180" s="42">
        <f>COUNTIFS($T180:$AX180,"HO")</f>
        <v>0</v>
      </c>
      <c r="BF180" s="42">
        <f>COUNTIFS($T180:$AX180,"NA")</f>
        <v>0</v>
      </c>
      <c r="BG180" s="42">
        <f>COUNTIFS($T180:$AX180,"PL")</f>
        <v>4</v>
      </c>
      <c r="BH180" s="42">
        <f>COUNTIFS($T180:$AX180,"CL")</f>
        <v>2</v>
      </c>
      <c r="BI180" s="42">
        <f>COUNTIFS($T180:$AX180,"BL")</f>
        <v>0</v>
      </c>
      <c r="BJ180" s="42">
        <f>COUNTIFS($T180:$AX180,"CO")</f>
        <v>0</v>
      </c>
      <c r="BK180" s="42">
        <f t="shared" si="15"/>
        <v>6</v>
      </c>
      <c r="BL180" s="42">
        <f t="shared" si="16"/>
        <v>0</v>
      </c>
      <c r="BM180" s="42">
        <f t="shared" si="17"/>
        <v>1</v>
      </c>
      <c r="BN180" s="42">
        <f>SUM(AY180:BJ180)+SUM(COUNTIFS(Q180:AX180,{"TERM","RESIGNED"}))</f>
        <v>31</v>
      </c>
      <c r="BO180" s="1" t="s">
        <v>45</v>
      </c>
      <c r="BP180" s="42" t="s">
        <v>1219</v>
      </c>
      <c r="BQ180" s="34"/>
    </row>
    <row r="181" spans="1:69" x14ac:dyDescent="0.25">
      <c r="A181" s="32">
        <f t="shared" si="18"/>
        <v>179</v>
      </c>
      <c r="B181" s="1" t="s">
        <v>172</v>
      </c>
      <c r="C181" s="1">
        <v>100496</v>
      </c>
      <c r="D181" s="27">
        <v>100496</v>
      </c>
      <c r="E181" s="1" t="s">
        <v>946</v>
      </c>
      <c r="F181" s="34" t="s">
        <v>297</v>
      </c>
      <c r="G181" s="34" t="s">
        <v>957</v>
      </c>
      <c r="H181" s="30">
        <v>44313</v>
      </c>
      <c r="I181" s="30" t="s">
        <v>39</v>
      </c>
      <c r="J181" s="30" t="s">
        <v>39</v>
      </c>
      <c r="K181" s="42">
        <f t="shared" ca="1" si="13"/>
        <v>989</v>
      </c>
      <c r="L181" s="44" t="str">
        <f t="shared" si="14"/>
        <v>Non Billable</v>
      </c>
      <c r="M181" s="34" t="s">
        <v>130</v>
      </c>
      <c r="N181" s="1" t="s">
        <v>41</v>
      </c>
      <c r="O181" s="1" t="s">
        <v>42</v>
      </c>
      <c r="P181" s="1"/>
      <c r="Q181" s="1"/>
      <c r="R181" s="1" t="s">
        <v>43</v>
      </c>
      <c r="S181" s="33" t="s">
        <v>131</v>
      </c>
      <c r="T181" s="47" t="s">
        <v>965</v>
      </c>
      <c r="U181" s="47" t="s">
        <v>20</v>
      </c>
      <c r="V181" s="47" t="s">
        <v>20</v>
      </c>
      <c r="W181" s="47" t="s">
        <v>965</v>
      </c>
      <c r="X181" s="47" t="s">
        <v>965</v>
      </c>
      <c r="Y181" s="47" t="s">
        <v>965</v>
      </c>
      <c r="Z181" s="47" t="s">
        <v>965</v>
      </c>
      <c r="AA181" s="47" t="s">
        <v>965</v>
      </c>
      <c r="AB181" s="47" t="s">
        <v>20</v>
      </c>
      <c r="AC181" s="47" t="s">
        <v>20</v>
      </c>
      <c r="AD181" s="47" t="s">
        <v>965</v>
      </c>
      <c r="AE181" s="47" t="s">
        <v>965</v>
      </c>
      <c r="AF181" s="47" t="s">
        <v>965</v>
      </c>
      <c r="AG181" s="47" t="s">
        <v>965</v>
      </c>
      <c r="AH181" s="47" t="s">
        <v>965</v>
      </c>
      <c r="AI181" s="47" t="s">
        <v>20</v>
      </c>
      <c r="AJ181" s="47" t="s">
        <v>20</v>
      </c>
      <c r="AK181" s="47" t="s">
        <v>965</v>
      </c>
      <c r="AL181" s="47" t="s">
        <v>965</v>
      </c>
      <c r="AM181" s="47" t="s">
        <v>965</v>
      </c>
      <c r="AN181" s="47" t="s">
        <v>965</v>
      </c>
      <c r="AO181" s="47" t="s">
        <v>965</v>
      </c>
      <c r="AP181" s="47" t="s">
        <v>20</v>
      </c>
      <c r="AQ181" s="47" t="s">
        <v>20</v>
      </c>
      <c r="AR181" s="47" t="s">
        <v>20</v>
      </c>
      <c r="AS181" s="47" t="s">
        <v>965</v>
      </c>
      <c r="AT181" s="47" t="s">
        <v>965</v>
      </c>
      <c r="AU181" s="47" t="s">
        <v>965</v>
      </c>
      <c r="AV181" s="47" t="s">
        <v>22</v>
      </c>
      <c r="AW181" s="47" t="s">
        <v>20</v>
      </c>
      <c r="AX181" s="47" t="s">
        <v>20</v>
      </c>
      <c r="AY181" s="42">
        <f>COUNTIFS($T181:$AX181,"P")</f>
        <v>19</v>
      </c>
      <c r="AZ181" s="42">
        <f>COUNTIFS($T181:$AX181,"HD")/2</f>
        <v>0</v>
      </c>
      <c r="BA181" s="42">
        <f>COUNTIFS($T181:$AX181,"DO")</f>
        <v>11</v>
      </c>
      <c r="BB181" s="1">
        <f>COUNTIFS($T181:$AX181,"UPL")</f>
        <v>0</v>
      </c>
      <c r="BC181" s="42">
        <f>COUNTIFS($T181:$AX181,"LWP")</f>
        <v>1</v>
      </c>
      <c r="BD181" s="42">
        <f>SUM(COUNTIFS($T181:$AX181,{"PAT","MAT"}))</f>
        <v>0</v>
      </c>
      <c r="BE181" s="42">
        <f>COUNTIFS($T181:$AX181,"HO")</f>
        <v>0</v>
      </c>
      <c r="BF181" s="42">
        <f>COUNTIFS($T181:$AX181,"NA")</f>
        <v>0</v>
      </c>
      <c r="BG181" s="42">
        <f>COUNTIFS($T181:$AX181,"PL")</f>
        <v>0</v>
      </c>
      <c r="BH181" s="42">
        <f>COUNTIFS($T181:$AX181,"CL")</f>
        <v>0</v>
      </c>
      <c r="BI181" s="42">
        <f>COUNTIFS($T181:$AX181,"BL")</f>
        <v>0</v>
      </c>
      <c r="BJ181" s="42">
        <f>COUNTIFS($T181:$AX181,"CO")</f>
        <v>0</v>
      </c>
      <c r="BK181" s="42">
        <f t="shared" si="15"/>
        <v>0</v>
      </c>
      <c r="BL181" s="42">
        <f t="shared" si="16"/>
        <v>1</v>
      </c>
      <c r="BM181" s="42">
        <f t="shared" si="17"/>
        <v>1</v>
      </c>
      <c r="BN181" s="42">
        <f>SUM(AY181:BJ181)+SUM(COUNTIFS(Q181:AX181,{"TERM","RESIGNED"}))</f>
        <v>31</v>
      </c>
      <c r="BO181" s="1" t="s">
        <v>45</v>
      </c>
      <c r="BP181" s="42" t="s">
        <v>1023</v>
      </c>
      <c r="BQ181" s="34"/>
    </row>
    <row r="182" spans="1:69" x14ac:dyDescent="0.25">
      <c r="A182" s="32">
        <f t="shared" si="18"/>
        <v>180</v>
      </c>
      <c r="B182" s="1" t="s">
        <v>172</v>
      </c>
      <c r="C182" s="1">
        <v>100498</v>
      </c>
      <c r="D182" s="27">
        <v>100498</v>
      </c>
      <c r="E182" s="1" t="s">
        <v>945</v>
      </c>
      <c r="F182" s="34" t="s">
        <v>225</v>
      </c>
      <c r="G182" s="34" t="s">
        <v>298</v>
      </c>
      <c r="H182" s="30">
        <v>44319</v>
      </c>
      <c r="I182" s="30" t="s">
        <v>39</v>
      </c>
      <c r="J182" s="30" t="s">
        <v>39</v>
      </c>
      <c r="K182" s="42">
        <f t="shared" ca="1" si="13"/>
        <v>983</v>
      </c>
      <c r="L182" s="44" t="str">
        <f t="shared" si="14"/>
        <v>Non Billable</v>
      </c>
      <c r="M182" s="34" t="s">
        <v>199</v>
      </c>
      <c r="N182" s="1" t="s">
        <v>41</v>
      </c>
      <c r="O182" s="1" t="s">
        <v>42</v>
      </c>
      <c r="P182" s="1"/>
      <c r="Q182" s="1"/>
      <c r="R182" s="1" t="s">
        <v>57</v>
      </c>
      <c r="S182" s="33" t="s">
        <v>49</v>
      </c>
      <c r="T182" s="47" t="s">
        <v>965</v>
      </c>
      <c r="U182" s="47" t="s">
        <v>20</v>
      </c>
      <c r="V182" s="47" t="s">
        <v>20</v>
      </c>
      <c r="W182" s="47" t="s">
        <v>968</v>
      </c>
      <c r="X182" s="47" t="s">
        <v>965</v>
      </c>
      <c r="Y182" s="47" t="s">
        <v>965</v>
      </c>
      <c r="Z182" s="47" t="s">
        <v>965</v>
      </c>
      <c r="AA182" s="47" t="s">
        <v>965</v>
      </c>
      <c r="AB182" s="47" t="s">
        <v>20</v>
      </c>
      <c r="AC182" s="47" t="s">
        <v>20</v>
      </c>
      <c r="AD182" s="47" t="s">
        <v>965</v>
      </c>
      <c r="AE182" s="47" t="s">
        <v>965</v>
      </c>
      <c r="AF182" s="47" t="s">
        <v>965</v>
      </c>
      <c r="AG182" s="47" t="s">
        <v>965</v>
      </c>
      <c r="AH182" s="47" t="s">
        <v>965</v>
      </c>
      <c r="AI182" s="47" t="s">
        <v>20</v>
      </c>
      <c r="AJ182" s="47" t="s">
        <v>20</v>
      </c>
      <c r="AK182" s="47" t="s">
        <v>965</v>
      </c>
      <c r="AL182" s="47" t="s">
        <v>965</v>
      </c>
      <c r="AM182" s="47" t="s">
        <v>965</v>
      </c>
      <c r="AN182" s="47" t="s">
        <v>965</v>
      </c>
      <c r="AO182" s="47" t="s">
        <v>965</v>
      </c>
      <c r="AP182" s="47" t="s">
        <v>20</v>
      </c>
      <c r="AQ182" s="47" t="s">
        <v>20</v>
      </c>
      <c r="AR182" s="47" t="s">
        <v>20</v>
      </c>
      <c r="AS182" s="47" t="s">
        <v>965</v>
      </c>
      <c r="AT182" s="47" t="s">
        <v>967</v>
      </c>
      <c r="AU182" s="47" t="s">
        <v>965</v>
      </c>
      <c r="AV182" s="47" t="s">
        <v>22</v>
      </c>
      <c r="AW182" s="47" t="s">
        <v>20</v>
      </c>
      <c r="AX182" s="47" t="s">
        <v>20</v>
      </c>
      <c r="AY182" s="42">
        <f>COUNTIFS($T182:$AX182,"P")</f>
        <v>17</v>
      </c>
      <c r="AZ182" s="42">
        <f>COUNTIFS($T182:$AX182,"HD")/2</f>
        <v>0</v>
      </c>
      <c r="BA182" s="42">
        <f>COUNTIFS($T182:$AX182,"DO")</f>
        <v>11</v>
      </c>
      <c r="BB182" s="1">
        <f>COUNTIFS($T182:$AX182,"UPL")</f>
        <v>0</v>
      </c>
      <c r="BC182" s="42">
        <f>COUNTIFS($T182:$AX182,"LWP")</f>
        <v>1</v>
      </c>
      <c r="BD182" s="42">
        <f>SUM(COUNTIFS($T182:$AX182,{"PAT","MAT"}))</f>
        <v>0</v>
      </c>
      <c r="BE182" s="42">
        <f>COUNTIFS($T182:$AX182,"HO")</f>
        <v>0</v>
      </c>
      <c r="BF182" s="42">
        <f>COUNTIFS($T182:$AX182,"NA")</f>
        <v>0</v>
      </c>
      <c r="BG182" s="42">
        <f>COUNTIFS($T182:$AX182,"PL")</f>
        <v>1</v>
      </c>
      <c r="BH182" s="42">
        <f>COUNTIFS($T182:$AX182,"CL")</f>
        <v>1</v>
      </c>
      <c r="BI182" s="42">
        <f>COUNTIFS($T182:$AX182,"BL")</f>
        <v>0</v>
      </c>
      <c r="BJ182" s="42">
        <f>COUNTIFS($T182:$AX182,"CO")</f>
        <v>0</v>
      </c>
      <c r="BK182" s="42">
        <f t="shared" si="15"/>
        <v>2</v>
      </c>
      <c r="BL182" s="42">
        <f t="shared" si="16"/>
        <v>1</v>
      </c>
      <c r="BM182" s="42">
        <f t="shared" si="17"/>
        <v>1</v>
      </c>
      <c r="BN182" s="42">
        <f>SUM(AY182:BJ182)+SUM(COUNTIFS(Q182:AX182,{"TERM","RESIGNED"}))</f>
        <v>31</v>
      </c>
      <c r="BO182" s="1" t="s">
        <v>45</v>
      </c>
      <c r="BP182" s="42" t="s">
        <v>1221</v>
      </c>
      <c r="BQ182" s="34"/>
    </row>
    <row r="183" spans="1:69" x14ac:dyDescent="0.25">
      <c r="A183" s="32">
        <f t="shared" si="18"/>
        <v>181</v>
      </c>
      <c r="B183" s="1" t="s">
        <v>172</v>
      </c>
      <c r="C183" s="1">
        <v>12444</v>
      </c>
      <c r="D183" s="27">
        <v>100502</v>
      </c>
      <c r="E183" s="1" t="s">
        <v>945</v>
      </c>
      <c r="F183" s="34" t="s">
        <v>314</v>
      </c>
      <c r="G183" s="34" t="s">
        <v>80</v>
      </c>
      <c r="H183" s="30">
        <v>44319</v>
      </c>
      <c r="I183" s="30">
        <v>42802</v>
      </c>
      <c r="J183" s="30" t="s">
        <v>39</v>
      </c>
      <c r="K183" s="42">
        <f t="shared" ca="1" si="13"/>
        <v>983</v>
      </c>
      <c r="L183" s="44" t="str">
        <f t="shared" si="14"/>
        <v>Non Billable</v>
      </c>
      <c r="M183" s="34" t="s">
        <v>56</v>
      </c>
      <c r="N183" s="1" t="s">
        <v>41</v>
      </c>
      <c r="O183" s="1" t="s">
        <v>42</v>
      </c>
      <c r="P183" s="1"/>
      <c r="Q183" s="1"/>
      <c r="R183" s="1" t="s">
        <v>57</v>
      </c>
      <c r="S183" s="33" t="s">
        <v>103</v>
      </c>
      <c r="T183" s="47" t="s">
        <v>965</v>
      </c>
      <c r="U183" s="47" t="s">
        <v>20</v>
      </c>
      <c r="V183" s="47" t="s">
        <v>20</v>
      </c>
      <c r="W183" s="47" t="s">
        <v>965</v>
      </c>
      <c r="X183" s="47" t="s">
        <v>965</v>
      </c>
      <c r="Y183" s="47" t="s">
        <v>965</v>
      </c>
      <c r="Z183" s="47" t="s">
        <v>965</v>
      </c>
      <c r="AA183" s="47" t="s">
        <v>965</v>
      </c>
      <c r="AB183" s="47" t="s">
        <v>20</v>
      </c>
      <c r="AC183" s="47" t="s">
        <v>20</v>
      </c>
      <c r="AD183" s="47" t="s">
        <v>965</v>
      </c>
      <c r="AE183" s="47" t="s">
        <v>965</v>
      </c>
      <c r="AF183" s="47" t="s">
        <v>965</v>
      </c>
      <c r="AG183" s="47" t="s">
        <v>965</v>
      </c>
      <c r="AH183" s="47" t="s">
        <v>965</v>
      </c>
      <c r="AI183" s="47" t="s">
        <v>20</v>
      </c>
      <c r="AJ183" s="47" t="s">
        <v>20</v>
      </c>
      <c r="AK183" s="47" t="s">
        <v>965</v>
      </c>
      <c r="AL183" s="47" t="s">
        <v>965</v>
      </c>
      <c r="AM183" s="47" t="s">
        <v>965</v>
      </c>
      <c r="AN183" s="47" t="s">
        <v>965</v>
      </c>
      <c r="AO183" s="47" t="s">
        <v>965</v>
      </c>
      <c r="AP183" s="47" t="s">
        <v>20</v>
      </c>
      <c r="AQ183" s="47" t="s">
        <v>20</v>
      </c>
      <c r="AR183" s="47" t="s">
        <v>20</v>
      </c>
      <c r="AS183" s="47" t="s">
        <v>967</v>
      </c>
      <c r="AT183" s="47" t="s">
        <v>965</v>
      </c>
      <c r="AU183" s="47" t="s">
        <v>965</v>
      </c>
      <c r="AV183" s="47" t="s">
        <v>967</v>
      </c>
      <c r="AW183" s="47" t="s">
        <v>20</v>
      </c>
      <c r="AX183" s="47" t="s">
        <v>20</v>
      </c>
      <c r="AY183" s="42">
        <f>COUNTIFS($T183:$AX183,"P")</f>
        <v>18</v>
      </c>
      <c r="AZ183" s="42">
        <f>COUNTIFS($T183:$AX183,"HD")/2</f>
        <v>0</v>
      </c>
      <c r="BA183" s="42">
        <f>COUNTIFS($T183:$AX183,"DO")</f>
        <v>11</v>
      </c>
      <c r="BB183" s="1">
        <f>COUNTIFS($T183:$AX183,"UPL")</f>
        <v>0</v>
      </c>
      <c r="BC183" s="42">
        <f>COUNTIFS($T183:$AX183,"LWP")</f>
        <v>0</v>
      </c>
      <c r="BD183" s="42">
        <f>SUM(COUNTIFS($T183:$AX183,{"PAT","MAT"}))</f>
        <v>0</v>
      </c>
      <c r="BE183" s="42">
        <f>COUNTIFS($T183:$AX183,"HO")</f>
        <v>0</v>
      </c>
      <c r="BF183" s="42">
        <f>COUNTIFS($T183:$AX183,"NA")</f>
        <v>0</v>
      </c>
      <c r="BG183" s="42">
        <f>COUNTIFS($T183:$AX183,"PL")</f>
        <v>0</v>
      </c>
      <c r="BH183" s="42">
        <f>COUNTIFS($T183:$AX183,"CL")</f>
        <v>2</v>
      </c>
      <c r="BI183" s="42">
        <f>COUNTIFS($T183:$AX183,"BL")</f>
        <v>0</v>
      </c>
      <c r="BJ183" s="42">
        <f>COUNTIFS($T183:$AX183,"CO")</f>
        <v>0</v>
      </c>
      <c r="BK183" s="42">
        <f t="shared" si="15"/>
        <v>2</v>
      </c>
      <c r="BL183" s="42">
        <f t="shared" si="16"/>
        <v>1</v>
      </c>
      <c r="BM183" s="42">
        <f t="shared" si="17"/>
        <v>1</v>
      </c>
      <c r="BN183" s="42">
        <f>SUM(AY183:BJ183)+SUM(COUNTIFS(Q183:AX183,{"TERM","RESIGNED"}))</f>
        <v>31</v>
      </c>
      <c r="BO183" s="1" t="s">
        <v>45</v>
      </c>
      <c r="BP183" s="42" t="s">
        <v>1219</v>
      </c>
      <c r="BQ183" s="34"/>
    </row>
    <row r="184" spans="1:69" x14ac:dyDescent="0.25">
      <c r="A184" s="32">
        <f t="shared" si="18"/>
        <v>182</v>
      </c>
      <c r="B184" s="1" t="s">
        <v>172</v>
      </c>
      <c r="C184" s="1">
        <v>12521</v>
      </c>
      <c r="D184" s="27">
        <v>100503</v>
      </c>
      <c r="E184" s="1" t="s">
        <v>946</v>
      </c>
      <c r="F184" s="34" t="s">
        <v>315</v>
      </c>
      <c r="G184" s="34" t="s">
        <v>55</v>
      </c>
      <c r="H184" s="30">
        <v>44319</v>
      </c>
      <c r="I184" s="30">
        <v>42829</v>
      </c>
      <c r="J184" s="30" t="s">
        <v>39</v>
      </c>
      <c r="K184" s="42">
        <f t="shared" ca="1" si="13"/>
        <v>983</v>
      </c>
      <c r="L184" s="44" t="str">
        <f t="shared" si="14"/>
        <v>Non Billable</v>
      </c>
      <c r="M184" s="34" t="s">
        <v>56</v>
      </c>
      <c r="N184" s="1" t="s">
        <v>41</v>
      </c>
      <c r="O184" s="1" t="s">
        <v>42</v>
      </c>
      <c r="P184" s="1"/>
      <c r="Q184" s="1"/>
      <c r="R184" s="1" t="s">
        <v>57</v>
      </c>
      <c r="S184" s="33" t="s">
        <v>101</v>
      </c>
      <c r="T184" s="47" t="s">
        <v>967</v>
      </c>
      <c r="U184" s="47" t="s">
        <v>20</v>
      </c>
      <c r="V184" s="47" t="s">
        <v>20</v>
      </c>
      <c r="W184" s="47" t="s">
        <v>965</v>
      </c>
      <c r="X184" s="47" t="s">
        <v>965</v>
      </c>
      <c r="Y184" s="47" t="s">
        <v>965</v>
      </c>
      <c r="Z184" s="47" t="s">
        <v>965</v>
      </c>
      <c r="AA184" s="47" t="s">
        <v>965</v>
      </c>
      <c r="AB184" s="47" t="s">
        <v>20</v>
      </c>
      <c r="AC184" s="47" t="s">
        <v>20</v>
      </c>
      <c r="AD184" s="47" t="s">
        <v>965</v>
      </c>
      <c r="AE184" s="47" t="s">
        <v>966</v>
      </c>
      <c r="AF184" s="47" t="s">
        <v>965</v>
      </c>
      <c r="AG184" s="47" t="s">
        <v>965</v>
      </c>
      <c r="AH184" s="47" t="s">
        <v>965</v>
      </c>
      <c r="AI184" s="47" t="s">
        <v>20</v>
      </c>
      <c r="AJ184" s="47" t="s">
        <v>20</v>
      </c>
      <c r="AK184" s="47" t="s">
        <v>965</v>
      </c>
      <c r="AL184" s="47" t="s">
        <v>965</v>
      </c>
      <c r="AM184" s="47" t="s">
        <v>965</v>
      </c>
      <c r="AN184" s="47" t="s">
        <v>965</v>
      </c>
      <c r="AO184" s="47" t="s">
        <v>967</v>
      </c>
      <c r="AP184" s="47" t="s">
        <v>20</v>
      </c>
      <c r="AQ184" s="47" t="s">
        <v>20</v>
      </c>
      <c r="AR184" s="47" t="s">
        <v>20</v>
      </c>
      <c r="AS184" s="47" t="s">
        <v>968</v>
      </c>
      <c r="AT184" s="47" t="s">
        <v>967</v>
      </c>
      <c r="AU184" s="47" t="s">
        <v>965</v>
      </c>
      <c r="AV184" s="47" t="s">
        <v>22</v>
      </c>
      <c r="AW184" s="47" t="s">
        <v>20</v>
      </c>
      <c r="AX184" s="47" t="s">
        <v>20</v>
      </c>
      <c r="AY184" s="42">
        <f>COUNTIFS($T184:$AX184,"P")</f>
        <v>14</v>
      </c>
      <c r="AZ184" s="42">
        <f>COUNTIFS($T184:$AX184,"HD")/2</f>
        <v>0.5</v>
      </c>
      <c r="BA184" s="42">
        <f>COUNTIFS($T184:$AX184,"DO")</f>
        <v>11</v>
      </c>
      <c r="BB184" s="1">
        <f>COUNTIFS($T184:$AX184,"UPL")</f>
        <v>0</v>
      </c>
      <c r="BC184" s="42">
        <f>COUNTIFS($T184:$AX184,"LWP")</f>
        <v>1</v>
      </c>
      <c r="BD184" s="42">
        <f>SUM(COUNTIFS($T184:$AX184,{"PAT","MAT"}))</f>
        <v>0</v>
      </c>
      <c r="BE184" s="42">
        <f>COUNTIFS($T184:$AX184,"HO")</f>
        <v>0</v>
      </c>
      <c r="BF184" s="42">
        <f>COUNTIFS($T184:$AX184,"NA")</f>
        <v>0</v>
      </c>
      <c r="BG184" s="42">
        <f>COUNTIFS($T184:$AX184,"PL")</f>
        <v>1</v>
      </c>
      <c r="BH184" s="42">
        <f>COUNTIFS($T184:$AX184,"CL")</f>
        <v>3</v>
      </c>
      <c r="BI184" s="42">
        <f>COUNTIFS($T184:$AX184,"BL")</f>
        <v>0</v>
      </c>
      <c r="BJ184" s="42">
        <f>COUNTIFS($T184:$AX184,"CO")</f>
        <v>0</v>
      </c>
      <c r="BK184" s="42">
        <f t="shared" si="15"/>
        <v>4</v>
      </c>
      <c r="BL184" s="42">
        <f t="shared" si="16"/>
        <v>0</v>
      </c>
      <c r="BM184" s="42">
        <f t="shared" si="17"/>
        <v>1</v>
      </c>
      <c r="BN184" s="42">
        <f>SUM(AY184:BJ184)+SUM(COUNTIFS(Q184:AX184,{"TERM","RESIGNED"}))</f>
        <v>30.5</v>
      </c>
      <c r="BO184" s="1" t="s">
        <v>45</v>
      </c>
      <c r="BP184" s="42" t="s">
        <v>1217</v>
      </c>
      <c r="BQ184" s="34"/>
    </row>
    <row r="185" spans="1:69" x14ac:dyDescent="0.25">
      <c r="A185" s="32">
        <f t="shared" si="18"/>
        <v>183</v>
      </c>
      <c r="B185" s="1" t="s">
        <v>172</v>
      </c>
      <c r="C185" s="1">
        <v>12593</v>
      </c>
      <c r="D185" s="27">
        <v>100504</v>
      </c>
      <c r="E185" s="1" t="s">
        <v>946</v>
      </c>
      <c r="F185" s="34" t="s">
        <v>316</v>
      </c>
      <c r="G185" s="34" t="s">
        <v>55</v>
      </c>
      <c r="H185" s="30">
        <v>44319</v>
      </c>
      <c r="I185" s="30">
        <v>42864</v>
      </c>
      <c r="J185" s="30" t="s">
        <v>39</v>
      </c>
      <c r="K185" s="42">
        <f t="shared" ca="1" si="13"/>
        <v>983</v>
      </c>
      <c r="L185" s="44" t="str">
        <f t="shared" si="14"/>
        <v>Non Billable</v>
      </c>
      <c r="M185" s="34" t="s">
        <v>56</v>
      </c>
      <c r="N185" s="1" t="s">
        <v>41</v>
      </c>
      <c r="O185" s="1" t="s">
        <v>42</v>
      </c>
      <c r="P185" s="1"/>
      <c r="Q185" s="1"/>
      <c r="R185" s="1" t="s">
        <v>57</v>
      </c>
      <c r="S185" s="33" t="s">
        <v>101</v>
      </c>
      <c r="T185" s="47" t="s">
        <v>965</v>
      </c>
      <c r="U185" s="47" t="s">
        <v>20</v>
      </c>
      <c r="V185" s="47" t="s">
        <v>20</v>
      </c>
      <c r="W185" s="47" t="s">
        <v>967</v>
      </c>
      <c r="X185" s="47" t="s">
        <v>965</v>
      </c>
      <c r="Y185" s="47" t="s">
        <v>965</v>
      </c>
      <c r="Z185" s="47" t="s">
        <v>965</v>
      </c>
      <c r="AA185" s="47" t="s">
        <v>965</v>
      </c>
      <c r="AB185" s="47" t="s">
        <v>20</v>
      </c>
      <c r="AC185" s="47" t="s">
        <v>20</v>
      </c>
      <c r="AD185" s="47" t="s">
        <v>965</v>
      </c>
      <c r="AE185" s="47" t="s">
        <v>965</v>
      </c>
      <c r="AF185" s="47" t="s">
        <v>965</v>
      </c>
      <c r="AG185" s="47" t="s">
        <v>965</v>
      </c>
      <c r="AH185" s="47" t="s">
        <v>965</v>
      </c>
      <c r="AI185" s="47" t="s">
        <v>20</v>
      </c>
      <c r="AJ185" s="47" t="s">
        <v>20</v>
      </c>
      <c r="AK185" s="47" t="s">
        <v>965</v>
      </c>
      <c r="AL185" s="47" t="s">
        <v>965</v>
      </c>
      <c r="AM185" s="47" t="s">
        <v>965</v>
      </c>
      <c r="AN185" s="47" t="s">
        <v>965</v>
      </c>
      <c r="AO185" s="47" t="s">
        <v>965</v>
      </c>
      <c r="AP185" s="47" t="s">
        <v>20</v>
      </c>
      <c r="AQ185" s="47" t="s">
        <v>20</v>
      </c>
      <c r="AR185" s="47" t="s">
        <v>20</v>
      </c>
      <c r="AS185" s="47" t="s">
        <v>967</v>
      </c>
      <c r="AT185" s="47" t="s">
        <v>968</v>
      </c>
      <c r="AU185" s="47" t="s">
        <v>968</v>
      </c>
      <c r="AV185" s="47" t="s">
        <v>968</v>
      </c>
      <c r="AW185" s="47" t="s">
        <v>20</v>
      </c>
      <c r="AX185" s="47" t="s">
        <v>20</v>
      </c>
      <c r="AY185" s="42">
        <f>COUNTIFS($T185:$AX185,"P")</f>
        <v>15</v>
      </c>
      <c r="AZ185" s="42">
        <f>COUNTIFS($T185:$AX185,"HD")/2</f>
        <v>0</v>
      </c>
      <c r="BA185" s="42">
        <f>COUNTIFS($T185:$AX185,"DO")</f>
        <v>11</v>
      </c>
      <c r="BB185" s="1">
        <f>COUNTIFS($T185:$AX185,"UPL")</f>
        <v>0</v>
      </c>
      <c r="BC185" s="42">
        <f>COUNTIFS($T185:$AX185,"LWP")</f>
        <v>0</v>
      </c>
      <c r="BD185" s="42">
        <f>SUM(COUNTIFS($T185:$AX185,{"PAT","MAT"}))</f>
        <v>0</v>
      </c>
      <c r="BE185" s="42">
        <f>COUNTIFS($T185:$AX185,"HO")</f>
        <v>0</v>
      </c>
      <c r="BF185" s="42">
        <f>COUNTIFS($T185:$AX185,"NA")</f>
        <v>0</v>
      </c>
      <c r="BG185" s="42">
        <f>COUNTIFS($T185:$AX185,"PL")</f>
        <v>3</v>
      </c>
      <c r="BH185" s="42">
        <f>COUNTIFS($T185:$AX185,"CL")</f>
        <v>2</v>
      </c>
      <c r="BI185" s="42">
        <f>COUNTIFS($T185:$AX185,"BL")</f>
        <v>0</v>
      </c>
      <c r="BJ185" s="42">
        <f>COUNTIFS($T185:$AX185,"CO")</f>
        <v>0</v>
      </c>
      <c r="BK185" s="42">
        <f t="shared" si="15"/>
        <v>5</v>
      </c>
      <c r="BL185" s="42">
        <f t="shared" si="16"/>
        <v>0</v>
      </c>
      <c r="BM185" s="42">
        <f t="shared" si="17"/>
        <v>1</v>
      </c>
      <c r="BN185" s="42">
        <f>SUM(AY185:BJ185)+SUM(COUNTIFS(Q185:AX185,{"TERM","RESIGNED"}))</f>
        <v>31</v>
      </c>
      <c r="BO185" s="1" t="s">
        <v>45</v>
      </c>
      <c r="BP185" s="42" t="s">
        <v>1022</v>
      </c>
      <c r="BQ185" s="34"/>
    </row>
    <row r="186" spans="1:69" x14ac:dyDescent="0.25">
      <c r="A186" s="32">
        <f t="shared" si="18"/>
        <v>184</v>
      </c>
      <c r="B186" s="1" t="s">
        <v>172</v>
      </c>
      <c r="C186" s="1">
        <v>13351</v>
      </c>
      <c r="D186" s="27">
        <v>100508</v>
      </c>
      <c r="E186" s="1" t="s">
        <v>946</v>
      </c>
      <c r="F186" s="34" t="s">
        <v>317</v>
      </c>
      <c r="G186" s="34" t="s">
        <v>55</v>
      </c>
      <c r="H186" s="30">
        <v>44319</v>
      </c>
      <c r="I186" s="30">
        <v>43109</v>
      </c>
      <c r="J186" s="30" t="s">
        <v>39</v>
      </c>
      <c r="K186" s="42">
        <f t="shared" ca="1" si="13"/>
        <v>983</v>
      </c>
      <c r="L186" s="44" t="str">
        <f t="shared" si="14"/>
        <v>Non Billable</v>
      </c>
      <c r="M186" s="34" t="s">
        <v>56</v>
      </c>
      <c r="N186" s="1" t="s">
        <v>41</v>
      </c>
      <c r="O186" s="1" t="s">
        <v>42</v>
      </c>
      <c r="P186" s="1"/>
      <c r="Q186" s="1"/>
      <c r="R186" s="1" t="s">
        <v>57</v>
      </c>
      <c r="S186" s="33" t="s">
        <v>101</v>
      </c>
      <c r="T186" s="47" t="s">
        <v>965</v>
      </c>
      <c r="U186" s="47" t="s">
        <v>20</v>
      </c>
      <c r="V186" s="47" t="s">
        <v>20</v>
      </c>
      <c r="W186" s="47" t="s">
        <v>967</v>
      </c>
      <c r="X186" s="47" t="s">
        <v>965</v>
      </c>
      <c r="Y186" s="47" t="s">
        <v>965</v>
      </c>
      <c r="Z186" s="47" t="s">
        <v>965</v>
      </c>
      <c r="AA186" s="47" t="s">
        <v>965</v>
      </c>
      <c r="AB186" s="47" t="s">
        <v>20</v>
      </c>
      <c r="AC186" s="47" t="s">
        <v>20</v>
      </c>
      <c r="AD186" s="47" t="s">
        <v>965</v>
      </c>
      <c r="AE186" s="47" t="s">
        <v>965</v>
      </c>
      <c r="AF186" s="47" t="s">
        <v>965</v>
      </c>
      <c r="AG186" s="47" t="s">
        <v>968</v>
      </c>
      <c r="AH186" s="47" t="s">
        <v>968</v>
      </c>
      <c r="AI186" s="47" t="s">
        <v>20</v>
      </c>
      <c r="AJ186" s="47" t="s">
        <v>20</v>
      </c>
      <c r="AK186" s="47" t="s">
        <v>965</v>
      </c>
      <c r="AL186" s="47" t="s">
        <v>965</v>
      </c>
      <c r="AM186" s="47" t="s">
        <v>967</v>
      </c>
      <c r="AN186" s="47" t="s">
        <v>965</v>
      </c>
      <c r="AO186" s="47" t="s">
        <v>965</v>
      </c>
      <c r="AP186" s="47" t="s">
        <v>20</v>
      </c>
      <c r="AQ186" s="47" t="s">
        <v>20</v>
      </c>
      <c r="AR186" s="47" t="s">
        <v>20</v>
      </c>
      <c r="AS186" s="47" t="s">
        <v>968</v>
      </c>
      <c r="AT186" s="47" t="s">
        <v>968</v>
      </c>
      <c r="AU186" s="47" t="s">
        <v>968</v>
      </c>
      <c r="AV186" s="47" t="s">
        <v>968</v>
      </c>
      <c r="AW186" s="47" t="s">
        <v>20</v>
      </c>
      <c r="AX186" s="47" t="s">
        <v>20</v>
      </c>
      <c r="AY186" s="42">
        <f>COUNTIFS($T186:$AX186,"P")</f>
        <v>12</v>
      </c>
      <c r="AZ186" s="42">
        <f>COUNTIFS($T186:$AX186,"HD")/2</f>
        <v>0</v>
      </c>
      <c r="BA186" s="42">
        <f>COUNTIFS($T186:$AX186,"DO")</f>
        <v>11</v>
      </c>
      <c r="BB186" s="1">
        <f>COUNTIFS($T186:$AX186,"UPL")</f>
        <v>0</v>
      </c>
      <c r="BC186" s="42">
        <f>COUNTIFS($T186:$AX186,"LWP")</f>
        <v>0</v>
      </c>
      <c r="BD186" s="42">
        <f>SUM(COUNTIFS($T186:$AX186,{"PAT","MAT"}))</f>
        <v>0</v>
      </c>
      <c r="BE186" s="42">
        <f>COUNTIFS($T186:$AX186,"HO")</f>
        <v>0</v>
      </c>
      <c r="BF186" s="42">
        <f>COUNTIFS($T186:$AX186,"NA")</f>
        <v>0</v>
      </c>
      <c r="BG186" s="42">
        <f>COUNTIFS($T186:$AX186,"PL")</f>
        <v>6</v>
      </c>
      <c r="BH186" s="42">
        <f>COUNTIFS($T186:$AX186,"CL")</f>
        <v>2</v>
      </c>
      <c r="BI186" s="42">
        <f>COUNTIFS($T186:$AX186,"BL")</f>
        <v>0</v>
      </c>
      <c r="BJ186" s="42">
        <f>COUNTIFS($T186:$AX186,"CO")</f>
        <v>0</v>
      </c>
      <c r="BK186" s="42">
        <f t="shared" si="15"/>
        <v>8</v>
      </c>
      <c r="BL186" s="42">
        <f t="shared" si="16"/>
        <v>0</v>
      </c>
      <c r="BM186" s="42">
        <f t="shared" si="17"/>
        <v>0</v>
      </c>
      <c r="BN186" s="42">
        <f>SUM(AY186:BJ186)+SUM(COUNTIFS(Q186:AX186,{"TERM","RESIGNED"}))</f>
        <v>31</v>
      </c>
      <c r="BO186" s="1" t="s">
        <v>45</v>
      </c>
      <c r="BP186" s="42" t="s">
        <v>1220</v>
      </c>
      <c r="BQ186" s="34"/>
    </row>
    <row r="187" spans="1:69" x14ac:dyDescent="0.25">
      <c r="A187" s="32">
        <f t="shared" si="18"/>
        <v>185</v>
      </c>
      <c r="B187" s="1" t="s">
        <v>172</v>
      </c>
      <c r="C187" s="1">
        <v>13428</v>
      </c>
      <c r="D187" s="27">
        <v>100510</v>
      </c>
      <c r="E187" s="1" t="s">
        <v>946</v>
      </c>
      <c r="F187" s="34" t="s">
        <v>196</v>
      </c>
      <c r="G187" s="34" t="s">
        <v>115</v>
      </c>
      <c r="H187" s="30">
        <v>44319</v>
      </c>
      <c r="I187" s="30">
        <v>43119</v>
      </c>
      <c r="J187" s="30" t="s">
        <v>39</v>
      </c>
      <c r="K187" s="42">
        <f t="shared" ca="1" si="13"/>
        <v>983</v>
      </c>
      <c r="L187" s="44" t="str">
        <f t="shared" si="14"/>
        <v>Non Billable</v>
      </c>
      <c r="M187" s="34" t="s">
        <v>52</v>
      </c>
      <c r="N187" s="1" t="s">
        <v>41</v>
      </c>
      <c r="O187" s="1" t="s">
        <v>42</v>
      </c>
      <c r="P187" s="1"/>
      <c r="Q187" s="1"/>
      <c r="R187" s="1" t="s">
        <v>43</v>
      </c>
      <c r="S187" s="33" t="s">
        <v>236</v>
      </c>
      <c r="T187" s="47" t="s">
        <v>965</v>
      </c>
      <c r="U187" s="47" t="s">
        <v>20</v>
      </c>
      <c r="V187" s="47" t="s">
        <v>20</v>
      </c>
      <c r="W187" s="47" t="s">
        <v>965</v>
      </c>
      <c r="X187" s="47" t="s">
        <v>965</v>
      </c>
      <c r="Y187" s="47" t="s">
        <v>965</v>
      </c>
      <c r="Z187" s="47" t="s">
        <v>965</v>
      </c>
      <c r="AA187" s="47" t="s">
        <v>965</v>
      </c>
      <c r="AB187" s="47" t="s">
        <v>20</v>
      </c>
      <c r="AC187" s="47" t="s">
        <v>20</v>
      </c>
      <c r="AD187" s="47" t="s">
        <v>965</v>
      </c>
      <c r="AE187" s="47" t="s">
        <v>965</v>
      </c>
      <c r="AF187" s="47" t="s">
        <v>965</v>
      </c>
      <c r="AG187" s="47" t="s">
        <v>965</v>
      </c>
      <c r="AH187" s="47" t="s">
        <v>965</v>
      </c>
      <c r="AI187" s="47" t="s">
        <v>20</v>
      </c>
      <c r="AJ187" s="47" t="s">
        <v>20</v>
      </c>
      <c r="AK187" s="47" t="s">
        <v>967</v>
      </c>
      <c r="AL187" s="47" t="s">
        <v>965</v>
      </c>
      <c r="AM187" s="47" t="s">
        <v>965</v>
      </c>
      <c r="AN187" s="47" t="s">
        <v>965</v>
      </c>
      <c r="AO187" s="47" t="s">
        <v>965</v>
      </c>
      <c r="AP187" s="47" t="s">
        <v>20</v>
      </c>
      <c r="AQ187" s="47" t="s">
        <v>20</v>
      </c>
      <c r="AR187" s="47" t="s">
        <v>20</v>
      </c>
      <c r="AS187" s="47" t="s">
        <v>965</v>
      </c>
      <c r="AT187" s="47" t="s">
        <v>965</v>
      </c>
      <c r="AU187" s="47" t="s">
        <v>965</v>
      </c>
      <c r="AV187" s="47" t="s">
        <v>967</v>
      </c>
      <c r="AW187" s="47" t="s">
        <v>20</v>
      </c>
      <c r="AX187" s="47" t="s">
        <v>20</v>
      </c>
      <c r="AY187" s="42">
        <f>COUNTIFS($T187:$AX187,"P")</f>
        <v>18</v>
      </c>
      <c r="AZ187" s="42">
        <f>COUNTIFS($T187:$AX187,"HD")/2</f>
        <v>0</v>
      </c>
      <c r="BA187" s="42">
        <f>COUNTIFS($T187:$AX187,"DO")</f>
        <v>11</v>
      </c>
      <c r="BB187" s="1">
        <f>COUNTIFS($T187:$AX187,"UPL")</f>
        <v>0</v>
      </c>
      <c r="BC187" s="42">
        <f>COUNTIFS($T187:$AX187,"LWP")</f>
        <v>0</v>
      </c>
      <c r="BD187" s="42">
        <f>SUM(COUNTIFS($T187:$AX187,{"PAT","MAT"}))</f>
        <v>0</v>
      </c>
      <c r="BE187" s="42">
        <f>COUNTIFS($T187:$AX187,"HO")</f>
        <v>0</v>
      </c>
      <c r="BF187" s="42">
        <f>COUNTIFS($T187:$AX187,"NA")</f>
        <v>0</v>
      </c>
      <c r="BG187" s="42">
        <f>COUNTIFS($T187:$AX187,"PL")</f>
        <v>0</v>
      </c>
      <c r="BH187" s="42">
        <f>COUNTIFS($T187:$AX187,"CL")</f>
        <v>2</v>
      </c>
      <c r="BI187" s="42">
        <f>COUNTIFS($T187:$AX187,"BL")</f>
        <v>0</v>
      </c>
      <c r="BJ187" s="42">
        <f>COUNTIFS($T187:$AX187,"CO")</f>
        <v>0</v>
      </c>
      <c r="BK187" s="42">
        <f t="shared" si="15"/>
        <v>2</v>
      </c>
      <c r="BL187" s="42">
        <f t="shared" si="16"/>
        <v>1</v>
      </c>
      <c r="BM187" s="42">
        <f t="shared" si="17"/>
        <v>1</v>
      </c>
      <c r="BN187" s="42">
        <f>SUM(AY187:BJ187)+SUM(COUNTIFS(Q187:AX187,{"TERM","RESIGNED"}))</f>
        <v>31</v>
      </c>
      <c r="BO187" s="1" t="s">
        <v>45</v>
      </c>
      <c r="BP187" s="42" t="s">
        <v>1018</v>
      </c>
      <c r="BQ187" s="34"/>
    </row>
    <row r="188" spans="1:69" x14ac:dyDescent="0.25">
      <c r="A188" s="32">
        <f t="shared" si="18"/>
        <v>186</v>
      </c>
      <c r="B188" s="1" t="s">
        <v>172</v>
      </c>
      <c r="C188" s="1">
        <v>13527</v>
      </c>
      <c r="D188" s="27">
        <v>100513</v>
      </c>
      <c r="E188" s="1" t="s">
        <v>946</v>
      </c>
      <c r="F188" s="34" t="s">
        <v>333</v>
      </c>
      <c r="G188" s="34" t="s">
        <v>190</v>
      </c>
      <c r="H188" s="30">
        <v>44319</v>
      </c>
      <c r="I188" s="30">
        <v>43140</v>
      </c>
      <c r="J188" s="30" t="s">
        <v>39</v>
      </c>
      <c r="K188" s="42">
        <f t="shared" ca="1" si="13"/>
        <v>983</v>
      </c>
      <c r="L188" s="44" t="str">
        <f t="shared" si="14"/>
        <v>Billable</v>
      </c>
      <c r="M188" s="34" t="s">
        <v>187</v>
      </c>
      <c r="N188" s="1" t="s">
        <v>41</v>
      </c>
      <c r="O188" s="1" t="s">
        <v>42</v>
      </c>
      <c r="P188" s="1"/>
      <c r="Q188" s="1"/>
      <c r="R188" s="1" t="s">
        <v>43</v>
      </c>
      <c r="S188" s="33" t="s">
        <v>250</v>
      </c>
      <c r="T188" s="47" t="s">
        <v>965</v>
      </c>
      <c r="U188" s="47" t="s">
        <v>20</v>
      </c>
      <c r="V188" s="47" t="s">
        <v>20</v>
      </c>
      <c r="W188" s="47" t="s">
        <v>965</v>
      </c>
      <c r="X188" s="47" t="s">
        <v>965</v>
      </c>
      <c r="Y188" s="47" t="s">
        <v>965</v>
      </c>
      <c r="Z188" s="47" t="s">
        <v>965</v>
      </c>
      <c r="AA188" s="47" t="s">
        <v>965</v>
      </c>
      <c r="AB188" s="47" t="s">
        <v>20</v>
      </c>
      <c r="AC188" s="47" t="s">
        <v>20</v>
      </c>
      <c r="AD188" s="47" t="s">
        <v>965</v>
      </c>
      <c r="AE188" s="47" t="s">
        <v>965</v>
      </c>
      <c r="AF188" s="47" t="s">
        <v>965</v>
      </c>
      <c r="AG188" s="47" t="s">
        <v>965</v>
      </c>
      <c r="AH188" s="47" t="s">
        <v>965</v>
      </c>
      <c r="AI188" s="47" t="s">
        <v>20</v>
      </c>
      <c r="AJ188" s="47" t="s">
        <v>20</v>
      </c>
      <c r="AK188" s="47" t="s">
        <v>965</v>
      </c>
      <c r="AL188" s="47" t="s">
        <v>965</v>
      </c>
      <c r="AM188" s="47" t="s">
        <v>965</v>
      </c>
      <c r="AN188" s="47" t="s">
        <v>965</v>
      </c>
      <c r="AO188" s="47" t="s">
        <v>965</v>
      </c>
      <c r="AP188" s="47" t="s">
        <v>20</v>
      </c>
      <c r="AQ188" s="47" t="s">
        <v>20</v>
      </c>
      <c r="AR188" s="47" t="s">
        <v>20</v>
      </c>
      <c r="AS188" s="47" t="s">
        <v>965</v>
      </c>
      <c r="AT188" s="47" t="s">
        <v>965</v>
      </c>
      <c r="AU188" s="47" t="s">
        <v>967</v>
      </c>
      <c r="AV188" s="47" t="s">
        <v>967</v>
      </c>
      <c r="AW188" s="47" t="s">
        <v>20</v>
      </c>
      <c r="AX188" s="47" t="s">
        <v>20</v>
      </c>
      <c r="AY188" s="42">
        <f>COUNTIFS($T188:$AX188,"P")</f>
        <v>18</v>
      </c>
      <c r="AZ188" s="42">
        <f>COUNTIFS($T188:$AX188,"HD")/2</f>
        <v>0</v>
      </c>
      <c r="BA188" s="42">
        <f>COUNTIFS($T188:$AX188,"DO")</f>
        <v>11</v>
      </c>
      <c r="BB188" s="1">
        <f>COUNTIFS($T188:$AX188,"UPL")</f>
        <v>0</v>
      </c>
      <c r="BC188" s="42">
        <f>COUNTIFS($T188:$AX188,"LWP")</f>
        <v>0</v>
      </c>
      <c r="BD188" s="42">
        <f>SUM(COUNTIFS($T188:$AX188,{"PAT","MAT"}))</f>
        <v>0</v>
      </c>
      <c r="BE188" s="42">
        <f>COUNTIFS($T188:$AX188,"HO")</f>
        <v>0</v>
      </c>
      <c r="BF188" s="42">
        <f>COUNTIFS($T188:$AX188,"NA")</f>
        <v>0</v>
      </c>
      <c r="BG188" s="42">
        <f>COUNTIFS($T188:$AX188,"PL")</f>
        <v>0</v>
      </c>
      <c r="BH188" s="42">
        <f>COUNTIFS($T188:$AX188,"CL")</f>
        <v>2</v>
      </c>
      <c r="BI188" s="42">
        <f>COUNTIFS($T188:$AX188,"BL")</f>
        <v>0</v>
      </c>
      <c r="BJ188" s="42">
        <f>COUNTIFS($T188:$AX188,"CO")</f>
        <v>0</v>
      </c>
      <c r="BK188" s="42">
        <f t="shared" si="15"/>
        <v>2</v>
      </c>
      <c r="BL188" s="42">
        <f t="shared" si="16"/>
        <v>1</v>
      </c>
      <c r="BM188" s="42">
        <f t="shared" si="17"/>
        <v>1</v>
      </c>
      <c r="BN188" s="42">
        <f>SUM(AY188:BJ188)+SUM(COUNTIFS(Q188:AX188,{"TERM","RESIGNED"}))</f>
        <v>31</v>
      </c>
      <c r="BO188" s="1" t="s">
        <v>45</v>
      </c>
      <c r="BP188" s="42" t="s">
        <v>1018</v>
      </c>
      <c r="BQ188" s="34"/>
    </row>
    <row r="189" spans="1:69" x14ac:dyDescent="0.25">
      <c r="A189" s="32">
        <f t="shared" si="18"/>
        <v>187</v>
      </c>
      <c r="B189" s="1" t="s">
        <v>172</v>
      </c>
      <c r="C189" s="1">
        <v>13903</v>
      </c>
      <c r="D189" s="27">
        <v>100515</v>
      </c>
      <c r="E189" s="1" t="s">
        <v>946</v>
      </c>
      <c r="F189" s="34" t="s">
        <v>299</v>
      </c>
      <c r="G189" s="34" t="s">
        <v>55</v>
      </c>
      <c r="H189" s="30">
        <v>44319</v>
      </c>
      <c r="I189" s="30">
        <v>43207</v>
      </c>
      <c r="J189" s="30" t="s">
        <v>39</v>
      </c>
      <c r="K189" s="42">
        <f t="shared" ca="1" si="13"/>
        <v>983</v>
      </c>
      <c r="L189" s="44" t="str">
        <f t="shared" si="14"/>
        <v>Non Billable</v>
      </c>
      <c r="M189" s="34" t="s">
        <v>56</v>
      </c>
      <c r="N189" s="1" t="s">
        <v>41</v>
      </c>
      <c r="O189" s="1" t="s">
        <v>42</v>
      </c>
      <c r="P189" s="1"/>
      <c r="Q189" s="1"/>
      <c r="R189" s="1" t="s">
        <v>57</v>
      </c>
      <c r="S189" s="33" t="s">
        <v>81</v>
      </c>
      <c r="T189" s="47" t="s">
        <v>965</v>
      </c>
      <c r="U189" s="47" t="s">
        <v>20</v>
      </c>
      <c r="V189" s="47" t="s">
        <v>20</v>
      </c>
      <c r="W189" s="47" t="s">
        <v>965</v>
      </c>
      <c r="X189" s="47" t="s">
        <v>965</v>
      </c>
      <c r="Y189" s="47" t="s">
        <v>967</v>
      </c>
      <c r="Z189" s="47" t="s">
        <v>965</v>
      </c>
      <c r="AA189" s="47" t="s">
        <v>965</v>
      </c>
      <c r="AB189" s="47" t="s">
        <v>20</v>
      </c>
      <c r="AC189" s="47" t="s">
        <v>20</v>
      </c>
      <c r="AD189" s="47" t="s">
        <v>965</v>
      </c>
      <c r="AE189" s="47" t="s">
        <v>965</v>
      </c>
      <c r="AF189" s="47" t="s">
        <v>965</v>
      </c>
      <c r="AG189" s="47" t="s">
        <v>965</v>
      </c>
      <c r="AH189" s="47" t="s">
        <v>965</v>
      </c>
      <c r="AI189" s="47" t="s">
        <v>20</v>
      </c>
      <c r="AJ189" s="47" t="s">
        <v>20</v>
      </c>
      <c r="AK189" s="47" t="s">
        <v>968</v>
      </c>
      <c r="AL189" s="47" t="s">
        <v>965</v>
      </c>
      <c r="AM189" s="47" t="s">
        <v>965</v>
      </c>
      <c r="AN189" s="47" t="s">
        <v>965</v>
      </c>
      <c r="AO189" s="47" t="s">
        <v>965</v>
      </c>
      <c r="AP189" s="47" t="s">
        <v>20</v>
      </c>
      <c r="AQ189" s="47" t="s">
        <v>20</v>
      </c>
      <c r="AR189" s="47" t="s">
        <v>20</v>
      </c>
      <c r="AS189" s="47" t="s">
        <v>965</v>
      </c>
      <c r="AT189" s="47" t="s">
        <v>965</v>
      </c>
      <c r="AU189" s="47" t="s">
        <v>965</v>
      </c>
      <c r="AV189" s="47" t="s">
        <v>967</v>
      </c>
      <c r="AW189" s="47" t="s">
        <v>20</v>
      </c>
      <c r="AX189" s="47" t="s">
        <v>20</v>
      </c>
      <c r="AY189" s="42">
        <f>COUNTIFS($T189:$AX189,"P")</f>
        <v>17</v>
      </c>
      <c r="AZ189" s="42">
        <f>COUNTIFS($T189:$AX189,"HD")/2</f>
        <v>0</v>
      </c>
      <c r="BA189" s="42">
        <f>COUNTIFS($T189:$AX189,"DO")</f>
        <v>11</v>
      </c>
      <c r="BB189" s="1">
        <f>COUNTIFS($T189:$AX189,"UPL")</f>
        <v>0</v>
      </c>
      <c r="BC189" s="42">
        <f>COUNTIFS($T189:$AX189,"LWP")</f>
        <v>0</v>
      </c>
      <c r="BD189" s="42">
        <f>SUM(COUNTIFS($T189:$AX189,{"PAT","MAT"}))</f>
        <v>0</v>
      </c>
      <c r="BE189" s="42">
        <f>COUNTIFS($T189:$AX189,"HO")</f>
        <v>0</v>
      </c>
      <c r="BF189" s="42">
        <f>COUNTIFS($T189:$AX189,"NA")</f>
        <v>0</v>
      </c>
      <c r="BG189" s="42">
        <f>COUNTIFS($T189:$AX189,"PL")</f>
        <v>1</v>
      </c>
      <c r="BH189" s="42">
        <f>COUNTIFS($T189:$AX189,"CL")</f>
        <v>2</v>
      </c>
      <c r="BI189" s="42">
        <f>COUNTIFS($T189:$AX189,"BL")</f>
        <v>0</v>
      </c>
      <c r="BJ189" s="42">
        <f>COUNTIFS($T189:$AX189,"CO")</f>
        <v>0</v>
      </c>
      <c r="BK189" s="42">
        <f t="shared" si="15"/>
        <v>3</v>
      </c>
      <c r="BL189" s="42">
        <f t="shared" si="16"/>
        <v>1</v>
      </c>
      <c r="BM189" s="42">
        <f t="shared" si="17"/>
        <v>1</v>
      </c>
      <c r="BN189" s="42">
        <f>SUM(AY189:BJ189)+SUM(COUNTIFS(Q189:AX189,{"TERM","RESIGNED"}))</f>
        <v>31</v>
      </c>
      <c r="BO189" s="1" t="s">
        <v>45</v>
      </c>
      <c r="BP189" s="42" t="s">
        <v>1018</v>
      </c>
      <c r="BQ189" s="34"/>
    </row>
    <row r="190" spans="1:69" x14ac:dyDescent="0.25">
      <c r="A190" s="32">
        <f t="shared" si="18"/>
        <v>188</v>
      </c>
      <c r="B190" s="1" t="s">
        <v>172</v>
      </c>
      <c r="C190" s="1">
        <v>14202</v>
      </c>
      <c r="D190" s="27">
        <v>100521</v>
      </c>
      <c r="E190" s="1" t="s">
        <v>946</v>
      </c>
      <c r="F190" s="34" t="s">
        <v>135</v>
      </c>
      <c r="G190" s="34" t="s">
        <v>67</v>
      </c>
      <c r="H190" s="30">
        <v>44319</v>
      </c>
      <c r="I190" s="30">
        <v>43273</v>
      </c>
      <c r="J190" s="30" t="s">
        <v>39</v>
      </c>
      <c r="K190" s="42">
        <f t="shared" ca="1" si="13"/>
        <v>983</v>
      </c>
      <c r="L190" s="44" t="str">
        <f t="shared" si="14"/>
        <v>Non Billable</v>
      </c>
      <c r="M190" s="34" t="s">
        <v>52</v>
      </c>
      <c r="N190" s="1" t="s">
        <v>41</v>
      </c>
      <c r="O190" s="1" t="s">
        <v>42</v>
      </c>
      <c r="P190" s="1"/>
      <c r="Q190" s="1"/>
      <c r="R190" s="1" t="s">
        <v>57</v>
      </c>
      <c r="S190" s="33" t="s">
        <v>251</v>
      </c>
      <c r="T190" s="47" t="s">
        <v>965</v>
      </c>
      <c r="U190" s="47" t="s">
        <v>20</v>
      </c>
      <c r="V190" s="47" t="s">
        <v>20</v>
      </c>
      <c r="W190" s="47" t="s">
        <v>965</v>
      </c>
      <c r="X190" s="47" t="s">
        <v>965</v>
      </c>
      <c r="Y190" s="47" t="s">
        <v>965</v>
      </c>
      <c r="Z190" s="47" t="s">
        <v>965</v>
      </c>
      <c r="AA190" s="47" t="s">
        <v>965</v>
      </c>
      <c r="AB190" s="47" t="s">
        <v>20</v>
      </c>
      <c r="AC190" s="47" t="s">
        <v>20</v>
      </c>
      <c r="AD190" s="47" t="s">
        <v>968</v>
      </c>
      <c r="AE190" s="47" t="s">
        <v>965</v>
      </c>
      <c r="AF190" s="47" t="s">
        <v>965</v>
      </c>
      <c r="AG190" s="47" t="s">
        <v>965</v>
      </c>
      <c r="AH190" s="47" t="s">
        <v>21</v>
      </c>
      <c r="AI190" s="47" t="s">
        <v>20</v>
      </c>
      <c r="AJ190" s="47" t="s">
        <v>20</v>
      </c>
      <c r="AK190" s="47" t="s">
        <v>965</v>
      </c>
      <c r="AL190" s="47" t="s">
        <v>965</v>
      </c>
      <c r="AM190" s="47" t="s">
        <v>968</v>
      </c>
      <c r="AN190" s="47" t="s">
        <v>967</v>
      </c>
      <c r="AO190" s="47" t="s">
        <v>965</v>
      </c>
      <c r="AP190" s="47" t="s">
        <v>20</v>
      </c>
      <c r="AQ190" s="47" t="s">
        <v>20</v>
      </c>
      <c r="AR190" s="47" t="s">
        <v>20</v>
      </c>
      <c r="AS190" s="47" t="s">
        <v>967</v>
      </c>
      <c r="AT190" s="47" t="s">
        <v>967</v>
      </c>
      <c r="AU190" s="47" t="s">
        <v>967</v>
      </c>
      <c r="AV190" s="47" t="s">
        <v>968</v>
      </c>
      <c r="AW190" s="47" t="s">
        <v>20</v>
      </c>
      <c r="AX190" s="47" t="s">
        <v>20</v>
      </c>
      <c r="AY190" s="42">
        <f>COUNTIFS($T190:$AX190,"P")</f>
        <v>12</v>
      </c>
      <c r="AZ190" s="42">
        <f>COUNTIFS($T190:$AX190,"HD")/2</f>
        <v>0</v>
      </c>
      <c r="BA190" s="42">
        <f>COUNTIFS($T190:$AX190,"DO")</f>
        <v>11</v>
      </c>
      <c r="BB190" s="1">
        <f>COUNTIFS($T190:$AX190,"UPL")</f>
        <v>1</v>
      </c>
      <c r="BC190" s="42">
        <f>COUNTIFS($T190:$AX190,"LWP")</f>
        <v>0</v>
      </c>
      <c r="BD190" s="42">
        <f>SUM(COUNTIFS($T190:$AX190,{"PAT","MAT"}))</f>
        <v>0</v>
      </c>
      <c r="BE190" s="42">
        <f>COUNTIFS($T190:$AX190,"HO")</f>
        <v>0</v>
      </c>
      <c r="BF190" s="42">
        <f>COUNTIFS($T190:$AX190,"NA")</f>
        <v>0</v>
      </c>
      <c r="BG190" s="42">
        <f>COUNTIFS($T190:$AX190,"PL")</f>
        <v>3</v>
      </c>
      <c r="BH190" s="42">
        <f>COUNTIFS($T190:$AX190,"CL")</f>
        <v>4</v>
      </c>
      <c r="BI190" s="42">
        <f>COUNTIFS($T190:$AX190,"BL")</f>
        <v>0</v>
      </c>
      <c r="BJ190" s="42">
        <f>COUNTIFS($T190:$AX190,"CO")</f>
        <v>0</v>
      </c>
      <c r="BK190" s="42">
        <f t="shared" si="15"/>
        <v>7</v>
      </c>
      <c r="BL190" s="42">
        <f t="shared" si="16"/>
        <v>0</v>
      </c>
      <c r="BM190" s="42">
        <f t="shared" si="17"/>
        <v>0</v>
      </c>
      <c r="BN190" s="42">
        <f>SUM(AY190:BJ190)+SUM(COUNTIFS(Q190:AX190,{"TERM","RESIGNED"}))</f>
        <v>31</v>
      </c>
      <c r="BO190" s="1" t="s">
        <v>45</v>
      </c>
      <c r="BP190" s="42" t="s">
        <v>1021</v>
      </c>
      <c r="BQ190" s="34"/>
    </row>
    <row r="191" spans="1:69" x14ac:dyDescent="0.25">
      <c r="A191" s="32">
        <f t="shared" si="18"/>
        <v>189</v>
      </c>
      <c r="B191" s="1" t="s">
        <v>172</v>
      </c>
      <c r="C191" s="1">
        <v>14402</v>
      </c>
      <c r="D191" s="27">
        <v>100523</v>
      </c>
      <c r="E191" s="1" t="s">
        <v>945</v>
      </c>
      <c r="F191" s="34" t="s">
        <v>334</v>
      </c>
      <c r="G191" s="34" t="s">
        <v>190</v>
      </c>
      <c r="H191" s="30">
        <v>44319</v>
      </c>
      <c r="I191" s="36">
        <v>43315</v>
      </c>
      <c r="J191" s="30" t="s">
        <v>39</v>
      </c>
      <c r="K191" s="42">
        <f t="shared" ca="1" si="13"/>
        <v>983</v>
      </c>
      <c r="L191" s="44" t="str">
        <f t="shared" si="14"/>
        <v>Billable</v>
      </c>
      <c r="M191" s="34" t="s">
        <v>187</v>
      </c>
      <c r="N191" s="1" t="s">
        <v>41</v>
      </c>
      <c r="O191" s="1" t="s">
        <v>42</v>
      </c>
      <c r="P191" s="1"/>
      <c r="Q191" s="1"/>
      <c r="R191" s="1" t="s">
        <v>57</v>
      </c>
      <c r="S191" s="33" t="s">
        <v>250</v>
      </c>
      <c r="T191" s="47" t="s">
        <v>965</v>
      </c>
      <c r="U191" s="47" t="s">
        <v>20</v>
      </c>
      <c r="V191" s="47" t="s">
        <v>20</v>
      </c>
      <c r="W191" s="47" t="s">
        <v>965</v>
      </c>
      <c r="X191" s="47" t="s">
        <v>965</v>
      </c>
      <c r="Y191" s="47" t="s">
        <v>965</v>
      </c>
      <c r="Z191" s="47" t="s">
        <v>965</v>
      </c>
      <c r="AA191" s="47" t="s">
        <v>965</v>
      </c>
      <c r="AB191" s="47" t="s">
        <v>20</v>
      </c>
      <c r="AC191" s="47" t="s">
        <v>20</v>
      </c>
      <c r="AD191" s="47" t="s">
        <v>965</v>
      </c>
      <c r="AE191" s="47" t="s">
        <v>965</v>
      </c>
      <c r="AF191" s="47" t="s">
        <v>965</v>
      </c>
      <c r="AG191" s="47" t="s">
        <v>965</v>
      </c>
      <c r="AH191" s="47" t="s">
        <v>965</v>
      </c>
      <c r="AI191" s="47" t="s">
        <v>20</v>
      </c>
      <c r="AJ191" s="47" t="s">
        <v>20</v>
      </c>
      <c r="AK191" s="47" t="s">
        <v>965</v>
      </c>
      <c r="AL191" s="47" t="s">
        <v>965</v>
      </c>
      <c r="AM191" s="47" t="s">
        <v>965</v>
      </c>
      <c r="AN191" s="47" t="s">
        <v>965</v>
      </c>
      <c r="AO191" s="47" t="s">
        <v>965</v>
      </c>
      <c r="AP191" s="47" t="s">
        <v>20</v>
      </c>
      <c r="AQ191" s="47" t="s">
        <v>20</v>
      </c>
      <c r="AR191" s="47" t="s">
        <v>20</v>
      </c>
      <c r="AS191" s="47" t="s">
        <v>965</v>
      </c>
      <c r="AT191" s="47" t="s">
        <v>965</v>
      </c>
      <c r="AU191" s="47" t="s">
        <v>967</v>
      </c>
      <c r="AV191" s="47" t="s">
        <v>967</v>
      </c>
      <c r="AW191" s="47" t="s">
        <v>20</v>
      </c>
      <c r="AX191" s="47" t="s">
        <v>20</v>
      </c>
      <c r="AY191" s="42">
        <f>COUNTIFS($T191:$AX191,"P")</f>
        <v>18</v>
      </c>
      <c r="AZ191" s="42">
        <f>COUNTIFS($T191:$AX191,"HD")/2</f>
        <v>0</v>
      </c>
      <c r="BA191" s="42">
        <f>COUNTIFS($T191:$AX191,"DO")</f>
        <v>11</v>
      </c>
      <c r="BB191" s="1">
        <f>COUNTIFS($T191:$AX191,"UPL")</f>
        <v>0</v>
      </c>
      <c r="BC191" s="42">
        <f>COUNTIFS($T191:$AX191,"LWP")</f>
        <v>0</v>
      </c>
      <c r="BD191" s="42">
        <f>SUM(COUNTIFS($T191:$AX191,{"PAT","MAT"}))</f>
        <v>0</v>
      </c>
      <c r="BE191" s="42">
        <f>COUNTIFS($T191:$AX191,"HO")</f>
        <v>0</v>
      </c>
      <c r="BF191" s="42">
        <f>COUNTIFS($T191:$AX191,"NA")</f>
        <v>0</v>
      </c>
      <c r="BG191" s="42">
        <f>COUNTIFS($T191:$AX191,"PL")</f>
        <v>0</v>
      </c>
      <c r="BH191" s="42">
        <f>COUNTIFS($T191:$AX191,"CL")</f>
        <v>2</v>
      </c>
      <c r="BI191" s="42">
        <f>COUNTIFS($T191:$AX191,"BL")</f>
        <v>0</v>
      </c>
      <c r="BJ191" s="42">
        <f>COUNTIFS($T191:$AX191,"CO")</f>
        <v>0</v>
      </c>
      <c r="BK191" s="42">
        <f t="shared" si="15"/>
        <v>2</v>
      </c>
      <c r="BL191" s="42">
        <f t="shared" si="16"/>
        <v>1</v>
      </c>
      <c r="BM191" s="42">
        <f t="shared" si="17"/>
        <v>1</v>
      </c>
      <c r="BN191" s="42">
        <f>SUM(AY191:BJ191)+SUM(COUNTIFS(Q191:AX191,{"TERM","RESIGNED"}))</f>
        <v>31</v>
      </c>
      <c r="BO191" s="1" t="s">
        <v>45</v>
      </c>
      <c r="BP191" s="42" t="s">
        <v>1021</v>
      </c>
      <c r="BQ191" s="34"/>
    </row>
    <row r="192" spans="1:69" x14ac:dyDescent="0.25">
      <c r="A192" s="32">
        <f t="shared" si="18"/>
        <v>190</v>
      </c>
      <c r="B192" s="1" t="s">
        <v>172</v>
      </c>
      <c r="C192" s="1">
        <v>14463</v>
      </c>
      <c r="D192" s="27">
        <v>100524</v>
      </c>
      <c r="E192" s="1" t="s">
        <v>946</v>
      </c>
      <c r="F192" s="34" t="s">
        <v>318</v>
      </c>
      <c r="G192" s="34" t="s">
        <v>67</v>
      </c>
      <c r="H192" s="30">
        <v>44319</v>
      </c>
      <c r="I192" s="30">
        <v>43333</v>
      </c>
      <c r="J192" s="30" t="s">
        <v>39</v>
      </c>
      <c r="K192" s="42">
        <f t="shared" ca="1" si="13"/>
        <v>983</v>
      </c>
      <c r="L192" s="44" t="str">
        <f t="shared" si="14"/>
        <v>Non Billable</v>
      </c>
      <c r="M192" s="34" t="s">
        <v>52</v>
      </c>
      <c r="N192" s="1" t="s">
        <v>41</v>
      </c>
      <c r="O192" s="1" t="s">
        <v>42</v>
      </c>
      <c r="P192" s="1"/>
      <c r="Q192" s="1"/>
      <c r="R192" s="1" t="s">
        <v>57</v>
      </c>
      <c r="S192" s="33" t="s">
        <v>251</v>
      </c>
      <c r="T192" s="47" t="s">
        <v>965</v>
      </c>
      <c r="U192" s="47" t="s">
        <v>20</v>
      </c>
      <c r="V192" s="47" t="s">
        <v>20</v>
      </c>
      <c r="W192" s="47" t="s">
        <v>965</v>
      </c>
      <c r="X192" s="47" t="s">
        <v>965</v>
      </c>
      <c r="Y192" s="47" t="s">
        <v>967</v>
      </c>
      <c r="Z192" s="47" t="s">
        <v>965</v>
      </c>
      <c r="AA192" s="47" t="s">
        <v>965</v>
      </c>
      <c r="AB192" s="47" t="s">
        <v>20</v>
      </c>
      <c r="AC192" s="47" t="s">
        <v>20</v>
      </c>
      <c r="AD192" s="47" t="s">
        <v>968</v>
      </c>
      <c r="AE192" s="47" t="s">
        <v>965</v>
      </c>
      <c r="AF192" s="47" t="s">
        <v>965</v>
      </c>
      <c r="AG192" s="47" t="s">
        <v>965</v>
      </c>
      <c r="AH192" s="47" t="s">
        <v>965</v>
      </c>
      <c r="AI192" s="47" t="s">
        <v>20</v>
      </c>
      <c r="AJ192" s="47" t="s">
        <v>20</v>
      </c>
      <c r="AK192" s="47" t="s">
        <v>965</v>
      </c>
      <c r="AL192" s="47" t="s">
        <v>965</v>
      </c>
      <c r="AM192" s="47" t="s">
        <v>965</v>
      </c>
      <c r="AN192" s="47" t="s">
        <v>965</v>
      </c>
      <c r="AO192" s="47" t="s">
        <v>965</v>
      </c>
      <c r="AP192" s="47" t="s">
        <v>20</v>
      </c>
      <c r="AQ192" s="47" t="s">
        <v>20</v>
      </c>
      <c r="AR192" s="47" t="s">
        <v>20</v>
      </c>
      <c r="AS192" s="47" t="s">
        <v>965</v>
      </c>
      <c r="AT192" s="47" t="s">
        <v>965</v>
      </c>
      <c r="AU192" s="47" t="s">
        <v>965</v>
      </c>
      <c r="AV192" s="47" t="s">
        <v>965</v>
      </c>
      <c r="AW192" s="47" t="s">
        <v>20</v>
      </c>
      <c r="AX192" s="47" t="s">
        <v>20</v>
      </c>
      <c r="AY192" s="42">
        <f>COUNTIFS($T192:$AX192,"P")</f>
        <v>18</v>
      </c>
      <c r="AZ192" s="42">
        <f>COUNTIFS($T192:$AX192,"HD")/2</f>
        <v>0</v>
      </c>
      <c r="BA192" s="42">
        <f>COUNTIFS($T192:$AX192,"DO")</f>
        <v>11</v>
      </c>
      <c r="BB192" s="1">
        <f>COUNTIFS($T192:$AX192,"UPL")</f>
        <v>0</v>
      </c>
      <c r="BC192" s="42">
        <f>COUNTIFS($T192:$AX192,"LWP")</f>
        <v>0</v>
      </c>
      <c r="BD192" s="42">
        <f>SUM(COUNTIFS($T192:$AX192,{"PAT","MAT"}))</f>
        <v>0</v>
      </c>
      <c r="BE192" s="42">
        <f>COUNTIFS($T192:$AX192,"HO")</f>
        <v>0</v>
      </c>
      <c r="BF192" s="42">
        <f>COUNTIFS($T192:$AX192,"NA")</f>
        <v>0</v>
      </c>
      <c r="BG192" s="42">
        <f>COUNTIFS($T192:$AX192,"PL")</f>
        <v>1</v>
      </c>
      <c r="BH192" s="42">
        <f>COUNTIFS($T192:$AX192,"CL")</f>
        <v>1</v>
      </c>
      <c r="BI192" s="42">
        <f>COUNTIFS($T192:$AX192,"BL")</f>
        <v>0</v>
      </c>
      <c r="BJ192" s="42">
        <f>COUNTIFS($T192:$AX192,"CO")</f>
        <v>0</v>
      </c>
      <c r="BK192" s="42">
        <f t="shared" si="15"/>
        <v>2</v>
      </c>
      <c r="BL192" s="42">
        <f t="shared" si="16"/>
        <v>1</v>
      </c>
      <c r="BM192" s="42">
        <f t="shared" si="17"/>
        <v>1</v>
      </c>
      <c r="BN192" s="42">
        <f>SUM(AY192:BJ192)+SUM(COUNTIFS(Q192:AX192,{"TERM","RESIGNED"}))</f>
        <v>31</v>
      </c>
      <c r="BO192" s="1" t="s">
        <v>45</v>
      </c>
      <c r="BP192" s="42" t="s">
        <v>1018</v>
      </c>
      <c r="BQ192" s="34"/>
    </row>
    <row r="193" spans="1:69" x14ac:dyDescent="0.25">
      <c r="A193" s="32">
        <f t="shared" si="18"/>
        <v>191</v>
      </c>
      <c r="B193" s="1" t="s">
        <v>172</v>
      </c>
      <c r="C193" s="1">
        <v>14678</v>
      </c>
      <c r="D193" s="27">
        <v>100530</v>
      </c>
      <c r="E193" s="1" t="s">
        <v>946</v>
      </c>
      <c r="F193" s="34" t="s">
        <v>300</v>
      </c>
      <c r="G193" s="34" t="s">
        <v>60</v>
      </c>
      <c r="H193" s="30">
        <v>44319</v>
      </c>
      <c r="I193" s="30">
        <v>43389</v>
      </c>
      <c r="J193" s="30" t="s">
        <v>39</v>
      </c>
      <c r="K193" s="42">
        <f t="shared" ca="1" si="13"/>
        <v>983</v>
      </c>
      <c r="L193" s="44" t="str">
        <f t="shared" si="14"/>
        <v>Non Billable</v>
      </c>
      <c r="M193" s="34" t="s">
        <v>128</v>
      </c>
      <c r="N193" s="1" t="s">
        <v>41</v>
      </c>
      <c r="O193" s="1" t="s">
        <v>42</v>
      </c>
      <c r="P193" s="1"/>
      <c r="Q193" s="1"/>
      <c r="R193" s="1" t="s">
        <v>57</v>
      </c>
      <c r="S193" s="33" t="s">
        <v>61</v>
      </c>
      <c r="T193" s="47" t="s">
        <v>967</v>
      </c>
      <c r="U193" s="47" t="s">
        <v>20</v>
      </c>
      <c r="V193" s="47" t="s">
        <v>20</v>
      </c>
      <c r="W193" s="47" t="s">
        <v>967</v>
      </c>
      <c r="X193" s="47" t="s">
        <v>967</v>
      </c>
      <c r="Y193" s="47" t="s">
        <v>967</v>
      </c>
      <c r="Z193" s="47" t="s">
        <v>967</v>
      </c>
      <c r="AA193" s="47" t="s">
        <v>967</v>
      </c>
      <c r="AB193" s="47" t="s">
        <v>20</v>
      </c>
      <c r="AC193" s="47" t="s">
        <v>20</v>
      </c>
      <c r="AD193" s="47" t="s">
        <v>968</v>
      </c>
      <c r="AE193" s="47" t="s">
        <v>965</v>
      </c>
      <c r="AF193" s="47" t="s">
        <v>965</v>
      </c>
      <c r="AG193" s="47" t="s">
        <v>968</v>
      </c>
      <c r="AH193" s="47" t="s">
        <v>968</v>
      </c>
      <c r="AI193" s="47" t="s">
        <v>20</v>
      </c>
      <c r="AJ193" s="47" t="s">
        <v>20</v>
      </c>
      <c r="AK193" s="47" t="s">
        <v>968</v>
      </c>
      <c r="AL193" s="47" t="s">
        <v>968</v>
      </c>
      <c r="AM193" s="47" t="s">
        <v>965</v>
      </c>
      <c r="AN193" s="47" t="s">
        <v>968</v>
      </c>
      <c r="AO193" s="47" t="s">
        <v>965</v>
      </c>
      <c r="AP193" s="47" t="s">
        <v>20</v>
      </c>
      <c r="AQ193" s="47" t="s">
        <v>20</v>
      </c>
      <c r="AR193" s="47" t="s">
        <v>20</v>
      </c>
      <c r="AS193" s="47" t="s">
        <v>968</v>
      </c>
      <c r="AT193" s="47" t="s">
        <v>968</v>
      </c>
      <c r="AU193" s="47" t="s">
        <v>965</v>
      </c>
      <c r="AV193" s="47" t="s">
        <v>21</v>
      </c>
      <c r="AW193" s="47" t="s">
        <v>20</v>
      </c>
      <c r="AX193" s="47" t="s">
        <v>20</v>
      </c>
      <c r="AY193" s="42">
        <f>COUNTIFS($T193:$AX193,"P")</f>
        <v>5</v>
      </c>
      <c r="AZ193" s="42">
        <f>COUNTIFS($T193:$AX193,"HD")/2</f>
        <v>0</v>
      </c>
      <c r="BA193" s="42">
        <f>COUNTIFS($T193:$AX193,"DO")</f>
        <v>11</v>
      </c>
      <c r="BB193" s="1">
        <f>COUNTIFS($T193:$AX193,"UPL")</f>
        <v>1</v>
      </c>
      <c r="BC193" s="42">
        <f>COUNTIFS($T193:$AX193,"LWP")</f>
        <v>0</v>
      </c>
      <c r="BD193" s="42">
        <f>SUM(COUNTIFS($T193:$AX193,{"PAT","MAT"}))</f>
        <v>0</v>
      </c>
      <c r="BE193" s="42">
        <f>COUNTIFS($T193:$AX193,"HO")</f>
        <v>0</v>
      </c>
      <c r="BF193" s="42">
        <f>COUNTIFS($T193:$AX193,"NA")</f>
        <v>0</v>
      </c>
      <c r="BG193" s="42">
        <f>COUNTIFS($T193:$AX193,"PL")</f>
        <v>8</v>
      </c>
      <c r="BH193" s="42">
        <f>COUNTIFS($T193:$AX193,"CL")</f>
        <v>6</v>
      </c>
      <c r="BI193" s="42">
        <f>COUNTIFS($T193:$AX193,"BL")</f>
        <v>0</v>
      </c>
      <c r="BJ193" s="42">
        <f>COUNTIFS($T193:$AX193,"CO")</f>
        <v>0</v>
      </c>
      <c r="BK193" s="42">
        <f t="shared" si="15"/>
        <v>14</v>
      </c>
      <c r="BL193" s="42">
        <f t="shared" si="16"/>
        <v>0</v>
      </c>
      <c r="BM193" s="42">
        <f t="shared" si="17"/>
        <v>0</v>
      </c>
      <c r="BN193" s="42">
        <f>SUM(AY193:BJ193)+SUM(COUNTIFS(Q193:AX193,{"TERM","RESIGNED"}))</f>
        <v>31</v>
      </c>
      <c r="BO193" s="1" t="s">
        <v>45</v>
      </c>
      <c r="BP193" s="42" t="s">
        <v>1223</v>
      </c>
      <c r="BQ193" s="34"/>
    </row>
    <row r="194" spans="1:69" x14ac:dyDescent="0.25">
      <c r="A194" s="32">
        <f t="shared" si="18"/>
        <v>192</v>
      </c>
      <c r="B194" s="1" t="s">
        <v>172</v>
      </c>
      <c r="C194" s="1">
        <v>14849</v>
      </c>
      <c r="D194" s="27">
        <v>100535</v>
      </c>
      <c r="E194" s="1" t="s">
        <v>946</v>
      </c>
      <c r="F194" s="34" t="s">
        <v>301</v>
      </c>
      <c r="G194" s="34" t="s">
        <v>67</v>
      </c>
      <c r="H194" s="30">
        <v>44319</v>
      </c>
      <c r="I194" s="30">
        <v>43420</v>
      </c>
      <c r="J194" s="30" t="s">
        <v>39</v>
      </c>
      <c r="K194" s="42">
        <f t="shared" ca="1" si="13"/>
        <v>983</v>
      </c>
      <c r="L194" s="44" t="str">
        <f t="shared" si="14"/>
        <v>Non Billable</v>
      </c>
      <c r="M194" s="34" t="s">
        <v>52</v>
      </c>
      <c r="N194" s="1" t="s">
        <v>41</v>
      </c>
      <c r="O194" s="1" t="s">
        <v>42</v>
      </c>
      <c r="P194" s="1"/>
      <c r="Q194" s="1"/>
      <c r="R194" s="1" t="s">
        <v>57</v>
      </c>
      <c r="S194" s="33" t="s">
        <v>211</v>
      </c>
      <c r="T194" s="47" t="s">
        <v>965</v>
      </c>
      <c r="U194" s="47" t="s">
        <v>20</v>
      </c>
      <c r="V194" s="47" t="s">
        <v>20</v>
      </c>
      <c r="W194" s="47" t="s">
        <v>965</v>
      </c>
      <c r="X194" s="47" t="s">
        <v>965</v>
      </c>
      <c r="Y194" s="47" t="s">
        <v>965</v>
      </c>
      <c r="Z194" s="47" t="s">
        <v>965</v>
      </c>
      <c r="AA194" s="47" t="s">
        <v>965</v>
      </c>
      <c r="AB194" s="47" t="s">
        <v>20</v>
      </c>
      <c r="AC194" s="47" t="s">
        <v>20</v>
      </c>
      <c r="AD194" s="47" t="s">
        <v>965</v>
      </c>
      <c r="AE194" s="47" t="s">
        <v>965</v>
      </c>
      <c r="AF194" s="47" t="s">
        <v>965</v>
      </c>
      <c r="AG194" s="47" t="s">
        <v>967</v>
      </c>
      <c r="AH194" s="47" t="s">
        <v>967</v>
      </c>
      <c r="AI194" s="47" t="s">
        <v>20</v>
      </c>
      <c r="AJ194" s="47" t="s">
        <v>20</v>
      </c>
      <c r="AK194" s="47" t="s">
        <v>967</v>
      </c>
      <c r="AL194" s="47" t="s">
        <v>968</v>
      </c>
      <c r="AM194" s="47" t="s">
        <v>968</v>
      </c>
      <c r="AN194" s="47" t="s">
        <v>968</v>
      </c>
      <c r="AO194" s="47" t="s">
        <v>968</v>
      </c>
      <c r="AP194" s="47" t="s">
        <v>20</v>
      </c>
      <c r="AQ194" s="47" t="s">
        <v>20</v>
      </c>
      <c r="AR194" s="47" t="s">
        <v>20</v>
      </c>
      <c r="AS194" s="47" t="s">
        <v>965</v>
      </c>
      <c r="AT194" s="47" t="s">
        <v>965</v>
      </c>
      <c r="AU194" s="47" t="s">
        <v>965</v>
      </c>
      <c r="AV194" s="47" t="s">
        <v>965</v>
      </c>
      <c r="AW194" s="47" t="s">
        <v>20</v>
      </c>
      <c r="AX194" s="47" t="s">
        <v>20</v>
      </c>
      <c r="AY194" s="42">
        <f>COUNTIFS($T194:$AX194,"P")</f>
        <v>13</v>
      </c>
      <c r="AZ194" s="42">
        <f>COUNTIFS($T194:$AX194,"HD")/2</f>
        <v>0</v>
      </c>
      <c r="BA194" s="42">
        <f>COUNTIFS($T194:$AX194,"DO")</f>
        <v>11</v>
      </c>
      <c r="BB194" s="1">
        <f>COUNTIFS($T194:$AX194,"UPL")</f>
        <v>0</v>
      </c>
      <c r="BC194" s="42">
        <f>COUNTIFS($T194:$AX194,"LWP")</f>
        <v>0</v>
      </c>
      <c r="BD194" s="42">
        <f>SUM(COUNTIFS($T194:$AX194,{"PAT","MAT"}))</f>
        <v>0</v>
      </c>
      <c r="BE194" s="42">
        <f>COUNTIFS($T194:$AX194,"HO")</f>
        <v>0</v>
      </c>
      <c r="BF194" s="42">
        <f>COUNTIFS($T194:$AX194,"NA")</f>
        <v>0</v>
      </c>
      <c r="BG194" s="42">
        <f>COUNTIFS($T194:$AX194,"PL")</f>
        <v>4</v>
      </c>
      <c r="BH194" s="42">
        <f>COUNTIFS($T194:$AX194,"CL")</f>
        <v>3</v>
      </c>
      <c r="BI194" s="42">
        <f>COUNTIFS($T194:$AX194,"BL")</f>
        <v>0</v>
      </c>
      <c r="BJ194" s="42">
        <f>COUNTIFS($T194:$AX194,"CO")</f>
        <v>0</v>
      </c>
      <c r="BK194" s="42">
        <f t="shared" si="15"/>
        <v>7</v>
      </c>
      <c r="BL194" s="42">
        <f t="shared" si="16"/>
        <v>0</v>
      </c>
      <c r="BM194" s="42">
        <f t="shared" si="17"/>
        <v>1</v>
      </c>
      <c r="BN194" s="42">
        <f>SUM(AY194:BJ194)+SUM(COUNTIFS(Q194:AX194,{"TERM","RESIGNED"}))</f>
        <v>31</v>
      </c>
      <c r="BO194" s="1" t="s">
        <v>45</v>
      </c>
      <c r="BP194" s="42" t="s">
        <v>1018</v>
      </c>
      <c r="BQ194" s="34"/>
    </row>
    <row r="195" spans="1:69" x14ac:dyDescent="0.25">
      <c r="A195" s="32">
        <f t="shared" si="18"/>
        <v>193</v>
      </c>
      <c r="B195" s="1" t="s">
        <v>172</v>
      </c>
      <c r="C195" s="1">
        <v>14913</v>
      </c>
      <c r="D195" s="27">
        <v>100538</v>
      </c>
      <c r="E195" s="1" t="s">
        <v>946</v>
      </c>
      <c r="F195" s="34" t="s">
        <v>302</v>
      </c>
      <c r="G195" s="34" t="s">
        <v>976</v>
      </c>
      <c r="H195" s="30">
        <v>44319</v>
      </c>
      <c r="I195" s="30">
        <v>43434</v>
      </c>
      <c r="J195" s="30" t="s">
        <v>39</v>
      </c>
      <c r="K195" s="42">
        <f t="shared" ref="K195:K258" ca="1" si="19">IF(O195="ACTIVE",(TODAY()-H195),(J195-H195))</f>
        <v>983</v>
      </c>
      <c r="L195" s="44" t="str">
        <f t="shared" ref="L195:L258" si="20">IF(OR(M195="Email Verification",M195="Operations",M195="OJT",M195="Bottom Quartile Group",M195="Training"),"Billable","Non Billable")</f>
        <v>Non Billable</v>
      </c>
      <c r="M195" s="34" t="s">
        <v>52</v>
      </c>
      <c r="N195" s="1" t="s">
        <v>41</v>
      </c>
      <c r="O195" s="1" t="s">
        <v>42</v>
      </c>
      <c r="P195" s="1"/>
      <c r="Q195" s="1"/>
      <c r="R195" s="1" t="s">
        <v>43</v>
      </c>
      <c r="S195" s="33" t="s">
        <v>58</v>
      </c>
      <c r="T195" s="47" t="s">
        <v>965</v>
      </c>
      <c r="U195" s="47" t="s">
        <v>20</v>
      </c>
      <c r="V195" s="47" t="s">
        <v>20</v>
      </c>
      <c r="W195" s="47" t="s">
        <v>967</v>
      </c>
      <c r="X195" s="47" t="s">
        <v>965</v>
      </c>
      <c r="Y195" s="47" t="s">
        <v>965</v>
      </c>
      <c r="Z195" s="47" t="s">
        <v>965</v>
      </c>
      <c r="AA195" s="47" t="s">
        <v>965</v>
      </c>
      <c r="AB195" s="47" t="s">
        <v>20</v>
      </c>
      <c r="AC195" s="47" t="s">
        <v>20</v>
      </c>
      <c r="AD195" s="47" t="s">
        <v>965</v>
      </c>
      <c r="AE195" s="47" t="s">
        <v>967</v>
      </c>
      <c r="AF195" s="47" t="s">
        <v>965</v>
      </c>
      <c r="AG195" s="47" t="s">
        <v>965</v>
      </c>
      <c r="AH195" s="47" t="s">
        <v>965</v>
      </c>
      <c r="AI195" s="47" t="s">
        <v>20</v>
      </c>
      <c r="AJ195" s="47" t="s">
        <v>20</v>
      </c>
      <c r="AK195" s="47" t="s">
        <v>965</v>
      </c>
      <c r="AL195" s="47" t="s">
        <v>965</v>
      </c>
      <c r="AM195" s="47" t="s">
        <v>966</v>
      </c>
      <c r="AN195" s="47" t="s">
        <v>965</v>
      </c>
      <c r="AO195" s="47" t="s">
        <v>965</v>
      </c>
      <c r="AP195" s="47" t="s">
        <v>20</v>
      </c>
      <c r="AQ195" s="47" t="s">
        <v>20</v>
      </c>
      <c r="AR195" s="47" t="s">
        <v>20</v>
      </c>
      <c r="AS195" s="47" t="s">
        <v>965</v>
      </c>
      <c r="AT195" s="47" t="s">
        <v>965</v>
      </c>
      <c r="AU195" s="47" t="s">
        <v>965</v>
      </c>
      <c r="AV195" s="47" t="s">
        <v>965</v>
      </c>
      <c r="AW195" s="47" t="s">
        <v>20</v>
      </c>
      <c r="AX195" s="47" t="s">
        <v>20</v>
      </c>
      <c r="AY195" s="42">
        <f>COUNTIFS($T195:$AX195,"P")</f>
        <v>17</v>
      </c>
      <c r="AZ195" s="42">
        <f>COUNTIFS($T195:$AX195,"HD")/2</f>
        <v>0.5</v>
      </c>
      <c r="BA195" s="42">
        <f>COUNTIFS($T195:$AX195,"DO")</f>
        <v>11</v>
      </c>
      <c r="BB195" s="1">
        <f>COUNTIFS($T195:$AX195,"UPL")</f>
        <v>0</v>
      </c>
      <c r="BC195" s="42">
        <f>COUNTIFS($T195:$AX195,"LWP")</f>
        <v>0</v>
      </c>
      <c r="BD195" s="42">
        <f>SUM(COUNTIFS($T195:$AX195,{"PAT","MAT"}))</f>
        <v>0</v>
      </c>
      <c r="BE195" s="42">
        <f>COUNTIFS($T195:$AX195,"HO")</f>
        <v>0</v>
      </c>
      <c r="BF195" s="42">
        <f>COUNTIFS($T195:$AX195,"NA")</f>
        <v>0</v>
      </c>
      <c r="BG195" s="42">
        <f>COUNTIFS($T195:$AX195,"PL")</f>
        <v>0</v>
      </c>
      <c r="BH195" s="42">
        <f>COUNTIFS($T195:$AX195,"CL")</f>
        <v>2</v>
      </c>
      <c r="BI195" s="42">
        <f>COUNTIFS($T195:$AX195,"BL")</f>
        <v>0</v>
      </c>
      <c r="BJ195" s="42">
        <f>COUNTIFS($T195:$AX195,"CO")</f>
        <v>0</v>
      </c>
      <c r="BK195" s="42">
        <f t="shared" ref="BK195:BK258" si="21">SUM(BG195:BJ195)</f>
        <v>2</v>
      </c>
      <c r="BL195" s="42">
        <f t="shared" ref="BL195:BL258" si="22">IF(SUM(AY195+AZ195)&gt;=17,1,0)</f>
        <v>1</v>
      </c>
      <c r="BM195" s="42">
        <f t="shared" ref="BM195:BM258" si="23">IF(SUM(AY195+AZ195)&gt;=13,1,0)</f>
        <v>1</v>
      </c>
      <c r="BN195" s="42">
        <f>SUM(AY195:BJ195)+SUM(COUNTIFS(Q195:AX195,{"TERM","RESIGNED"}))</f>
        <v>30.5</v>
      </c>
      <c r="BO195" s="1" t="s">
        <v>45</v>
      </c>
      <c r="BP195" s="42" t="s">
        <v>1020</v>
      </c>
      <c r="BQ195" s="34"/>
    </row>
    <row r="196" spans="1:69" x14ac:dyDescent="0.25">
      <c r="A196" s="32">
        <f t="shared" si="18"/>
        <v>194</v>
      </c>
      <c r="B196" s="1" t="s">
        <v>172</v>
      </c>
      <c r="C196" s="1">
        <v>14927</v>
      </c>
      <c r="D196" s="27">
        <v>100539</v>
      </c>
      <c r="E196" s="1" t="s">
        <v>946</v>
      </c>
      <c r="F196" s="34" t="s">
        <v>335</v>
      </c>
      <c r="G196" s="34" t="s">
        <v>190</v>
      </c>
      <c r="H196" s="30">
        <v>44319</v>
      </c>
      <c r="I196" s="30">
        <v>43434</v>
      </c>
      <c r="J196" s="30" t="s">
        <v>39</v>
      </c>
      <c r="K196" s="42">
        <f t="shared" ca="1" si="19"/>
        <v>983</v>
      </c>
      <c r="L196" s="44" t="str">
        <f t="shared" si="20"/>
        <v>Billable</v>
      </c>
      <c r="M196" s="34" t="s">
        <v>187</v>
      </c>
      <c r="N196" s="1" t="s">
        <v>41</v>
      </c>
      <c r="O196" s="1" t="s">
        <v>42</v>
      </c>
      <c r="P196" s="1"/>
      <c r="Q196" s="1"/>
      <c r="R196" s="1" t="s">
        <v>43</v>
      </c>
      <c r="S196" s="33" t="s">
        <v>250</v>
      </c>
      <c r="T196" s="47" t="s">
        <v>965</v>
      </c>
      <c r="U196" s="47" t="s">
        <v>20</v>
      </c>
      <c r="V196" s="47" t="s">
        <v>20</v>
      </c>
      <c r="W196" s="47" t="s">
        <v>965</v>
      </c>
      <c r="X196" s="47" t="s">
        <v>965</v>
      </c>
      <c r="Y196" s="47" t="s">
        <v>965</v>
      </c>
      <c r="Z196" s="47" t="s">
        <v>965</v>
      </c>
      <c r="AA196" s="47" t="s">
        <v>965</v>
      </c>
      <c r="AB196" s="47" t="s">
        <v>20</v>
      </c>
      <c r="AC196" s="47" t="s">
        <v>20</v>
      </c>
      <c r="AD196" s="47" t="s">
        <v>965</v>
      </c>
      <c r="AE196" s="47" t="s">
        <v>22</v>
      </c>
      <c r="AF196" s="47" t="s">
        <v>22</v>
      </c>
      <c r="AG196" s="47" t="s">
        <v>968</v>
      </c>
      <c r="AH196" s="47" t="s">
        <v>965</v>
      </c>
      <c r="AI196" s="47" t="s">
        <v>20</v>
      </c>
      <c r="AJ196" s="47" t="s">
        <v>20</v>
      </c>
      <c r="AK196" s="47" t="s">
        <v>967</v>
      </c>
      <c r="AL196" s="47" t="s">
        <v>970</v>
      </c>
      <c r="AM196" s="47" t="s">
        <v>968</v>
      </c>
      <c r="AN196" s="47" t="s">
        <v>968</v>
      </c>
      <c r="AO196" s="47" t="s">
        <v>968</v>
      </c>
      <c r="AP196" s="47" t="s">
        <v>20</v>
      </c>
      <c r="AQ196" s="47" t="s">
        <v>20</v>
      </c>
      <c r="AR196" s="47" t="s">
        <v>20</v>
      </c>
      <c r="AS196" s="47" t="s">
        <v>965</v>
      </c>
      <c r="AT196" s="47" t="s">
        <v>965</v>
      </c>
      <c r="AU196" s="47" t="s">
        <v>965</v>
      </c>
      <c r="AV196" s="47" t="s">
        <v>967</v>
      </c>
      <c r="AW196" s="47" t="s">
        <v>20</v>
      </c>
      <c r="AX196" s="47" t="s">
        <v>20</v>
      </c>
      <c r="AY196" s="42">
        <f>COUNTIFS($T196:$AX196,"P")</f>
        <v>11</v>
      </c>
      <c r="AZ196" s="42">
        <f>COUNTIFS($T196:$AX196,"HD")/2</f>
        <v>0</v>
      </c>
      <c r="BA196" s="42">
        <f>COUNTIFS($T196:$AX196,"DO")</f>
        <v>11</v>
      </c>
      <c r="BB196" s="1">
        <f>COUNTIFS($T196:$AX196,"UPL")</f>
        <v>0</v>
      </c>
      <c r="BC196" s="42">
        <f>COUNTIFS($T196:$AX196,"LWP")</f>
        <v>2</v>
      </c>
      <c r="BD196" s="42">
        <f>SUM(COUNTIFS($T196:$AX196,{"PAT","MAT"}))</f>
        <v>0</v>
      </c>
      <c r="BE196" s="42">
        <f>COUNTIFS($T196:$AX196,"HO")</f>
        <v>0</v>
      </c>
      <c r="BF196" s="42">
        <f>COUNTIFS($T196:$AX196,"NA")</f>
        <v>0</v>
      </c>
      <c r="BG196" s="42">
        <f>COUNTIFS($T196:$AX196,"PL")</f>
        <v>4</v>
      </c>
      <c r="BH196" s="42">
        <f>COUNTIFS($T196:$AX196,"CL")</f>
        <v>2</v>
      </c>
      <c r="BI196" s="42">
        <f>COUNTIFS($T196:$AX196,"BL")</f>
        <v>1</v>
      </c>
      <c r="BJ196" s="42">
        <f>COUNTIFS($T196:$AX196,"CO")</f>
        <v>0</v>
      </c>
      <c r="BK196" s="42">
        <f t="shared" si="21"/>
        <v>7</v>
      </c>
      <c r="BL196" s="42">
        <f t="shared" si="22"/>
        <v>0</v>
      </c>
      <c r="BM196" s="42">
        <f t="shared" si="23"/>
        <v>0</v>
      </c>
      <c r="BN196" s="42">
        <f>SUM(AY196:BJ196)+SUM(COUNTIFS(Q196:AX196,{"TERM","RESIGNED"}))</f>
        <v>31</v>
      </c>
      <c r="BO196" s="1" t="s">
        <v>45</v>
      </c>
      <c r="BP196" s="42" t="s">
        <v>1018</v>
      </c>
      <c r="BQ196" s="34"/>
    </row>
    <row r="197" spans="1:69" x14ac:dyDescent="0.25">
      <c r="A197" s="32">
        <f t="shared" ref="A197:A260" si="24">A196+1</f>
        <v>195</v>
      </c>
      <c r="B197" s="1" t="s">
        <v>172</v>
      </c>
      <c r="C197" s="1">
        <v>14961</v>
      </c>
      <c r="D197" s="27">
        <v>100541</v>
      </c>
      <c r="E197" s="1" t="s">
        <v>946</v>
      </c>
      <c r="F197" s="34" t="s">
        <v>303</v>
      </c>
      <c r="G197" s="34" t="s">
        <v>67</v>
      </c>
      <c r="H197" s="30">
        <v>44319</v>
      </c>
      <c r="I197" s="30">
        <v>43441</v>
      </c>
      <c r="J197" s="30" t="s">
        <v>39</v>
      </c>
      <c r="K197" s="42">
        <f t="shared" ca="1" si="19"/>
        <v>983</v>
      </c>
      <c r="L197" s="44" t="str">
        <f t="shared" si="20"/>
        <v>Non Billable</v>
      </c>
      <c r="M197" s="34" t="s">
        <v>52</v>
      </c>
      <c r="N197" s="1" t="s">
        <v>41</v>
      </c>
      <c r="O197" s="1" t="s">
        <v>42</v>
      </c>
      <c r="P197" s="1"/>
      <c r="Q197" s="1"/>
      <c r="R197" s="1" t="s">
        <v>43</v>
      </c>
      <c r="S197" s="33" t="s">
        <v>244</v>
      </c>
      <c r="T197" s="47" t="s">
        <v>965</v>
      </c>
      <c r="U197" s="47" t="s">
        <v>20</v>
      </c>
      <c r="V197" s="47" t="s">
        <v>20</v>
      </c>
      <c r="W197" s="47" t="s">
        <v>965</v>
      </c>
      <c r="X197" s="47" t="s">
        <v>965</v>
      </c>
      <c r="Y197" s="47" t="s">
        <v>965</v>
      </c>
      <c r="Z197" s="47" t="s">
        <v>965</v>
      </c>
      <c r="AA197" s="47" t="s">
        <v>965</v>
      </c>
      <c r="AB197" s="47" t="s">
        <v>20</v>
      </c>
      <c r="AC197" s="47" t="s">
        <v>20</v>
      </c>
      <c r="AD197" s="47" t="s">
        <v>965</v>
      </c>
      <c r="AE197" s="47" t="s">
        <v>965</v>
      </c>
      <c r="AF197" s="47" t="s">
        <v>965</v>
      </c>
      <c r="AG197" s="47" t="s">
        <v>965</v>
      </c>
      <c r="AH197" s="47" t="s">
        <v>965</v>
      </c>
      <c r="AI197" s="47" t="s">
        <v>20</v>
      </c>
      <c r="AJ197" s="47" t="s">
        <v>20</v>
      </c>
      <c r="AK197" s="47" t="s">
        <v>965</v>
      </c>
      <c r="AL197" s="47" t="s">
        <v>965</v>
      </c>
      <c r="AM197" s="47" t="s">
        <v>965</v>
      </c>
      <c r="AN197" s="47" t="s">
        <v>968</v>
      </c>
      <c r="AO197" s="47" t="s">
        <v>967</v>
      </c>
      <c r="AP197" s="47" t="s">
        <v>20</v>
      </c>
      <c r="AQ197" s="47" t="s">
        <v>20</v>
      </c>
      <c r="AR197" s="47" t="s">
        <v>20</v>
      </c>
      <c r="AS197" s="47" t="s">
        <v>965</v>
      </c>
      <c r="AT197" s="47" t="s">
        <v>965</v>
      </c>
      <c r="AU197" s="47" t="s">
        <v>965</v>
      </c>
      <c r="AV197" s="47" t="s">
        <v>967</v>
      </c>
      <c r="AW197" s="47" t="s">
        <v>20</v>
      </c>
      <c r="AX197" s="47" t="s">
        <v>20</v>
      </c>
      <c r="AY197" s="42">
        <f>COUNTIFS($T197:$AX197,"P")</f>
        <v>17</v>
      </c>
      <c r="AZ197" s="42">
        <f>COUNTIFS($T197:$AX197,"HD")/2</f>
        <v>0</v>
      </c>
      <c r="BA197" s="42">
        <f>COUNTIFS($T197:$AX197,"DO")</f>
        <v>11</v>
      </c>
      <c r="BB197" s="1">
        <f>COUNTIFS($T197:$AX197,"UPL")</f>
        <v>0</v>
      </c>
      <c r="BC197" s="42">
        <f>COUNTIFS($T197:$AX197,"LWP")</f>
        <v>0</v>
      </c>
      <c r="BD197" s="42">
        <f>SUM(COUNTIFS($T197:$AX197,{"PAT","MAT"}))</f>
        <v>0</v>
      </c>
      <c r="BE197" s="42">
        <f>COUNTIFS($T197:$AX197,"HO")</f>
        <v>0</v>
      </c>
      <c r="BF197" s="42">
        <f>COUNTIFS($T197:$AX197,"NA")</f>
        <v>0</v>
      </c>
      <c r="BG197" s="42">
        <f>COUNTIFS($T197:$AX197,"PL")</f>
        <v>1</v>
      </c>
      <c r="BH197" s="42">
        <f>COUNTIFS($T197:$AX197,"CL")</f>
        <v>2</v>
      </c>
      <c r="BI197" s="42">
        <f>COUNTIFS($T197:$AX197,"BL")</f>
        <v>0</v>
      </c>
      <c r="BJ197" s="42">
        <f>COUNTIFS($T197:$AX197,"CO")</f>
        <v>0</v>
      </c>
      <c r="BK197" s="42">
        <f t="shared" si="21"/>
        <v>3</v>
      </c>
      <c r="BL197" s="42">
        <f t="shared" si="22"/>
        <v>1</v>
      </c>
      <c r="BM197" s="42">
        <f t="shared" si="23"/>
        <v>1</v>
      </c>
      <c r="BN197" s="42">
        <f>SUM(AY197:BJ197)+SUM(COUNTIFS(Q197:AX197,{"TERM","RESIGNED"}))</f>
        <v>31</v>
      </c>
      <c r="BO197" s="1" t="s">
        <v>45</v>
      </c>
      <c r="BP197" s="42" t="s">
        <v>1020</v>
      </c>
      <c r="BQ197" s="34"/>
    </row>
    <row r="198" spans="1:69" x14ac:dyDescent="0.25">
      <c r="A198" s="32">
        <f t="shared" si="24"/>
        <v>196</v>
      </c>
      <c r="B198" s="1" t="s">
        <v>172</v>
      </c>
      <c r="C198" s="1">
        <v>15034</v>
      </c>
      <c r="D198" s="27">
        <v>100543</v>
      </c>
      <c r="E198" s="1" t="s">
        <v>945</v>
      </c>
      <c r="F198" s="34" t="s">
        <v>336</v>
      </c>
      <c r="G198" s="34" t="s">
        <v>190</v>
      </c>
      <c r="H198" s="30">
        <v>44319</v>
      </c>
      <c r="I198" s="30">
        <v>43452</v>
      </c>
      <c r="J198" s="30" t="s">
        <v>39</v>
      </c>
      <c r="K198" s="42">
        <f t="shared" ca="1" si="19"/>
        <v>983</v>
      </c>
      <c r="L198" s="44" t="str">
        <f t="shared" si="20"/>
        <v>Billable</v>
      </c>
      <c r="M198" s="34" t="s">
        <v>187</v>
      </c>
      <c r="N198" s="1" t="s">
        <v>41</v>
      </c>
      <c r="O198" s="1" t="s">
        <v>42</v>
      </c>
      <c r="P198" s="1"/>
      <c r="Q198" s="1"/>
      <c r="R198" s="1" t="s">
        <v>43</v>
      </c>
      <c r="S198" s="33" t="s">
        <v>250</v>
      </c>
      <c r="T198" s="47" t="s">
        <v>965</v>
      </c>
      <c r="U198" s="47" t="s">
        <v>20</v>
      </c>
      <c r="V198" s="47" t="s">
        <v>20</v>
      </c>
      <c r="W198" s="47" t="s">
        <v>965</v>
      </c>
      <c r="X198" s="47" t="s">
        <v>965</v>
      </c>
      <c r="Y198" s="47" t="s">
        <v>965</v>
      </c>
      <c r="Z198" s="47" t="s">
        <v>965</v>
      </c>
      <c r="AA198" s="47" t="s">
        <v>965</v>
      </c>
      <c r="AB198" s="47" t="s">
        <v>20</v>
      </c>
      <c r="AC198" s="47" t="s">
        <v>20</v>
      </c>
      <c r="AD198" s="47" t="s">
        <v>965</v>
      </c>
      <c r="AE198" s="47" t="s">
        <v>965</v>
      </c>
      <c r="AF198" s="47" t="s">
        <v>965</v>
      </c>
      <c r="AG198" s="47" t="s">
        <v>965</v>
      </c>
      <c r="AH198" s="47" t="s">
        <v>965</v>
      </c>
      <c r="AI198" s="47" t="s">
        <v>20</v>
      </c>
      <c r="AJ198" s="47" t="s">
        <v>20</v>
      </c>
      <c r="AK198" s="47" t="s">
        <v>965</v>
      </c>
      <c r="AL198" s="47" t="s">
        <v>965</v>
      </c>
      <c r="AM198" s="47" t="s">
        <v>965</v>
      </c>
      <c r="AN198" s="47" t="s">
        <v>968</v>
      </c>
      <c r="AO198" s="47" t="s">
        <v>967</v>
      </c>
      <c r="AP198" s="47" t="s">
        <v>20</v>
      </c>
      <c r="AQ198" s="47" t="s">
        <v>20</v>
      </c>
      <c r="AR198" s="47" t="s">
        <v>20</v>
      </c>
      <c r="AS198" s="47" t="s">
        <v>967</v>
      </c>
      <c r="AT198" s="47" t="s">
        <v>967</v>
      </c>
      <c r="AU198" s="47" t="s">
        <v>968</v>
      </c>
      <c r="AV198" s="47" t="s">
        <v>968</v>
      </c>
      <c r="AW198" s="47" t="s">
        <v>20</v>
      </c>
      <c r="AX198" s="47" t="s">
        <v>20</v>
      </c>
      <c r="AY198" s="42">
        <f>COUNTIFS($T198:$AX198,"P")</f>
        <v>14</v>
      </c>
      <c r="AZ198" s="42">
        <f>COUNTIFS($T198:$AX198,"HD")/2</f>
        <v>0</v>
      </c>
      <c r="BA198" s="42">
        <f>COUNTIFS($T198:$AX198,"DO")</f>
        <v>11</v>
      </c>
      <c r="BB198" s="1">
        <f>COUNTIFS($T198:$AX198,"UPL")</f>
        <v>0</v>
      </c>
      <c r="BC198" s="42">
        <f>COUNTIFS($T198:$AX198,"LWP")</f>
        <v>0</v>
      </c>
      <c r="BD198" s="42">
        <f>SUM(COUNTIFS($T198:$AX198,{"PAT","MAT"}))</f>
        <v>0</v>
      </c>
      <c r="BE198" s="42">
        <f>COUNTIFS($T198:$AX198,"HO")</f>
        <v>0</v>
      </c>
      <c r="BF198" s="42">
        <f>COUNTIFS($T198:$AX198,"NA")</f>
        <v>0</v>
      </c>
      <c r="BG198" s="42">
        <f>COUNTIFS($T198:$AX198,"PL")</f>
        <v>3</v>
      </c>
      <c r="BH198" s="42">
        <f>COUNTIFS($T198:$AX198,"CL")</f>
        <v>3</v>
      </c>
      <c r="BI198" s="42">
        <f>COUNTIFS($T198:$AX198,"BL")</f>
        <v>0</v>
      </c>
      <c r="BJ198" s="42">
        <f>COUNTIFS($T198:$AX198,"CO")</f>
        <v>0</v>
      </c>
      <c r="BK198" s="42">
        <f t="shared" si="21"/>
        <v>6</v>
      </c>
      <c r="BL198" s="42">
        <f t="shared" si="22"/>
        <v>0</v>
      </c>
      <c r="BM198" s="42">
        <f t="shared" si="23"/>
        <v>1</v>
      </c>
      <c r="BN198" s="42">
        <f>SUM(AY198:BJ198)+SUM(COUNTIFS(Q198:AX198,{"TERM","RESIGNED"}))</f>
        <v>31</v>
      </c>
      <c r="BO198" s="1" t="s">
        <v>45</v>
      </c>
      <c r="BP198" s="42" t="s">
        <v>1021</v>
      </c>
      <c r="BQ198" s="34"/>
    </row>
    <row r="199" spans="1:69" x14ac:dyDescent="0.25">
      <c r="A199" s="32">
        <f t="shared" si="24"/>
        <v>197</v>
      </c>
      <c r="B199" s="1" t="s">
        <v>172</v>
      </c>
      <c r="C199" s="1">
        <v>15036</v>
      </c>
      <c r="D199" s="27">
        <v>100544</v>
      </c>
      <c r="E199" s="1" t="s">
        <v>945</v>
      </c>
      <c r="F199" s="34" t="s">
        <v>319</v>
      </c>
      <c r="G199" s="34" t="s">
        <v>190</v>
      </c>
      <c r="H199" s="30">
        <v>44319</v>
      </c>
      <c r="I199" s="30">
        <v>43452</v>
      </c>
      <c r="J199" s="30" t="s">
        <v>39</v>
      </c>
      <c r="K199" s="42">
        <f t="shared" ca="1" si="19"/>
        <v>983</v>
      </c>
      <c r="L199" s="44" t="str">
        <f t="shared" si="20"/>
        <v>Billable</v>
      </c>
      <c r="M199" s="34" t="s">
        <v>187</v>
      </c>
      <c r="N199" s="1" t="s">
        <v>41</v>
      </c>
      <c r="O199" s="1" t="s">
        <v>42</v>
      </c>
      <c r="P199" s="1"/>
      <c r="Q199" s="1"/>
      <c r="R199" s="1" t="s">
        <v>43</v>
      </c>
      <c r="S199" s="33" t="s">
        <v>443</v>
      </c>
      <c r="T199" s="47" t="s">
        <v>968</v>
      </c>
      <c r="U199" s="47" t="s">
        <v>20</v>
      </c>
      <c r="V199" s="47" t="s">
        <v>20</v>
      </c>
      <c r="W199" s="47" t="s">
        <v>968</v>
      </c>
      <c r="X199" s="47" t="s">
        <v>968</v>
      </c>
      <c r="Y199" s="47" t="s">
        <v>968</v>
      </c>
      <c r="Z199" s="47" t="s">
        <v>968</v>
      </c>
      <c r="AA199" s="47" t="s">
        <v>968</v>
      </c>
      <c r="AB199" s="47" t="s">
        <v>20</v>
      </c>
      <c r="AC199" s="47" t="s">
        <v>20</v>
      </c>
      <c r="AD199" s="47" t="s">
        <v>968</v>
      </c>
      <c r="AE199" s="47" t="s">
        <v>968</v>
      </c>
      <c r="AF199" s="47" t="s">
        <v>22</v>
      </c>
      <c r="AG199" s="47" t="s">
        <v>22</v>
      </c>
      <c r="AH199" s="47" t="s">
        <v>22</v>
      </c>
      <c r="AI199" s="47" t="s">
        <v>20</v>
      </c>
      <c r="AJ199" s="47" t="s">
        <v>20</v>
      </c>
      <c r="AK199" s="47" t="s">
        <v>22</v>
      </c>
      <c r="AL199" s="47" t="s">
        <v>22</v>
      </c>
      <c r="AM199" s="47" t="s">
        <v>22</v>
      </c>
      <c r="AN199" s="47" t="s">
        <v>22</v>
      </c>
      <c r="AO199" s="47" t="s">
        <v>22</v>
      </c>
      <c r="AP199" s="47" t="s">
        <v>20</v>
      </c>
      <c r="AQ199" s="47" t="s">
        <v>20</v>
      </c>
      <c r="AR199" s="47" t="s">
        <v>20</v>
      </c>
      <c r="AS199" s="47" t="s">
        <v>965</v>
      </c>
      <c r="AT199" s="47" t="s">
        <v>965</v>
      </c>
      <c r="AU199" s="47" t="s">
        <v>965</v>
      </c>
      <c r="AV199" s="47" t="s">
        <v>965</v>
      </c>
      <c r="AW199" s="47" t="s">
        <v>20</v>
      </c>
      <c r="AX199" s="47" t="s">
        <v>20</v>
      </c>
      <c r="AY199" s="42">
        <f>COUNTIFS($T199:$AX199,"P")</f>
        <v>4</v>
      </c>
      <c r="AZ199" s="42">
        <f>COUNTIFS($T199:$AX199,"HD")/2</f>
        <v>0</v>
      </c>
      <c r="BA199" s="42">
        <f>COUNTIFS($T199:$AX199,"DO")</f>
        <v>11</v>
      </c>
      <c r="BB199" s="1">
        <f>COUNTIFS($T199:$AX199,"UPL")</f>
        <v>0</v>
      </c>
      <c r="BC199" s="42">
        <f>COUNTIFS($T199:$AX199,"LWP")</f>
        <v>8</v>
      </c>
      <c r="BD199" s="42">
        <f>SUM(COUNTIFS($T199:$AX199,{"PAT","MAT"}))</f>
        <v>0</v>
      </c>
      <c r="BE199" s="42">
        <f>COUNTIFS($T199:$AX199,"HO")</f>
        <v>0</v>
      </c>
      <c r="BF199" s="42">
        <f>COUNTIFS($T199:$AX199,"NA")</f>
        <v>0</v>
      </c>
      <c r="BG199" s="42">
        <f>COUNTIFS($T199:$AX199,"PL")</f>
        <v>8</v>
      </c>
      <c r="BH199" s="42">
        <f>COUNTIFS($T199:$AX199,"CL")</f>
        <v>0</v>
      </c>
      <c r="BI199" s="42">
        <f>COUNTIFS($T199:$AX199,"BL")</f>
        <v>0</v>
      </c>
      <c r="BJ199" s="42">
        <f>COUNTIFS($T199:$AX199,"CO")</f>
        <v>0</v>
      </c>
      <c r="BK199" s="42">
        <f t="shared" si="21"/>
        <v>8</v>
      </c>
      <c r="BL199" s="42">
        <f t="shared" si="22"/>
        <v>0</v>
      </c>
      <c r="BM199" s="42">
        <f t="shared" si="23"/>
        <v>0</v>
      </c>
      <c r="BN199" s="42">
        <f>SUM(AY199:BJ199)+SUM(COUNTIFS(Q199:AX199,{"TERM","RESIGNED"}))</f>
        <v>31</v>
      </c>
      <c r="BO199" s="1" t="s">
        <v>45</v>
      </c>
      <c r="BP199" s="42" t="s">
        <v>1021</v>
      </c>
      <c r="BQ199" s="34"/>
    </row>
    <row r="200" spans="1:69" x14ac:dyDescent="0.25">
      <c r="A200" s="32">
        <f t="shared" si="24"/>
        <v>198</v>
      </c>
      <c r="B200" s="1" t="s">
        <v>172</v>
      </c>
      <c r="C200" s="1">
        <v>15066</v>
      </c>
      <c r="D200" s="27">
        <v>100545</v>
      </c>
      <c r="E200" s="1" t="s">
        <v>946</v>
      </c>
      <c r="F200" s="34" t="s">
        <v>320</v>
      </c>
      <c r="G200" s="34" t="s">
        <v>190</v>
      </c>
      <c r="H200" s="30">
        <v>44319</v>
      </c>
      <c r="I200" s="30">
        <v>43455</v>
      </c>
      <c r="J200" s="30" t="s">
        <v>39</v>
      </c>
      <c r="K200" s="42">
        <f t="shared" ca="1" si="19"/>
        <v>983</v>
      </c>
      <c r="L200" s="44" t="str">
        <f t="shared" si="20"/>
        <v>Billable</v>
      </c>
      <c r="M200" s="34" t="s">
        <v>187</v>
      </c>
      <c r="N200" s="1" t="s">
        <v>41</v>
      </c>
      <c r="O200" s="1" t="s">
        <v>42</v>
      </c>
      <c r="P200" s="1"/>
      <c r="Q200" s="1"/>
      <c r="R200" s="1" t="s">
        <v>57</v>
      </c>
      <c r="S200" s="33" t="s">
        <v>146</v>
      </c>
      <c r="T200" s="47" t="s">
        <v>965</v>
      </c>
      <c r="U200" s="47" t="s">
        <v>20</v>
      </c>
      <c r="V200" s="47" t="s">
        <v>20</v>
      </c>
      <c r="W200" s="47" t="s">
        <v>965</v>
      </c>
      <c r="X200" s="47" t="s">
        <v>965</v>
      </c>
      <c r="Y200" s="47" t="s">
        <v>965</v>
      </c>
      <c r="Z200" s="47" t="s">
        <v>965</v>
      </c>
      <c r="AA200" s="47" t="s">
        <v>965</v>
      </c>
      <c r="AB200" s="47" t="s">
        <v>20</v>
      </c>
      <c r="AC200" s="47" t="s">
        <v>20</v>
      </c>
      <c r="AD200" s="47" t="s">
        <v>965</v>
      </c>
      <c r="AE200" s="47" t="s">
        <v>965</v>
      </c>
      <c r="AF200" s="47" t="s">
        <v>965</v>
      </c>
      <c r="AG200" s="47" t="s">
        <v>965</v>
      </c>
      <c r="AH200" s="47" t="s">
        <v>965</v>
      </c>
      <c r="AI200" s="47" t="s">
        <v>20</v>
      </c>
      <c r="AJ200" s="47" t="s">
        <v>20</v>
      </c>
      <c r="AK200" s="47" t="s">
        <v>965</v>
      </c>
      <c r="AL200" s="47" t="s">
        <v>965</v>
      </c>
      <c r="AM200" s="47" t="s">
        <v>965</v>
      </c>
      <c r="AN200" s="47" t="s">
        <v>965</v>
      </c>
      <c r="AO200" s="47" t="s">
        <v>965</v>
      </c>
      <c r="AP200" s="47" t="s">
        <v>20</v>
      </c>
      <c r="AQ200" s="47" t="s">
        <v>20</v>
      </c>
      <c r="AR200" s="47" t="s">
        <v>20</v>
      </c>
      <c r="AS200" s="47" t="s">
        <v>967</v>
      </c>
      <c r="AT200" s="47" t="s">
        <v>967</v>
      </c>
      <c r="AU200" s="47" t="s">
        <v>967</v>
      </c>
      <c r="AV200" s="47" t="s">
        <v>968</v>
      </c>
      <c r="AW200" s="47" t="s">
        <v>20</v>
      </c>
      <c r="AX200" s="47" t="s">
        <v>20</v>
      </c>
      <c r="AY200" s="42">
        <f>COUNTIFS($T200:$AX200,"P")</f>
        <v>16</v>
      </c>
      <c r="AZ200" s="42">
        <f>COUNTIFS($T200:$AX200,"HD")/2</f>
        <v>0</v>
      </c>
      <c r="BA200" s="42">
        <f>COUNTIFS($T200:$AX200,"DO")</f>
        <v>11</v>
      </c>
      <c r="BB200" s="1">
        <f>COUNTIFS($T200:$AX200,"UPL")</f>
        <v>0</v>
      </c>
      <c r="BC200" s="42">
        <f>COUNTIFS($T200:$AX200,"LWP")</f>
        <v>0</v>
      </c>
      <c r="BD200" s="42">
        <f>SUM(COUNTIFS($T200:$AX200,{"PAT","MAT"}))</f>
        <v>0</v>
      </c>
      <c r="BE200" s="42">
        <f>COUNTIFS($T200:$AX200,"HO")</f>
        <v>0</v>
      </c>
      <c r="BF200" s="42">
        <f>COUNTIFS($T200:$AX200,"NA")</f>
        <v>0</v>
      </c>
      <c r="BG200" s="42">
        <f>COUNTIFS($T200:$AX200,"PL")</f>
        <v>1</v>
      </c>
      <c r="BH200" s="42">
        <f>COUNTIFS($T200:$AX200,"CL")</f>
        <v>3</v>
      </c>
      <c r="BI200" s="42">
        <f>COUNTIFS($T200:$AX200,"BL")</f>
        <v>0</v>
      </c>
      <c r="BJ200" s="42">
        <f>COUNTIFS($T200:$AX200,"CO")</f>
        <v>0</v>
      </c>
      <c r="BK200" s="42">
        <f t="shared" si="21"/>
        <v>4</v>
      </c>
      <c r="BL200" s="42">
        <f t="shared" si="22"/>
        <v>0</v>
      </c>
      <c r="BM200" s="42">
        <f t="shared" si="23"/>
        <v>1</v>
      </c>
      <c r="BN200" s="42">
        <f>SUM(AY200:BJ200)+SUM(COUNTIFS(Q200:AX200,{"TERM","RESIGNED"}))</f>
        <v>31</v>
      </c>
      <c r="BO200" s="1" t="s">
        <v>45</v>
      </c>
      <c r="BP200" s="42" t="s">
        <v>1218</v>
      </c>
      <c r="BQ200" s="34"/>
    </row>
    <row r="201" spans="1:69" x14ac:dyDescent="0.25">
      <c r="A201" s="32">
        <f t="shared" si="24"/>
        <v>199</v>
      </c>
      <c r="B201" s="1" t="s">
        <v>172</v>
      </c>
      <c r="C201" s="1">
        <v>15085</v>
      </c>
      <c r="D201" s="27">
        <v>100546</v>
      </c>
      <c r="E201" s="1" t="s">
        <v>946</v>
      </c>
      <c r="F201" s="34" t="s">
        <v>321</v>
      </c>
      <c r="G201" s="34" t="s">
        <v>976</v>
      </c>
      <c r="H201" s="30">
        <v>44319</v>
      </c>
      <c r="I201" s="30">
        <v>43455</v>
      </c>
      <c r="J201" s="30" t="s">
        <v>39</v>
      </c>
      <c r="K201" s="42">
        <f t="shared" ca="1" si="19"/>
        <v>983</v>
      </c>
      <c r="L201" s="44" t="str">
        <f t="shared" si="20"/>
        <v>Non Billable</v>
      </c>
      <c r="M201" s="34" t="s">
        <v>52</v>
      </c>
      <c r="N201" s="1" t="s">
        <v>41</v>
      </c>
      <c r="O201" s="1" t="s">
        <v>42</v>
      </c>
      <c r="P201" s="1"/>
      <c r="Q201" s="1"/>
      <c r="R201" s="1" t="s">
        <v>43</v>
      </c>
      <c r="S201" s="33" t="s">
        <v>251</v>
      </c>
      <c r="T201" s="47" t="s">
        <v>965</v>
      </c>
      <c r="U201" s="47" t="s">
        <v>20</v>
      </c>
      <c r="V201" s="47" t="s">
        <v>20</v>
      </c>
      <c r="W201" s="47" t="s">
        <v>965</v>
      </c>
      <c r="X201" s="47" t="s">
        <v>965</v>
      </c>
      <c r="Y201" s="47" t="s">
        <v>965</v>
      </c>
      <c r="Z201" s="47" t="s">
        <v>965</v>
      </c>
      <c r="AA201" s="47" t="s">
        <v>965</v>
      </c>
      <c r="AB201" s="47" t="s">
        <v>20</v>
      </c>
      <c r="AC201" s="47" t="s">
        <v>20</v>
      </c>
      <c r="AD201" s="47" t="s">
        <v>965</v>
      </c>
      <c r="AE201" s="47" t="s">
        <v>965</v>
      </c>
      <c r="AF201" s="47" t="s">
        <v>965</v>
      </c>
      <c r="AG201" s="47" t="s">
        <v>965</v>
      </c>
      <c r="AH201" s="47" t="s">
        <v>965</v>
      </c>
      <c r="AI201" s="47" t="s">
        <v>20</v>
      </c>
      <c r="AJ201" s="47" t="s">
        <v>20</v>
      </c>
      <c r="AK201" s="47" t="s">
        <v>965</v>
      </c>
      <c r="AL201" s="47" t="s">
        <v>965</v>
      </c>
      <c r="AM201" s="47" t="s">
        <v>965</v>
      </c>
      <c r="AN201" s="47" t="s">
        <v>965</v>
      </c>
      <c r="AO201" s="47" t="s">
        <v>965</v>
      </c>
      <c r="AP201" s="47" t="s">
        <v>20</v>
      </c>
      <c r="AQ201" s="47" t="s">
        <v>20</v>
      </c>
      <c r="AR201" s="47" t="s">
        <v>20</v>
      </c>
      <c r="AS201" s="47" t="s">
        <v>967</v>
      </c>
      <c r="AT201" s="47" t="s">
        <v>968</v>
      </c>
      <c r="AU201" s="47" t="s">
        <v>968</v>
      </c>
      <c r="AV201" s="47" t="s">
        <v>968</v>
      </c>
      <c r="AW201" s="47" t="s">
        <v>20</v>
      </c>
      <c r="AX201" s="47" t="s">
        <v>20</v>
      </c>
      <c r="AY201" s="42">
        <f>COUNTIFS($T201:$AX201,"P")</f>
        <v>16</v>
      </c>
      <c r="AZ201" s="42">
        <f>COUNTIFS($T201:$AX201,"HD")/2</f>
        <v>0</v>
      </c>
      <c r="BA201" s="42">
        <f>COUNTIFS($T201:$AX201,"DO")</f>
        <v>11</v>
      </c>
      <c r="BB201" s="1">
        <f>COUNTIFS($T201:$AX201,"UPL")</f>
        <v>0</v>
      </c>
      <c r="BC201" s="42">
        <f>COUNTIFS($T201:$AX201,"LWP")</f>
        <v>0</v>
      </c>
      <c r="BD201" s="42">
        <f>SUM(COUNTIFS($T201:$AX201,{"PAT","MAT"}))</f>
        <v>0</v>
      </c>
      <c r="BE201" s="42">
        <f>COUNTIFS($T201:$AX201,"HO")</f>
        <v>0</v>
      </c>
      <c r="BF201" s="42">
        <f>COUNTIFS($T201:$AX201,"NA")</f>
        <v>0</v>
      </c>
      <c r="BG201" s="42">
        <f>COUNTIFS($T201:$AX201,"PL")</f>
        <v>3</v>
      </c>
      <c r="BH201" s="42">
        <f>COUNTIFS($T201:$AX201,"CL")</f>
        <v>1</v>
      </c>
      <c r="BI201" s="42">
        <f>COUNTIFS($T201:$AX201,"BL")</f>
        <v>0</v>
      </c>
      <c r="BJ201" s="42">
        <f>COUNTIFS($T201:$AX201,"CO")</f>
        <v>0</v>
      </c>
      <c r="BK201" s="42">
        <f t="shared" si="21"/>
        <v>4</v>
      </c>
      <c r="BL201" s="42">
        <f t="shared" si="22"/>
        <v>0</v>
      </c>
      <c r="BM201" s="42">
        <f t="shared" si="23"/>
        <v>1</v>
      </c>
      <c r="BN201" s="42">
        <f>SUM(AY201:BJ201)+SUM(COUNTIFS(Q201:AX201,{"TERM","RESIGNED"}))</f>
        <v>31</v>
      </c>
      <c r="BO201" s="1" t="s">
        <v>45</v>
      </c>
      <c r="BP201" s="42" t="s">
        <v>1215</v>
      </c>
      <c r="BQ201" s="34"/>
    </row>
    <row r="202" spans="1:69" x14ac:dyDescent="0.25">
      <c r="A202" s="32">
        <f t="shared" si="24"/>
        <v>200</v>
      </c>
      <c r="B202" s="1" t="s">
        <v>172</v>
      </c>
      <c r="C202" s="1">
        <v>15092</v>
      </c>
      <c r="D202" s="27">
        <v>100547</v>
      </c>
      <c r="E202" s="1" t="s">
        <v>946</v>
      </c>
      <c r="F202" s="34" t="s">
        <v>322</v>
      </c>
      <c r="G202" s="34" t="s">
        <v>80</v>
      </c>
      <c r="H202" s="30">
        <v>44319</v>
      </c>
      <c r="I202" s="30">
        <v>43455</v>
      </c>
      <c r="J202" s="30" t="s">
        <v>39</v>
      </c>
      <c r="K202" s="42">
        <f t="shared" ca="1" si="19"/>
        <v>983</v>
      </c>
      <c r="L202" s="44" t="str">
        <f t="shared" si="20"/>
        <v>Non Billable</v>
      </c>
      <c r="M202" s="34" t="s">
        <v>56</v>
      </c>
      <c r="N202" s="1" t="s">
        <v>41</v>
      </c>
      <c r="O202" s="1" t="s">
        <v>42</v>
      </c>
      <c r="P202" s="1"/>
      <c r="Q202" s="1"/>
      <c r="R202" s="1" t="s">
        <v>43</v>
      </c>
      <c r="S202" s="33" t="s">
        <v>101</v>
      </c>
      <c r="T202" s="47" t="s">
        <v>965</v>
      </c>
      <c r="U202" s="47" t="s">
        <v>20</v>
      </c>
      <c r="V202" s="47" t="s">
        <v>20</v>
      </c>
      <c r="W202" s="47" t="s">
        <v>967</v>
      </c>
      <c r="X202" s="47" t="s">
        <v>965</v>
      </c>
      <c r="Y202" s="47" t="s">
        <v>965</v>
      </c>
      <c r="Z202" s="47" t="s">
        <v>965</v>
      </c>
      <c r="AA202" s="47" t="s">
        <v>965</v>
      </c>
      <c r="AB202" s="47" t="s">
        <v>20</v>
      </c>
      <c r="AC202" s="47" t="s">
        <v>20</v>
      </c>
      <c r="AD202" s="47" t="s">
        <v>965</v>
      </c>
      <c r="AE202" s="47" t="s">
        <v>965</v>
      </c>
      <c r="AF202" s="47" t="s">
        <v>965</v>
      </c>
      <c r="AG202" s="47" t="s">
        <v>968</v>
      </c>
      <c r="AH202" s="47" t="s">
        <v>968</v>
      </c>
      <c r="AI202" s="47" t="s">
        <v>20</v>
      </c>
      <c r="AJ202" s="47" t="s">
        <v>20</v>
      </c>
      <c r="AK202" s="47" t="s">
        <v>965</v>
      </c>
      <c r="AL202" s="47" t="s">
        <v>965</v>
      </c>
      <c r="AM202" s="47" t="s">
        <v>965</v>
      </c>
      <c r="AN202" s="47" t="s">
        <v>965</v>
      </c>
      <c r="AO202" s="47" t="s">
        <v>967</v>
      </c>
      <c r="AP202" s="47" t="s">
        <v>20</v>
      </c>
      <c r="AQ202" s="47" t="s">
        <v>20</v>
      </c>
      <c r="AR202" s="47" t="s">
        <v>20</v>
      </c>
      <c r="AS202" s="47" t="s">
        <v>965</v>
      </c>
      <c r="AT202" s="47" t="s">
        <v>965</v>
      </c>
      <c r="AU202" s="47" t="s">
        <v>968</v>
      </c>
      <c r="AV202" s="47" t="s">
        <v>968</v>
      </c>
      <c r="AW202" s="47" t="s">
        <v>20</v>
      </c>
      <c r="AX202" s="47" t="s">
        <v>20</v>
      </c>
      <c r="AY202" s="42">
        <f>COUNTIFS($T202:$AX202,"P")</f>
        <v>14</v>
      </c>
      <c r="AZ202" s="42">
        <f>COUNTIFS($T202:$AX202,"HD")/2</f>
        <v>0</v>
      </c>
      <c r="BA202" s="42">
        <f>COUNTIFS($T202:$AX202,"DO")</f>
        <v>11</v>
      </c>
      <c r="BB202" s="1">
        <f>COUNTIFS($T202:$AX202,"UPL")</f>
        <v>0</v>
      </c>
      <c r="BC202" s="42">
        <f>COUNTIFS($T202:$AX202,"LWP")</f>
        <v>0</v>
      </c>
      <c r="BD202" s="42">
        <f>SUM(COUNTIFS($T202:$AX202,{"PAT","MAT"}))</f>
        <v>0</v>
      </c>
      <c r="BE202" s="42">
        <f>COUNTIFS($T202:$AX202,"HO")</f>
        <v>0</v>
      </c>
      <c r="BF202" s="42">
        <f>COUNTIFS($T202:$AX202,"NA")</f>
        <v>0</v>
      </c>
      <c r="BG202" s="42">
        <f>COUNTIFS($T202:$AX202,"PL")</f>
        <v>4</v>
      </c>
      <c r="BH202" s="42">
        <f>COUNTIFS($T202:$AX202,"CL")</f>
        <v>2</v>
      </c>
      <c r="BI202" s="42">
        <f>COUNTIFS($T202:$AX202,"BL")</f>
        <v>0</v>
      </c>
      <c r="BJ202" s="42">
        <f>COUNTIFS($T202:$AX202,"CO")</f>
        <v>0</v>
      </c>
      <c r="BK202" s="42">
        <f t="shared" si="21"/>
        <v>6</v>
      </c>
      <c r="BL202" s="42">
        <f t="shared" si="22"/>
        <v>0</v>
      </c>
      <c r="BM202" s="42">
        <f t="shared" si="23"/>
        <v>1</v>
      </c>
      <c r="BN202" s="42">
        <f>SUM(AY202:BJ202)+SUM(COUNTIFS(Q202:AX202,{"TERM","RESIGNED"}))</f>
        <v>31</v>
      </c>
      <c r="BO202" s="1" t="s">
        <v>45</v>
      </c>
      <c r="BP202" s="42" t="s">
        <v>1220</v>
      </c>
      <c r="BQ202" s="34"/>
    </row>
    <row r="203" spans="1:69" x14ac:dyDescent="0.25">
      <c r="A203" s="32">
        <f t="shared" si="24"/>
        <v>201</v>
      </c>
      <c r="B203" s="1" t="s">
        <v>172</v>
      </c>
      <c r="C203" s="1">
        <v>15142</v>
      </c>
      <c r="D203" s="27">
        <v>100550</v>
      </c>
      <c r="E203" s="1" t="s">
        <v>946</v>
      </c>
      <c r="F203" s="34" t="s">
        <v>324</v>
      </c>
      <c r="G203" s="34" t="s">
        <v>55</v>
      </c>
      <c r="H203" s="30">
        <v>44319</v>
      </c>
      <c r="I203" s="30">
        <v>43462</v>
      </c>
      <c r="J203" s="30" t="s">
        <v>39</v>
      </c>
      <c r="K203" s="42">
        <f t="shared" ca="1" si="19"/>
        <v>983</v>
      </c>
      <c r="L203" s="44" t="str">
        <f t="shared" si="20"/>
        <v>Non Billable</v>
      </c>
      <c r="M203" s="34" t="s">
        <v>56</v>
      </c>
      <c r="N203" s="1" t="s">
        <v>41</v>
      </c>
      <c r="O203" s="1" t="s">
        <v>42</v>
      </c>
      <c r="P203" s="1"/>
      <c r="Q203" s="1"/>
      <c r="R203" s="1" t="s">
        <v>57</v>
      </c>
      <c r="S203" s="33" t="s">
        <v>101</v>
      </c>
      <c r="T203" s="47" t="s">
        <v>965</v>
      </c>
      <c r="U203" s="47" t="s">
        <v>20</v>
      </c>
      <c r="V203" s="47" t="s">
        <v>20</v>
      </c>
      <c r="W203" s="47" t="s">
        <v>967</v>
      </c>
      <c r="X203" s="47" t="s">
        <v>965</v>
      </c>
      <c r="Y203" s="47" t="s">
        <v>965</v>
      </c>
      <c r="Z203" s="47" t="s">
        <v>965</v>
      </c>
      <c r="AA203" s="47" t="s">
        <v>965</v>
      </c>
      <c r="AB203" s="47" t="s">
        <v>20</v>
      </c>
      <c r="AC203" s="47" t="s">
        <v>20</v>
      </c>
      <c r="AD203" s="47" t="s">
        <v>965</v>
      </c>
      <c r="AE203" s="47" t="s">
        <v>965</v>
      </c>
      <c r="AF203" s="47" t="s">
        <v>965</v>
      </c>
      <c r="AG203" s="47" t="s">
        <v>965</v>
      </c>
      <c r="AH203" s="47" t="s">
        <v>965</v>
      </c>
      <c r="AI203" s="47" t="s">
        <v>20</v>
      </c>
      <c r="AJ203" s="47" t="s">
        <v>20</v>
      </c>
      <c r="AK203" s="47" t="s">
        <v>965</v>
      </c>
      <c r="AL203" s="47" t="s">
        <v>965</v>
      </c>
      <c r="AM203" s="47" t="s">
        <v>965</v>
      </c>
      <c r="AN203" s="47" t="s">
        <v>965</v>
      </c>
      <c r="AO203" s="47" t="s">
        <v>965</v>
      </c>
      <c r="AP203" s="47" t="s">
        <v>20</v>
      </c>
      <c r="AQ203" s="47" t="s">
        <v>20</v>
      </c>
      <c r="AR203" s="47" t="s">
        <v>20</v>
      </c>
      <c r="AS203" s="47" t="s">
        <v>967</v>
      </c>
      <c r="AT203" s="47" t="s">
        <v>967</v>
      </c>
      <c r="AU203" s="47" t="s">
        <v>968</v>
      </c>
      <c r="AV203" s="47" t="s">
        <v>968</v>
      </c>
      <c r="AW203" s="47" t="s">
        <v>20</v>
      </c>
      <c r="AX203" s="47" t="s">
        <v>20</v>
      </c>
      <c r="AY203" s="42">
        <f>COUNTIFS($T203:$AX203,"P")</f>
        <v>15</v>
      </c>
      <c r="AZ203" s="42">
        <f>COUNTIFS($T203:$AX203,"HD")/2</f>
        <v>0</v>
      </c>
      <c r="BA203" s="42">
        <f>COUNTIFS($T203:$AX203,"DO")</f>
        <v>11</v>
      </c>
      <c r="BB203" s="1">
        <f>COUNTIFS($T203:$AX203,"UPL")</f>
        <v>0</v>
      </c>
      <c r="BC203" s="42">
        <f>COUNTIFS($T203:$AX203,"LWP")</f>
        <v>0</v>
      </c>
      <c r="BD203" s="42">
        <f>SUM(COUNTIFS($T203:$AX203,{"PAT","MAT"}))</f>
        <v>0</v>
      </c>
      <c r="BE203" s="42">
        <f>COUNTIFS($T203:$AX203,"HO")</f>
        <v>0</v>
      </c>
      <c r="BF203" s="42">
        <f>COUNTIFS($T203:$AX203,"NA")</f>
        <v>0</v>
      </c>
      <c r="BG203" s="42">
        <f>COUNTIFS($T203:$AX203,"PL")</f>
        <v>2</v>
      </c>
      <c r="BH203" s="42">
        <f>COUNTIFS($T203:$AX203,"CL")</f>
        <v>3</v>
      </c>
      <c r="BI203" s="42">
        <f>COUNTIFS($T203:$AX203,"BL")</f>
        <v>0</v>
      </c>
      <c r="BJ203" s="42">
        <f>COUNTIFS($T203:$AX203,"CO")</f>
        <v>0</v>
      </c>
      <c r="BK203" s="42">
        <f t="shared" si="21"/>
        <v>5</v>
      </c>
      <c r="BL203" s="42">
        <f t="shared" si="22"/>
        <v>0</v>
      </c>
      <c r="BM203" s="42">
        <f t="shared" si="23"/>
        <v>1</v>
      </c>
      <c r="BN203" s="42">
        <f>SUM(AY203:BJ203)+SUM(COUNTIFS(Q203:AX203,{"TERM","RESIGNED"}))</f>
        <v>31</v>
      </c>
      <c r="BO203" s="1" t="s">
        <v>45</v>
      </c>
      <c r="BP203" s="42" t="s">
        <v>1022</v>
      </c>
      <c r="BQ203" s="34"/>
    </row>
    <row r="204" spans="1:69" x14ac:dyDescent="0.25">
      <c r="A204" s="32">
        <f t="shared" si="24"/>
        <v>202</v>
      </c>
      <c r="B204" s="1" t="s">
        <v>172</v>
      </c>
      <c r="C204" s="1">
        <v>15285</v>
      </c>
      <c r="D204" s="27">
        <v>100555</v>
      </c>
      <c r="E204" s="1" t="s">
        <v>946</v>
      </c>
      <c r="F204" s="34" t="s">
        <v>304</v>
      </c>
      <c r="G204" s="34" t="s">
        <v>976</v>
      </c>
      <c r="H204" s="30">
        <v>44319</v>
      </c>
      <c r="I204" s="30">
        <v>43473</v>
      </c>
      <c r="J204" s="30" t="s">
        <v>39</v>
      </c>
      <c r="K204" s="42">
        <f t="shared" ca="1" si="19"/>
        <v>983</v>
      </c>
      <c r="L204" s="44" t="str">
        <f t="shared" si="20"/>
        <v>Non Billable</v>
      </c>
      <c r="M204" s="34" t="s">
        <v>52</v>
      </c>
      <c r="N204" s="1" t="s">
        <v>41</v>
      </c>
      <c r="O204" s="1" t="s">
        <v>42</v>
      </c>
      <c r="P204" s="1"/>
      <c r="Q204" s="1"/>
      <c r="R204" s="1" t="s">
        <v>57</v>
      </c>
      <c r="S204" s="33" t="s">
        <v>215</v>
      </c>
      <c r="T204" s="47" t="s">
        <v>965</v>
      </c>
      <c r="U204" s="47" t="s">
        <v>20</v>
      </c>
      <c r="V204" s="47" t="s">
        <v>20</v>
      </c>
      <c r="W204" s="47" t="s">
        <v>965</v>
      </c>
      <c r="X204" s="47" t="s">
        <v>965</v>
      </c>
      <c r="Y204" s="47" t="s">
        <v>965</v>
      </c>
      <c r="Z204" s="47" t="s">
        <v>965</v>
      </c>
      <c r="AA204" s="47" t="s">
        <v>967</v>
      </c>
      <c r="AB204" s="47" t="s">
        <v>20</v>
      </c>
      <c r="AC204" s="47" t="s">
        <v>20</v>
      </c>
      <c r="AD204" s="47" t="s">
        <v>965</v>
      </c>
      <c r="AE204" s="47" t="s">
        <v>965</v>
      </c>
      <c r="AF204" s="47" t="s">
        <v>965</v>
      </c>
      <c r="AG204" s="47" t="s">
        <v>965</v>
      </c>
      <c r="AH204" s="47" t="s">
        <v>965</v>
      </c>
      <c r="AI204" s="47" t="s">
        <v>20</v>
      </c>
      <c r="AJ204" s="47" t="s">
        <v>20</v>
      </c>
      <c r="AK204" s="47" t="s">
        <v>965</v>
      </c>
      <c r="AL204" s="47" t="s">
        <v>965</v>
      </c>
      <c r="AM204" s="47" t="s">
        <v>968</v>
      </c>
      <c r="AN204" s="47" t="s">
        <v>968</v>
      </c>
      <c r="AO204" s="47" t="s">
        <v>968</v>
      </c>
      <c r="AP204" s="47" t="s">
        <v>20</v>
      </c>
      <c r="AQ204" s="47" t="s">
        <v>20</v>
      </c>
      <c r="AR204" s="47" t="s">
        <v>20</v>
      </c>
      <c r="AS204" s="47" t="s">
        <v>965</v>
      </c>
      <c r="AT204" s="47" t="s">
        <v>965</v>
      </c>
      <c r="AU204" s="47" t="s">
        <v>967</v>
      </c>
      <c r="AV204" s="47" t="s">
        <v>965</v>
      </c>
      <c r="AW204" s="47" t="s">
        <v>20</v>
      </c>
      <c r="AX204" s="47" t="s">
        <v>20</v>
      </c>
      <c r="AY204" s="42">
        <f>COUNTIFS($T204:$AX204,"P")</f>
        <v>15</v>
      </c>
      <c r="AZ204" s="42">
        <f>COUNTIFS($T204:$AX204,"HD")/2</f>
        <v>0</v>
      </c>
      <c r="BA204" s="42">
        <f>COUNTIFS($T204:$AX204,"DO")</f>
        <v>11</v>
      </c>
      <c r="BB204" s="1">
        <f>COUNTIFS($T204:$AX204,"UPL")</f>
        <v>0</v>
      </c>
      <c r="BC204" s="42">
        <f>COUNTIFS($T204:$AX204,"LWP")</f>
        <v>0</v>
      </c>
      <c r="BD204" s="42">
        <f>SUM(COUNTIFS($T204:$AX204,{"PAT","MAT"}))</f>
        <v>0</v>
      </c>
      <c r="BE204" s="42">
        <f>COUNTIFS($T204:$AX204,"HO")</f>
        <v>0</v>
      </c>
      <c r="BF204" s="42">
        <f>COUNTIFS($T204:$AX204,"NA")</f>
        <v>0</v>
      </c>
      <c r="BG204" s="42">
        <f>COUNTIFS($T204:$AX204,"PL")</f>
        <v>3</v>
      </c>
      <c r="BH204" s="42">
        <f>COUNTIFS($T204:$AX204,"CL")</f>
        <v>2</v>
      </c>
      <c r="BI204" s="42">
        <f>COUNTIFS($T204:$AX204,"BL")</f>
        <v>0</v>
      </c>
      <c r="BJ204" s="42">
        <f>COUNTIFS($T204:$AX204,"CO")</f>
        <v>0</v>
      </c>
      <c r="BK204" s="42">
        <f t="shared" si="21"/>
        <v>5</v>
      </c>
      <c r="BL204" s="42">
        <f t="shared" si="22"/>
        <v>0</v>
      </c>
      <c r="BM204" s="42">
        <f t="shared" si="23"/>
        <v>1</v>
      </c>
      <c r="BN204" s="42">
        <f>SUM(AY204:BJ204)+SUM(COUNTIFS(Q204:AX204,{"TERM","RESIGNED"}))</f>
        <v>31</v>
      </c>
      <c r="BO204" s="1" t="s">
        <v>45</v>
      </c>
      <c r="BP204" s="42" t="s">
        <v>1025</v>
      </c>
      <c r="BQ204" s="34"/>
    </row>
    <row r="205" spans="1:69" x14ac:dyDescent="0.25">
      <c r="A205" s="32">
        <f t="shared" si="24"/>
        <v>203</v>
      </c>
      <c r="B205" s="1" t="s">
        <v>172</v>
      </c>
      <c r="C205" s="1">
        <v>15310</v>
      </c>
      <c r="D205" s="27">
        <v>100556</v>
      </c>
      <c r="E205" s="1" t="s">
        <v>946</v>
      </c>
      <c r="F205" s="34" t="s">
        <v>337</v>
      </c>
      <c r="G205" s="34" t="s">
        <v>190</v>
      </c>
      <c r="H205" s="30">
        <v>44319</v>
      </c>
      <c r="I205" s="30">
        <v>43476</v>
      </c>
      <c r="J205" s="30" t="s">
        <v>39</v>
      </c>
      <c r="K205" s="42">
        <f t="shared" ca="1" si="19"/>
        <v>983</v>
      </c>
      <c r="L205" s="44" t="str">
        <f t="shared" si="20"/>
        <v>Billable</v>
      </c>
      <c r="M205" s="34" t="s">
        <v>187</v>
      </c>
      <c r="N205" s="1" t="s">
        <v>41</v>
      </c>
      <c r="O205" s="1" t="s">
        <v>42</v>
      </c>
      <c r="P205" s="1"/>
      <c r="Q205" s="1"/>
      <c r="R205" s="1" t="s">
        <v>43</v>
      </c>
      <c r="S205" s="33" t="s">
        <v>250</v>
      </c>
      <c r="T205" s="47" t="s">
        <v>965</v>
      </c>
      <c r="U205" s="47" t="s">
        <v>20</v>
      </c>
      <c r="V205" s="47" t="s">
        <v>20</v>
      </c>
      <c r="W205" s="47" t="s">
        <v>967</v>
      </c>
      <c r="X205" s="47" t="s">
        <v>965</v>
      </c>
      <c r="Y205" s="47" t="s">
        <v>965</v>
      </c>
      <c r="Z205" s="47" t="s">
        <v>965</v>
      </c>
      <c r="AA205" s="47" t="s">
        <v>965</v>
      </c>
      <c r="AB205" s="47" t="s">
        <v>20</v>
      </c>
      <c r="AC205" s="47" t="s">
        <v>20</v>
      </c>
      <c r="AD205" s="47" t="s">
        <v>965</v>
      </c>
      <c r="AE205" s="47" t="s">
        <v>965</v>
      </c>
      <c r="AF205" s="47" t="s">
        <v>965</v>
      </c>
      <c r="AG205" s="47" t="s">
        <v>966</v>
      </c>
      <c r="AH205" s="47" t="s">
        <v>965</v>
      </c>
      <c r="AI205" s="47" t="s">
        <v>20</v>
      </c>
      <c r="AJ205" s="47" t="s">
        <v>20</v>
      </c>
      <c r="AK205" s="47" t="s">
        <v>965</v>
      </c>
      <c r="AL205" s="47" t="s">
        <v>965</v>
      </c>
      <c r="AM205" s="47" t="s">
        <v>965</v>
      </c>
      <c r="AN205" s="47" t="s">
        <v>965</v>
      </c>
      <c r="AO205" s="47" t="s">
        <v>22</v>
      </c>
      <c r="AP205" s="47" t="s">
        <v>20</v>
      </c>
      <c r="AQ205" s="47" t="s">
        <v>20</v>
      </c>
      <c r="AR205" s="47" t="s">
        <v>20</v>
      </c>
      <c r="AS205" s="47" t="s">
        <v>965</v>
      </c>
      <c r="AT205" s="47" t="s">
        <v>965</v>
      </c>
      <c r="AU205" s="47" t="s">
        <v>965</v>
      </c>
      <c r="AV205" s="47" t="s">
        <v>967</v>
      </c>
      <c r="AW205" s="47" t="s">
        <v>20</v>
      </c>
      <c r="AX205" s="47" t="s">
        <v>20</v>
      </c>
      <c r="AY205" s="42">
        <f>COUNTIFS($T205:$AX205,"P")</f>
        <v>16</v>
      </c>
      <c r="AZ205" s="42">
        <f>COUNTIFS($T205:$AX205,"HD")/2</f>
        <v>0.5</v>
      </c>
      <c r="BA205" s="42">
        <f>COUNTIFS($T205:$AX205,"DO")</f>
        <v>11</v>
      </c>
      <c r="BB205" s="1">
        <f>COUNTIFS($T205:$AX205,"UPL")</f>
        <v>0</v>
      </c>
      <c r="BC205" s="42">
        <f>COUNTIFS($T205:$AX205,"LWP")</f>
        <v>1</v>
      </c>
      <c r="BD205" s="42">
        <f>SUM(COUNTIFS($T205:$AX205,{"PAT","MAT"}))</f>
        <v>0</v>
      </c>
      <c r="BE205" s="42">
        <f>COUNTIFS($T205:$AX205,"HO")</f>
        <v>0</v>
      </c>
      <c r="BF205" s="42">
        <f>COUNTIFS($T205:$AX205,"NA")</f>
        <v>0</v>
      </c>
      <c r="BG205" s="42">
        <f>COUNTIFS($T205:$AX205,"PL")</f>
        <v>0</v>
      </c>
      <c r="BH205" s="42">
        <f>COUNTIFS($T205:$AX205,"CL")</f>
        <v>2</v>
      </c>
      <c r="BI205" s="42">
        <f>COUNTIFS($T205:$AX205,"BL")</f>
        <v>0</v>
      </c>
      <c r="BJ205" s="42">
        <f>COUNTIFS($T205:$AX205,"CO")</f>
        <v>0</v>
      </c>
      <c r="BK205" s="42">
        <f t="shared" si="21"/>
        <v>2</v>
      </c>
      <c r="BL205" s="42">
        <f t="shared" si="22"/>
        <v>0</v>
      </c>
      <c r="BM205" s="42">
        <f t="shared" si="23"/>
        <v>1</v>
      </c>
      <c r="BN205" s="42">
        <f>SUM(AY205:BJ205)+SUM(COUNTIFS(Q205:AX205,{"TERM","RESIGNED"}))</f>
        <v>30.5</v>
      </c>
      <c r="BO205" s="1" t="s">
        <v>45</v>
      </c>
      <c r="BP205" s="42" t="s">
        <v>1018</v>
      </c>
      <c r="BQ205" s="34"/>
    </row>
    <row r="206" spans="1:69" x14ac:dyDescent="0.25">
      <c r="A206" s="32">
        <f t="shared" si="24"/>
        <v>204</v>
      </c>
      <c r="B206" s="1" t="s">
        <v>172</v>
      </c>
      <c r="C206" s="1">
        <v>15321</v>
      </c>
      <c r="D206" s="27">
        <v>100557</v>
      </c>
      <c r="E206" s="1" t="s">
        <v>946</v>
      </c>
      <c r="F206" s="34" t="s">
        <v>338</v>
      </c>
      <c r="G206" s="34" t="s">
        <v>190</v>
      </c>
      <c r="H206" s="30">
        <v>44319</v>
      </c>
      <c r="I206" s="30">
        <v>43476</v>
      </c>
      <c r="J206" s="30" t="s">
        <v>39</v>
      </c>
      <c r="K206" s="42">
        <f t="shared" ca="1" si="19"/>
        <v>983</v>
      </c>
      <c r="L206" s="44" t="str">
        <f t="shared" si="20"/>
        <v>Billable</v>
      </c>
      <c r="M206" s="34" t="s">
        <v>187</v>
      </c>
      <c r="N206" s="1" t="s">
        <v>41</v>
      </c>
      <c r="O206" s="1" t="s">
        <v>42</v>
      </c>
      <c r="P206" s="1"/>
      <c r="Q206" s="1"/>
      <c r="R206" s="1" t="s">
        <v>57</v>
      </c>
      <c r="S206" s="33" t="s">
        <v>239</v>
      </c>
      <c r="T206" s="47" t="s">
        <v>965</v>
      </c>
      <c r="U206" s="47" t="s">
        <v>20</v>
      </c>
      <c r="V206" s="47" t="s">
        <v>20</v>
      </c>
      <c r="W206" s="47" t="s">
        <v>965</v>
      </c>
      <c r="X206" s="47" t="s">
        <v>965</v>
      </c>
      <c r="Y206" s="47" t="s">
        <v>965</v>
      </c>
      <c r="Z206" s="47" t="s">
        <v>965</v>
      </c>
      <c r="AA206" s="47" t="s">
        <v>965</v>
      </c>
      <c r="AB206" s="47" t="s">
        <v>20</v>
      </c>
      <c r="AC206" s="47" t="s">
        <v>20</v>
      </c>
      <c r="AD206" s="47" t="s">
        <v>965</v>
      </c>
      <c r="AE206" s="47" t="s">
        <v>965</v>
      </c>
      <c r="AF206" s="47" t="s">
        <v>965</v>
      </c>
      <c r="AG206" s="47" t="s">
        <v>965</v>
      </c>
      <c r="AH206" s="47" t="s">
        <v>965</v>
      </c>
      <c r="AI206" s="47" t="s">
        <v>20</v>
      </c>
      <c r="AJ206" s="47" t="s">
        <v>20</v>
      </c>
      <c r="AK206" s="47" t="s">
        <v>965</v>
      </c>
      <c r="AL206" s="47" t="s">
        <v>965</v>
      </c>
      <c r="AM206" s="47" t="s">
        <v>965</v>
      </c>
      <c r="AN206" s="47" t="s">
        <v>965</v>
      </c>
      <c r="AO206" s="47" t="s">
        <v>965</v>
      </c>
      <c r="AP206" s="47" t="s">
        <v>20</v>
      </c>
      <c r="AQ206" s="47" t="s">
        <v>20</v>
      </c>
      <c r="AR206" s="47" t="s">
        <v>20</v>
      </c>
      <c r="AS206" s="47" t="s">
        <v>967</v>
      </c>
      <c r="AT206" s="47" t="s">
        <v>968</v>
      </c>
      <c r="AU206" s="47" t="s">
        <v>968</v>
      </c>
      <c r="AV206" s="47" t="s">
        <v>967</v>
      </c>
      <c r="AW206" s="47" t="s">
        <v>20</v>
      </c>
      <c r="AX206" s="47" t="s">
        <v>20</v>
      </c>
      <c r="AY206" s="42">
        <f>COUNTIFS($T206:$AX206,"P")</f>
        <v>16</v>
      </c>
      <c r="AZ206" s="42">
        <f>COUNTIFS($T206:$AX206,"HD")/2</f>
        <v>0</v>
      </c>
      <c r="BA206" s="42">
        <f>COUNTIFS($T206:$AX206,"DO")</f>
        <v>11</v>
      </c>
      <c r="BB206" s="1">
        <f>COUNTIFS($T206:$AX206,"UPL")</f>
        <v>0</v>
      </c>
      <c r="BC206" s="42">
        <f>COUNTIFS($T206:$AX206,"LWP")</f>
        <v>0</v>
      </c>
      <c r="BD206" s="42">
        <f>SUM(COUNTIFS($T206:$AX206,{"PAT","MAT"}))</f>
        <v>0</v>
      </c>
      <c r="BE206" s="42">
        <f>COUNTIFS($T206:$AX206,"HO")</f>
        <v>0</v>
      </c>
      <c r="BF206" s="42">
        <f>COUNTIFS($T206:$AX206,"NA")</f>
        <v>0</v>
      </c>
      <c r="BG206" s="42">
        <f>COUNTIFS($T206:$AX206,"PL")</f>
        <v>2</v>
      </c>
      <c r="BH206" s="42">
        <f>COUNTIFS($T206:$AX206,"CL")</f>
        <v>2</v>
      </c>
      <c r="BI206" s="42">
        <f>COUNTIFS($T206:$AX206,"BL")</f>
        <v>0</v>
      </c>
      <c r="BJ206" s="42">
        <f>COUNTIFS($T206:$AX206,"CO")</f>
        <v>0</v>
      </c>
      <c r="BK206" s="42">
        <f t="shared" si="21"/>
        <v>4</v>
      </c>
      <c r="BL206" s="42">
        <f t="shared" si="22"/>
        <v>0</v>
      </c>
      <c r="BM206" s="42">
        <f t="shared" si="23"/>
        <v>1</v>
      </c>
      <c r="BN206" s="42">
        <f>SUM(AY206:BJ206)+SUM(COUNTIFS(Q206:AX206,{"TERM","RESIGNED"}))</f>
        <v>31</v>
      </c>
      <c r="BO206" s="1" t="s">
        <v>45</v>
      </c>
      <c r="BP206" s="42" t="s">
        <v>1018</v>
      </c>
      <c r="BQ206" s="34"/>
    </row>
    <row r="207" spans="1:69" x14ac:dyDescent="0.25">
      <c r="A207" s="32">
        <f t="shared" si="24"/>
        <v>205</v>
      </c>
      <c r="B207" s="1" t="s">
        <v>172</v>
      </c>
      <c r="C207" s="1">
        <v>15424</v>
      </c>
      <c r="D207" s="27">
        <v>100562</v>
      </c>
      <c r="E207" s="1" t="s">
        <v>946</v>
      </c>
      <c r="F207" s="34" t="s">
        <v>323</v>
      </c>
      <c r="G207" s="34" t="s">
        <v>67</v>
      </c>
      <c r="H207" s="30">
        <v>44319</v>
      </c>
      <c r="I207" s="30">
        <v>43483</v>
      </c>
      <c r="J207" s="30" t="s">
        <v>39</v>
      </c>
      <c r="K207" s="42">
        <f t="shared" ca="1" si="19"/>
        <v>983</v>
      </c>
      <c r="L207" s="44" t="str">
        <f t="shared" si="20"/>
        <v>Non Billable</v>
      </c>
      <c r="M207" s="34" t="s">
        <v>52</v>
      </c>
      <c r="N207" s="1" t="s">
        <v>41</v>
      </c>
      <c r="O207" s="1" t="s">
        <v>42</v>
      </c>
      <c r="P207" s="1"/>
      <c r="Q207" s="1"/>
      <c r="R207" s="1" t="s">
        <v>57</v>
      </c>
      <c r="S207" s="33" t="s">
        <v>287</v>
      </c>
      <c r="T207" s="47" t="s">
        <v>968</v>
      </c>
      <c r="U207" s="47" t="s">
        <v>20</v>
      </c>
      <c r="V207" s="47" t="s">
        <v>20</v>
      </c>
      <c r="W207" s="47" t="s">
        <v>965</v>
      </c>
      <c r="X207" s="47" t="s">
        <v>965</v>
      </c>
      <c r="Y207" s="47" t="s">
        <v>965</v>
      </c>
      <c r="Z207" s="47" t="s">
        <v>965</v>
      </c>
      <c r="AA207" s="47" t="s">
        <v>965</v>
      </c>
      <c r="AB207" s="47" t="s">
        <v>20</v>
      </c>
      <c r="AC207" s="47" t="s">
        <v>20</v>
      </c>
      <c r="AD207" s="47" t="s">
        <v>965</v>
      </c>
      <c r="AE207" s="47" t="s">
        <v>965</v>
      </c>
      <c r="AF207" s="47" t="s">
        <v>965</v>
      </c>
      <c r="AG207" s="47" t="s">
        <v>965</v>
      </c>
      <c r="AH207" s="47" t="s">
        <v>965</v>
      </c>
      <c r="AI207" s="47" t="s">
        <v>20</v>
      </c>
      <c r="AJ207" s="47" t="s">
        <v>20</v>
      </c>
      <c r="AK207" s="47" t="s">
        <v>967</v>
      </c>
      <c r="AL207" s="47" t="s">
        <v>968</v>
      </c>
      <c r="AM207" s="47" t="s">
        <v>968</v>
      </c>
      <c r="AN207" s="47" t="s">
        <v>968</v>
      </c>
      <c r="AO207" s="47" t="s">
        <v>968</v>
      </c>
      <c r="AP207" s="47" t="s">
        <v>20</v>
      </c>
      <c r="AQ207" s="47" t="s">
        <v>20</v>
      </c>
      <c r="AR207" s="47" t="s">
        <v>20</v>
      </c>
      <c r="AS207" s="47" t="s">
        <v>967</v>
      </c>
      <c r="AT207" s="47" t="s">
        <v>965</v>
      </c>
      <c r="AU207" s="47" t="s">
        <v>965</v>
      </c>
      <c r="AV207" s="47" t="s">
        <v>965</v>
      </c>
      <c r="AW207" s="47" t="s">
        <v>20</v>
      </c>
      <c r="AX207" s="47" t="s">
        <v>20</v>
      </c>
      <c r="AY207" s="42">
        <f>COUNTIFS($T207:$AX207,"P")</f>
        <v>13</v>
      </c>
      <c r="AZ207" s="42">
        <f>COUNTIFS($T207:$AX207,"HD")/2</f>
        <v>0</v>
      </c>
      <c r="BA207" s="42">
        <f>COUNTIFS($T207:$AX207,"DO")</f>
        <v>11</v>
      </c>
      <c r="BB207" s="1">
        <f>COUNTIFS($T207:$AX207,"UPL")</f>
        <v>0</v>
      </c>
      <c r="BC207" s="42">
        <f>COUNTIFS($T207:$AX207,"LWP")</f>
        <v>0</v>
      </c>
      <c r="BD207" s="42">
        <f>SUM(COUNTIFS($T207:$AX207,{"PAT","MAT"}))</f>
        <v>0</v>
      </c>
      <c r="BE207" s="42">
        <f>COUNTIFS($T207:$AX207,"HO")</f>
        <v>0</v>
      </c>
      <c r="BF207" s="42">
        <f>COUNTIFS($T207:$AX207,"NA")</f>
        <v>0</v>
      </c>
      <c r="BG207" s="42">
        <f>COUNTIFS($T207:$AX207,"PL")</f>
        <v>5</v>
      </c>
      <c r="BH207" s="42">
        <f>COUNTIFS($T207:$AX207,"CL")</f>
        <v>2</v>
      </c>
      <c r="BI207" s="42">
        <f>COUNTIFS($T207:$AX207,"BL")</f>
        <v>0</v>
      </c>
      <c r="BJ207" s="42">
        <f>COUNTIFS($T207:$AX207,"CO")</f>
        <v>0</v>
      </c>
      <c r="BK207" s="42">
        <f t="shared" si="21"/>
        <v>7</v>
      </c>
      <c r="BL207" s="42">
        <f t="shared" si="22"/>
        <v>0</v>
      </c>
      <c r="BM207" s="42">
        <f t="shared" si="23"/>
        <v>1</v>
      </c>
      <c r="BN207" s="42">
        <f>SUM(AY207:BJ207)+SUM(COUNTIFS(Q207:AX207,{"TERM","RESIGNED"}))</f>
        <v>31</v>
      </c>
      <c r="BO207" s="1" t="s">
        <v>45</v>
      </c>
      <c r="BP207" s="42" t="s">
        <v>1018</v>
      </c>
      <c r="BQ207" s="34"/>
    </row>
    <row r="208" spans="1:69" x14ac:dyDescent="0.25">
      <c r="A208" s="32">
        <f t="shared" si="24"/>
        <v>206</v>
      </c>
      <c r="B208" s="1" t="s">
        <v>172</v>
      </c>
      <c r="C208" s="1">
        <v>15593</v>
      </c>
      <c r="D208" s="27">
        <v>100567</v>
      </c>
      <c r="E208" s="1" t="s">
        <v>945</v>
      </c>
      <c r="F208" s="34" t="s">
        <v>339</v>
      </c>
      <c r="G208" s="34" t="s">
        <v>190</v>
      </c>
      <c r="H208" s="30">
        <v>44319</v>
      </c>
      <c r="I208" s="30">
        <v>43518</v>
      </c>
      <c r="J208" s="30" t="s">
        <v>39</v>
      </c>
      <c r="K208" s="42">
        <f t="shared" ca="1" si="19"/>
        <v>983</v>
      </c>
      <c r="L208" s="44" t="str">
        <f t="shared" si="20"/>
        <v>Billable</v>
      </c>
      <c r="M208" s="34" t="s">
        <v>187</v>
      </c>
      <c r="N208" s="1" t="s">
        <v>41</v>
      </c>
      <c r="O208" s="1" t="s">
        <v>42</v>
      </c>
      <c r="P208" s="1"/>
      <c r="Q208" s="1"/>
      <c r="R208" s="1" t="s">
        <v>57</v>
      </c>
      <c r="S208" s="33" t="s">
        <v>146</v>
      </c>
      <c r="T208" s="47" t="s">
        <v>965</v>
      </c>
      <c r="U208" s="47" t="s">
        <v>20</v>
      </c>
      <c r="V208" s="47" t="s">
        <v>20</v>
      </c>
      <c r="W208" s="47" t="s">
        <v>965</v>
      </c>
      <c r="X208" s="47" t="s">
        <v>965</v>
      </c>
      <c r="Y208" s="47" t="s">
        <v>965</v>
      </c>
      <c r="Z208" s="47" t="s">
        <v>965</v>
      </c>
      <c r="AA208" s="47" t="s">
        <v>965</v>
      </c>
      <c r="AB208" s="47" t="s">
        <v>20</v>
      </c>
      <c r="AC208" s="47" t="s">
        <v>20</v>
      </c>
      <c r="AD208" s="47" t="s">
        <v>22</v>
      </c>
      <c r="AE208" s="47" t="s">
        <v>22</v>
      </c>
      <c r="AF208" s="47" t="s">
        <v>965</v>
      </c>
      <c r="AG208" s="47" t="s">
        <v>965</v>
      </c>
      <c r="AH208" s="47" t="s">
        <v>965</v>
      </c>
      <c r="AI208" s="47" t="s">
        <v>20</v>
      </c>
      <c r="AJ208" s="47" t="s">
        <v>20</v>
      </c>
      <c r="AK208" s="47" t="s">
        <v>967</v>
      </c>
      <c r="AL208" s="47" t="s">
        <v>968</v>
      </c>
      <c r="AM208" s="47" t="s">
        <v>969</v>
      </c>
      <c r="AN208" s="47" t="s">
        <v>969</v>
      </c>
      <c r="AO208" s="47" t="s">
        <v>969</v>
      </c>
      <c r="AP208" s="47" t="s">
        <v>20</v>
      </c>
      <c r="AQ208" s="47" t="s">
        <v>20</v>
      </c>
      <c r="AR208" s="47" t="s">
        <v>20</v>
      </c>
      <c r="AS208" s="47" t="s">
        <v>969</v>
      </c>
      <c r="AT208" s="47" t="s">
        <v>969</v>
      </c>
      <c r="AU208" s="47" t="s">
        <v>969</v>
      </c>
      <c r="AV208" s="47" t="s">
        <v>969</v>
      </c>
      <c r="AW208" s="47" t="s">
        <v>20</v>
      </c>
      <c r="AX208" s="47" t="s">
        <v>20</v>
      </c>
      <c r="AY208" s="42">
        <f>COUNTIFS($T208:$AX208,"P")</f>
        <v>9</v>
      </c>
      <c r="AZ208" s="42">
        <f>COUNTIFS($T208:$AX208,"HD")/2</f>
        <v>0</v>
      </c>
      <c r="BA208" s="42">
        <f>COUNTIFS($T208:$AX208,"DO")</f>
        <v>11</v>
      </c>
      <c r="BB208" s="1">
        <f>COUNTIFS($T208:$AX208,"UPL")</f>
        <v>0</v>
      </c>
      <c r="BC208" s="42">
        <f>COUNTIFS($T208:$AX208,"LWP")</f>
        <v>2</v>
      </c>
      <c r="BD208" s="42">
        <f>SUM(COUNTIFS($T208:$AX208,{"PAT","MAT"}))</f>
        <v>7</v>
      </c>
      <c r="BE208" s="42">
        <f>COUNTIFS($T208:$AX208,"HO")</f>
        <v>0</v>
      </c>
      <c r="BF208" s="42">
        <f>COUNTIFS($T208:$AX208,"NA")</f>
        <v>0</v>
      </c>
      <c r="BG208" s="42">
        <f>COUNTIFS($T208:$AX208,"PL")</f>
        <v>1</v>
      </c>
      <c r="BH208" s="42">
        <f>COUNTIFS($T208:$AX208,"CL")</f>
        <v>1</v>
      </c>
      <c r="BI208" s="42">
        <f>COUNTIFS($T208:$AX208,"BL")</f>
        <v>0</v>
      </c>
      <c r="BJ208" s="42">
        <f>COUNTIFS($T208:$AX208,"CO")</f>
        <v>0</v>
      </c>
      <c r="BK208" s="42">
        <f t="shared" si="21"/>
        <v>2</v>
      </c>
      <c r="BL208" s="42">
        <f t="shared" si="22"/>
        <v>0</v>
      </c>
      <c r="BM208" s="42">
        <f t="shared" si="23"/>
        <v>0</v>
      </c>
      <c r="BN208" s="42">
        <f>SUM(AY208:BJ208)+SUM(COUNTIFS(Q208:AX208,{"TERM","RESIGNED"}))</f>
        <v>31</v>
      </c>
      <c r="BO208" s="1" t="s">
        <v>45</v>
      </c>
      <c r="BP208" s="42" t="s">
        <v>1019</v>
      </c>
      <c r="BQ208" s="34"/>
    </row>
    <row r="209" spans="1:69" x14ac:dyDescent="0.25">
      <c r="A209" s="32">
        <f t="shared" si="24"/>
        <v>207</v>
      </c>
      <c r="B209" s="1" t="s">
        <v>172</v>
      </c>
      <c r="C209" s="1">
        <v>15670</v>
      </c>
      <c r="D209" s="27">
        <v>100570</v>
      </c>
      <c r="E209" s="1" t="s">
        <v>946</v>
      </c>
      <c r="F209" s="34" t="s">
        <v>325</v>
      </c>
      <c r="G209" s="34" t="s">
        <v>190</v>
      </c>
      <c r="H209" s="30">
        <v>44319</v>
      </c>
      <c r="I209" s="30">
        <v>43529</v>
      </c>
      <c r="J209" s="30" t="s">
        <v>39</v>
      </c>
      <c r="K209" s="42">
        <f t="shared" ca="1" si="19"/>
        <v>983</v>
      </c>
      <c r="L209" s="44" t="str">
        <f t="shared" si="20"/>
        <v>Billable</v>
      </c>
      <c r="M209" s="34" t="s">
        <v>187</v>
      </c>
      <c r="N209" s="1" t="s">
        <v>41</v>
      </c>
      <c r="O209" s="1" t="s">
        <v>42</v>
      </c>
      <c r="P209" s="1"/>
      <c r="Q209" s="1"/>
      <c r="R209" s="1" t="s">
        <v>57</v>
      </c>
      <c r="S209" s="33" t="s">
        <v>188</v>
      </c>
      <c r="T209" s="47" t="s">
        <v>965</v>
      </c>
      <c r="U209" s="47" t="s">
        <v>20</v>
      </c>
      <c r="V209" s="47" t="s">
        <v>20</v>
      </c>
      <c r="W209" s="47" t="s">
        <v>965</v>
      </c>
      <c r="X209" s="47" t="s">
        <v>965</v>
      </c>
      <c r="Y209" s="47" t="s">
        <v>965</v>
      </c>
      <c r="Z209" s="47" t="s">
        <v>965</v>
      </c>
      <c r="AA209" s="47" t="s">
        <v>965</v>
      </c>
      <c r="AB209" s="47" t="s">
        <v>20</v>
      </c>
      <c r="AC209" s="47" t="s">
        <v>20</v>
      </c>
      <c r="AD209" s="47" t="s">
        <v>965</v>
      </c>
      <c r="AE209" s="47" t="s">
        <v>965</v>
      </c>
      <c r="AF209" s="47" t="s">
        <v>22</v>
      </c>
      <c r="AG209" s="47" t="s">
        <v>965</v>
      </c>
      <c r="AH209" s="47" t="s">
        <v>967</v>
      </c>
      <c r="AI209" s="47" t="s">
        <v>20</v>
      </c>
      <c r="AJ209" s="47" t="s">
        <v>20</v>
      </c>
      <c r="AK209" s="47" t="s">
        <v>968</v>
      </c>
      <c r="AL209" s="47" t="s">
        <v>965</v>
      </c>
      <c r="AM209" s="47" t="s">
        <v>965</v>
      </c>
      <c r="AN209" s="47" t="s">
        <v>965</v>
      </c>
      <c r="AO209" s="47" t="s">
        <v>965</v>
      </c>
      <c r="AP209" s="47" t="s">
        <v>20</v>
      </c>
      <c r="AQ209" s="47" t="s">
        <v>20</v>
      </c>
      <c r="AR209" s="47" t="s">
        <v>20</v>
      </c>
      <c r="AS209" s="47" t="s">
        <v>965</v>
      </c>
      <c r="AT209" s="47" t="s">
        <v>966</v>
      </c>
      <c r="AU209" s="47" t="s">
        <v>966</v>
      </c>
      <c r="AV209" s="47" t="s">
        <v>967</v>
      </c>
      <c r="AW209" s="47" t="s">
        <v>20</v>
      </c>
      <c r="AX209" s="47" t="s">
        <v>20</v>
      </c>
      <c r="AY209" s="42">
        <f>COUNTIFS($T209:$AX209,"P")</f>
        <v>14</v>
      </c>
      <c r="AZ209" s="42">
        <f>COUNTIFS($T209:$AX209,"HD")/2</f>
        <v>1</v>
      </c>
      <c r="BA209" s="42">
        <f>COUNTIFS($T209:$AX209,"DO")</f>
        <v>11</v>
      </c>
      <c r="BB209" s="1">
        <f>COUNTIFS($T209:$AX209,"UPL")</f>
        <v>0</v>
      </c>
      <c r="BC209" s="42">
        <f>COUNTIFS($T209:$AX209,"LWP")</f>
        <v>1</v>
      </c>
      <c r="BD209" s="42">
        <f>SUM(COUNTIFS($T209:$AX209,{"PAT","MAT"}))</f>
        <v>0</v>
      </c>
      <c r="BE209" s="42">
        <f>COUNTIFS($T209:$AX209,"HO")</f>
        <v>0</v>
      </c>
      <c r="BF209" s="42">
        <f>COUNTIFS($T209:$AX209,"NA")</f>
        <v>0</v>
      </c>
      <c r="BG209" s="42">
        <f>COUNTIFS($T209:$AX209,"PL")</f>
        <v>1</v>
      </c>
      <c r="BH209" s="42">
        <f>COUNTIFS($T209:$AX209,"CL")</f>
        <v>2</v>
      </c>
      <c r="BI209" s="42">
        <f>COUNTIFS($T209:$AX209,"BL")</f>
        <v>0</v>
      </c>
      <c r="BJ209" s="42">
        <f>COUNTIFS($T209:$AX209,"CO")</f>
        <v>0</v>
      </c>
      <c r="BK209" s="42">
        <f t="shared" si="21"/>
        <v>3</v>
      </c>
      <c r="BL209" s="42">
        <f t="shared" si="22"/>
        <v>0</v>
      </c>
      <c r="BM209" s="42">
        <f t="shared" si="23"/>
        <v>1</v>
      </c>
      <c r="BN209" s="42">
        <f>SUM(AY209:BJ209)+SUM(COUNTIFS(Q209:AX209,{"TERM","RESIGNED"}))</f>
        <v>30</v>
      </c>
      <c r="BO209" s="1" t="s">
        <v>45</v>
      </c>
      <c r="BP209" s="42" t="s">
        <v>1020</v>
      </c>
      <c r="BQ209" s="34"/>
    </row>
    <row r="210" spans="1:69" x14ac:dyDescent="0.25">
      <c r="A210" s="32">
        <f t="shared" si="24"/>
        <v>208</v>
      </c>
      <c r="B210" s="1" t="s">
        <v>172</v>
      </c>
      <c r="C210" s="1">
        <v>15819</v>
      </c>
      <c r="D210" s="27">
        <v>100576</v>
      </c>
      <c r="E210" s="1" t="s">
        <v>946</v>
      </c>
      <c r="F210" s="34" t="s">
        <v>327</v>
      </c>
      <c r="G210" s="34" t="s">
        <v>55</v>
      </c>
      <c r="H210" s="30">
        <v>44319</v>
      </c>
      <c r="I210" s="30">
        <v>43550</v>
      </c>
      <c r="J210" s="30" t="s">
        <v>39</v>
      </c>
      <c r="K210" s="42">
        <f t="shared" ca="1" si="19"/>
        <v>983</v>
      </c>
      <c r="L210" s="44" t="str">
        <f t="shared" si="20"/>
        <v>Non Billable</v>
      </c>
      <c r="M210" s="34" t="s">
        <v>56</v>
      </c>
      <c r="N210" s="1" t="s">
        <v>41</v>
      </c>
      <c r="O210" s="1" t="s">
        <v>42</v>
      </c>
      <c r="P210" s="1"/>
      <c r="Q210" s="1"/>
      <c r="R210" s="1" t="s">
        <v>57</v>
      </c>
      <c r="S210" s="33" t="s">
        <v>85</v>
      </c>
      <c r="T210" s="47" t="s">
        <v>965</v>
      </c>
      <c r="U210" s="47" t="s">
        <v>20</v>
      </c>
      <c r="V210" s="47" t="s">
        <v>20</v>
      </c>
      <c r="W210" s="47" t="s">
        <v>965</v>
      </c>
      <c r="X210" s="47" t="s">
        <v>965</v>
      </c>
      <c r="Y210" s="47" t="s">
        <v>965</v>
      </c>
      <c r="Z210" s="47" t="s">
        <v>965</v>
      </c>
      <c r="AA210" s="47" t="s">
        <v>965</v>
      </c>
      <c r="AB210" s="47" t="s">
        <v>20</v>
      </c>
      <c r="AC210" s="47" t="s">
        <v>20</v>
      </c>
      <c r="AD210" s="47" t="s">
        <v>965</v>
      </c>
      <c r="AE210" s="47" t="s">
        <v>965</v>
      </c>
      <c r="AF210" s="47" t="s">
        <v>965</v>
      </c>
      <c r="AG210" s="47" t="s">
        <v>965</v>
      </c>
      <c r="AH210" s="47" t="s">
        <v>965</v>
      </c>
      <c r="AI210" s="47" t="s">
        <v>20</v>
      </c>
      <c r="AJ210" s="47" t="s">
        <v>20</v>
      </c>
      <c r="AK210" s="47" t="s">
        <v>965</v>
      </c>
      <c r="AL210" s="47" t="s">
        <v>965</v>
      </c>
      <c r="AM210" s="47" t="s">
        <v>965</v>
      </c>
      <c r="AN210" s="47" t="s">
        <v>965</v>
      </c>
      <c r="AO210" s="47" t="s">
        <v>965</v>
      </c>
      <c r="AP210" s="47" t="s">
        <v>20</v>
      </c>
      <c r="AQ210" s="47" t="s">
        <v>20</v>
      </c>
      <c r="AR210" s="47" t="s">
        <v>20</v>
      </c>
      <c r="AS210" s="47" t="s">
        <v>967</v>
      </c>
      <c r="AT210" s="47" t="s">
        <v>968</v>
      </c>
      <c r="AU210" s="47" t="s">
        <v>968</v>
      </c>
      <c r="AV210" s="47" t="s">
        <v>968</v>
      </c>
      <c r="AW210" s="47" t="s">
        <v>20</v>
      </c>
      <c r="AX210" s="47" t="s">
        <v>20</v>
      </c>
      <c r="AY210" s="42">
        <f>COUNTIFS($T210:$AX210,"P")</f>
        <v>16</v>
      </c>
      <c r="AZ210" s="42">
        <f>COUNTIFS($T210:$AX210,"HD")/2</f>
        <v>0</v>
      </c>
      <c r="BA210" s="42">
        <f>COUNTIFS($T210:$AX210,"DO")</f>
        <v>11</v>
      </c>
      <c r="BB210" s="1">
        <f>COUNTIFS($T210:$AX210,"UPL")</f>
        <v>0</v>
      </c>
      <c r="BC210" s="42">
        <f>COUNTIFS($T210:$AX210,"LWP")</f>
        <v>0</v>
      </c>
      <c r="BD210" s="42">
        <f>SUM(COUNTIFS($T210:$AX210,{"PAT","MAT"}))</f>
        <v>0</v>
      </c>
      <c r="BE210" s="42">
        <f>COUNTIFS($T210:$AX210,"HO")</f>
        <v>0</v>
      </c>
      <c r="BF210" s="42">
        <f>COUNTIFS($T210:$AX210,"NA")</f>
        <v>0</v>
      </c>
      <c r="BG210" s="42">
        <f>COUNTIFS($T210:$AX210,"PL")</f>
        <v>3</v>
      </c>
      <c r="BH210" s="42">
        <f>COUNTIFS($T210:$AX210,"CL")</f>
        <v>1</v>
      </c>
      <c r="BI210" s="42">
        <f>COUNTIFS($T210:$AX210,"BL")</f>
        <v>0</v>
      </c>
      <c r="BJ210" s="42">
        <f>COUNTIFS($T210:$AX210,"CO")</f>
        <v>0</v>
      </c>
      <c r="BK210" s="42">
        <f t="shared" si="21"/>
        <v>4</v>
      </c>
      <c r="BL210" s="42">
        <f t="shared" si="22"/>
        <v>0</v>
      </c>
      <c r="BM210" s="42">
        <f t="shared" si="23"/>
        <v>1</v>
      </c>
      <c r="BN210" s="42">
        <f>SUM(AY210:BJ210)+SUM(COUNTIFS(Q210:AX210,{"TERM","RESIGNED"}))</f>
        <v>31</v>
      </c>
      <c r="BO210" s="1" t="s">
        <v>45</v>
      </c>
      <c r="BP210" s="42" t="s">
        <v>1021</v>
      </c>
      <c r="BQ210" s="34"/>
    </row>
    <row r="211" spans="1:69" x14ac:dyDescent="0.25">
      <c r="A211" s="32">
        <f t="shared" si="24"/>
        <v>209</v>
      </c>
      <c r="B211" s="1" t="s">
        <v>172</v>
      </c>
      <c r="C211" s="1">
        <v>15956</v>
      </c>
      <c r="D211" s="27">
        <v>100580</v>
      </c>
      <c r="E211" s="1" t="s">
        <v>946</v>
      </c>
      <c r="F211" s="34" t="s">
        <v>305</v>
      </c>
      <c r="G211" s="34" t="s">
        <v>67</v>
      </c>
      <c r="H211" s="30">
        <v>44319</v>
      </c>
      <c r="I211" s="30">
        <v>43567</v>
      </c>
      <c r="J211" s="30" t="s">
        <v>39</v>
      </c>
      <c r="K211" s="42">
        <f t="shared" ca="1" si="19"/>
        <v>983</v>
      </c>
      <c r="L211" s="44" t="str">
        <f t="shared" si="20"/>
        <v>Non Billable</v>
      </c>
      <c r="M211" s="34" t="s">
        <v>52</v>
      </c>
      <c r="N211" s="1" t="s">
        <v>41</v>
      </c>
      <c r="O211" s="1" t="s">
        <v>42</v>
      </c>
      <c r="P211" s="1"/>
      <c r="Q211" s="1"/>
      <c r="R211" s="1" t="s">
        <v>57</v>
      </c>
      <c r="S211" s="33" t="s">
        <v>141</v>
      </c>
      <c r="T211" s="47" t="s">
        <v>965</v>
      </c>
      <c r="U211" s="47" t="s">
        <v>20</v>
      </c>
      <c r="V211" s="47" t="s">
        <v>20</v>
      </c>
      <c r="W211" s="47" t="s">
        <v>965</v>
      </c>
      <c r="X211" s="47" t="s">
        <v>965</v>
      </c>
      <c r="Y211" s="47" t="s">
        <v>965</v>
      </c>
      <c r="Z211" s="47" t="s">
        <v>965</v>
      </c>
      <c r="AA211" s="47" t="s">
        <v>968</v>
      </c>
      <c r="AB211" s="47" t="s">
        <v>20</v>
      </c>
      <c r="AC211" s="47" t="s">
        <v>20</v>
      </c>
      <c r="AD211" s="47" t="s">
        <v>968</v>
      </c>
      <c r="AE211" s="47" t="s">
        <v>965</v>
      </c>
      <c r="AF211" s="47" t="s">
        <v>965</v>
      </c>
      <c r="AG211" s="47" t="s">
        <v>965</v>
      </c>
      <c r="AH211" s="47" t="s">
        <v>968</v>
      </c>
      <c r="AI211" s="47" t="s">
        <v>20</v>
      </c>
      <c r="AJ211" s="47" t="s">
        <v>20</v>
      </c>
      <c r="AK211" s="47" t="s">
        <v>967</v>
      </c>
      <c r="AL211" s="47" t="s">
        <v>967</v>
      </c>
      <c r="AM211" s="47" t="s">
        <v>967</v>
      </c>
      <c r="AN211" s="47" t="s">
        <v>968</v>
      </c>
      <c r="AO211" s="47" t="s">
        <v>968</v>
      </c>
      <c r="AP211" s="47" t="s">
        <v>20</v>
      </c>
      <c r="AQ211" s="47" t="s">
        <v>20</v>
      </c>
      <c r="AR211" s="47" t="s">
        <v>20</v>
      </c>
      <c r="AS211" s="47" t="s">
        <v>968</v>
      </c>
      <c r="AT211" s="47" t="s">
        <v>968</v>
      </c>
      <c r="AU211" s="47" t="s">
        <v>968</v>
      </c>
      <c r="AV211" s="47" t="s">
        <v>968</v>
      </c>
      <c r="AW211" s="47" t="s">
        <v>20</v>
      </c>
      <c r="AX211" s="47" t="s">
        <v>20</v>
      </c>
      <c r="AY211" s="42">
        <f>COUNTIFS($T211:$AX211,"P")</f>
        <v>8</v>
      </c>
      <c r="AZ211" s="42">
        <f>COUNTIFS($T211:$AX211,"HD")/2</f>
        <v>0</v>
      </c>
      <c r="BA211" s="42">
        <f>COUNTIFS($T211:$AX211,"DO")</f>
        <v>11</v>
      </c>
      <c r="BB211" s="1">
        <f>COUNTIFS($T211:$AX211,"UPL")</f>
        <v>0</v>
      </c>
      <c r="BC211" s="42">
        <f>COUNTIFS($T211:$AX211,"LWP")</f>
        <v>0</v>
      </c>
      <c r="BD211" s="42">
        <f>SUM(COUNTIFS($T211:$AX211,{"PAT","MAT"}))</f>
        <v>0</v>
      </c>
      <c r="BE211" s="42">
        <f>COUNTIFS($T211:$AX211,"HO")</f>
        <v>0</v>
      </c>
      <c r="BF211" s="42">
        <f>COUNTIFS($T211:$AX211,"NA")</f>
        <v>0</v>
      </c>
      <c r="BG211" s="42">
        <f>COUNTIFS($T211:$AX211,"PL")</f>
        <v>9</v>
      </c>
      <c r="BH211" s="42">
        <f>COUNTIFS($T211:$AX211,"CL")</f>
        <v>3</v>
      </c>
      <c r="BI211" s="42">
        <f>COUNTIFS($T211:$AX211,"BL")</f>
        <v>0</v>
      </c>
      <c r="BJ211" s="42">
        <f>COUNTIFS($T211:$AX211,"CO")</f>
        <v>0</v>
      </c>
      <c r="BK211" s="42">
        <f t="shared" si="21"/>
        <v>12</v>
      </c>
      <c r="BL211" s="42">
        <f t="shared" si="22"/>
        <v>0</v>
      </c>
      <c r="BM211" s="42">
        <f t="shared" si="23"/>
        <v>0</v>
      </c>
      <c r="BN211" s="42">
        <f>SUM(AY211:BJ211)+SUM(COUNTIFS(Q211:AX211,{"TERM","RESIGNED"}))</f>
        <v>31</v>
      </c>
      <c r="BO211" s="1" t="s">
        <v>45</v>
      </c>
      <c r="BP211" s="42" t="s">
        <v>1018</v>
      </c>
      <c r="BQ211" s="34"/>
    </row>
    <row r="212" spans="1:69" x14ac:dyDescent="0.25">
      <c r="A212" s="32">
        <f t="shared" si="24"/>
        <v>210</v>
      </c>
      <c r="B212" s="1" t="s">
        <v>172</v>
      </c>
      <c r="C212" s="1">
        <v>15962</v>
      </c>
      <c r="D212" s="27">
        <v>100581</v>
      </c>
      <c r="E212" s="1" t="s">
        <v>946</v>
      </c>
      <c r="F212" s="34" t="s">
        <v>340</v>
      </c>
      <c r="G212" s="34" t="s">
        <v>190</v>
      </c>
      <c r="H212" s="30">
        <v>44319</v>
      </c>
      <c r="I212" s="30">
        <v>43567</v>
      </c>
      <c r="J212" s="30" t="s">
        <v>39</v>
      </c>
      <c r="K212" s="42">
        <f t="shared" ca="1" si="19"/>
        <v>983</v>
      </c>
      <c r="L212" s="44" t="str">
        <f t="shared" si="20"/>
        <v>Billable</v>
      </c>
      <c r="M212" s="34" t="s">
        <v>187</v>
      </c>
      <c r="N212" s="1" t="s">
        <v>41</v>
      </c>
      <c r="O212" s="1" t="s">
        <v>42</v>
      </c>
      <c r="P212" s="1"/>
      <c r="Q212" s="1"/>
      <c r="R212" s="1" t="s">
        <v>57</v>
      </c>
      <c r="S212" s="33" t="s">
        <v>250</v>
      </c>
      <c r="T212" s="47" t="s">
        <v>965</v>
      </c>
      <c r="U212" s="47" t="s">
        <v>20</v>
      </c>
      <c r="V212" s="47" t="s">
        <v>20</v>
      </c>
      <c r="W212" s="47" t="s">
        <v>965</v>
      </c>
      <c r="X212" s="47" t="s">
        <v>965</v>
      </c>
      <c r="Y212" s="47" t="s">
        <v>965</v>
      </c>
      <c r="Z212" s="47" t="s">
        <v>965</v>
      </c>
      <c r="AA212" s="47" t="s">
        <v>967</v>
      </c>
      <c r="AB212" s="47" t="s">
        <v>20</v>
      </c>
      <c r="AC212" s="47" t="s">
        <v>20</v>
      </c>
      <c r="AD212" s="47" t="s">
        <v>965</v>
      </c>
      <c r="AE212" s="47" t="s">
        <v>965</v>
      </c>
      <c r="AF212" s="47" t="s">
        <v>965</v>
      </c>
      <c r="AG212" s="47" t="s">
        <v>965</v>
      </c>
      <c r="AH212" s="47" t="s">
        <v>965</v>
      </c>
      <c r="AI212" s="47" t="s">
        <v>20</v>
      </c>
      <c r="AJ212" s="47" t="s">
        <v>20</v>
      </c>
      <c r="AK212" s="47" t="s">
        <v>965</v>
      </c>
      <c r="AL212" s="47" t="s">
        <v>965</v>
      </c>
      <c r="AM212" s="47" t="s">
        <v>965</v>
      </c>
      <c r="AN212" s="47" t="s">
        <v>22</v>
      </c>
      <c r="AO212" s="47" t="s">
        <v>965</v>
      </c>
      <c r="AP212" s="47" t="s">
        <v>20</v>
      </c>
      <c r="AQ212" s="47" t="s">
        <v>20</v>
      </c>
      <c r="AR212" s="47" t="s">
        <v>20</v>
      </c>
      <c r="AS212" s="47" t="s">
        <v>967</v>
      </c>
      <c r="AT212" s="47" t="s">
        <v>968</v>
      </c>
      <c r="AU212" s="47" t="s">
        <v>968</v>
      </c>
      <c r="AV212" s="47" t="s">
        <v>968</v>
      </c>
      <c r="AW212" s="47" t="s">
        <v>20</v>
      </c>
      <c r="AX212" s="47" t="s">
        <v>20</v>
      </c>
      <c r="AY212" s="42">
        <f>COUNTIFS($T212:$AX212,"P")</f>
        <v>14</v>
      </c>
      <c r="AZ212" s="42">
        <f>COUNTIFS($T212:$AX212,"HD")/2</f>
        <v>0</v>
      </c>
      <c r="BA212" s="42">
        <f>COUNTIFS($T212:$AX212,"DO")</f>
        <v>11</v>
      </c>
      <c r="BB212" s="1">
        <f>COUNTIFS($T212:$AX212,"UPL")</f>
        <v>0</v>
      </c>
      <c r="BC212" s="42">
        <f>COUNTIFS($T212:$AX212,"LWP")</f>
        <v>1</v>
      </c>
      <c r="BD212" s="42">
        <f>SUM(COUNTIFS($T212:$AX212,{"PAT","MAT"}))</f>
        <v>0</v>
      </c>
      <c r="BE212" s="42">
        <f>COUNTIFS($T212:$AX212,"HO")</f>
        <v>0</v>
      </c>
      <c r="BF212" s="42">
        <f>COUNTIFS($T212:$AX212,"NA")</f>
        <v>0</v>
      </c>
      <c r="BG212" s="42">
        <f>COUNTIFS($T212:$AX212,"PL")</f>
        <v>3</v>
      </c>
      <c r="BH212" s="42">
        <f>COUNTIFS($T212:$AX212,"CL")</f>
        <v>2</v>
      </c>
      <c r="BI212" s="42">
        <f>COUNTIFS($T212:$AX212,"BL")</f>
        <v>0</v>
      </c>
      <c r="BJ212" s="42">
        <f>COUNTIFS($T212:$AX212,"CO")</f>
        <v>0</v>
      </c>
      <c r="BK212" s="42">
        <f t="shared" si="21"/>
        <v>5</v>
      </c>
      <c r="BL212" s="42">
        <f t="shared" si="22"/>
        <v>0</v>
      </c>
      <c r="BM212" s="42">
        <f t="shared" si="23"/>
        <v>1</v>
      </c>
      <c r="BN212" s="42">
        <f>SUM(AY212:BJ212)+SUM(COUNTIFS(Q212:AX212,{"TERM","RESIGNED"}))</f>
        <v>31</v>
      </c>
      <c r="BO212" s="1" t="s">
        <v>45</v>
      </c>
      <c r="BP212" s="42" t="s">
        <v>1018</v>
      </c>
      <c r="BQ212" s="34"/>
    </row>
    <row r="213" spans="1:69" x14ac:dyDescent="0.25">
      <c r="A213" s="32">
        <f t="shared" si="24"/>
        <v>211</v>
      </c>
      <c r="B213" s="1" t="s">
        <v>172</v>
      </c>
      <c r="C213" s="1">
        <v>15997</v>
      </c>
      <c r="D213" s="27">
        <v>100583</v>
      </c>
      <c r="E213" s="1" t="s">
        <v>946</v>
      </c>
      <c r="F213" s="34" t="s">
        <v>154</v>
      </c>
      <c r="G213" s="34" t="s">
        <v>67</v>
      </c>
      <c r="H213" s="30">
        <v>44319</v>
      </c>
      <c r="I213" s="30">
        <v>43571</v>
      </c>
      <c r="J213" s="30" t="s">
        <v>39</v>
      </c>
      <c r="K213" s="42">
        <f t="shared" ca="1" si="19"/>
        <v>983</v>
      </c>
      <c r="L213" s="44" t="str">
        <f t="shared" si="20"/>
        <v>Non Billable</v>
      </c>
      <c r="M213" s="34" t="s">
        <v>52</v>
      </c>
      <c r="N213" s="1" t="s">
        <v>41</v>
      </c>
      <c r="O213" s="1" t="s">
        <v>42</v>
      </c>
      <c r="P213" s="1"/>
      <c r="Q213" s="1"/>
      <c r="R213" s="1" t="s">
        <v>57</v>
      </c>
      <c r="S213" s="33" t="s">
        <v>181</v>
      </c>
      <c r="T213" s="47" t="s">
        <v>965</v>
      </c>
      <c r="U213" s="47" t="s">
        <v>20</v>
      </c>
      <c r="V213" s="47" t="s">
        <v>20</v>
      </c>
      <c r="W213" s="47" t="s">
        <v>965</v>
      </c>
      <c r="X213" s="47" t="s">
        <v>965</v>
      </c>
      <c r="Y213" s="47" t="s">
        <v>965</v>
      </c>
      <c r="Z213" s="47" t="s">
        <v>965</v>
      </c>
      <c r="AA213" s="47" t="s">
        <v>965</v>
      </c>
      <c r="AB213" s="47" t="s">
        <v>20</v>
      </c>
      <c r="AC213" s="47" t="s">
        <v>20</v>
      </c>
      <c r="AD213" s="47" t="s">
        <v>965</v>
      </c>
      <c r="AE213" s="47" t="s">
        <v>965</v>
      </c>
      <c r="AF213" s="47" t="s">
        <v>965</v>
      </c>
      <c r="AG213" s="47" t="s">
        <v>965</v>
      </c>
      <c r="AH213" s="47" t="s">
        <v>965</v>
      </c>
      <c r="AI213" s="47" t="s">
        <v>20</v>
      </c>
      <c r="AJ213" s="47" t="s">
        <v>20</v>
      </c>
      <c r="AK213" s="47" t="s">
        <v>965</v>
      </c>
      <c r="AL213" s="47" t="s">
        <v>965</v>
      </c>
      <c r="AM213" s="47" t="s">
        <v>965</v>
      </c>
      <c r="AN213" s="47" t="s">
        <v>965</v>
      </c>
      <c r="AO213" s="47" t="s">
        <v>965</v>
      </c>
      <c r="AP213" s="47" t="s">
        <v>20</v>
      </c>
      <c r="AQ213" s="47" t="s">
        <v>20</v>
      </c>
      <c r="AR213" s="47" t="s">
        <v>20</v>
      </c>
      <c r="AS213" s="47" t="s">
        <v>967</v>
      </c>
      <c r="AT213" s="47" t="s">
        <v>965</v>
      </c>
      <c r="AU213" s="47" t="s">
        <v>965</v>
      </c>
      <c r="AV213" s="47" t="s">
        <v>965</v>
      </c>
      <c r="AW213" s="47" t="s">
        <v>20</v>
      </c>
      <c r="AX213" s="47" t="s">
        <v>20</v>
      </c>
      <c r="AY213" s="42">
        <f>COUNTIFS($T213:$AX213,"P")</f>
        <v>19</v>
      </c>
      <c r="AZ213" s="42">
        <f>COUNTIFS($T213:$AX213,"HD")/2</f>
        <v>0</v>
      </c>
      <c r="BA213" s="42">
        <f>COUNTIFS($T213:$AX213,"DO")</f>
        <v>11</v>
      </c>
      <c r="BB213" s="1">
        <f>COUNTIFS($T213:$AX213,"UPL")</f>
        <v>0</v>
      </c>
      <c r="BC213" s="42">
        <f>COUNTIFS($T213:$AX213,"LWP")</f>
        <v>0</v>
      </c>
      <c r="BD213" s="42">
        <f>SUM(COUNTIFS($T213:$AX213,{"PAT","MAT"}))</f>
        <v>0</v>
      </c>
      <c r="BE213" s="42">
        <f>COUNTIFS($T213:$AX213,"HO")</f>
        <v>0</v>
      </c>
      <c r="BF213" s="42">
        <f>COUNTIFS($T213:$AX213,"NA")</f>
        <v>0</v>
      </c>
      <c r="BG213" s="42">
        <f>COUNTIFS($T213:$AX213,"PL")</f>
        <v>0</v>
      </c>
      <c r="BH213" s="42">
        <f>COUNTIFS($T213:$AX213,"CL")</f>
        <v>1</v>
      </c>
      <c r="BI213" s="42">
        <f>COUNTIFS($T213:$AX213,"BL")</f>
        <v>0</v>
      </c>
      <c r="BJ213" s="42">
        <f>COUNTIFS($T213:$AX213,"CO")</f>
        <v>0</v>
      </c>
      <c r="BK213" s="42">
        <f t="shared" si="21"/>
        <v>1</v>
      </c>
      <c r="BL213" s="42">
        <f t="shared" si="22"/>
        <v>1</v>
      </c>
      <c r="BM213" s="42">
        <f t="shared" si="23"/>
        <v>1</v>
      </c>
      <c r="BN213" s="42">
        <f>SUM(AY213:BJ213)+SUM(COUNTIFS(Q213:AX213,{"TERM","RESIGNED"}))</f>
        <v>31</v>
      </c>
      <c r="BO213" s="1" t="s">
        <v>45</v>
      </c>
      <c r="BP213" s="42" t="s">
        <v>1023</v>
      </c>
      <c r="BQ213" s="34"/>
    </row>
    <row r="214" spans="1:69" x14ac:dyDescent="0.25">
      <c r="A214" s="32">
        <f t="shared" si="24"/>
        <v>212</v>
      </c>
      <c r="B214" s="1" t="s">
        <v>172</v>
      </c>
      <c r="C214" s="1">
        <v>16071</v>
      </c>
      <c r="D214" s="27">
        <v>100585</v>
      </c>
      <c r="E214" s="1" t="s">
        <v>946</v>
      </c>
      <c r="F214" s="34" t="s">
        <v>165</v>
      </c>
      <c r="G214" s="34" t="s">
        <v>67</v>
      </c>
      <c r="H214" s="30">
        <v>44319</v>
      </c>
      <c r="I214" s="30">
        <v>43578</v>
      </c>
      <c r="J214" s="30" t="s">
        <v>39</v>
      </c>
      <c r="K214" s="42">
        <f t="shared" ca="1" si="19"/>
        <v>983</v>
      </c>
      <c r="L214" s="44" t="str">
        <f t="shared" si="20"/>
        <v>Non Billable</v>
      </c>
      <c r="M214" s="34" t="s">
        <v>52</v>
      </c>
      <c r="N214" s="1" t="s">
        <v>41</v>
      </c>
      <c r="O214" s="1" t="s">
        <v>42</v>
      </c>
      <c r="P214" s="1"/>
      <c r="Q214" s="1"/>
      <c r="R214" s="1" t="s">
        <v>43</v>
      </c>
      <c r="S214" s="33" t="s">
        <v>84</v>
      </c>
      <c r="T214" s="47" t="s">
        <v>965</v>
      </c>
      <c r="U214" s="47" t="s">
        <v>20</v>
      </c>
      <c r="V214" s="47" t="s">
        <v>20</v>
      </c>
      <c r="W214" s="47" t="s">
        <v>965</v>
      </c>
      <c r="X214" s="47" t="s">
        <v>965</v>
      </c>
      <c r="Y214" s="47" t="s">
        <v>965</v>
      </c>
      <c r="Z214" s="47" t="s">
        <v>965</v>
      </c>
      <c r="AA214" s="47" t="s">
        <v>968</v>
      </c>
      <c r="AB214" s="47" t="s">
        <v>20</v>
      </c>
      <c r="AC214" s="47" t="s">
        <v>20</v>
      </c>
      <c r="AD214" s="47" t="s">
        <v>965</v>
      </c>
      <c r="AE214" s="47" t="s">
        <v>965</v>
      </c>
      <c r="AF214" s="47" t="s">
        <v>965</v>
      </c>
      <c r="AG214" s="47" t="s">
        <v>966</v>
      </c>
      <c r="AH214" s="47" t="s">
        <v>965</v>
      </c>
      <c r="AI214" s="47" t="s">
        <v>20</v>
      </c>
      <c r="AJ214" s="47" t="s">
        <v>20</v>
      </c>
      <c r="AK214" s="47" t="s">
        <v>965</v>
      </c>
      <c r="AL214" s="47" t="s">
        <v>967</v>
      </c>
      <c r="AM214" s="47" t="s">
        <v>967</v>
      </c>
      <c r="AN214" s="47" t="s">
        <v>968</v>
      </c>
      <c r="AO214" s="47" t="s">
        <v>968</v>
      </c>
      <c r="AP214" s="47" t="s">
        <v>20</v>
      </c>
      <c r="AQ214" s="47" t="s">
        <v>20</v>
      </c>
      <c r="AR214" s="47" t="s">
        <v>20</v>
      </c>
      <c r="AS214" s="47" t="s">
        <v>965</v>
      </c>
      <c r="AT214" s="47" t="s">
        <v>965</v>
      </c>
      <c r="AU214" s="47" t="s">
        <v>965</v>
      </c>
      <c r="AV214" s="47" t="s">
        <v>967</v>
      </c>
      <c r="AW214" s="47" t="s">
        <v>20</v>
      </c>
      <c r="AX214" s="47" t="s">
        <v>20</v>
      </c>
      <c r="AY214" s="42">
        <f>COUNTIFS($T214:$AX214,"P")</f>
        <v>13</v>
      </c>
      <c r="AZ214" s="42">
        <f>COUNTIFS($T214:$AX214,"HD")/2</f>
        <v>0.5</v>
      </c>
      <c r="BA214" s="42">
        <f>COUNTIFS($T214:$AX214,"DO")</f>
        <v>11</v>
      </c>
      <c r="BB214" s="1">
        <f>COUNTIFS($T214:$AX214,"UPL")</f>
        <v>0</v>
      </c>
      <c r="BC214" s="42">
        <f>COUNTIFS($T214:$AX214,"LWP")</f>
        <v>0</v>
      </c>
      <c r="BD214" s="42">
        <f>SUM(COUNTIFS($T214:$AX214,{"PAT","MAT"}))</f>
        <v>0</v>
      </c>
      <c r="BE214" s="42">
        <f>COUNTIFS($T214:$AX214,"HO")</f>
        <v>0</v>
      </c>
      <c r="BF214" s="42">
        <f>COUNTIFS($T214:$AX214,"NA")</f>
        <v>0</v>
      </c>
      <c r="BG214" s="42">
        <f>COUNTIFS($T214:$AX214,"PL")</f>
        <v>3</v>
      </c>
      <c r="BH214" s="42">
        <f>COUNTIFS($T214:$AX214,"CL")</f>
        <v>3</v>
      </c>
      <c r="BI214" s="42">
        <f>COUNTIFS($T214:$AX214,"BL")</f>
        <v>0</v>
      </c>
      <c r="BJ214" s="42">
        <f>COUNTIFS($T214:$AX214,"CO")</f>
        <v>0</v>
      </c>
      <c r="BK214" s="42">
        <f t="shared" si="21"/>
        <v>6</v>
      </c>
      <c r="BL214" s="42">
        <f t="shared" si="22"/>
        <v>0</v>
      </c>
      <c r="BM214" s="42">
        <f t="shared" si="23"/>
        <v>1</v>
      </c>
      <c r="BN214" s="42">
        <f>SUM(AY214:BJ214)+SUM(COUNTIFS(Q214:AX214,{"TERM","RESIGNED"}))</f>
        <v>30.5</v>
      </c>
      <c r="BO214" s="1" t="s">
        <v>45</v>
      </c>
      <c r="BP214" s="42" t="s">
        <v>1020</v>
      </c>
      <c r="BQ214" s="34"/>
    </row>
    <row r="215" spans="1:69" x14ac:dyDescent="0.25">
      <c r="A215" s="32">
        <f t="shared" si="24"/>
        <v>213</v>
      </c>
      <c r="B215" s="1" t="s">
        <v>172</v>
      </c>
      <c r="C215" s="1">
        <v>16287</v>
      </c>
      <c r="D215" s="27">
        <v>100588</v>
      </c>
      <c r="E215" s="1" t="s">
        <v>945</v>
      </c>
      <c r="F215" s="34" t="s">
        <v>306</v>
      </c>
      <c r="G215" s="34" t="s">
        <v>55</v>
      </c>
      <c r="H215" s="30">
        <v>44319</v>
      </c>
      <c r="I215" s="30">
        <v>43609</v>
      </c>
      <c r="J215" s="30" t="s">
        <v>39</v>
      </c>
      <c r="K215" s="42">
        <f t="shared" ca="1" si="19"/>
        <v>983</v>
      </c>
      <c r="L215" s="44" t="str">
        <f t="shared" si="20"/>
        <v>Non Billable</v>
      </c>
      <c r="M215" s="34" t="s">
        <v>56</v>
      </c>
      <c r="N215" s="1" t="s">
        <v>41</v>
      </c>
      <c r="O215" s="1" t="s">
        <v>42</v>
      </c>
      <c r="P215" s="1"/>
      <c r="Q215" s="1"/>
      <c r="R215" s="1" t="s">
        <v>57</v>
      </c>
      <c r="S215" s="33" t="s">
        <v>1373</v>
      </c>
      <c r="T215" s="47" t="s">
        <v>965</v>
      </c>
      <c r="U215" s="47" t="s">
        <v>20</v>
      </c>
      <c r="V215" s="47" t="s">
        <v>20</v>
      </c>
      <c r="W215" s="47" t="s">
        <v>965</v>
      </c>
      <c r="X215" s="47" t="s">
        <v>965</v>
      </c>
      <c r="Y215" s="47" t="s">
        <v>965</v>
      </c>
      <c r="Z215" s="47" t="s">
        <v>965</v>
      </c>
      <c r="AA215" s="47" t="s">
        <v>965</v>
      </c>
      <c r="AB215" s="47" t="s">
        <v>20</v>
      </c>
      <c r="AC215" s="47" t="s">
        <v>20</v>
      </c>
      <c r="AD215" s="47" t="s">
        <v>965</v>
      </c>
      <c r="AE215" s="47" t="s">
        <v>965</v>
      </c>
      <c r="AF215" s="47" t="s">
        <v>967</v>
      </c>
      <c r="AG215" s="47" t="s">
        <v>965</v>
      </c>
      <c r="AH215" s="47" t="s">
        <v>965</v>
      </c>
      <c r="AI215" s="47" t="s">
        <v>20</v>
      </c>
      <c r="AJ215" s="47" t="s">
        <v>20</v>
      </c>
      <c r="AK215" s="47" t="s">
        <v>965</v>
      </c>
      <c r="AL215" s="47" t="s">
        <v>965</v>
      </c>
      <c r="AM215" s="47" t="s">
        <v>965</v>
      </c>
      <c r="AN215" s="47" t="s">
        <v>967</v>
      </c>
      <c r="AO215" s="47" t="s">
        <v>965</v>
      </c>
      <c r="AP215" s="47" t="s">
        <v>20</v>
      </c>
      <c r="AQ215" s="47" t="s">
        <v>20</v>
      </c>
      <c r="AR215" s="47" t="s">
        <v>20</v>
      </c>
      <c r="AS215" s="47" t="s">
        <v>965</v>
      </c>
      <c r="AT215" s="47" t="s">
        <v>965</v>
      </c>
      <c r="AU215" s="47" t="s">
        <v>965</v>
      </c>
      <c r="AV215" s="47" t="s">
        <v>965</v>
      </c>
      <c r="AW215" s="47" t="s">
        <v>20</v>
      </c>
      <c r="AX215" s="47" t="s">
        <v>20</v>
      </c>
      <c r="AY215" s="42">
        <f>COUNTIFS($T215:$AX215,"P")</f>
        <v>18</v>
      </c>
      <c r="AZ215" s="42">
        <f>COUNTIFS($T215:$AX215,"HD")/2</f>
        <v>0</v>
      </c>
      <c r="BA215" s="42">
        <f>COUNTIFS($T215:$AX215,"DO")</f>
        <v>11</v>
      </c>
      <c r="BB215" s="1">
        <f>COUNTIFS($T215:$AX215,"UPL")</f>
        <v>0</v>
      </c>
      <c r="BC215" s="42">
        <f>COUNTIFS($T215:$AX215,"LWP")</f>
        <v>0</v>
      </c>
      <c r="BD215" s="42">
        <f>SUM(COUNTIFS($T215:$AX215,{"PAT","MAT"}))</f>
        <v>0</v>
      </c>
      <c r="BE215" s="42">
        <f>COUNTIFS($T215:$AX215,"HO")</f>
        <v>0</v>
      </c>
      <c r="BF215" s="42">
        <f>COUNTIFS($T215:$AX215,"NA")</f>
        <v>0</v>
      </c>
      <c r="BG215" s="42">
        <f>COUNTIFS($T215:$AX215,"PL")</f>
        <v>0</v>
      </c>
      <c r="BH215" s="42">
        <f>COUNTIFS($T215:$AX215,"CL")</f>
        <v>2</v>
      </c>
      <c r="BI215" s="42">
        <f>COUNTIFS($T215:$AX215,"BL")</f>
        <v>0</v>
      </c>
      <c r="BJ215" s="42">
        <f>COUNTIFS($T215:$AX215,"CO")</f>
        <v>0</v>
      </c>
      <c r="BK215" s="42">
        <f t="shared" si="21"/>
        <v>2</v>
      </c>
      <c r="BL215" s="42">
        <f t="shared" si="22"/>
        <v>1</v>
      </c>
      <c r="BM215" s="42">
        <f t="shared" si="23"/>
        <v>1</v>
      </c>
      <c r="BN215" s="42">
        <f>SUM(AY215:BJ215)+SUM(COUNTIFS(Q215:AX215,{"TERM","RESIGNED"}))</f>
        <v>31</v>
      </c>
      <c r="BO215" s="1" t="s">
        <v>45</v>
      </c>
      <c r="BP215" s="42" t="s">
        <v>1218</v>
      </c>
      <c r="BQ215" s="34"/>
    </row>
    <row r="216" spans="1:69" x14ac:dyDescent="0.25">
      <c r="A216" s="32">
        <f t="shared" si="24"/>
        <v>214</v>
      </c>
      <c r="B216" s="1" t="s">
        <v>172</v>
      </c>
      <c r="C216" s="1">
        <v>16319</v>
      </c>
      <c r="D216" s="27">
        <v>100589</v>
      </c>
      <c r="E216" s="1" t="s">
        <v>946</v>
      </c>
      <c r="F216" s="34" t="s">
        <v>330</v>
      </c>
      <c r="G216" s="34" t="s">
        <v>55</v>
      </c>
      <c r="H216" s="30">
        <v>44319</v>
      </c>
      <c r="I216" s="30">
        <v>43614</v>
      </c>
      <c r="J216" s="30" t="s">
        <v>39</v>
      </c>
      <c r="K216" s="42">
        <f t="shared" ca="1" si="19"/>
        <v>983</v>
      </c>
      <c r="L216" s="44" t="str">
        <f t="shared" si="20"/>
        <v>Non Billable</v>
      </c>
      <c r="M216" s="34" t="s">
        <v>56</v>
      </c>
      <c r="N216" s="1" t="s">
        <v>41</v>
      </c>
      <c r="O216" s="1" t="s">
        <v>42</v>
      </c>
      <c r="P216" s="1"/>
      <c r="Q216" s="1"/>
      <c r="R216" s="1" t="s">
        <v>57</v>
      </c>
      <c r="S216" s="33" t="s">
        <v>101</v>
      </c>
      <c r="T216" s="47" t="s">
        <v>965</v>
      </c>
      <c r="U216" s="47" t="s">
        <v>20</v>
      </c>
      <c r="V216" s="47" t="s">
        <v>20</v>
      </c>
      <c r="W216" s="47" t="s">
        <v>967</v>
      </c>
      <c r="X216" s="47" t="s">
        <v>965</v>
      </c>
      <c r="Y216" s="47" t="s">
        <v>965</v>
      </c>
      <c r="Z216" s="47" t="s">
        <v>965</v>
      </c>
      <c r="AA216" s="47" t="s">
        <v>965</v>
      </c>
      <c r="AB216" s="47" t="s">
        <v>20</v>
      </c>
      <c r="AC216" s="47" t="s">
        <v>20</v>
      </c>
      <c r="AD216" s="47" t="s">
        <v>965</v>
      </c>
      <c r="AE216" s="47" t="s">
        <v>965</v>
      </c>
      <c r="AF216" s="47" t="s">
        <v>968</v>
      </c>
      <c r="AG216" s="47" t="s">
        <v>965</v>
      </c>
      <c r="AH216" s="47" t="s">
        <v>965</v>
      </c>
      <c r="AI216" s="47" t="s">
        <v>20</v>
      </c>
      <c r="AJ216" s="47" t="s">
        <v>20</v>
      </c>
      <c r="AK216" s="47" t="s">
        <v>968</v>
      </c>
      <c r="AL216" s="47" t="s">
        <v>968</v>
      </c>
      <c r="AM216" s="47" t="s">
        <v>21</v>
      </c>
      <c r="AN216" s="47" t="s">
        <v>21</v>
      </c>
      <c r="AO216" s="47" t="s">
        <v>21</v>
      </c>
      <c r="AP216" s="47" t="s">
        <v>20</v>
      </c>
      <c r="AQ216" s="47" t="s">
        <v>20</v>
      </c>
      <c r="AR216" s="47" t="s">
        <v>20</v>
      </c>
      <c r="AS216" s="47" t="s">
        <v>21</v>
      </c>
      <c r="AT216" s="47" t="s">
        <v>21</v>
      </c>
      <c r="AU216" s="47" t="s">
        <v>21</v>
      </c>
      <c r="AV216" s="47" t="s">
        <v>21</v>
      </c>
      <c r="AW216" s="47" t="s">
        <v>20</v>
      </c>
      <c r="AX216" s="47" t="s">
        <v>20</v>
      </c>
      <c r="AY216" s="42">
        <f>COUNTIFS($T216:$AX216,"P")</f>
        <v>9</v>
      </c>
      <c r="AZ216" s="42">
        <f>COUNTIFS($T216:$AX216,"HD")/2</f>
        <v>0</v>
      </c>
      <c r="BA216" s="42">
        <f>COUNTIFS($T216:$AX216,"DO")</f>
        <v>11</v>
      </c>
      <c r="BB216" s="1">
        <f>COUNTIFS($T216:$AX216,"UPL")</f>
        <v>7</v>
      </c>
      <c r="BC216" s="42">
        <f>COUNTIFS($T216:$AX216,"LWP")</f>
        <v>0</v>
      </c>
      <c r="BD216" s="42">
        <f>SUM(COUNTIFS($T216:$AX216,{"PAT","MAT"}))</f>
        <v>0</v>
      </c>
      <c r="BE216" s="42">
        <f>COUNTIFS($T216:$AX216,"HO")</f>
        <v>0</v>
      </c>
      <c r="BF216" s="42">
        <f>COUNTIFS($T216:$AX216,"NA")</f>
        <v>0</v>
      </c>
      <c r="BG216" s="42">
        <f>COUNTIFS($T216:$AX216,"PL")</f>
        <v>3</v>
      </c>
      <c r="BH216" s="42">
        <f>COUNTIFS($T216:$AX216,"CL")</f>
        <v>1</v>
      </c>
      <c r="BI216" s="42">
        <f>COUNTIFS($T216:$AX216,"BL")</f>
        <v>0</v>
      </c>
      <c r="BJ216" s="42">
        <f>COUNTIFS($T216:$AX216,"CO")</f>
        <v>0</v>
      </c>
      <c r="BK216" s="42">
        <f t="shared" si="21"/>
        <v>4</v>
      </c>
      <c r="BL216" s="42">
        <f t="shared" si="22"/>
        <v>0</v>
      </c>
      <c r="BM216" s="42">
        <f t="shared" si="23"/>
        <v>0</v>
      </c>
      <c r="BN216" s="42">
        <f>SUM(AY216:BJ216)+SUM(COUNTIFS(Q216:AX216,{"TERM","RESIGNED"}))</f>
        <v>31</v>
      </c>
      <c r="BO216" s="1" t="s">
        <v>45</v>
      </c>
      <c r="BP216" s="42" t="s">
        <v>1022</v>
      </c>
      <c r="BQ216" s="34"/>
    </row>
    <row r="217" spans="1:69" x14ac:dyDescent="0.25">
      <c r="A217" s="32">
        <f t="shared" si="24"/>
        <v>215</v>
      </c>
      <c r="B217" s="1" t="s">
        <v>172</v>
      </c>
      <c r="C217" s="1">
        <v>16471</v>
      </c>
      <c r="D217" s="27">
        <v>100591</v>
      </c>
      <c r="E217" s="1" t="s">
        <v>946</v>
      </c>
      <c r="F217" s="34" t="s">
        <v>341</v>
      </c>
      <c r="G217" s="34" t="s">
        <v>190</v>
      </c>
      <c r="H217" s="30">
        <v>44319</v>
      </c>
      <c r="I217" s="30">
        <v>43648</v>
      </c>
      <c r="J217" s="30" t="s">
        <v>39</v>
      </c>
      <c r="K217" s="42">
        <f t="shared" ca="1" si="19"/>
        <v>983</v>
      </c>
      <c r="L217" s="44" t="str">
        <f t="shared" si="20"/>
        <v>Billable</v>
      </c>
      <c r="M217" s="34" t="s">
        <v>187</v>
      </c>
      <c r="N217" s="1" t="s">
        <v>41</v>
      </c>
      <c r="O217" s="1" t="s">
        <v>42</v>
      </c>
      <c r="P217" s="1"/>
      <c r="Q217" s="1"/>
      <c r="R217" s="1" t="s">
        <v>57</v>
      </c>
      <c r="S217" s="33" t="s">
        <v>251</v>
      </c>
      <c r="T217" s="47" t="s">
        <v>968</v>
      </c>
      <c r="U217" s="47" t="s">
        <v>20</v>
      </c>
      <c r="V217" s="47" t="s">
        <v>20</v>
      </c>
      <c r="W217" s="47" t="s">
        <v>968</v>
      </c>
      <c r="X217" s="47" t="s">
        <v>965</v>
      </c>
      <c r="Y217" s="47" t="s">
        <v>965</v>
      </c>
      <c r="Z217" s="47" t="s">
        <v>965</v>
      </c>
      <c r="AA217" s="47" t="s">
        <v>965</v>
      </c>
      <c r="AB217" s="47" t="s">
        <v>20</v>
      </c>
      <c r="AC217" s="47" t="s">
        <v>20</v>
      </c>
      <c r="AD217" s="47" t="s">
        <v>965</v>
      </c>
      <c r="AE217" s="47" t="s">
        <v>965</v>
      </c>
      <c r="AF217" s="47" t="s">
        <v>965</v>
      </c>
      <c r="AG217" s="47" t="s">
        <v>965</v>
      </c>
      <c r="AH217" s="47" t="s">
        <v>965</v>
      </c>
      <c r="AI217" s="47" t="s">
        <v>20</v>
      </c>
      <c r="AJ217" s="47" t="s">
        <v>20</v>
      </c>
      <c r="AK217" s="47" t="s">
        <v>965</v>
      </c>
      <c r="AL217" s="47" t="s">
        <v>965</v>
      </c>
      <c r="AM217" s="47" t="s">
        <v>965</v>
      </c>
      <c r="AN217" s="47" t="s">
        <v>965</v>
      </c>
      <c r="AO217" s="47" t="s">
        <v>22</v>
      </c>
      <c r="AP217" s="47" t="s">
        <v>20</v>
      </c>
      <c r="AQ217" s="47" t="s">
        <v>20</v>
      </c>
      <c r="AR217" s="47" t="s">
        <v>20</v>
      </c>
      <c r="AS217" s="47" t="s">
        <v>967</v>
      </c>
      <c r="AT217" s="47" t="s">
        <v>968</v>
      </c>
      <c r="AU217" s="47" t="s">
        <v>968</v>
      </c>
      <c r="AV217" s="47" t="s">
        <v>968</v>
      </c>
      <c r="AW217" s="47" t="s">
        <v>20</v>
      </c>
      <c r="AX217" s="47" t="s">
        <v>20</v>
      </c>
      <c r="AY217" s="42">
        <f>COUNTIFS($T217:$AX217,"P")</f>
        <v>13</v>
      </c>
      <c r="AZ217" s="42">
        <f>COUNTIFS($T217:$AX217,"HD")/2</f>
        <v>0</v>
      </c>
      <c r="BA217" s="42">
        <f>COUNTIFS($T217:$AX217,"DO")</f>
        <v>11</v>
      </c>
      <c r="BB217" s="1">
        <f>COUNTIFS($T217:$AX217,"UPL")</f>
        <v>0</v>
      </c>
      <c r="BC217" s="42">
        <f>COUNTIFS($T217:$AX217,"LWP")</f>
        <v>1</v>
      </c>
      <c r="BD217" s="42">
        <f>SUM(COUNTIFS($T217:$AX217,{"PAT","MAT"}))</f>
        <v>0</v>
      </c>
      <c r="BE217" s="42">
        <f>COUNTIFS($T217:$AX217,"HO")</f>
        <v>0</v>
      </c>
      <c r="BF217" s="42">
        <f>COUNTIFS($T217:$AX217,"NA")</f>
        <v>0</v>
      </c>
      <c r="BG217" s="42">
        <f>COUNTIFS($T217:$AX217,"PL")</f>
        <v>5</v>
      </c>
      <c r="BH217" s="42">
        <f>COUNTIFS($T217:$AX217,"CL")</f>
        <v>1</v>
      </c>
      <c r="BI217" s="42">
        <f>COUNTIFS($T217:$AX217,"BL")</f>
        <v>0</v>
      </c>
      <c r="BJ217" s="42">
        <f>COUNTIFS($T217:$AX217,"CO")</f>
        <v>0</v>
      </c>
      <c r="BK217" s="42">
        <f t="shared" si="21"/>
        <v>6</v>
      </c>
      <c r="BL217" s="42">
        <f t="shared" si="22"/>
        <v>0</v>
      </c>
      <c r="BM217" s="42">
        <f t="shared" si="23"/>
        <v>1</v>
      </c>
      <c r="BN217" s="42">
        <f>SUM(AY217:BJ217)+SUM(COUNTIFS(Q217:AX217,{"TERM","RESIGNED"}))</f>
        <v>31</v>
      </c>
      <c r="BO217" s="1" t="s">
        <v>45</v>
      </c>
      <c r="BP217" s="42" t="s">
        <v>1023</v>
      </c>
      <c r="BQ217" s="34"/>
    </row>
    <row r="218" spans="1:69" x14ac:dyDescent="0.25">
      <c r="A218" s="32">
        <f t="shared" si="24"/>
        <v>216</v>
      </c>
      <c r="B218" s="1" t="s">
        <v>172</v>
      </c>
      <c r="C218" s="1">
        <v>16650</v>
      </c>
      <c r="D218" s="27">
        <v>100598</v>
      </c>
      <c r="E218" s="1" t="s">
        <v>946</v>
      </c>
      <c r="F218" s="34" t="s">
        <v>307</v>
      </c>
      <c r="G218" s="34" t="s">
        <v>55</v>
      </c>
      <c r="H218" s="30">
        <v>44319</v>
      </c>
      <c r="I218" s="30">
        <v>43679</v>
      </c>
      <c r="J218" s="30" t="s">
        <v>39</v>
      </c>
      <c r="K218" s="42">
        <f t="shared" ca="1" si="19"/>
        <v>983</v>
      </c>
      <c r="L218" s="44" t="str">
        <f t="shared" si="20"/>
        <v>Non Billable</v>
      </c>
      <c r="M218" s="34" t="s">
        <v>56</v>
      </c>
      <c r="N218" s="1" t="s">
        <v>41</v>
      </c>
      <c r="O218" s="1" t="s">
        <v>42</v>
      </c>
      <c r="P218" s="1"/>
      <c r="Q218" s="1"/>
      <c r="R218" s="1" t="s">
        <v>57</v>
      </c>
      <c r="S218" s="33" t="s">
        <v>481</v>
      </c>
      <c r="T218" s="47" t="s">
        <v>965</v>
      </c>
      <c r="U218" s="47" t="s">
        <v>20</v>
      </c>
      <c r="V218" s="47" t="s">
        <v>20</v>
      </c>
      <c r="W218" s="47" t="s">
        <v>965</v>
      </c>
      <c r="X218" s="47" t="s">
        <v>965</v>
      </c>
      <c r="Y218" s="47" t="s">
        <v>965</v>
      </c>
      <c r="Z218" s="47" t="s">
        <v>965</v>
      </c>
      <c r="AA218" s="47" t="s">
        <v>965</v>
      </c>
      <c r="AB218" s="47" t="s">
        <v>20</v>
      </c>
      <c r="AC218" s="47" t="s">
        <v>20</v>
      </c>
      <c r="AD218" s="47" t="s">
        <v>970</v>
      </c>
      <c r="AE218" s="47" t="s">
        <v>965</v>
      </c>
      <c r="AF218" s="47" t="s">
        <v>965</v>
      </c>
      <c r="AG218" s="47" t="s">
        <v>965</v>
      </c>
      <c r="AH218" s="47" t="s">
        <v>965</v>
      </c>
      <c r="AI218" s="47" t="s">
        <v>20</v>
      </c>
      <c r="AJ218" s="47" t="s">
        <v>20</v>
      </c>
      <c r="AK218" s="47" t="s">
        <v>965</v>
      </c>
      <c r="AL218" s="47" t="s">
        <v>965</v>
      </c>
      <c r="AM218" s="47" t="s">
        <v>967</v>
      </c>
      <c r="AN218" s="47" t="s">
        <v>965</v>
      </c>
      <c r="AO218" s="47" t="s">
        <v>965</v>
      </c>
      <c r="AP218" s="47" t="s">
        <v>20</v>
      </c>
      <c r="AQ218" s="47" t="s">
        <v>20</v>
      </c>
      <c r="AR218" s="47" t="s">
        <v>20</v>
      </c>
      <c r="AS218" s="47" t="s">
        <v>965</v>
      </c>
      <c r="AT218" s="47" t="s">
        <v>965</v>
      </c>
      <c r="AU218" s="47" t="s">
        <v>965</v>
      </c>
      <c r="AV218" s="47" t="s">
        <v>965</v>
      </c>
      <c r="AW218" s="47" t="s">
        <v>20</v>
      </c>
      <c r="AX218" s="47" t="s">
        <v>20</v>
      </c>
      <c r="AY218" s="42">
        <f>COUNTIFS($T218:$AX218,"P")</f>
        <v>18</v>
      </c>
      <c r="AZ218" s="42">
        <f>COUNTIFS($T218:$AX218,"HD")/2</f>
        <v>0</v>
      </c>
      <c r="BA218" s="42">
        <f>COUNTIFS($T218:$AX218,"DO")</f>
        <v>11</v>
      </c>
      <c r="BB218" s="1">
        <f>COUNTIFS($T218:$AX218,"UPL")</f>
        <v>0</v>
      </c>
      <c r="BC218" s="42">
        <f>COUNTIFS($T218:$AX218,"LWP")</f>
        <v>0</v>
      </c>
      <c r="BD218" s="42">
        <f>SUM(COUNTIFS($T218:$AX218,{"PAT","MAT"}))</f>
        <v>0</v>
      </c>
      <c r="BE218" s="42">
        <f>COUNTIFS($T218:$AX218,"HO")</f>
        <v>0</v>
      </c>
      <c r="BF218" s="42">
        <f>COUNTIFS($T218:$AX218,"NA")</f>
        <v>0</v>
      </c>
      <c r="BG218" s="42">
        <f>COUNTIFS($T218:$AX218,"PL")</f>
        <v>0</v>
      </c>
      <c r="BH218" s="42">
        <f>COUNTIFS($T218:$AX218,"CL")</f>
        <v>1</v>
      </c>
      <c r="BI218" s="42">
        <f>COUNTIFS($T218:$AX218,"BL")</f>
        <v>1</v>
      </c>
      <c r="BJ218" s="42">
        <f>COUNTIFS($T218:$AX218,"CO")</f>
        <v>0</v>
      </c>
      <c r="BK218" s="42">
        <f t="shared" si="21"/>
        <v>2</v>
      </c>
      <c r="BL218" s="42">
        <f t="shared" si="22"/>
        <v>1</v>
      </c>
      <c r="BM218" s="42">
        <f t="shared" si="23"/>
        <v>1</v>
      </c>
      <c r="BN218" s="42">
        <f>SUM(AY218:BJ218)+SUM(COUNTIFS(Q218:AX218,{"TERM","RESIGNED"}))</f>
        <v>31</v>
      </c>
      <c r="BO218" s="1" t="s">
        <v>45</v>
      </c>
      <c r="BP218" s="42" t="s">
        <v>1023</v>
      </c>
      <c r="BQ218" s="34"/>
    </row>
    <row r="219" spans="1:69" x14ac:dyDescent="0.25">
      <c r="A219" s="32">
        <f t="shared" si="24"/>
        <v>217</v>
      </c>
      <c r="B219" s="1" t="s">
        <v>172</v>
      </c>
      <c r="C219" s="1">
        <v>16725</v>
      </c>
      <c r="D219" s="27">
        <v>100600</v>
      </c>
      <c r="E219" s="1" t="s">
        <v>946</v>
      </c>
      <c r="F219" s="34" t="s">
        <v>329</v>
      </c>
      <c r="G219" s="34" t="s">
        <v>80</v>
      </c>
      <c r="H219" s="30">
        <v>44319</v>
      </c>
      <c r="I219" s="30">
        <v>43698</v>
      </c>
      <c r="J219" s="30" t="s">
        <v>39</v>
      </c>
      <c r="K219" s="42">
        <f t="shared" ca="1" si="19"/>
        <v>983</v>
      </c>
      <c r="L219" s="44" t="str">
        <f t="shared" si="20"/>
        <v>Non Billable</v>
      </c>
      <c r="M219" s="34" t="s">
        <v>56</v>
      </c>
      <c r="N219" s="1" t="s">
        <v>41</v>
      </c>
      <c r="O219" s="1" t="s">
        <v>42</v>
      </c>
      <c r="P219" s="1"/>
      <c r="Q219" s="1"/>
      <c r="R219" s="1" t="s">
        <v>57</v>
      </c>
      <c r="S219" s="33" t="s">
        <v>81</v>
      </c>
      <c r="T219" s="47" t="s">
        <v>965</v>
      </c>
      <c r="U219" s="47" t="s">
        <v>20</v>
      </c>
      <c r="V219" s="47" t="s">
        <v>20</v>
      </c>
      <c r="W219" s="47" t="s">
        <v>965</v>
      </c>
      <c r="X219" s="47" t="s">
        <v>965</v>
      </c>
      <c r="Y219" s="47" t="s">
        <v>965</v>
      </c>
      <c r="Z219" s="47" t="s">
        <v>965</v>
      </c>
      <c r="AA219" s="47" t="s">
        <v>965</v>
      </c>
      <c r="AB219" s="47" t="s">
        <v>20</v>
      </c>
      <c r="AC219" s="47" t="s">
        <v>20</v>
      </c>
      <c r="AD219" s="47" t="s">
        <v>967</v>
      </c>
      <c r="AE219" s="47" t="s">
        <v>968</v>
      </c>
      <c r="AF219" s="47" t="s">
        <v>968</v>
      </c>
      <c r="AG219" s="47" t="s">
        <v>968</v>
      </c>
      <c r="AH219" s="47" t="s">
        <v>968</v>
      </c>
      <c r="AI219" s="47" t="s">
        <v>20</v>
      </c>
      <c r="AJ219" s="47" t="s">
        <v>20</v>
      </c>
      <c r="AK219" s="47" t="s">
        <v>965</v>
      </c>
      <c r="AL219" s="47" t="s">
        <v>965</v>
      </c>
      <c r="AM219" s="47" t="s">
        <v>965</v>
      </c>
      <c r="AN219" s="47" t="s">
        <v>965</v>
      </c>
      <c r="AO219" s="47" t="s">
        <v>965</v>
      </c>
      <c r="AP219" s="47" t="s">
        <v>20</v>
      </c>
      <c r="AQ219" s="47" t="s">
        <v>20</v>
      </c>
      <c r="AR219" s="47" t="s">
        <v>20</v>
      </c>
      <c r="AS219" s="47" t="s">
        <v>965</v>
      </c>
      <c r="AT219" s="47" t="s">
        <v>965</v>
      </c>
      <c r="AU219" s="47" t="s">
        <v>967</v>
      </c>
      <c r="AV219" s="47" t="s">
        <v>965</v>
      </c>
      <c r="AW219" s="47" t="s">
        <v>20</v>
      </c>
      <c r="AX219" s="47" t="s">
        <v>20</v>
      </c>
      <c r="AY219" s="42">
        <f>COUNTIFS($T219:$AX219,"P")</f>
        <v>14</v>
      </c>
      <c r="AZ219" s="42">
        <f>COUNTIFS($T219:$AX219,"HD")/2</f>
        <v>0</v>
      </c>
      <c r="BA219" s="42">
        <f>COUNTIFS($T219:$AX219,"DO")</f>
        <v>11</v>
      </c>
      <c r="BB219" s="1">
        <f>COUNTIFS($T219:$AX219,"UPL")</f>
        <v>0</v>
      </c>
      <c r="BC219" s="42">
        <f>COUNTIFS($T219:$AX219,"LWP")</f>
        <v>0</v>
      </c>
      <c r="BD219" s="42">
        <f>SUM(COUNTIFS($T219:$AX219,{"PAT","MAT"}))</f>
        <v>0</v>
      </c>
      <c r="BE219" s="42">
        <f>COUNTIFS($T219:$AX219,"HO")</f>
        <v>0</v>
      </c>
      <c r="BF219" s="42">
        <f>COUNTIFS($T219:$AX219,"NA")</f>
        <v>0</v>
      </c>
      <c r="BG219" s="42">
        <f>COUNTIFS($T219:$AX219,"PL")</f>
        <v>4</v>
      </c>
      <c r="BH219" s="42">
        <f>COUNTIFS($T219:$AX219,"CL")</f>
        <v>2</v>
      </c>
      <c r="BI219" s="42">
        <f>COUNTIFS($T219:$AX219,"BL")</f>
        <v>0</v>
      </c>
      <c r="BJ219" s="42">
        <f>COUNTIFS($T219:$AX219,"CO")</f>
        <v>0</v>
      </c>
      <c r="BK219" s="42">
        <f t="shared" si="21"/>
        <v>6</v>
      </c>
      <c r="BL219" s="42">
        <f t="shared" si="22"/>
        <v>0</v>
      </c>
      <c r="BM219" s="42">
        <f t="shared" si="23"/>
        <v>1</v>
      </c>
      <c r="BN219" s="42">
        <f>SUM(AY219:BJ219)+SUM(COUNTIFS(Q219:AX219,{"TERM","RESIGNED"}))</f>
        <v>31</v>
      </c>
      <c r="BO219" s="1" t="s">
        <v>45</v>
      </c>
      <c r="BP219" s="42" t="s">
        <v>1217</v>
      </c>
      <c r="BQ219" s="34"/>
    </row>
    <row r="220" spans="1:69" x14ac:dyDescent="0.25">
      <c r="A220" s="32">
        <f t="shared" si="24"/>
        <v>218</v>
      </c>
      <c r="B220" s="1" t="s">
        <v>172</v>
      </c>
      <c r="C220" s="1">
        <v>16845</v>
      </c>
      <c r="D220" s="27">
        <v>100602</v>
      </c>
      <c r="E220" s="1" t="s">
        <v>945</v>
      </c>
      <c r="F220" s="34" t="s">
        <v>342</v>
      </c>
      <c r="G220" s="34" t="s">
        <v>190</v>
      </c>
      <c r="H220" s="30">
        <v>44319</v>
      </c>
      <c r="I220" s="30">
        <v>43719</v>
      </c>
      <c r="J220" s="30" t="s">
        <v>39</v>
      </c>
      <c r="K220" s="42">
        <f t="shared" ca="1" si="19"/>
        <v>983</v>
      </c>
      <c r="L220" s="44" t="str">
        <f t="shared" si="20"/>
        <v>Billable</v>
      </c>
      <c r="M220" s="34" t="s">
        <v>187</v>
      </c>
      <c r="N220" s="1" t="s">
        <v>41</v>
      </c>
      <c r="O220" s="1" t="s">
        <v>42</v>
      </c>
      <c r="P220" s="1"/>
      <c r="Q220" s="1"/>
      <c r="R220" s="1" t="s">
        <v>43</v>
      </c>
      <c r="S220" s="33" t="s">
        <v>239</v>
      </c>
      <c r="T220" s="47" t="s">
        <v>965</v>
      </c>
      <c r="U220" s="47" t="s">
        <v>20</v>
      </c>
      <c r="V220" s="47" t="s">
        <v>20</v>
      </c>
      <c r="W220" s="47" t="s">
        <v>965</v>
      </c>
      <c r="X220" s="47" t="s">
        <v>965</v>
      </c>
      <c r="Y220" s="47" t="s">
        <v>965</v>
      </c>
      <c r="Z220" s="47" t="s">
        <v>965</v>
      </c>
      <c r="AA220" s="47" t="s">
        <v>965</v>
      </c>
      <c r="AB220" s="47" t="s">
        <v>20</v>
      </c>
      <c r="AC220" s="47" t="s">
        <v>20</v>
      </c>
      <c r="AD220" s="47" t="s">
        <v>965</v>
      </c>
      <c r="AE220" s="47" t="s">
        <v>965</v>
      </c>
      <c r="AF220" s="47" t="s">
        <v>965</v>
      </c>
      <c r="AG220" s="47" t="s">
        <v>965</v>
      </c>
      <c r="AH220" s="47" t="s">
        <v>965</v>
      </c>
      <c r="AI220" s="47" t="s">
        <v>20</v>
      </c>
      <c r="AJ220" s="47" t="s">
        <v>20</v>
      </c>
      <c r="AK220" s="47" t="s">
        <v>965</v>
      </c>
      <c r="AL220" s="47" t="s">
        <v>965</v>
      </c>
      <c r="AM220" s="47" t="s">
        <v>965</v>
      </c>
      <c r="AN220" s="47" t="s">
        <v>965</v>
      </c>
      <c r="AO220" s="47" t="s">
        <v>965</v>
      </c>
      <c r="AP220" s="47" t="s">
        <v>20</v>
      </c>
      <c r="AQ220" s="47" t="s">
        <v>20</v>
      </c>
      <c r="AR220" s="47" t="s">
        <v>20</v>
      </c>
      <c r="AS220" s="47" t="s">
        <v>965</v>
      </c>
      <c r="AT220" s="47" t="s">
        <v>965</v>
      </c>
      <c r="AU220" s="47" t="s">
        <v>967</v>
      </c>
      <c r="AV220" s="47" t="s">
        <v>967</v>
      </c>
      <c r="AW220" s="47" t="s">
        <v>20</v>
      </c>
      <c r="AX220" s="47" t="s">
        <v>20</v>
      </c>
      <c r="AY220" s="42">
        <f>COUNTIFS($T220:$AX220,"P")</f>
        <v>18</v>
      </c>
      <c r="AZ220" s="42">
        <f>COUNTIFS($T220:$AX220,"HD")/2</f>
        <v>0</v>
      </c>
      <c r="BA220" s="42">
        <f>COUNTIFS($T220:$AX220,"DO")</f>
        <v>11</v>
      </c>
      <c r="BB220" s="1">
        <f>COUNTIFS($T220:$AX220,"UPL")</f>
        <v>0</v>
      </c>
      <c r="BC220" s="42">
        <f>COUNTIFS($T220:$AX220,"LWP")</f>
        <v>0</v>
      </c>
      <c r="BD220" s="42">
        <f>SUM(COUNTIFS($T220:$AX220,{"PAT","MAT"}))</f>
        <v>0</v>
      </c>
      <c r="BE220" s="42">
        <f>COUNTIFS($T220:$AX220,"HO")</f>
        <v>0</v>
      </c>
      <c r="BF220" s="42">
        <f>COUNTIFS($T220:$AX220,"NA")</f>
        <v>0</v>
      </c>
      <c r="BG220" s="42">
        <f>COUNTIFS($T220:$AX220,"PL")</f>
        <v>0</v>
      </c>
      <c r="BH220" s="42">
        <f>COUNTIFS($T220:$AX220,"CL")</f>
        <v>2</v>
      </c>
      <c r="BI220" s="42">
        <f>COUNTIFS($T220:$AX220,"BL")</f>
        <v>0</v>
      </c>
      <c r="BJ220" s="42">
        <f>COUNTIFS($T220:$AX220,"CO")</f>
        <v>0</v>
      </c>
      <c r="BK220" s="42">
        <f t="shared" si="21"/>
        <v>2</v>
      </c>
      <c r="BL220" s="42">
        <f t="shared" si="22"/>
        <v>1</v>
      </c>
      <c r="BM220" s="42">
        <f t="shared" si="23"/>
        <v>1</v>
      </c>
      <c r="BN220" s="42">
        <f>SUM(AY220:BJ220)+SUM(COUNTIFS(Q220:AX220,{"TERM","RESIGNED"}))</f>
        <v>31</v>
      </c>
      <c r="BO220" s="1" t="s">
        <v>45</v>
      </c>
      <c r="BP220" s="42" t="s">
        <v>1018</v>
      </c>
      <c r="BQ220" s="34"/>
    </row>
    <row r="221" spans="1:69" x14ac:dyDescent="0.25">
      <c r="A221" s="32">
        <f t="shared" si="24"/>
        <v>219</v>
      </c>
      <c r="B221" s="1" t="s">
        <v>172</v>
      </c>
      <c r="C221" s="1">
        <v>16862</v>
      </c>
      <c r="D221" s="27">
        <v>100604</v>
      </c>
      <c r="E221" s="1" t="s">
        <v>946</v>
      </c>
      <c r="F221" s="34" t="s">
        <v>188</v>
      </c>
      <c r="G221" s="34" t="s">
        <v>190</v>
      </c>
      <c r="H221" s="30">
        <v>44319</v>
      </c>
      <c r="I221" s="30">
        <v>43719</v>
      </c>
      <c r="J221" s="30" t="s">
        <v>39</v>
      </c>
      <c r="K221" s="42">
        <f t="shared" ca="1" si="19"/>
        <v>983</v>
      </c>
      <c r="L221" s="44" t="str">
        <f t="shared" si="20"/>
        <v>Billable</v>
      </c>
      <c r="M221" s="34" t="s">
        <v>187</v>
      </c>
      <c r="N221" s="1" t="s">
        <v>41</v>
      </c>
      <c r="O221" s="1" t="s">
        <v>42</v>
      </c>
      <c r="P221" s="1"/>
      <c r="Q221" s="1"/>
      <c r="R221" s="1" t="s">
        <v>43</v>
      </c>
      <c r="S221" s="33" t="s">
        <v>216</v>
      </c>
      <c r="T221" s="47" t="s">
        <v>965</v>
      </c>
      <c r="U221" s="47" t="s">
        <v>20</v>
      </c>
      <c r="V221" s="47" t="s">
        <v>20</v>
      </c>
      <c r="W221" s="47" t="s">
        <v>965</v>
      </c>
      <c r="X221" s="47" t="s">
        <v>965</v>
      </c>
      <c r="Y221" s="47" t="s">
        <v>965</v>
      </c>
      <c r="Z221" s="47" t="s">
        <v>965</v>
      </c>
      <c r="AA221" s="47" t="s">
        <v>967</v>
      </c>
      <c r="AB221" s="47" t="s">
        <v>20</v>
      </c>
      <c r="AC221" s="47" t="s">
        <v>20</v>
      </c>
      <c r="AD221" s="47" t="s">
        <v>965</v>
      </c>
      <c r="AE221" s="47" t="s">
        <v>965</v>
      </c>
      <c r="AF221" s="47" t="s">
        <v>965</v>
      </c>
      <c r="AG221" s="47" t="s">
        <v>965</v>
      </c>
      <c r="AH221" s="47" t="s">
        <v>965</v>
      </c>
      <c r="AI221" s="47" t="s">
        <v>20</v>
      </c>
      <c r="AJ221" s="47" t="s">
        <v>20</v>
      </c>
      <c r="AK221" s="47" t="s">
        <v>968</v>
      </c>
      <c r="AL221" s="47" t="s">
        <v>965</v>
      </c>
      <c r="AM221" s="47" t="s">
        <v>965</v>
      </c>
      <c r="AN221" s="47" t="s">
        <v>965</v>
      </c>
      <c r="AO221" s="47" t="s">
        <v>968</v>
      </c>
      <c r="AP221" s="47" t="s">
        <v>20</v>
      </c>
      <c r="AQ221" s="47" t="s">
        <v>20</v>
      </c>
      <c r="AR221" s="47" t="s">
        <v>20</v>
      </c>
      <c r="AS221" s="47" t="s">
        <v>968</v>
      </c>
      <c r="AT221" s="47" t="s">
        <v>968</v>
      </c>
      <c r="AU221" s="47" t="s">
        <v>968</v>
      </c>
      <c r="AV221" s="47" t="s">
        <v>21</v>
      </c>
      <c r="AW221" s="47" t="s">
        <v>20</v>
      </c>
      <c r="AX221" s="47" t="s">
        <v>20</v>
      </c>
      <c r="AY221" s="42">
        <f>COUNTIFS($T221:$AX221,"P")</f>
        <v>13</v>
      </c>
      <c r="AZ221" s="42">
        <f>COUNTIFS($T221:$AX221,"HD")/2</f>
        <v>0</v>
      </c>
      <c r="BA221" s="42">
        <f>COUNTIFS($T221:$AX221,"DO")</f>
        <v>11</v>
      </c>
      <c r="BB221" s="1">
        <f>COUNTIFS($T221:$AX221,"UPL")</f>
        <v>1</v>
      </c>
      <c r="BC221" s="42">
        <f>COUNTIFS($T221:$AX221,"LWP")</f>
        <v>0</v>
      </c>
      <c r="BD221" s="42">
        <f>SUM(COUNTIFS($T221:$AX221,{"PAT","MAT"}))</f>
        <v>0</v>
      </c>
      <c r="BE221" s="42">
        <f>COUNTIFS($T221:$AX221,"HO")</f>
        <v>0</v>
      </c>
      <c r="BF221" s="42">
        <f>COUNTIFS($T221:$AX221,"NA")</f>
        <v>0</v>
      </c>
      <c r="BG221" s="42">
        <f>COUNTIFS($T221:$AX221,"PL")</f>
        <v>5</v>
      </c>
      <c r="BH221" s="42">
        <f>COUNTIFS($T221:$AX221,"CL")</f>
        <v>1</v>
      </c>
      <c r="BI221" s="42">
        <f>COUNTIFS($T221:$AX221,"BL")</f>
        <v>0</v>
      </c>
      <c r="BJ221" s="42">
        <f>COUNTIFS($T221:$AX221,"CO")</f>
        <v>0</v>
      </c>
      <c r="BK221" s="42">
        <f t="shared" si="21"/>
        <v>6</v>
      </c>
      <c r="BL221" s="42">
        <f t="shared" si="22"/>
        <v>0</v>
      </c>
      <c r="BM221" s="42">
        <f t="shared" si="23"/>
        <v>1</v>
      </c>
      <c r="BN221" s="42">
        <f>SUM(AY221:BJ221)+SUM(COUNTIFS(Q221:AX221,{"TERM","RESIGNED"}))</f>
        <v>31</v>
      </c>
      <c r="BO221" s="1" t="s">
        <v>45</v>
      </c>
      <c r="BP221" s="42" t="s">
        <v>1020</v>
      </c>
      <c r="BQ221" s="34"/>
    </row>
    <row r="222" spans="1:69" x14ac:dyDescent="0.25">
      <c r="A222" s="32">
        <f t="shared" si="24"/>
        <v>220</v>
      </c>
      <c r="B222" s="1" t="s">
        <v>172</v>
      </c>
      <c r="C222" s="1">
        <v>16899</v>
      </c>
      <c r="D222" s="27">
        <v>100606</v>
      </c>
      <c r="E222" s="1" t="s">
        <v>946</v>
      </c>
      <c r="F222" s="34" t="s">
        <v>308</v>
      </c>
      <c r="G222" s="34" t="s">
        <v>94</v>
      </c>
      <c r="H222" s="30">
        <v>44319</v>
      </c>
      <c r="I222" s="30">
        <v>43728</v>
      </c>
      <c r="J222" s="30" t="s">
        <v>39</v>
      </c>
      <c r="K222" s="42">
        <f t="shared" ca="1" si="19"/>
        <v>983</v>
      </c>
      <c r="L222" s="44" t="str">
        <f t="shared" si="20"/>
        <v>Non Billable</v>
      </c>
      <c r="M222" s="34" t="s">
        <v>47</v>
      </c>
      <c r="N222" s="1" t="s">
        <v>41</v>
      </c>
      <c r="O222" s="1" t="s">
        <v>42</v>
      </c>
      <c r="P222" s="1"/>
      <c r="Q222" s="1"/>
      <c r="R222" s="1" t="s">
        <v>43</v>
      </c>
      <c r="S222" s="33" t="s">
        <v>61</v>
      </c>
      <c r="T222" s="47" t="s">
        <v>967</v>
      </c>
      <c r="U222" s="47" t="s">
        <v>20</v>
      </c>
      <c r="V222" s="47" t="s">
        <v>20</v>
      </c>
      <c r="W222" s="47" t="s">
        <v>965</v>
      </c>
      <c r="X222" s="47" t="s">
        <v>965</v>
      </c>
      <c r="Y222" s="47" t="s">
        <v>965</v>
      </c>
      <c r="Z222" s="47" t="s">
        <v>965</v>
      </c>
      <c r="AA222" s="47" t="s">
        <v>965</v>
      </c>
      <c r="AB222" s="47" t="s">
        <v>20</v>
      </c>
      <c r="AC222" s="47" t="s">
        <v>20</v>
      </c>
      <c r="AD222" s="47" t="s">
        <v>968</v>
      </c>
      <c r="AE222" s="47" t="s">
        <v>968</v>
      </c>
      <c r="AF222" s="47" t="s">
        <v>965</v>
      </c>
      <c r="AG222" s="47" t="s">
        <v>965</v>
      </c>
      <c r="AH222" s="47" t="s">
        <v>965</v>
      </c>
      <c r="AI222" s="47" t="s">
        <v>20</v>
      </c>
      <c r="AJ222" s="47" t="s">
        <v>20</v>
      </c>
      <c r="AK222" s="47" t="s">
        <v>965</v>
      </c>
      <c r="AL222" s="47" t="s">
        <v>965</v>
      </c>
      <c r="AM222" s="47" t="s">
        <v>965</v>
      </c>
      <c r="AN222" s="47" t="s">
        <v>965</v>
      </c>
      <c r="AO222" s="47" t="s">
        <v>965</v>
      </c>
      <c r="AP222" s="47" t="s">
        <v>20</v>
      </c>
      <c r="AQ222" s="47" t="s">
        <v>20</v>
      </c>
      <c r="AR222" s="47" t="s">
        <v>20</v>
      </c>
      <c r="AS222" s="47" t="s">
        <v>968</v>
      </c>
      <c r="AT222" s="47" t="s">
        <v>968</v>
      </c>
      <c r="AU222" s="47" t="s">
        <v>968</v>
      </c>
      <c r="AV222" s="47" t="s">
        <v>968</v>
      </c>
      <c r="AW222" s="47" t="s">
        <v>20</v>
      </c>
      <c r="AX222" s="47" t="s">
        <v>20</v>
      </c>
      <c r="AY222" s="42">
        <f>COUNTIFS($T222:$AX222,"P")</f>
        <v>13</v>
      </c>
      <c r="AZ222" s="42">
        <f>COUNTIFS($T222:$AX222,"HD")/2</f>
        <v>0</v>
      </c>
      <c r="BA222" s="42">
        <f>COUNTIFS($T222:$AX222,"DO")</f>
        <v>11</v>
      </c>
      <c r="BB222" s="1">
        <f>COUNTIFS($T222:$AX222,"UPL")</f>
        <v>0</v>
      </c>
      <c r="BC222" s="42">
        <f>COUNTIFS($T222:$AX222,"LWP")</f>
        <v>0</v>
      </c>
      <c r="BD222" s="42">
        <f>SUM(COUNTIFS($T222:$AX222,{"PAT","MAT"}))</f>
        <v>0</v>
      </c>
      <c r="BE222" s="42">
        <f>COUNTIFS($T222:$AX222,"HO")</f>
        <v>0</v>
      </c>
      <c r="BF222" s="42">
        <f>COUNTIFS($T222:$AX222,"NA")</f>
        <v>0</v>
      </c>
      <c r="BG222" s="42">
        <f>COUNTIFS($T222:$AX222,"PL")</f>
        <v>6</v>
      </c>
      <c r="BH222" s="42">
        <f>COUNTIFS($T222:$AX222,"CL")</f>
        <v>1</v>
      </c>
      <c r="BI222" s="42">
        <f>COUNTIFS($T222:$AX222,"BL")</f>
        <v>0</v>
      </c>
      <c r="BJ222" s="42">
        <f>COUNTIFS($T222:$AX222,"CO")</f>
        <v>0</v>
      </c>
      <c r="BK222" s="42">
        <f t="shared" si="21"/>
        <v>7</v>
      </c>
      <c r="BL222" s="42">
        <f t="shared" si="22"/>
        <v>0</v>
      </c>
      <c r="BM222" s="42">
        <f t="shared" si="23"/>
        <v>1</v>
      </c>
      <c r="BN222" s="42">
        <f>SUM(AY222:BJ222)+SUM(COUNTIFS(Q222:AX222,{"TERM","RESIGNED"}))</f>
        <v>31</v>
      </c>
      <c r="BO222" s="1" t="s">
        <v>45</v>
      </c>
      <c r="BP222" s="42" t="s">
        <v>1019</v>
      </c>
      <c r="BQ222" s="34"/>
    </row>
    <row r="223" spans="1:69" x14ac:dyDescent="0.25">
      <c r="A223" s="32">
        <f t="shared" si="24"/>
        <v>221</v>
      </c>
      <c r="B223" s="1" t="s">
        <v>172</v>
      </c>
      <c r="C223" s="1">
        <v>17043</v>
      </c>
      <c r="D223" s="27">
        <v>100613</v>
      </c>
      <c r="E223" s="1" t="s">
        <v>946</v>
      </c>
      <c r="F223" s="34" t="s">
        <v>309</v>
      </c>
      <c r="G223" s="34" t="s">
        <v>55</v>
      </c>
      <c r="H223" s="30">
        <v>44319</v>
      </c>
      <c r="I223" s="30">
        <v>43753</v>
      </c>
      <c r="J223" s="30" t="s">
        <v>39</v>
      </c>
      <c r="K223" s="42">
        <f t="shared" ca="1" si="19"/>
        <v>983</v>
      </c>
      <c r="L223" s="44" t="str">
        <f t="shared" si="20"/>
        <v>Non Billable</v>
      </c>
      <c r="M223" s="34" t="s">
        <v>56</v>
      </c>
      <c r="N223" s="1" t="s">
        <v>41</v>
      </c>
      <c r="O223" s="1" t="s">
        <v>42</v>
      </c>
      <c r="P223" s="1"/>
      <c r="Q223" s="1"/>
      <c r="R223" s="1" t="s">
        <v>57</v>
      </c>
      <c r="S223" s="33" t="s">
        <v>76</v>
      </c>
      <c r="T223" s="47" t="s">
        <v>965</v>
      </c>
      <c r="U223" s="47" t="s">
        <v>20</v>
      </c>
      <c r="V223" s="47" t="s">
        <v>20</v>
      </c>
      <c r="W223" s="47" t="s">
        <v>965</v>
      </c>
      <c r="X223" s="47" t="s">
        <v>965</v>
      </c>
      <c r="Y223" s="47" t="s">
        <v>965</v>
      </c>
      <c r="Z223" s="47" t="s">
        <v>965</v>
      </c>
      <c r="AA223" s="47" t="s">
        <v>965</v>
      </c>
      <c r="AB223" s="47" t="s">
        <v>20</v>
      </c>
      <c r="AC223" s="47" t="s">
        <v>20</v>
      </c>
      <c r="AD223" s="47" t="s">
        <v>967</v>
      </c>
      <c r="AE223" s="47" t="s">
        <v>970</v>
      </c>
      <c r="AF223" s="47" t="s">
        <v>965</v>
      </c>
      <c r="AG223" s="47" t="s">
        <v>965</v>
      </c>
      <c r="AH223" s="47" t="s">
        <v>965</v>
      </c>
      <c r="AI223" s="47" t="s">
        <v>20</v>
      </c>
      <c r="AJ223" s="47" t="s">
        <v>20</v>
      </c>
      <c r="AK223" s="47" t="s">
        <v>965</v>
      </c>
      <c r="AL223" s="47" t="s">
        <v>965</v>
      </c>
      <c r="AM223" s="47" t="s">
        <v>965</v>
      </c>
      <c r="AN223" s="47" t="s">
        <v>965</v>
      </c>
      <c r="AO223" s="47" t="s">
        <v>965</v>
      </c>
      <c r="AP223" s="47" t="s">
        <v>20</v>
      </c>
      <c r="AQ223" s="47" t="s">
        <v>20</v>
      </c>
      <c r="AR223" s="47" t="s">
        <v>20</v>
      </c>
      <c r="AS223" s="47" t="s">
        <v>965</v>
      </c>
      <c r="AT223" s="47" t="s">
        <v>965</v>
      </c>
      <c r="AU223" s="47" t="s">
        <v>965</v>
      </c>
      <c r="AV223" s="47" t="s">
        <v>967</v>
      </c>
      <c r="AW223" s="47" t="s">
        <v>20</v>
      </c>
      <c r="AX223" s="47" t="s">
        <v>20</v>
      </c>
      <c r="AY223" s="42">
        <f>COUNTIFS($T223:$AX223,"P")</f>
        <v>17</v>
      </c>
      <c r="AZ223" s="42">
        <f>COUNTIFS($T223:$AX223,"HD")/2</f>
        <v>0</v>
      </c>
      <c r="BA223" s="42">
        <f>COUNTIFS($T223:$AX223,"DO")</f>
        <v>11</v>
      </c>
      <c r="BB223" s="1">
        <f>COUNTIFS($T223:$AX223,"UPL")</f>
        <v>0</v>
      </c>
      <c r="BC223" s="42">
        <f>COUNTIFS($T223:$AX223,"LWP")</f>
        <v>0</v>
      </c>
      <c r="BD223" s="42">
        <f>SUM(COUNTIFS($T223:$AX223,{"PAT","MAT"}))</f>
        <v>0</v>
      </c>
      <c r="BE223" s="42">
        <f>COUNTIFS($T223:$AX223,"HO")</f>
        <v>0</v>
      </c>
      <c r="BF223" s="42">
        <f>COUNTIFS($T223:$AX223,"NA")</f>
        <v>0</v>
      </c>
      <c r="BG223" s="42">
        <f>COUNTIFS($T223:$AX223,"PL")</f>
        <v>0</v>
      </c>
      <c r="BH223" s="42">
        <f>COUNTIFS($T223:$AX223,"CL")</f>
        <v>2</v>
      </c>
      <c r="BI223" s="42">
        <f>COUNTIFS($T223:$AX223,"BL")</f>
        <v>1</v>
      </c>
      <c r="BJ223" s="42">
        <f>COUNTIFS($T223:$AX223,"CO")</f>
        <v>0</v>
      </c>
      <c r="BK223" s="42">
        <f t="shared" si="21"/>
        <v>3</v>
      </c>
      <c r="BL223" s="42">
        <f t="shared" si="22"/>
        <v>1</v>
      </c>
      <c r="BM223" s="42">
        <f t="shared" si="23"/>
        <v>1</v>
      </c>
      <c r="BN223" s="42">
        <f>SUM(AY223:BJ223)+SUM(COUNTIFS(Q223:AX223,{"TERM","RESIGNED"}))</f>
        <v>31</v>
      </c>
      <c r="BO223" s="1" t="s">
        <v>45</v>
      </c>
      <c r="BP223" s="42" t="s">
        <v>1222</v>
      </c>
      <c r="BQ223" s="34"/>
    </row>
    <row r="224" spans="1:69" x14ac:dyDescent="0.25">
      <c r="A224" s="32">
        <f t="shared" si="24"/>
        <v>222</v>
      </c>
      <c r="B224" s="1" t="s">
        <v>172</v>
      </c>
      <c r="C224" s="1">
        <v>17189</v>
      </c>
      <c r="D224" s="27">
        <v>100622</v>
      </c>
      <c r="E224" s="1" t="s">
        <v>946</v>
      </c>
      <c r="F224" s="34" t="s">
        <v>343</v>
      </c>
      <c r="G224" s="34" t="s">
        <v>190</v>
      </c>
      <c r="H224" s="30">
        <v>44319</v>
      </c>
      <c r="I224" s="30">
        <v>43817</v>
      </c>
      <c r="J224" s="30" t="s">
        <v>39</v>
      </c>
      <c r="K224" s="42">
        <f t="shared" ca="1" si="19"/>
        <v>983</v>
      </c>
      <c r="L224" s="44" t="str">
        <f t="shared" si="20"/>
        <v>Billable</v>
      </c>
      <c r="M224" s="34" t="s">
        <v>187</v>
      </c>
      <c r="N224" s="1" t="s">
        <v>41</v>
      </c>
      <c r="O224" s="1" t="s">
        <v>42</v>
      </c>
      <c r="P224" s="1"/>
      <c r="Q224" s="1"/>
      <c r="R224" s="1" t="s">
        <v>57</v>
      </c>
      <c r="S224" s="33" t="s">
        <v>304</v>
      </c>
      <c r="T224" s="47" t="s">
        <v>965</v>
      </c>
      <c r="U224" s="47" t="s">
        <v>20</v>
      </c>
      <c r="V224" s="47" t="s">
        <v>20</v>
      </c>
      <c r="W224" s="47" t="s">
        <v>965</v>
      </c>
      <c r="X224" s="47" t="s">
        <v>965</v>
      </c>
      <c r="Y224" s="47" t="s">
        <v>965</v>
      </c>
      <c r="Z224" s="47" t="s">
        <v>965</v>
      </c>
      <c r="AA224" s="47" t="s">
        <v>965</v>
      </c>
      <c r="AB224" s="47" t="s">
        <v>20</v>
      </c>
      <c r="AC224" s="47" t="s">
        <v>20</v>
      </c>
      <c r="AD224" s="47" t="s">
        <v>965</v>
      </c>
      <c r="AE224" s="47" t="s">
        <v>965</v>
      </c>
      <c r="AF224" s="47" t="s">
        <v>965</v>
      </c>
      <c r="AG224" s="47" t="s">
        <v>965</v>
      </c>
      <c r="AH224" s="47" t="s">
        <v>967</v>
      </c>
      <c r="AI224" s="47" t="s">
        <v>20</v>
      </c>
      <c r="AJ224" s="47" t="s">
        <v>20</v>
      </c>
      <c r="AK224" s="47" t="s">
        <v>967</v>
      </c>
      <c r="AL224" s="47" t="s">
        <v>965</v>
      </c>
      <c r="AM224" s="47" t="s">
        <v>965</v>
      </c>
      <c r="AN224" s="47" t="s">
        <v>965</v>
      </c>
      <c r="AO224" s="47" t="s">
        <v>967</v>
      </c>
      <c r="AP224" s="47" t="s">
        <v>20</v>
      </c>
      <c r="AQ224" s="47" t="s">
        <v>20</v>
      </c>
      <c r="AR224" s="47" t="s">
        <v>20</v>
      </c>
      <c r="AS224" s="47" t="s">
        <v>968</v>
      </c>
      <c r="AT224" s="47" t="s">
        <v>968</v>
      </c>
      <c r="AU224" s="47" t="s">
        <v>968</v>
      </c>
      <c r="AV224" s="47" t="s">
        <v>968</v>
      </c>
      <c r="AW224" s="47" t="s">
        <v>20</v>
      </c>
      <c r="AX224" s="47" t="s">
        <v>20</v>
      </c>
      <c r="AY224" s="42">
        <f>COUNTIFS($T224:$AX224,"P")</f>
        <v>13</v>
      </c>
      <c r="AZ224" s="42">
        <f>COUNTIFS($T224:$AX224,"HD")/2</f>
        <v>0</v>
      </c>
      <c r="BA224" s="42">
        <f>COUNTIFS($T224:$AX224,"DO")</f>
        <v>11</v>
      </c>
      <c r="BB224" s="1">
        <f>COUNTIFS($T224:$AX224,"UPL")</f>
        <v>0</v>
      </c>
      <c r="BC224" s="42">
        <f>COUNTIFS($T224:$AX224,"LWP")</f>
        <v>0</v>
      </c>
      <c r="BD224" s="42">
        <f>SUM(COUNTIFS($T224:$AX224,{"PAT","MAT"}))</f>
        <v>0</v>
      </c>
      <c r="BE224" s="42">
        <f>COUNTIFS($T224:$AX224,"HO")</f>
        <v>0</v>
      </c>
      <c r="BF224" s="42">
        <f>COUNTIFS($T224:$AX224,"NA")</f>
        <v>0</v>
      </c>
      <c r="BG224" s="42">
        <f>COUNTIFS($T224:$AX224,"PL")</f>
        <v>4</v>
      </c>
      <c r="BH224" s="42">
        <f>COUNTIFS($T224:$AX224,"CL")</f>
        <v>3</v>
      </c>
      <c r="BI224" s="42">
        <f>COUNTIFS($T224:$AX224,"BL")</f>
        <v>0</v>
      </c>
      <c r="BJ224" s="42">
        <f>COUNTIFS($T224:$AX224,"CO")</f>
        <v>0</v>
      </c>
      <c r="BK224" s="42">
        <f t="shared" si="21"/>
        <v>7</v>
      </c>
      <c r="BL224" s="42">
        <f t="shared" si="22"/>
        <v>0</v>
      </c>
      <c r="BM224" s="42">
        <f t="shared" si="23"/>
        <v>1</v>
      </c>
      <c r="BN224" s="42">
        <f>SUM(AY224:BJ224)+SUM(COUNTIFS(Q224:AX224,{"TERM","RESIGNED"}))</f>
        <v>31</v>
      </c>
      <c r="BO224" s="1" t="s">
        <v>45</v>
      </c>
      <c r="BP224" s="42" t="s">
        <v>1020</v>
      </c>
      <c r="BQ224" s="34"/>
    </row>
    <row r="225" spans="1:69" x14ac:dyDescent="0.25">
      <c r="A225" s="32">
        <f t="shared" si="24"/>
        <v>223</v>
      </c>
      <c r="B225" s="1" t="s">
        <v>172</v>
      </c>
      <c r="C225" s="1">
        <v>17195</v>
      </c>
      <c r="D225" s="27">
        <v>100624</v>
      </c>
      <c r="E225" s="1" t="s">
        <v>946</v>
      </c>
      <c r="F225" s="34" t="s">
        <v>310</v>
      </c>
      <c r="G225" s="34" t="s">
        <v>954</v>
      </c>
      <c r="H225" s="30">
        <v>44319</v>
      </c>
      <c r="I225" s="30">
        <v>43817</v>
      </c>
      <c r="J225" s="30" t="s">
        <v>39</v>
      </c>
      <c r="K225" s="42">
        <f t="shared" ca="1" si="19"/>
        <v>983</v>
      </c>
      <c r="L225" s="44" t="str">
        <f t="shared" si="20"/>
        <v>Non Billable</v>
      </c>
      <c r="M225" s="34" t="s">
        <v>199</v>
      </c>
      <c r="N225" s="1" t="s">
        <v>41</v>
      </c>
      <c r="O225" s="1" t="s">
        <v>42</v>
      </c>
      <c r="P225" s="1"/>
      <c r="Q225" s="1"/>
      <c r="R225" s="1" t="s">
        <v>43</v>
      </c>
      <c r="S225" s="33" t="s">
        <v>225</v>
      </c>
      <c r="T225" s="47" t="s">
        <v>965</v>
      </c>
      <c r="U225" s="47" t="s">
        <v>20</v>
      </c>
      <c r="V225" s="47" t="s">
        <v>20</v>
      </c>
      <c r="W225" s="47" t="s">
        <v>965</v>
      </c>
      <c r="X225" s="47" t="s">
        <v>965</v>
      </c>
      <c r="Y225" s="47" t="s">
        <v>965</v>
      </c>
      <c r="Z225" s="47" t="s">
        <v>965</v>
      </c>
      <c r="AA225" s="47" t="s">
        <v>965</v>
      </c>
      <c r="AB225" s="47" t="s">
        <v>20</v>
      </c>
      <c r="AC225" s="47" t="s">
        <v>20</v>
      </c>
      <c r="AD225" s="47" t="s">
        <v>965</v>
      </c>
      <c r="AE225" s="47" t="s">
        <v>965</v>
      </c>
      <c r="AF225" s="47" t="s">
        <v>965</v>
      </c>
      <c r="AG225" s="47" t="s">
        <v>965</v>
      </c>
      <c r="AH225" s="47" t="s">
        <v>967</v>
      </c>
      <c r="AI225" s="47" t="s">
        <v>20</v>
      </c>
      <c r="AJ225" s="47" t="s">
        <v>20</v>
      </c>
      <c r="AK225" s="47" t="s">
        <v>967</v>
      </c>
      <c r="AL225" s="47" t="s">
        <v>968</v>
      </c>
      <c r="AM225" s="47" t="s">
        <v>968</v>
      </c>
      <c r="AN225" s="47" t="s">
        <v>21</v>
      </c>
      <c r="AO225" s="47" t="s">
        <v>21</v>
      </c>
      <c r="AP225" s="47" t="s">
        <v>20</v>
      </c>
      <c r="AQ225" s="47" t="s">
        <v>20</v>
      </c>
      <c r="AR225" s="47" t="s">
        <v>20</v>
      </c>
      <c r="AS225" s="47" t="s">
        <v>965</v>
      </c>
      <c r="AT225" s="47" t="s">
        <v>965</v>
      </c>
      <c r="AU225" s="47" t="s">
        <v>965</v>
      </c>
      <c r="AV225" s="47" t="s">
        <v>965</v>
      </c>
      <c r="AW225" s="47" t="s">
        <v>20</v>
      </c>
      <c r="AX225" s="47" t="s">
        <v>20</v>
      </c>
      <c r="AY225" s="42">
        <f>COUNTIFS($T225:$AX225,"P")</f>
        <v>14</v>
      </c>
      <c r="AZ225" s="42">
        <f>COUNTIFS($T225:$AX225,"HD")/2</f>
        <v>0</v>
      </c>
      <c r="BA225" s="42">
        <f>COUNTIFS($T225:$AX225,"DO")</f>
        <v>11</v>
      </c>
      <c r="BB225" s="1">
        <f>COUNTIFS($T225:$AX225,"UPL")</f>
        <v>2</v>
      </c>
      <c r="BC225" s="42">
        <f>COUNTIFS($T225:$AX225,"LWP")</f>
        <v>0</v>
      </c>
      <c r="BD225" s="42">
        <f>SUM(COUNTIFS($T225:$AX225,{"PAT","MAT"}))</f>
        <v>0</v>
      </c>
      <c r="BE225" s="42">
        <f>COUNTIFS($T225:$AX225,"HO")</f>
        <v>0</v>
      </c>
      <c r="BF225" s="42">
        <f>COUNTIFS($T225:$AX225,"NA")</f>
        <v>0</v>
      </c>
      <c r="BG225" s="42">
        <f>COUNTIFS($T225:$AX225,"PL")</f>
        <v>2</v>
      </c>
      <c r="BH225" s="42">
        <f>COUNTIFS($T225:$AX225,"CL")</f>
        <v>2</v>
      </c>
      <c r="BI225" s="42">
        <f>COUNTIFS($T225:$AX225,"BL")</f>
        <v>0</v>
      </c>
      <c r="BJ225" s="42">
        <f>COUNTIFS($T225:$AX225,"CO")</f>
        <v>0</v>
      </c>
      <c r="BK225" s="42">
        <f t="shared" si="21"/>
        <v>4</v>
      </c>
      <c r="BL225" s="42">
        <f t="shared" si="22"/>
        <v>0</v>
      </c>
      <c r="BM225" s="42">
        <f t="shared" si="23"/>
        <v>1</v>
      </c>
      <c r="BN225" s="42">
        <f>SUM(AY225:BJ225)+SUM(COUNTIFS(Q225:AX225,{"TERM","RESIGNED"}))</f>
        <v>31</v>
      </c>
      <c r="BO225" s="1" t="s">
        <v>45</v>
      </c>
      <c r="BP225" s="42" t="s">
        <v>1023</v>
      </c>
      <c r="BQ225" s="34"/>
    </row>
    <row r="226" spans="1:69" x14ac:dyDescent="0.25">
      <c r="A226" s="32">
        <f t="shared" si="24"/>
        <v>224</v>
      </c>
      <c r="B226" s="1" t="s">
        <v>172</v>
      </c>
      <c r="C226" s="1">
        <v>17369</v>
      </c>
      <c r="D226" s="27">
        <v>100630</v>
      </c>
      <c r="E226" s="1" t="s">
        <v>946</v>
      </c>
      <c r="F226" s="34" t="s">
        <v>332</v>
      </c>
      <c r="G226" s="34" t="s">
        <v>190</v>
      </c>
      <c r="H226" s="30">
        <v>44319</v>
      </c>
      <c r="I226" s="30">
        <v>43872</v>
      </c>
      <c r="J226" s="30" t="s">
        <v>39</v>
      </c>
      <c r="K226" s="42">
        <f t="shared" ca="1" si="19"/>
        <v>983</v>
      </c>
      <c r="L226" s="44" t="str">
        <f t="shared" si="20"/>
        <v>Billable</v>
      </c>
      <c r="M226" s="34" t="s">
        <v>187</v>
      </c>
      <c r="N226" s="1" t="s">
        <v>41</v>
      </c>
      <c r="O226" s="1" t="s">
        <v>42</v>
      </c>
      <c r="P226" s="1"/>
      <c r="Q226" s="1"/>
      <c r="R226" s="1" t="s">
        <v>43</v>
      </c>
      <c r="S226" s="33" t="s">
        <v>239</v>
      </c>
      <c r="T226" s="47" t="s">
        <v>965</v>
      </c>
      <c r="U226" s="47" t="s">
        <v>20</v>
      </c>
      <c r="V226" s="47" t="s">
        <v>20</v>
      </c>
      <c r="W226" s="47" t="s">
        <v>965</v>
      </c>
      <c r="X226" s="47" t="s">
        <v>965</v>
      </c>
      <c r="Y226" s="47" t="s">
        <v>965</v>
      </c>
      <c r="Z226" s="47" t="s">
        <v>965</v>
      </c>
      <c r="AA226" s="47" t="s">
        <v>965</v>
      </c>
      <c r="AB226" s="47" t="s">
        <v>20</v>
      </c>
      <c r="AC226" s="47" t="s">
        <v>20</v>
      </c>
      <c r="AD226" s="47" t="s">
        <v>965</v>
      </c>
      <c r="AE226" s="47" t="s">
        <v>965</v>
      </c>
      <c r="AF226" s="47" t="s">
        <v>965</v>
      </c>
      <c r="AG226" s="47" t="s">
        <v>965</v>
      </c>
      <c r="AH226" s="47" t="s">
        <v>965</v>
      </c>
      <c r="AI226" s="47" t="s">
        <v>20</v>
      </c>
      <c r="AJ226" s="47" t="s">
        <v>20</v>
      </c>
      <c r="AK226" s="47" t="s">
        <v>965</v>
      </c>
      <c r="AL226" s="47" t="s">
        <v>965</v>
      </c>
      <c r="AM226" s="47" t="s">
        <v>965</v>
      </c>
      <c r="AN226" s="47" t="s">
        <v>965</v>
      </c>
      <c r="AO226" s="47" t="s">
        <v>965</v>
      </c>
      <c r="AP226" s="47" t="s">
        <v>20</v>
      </c>
      <c r="AQ226" s="47" t="s">
        <v>20</v>
      </c>
      <c r="AR226" s="47" t="s">
        <v>20</v>
      </c>
      <c r="AS226" s="47" t="s">
        <v>967</v>
      </c>
      <c r="AT226" s="47" t="s">
        <v>967</v>
      </c>
      <c r="AU226" s="47" t="s">
        <v>967</v>
      </c>
      <c r="AV226" s="47" t="s">
        <v>965</v>
      </c>
      <c r="AW226" s="47" t="s">
        <v>20</v>
      </c>
      <c r="AX226" s="47" t="s">
        <v>20</v>
      </c>
      <c r="AY226" s="42">
        <f>COUNTIFS($T226:$AX226,"P")</f>
        <v>17</v>
      </c>
      <c r="AZ226" s="42">
        <f>COUNTIFS($T226:$AX226,"HD")/2</f>
        <v>0</v>
      </c>
      <c r="BA226" s="42">
        <f>COUNTIFS($T226:$AX226,"DO")</f>
        <v>11</v>
      </c>
      <c r="BB226" s="1">
        <f>COUNTIFS($T226:$AX226,"UPL")</f>
        <v>0</v>
      </c>
      <c r="BC226" s="42">
        <f>COUNTIFS($T226:$AX226,"LWP")</f>
        <v>0</v>
      </c>
      <c r="BD226" s="42">
        <f>SUM(COUNTIFS($T226:$AX226,{"PAT","MAT"}))</f>
        <v>0</v>
      </c>
      <c r="BE226" s="42">
        <f>COUNTIFS($T226:$AX226,"HO")</f>
        <v>0</v>
      </c>
      <c r="BF226" s="42">
        <f>COUNTIFS($T226:$AX226,"NA")</f>
        <v>0</v>
      </c>
      <c r="BG226" s="42">
        <f>COUNTIFS($T226:$AX226,"PL")</f>
        <v>0</v>
      </c>
      <c r="BH226" s="42">
        <f>COUNTIFS($T226:$AX226,"CL")</f>
        <v>3</v>
      </c>
      <c r="BI226" s="42">
        <f>COUNTIFS($T226:$AX226,"BL")</f>
        <v>0</v>
      </c>
      <c r="BJ226" s="42">
        <f>COUNTIFS($T226:$AX226,"CO")</f>
        <v>0</v>
      </c>
      <c r="BK226" s="42">
        <f t="shared" si="21"/>
        <v>3</v>
      </c>
      <c r="BL226" s="42">
        <f t="shared" si="22"/>
        <v>1</v>
      </c>
      <c r="BM226" s="42">
        <f t="shared" si="23"/>
        <v>1</v>
      </c>
      <c r="BN226" s="42">
        <f>SUM(AY226:BJ226)+SUM(COUNTIFS(Q226:AX226,{"TERM","RESIGNED"}))</f>
        <v>31</v>
      </c>
      <c r="BO226" s="1" t="s">
        <v>45</v>
      </c>
      <c r="BP226" s="42" t="s">
        <v>1018</v>
      </c>
      <c r="BQ226" s="34"/>
    </row>
    <row r="227" spans="1:69" x14ac:dyDescent="0.25">
      <c r="A227" s="32">
        <f t="shared" si="24"/>
        <v>225</v>
      </c>
      <c r="B227" s="1" t="s">
        <v>172</v>
      </c>
      <c r="C227" s="1">
        <v>17446</v>
      </c>
      <c r="D227" s="27">
        <v>100633</v>
      </c>
      <c r="E227" s="1" t="s">
        <v>946</v>
      </c>
      <c r="F227" s="34" t="s">
        <v>326</v>
      </c>
      <c r="G227" s="34" t="s">
        <v>976</v>
      </c>
      <c r="H227" s="30">
        <v>44319</v>
      </c>
      <c r="I227" s="30">
        <v>43894</v>
      </c>
      <c r="J227" s="30" t="s">
        <v>39</v>
      </c>
      <c r="K227" s="42">
        <f t="shared" ca="1" si="19"/>
        <v>983</v>
      </c>
      <c r="L227" s="44" t="str">
        <f t="shared" si="20"/>
        <v>Non Billable</v>
      </c>
      <c r="M227" s="34" t="s">
        <v>52</v>
      </c>
      <c r="N227" s="1" t="s">
        <v>41</v>
      </c>
      <c r="O227" s="1" t="s">
        <v>42</v>
      </c>
      <c r="P227" s="1"/>
      <c r="Q227" s="1"/>
      <c r="R227" s="1" t="s">
        <v>43</v>
      </c>
      <c r="S227" s="33" t="s">
        <v>1013</v>
      </c>
      <c r="T227" s="47" t="s">
        <v>965</v>
      </c>
      <c r="U227" s="47" t="s">
        <v>20</v>
      </c>
      <c r="V227" s="47" t="s">
        <v>20</v>
      </c>
      <c r="W227" s="47" t="s">
        <v>967</v>
      </c>
      <c r="X227" s="47" t="s">
        <v>965</v>
      </c>
      <c r="Y227" s="47" t="s">
        <v>965</v>
      </c>
      <c r="Z227" s="47" t="s">
        <v>965</v>
      </c>
      <c r="AA227" s="47" t="s">
        <v>965</v>
      </c>
      <c r="AB227" s="47" t="s">
        <v>20</v>
      </c>
      <c r="AC227" s="47" t="s">
        <v>20</v>
      </c>
      <c r="AD227" s="47" t="s">
        <v>965</v>
      </c>
      <c r="AE227" s="47" t="s">
        <v>965</v>
      </c>
      <c r="AF227" s="47" t="s">
        <v>965</v>
      </c>
      <c r="AG227" s="47" t="s">
        <v>965</v>
      </c>
      <c r="AH227" s="47" t="s">
        <v>965</v>
      </c>
      <c r="AI227" s="47" t="s">
        <v>20</v>
      </c>
      <c r="AJ227" s="47" t="s">
        <v>20</v>
      </c>
      <c r="AK227" s="47" t="s">
        <v>965</v>
      </c>
      <c r="AL227" s="47" t="s">
        <v>965</v>
      </c>
      <c r="AM227" s="47" t="s">
        <v>965</v>
      </c>
      <c r="AN227" s="47" t="s">
        <v>967</v>
      </c>
      <c r="AO227" s="47" t="s">
        <v>967</v>
      </c>
      <c r="AP227" s="47" t="s">
        <v>20</v>
      </c>
      <c r="AQ227" s="47" t="s">
        <v>20</v>
      </c>
      <c r="AR227" s="47" t="s">
        <v>20</v>
      </c>
      <c r="AS227" s="47" t="s">
        <v>967</v>
      </c>
      <c r="AT227" s="47" t="s">
        <v>967</v>
      </c>
      <c r="AU227" s="47" t="s">
        <v>968</v>
      </c>
      <c r="AV227" s="47" t="s">
        <v>967</v>
      </c>
      <c r="AW227" s="47" t="s">
        <v>20</v>
      </c>
      <c r="AX227" s="47" t="s">
        <v>20</v>
      </c>
      <c r="AY227" s="42">
        <f>COUNTIFS($T227:$AX227,"P")</f>
        <v>13</v>
      </c>
      <c r="AZ227" s="42">
        <f>COUNTIFS($T227:$AX227,"HD")/2</f>
        <v>0</v>
      </c>
      <c r="BA227" s="42">
        <f>COUNTIFS($T227:$AX227,"DO")</f>
        <v>11</v>
      </c>
      <c r="BB227" s="1">
        <f>COUNTIFS($T227:$AX227,"UPL")</f>
        <v>0</v>
      </c>
      <c r="BC227" s="42">
        <f>COUNTIFS($T227:$AX227,"LWP")</f>
        <v>0</v>
      </c>
      <c r="BD227" s="42">
        <f>SUM(COUNTIFS($T227:$AX227,{"PAT","MAT"}))</f>
        <v>0</v>
      </c>
      <c r="BE227" s="42">
        <f>COUNTIFS($T227:$AX227,"HO")</f>
        <v>0</v>
      </c>
      <c r="BF227" s="42">
        <f>COUNTIFS($T227:$AX227,"NA")</f>
        <v>0</v>
      </c>
      <c r="BG227" s="42">
        <f>COUNTIFS($T227:$AX227,"PL")</f>
        <v>1</v>
      </c>
      <c r="BH227" s="42">
        <f>COUNTIFS($T227:$AX227,"CL")</f>
        <v>6</v>
      </c>
      <c r="BI227" s="42">
        <f>COUNTIFS($T227:$AX227,"BL")</f>
        <v>0</v>
      </c>
      <c r="BJ227" s="42">
        <f>COUNTIFS($T227:$AX227,"CO")</f>
        <v>0</v>
      </c>
      <c r="BK227" s="42">
        <f t="shared" si="21"/>
        <v>7</v>
      </c>
      <c r="BL227" s="42">
        <f t="shared" si="22"/>
        <v>0</v>
      </c>
      <c r="BM227" s="42">
        <f t="shared" si="23"/>
        <v>1</v>
      </c>
      <c r="BN227" s="42">
        <f>SUM(AY227:BJ227)+SUM(COUNTIFS(Q227:AX227,{"TERM","RESIGNED"}))</f>
        <v>31</v>
      </c>
      <c r="BO227" s="1" t="s">
        <v>45</v>
      </c>
      <c r="BP227" s="42" t="s">
        <v>1024</v>
      </c>
      <c r="BQ227" s="34"/>
    </row>
    <row r="228" spans="1:69" x14ac:dyDescent="0.25">
      <c r="A228" s="32">
        <f t="shared" si="24"/>
        <v>226</v>
      </c>
      <c r="B228" s="1" t="s">
        <v>172</v>
      </c>
      <c r="C228" s="1">
        <v>17629</v>
      </c>
      <c r="D228" s="27">
        <v>100643</v>
      </c>
      <c r="E228" s="1" t="s">
        <v>946</v>
      </c>
      <c r="F228" s="34" t="s">
        <v>311</v>
      </c>
      <c r="G228" s="34" t="s">
        <v>67</v>
      </c>
      <c r="H228" s="30">
        <v>44319</v>
      </c>
      <c r="I228" s="30">
        <v>44039</v>
      </c>
      <c r="J228" s="30" t="s">
        <v>39</v>
      </c>
      <c r="K228" s="42">
        <f t="shared" ca="1" si="19"/>
        <v>983</v>
      </c>
      <c r="L228" s="44" t="str">
        <f t="shared" si="20"/>
        <v>Non Billable</v>
      </c>
      <c r="M228" s="34" t="s">
        <v>52</v>
      </c>
      <c r="N228" s="1" t="s">
        <v>41</v>
      </c>
      <c r="O228" s="1" t="s">
        <v>42</v>
      </c>
      <c r="P228" s="1"/>
      <c r="Q228" s="1"/>
      <c r="R228" s="1" t="s">
        <v>43</v>
      </c>
      <c r="S228" s="33" t="s">
        <v>141</v>
      </c>
      <c r="T228" s="47" t="s">
        <v>965</v>
      </c>
      <c r="U228" s="47" t="s">
        <v>20</v>
      </c>
      <c r="V228" s="47" t="s">
        <v>20</v>
      </c>
      <c r="W228" s="47" t="s">
        <v>965</v>
      </c>
      <c r="X228" s="47" t="s">
        <v>965</v>
      </c>
      <c r="Y228" s="47" t="s">
        <v>965</v>
      </c>
      <c r="Z228" s="47" t="s">
        <v>965</v>
      </c>
      <c r="AA228" s="47" t="s">
        <v>965</v>
      </c>
      <c r="AB228" s="47" t="s">
        <v>20</v>
      </c>
      <c r="AC228" s="47" t="s">
        <v>20</v>
      </c>
      <c r="AD228" s="47" t="s">
        <v>968</v>
      </c>
      <c r="AE228" s="47" t="s">
        <v>968</v>
      </c>
      <c r="AF228" s="47" t="s">
        <v>968</v>
      </c>
      <c r="AG228" s="47" t="s">
        <v>968</v>
      </c>
      <c r="AH228" s="47" t="s">
        <v>968</v>
      </c>
      <c r="AI228" s="47" t="s">
        <v>20</v>
      </c>
      <c r="AJ228" s="47" t="s">
        <v>20</v>
      </c>
      <c r="AK228" s="47" t="s">
        <v>965</v>
      </c>
      <c r="AL228" s="47" t="s">
        <v>965</v>
      </c>
      <c r="AM228" s="47" t="s">
        <v>965</v>
      </c>
      <c r="AN228" s="47" t="s">
        <v>965</v>
      </c>
      <c r="AO228" s="47" t="s">
        <v>965</v>
      </c>
      <c r="AP228" s="47" t="s">
        <v>20</v>
      </c>
      <c r="AQ228" s="47" t="s">
        <v>20</v>
      </c>
      <c r="AR228" s="47" t="s">
        <v>20</v>
      </c>
      <c r="AS228" s="47" t="s">
        <v>967</v>
      </c>
      <c r="AT228" s="47" t="s">
        <v>968</v>
      </c>
      <c r="AU228" s="47" t="s">
        <v>968</v>
      </c>
      <c r="AV228" s="47" t="s">
        <v>968</v>
      </c>
      <c r="AW228" s="47" t="s">
        <v>20</v>
      </c>
      <c r="AX228" s="47" t="s">
        <v>20</v>
      </c>
      <c r="AY228" s="42">
        <f>COUNTIFS($T228:$AX228,"P")</f>
        <v>11</v>
      </c>
      <c r="AZ228" s="42">
        <f>COUNTIFS($T228:$AX228,"HD")/2</f>
        <v>0</v>
      </c>
      <c r="BA228" s="42">
        <f>COUNTIFS($T228:$AX228,"DO")</f>
        <v>11</v>
      </c>
      <c r="BB228" s="1">
        <f>COUNTIFS($T228:$AX228,"UPL")</f>
        <v>0</v>
      </c>
      <c r="BC228" s="42">
        <f>COUNTIFS($T228:$AX228,"LWP")</f>
        <v>0</v>
      </c>
      <c r="BD228" s="42">
        <f>SUM(COUNTIFS($T228:$AX228,{"PAT","MAT"}))</f>
        <v>0</v>
      </c>
      <c r="BE228" s="42">
        <f>COUNTIFS($T228:$AX228,"HO")</f>
        <v>0</v>
      </c>
      <c r="BF228" s="42">
        <f>COUNTIFS($T228:$AX228,"NA")</f>
        <v>0</v>
      </c>
      <c r="BG228" s="42">
        <f>COUNTIFS($T228:$AX228,"PL")</f>
        <v>8</v>
      </c>
      <c r="BH228" s="42">
        <f>COUNTIFS($T228:$AX228,"CL")</f>
        <v>1</v>
      </c>
      <c r="BI228" s="42">
        <f>COUNTIFS($T228:$AX228,"BL")</f>
        <v>0</v>
      </c>
      <c r="BJ228" s="42">
        <f>COUNTIFS($T228:$AX228,"CO")</f>
        <v>0</v>
      </c>
      <c r="BK228" s="42">
        <f t="shared" si="21"/>
        <v>9</v>
      </c>
      <c r="BL228" s="42">
        <f t="shared" si="22"/>
        <v>0</v>
      </c>
      <c r="BM228" s="42">
        <f t="shared" si="23"/>
        <v>0</v>
      </c>
      <c r="BN228" s="42">
        <f>SUM(AY228:BJ228)+SUM(COUNTIFS(Q228:AX228,{"TERM","RESIGNED"}))</f>
        <v>31</v>
      </c>
      <c r="BO228" s="1" t="s">
        <v>45</v>
      </c>
      <c r="BP228" s="42" t="s">
        <v>1018</v>
      </c>
      <c r="BQ228" s="34"/>
    </row>
    <row r="229" spans="1:69" x14ac:dyDescent="0.25">
      <c r="A229" s="32">
        <f t="shared" si="24"/>
        <v>227</v>
      </c>
      <c r="B229" s="1" t="s">
        <v>172</v>
      </c>
      <c r="C229" s="1">
        <v>17630</v>
      </c>
      <c r="D229" s="27">
        <v>100644</v>
      </c>
      <c r="E229" s="1" t="s">
        <v>946</v>
      </c>
      <c r="F229" s="34" t="s">
        <v>312</v>
      </c>
      <c r="G229" s="34" t="s">
        <v>262</v>
      </c>
      <c r="H229" s="30">
        <v>44319</v>
      </c>
      <c r="I229" s="30">
        <v>44039</v>
      </c>
      <c r="J229" s="30" t="s">
        <v>39</v>
      </c>
      <c r="K229" s="42">
        <f t="shared" ca="1" si="19"/>
        <v>983</v>
      </c>
      <c r="L229" s="44" t="str">
        <f t="shared" si="20"/>
        <v>Non Billable</v>
      </c>
      <c r="M229" s="34" t="s">
        <v>191</v>
      </c>
      <c r="N229" s="1" t="s">
        <v>41</v>
      </c>
      <c r="O229" s="1" t="s">
        <v>42</v>
      </c>
      <c r="P229" s="1"/>
      <c r="Q229" s="1"/>
      <c r="R229" s="1" t="s">
        <v>43</v>
      </c>
      <c r="S229" s="33" t="s">
        <v>192</v>
      </c>
      <c r="T229" s="47" t="s">
        <v>965</v>
      </c>
      <c r="U229" s="47" t="s">
        <v>20</v>
      </c>
      <c r="V229" s="47" t="s">
        <v>20</v>
      </c>
      <c r="W229" s="47" t="s">
        <v>965</v>
      </c>
      <c r="X229" s="47" t="s">
        <v>965</v>
      </c>
      <c r="Y229" s="47" t="s">
        <v>965</v>
      </c>
      <c r="Z229" s="47" t="s">
        <v>965</v>
      </c>
      <c r="AA229" s="47" t="s">
        <v>965</v>
      </c>
      <c r="AB229" s="47" t="s">
        <v>20</v>
      </c>
      <c r="AC229" s="47" t="s">
        <v>20</v>
      </c>
      <c r="AD229" s="47" t="s">
        <v>965</v>
      </c>
      <c r="AE229" s="47" t="s">
        <v>965</v>
      </c>
      <c r="AF229" s="47" t="s">
        <v>965</v>
      </c>
      <c r="AG229" s="47" t="s">
        <v>965</v>
      </c>
      <c r="AH229" s="47" t="s">
        <v>965</v>
      </c>
      <c r="AI229" s="47" t="s">
        <v>20</v>
      </c>
      <c r="AJ229" s="47" t="s">
        <v>20</v>
      </c>
      <c r="AK229" s="47" t="s">
        <v>967</v>
      </c>
      <c r="AL229" s="47" t="s">
        <v>965</v>
      </c>
      <c r="AM229" s="47" t="s">
        <v>965</v>
      </c>
      <c r="AN229" s="47" t="s">
        <v>965</v>
      </c>
      <c r="AO229" s="47" t="s">
        <v>965</v>
      </c>
      <c r="AP229" s="47" t="s">
        <v>20</v>
      </c>
      <c r="AQ229" s="47" t="s">
        <v>20</v>
      </c>
      <c r="AR229" s="47" t="s">
        <v>20</v>
      </c>
      <c r="AS229" s="47" t="s">
        <v>967</v>
      </c>
      <c r="AT229" s="47" t="s">
        <v>965</v>
      </c>
      <c r="AU229" s="47" t="s">
        <v>965</v>
      </c>
      <c r="AV229" s="47" t="s">
        <v>965</v>
      </c>
      <c r="AW229" s="47" t="s">
        <v>20</v>
      </c>
      <c r="AX229" s="47" t="s">
        <v>20</v>
      </c>
      <c r="AY229" s="42">
        <f>COUNTIFS($T229:$AX229,"P")</f>
        <v>18</v>
      </c>
      <c r="AZ229" s="42">
        <f>COUNTIFS($T229:$AX229,"HD")/2</f>
        <v>0</v>
      </c>
      <c r="BA229" s="42">
        <f>COUNTIFS($T229:$AX229,"DO")</f>
        <v>11</v>
      </c>
      <c r="BB229" s="1">
        <f>COUNTIFS($T229:$AX229,"UPL")</f>
        <v>0</v>
      </c>
      <c r="BC229" s="42">
        <f>COUNTIFS($T229:$AX229,"LWP")</f>
        <v>0</v>
      </c>
      <c r="BD229" s="42">
        <f>SUM(COUNTIFS($T229:$AX229,{"PAT","MAT"}))</f>
        <v>0</v>
      </c>
      <c r="BE229" s="42">
        <f>COUNTIFS($T229:$AX229,"HO")</f>
        <v>0</v>
      </c>
      <c r="BF229" s="42">
        <f>COUNTIFS($T229:$AX229,"NA")</f>
        <v>0</v>
      </c>
      <c r="BG229" s="42">
        <f>COUNTIFS($T229:$AX229,"PL")</f>
        <v>0</v>
      </c>
      <c r="BH229" s="42">
        <f>COUNTIFS($T229:$AX229,"CL")</f>
        <v>2</v>
      </c>
      <c r="BI229" s="42">
        <f>COUNTIFS($T229:$AX229,"BL")</f>
        <v>0</v>
      </c>
      <c r="BJ229" s="42">
        <f>COUNTIFS($T229:$AX229,"CO")</f>
        <v>0</v>
      </c>
      <c r="BK229" s="42">
        <f t="shared" si="21"/>
        <v>2</v>
      </c>
      <c r="BL229" s="42">
        <f t="shared" si="22"/>
        <v>1</v>
      </c>
      <c r="BM229" s="42">
        <f t="shared" si="23"/>
        <v>1</v>
      </c>
      <c r="BN229" s="42">
        <f>SUM(AY229:BJ229)+SUM(COUNTIFS(Q229:AX229,{"TERM","RESIGNED"}))</f>
        <v>31</v>
      </c>
      <c r="BO229" s="1" t="s">
        <v>45</v>
      </c>
      <c r="BP229" s="42" t="s">
        <v>1216</v>
      </c>
      <c r="BQ229" s="34"/>
    </row>
    <row r="230" spans="1:69" x14ac:dyDescent="0.25">
      <c r="A230" s="32">
        <f t="shared" si="24"/>
        <v>228</v>
      </c>
      <c r="B230" s="1" t="s">
        <v>172</v>
      </c>
      <c r="C230" s="1">
        <v>12905</v>
      </c>
      <c r="D230" s="27">
        <v>100647</v>
      </c>
      <c r="E230" s="1" t="s">
        <v>946</v>
      </c>
      <c r="F230" s="34" t="s">
        <v>313</v>
      </c>
      <c r="G230" s="34" t="s">
        <v>60</v>
      </c>
      <c r="H230" s="30">
        <v>44319</v>
      </c>
      <c r="I230" s="30">
        <v>42948</v>
      </c>
      <c r="J230" s="30" t="s">
        <v>39</v>
      </c>
      <c r="K230" s="42">
        <f t="shared" ca="1" si="19"/>
        <v>983</v>
      </c>
      <c r="L230" s="44" t="str">
        <f t="shared" si="20"/>
        <v>Non Billable</v>
      </c>
      <c r="M230" s="34" t="s">
        <v>40</v>
      </c>
      <c r="N230" s="1" t="s">
        <v>41</v>
      </c>
      <c r="O230" s="1" t="s">
        <v>42</v>
      </c>
      <c r="P230" s="1"/>
      <c r="Q230" s="1"/>
      <c r="R230" s="1" t="s">
        <v>43</v>
      </c>
      <c r="S230" s="33" t="s">
        <v>37</v>
      </c>
      <c r="T230" s="47" t="s">
        <v>965</v>
      </c>
      <c r="U230" s="47" t="s">
        <v>20</v>
      </c>
      <c r="V230" s="47" t="s">
        <v>20</v>
      </c>
      <c r="W230" s="47" t="s">
        <v>965</v>
      </c>
      <c r="X230" s="47" t="s">
        <v>965</v>
      </c>
      <c r="Y230" s="47" t="s">
        <v>965</v>
      </c>
      <c r="Z230" s="47" t="s">
        <v>965</v>
      </c>
      <c r="AA230" s="47" t="s">
        <v>965</v>
      </c>
      <c r="AB230" s="47" t="s">
        <v>20</v>
      </c>
      <c r="AC230" s="47" t="s">
        <v>20</v>
      </c>
      <c r="AD230" s="47" t="s">
        <v>965</v>
      </c>
      <c r="AE230" s="47" t="s">
        <v>965</v>
      </c>
      <c r="AF230" s="47" t="s">
        <v>965</v>
      </c>
      <c r="AG230" s="47" t="s">
        <v>965</v>
      </c>
      <c r="AH230" s="47" t="s">
        <v>965</v>
      </c>
      <c r="AI230" s="47" t="s">
        <v>20</v>
      </c>
      <c r="AJ230" s="47" t="s">
        <v>20</v>
      </c>
      <c r="AK230" s="47" t="s">
        <v>965</v>
      </c>
      <c r="AL230" s="47" t="s">
        <v>967</v>
      </c>
      <c r="AM230" s="47" t="s">
        <v>965</v>
      </c>
      <c r="AN230" s="47" t="s">
        <v>965</v>
      </c>
      <c r="AO230" s="47" t="s">
        <v>965</v>
      </c>
      <c r="AP230" s="47" t="s">
        <v>20</v>
      </c>
      <c r="AQ230" s="47" t="s">
        <v>20</v>
      </c>
      <c r="AR230" s="47" t="s">
        <v>20</v>
      </c>
      <c r="AS230" s="47" t="s">
        <v>968</v>
      </c>
      <c r="AT230" s="47" t="s">
        <v>968</v>
      </c>
      <c r="AU230" s="47" t="s">
        <v>968</v>
      </c>
      <c r="AV230" s="47" t="s">
        <v>965</v>
      </c>
      <c r="AW230" s="47" t="s">
        <v>20</v>
      </c>
      <c r="AX230" s="47" t="s">
        <v>20</v>
      </c>
      <c r="AY230" s="42">
        <f>COUNTIFS($T230:$AX230,"P")</f>
        <v>16</v>
      </c>
      <c r="AZ230" s="42">
        <f>COUNTIFS($T230:$AX230,"HD")/2</f>
        <v>0</v>
      </c>
      <c r="BA230" s="42">
        <f>COUNTIFS($T230:$AX230,"DO")</f>
        <v>11</v>
      </c>
      <c r="BB230" s="1">
        <f>COUNTIFS($T230:$AX230,"UPL")</f>
        <v>0</v>
      </c>
      <c r="BC230" s="42">
        <f>COUNTIFS($T230:$AX230,"LWP")</f>
        <v>0</v>
      </c>
      <c r="BD230" s="42">
        <f>SUM(COUNTIFS($T230:$AX230,{"PAT","MAT"}))</f>
        <v>0</v>
      </c>
      <c r="BE230" s="42">
        <f>COUNTIFS($T230:$AX230,"HO")</f>
        <v>0</v>
      </c>
      <c r="BF230" s="42">
        <f>COUNTIFS($T230:$AX230,"NA")</f>
        <v>0</v>
      </c>
      <c r="BG230" s="42">
        <f>COUNTIFS($T230:$AX230,"PL")</f>
        <v>3</v>
      </c>
      <c r="BH230" s="42">
        <f>COUNTIFS($T230:$AX230,"CL")</f>
        <v>1</v>
      </c>
      <c r="BI230" s="42">
        <f>COUNTIFS($T230:$AX230,"BL")</f>
        <v>0</v>
      </c>
      <c r="BJ230" s="42">
        <f>COUNTIFS($T230:$AX230,"CO")</f>
        <v>0</v>
      </c>
      <c r="BK230" s="42">
        <f t="shared" si="21"/>
        <v>4</v>
      </c>
      <c r="BL230" s="42">
        <f t="shared" si="22"/>
        <v>0</v>
      </c>
      <c r="BM230" s="42">
        <f t="shared" si="23"/>
        <v>1</v>
      </c>
      <c r="BN230" s="42">
        <f>SUM(AY230:BJ230)+SUM(COUNTIFS(Q230:AX230,{"TERM","RESIGNED"}))</f>
        <v>31</v>
      </c>
      <c r="BO230" s="1" t="s">
        <v>45</v>
      </c>
      <c r="BP230" s="42" t="s">
        <v>1214</v>
      </c>
      <c r="BQ230" s="34"/>
    </row>
    <row r="231" spans="1:69" x14ac:dyDescent="0.25">
      <c r="A231" s="32">
        <f t="shared" si="24"/>
        <v>229</v>
      </c>
      <c r="B231" s="1" t="s">
        <v>172</v>
      </c>
      <c r="C231" s="1">
        <v>17677</v>
      </c>
      <c r="D231" s="27">
        <v>100650</v>
      </c>
      <c r="E231" s="1" t="s">
        <v>946</v>
      </c>
      <c r="F231" s="34" t="s">
        <v>331</v>
      </c>
      <c r="G231" s="34" t="s">
        <v>190</v>
      </c>
      <c r="H231" s="30">
        <v>44319</v>
      </c>
      <c r="I231" s="30">
        <v>44063</v>
      </c>
      <c r="J231" s="30" t="s">
        <v>39</v>
      </c>
      <c r="K231" s="42">
        <f t="shared" ca="1" si="19"/>
        <v>983</v>
      </c>
      <c r="L231" s="44" t="str">
        <f t="shared" si="20"/>
        <v>Billable</v>
      </c>
      <c r="M231" s="34" t="s">
        <v>187</v>
      </c>
      <c r="N231" s="1" t="s">
        <v>41</v>
      </c>
      <c r="O231" s="1" t="s">
        <v>42</v>
      </c>
      <c r="P231" s="1"/>
      <c r="Q231" s="1"/>
      <c r="R231" s="1" t="s">
        <v>57</v>
      </c>
      <c r="S231" s="33" t="s">
        <v>235</v>
      </c>
      <c r="T231" s="47" t="s">
        <v>965</v>
      </c>
      <c r="U231" s="47" t="s">
        <v>20</v>
      </c>
      <c r="V231" s="47" t="s">
        <v>20</v>
      </c>
      <c r="W231" s="47" t="s">
        <v>967</v>
      </c>
      <c r="X231" s="47" t="s">
        <v>965</v>
      </c>
      <c r="Y231" s="47" t="s">
        <v>965</v>
      </c>
      <c r="Z231" s="47" t="s">
        <v>965</v>
      </c>
      <c r="AA231" s="47" t="s">
        <v>965</v>
      </c>
      <c r="AB231" s="47" t="s">
        <v>20</v>
      </c>
      <c r="AC231" s="47" t="s">
        <v>20</v>
      </c>
      <c r="AD231" s="47" t="s">
        <v>21</v>
      </c>
      <c r="AE231" s="47" t="s">
        <v>22</v>
      </c>
      <c r="AF231" s="47" t="s">
        <v>22</v>
      </c>
      <c r="AG231" s="47" t="s">
        <v>22</v>
      </c>
      <c r="AH231" s="47" t="s">
        <v>22</v>
      </c>
      <c r="AI231" s="47" t="s">
        <v>20</v>
      </c>
      <c r="AJ231" s="47" t="s">
        <v>20</v>
      </c>
      <c r="AK231" s="47" t="s">
        <v>968</v>
      </c>
      <c r="AL231" s="47" t="s">
        <v>966</v>
      </c>
      <c r="AM231" s="47" t="s">
        <v>22</v>
      </c>
      <c r="AN231" s="47" t="s">
        <v>965</v>
      </c>
      <c r="AO231" s="47" t="s">
        <v>965</v>
      </c>
      <c r="AP231" s="47" t="s">
        <v>20</v>
      </c>
      <c r="AQ231" s="47" t="s">
        <v>20</v>
      </c>
      <c r="AR231" s="47" t="s">
        <v>20</v>
      </c>
      <c r="AS231" s="47" t="s">
        <v>965</v>
      </c>
      <c r="AT231" s="47" t="s">
        <v>965</v>
      </c>
      <c r="AU231" s="47" t="s">
        <v>965</v>
      </c>
      <c r="AV231" s="47" t="s">
        <v>965</v>
      </c>
      <c r="AW231" s="47" t="s">
        <v>20</v>
      </c>
      <c r="AX231" s="47" t="s">
        <v>20</v>
      </c>
      <c r="AY231" s="42">
        <f>COUNTIFS($T231:$AX231,"P")</f>
        <v>11</v>
      </c>
      <c r="AZ231" s="42">
        <f>COUNTIFS($T231:$AX231,"HD")/2</f>
        <v>0.5</v>
      </c>
      <c r="BA231" s="42">
        <f>COUNTIFS($T231:$AX231,"DO")</f>
        <v>11</v>
      </c>
      <c r="BB231" s="1">
        <f>COUNTIFS($T231:$AX231,"UPL")</f>
        <v>1</v>
      </c>
      <c r="BC231" s="42">
        <f>COUNTIFS($T231:$AX231,"LWP")</f>
        <v>5</v>
      </c>
      <c r="BD231" s="42">
        <f>SUM(COUNTIFS($T231:$AX231,{"PAT","MAT"}))</f>
        <v>0</v>
      </c>
      <c r="BE231" s="42">
        <f>COUNTIFS($T231:$AX231,"HO")</f>
        <v>0</v>
      </c>
      <c r="BF231" s="42">
        <f>COUNTIFS($T231:$AX231,"NA")</f>
        <v>0</v>
      </c>
      <c r="BG231" s="42">
        <f>COUNTIFS($T231:$AX231,"PL")</f>
        <v>1</v>
      </c>
      <c r="BH231" s="42">
        <f>COUNTIFS($T231:$AX231,"CL")</f>
        <v>1</v>
      </c>
      <c r="BI231" s="42">
        <f>COUNTIFS($T231:$AX231,"BL")</f>
        <v>0</v>
      </c>
      <c r="BJ231" s="42">
        <f>COUNTIFS($T231:$AX231,"CO")</f>
        <v>0</v>
      </c>
      <c r="BK231" s="42">
        <f t="shared" si="21"/>
        <v>2</v>
      </c>
      <c r="BL231" s="42">
        <f t="shared" si="22"/>
        <v>0</v>
      </c>
      <c r="BM231" s="42">
        <f t="shared" si="23"/>
        <v>0</v>
      </c>
      <c r="BN231" s="42">
        <f>SUM(AY231:BJ231)+SUM(COUNTIFS(Q231:AX231,{"TERM","RESIGNED"}))</f>
        <v>30.5</v>
      </c>
      <c r="BO231" s="1" t="s">
        <v>45</v>
      </c>
      <c r="BP231" s="42" t="s">
        <v>1018</v>
      </c>
      <c r="BQ231" s="34"/>
    </row>
    <row r="232" spans="1:69" x14ac:dyDescent="0.25">
      <c r="A232" s="32">
        <f t="shared" si="24"/>
        <v>230</v>
      </c>
      <c r="B232" s="1" t="s">
        <v>172</v>
      </c>
      <c r="C232" s="1">
        <v>17712</v>
      </c>
      <c r="D232" s="27">
        <v>100657</v>
      </c>
      <c r="E232" s="1" t="s">
        <v>946</v>
      </c>
      <c r="F232" s="34" t="s">
        <v>344</v>
      </c>
      <c r="G232" s="34" t="s">
        <v>190</v>
      </c>
      <c r="H232" s="30">
        <v>44319</v>
      </c>
      <c r="I232" s="30">
        <v>44078</v>
      </c>
      <c r="J232" s="30" t="s">
        <v>39</v>
      </c>
      <c r="K232" s="42">
        <f t="shared" ca="1" si="19"/>
        <v>983</v>
      </c>
      <c r="L232" s="44" t="str">
        <f t="shared" si="20"/>
        <v>Billable</v>
      </c>
      <c r="M232" s="34" t="s">
        <v>187</v>
      </c>
      <c r="N232" s="1" t="s">
        <v>41</v>
      </c>
      <c r="O232" s="1" t="s">
        <v>42</v>
      </c>
      <c r="P232" s="1"/>
      <c r="Q232" s="1"/>
      <c r="R232" s="1" t="s">
        <v>57</v>
      </c>
      <c r="S232" s="33" t="s">
        <v>239</v>
      </c>
      <c r="T232" s="47" t="s">
        <v>22</v>
      </c>
      <c r="U232" s="47" t="s">
        <v>20</v>
      </c>
      <c r="V232" s="47" t="s">
        <v>20</v>
      </c>
      <c r="W232" s="47" t="s">
        <v>22</v>
      </c>
      <c r="X232" s="47" t="s">
        <v>22</v>
      </c>
      <c r="Y232" s="47" t="s">
        <v>22</v>
      </c>
      <c r="Z232" s="47" t="s">
        <v>22</v>
      </c>
      <c r="AA232" s="47" t="s">
        <v>22</v>
      </c>
      <c r="AB232" s="47" t="s">
        <v>20</v>
      </c>
      <c r="AC232" s="47" t="s">
        <v>20</v>
      </c>
      <c r="AD232" s="47" t="s">
        <v>22</v>
      </c>
      <c r="AE232" s="47" t="s">
        <v>22</v>
      </c>
      <c r="AF232" s="47" t="s">
        <v>22</v>
      </c>
      <c r="AG232" s="47" t="s">
        <v>22</v>
      </c>
      <c r="AH232" s="47" t="s">
        <v>965</v>
      </c>
      <c r="AI232" s="47" t="s">
        <v>20</v>
      </c>
      <c r="AJ232" s="47" t="s">
        <v>20</v>
      </c>
      <c r="AK232" s="47" t="s">
        <v>965</v>
      </c>
      <c r="AL232" s="47" t="s">
        <v>965</v>
      </c>
      <c r="AM232" s="47" t="s">
        <v>965</v>
      </c>
      <c r="AN232" s="47" t="s">
        <v>965</v>
      </c>
      <c r="AO232" s="47" t="s">
        <v>965</v>
      </c>
      <c r="AP232" s="47" t="s">
        <v>20</v>
      </c>
      <c r="AQ232" s="47" t="s">
        <v>20</v>
      </c>
      <c r="AR232" s="47" t="s">
        <v>20</v>
      </c>
      <c r="AS232" s="47" t="s">
        <v>967</v>
      </c>
      <c r="AT232" s="47" t="s">
        <v>967</v>
      </c>
      <c r="AU232" s="47" t="s">
        <v>968</v>
      </c>
      <c r="AV232" s="47" t="s">
        <v>968</v>
      </c>
      <c r="AW232" s="47" t="s">
        <v>20</v>
      </c>
      <c r="AX232" s="47" t="s">
        <v>20</v>
      </c>
      <c r="AY232" s="42">
        <f>COUNTIFS($T232:$AX232,"P")</f>
        <v>6</v>
      </c>
      <c r="AZ232" s="42">
        <f>COUNTIFS($T232:$AX232,"HD")/2</f>
        <v>0</v>
      </c>
      <c r="BA232" s="42">
        <f>COUNTIFS($T232:$AX232,"DO")</f>
        <v>11</v>
      </c>
      <c r="BB232" s="1">
        <f>COUNTIFS($T232:$AX232,"UPL")</f>
        <v>0</v>
      </c>
      <c r="BC232" s="42">
        <f>COUNTIFS($T232:$AX232,"LWP")</f>
        <v>10</v>
      </c>
      <c r="BD232" s="42">
        <f>SUM(COUNTIFS($T232:$AX232,{"PAT","MAT"}))</f>
        <v>0</v>
      </c>
      <c r="BE232" s="42">
        <f>COUNTIFS($T232:$AX232,"HO")</f>
        <v>0</v>
      </c>
      <c r="BF232" s="42">
        <f>COUNTIFS($T232:$AX232,"NA")</f>
        <v>0</v>
      </c>
      <c r="BG232" s="42">
        <f>COUNTIFS($T232:$AX232,"PL")</f>
        <v>2</v>
      </c>
      <c r="BH232" s="42">
        <f>COUNTIFS($T232:$AX232,"CL")</f>
        <v>2</v>
      </c>
      <c r="BI232" s="42">
        <f>COUNTIFS($T232:$AX232,"BL")</f>
        <v>0</v>
      </c>
      <c r="BJ232" s="42">
        <f>COUNTIFS($T232:$AX232,"CO")</f>
        <v>0</v>
      </c>
      <c r="BK232" s="42">
        <f t="shared" si="21"/>
        <v>4</v>
      </c>
      <c r="BL232" s="42">
        <f t="shared" si="22"/>
        <v>0</v>
      </c>
      <c r="BM232" s="42">
        <f t="shared" si="23"/>
        <v>0</v>
      </c>
      <c r="BN232" s="42">
        <f>SUM(AY232:BJ232)+SUM(COUNTIFS(Q232:AX232,{"TERM","RESIGNED"}))</f>
        <v>31</v>
      </c>
      <c r="BO232" s="1" t="s">
        <v>45</v>
      </c>
      <c r="BP232" s="42" t="s">
        <v>1018</v>
      </c>
      <c r="BQ232" s="34"/>
    </row>
    <row r="233" spans="1:69" x14ac:dyDescent="0.25">
      <c r="A233" s="32">
        <f t="shared" si="24"/>
        <v>231</v>
      </c>
      <c r="B233" s="1" t="s">
        <v>172</v>
      </c>
      <c r="C233" s="1">
        <v>18243</v>
      </c>
      <c r="D233" s="27">
        <v>100676</v>
      </c>
      <c r="E233" s="1" t="s">
        <v>946</v>
      </c>
      <c r="F233" s="34" t="s">
        <v>328</v>
      </c>
      <c r="G233" s="34" t="s">
        <v>190</v>
      </c>
      <c r="H233" s="30">
        <v>44319</v>
      </c>
      <c r="I233" s="30">
        <v>44194</v>
      </c>
      <c r="J233" s="30" t="s">
        <v>39</v>
      </c>
      <c r="K233" s="42">
        <f t="shared" ca="1" si="19"/>
        <v>983</v>
      </c>
      <c r="L233" s="44" t="str">
        <f t="shared" si="20"/>
        <v>Billable</v>
      </c>
      <c r="M233" s="34" t="s">
        <v>187</v>
      </c>
      <c r="N233" s="1" t="s">
        <v>41</v>
      </c>
      <c r="O233" s="1" t="s">
        <v>42</v>
      </c>
      <c r="P233" s="1"/>
      <c r="Q233" s="1"/>
      <c r="R233" s="1" t="s">
        <v>43</v>
      </c>
      <c r="S233" s="33" t="s">
        <v>188</v>
      </c>
      <c r="T233" s="47" t="s">
        <v>965</v>
      </c>
      <c r="U233" s="47" t="s">
        <v>20</v>
      </c>
      <c r="V233" s="47" t="s">
        <v>20</v>
      </c>
      <c r="W233" s="47" t="s">
        <v>967</v>
      </c>
      <c r="X233" s="47" t="s">
        <v>965</v>
      </c>
      <c r="Y233" s="47" t="s">
        <v>965</v>
      </c>
      <c r="Z233" s="47" t="s">
        <v>965</v>
      </c>
      <c r="AA233" s="47" t="s">
        <v>965</v>
      </c>
      <c r="AB233" s="47" t="s">
        <v>20</v>
      </c>
      <c r="AC233" s="47" t="s">
        <v>20</v>
      </c>
      <c r="AD233" s="47" t="s">
        <v>965</v>
      </c>
      <c r="AE233" s="47" t="s">
        <v>965</v>
      </c>
      <c r="AF233" s="47" t="s">
        <v>965</v>
      </c>
      <c r="AG233" s="47" t="s">
        <v>965</v>
      </c>
      <c r="AH233" s="47" t="s">
        <v>965</v>
      </c>
      <c r="AI233" s="47" t="s">
        <v>20</v>
      </c>
      <c r="AJ233" s="47" t="s">
        <v>20</v>
      </c>
      <c r="AK233" s="47" t="s">
        <v>965</v>
      </c>
      <c r="AL233" s="47" t="s">
        <v>965</v>
      </c>
      <c r="AM233" s="47" t="s">
        <v>965</v>
      </c>
      <c r="AN233" s="47" t="s">
        <v>965</v>
      </c>
      <c r="AO233" s="47" t="s">
        <v>967</v>
      </c>
      <c r="AP233" s="47" t="s">
        <v>20</v>
      </c>
      <c r="AQ233" s="47" t="s">
        <v>20</v>
      </c>
      <c r="AR233" s="47" t="s">
        <v>20</v>
      </c>
      <c r="AS233" s="47" t="s">
        <v>965</v>
      </c>
      <c r="AT233" s="47" t="s">
        <v>966</v>
      </c>
      <c r="AU233" s="47" t="s">
        <v>966</v>
      </c>
      <c r="AV233" s="47" t="s">
        <v>967</v>
      </c>
      <c r="AW233" s="47" t="s">
        <v>20</v>
      </c>
      <c r="AX233" s="47" t="s">
        <v>20</v>
      </c>
      <c r="AY233" s="42">
        <f>COUNTIFS($T233:$AX233,"P")</f>
        <v>15</v>
      </c>
      <c r="AZ233" s="42">
        <f>COUNTIFS($T233:$AX233,"HD")/2</f>
        <v>1</v>
      </c>
      <c r="BA233" s="42">
        <f>COUNTIFS($T233:$AX233,"DO")</f>
        <v>11</v>
      </c>
      <c r="BB233" s="1">
        <f>COUNTIFS($T233:$AX233,"UPL")</f>
        <v>0</v>
      </c>
      <c r="BC233" s="42">
        <f>COUNTIFS($T233:$AX233,"LWP")</f>
        <v>0</v>
      </c>
      <c r="BD233" s="42">
        <f>SUM(COUNTIFS($T233:$AX233,{"PAT","MAT"}))</f>
        <v>0</v>
      </c>
      <c r="BE233" s="42">
        <f>COUNTIFS($T233:$AX233,"HO")</f>
        <v>0</v>
      </c>
      <c r="BF233" s="42">
        <f>COUNTIFS($T233:$AX233,"NA")</f>
        <v>0</v>
      </c>
      <c r="BG233" s="42">
        <f>COUNTIFS($T233:$AX233,"PL")</f>
        <v>0</v>
      </c>
      <c r="BH233" s="42">
        <f>COUNTIFS($T233:$AX233,"CL")</f>
        <v>3</v>
      </c>
      <c r="BI233" s="42">
        <f>COUNTIFS($T233:$AX233,"BL")</f>
        <v>0</v>
      </c>
      <c r="BJ233" s="42">
        <f>COUNTIFS($T233:$AX233,"CO")</f>
        <v>0</v>
      </c>
      <c r="BK233" s="42">
        <f t="shared" si="21"/>
        <v>3</v>
      </c>
      <c r="BL233" s="42">
        <f t="shared" si="22"/>
        <v>0</v>
      </c>
      <c r="BM233" s="42">
        <f t="shared" si="23"/>
        <v>1</v>
      </c>
      <c r="BN233" s="42">
        <f>SUM(AY233:BJ233)+SUM(COUNTIFS(Q233:AX233,{"TERM","RESIGNED"}))</f>
        <v>30</v>
      </c>
      <c r="BO233" s="1" t="s">
        <v>45</v>
      </c>
      <c r="BP233" s="42" t="s">
        <v>1020</v>
      </c>
      <c r="BQ233" s="34"/>
    </row>
    <row r="234" spans="1:69" x14ac:dyDescent="0.25">
      <c r="A234" s="32">
        <f t="shared" si="24"/>
        <v>232</v>
      </c>
      <c r="B234" s="1" t="s">
        <v>172</v>
      </c>
      <c r="C234" s="1">
        <v>100706</v>
      </c>
      <c r="D234" s="27">
        <v>100706</v>
      </c>
      <c r="E234" s="1" t="s">
        <v>946</v>
      </c>
      <c r="F234" s="34" t="s">
        <v>345</v>
      </c>
      <c r="G234" s="34" t="s">
        <v>190</v>
      </c>
      <c r="H234" s="30">
        <v>44341</v>
      </c>
      <c r="I234" s="30" t="s">
        <v>39</v>
      </c>
      <c r="J234" s="30" t="s">
        <v>39</v>
      </c>
      <c r="K234" s="42">
        <f t="shared" ca="1" si="19"/>
        <v>961</v>
      </c>
      <c r="L234" s="44" t="str">
        <f t="shared" si="20"/>
        <v>Billable</v>
      </c>
      <c r="M234" s="34" t="s">
        <v>187</v>
      </c>
      <c r="N234" s="1" t="s">
        <v>41</v>
      </c>
      <c r="O234" s="1" t="s">
        <v>42</v>
      </c>
      <c r="P234" s="1"/>
      <c r="Q234" s="1"/>
      <c r="R234" s="1" t="s">
        <v>43</v>
      </c>
      <c r="S234" s="33" t="s">
        <v>305</v>
      </c>
      <c r="T234" s="47" t="s">
        <v>965</v>
      </c>
      <c r="U234" s="47" t="s">
        <v>20</v>
      </c>
      <c r="V234" s="47" t="s">
        <v>20</v>
      </c>
      <c r="W234" s="47" t="s">
        <v>965</v>
      </c>
      <c r="X234" s="47" t="s">
        <v>965</v>
      </c>
      <c r="Y234" s="47" t="s">
        <v>965</v>
      </c>
      <c r="Z234" s="47" t="s">
        <v>967</v>
      </c>
      <c r="AA234" s="47" t="s">
        <v>965</v>
      </c>
      <c r="AB234" s="47" t="s">
        <v>20</v>
      </c>
      <c r="AC234" s="47" t="s">
        <v>20</v>
      </c>
      <c r="AD234" s="47" t="s">
        <v>965</v>
      </c>
      <c r="AE234" s="47" t="s">
        <v>965</v>
      </c>
      <c r="AF234" s="47" t="s">
        <v>965</v>
      </c>
      <c r="AG234" s="47" t="s">
        <v>965</v>
      </c>
      <c r="AH234" s="47" t="s">
        <v>965</v>
      </c>
      <c r="AI234" s="47" t="s">
        <v>20</v>
      </c>
      <c r="AJ234" s="47" t="s">
        <v>20</v>
      </c>
      <c r="AK234" s="47" t="s">
        <v>965</v>
      </c>
      <c r="AL234" s="47" t="s">
        <v>965</v>
      </c>
      <c r="AM234" s="47" t="s">
        <v>965</v>
      </c>
      <c r="AN234" s="47" t="s">
        <v>965</v>
      </c>
      <c r="AO234" s="47" t="s">
        <v>968</v>
      </c>
      <c r="AP234" s="47" t="s">
        <v>20</v>
      </c>
      <c r="AQ234" s="47" t="s">
        <v>20</v>
      </c>
      <c r="AR234" s="47" t="s">
        <v>20</v>
      </c>
      <c r="AS234" s="47" t="s">
        <v>967</v>
      </c>
      <c r="AT234" s="47" t="s">
        <v>967</v>
      </c>
      <c r="AU234" s="47" t="s">
        <v>967</v>
      </c>
      <c r="AV234" s="47" t="s">
        <v>967</v>
      </c>
      <c r="AW234" s="47" t="s">
        <v>20</v>
      </c>
      <c r="AX234" s="47" t="s">
        <v>20</v>
      </c>
      <c r="AY234" s="42">
        <f>COUNTIFS($T234:$AX234,"P")</f>
        <v>14</v>
      </c>
      <c r="AZ234" s="42">
        <f>COUNTIFS($T234:$AX234,"HD")/2</f>
        <v>0</v>
      </c>
      <c r="BA234" s="42">
        <f>COUNTIFS($T234:$AX234,"DO")</f>
        <v>11</v>
      </c>
      <c r="BB234" s="1">
        <f>COUNTIFS($T234:$AX234,"UPL")</f>
        <v>0</v>
      </c>
      <c r="BC234" s="42">
        <f>COUNTIFS($T234:$AX234,"LWP")</f>
        <v>0</v>
      </c>
      <c r="BD234" s="42">
        <f>SUM(COUNTIFS($T234:$AX234,{"PAT","MAT"}))</f>
        <v>0</v>
      </c>
      <c r="BE234" s="42">
        <f>COUNTIFS($T234:$AX234,"HO")</f>
        <v>0</v>
      </c>
      <c r="BF234" s="42">
        <f>COUNTIFS($T234:$AX234,"NA")</f>
        <v>0</v>
      </c>
      <c r="BG234" s="42">
        <f>COUNTIFS($T234:$AX234,"PL")</f>
        <v>1</v>
      </c>
      <c r="BH234" s="42">
        <f>COUNTIFS($T234:$AX234,"CL")</f>
        <v>5</v>
      </c>
      <c r="BI234" s="42">
        <f>COUNTIFS($T234:$AX234,"BL")</f>
        <v>0</v>
      </c>
      <c r="BJ234" s="42">
        <f>COUNTIFS($T234:$AX234,"CO")</f>
        <v>0</v>
      </c>
      <c r="BK234" s="42">
        <f t="shared" si="21"/>
        <v>6</v>
      </c>
      <c r="BL234" s="42">
        <f t="shared" si="22"/>
        <v>0</v>
      </c>
      <c r="BM234" s="42">
        <f t="shared" si="23"/>
        <v>1</v>
      </c>
      <c r="BN234" s="42">
        <f>SUM(AY234:BJ234)+SUM(COUNTIFS(Q234:AX234,{"TERM","RESIGNED"}))</f>
        <v>31</v>
      </c>
      <c r="BO234" s="1" t="s">
        <v>45</v>
      </c>
      <c r="BP234" s="42" t="s">
        <v>1018</v>
      </c>
      <c r="BQ234" s="34"/>
    </row>
    <row r="235" spans="1:69" x14ac:dyDescent="0.25">
      <c r="A235" s="32">
        <f t="shared" si="24"/>
        <v>233</v>
      </c>
      <c r="B235" s="1" t="s">
        <v>172</v>
      </c>
      <c r="C235" s="1">
        <v>100717</v>
      </c>
      <c r="D235" s="27">
        <v>100717</v>
      </c>
      <c r="E235" s="1" t="s">
        <v>946</v>
      </c>
      <c r="F235" s="34" t="s">
        <v>346</v>
      </c>
      <c r="G235" s="34" t="s">
        <v>233</v>
      </c>
      <c r="H235" s="30">
        <v>44344</v>
      </c>
      <c r="I235" s="30" t="s">
        <v>39</v>
      </c>
      <c r="J235" s="30" t="s">
        <v>39</v>
      </c>
      <c r="K235" s="42">
        <f t="shared" ca="1" si="19"/>
        <v>958</v>
      </c>
      <c r="L235" s="44" t="str">
        <f t="shared" si="20"/>
        <v>Non Billable</v>
      </c>
      <c r="M235" s="34" t="s">
        <v>202</v>
      </c>
      <c r="N235" s="1" t="s">
        <v>41</v>
      </c>
      <c r="O235" s="1" t="s">
        <v>42</v>
      </c>
      <c r="P235" s="1"/>
      <c r="Q235" s="1"/>
      <c r="R235" s="1" t="s">
        <v>43</v>
      </c>
      <c r="S235" s="33" t="s">
        <v>203</v>
      </c>
      <c r="T235" s="47" t="s">
        <v>967</v>
      </c>
      <c r="U235" s="47" t="s">
        <v>20</v>
      </c>
      <c r="V235" s="47" t="s">
        <v>20</v>
      </c>
      <c r="W235" s="47" t="s">
        <v>965</v>
      </c>
      <c r="X235" s="47" t="s">
        <v>965</v>
      </c>
      <c r="Y235" s="47" t="s">
        <v>965</v>
      </c>
      <c r="Z235" s="47" t="s">
        <v>965</v>
      </c>
      <c r="AA235" s="47" t="s">
        <v>965</v>
      </c>
      <c r="AB235" s="47" t="s">
        <v>20</v>
      </c>
      <c r="AC235" s="47" t="s">
        <v>20</v>
      </c>
      <c r="AD235" s="47" t="s">
        <v>965</v>
      </c>
      <c r="AE235" s="47" t="s">
        <v>965</v>
      </c>
      <c r="AF235" s="47" t="s">
        <v>965</v>
      </c>
      <c r="AG235" s="47" t="s">
        <v>965</v>
      </c>
      <c r="AH235" s="47" t="s">
        <v>965</v>
      </c>
      <c r="AI235" s="47" t="s">
        <v>20</v>
      </c>
      <c r="AJ235" s="47" t="s">
        <v>20</v>
      </c>
      <c r="AK235" s="47" t="s">
        <v>965</v>
      </c>
      <c r="AL235" s="47" t="s">
        <v>965</v>
      </c>
      <c r="AM235" s="47" t="s">
        <v>965</v>
      </c>
      <c r="AN235" s="47" t="s">
        <v>965</v>
      </c>
      <c r="AO235" s="47" t="s">
        <v>965</v>
      </c>
      <c r="AP235" s="47" t="s">
        <v>20</v>
      </c>
      <c r="AQ235" s="47" t="s">
        <v>20</v>
      </c>
      <c r="AR235" s="47" t="s">
        <v>20</v>
      </c>
      <c r="AS235" s="47" t="s">
        <v>965</v>
      </c>
      <c r="AT235" s="47" t="s">
        <v>965</v>
      </c>
      <c r="AU235" s="47" t="s">
        <v>965</v>
      </c>
      <c r="AV235" s="47" t="s">
        <v>22</v>
      </c>
      <c r="AW235" s="47" t="s">
        <v>20</v>
      </c>
      <c r="AX235" s="47" t="s">
        <v>20</v>
      </c>
      <c r="AY235" s="42">
        <f>COUNTIFS($T235:$AX235,"P")</f>
        <v>18</v>
      </c>
      <c r="AZ235" s="42">
        <f>COUNTIFS($T235:$AX235,"HD")/2</f>
        <v>0</v>
      </c>
      <c r="BA235" s="42">
        <f>COUNTIFS($T235:$AX235,"DO")</f>
        <v>11</v>
      </c>
      <c r="BB235" s="1">
        <f>COUNTIFS($T235:$AX235,"UPL")</f>
        <v>0</v>
      </c>
      <c r="BC235" s="42">
        <f>COUNTIFS($T235:$AX235,"LWP")</f>
        <v>1</v>
      </c>
      <c r="BD235" s="42">
        <f>SUM(COUNTIFS($T235:$AX235,{"PAT","MAT"}))</f>
        <v>0</v>
      </c>
      <c r="BE235" s="42">
        <f>COUNTIFS($T235:$AX235,"HO")</f>
        <v>0</v>
      </c>
      <c r="BF235" s="42">
        <f>COUNTIFS($T235:$AX235,"NA")</f>
        <v>0</v>
      </c>
      <c r="BG235" s="42">
        <f>COUNTIFS($T235:$AX235,"PL")</f>
        <v>0</v>
      </c>
      <c r="BH235" s="42">
        <f>COUNTIFS($T235:$AX235,"CL")</f>
        <v>1</v>
      </c>
      <c r="BI235" s="42">
        <f>COUNTIFS($T235:$AX235,"BL")</f>
        <v>0</v>
      </c>
      <c r="BJ235" s="42">
        <f>COUNTIFS($T235:$AX235,"CO")</f>
        <v>0</v>
      </c>
      <c r="BK235" s="42">
        <f t="shared" si="21"/>
        <v>1</v>
      </c>
      <c r="BL235" s="42">
        <f t="shared" si="22"/>
        <v>1</v>
      </c>
      <c r="BM235" s="42">
        <f t="shared" si="23"/>
        <v>1</v>
      </c>
      <c r="BN235" s="42">
        <f>SUM(AY235:BJ235)+SUM(COUNTIFS(Q235:AX235,{"TERM","RESIGNED"}))</f>
        <v>31</v>
      </c>
      <c r="BO235" s="1" t="s">
        <v>45</v>
      </c>
      <c r="BP235" s="42" t="s">
        <v>1018</v>
      </c>
      <c r="BQ235" s="34"/>
    </row>
    <row r="236" spans="1:69" x14ac:dyDescent="0.25">
      <c r="A236" s="32">
        <f t="shared" si="24"/>
        <v>234</v>
      </c>
      <c r="B236" s="1" t="s">
        <v>172</v>
      </c>
      <c r="C236" s="1">
        <v>10873</v>
      </c>
      <c r="D236" s="27">
        <v>100728</v>
      </c>
      <c r="E236" s="1" t="s">
        <v>945</v>
      </c>
      <c r="F236" s="34" t="s">
        <v>350</v>
      </c>
      <c r="G236" s="34" t="s">
        <v>290</v>
      </c>
      <c r="H236" s="30">
        <v>44348</v>
      </c>
      <c r="I236" s="30">
        <v>42081</v>
      </c>
      <c r="J236" s="30" t="s">
        <v>39</v>
      </c>
      <c r="K236" s="42">
        <f t="shared" ca="1" si="19"/>
        <v>954</v>
      </c>
      <c r="L236" s="44" t="str">
        <f t="shared" si="20"/>
        <v>Non Billable</v>
      </c>
      <c r="M236" s="34" t="s">
        <v>130</v>
      </c>
      <c r="N236" s="1" t="s">
        <v>41</v>
      </c>
      <c r="O236" s="1" t="s">
        <v>42</v>
      </c>
      <c r="P236" s="1"/>
      <c r="Q236" s="1"/>
      <c r="R236" s="1" t="s">
        <v>43</v>
      </c>
      <c r="S236" s="33" t="s">
        <v>131</v>
      </c>
      <c r="T236" s="47" t="s">
        <v>965</v>
      </c>
      <c r="U236" s="47" t="s">
        <v>20</v>
      </c>
      <c r="V236" s="47" t="s">
        <v>20</v>
      </c>
      <c r="W236" s="47" t="s">
        <v>965</v>
      </c>
      <c r="X236" s="47" t="s">
        <v>965</v>
      </c>
      <c r="Y236" s="47" t="s">
        <v>965</v>
      </c>
      <c r="Z236" s="47" t="s">
        <v>965</v>
      </c>
      <c r="AA236" s="47" t="s">
        <v>965</v>
      </c>
      <c r="AB236" s="47" t="s">
        <v>20</v>
      </c>
      <c r="AC236" s="47" t="s">
        <v>20</v>
      </c>
      <c r="AD236" s="47" t="s">
        <v>965</v>
      </c>
      <c r="AE236" s="47" t="s">
        <v>965</v>
      </c>
      <c r="AF236" s="47" t="s">
        <v>965</v>
      </c>
      <c r="AG236" s="47" t="s">
        <v>965</v>
      </c>
      <c r="AH236" s="47" t="s">
        <v>965</v>
      </c>
      <c r="AI236" s="47" t="s">
        <v>20</v>
      </c>
      <c r="AJ236" s="47" t="s">
        <v>20</v>
      </c>
      <c r="AK236" s="47" t="s">
        <v>965</v>
      </c>
      <c r="AL236" s="47" t="s">
        <v>965</v>
      </c>
      <c r="AM236" s="47" t="s">
        <v>965</v>
      </c>
      <c r="AN236" s="47" t="s">
        <v>965</v>
      </c>
      <c r="AO236" s="47" t="s">
        <v>965</v>
      </c>
      <c r="AP236" s="47" t="s">
        <v>20</v>
      </c>
      <c r="AQ236" s="47" t="s">
        <v>20</v>
      </c>
      <c r="AR236" s="47" t="s">
        <v>20</v>
      </c>
      <c r="AS236" s="47" t="s">
        <v>967</v>
      </c>
      <c r="AT236" s="47" t="s">
        <v>968</v>
      </c>
      <c r="AU236" s="47" t="s">
        <v>965</v>
      </c>
      <c r="AV236" s="47" t="s">
        <v>965</v>
      </c>
      <c r="AW236" s="47" t="s">
        <v>20</v>
      </c>
      <c r="AX236" s="47" t="s">
        <v>20</v>
      </c>
      <c r="AY236" s="42">
        <f>COUNTIFS($T236:$AX236,"P")</f>
        <v>18</v>
      </c>
      <c r="AZ236" s="42">
        <f>COUNTIFS($T236:$AX236,"HD")/2</f>
        <v>0</v>
      </c>
      <c r="BA236" s="42">
        <f>COUNTIFS($T236:$AX236,"DO")</f>
        <v>11</v>
      </c>
      <c r="BB236" s="1">
        <f>COUNTIFS($T236:$AX236,"UPL")</f>
        <v>0</v>
      </c>
      <c r="BC236" s="42">
        <f>COUNTIFS($T236:$AX236,"LWP")</f>
        <v>0</v>
      </c>
      <c r="BD236" s="42">
        <f>SUM(COUNTIFS($T236:$AX236,{"PAT","MAT"}))</f>
        <v>0</v>
      </c>
      <c r="BE236" s="42">
        <f>COUNTIFS($T236:$AX236,"HO")</f>
        <v>0</v>
      </c>
      <c r="BF236" s="42">
        <f>COUNTIFS($T236:$AX236,"NA")</f>
        <v>0</v>
      </c>
      <c r="BG236" s="42">
        <f>COUNTIFS($T236:$AX236,"PL")</f>
        <v>1</v>
      </c>
      <c r="BH236" s="42">
        <f>COUNTIFS($T236:$AX236,"CL")</f>
        <v>1</v>
      </c>
      <c r="BI236" s="42">
        <f>COUNTIFS($T236:$AX236,"BL")</f>
        <v>0</v>
      </c>
      <c r="BJ236" s="42">
        <f>COUNTIFS($T236:$AX236,"CO")</f>
        <v>0</v>
      </c>
      <c r="BK236" s="42">
        <f t="shared" si="21"/>
        <v>2</v>
      </c>
      <c r="BL236" s="42">
        <f t="shared" si="22"/>
        <v>1</v>
      </c>
      <c r="BM236" s="42">
        <f t="shared" si="23"/>
        <v>1</v>
      </c>
      <c r="BN236" s="42">
        <f>SUM(AY236:BJ236)+SUM(COUNTIFS(Q236:AX236,{"TERM","RESIGNED"}))</f>
        <v>31</v>
      </c>
      <c r="BO236" s="1" t="s">
        <v>45</v>
      </c>
      <c r="BP236" s="42" t="s">
        <v>1021</v>
      </c>
      <c r="BQ236" s="34"/>
    </row>
    <row r="237" spans="1:69" x14ac:dyDescent="0.25">
      <c r="A237" s="32">
        <f t="shared" si="24"/>
        <v>235</v>
      </c>
      <c r="B237" s="1" t="s">
        <v>172</v>
      </c>
      <c r="C237" s="1">
        <v>12003</v>
      </c>
      <c r="D237" s="27">
        <v>100731</v>
      </c>
      <c r="E237" s="1" t="s">
        <v>946</v>
      </c>
      <c r="F237" s="34" t="s">
        <v>396</v>
      </c>
      <c r="G237" s="34" t="s">
        <v>143</v>
      </c>
      <c r="H237" s="30">
        <v>44348</v>
      </c>
      <c r="I237" s="30">
        <v>42621</v>
      </c>
      <c r="J237" s="30" t="s">
        <v>39</v>
      </c>
      <c r="K237" s="42">
        <f t="shared" ca="1" si="19"/>
        <v>954</v>
      </c>
      <c r="L237" s="44" t="str">
        <f t="shared" si="20"/>
        <v>Billable</v>
      </c>
      <c r="M237" s="34" t="s">
        <v>124</v>
      </c>
      <c r="N237" s="1" t="s">
        <v>41</v>
      </c>
      <c r="O237" s="1" t="s">
        <v>42</v>
      </c>
      <c r="P237" s="1"/>
      <c r="Q237" s="1"/>
      <c r="R237" s="1" t="s">
        <v>57</v>
      </c>
      <c r="S237" s="33" t="s">
        <v>198</v>
      </c>
      <c r="T237" s="47" t="s">
        <v>965</v>
      </c>
      <c r="U237" s="47" t="s">
        <v>20</v>
      </c>
      <c r="V237" s="47" t="s">
        <v>20</v>
      </c>
      <c r="W237" s="47" t="s">
        <v>965</v>
      </c>
      <c r="X237" s="47" t="s">
        <v>965</v>
      </c>
      <c r="Y237" s="47" t="s">
        <v>965</v>
      </c>
      <c r="Z237" s="47" t="s">
        <v>965</v>
      </c>
      <c r="AA237" s="47" t="s">
        <v>965</v>
      </c>
      <c r="AB237" s="47" t="s">
        <v>20</v>
      </c>
      <c r="AC237" s="47" t="s">
        <v>20</v>
      </c>
      <c r="AD237" s="47" t="s">
        <v>965</v>
      </c>
      <c r="AE237" s="47" t="s">
        <v>965</v>
      </c>
      <c r="AF237" s="47" t="s">
        <v>965</v>
      </c>
      <c r="AG237" s="47" t="s">
        <v>965</v>
      </c>
      <c r="AH237" s="47" t="s">
        <v>968</v>
      </c>
      <c r="AI237" s="47" t="s">
        <v>20</v>
      </c>
      <c r="AJ237" s="47" t="s">
        <v>20</v>
      </c>
      <c r="AK237" s="47" t="s">
        <v>965</v>
      </c>
      <c r="AL237" s="47" t="s">
        <v>965</v>
      </c>
      <c r="AM237" s="47" t="s">
        <v>965</v>
      </c>
      <c r="AN237" s="47" t="s">
        <v>965</v>
      </c>
      <c r="AO237" s="47" t="s">
        <v>968</v>
      </c>
      <c r="AP237" s="47" t="s">
        <v>20</v>
      </c>
      <c r="AQ237" s="47" t="s">
        <v>20</v>
      </c>
      <c r="AR237" s="47" t="s">
        <v>20</v>
      </c>
      <c r="AS237" s="47" t="s">
        <v>965</v>
      </c>
      <c r="AT237" s="47" t="s">
        <v>965</v>
      </c>
      <c r="AU237" s="47" t="s">
        <v>965</v>
      </c>
      <c r="AV237" s="47" t="s">
        <v>968</v>
      </c>
      <c r="AW237" s="47" t="s">
        <v>20</v>
      </c>
      <c r="AX237" s="47" t="s">
        <v>20</v>
      </c>
      <c r="AY237" s="42">
        <f>COUNTIFS($T237:$AX237,"P")</f>
        <v>17</v>
      </c>
      <c r="AZ237" s="42">
        <f>COUNTIFS($T237:$AX237,"HD")/2</f>
        <v>0</v>
      </c>
      <c r="BA237" s="42">
        <f>COUNTIFS($T237:$AX237,"DO")</f>
        <v>11</v>
      </c>
      <c r="BB237" s="1">
        <f>COUNTIFS($T237:$AX237,"UPL")</f>
        <v>0</v>
      </c>
      <c r="BC237" s="42">
        <f>COUNTIFS($T237:$AX237,"LWP")</f>
        <v>0</v>
      </c>
      <c r="BD237" s="42">
        <f>SUM(COUNTIFS($T237:$AX237,{"PAT","MAT"}))</f>
        <v>0</v>
      </c>
      <c r="BE237" s="42">
        <f>COUNTIFS($T237:$AX237,"HO")</f>
        <v>0</v>
      </c>
      <c r="BF237" s="42">
        <f>COUNTIFS($T237:$AX237,"NA")</f>
        <v>0</v>
      </c>
      <c r="BG237" s="42">
        <f>COUNTIFS($T237:$AX237,"PL")</f>
        <v>3</v>
      </c>
      <c r="BH237" s="42">
        <f>COUNTIFS($T237:$AX237,"CL")</f>
        <v>0</v>
      </c>
      <c r="BI237" s="42">
        <f>COUNTIFS($T237:$AX237,"BL")</f>
        <v>0</v>
      </c>
      <c r="BJ237" s="42">
        <f>COUNTIFS($T237:$AX237,"CO")</f>
        <v>0</v>
      </c>
      <c r="BK237" s="42">
        <f t="shared" si="21"/>
        <v>3</v>
      </c>
      <c r="BL237" s="42">
        <f t="shared" si="22"/>
        <v>1</v>
      </c>
      <c r="BM237" s="42">
        <f t="shared" si="23"/>
        <v>1</v>
      </c>
      <c r="BN237" s="42">
        <f>SUM(AY237:BJ237)+SUM(COUNTIFS(Q237:AX237,{"TERM","RESIGNED"}))</f>
        <v>31</v>
      </c>
      <c r="BO237" s="1" t="s">
        <v>45</v>
      </c>
      <c r="BP237" s="42" t="s">
        <v>1023</v>
      </c>
      <c r="BQ237" s="34"/>
    </row>
    <row r="238" spans="1:69" x14ac:dyDescent="0.25">
      <c r="A238" s="32">
        <f t="shared" si="24"/>
        <v>236</v>
      </c>
      <c r="B238" s="1" t="s">
        <v>172</v>
      </c>
      <c r="C238" s="1">
        <v>12252</v>
      </c>
      <c r="D238" s="27">
        <v>100732</v>
      </c>
      <c r="E238" s="1" t="s">
        <v>945</v>
      </c>
      <c r="F238" s="34" t="s">
        <v>365</v>
      </c>
      <c r="G238" s="34" t="s">
        <v>123</v>
      </c>
      <c r="H238" s="30">
        <v>44348</v>
      </c>
      <c r="I238" s="30">
        <v>42703</v>
      </c>
      <c r="J238" s="30" t="s">
        <v>39</v>
      </c>
      <c r="K238" s="42">
        <f t="shared" ca="1" si="19"/>
        <v>954</v>
      </c>
      <c r="L238" s="44" t="str">
        <f t="shared" si="20"/>
        <v>Billable</v>
      </c>
      <c r="M238" s="34" t="s">
        <v>124</v>
      </c>
      <c r="N238" s="1" t="s">
        <v>41</v>
      </c>
      <c r="O238" s="1" t="s">
        <v>42</v>
      </c>
      <c r="P238" s="1"/>
      <c r="Q238" s="1"/>
      <c r="R238" s="1" t="s">
        <v>43</v>
      </c>
      <c r="S238" s="33" t="s">
        <v>198</v>
      </c>
      <c r="T238" s="47" t="s">
        <v>965</v>
      </c>
      <c r="U238" s="47" t="s">
        <v>20</v>
      </c>
      <c r="V238" s="47" t="s">
        <v>20</v>
      </c>
      <c r="W238" s="47" t="s">
        <v>965</v>
      </c>
      <c r="X238" s="47" t="s">
        <v>965</v>
      </c>
      <c r="Y238" s="47" t="s">
        <v>965</v>
      </c>
      <c r="Z238" s="47" t="s">
        <v>967</v>
      </c>
      <c r="AA238" s="47" t="s">
        <v>968</v>
      </c>
      <c r="AB238" s="47" t="s">
        <v>20</v>
      </c>
      <c r="AC238" s="47" t="s">
        <v>20</v>
      </c>
      <c r="AD238" s="47" t="s">
        <v>965</v>
      </c>
      <c r="AE238" s="47" t="s">
        <v>965</v>
      </c>
      <c r="AF238" s="47" t="s">
        <v>965</v>
      </c>
      <c r="AG238" s="47" t="s">
        <v>965</v>
      </c>
      <c r="AH238" s="47" t="s">
        <v>965</v>
      </c>
      <c r="AI238" s="47" t="s">
        <v>20</v>
      </c>
      <c r="AJ238" s="47" t="s">
        <v>20</v>
      </c>
      <c r="AK238" s="47" t="s">
        <v>965</v>
      </c>
      <c r="AL238" s="47" t="s">
        <v>965</v>
      </c>
      <c r="AM238" s="47" t="s">
        <v>965</v>
      </c>
      <c r="AN238" s="47" t="s">
        <v>965</v>
      </c>
      <c r="AO238" s="47" t="s">
        <v>965</v>
      </c>
      <c r="AP238" s="47" t="s">
        <v>20</v>
      </c>
      <c r="AQ238" s="47" t="s">
        <v>20</v>
      </c>
      <c r="AR238" s="47" t="s">
        <v>20</v>
      </c>
      <c r="AS238" s="47" t="s">
        <v>968</v>
      </c>
      <c r="AT238" s="47" t="s">
        <v>967</v>
      </c>
      <c r="AU238" s="47" t="s">
        <v>965</v>
      </c>
      <c r="AV238" s="47" t="s">
        <v>965</v>
      </c>
      <c r="AW238" s="47" t="s">
        <v>20</v>
      </c>
      <c r="AX238" s="47" t="s">
        <v>20</v>
      </c>
      <c r="AY238" s="42">
        <f>COUNTIFS($T238:$AX238,"P")</f>
        <v>16</v>
      </c>
      <c r="AZ238" s="42">
        <f>COUNTIFS($T238:$AX238,"HD")/2</f>
        <v>0</v>
      </c>
      <c r="BA238" s="42">
        <f>COUNTIFS($T238:$AX238,"DO")</f>
        <v>11</v>
      </c>
      <c r="BB238" s="1">
        <f>COUNTIFS($T238:$AX238,"UPL")</f>
        <v>0</v>
      </c>
      <c r="BC238" s="42">
        <f>COUNTIFS($T238:$AX238,"LWP")</f>
        <v>0</v>
      </c>
      <c r="BD238" s="42">
        <f>SUM(COUNTIFS($T238:$AX238,{"PAT","MAT"}))</f>
        <v>0</v>
      </c>
      <c r="BE238" s="42">
        <f>COUNTIFS($T238:$AX238,"HO")</f>
        <v>0</v>
      </c>
      <c r="BF238" s="42">
        <f>COUNTIFS($T238:$AX238,"NA")</f>
        <v>0</v>
      </c>
      <c r="BG238" s="42">
        <f>COUNTIFS($T238:$AX238,"PL")</f>
        <v>2</v>
      </c>
      <c r="BH238" s="42">
        <f>COUNTIFS($T238:$AX238,"CL")</f>
        <v>2</v>
      </c>
      <c r="BI238" s="42">
        <f>COUNTIFS($T238:$AX238,"BL")</f>
        <v>0</v>
      </c>
      <c r="BJ238" s="42">
        <f>COUNTIFS($T238:$AX238,"CO")</f>
        <v>0</v>
      </c>
      <c r="BK238" s="42">
        <f t="shared" si="21"/>
        <v>4</v>
      </c>
      <c r="BL238" s="42">
        <f t="shared" si="22"/>
        <v>0</v>
      </c>
      <c r="BM238" s="42">
        <f t="shared" si="23"/>
        <v>1</v>
      </c>
      <c r="BN238" s="42">
        <f>SUM(AY238:BJ238)+SUM(COUNTIFS(Q238:AX238,{"TERM","RESIGNED"}))</f>
        <v>31</v>
      </c>
      <c r="BO238" s="1" t="s">
        <v>45</v>
      </c>
      <c r="BP238" s="42" t="s">
        <v>1023</v>
      </c>
      <c r="BQ238" s="34"/>
    </row>
    <row r="239" spans="1:69" x14ac:dyDescent="0.25">
      <c r="A239" s="32">
        <f t="shared" si="24"/>
        <v>237</v>
      </c>
      <c r="B239" s="1" t="s">
        <v>172</v>
      </c>
      <c r="C239" s="1">
        <v>12463</v>
      </c>
      <c r="D239" s="27">
        <v>100735</v>
      </c>
      <c r="E239" s="1" t="s">
        <v>946</v>
      </c>
      <c r="F239" s="34" t="s">
        <v>142</v>
      </c>
      <c r="G239" s="34" t="s">
        <v>115</v>
      </c>
      <c r="H239" s="30">
        <v>44348</v>
      </c>
      <c r="I239" s="30">
        <v>42804</v>
      </c>
      <c r="J239" s="30" t="s">
        <v>39</v>
      </c>
      <c r="K239" s="42">
        <f t="shared" ca="1" si="19"/>
        <v>954</v>
      </c>
      <c r="L239" s="44" t="str">
        <f t="shared" si="20"/>
        <v>Non Billable</v>
      </c>
      <c r="M239" s="34" t="s">
        <v>52</v>
      </c>
      <c r="N239" s="1" t="s">
        <v>41</v>
      </c>
      <c r="O239" s="1" t="s">
        <v>42</v>
      </c>
      <c r="P239" s="1"/>
      <c r="Q239" s="1"/>
      <c r="R239" s="1" t="s">
        <v>57</v>
      </c>
      <c r="S239" s="33" t="s">
        <v>236</v>
      </c>
      <c r="T239" s="47" t="s">
        <v>965</v>
      </c>
      <c r="U239" s="47" t="s">
        <v>20</v>
      </c>
      <c r="V239" s="47" t="s">
        <v>20</v>
      </c>
      <c r="W239" s="47" t="s">
        <v>965</v>
      </c>
      <c r="X239" s="47" t="s">
        <v>965</v>
      </c>
      <c r="Y239" s="47" t="s">
        <v>965</v>
      </c>
      <c r="Z239" s="47" t="s">
        <v>965</v>
      </c>
      <c r="AA239" s="47" t="s">
        <v>965</v>
      </c>
      <c r="AB239" s="47" t="s">
        <v>20</v>
      </c>
      <c r="AC239" s="47" t="s">
        <v>20</v>
      </c>
      <c r="AD239" s="47" t="s">
        <v>965</v>
      </c>
      <c r="AE239" s="47" t="s">
        <v>965</v>
      </c>
      <c r="AF239" s="47" t="s">
        <v>965</v>
      </c>
      <c r="AG239" s="47" t="s">
        <v>965</v>
      </c>
      <c r="AH239" s="47" t="s">
        <v>965</v>
      </c>
      <c r="AI239" s="47" t="s">
        <v>20</v>
      </c>
      <c r="AJ239" s="47" t="s">
        <v>20</v>
      </c>
      <c r="AK239" s="47" t="s">
        <v>967</v>
      </c>
      <c r="AL239" s="47" t="s">
        <v>967</v>
      </c>
      <c r="AM239" s="47" t="s">
        <v>967</v>
      </c>
      <c r="AN239" s="47" t="s">
        <v>967</v>
      </c>
      <c r="AO239" s="47" t="s">
        <v>967</v>
      </c>
      <c r="AP239" s="47" t="s">
        <v>20</v>
      </c>
      <c r="AQ239" s="47" t="s">
        <v>20</v>
      </c>
      <c r="AR239" s="47" t="s">
        <v>20</v>
      </c>
      <c r="AS239" s="47" t="s">
        <v>965</v>
      </c>
      <c r="AT239" s="47" t="s">
        <v>965</v>
      </c>
      <c r="AU239" s="47" t="s">
        <v>965</v>
      </c>
      <c r="AV239" s="47" t="s">
        <v>965</v>
      </c>
      <c r="AW239" s="47" t="s">
        <v>20</v>
      </c>
      <c r="AX239" s="47" t="s">
        <v>20</v>
      </c>
      <c r="AY239" s="42">
        <f>COUNTIFS($T239:$AX239,"P")</f>
        <v>15</v>
      </c>
      <c r="AZ239" s="42">
        <f>COUNTIFS($T239:$AX239,"HD")/2</f>
        <v>0</v>
      </c>
      <c r="BA239" s="42">
        <f>COUNTIFS($T239:$AX239,"DO")</f>
        <v>11</v>
      </c>
      <c r="BB239" s="1">
        <f>COUNTIFS($T239:$AX239,"UPL")</f>
        <v>0</v>
      </c>
      <c r="BC239" s="42">
        <f>COUNTIFS($T239:$AX239,"LWP")</f>
        <v>0</v>
      </c>
      <c r="BD239" s="42">
        <f>SUM(COUNTIFS($T239:$AX239,{"PAT","MAT"}))</f>
        <v>0</v>
      </c>
      <c r="BE239" s="42">
        <f>COUNTIFS($T239:$AX239,"HO")</f>
        <v>0</v>
      </c>
      <c r="BF239" s="42">
        <f>COUNTIFS($T239:$AX239,"NA")</f>
        <v>0</v>
      </c>
      <c r="BG239" s="42">
        <f>COUNTIFS($T239:$AX239,"PL")</f>
        <v>0</v>
      </c>
      <c r="BH239" s="42">
        <f>COUNTIFS($T239:$AX239,"CL")</f>
        <v>5</v>
      </c>
      <c r="BI239" s="42">
        <f>COUNTIFS($T239:$AX239,"BL")</f>
        <v>0</v>
      </c>
      <c r="BJ239" s="42">
        <f>COUNTIFS($T239:$AX239,"CO")</f>
        <v>0</v>
      </c>
      <c r="BK239" s="42">
        <f t="shared" si="21"/>
        <v>5</v>
      </c>
      <c r="BL239" s="42">
        <f t="shared" si="22"/>
        <v>0</v>
      </c>
      <c r="BM239" s="42">
        <f t="shared" si="23"/>
        <v>1</v>
      </c>
      <c r="BN239" s="42">
        <f>SUM(AY239:BJ239)+SUM(COUNTIFS(Q239:AX239,{"TERM","RESIGNED"}))</f>
        <v>31</v>
      </c>
      <c r="BO239" s="1" t="s">
        <v>45</v>
      </c>
      <c r="BP239" s="42" t="s">
        <v>1020</v>
      </c>
      <c r="BQ239" s="34"/>
    </row>
    <row r="240" spans="1:69" x14ac:dyDescent="0.25">
      <c r="A240" s="32">
        <f t="shared" si="24"/>
        <v>238</v>
      </c>
      <c r="B240" s="1" t="s">
        <v>172</v>
      </c>
      <c r="C240" s="1">
        <v>12584</v>
      </c>
      <c r="D240" s="27">
        <v>100738</v>
      </c>
      <c r="E240" s="1" t="s">
        <v>945</v>
      </c>
      <c r="F240" s="34" t="s">
        <v>397</v>
      </c>
      <c r="G240" s="34" t="s">
        <v>143</v>
      </c>
      <c r="H240" s="30">
        <v>44348</v>
      </c>
      <c r="I240" s="30">
        <v>42863</v>
      </c>
      <c r="J240" s="30" t="s">
        <v>39</v>
      </c>
      <c r="K240" s="42">
        <f t="shared" ca="1" si="19"/>
        <v>954</v>
      </c>
      <c r="L240" s="44" t="str">
        <f t="shared" si="20"/>
        <v>Billable</v>
      </c>
      <c r="M240" s="34" t="s">
        <v>124</v>
      </c>
      <c r="N240" s="1" t="s">
        <v>41</v>
      </c>
      <c r="O240" s="1" t="s">
        <v>42</v>
      </c>
      <c r="P240" s="1"/>
      <c r="Q240" s="1"/>
      <c r="R240" s="1" t="s">
        <v>43</v>
      </c>
      <c r="S240" s="33" t="s">
        <v>154</v>
      </c>
      <c r="T240" s="47" t="s">
        <v>969</v>
      </c>
      <c r="U240" s="47" t="s">
        <v>20</v>
      </c>
      <c r="V240" s="47" t="s">
        <v>20</v>
      </c>
      <c r="W240" s="47" t="s">
        <v>969</v>
      </c>
      <c r="X240" s="47" t="s">
        <v>969</v>
      </c>
      <c r="Y240" s="47" t="s">
        <v>969</v>
      </c>
      <c r="Z240" s="47" t="s">
        <v>969</v>
      </c>
      <c r="AA240" s="47" t="s">
        <v>969</v>
      </c>
      <c r="AB240" s="47" t="s">
        <v>20</v>
      </c>
      <c r="AC240" s="47" t="s">
        <v>20</v>
      </c>
      <c r="AD240" s="47" t="s">
        <v>969</v>
      </c>
      <c r="AE240" s="47" t="s">
        <v>969</v>
      </c>
      <c r="AF240" s="47" t="s">
        <v>969</v>
      </c>
      <c r="AG240" s="47" t="s">
        <v>969</v>
      </c>
      <c r="AH240" s="47" t="s">
        <v>969</v>
      </c>
      <c r="AI240" s="47" t="s">
        <v>20</v>
      </c>
      <c r="AJ240" s="47" t="s">
        <v>20</v>
      </c>
      <c r="AK240" s="47" t="s">
        <v>969</v>
      </c>
      <c r="AL240" s="47" t="s">
        <v>969</v>
      </c>
      <c r="AM240" s="47" t="s">
        <v>969</v>
      </c>
      <c r="AN240" s="47" t="s">
        <v>969</v>
      </c>
      <c r="AO240" s="47" t="s">
        <v>969</v>
      </c>
      <c r="AP240" s="47" t="s">
        <v>20</v>
      </c>
      <c r="AQ240" s="47" t="s">
        <v>20</v>
      </c>
      <c r="AR240" s="47" t="s">
        <v>20</v>
      </c>
      <c r="AS240" s="47" t="s">
        <v>969</v>
      </c>
      <c r="AT240" s="47" t="s">
        <v>969</v>
      </c>
      <c r="AU240" s="47" t="s">
        <v>969</v>
      </c>
      <c r="AV240" s="47" t="s">
        <v>969</v>
      </c>
      <c r="AW240" s="47" t="s">
        <v>20</v>
      </c>
      <c r="AX240" s="47" t="s">
        <v>20</v>
      </c>
      <c r="AY240" s="42">
        <f>COUNTIFS($T240:$AX240,"P")</f>
        <v>0</v>
      </c>
      <c r="AZ240" s="42">
        <f>COUNTIFS($T240:$AX240,"HD")/2</f>
        <v>0</v>
      </c>
      <c r="BA240" s="42">
        <f>COUNTIFS($T240:$AX240,"DO")</f>
        <v>11</v>
      </c>
      <c r="BB240" s="1">
        <f>COUNTIFS($T240:$AX240,"UPL")</f>
        <v>0</v>
      </c>
      <c r="BC240" s="42">
        <f>COUNTIFS($T240:$AX240,"LWP")</f>
        <v>0</v>
      </c>
      <c r="BD240" s="42">
        <f>SUM(COUNTIFS($T240:$AX240,{"PAT","MAT"}))</f>
        <v>20</v>
      </c>
      <c r="BE240" s="42">
        <f>COUNTIFS($T240:$AX240,"HO")</f>
        <v>0</v>
      </c>
      <c r="BF240" s="42">
        <f>COUNTIFS($T240:$AX240,"NA")</f>
        <v>0</v>
      </c>
      <c r="BG240" s="42">
        <f>COUNTIFS($T240:$AX240,"PL")</f>
        <v>0</v>
      </c>
      <c r="BH240" s="42">
        <f>COUNTIFS($T240:$AX240,"CL")</f>
        <v>0</v>
      </c>
      <c r="BI240" s="42">
        <f>COUNTIFS($T240:$AX240,"BL")</f>
        <v>0</v>
      </c>
      <c r="BJ240" s="42">
        <f>COUNTIFS($T240:$AX240,"CO")</f>
        <v>0</v>
      </c>
      <c r="BK240" s="42">
        <f t="shared" si="21"/>
        <v>0</v>
      </c>
      <c r="BL240" s="42">
        <f t="shared" si="22"/>
        <v>0</v>
      </c>
      <c r="BM240" s="42">
        <f t="shared" si="23"/>
        <v>0</v>
      </c>
      <c r="BN240" s="42">
        <f>SUM(AY240:BJ240)+SUM(COUNTIFS(Q240:AX240,{"TERM","RESIGNED"}))</f>
        <v>31</v>
      </c>
      <c r="BO240" s="1" t="s">
        <v>45</v>
      </c>
      <c r="BP240" s="42" t="s">
        <v>1023</v>
      </c>
      <c r="BQ240" s="34" t="s">
        <v>1337</v>
      </c>
    </row>
    <row r="241" spans="1:69" x14ac:dyDescent="0.25">
      <c r="A241" s="32">
        <f t="shared" si="24"/>
        <v>239</v>
      </c>
      <c r="B241" s="1" t="s">
        <v>172</v>
      </c>
      <c r="C241" s="1">
        <v>13724</v>
      </c>
      <c r="D241" s="27">
        <v>100742</v>
      </c>
      <c r="E241" s="1" t="s">
        <v>946</v>
      </c>
      <c r="F241" s="34" t="s">
        <v>393</v>
      </c>
      <c r="G241" s="34" t="s">
        <v>55</v>
      </c>
      <c r="H241" s="30">
        <v>44348</v>
      </c>
      <c r="I241" s="30">
        <v>43178</v>
      </c>
      <c r="J241" s="30" t="s">
        <v>39</v>
      </c>
      <c r="K241" s="42">
        <f t="shared" ca="1" si="19"/>
        <v>954</v>
      </c>
      <c r="L241" s="44" t="str">
        <f t="shared" si="20"/>
        <v>Non Billable</v>
      </c>
      <c r="M241" s="34" t="s">
        <v>56</v>
      </c>
      <c r="N241" s="1" t="s">
        <v>41</v>
      </c>
      <c r="O241" s="1" t="s">
        <v>42</v>
      </c>
      <c r="P241" s="1"/>
      <c r="Q241" s="1"/>
      <c r="R241" s="1" t="s">
        <v>57</v>
      </c>
      <c r="S241" s="33" t="s">
        <v>81</v>
      </c>
      <c r="T241" s="47" t="s">
        <v>965</v>
      </c>
      <c r="U241" s="47" t="s">
        <v>20</v>
      </c>
      <c r="V241" s="47" t="s">
        <v>20</v>
      </c>
      <c r="W241" s="47" t="s">
        <v>965</v>
      </c>
      <c r="X241" s="47" t="s">
        <v>965</v>
      </c>
      <c r="Y241" s="47" t="s">
        <v>965</v>
      </c>
      <c r="Z241" s="47" t="s">
        <v>965</v>
      </c>
      <c r="AA241" s="47" t="s">
        <v>965</v>
      </c>
      <c r="AB241" s="47" t="s">
        <v>20</v>
      </c>
      <c r="AC241" s="47" t="s">
        <v>20</v>
      </c>
      <c r="AD241" s="47" t="s">
        <v>965</v>
      </c>
      <c r="AE241" s="47" t="s">
        <v>965</v>
      </c>
      <c r="AF241" s="47" t="s">
        <v>965</v>
      </c>
      <c r="AG241" s="47" t="s">
        <v>965</v>
      </c>
      <c r="AH241" s="47" t="s">
        <v>965</v>
      </c>
      <c r="AI241" s="47" t="s">
        <v>20</v>
      </c>
      <c r="AJ241" s="47" t="s">
        <v>20</v>
      </c>
      <c r="AK241" s="47" t="s">
        <v>965</v>
      </c>
      <c r="AL241" s="47" t="s">
        <v>965</v>
      </c>
      <c r="AM241" s="47" t="s">
        <v>965</v>
      </c>
      <c r="AN241" s="47" t="s">
        <v>965</v>
      </c>
      <c r="AO241" s="47" t="s">
        <v>965</v>
      </c>
      <c r="AP241" s="47" t="s">
        <v>20</v>
      </c>
      <c r="AQ241" s="47" t="s">
        <v>20</v>
      </c>
      <c r="AR241" s="47" t="s">
        <v>20</v>
      </c>
      <c r="AS241" s="47" t="s">
        <v>967</v>
      </c>
      <c r="AT241" s="47" t="s">
        <v>967</v>
      </c>
      <c r="AU241" s="47" t="s">
        <v>965</v>
      </c>
      <c r="AV241" s="47" t="s">
        <v>968</v>
      </c>
      <c r="AW241" s="47" t="s">
        <v>20</v>
      </c>
      <c r="AX241" s="47" t="s">
        <v>20</v>
      </c>
      <c r="AY241" s="42">
        <f>COUNTIFS($T241:$AX241,"P")</f>
        <v>17</v>
      </c>
      <c r="AZ241" s="42">
        <f>COUNTIFS($T241:$AX241,"HD")/2</f>
        <v>0</v>
      </c>
      <c r="BA241" s="42">
        <f>COUNTIFS($T241:$AX241,"DO")</f>
        <v>11</v>
      </c>
      <c r="BB241" s="1">
        <f>COUNTIFS($T241:$AX241,"UPL")</f>
        <v>0</v>
      </c>
      <c r="BC241" s="42">
        <f>COUNTIFS($T241:$AX241,"LWP")</f>
        <v>0</v>
      </c>
      <c r="BD241" s="42">
        <f>SUM(COUNTIFS($T241:$AX241,{"PAT","MAT"}))</f>
        <v>0</v>
      </c>
      <c r="BE241" s="42">
        <f>COUNTIFS($T241:$AX241,"HO")</f>
        <v>0</v>
      </c>
      <c r="BF241" s="42">
        <f>COUNTIFS($T241:$AX241,"NA")</f>
        <v>0</v>
      </c>
      <c r="BG241" s="42">
        <f>COUNTIFS($T241:$AX241,"PL")</f>
        <v>1</v>
      </c>
      <c r="BH241" s="42">
        <f>COUNTIFS($T241:$AX241,"CL")</f>
        <v>2</v>
      </c>
      <c r="BI241" s="42">
        <f>COUNTIFS($T241:$AX241,"BL")</f>
        <v>0</v>
      </c>
      <c r="BJ241" s="42">
        <f>COUNTIFS($T241:$AX241,"CO")</f>
        <v>0</v>
      </c>
      <c r="BK241" s="42">
        <f t="shared" si="21"/>
        <v>3</v>
      </c>
      <c r="BL241" s="42">
        <f t="shared" si="22"/>
        <v>1</v>
      </c>
      <c r="BM241" s="42">
        <f t="shared" si="23"/>
        <v>1</v>
      </c>
      <c r="BN241" s="42">
        <f>SUM(AY241:BJ241)+SUM(COUNTIFS(Q241:AX241,{"TERM","RESIGNED"}))</f>
        <v>31</v>
      </c>
      <c r="BO241" s="1" t="s">
        <v>45</v>
      </c>
      <c r="BP241" s="42" t="s">
        <v>1218</v>
      </c>
      <c r="BQ241" s="34"/>
    </row>
    <row r="242" spans="1:69" x14ac:dyDescent="0.25">
      <c r="A242" s="32">
        <f t="shared" si="24"/>
        <v>240</v>
      </c>
      <c r="B242" s="1" t="s">
        <v>172</v>
      </c>
      <c r="C242" s="1">
        <v>13732</v>
      </c>
      <c r="D242" s="27">
        <v>100743</v>
      </c>
      <c r="E242" s="1" t="s">
        <v>946</v>
      </c>
      <c r="F242" s="34" t="s">
        <v>352</v>
      </c>
      <c r="G242" s="34" t="s">
        <v>94</v>
      </c>
      <c r="H242" s="30">
        <v>44348</v>
      </c>
      <c r="I242" s="30">
        <v>43178</v>
      </c>
      <c r="J242" s="30" t="s">
        <v>39</v>
      </c>
      <c r="K242" s="42">
        <f t="shared" ca="1" si="19"/>
        <v>954</v>
      </c>
      <c r="L242" s="44" t="str">
        <f t="shared" si="20"/>
        <v>Non Billable</v>
      </c>
      <c r="M242" s="34" t="s">
        <v>47</v>
      </c>
      <c r="N242" s="1" t="s">
        <v>41</v>
      </c>
      <c r="O242" s="1" t="s">
        <v>42</v>
      </c>
      <c r="P242" s="1"/>
      <c r="Q242" s="1"/>
      <c r="R242" s="1" t="s">
        <v>43</v>
      </c>
      <c r="S242" s="33" t="s">
        <v>69</v>
      </c>
      <c r="T242" s="47" t="s">
        <v>965</v>
      </c>
      <c r="U242" s="47" t="s">
        <v>20</v>
      </c>
      <c r="V242" s="47" t="s">
        <v>20</v>
      </c>
      <c r="W242" s="47" t="s">
        <v>965</v>
      </c>
      <c r="X242" s="47" t="s">
        <v>965</v>
      </c>
      <c r="Y242" s="47" t="s">
        <v>965</v>
      </c>
      <c r="Z242" s="47" t="s">
        <v>965</v>
      </c>
      <c r="AA242" s="47" t="s">
        <v>965</v>
      </c>
      <c r="AB242" s="47" t="s">
        <v>20</v>
      </c>
      <c r="AC242" s="47" t="s">
        <v>20</v>
      </c>
      <c r="AD242" s="47" t="s">
        <v>965</v>
      </c>
      <c r="AE242" s="47" t="s">
        <v>965</v>
      </c>
      <c r="AF242" s="47" t="s">
        <v>965</v>
      </c>
      <c r="AG242" s="47" t="s">
        <v>965</v>
      </c>
      <c r="AH242" s="47" t="s">
        <v>965</v>
      </c>
      <c r="AI242" s="47" t="s">
        <v>20</v>
      </c>
      <c r="AJ242" s="47" t="s">
        <v>20</v>
      </c>
      <c r="AK242" s="47" t="s">
        <v>965</v>
      </c>
      <c r="AL242" s="47" t="s">
        <v>965</v>
      </c>
      <c r="AM242" s="47" t="s">
        <v>965</v>
      </c>
      <c r="AN242" s="47" t="s">
        <v>965</v>
      </c>
      <c r="AO242" s="47" t="s">
        <v>965</v>
      </c>
      <c r="AP242" s="47" t="s">
        <v>20</v>
      </c>
      <c r="AQ242" s="47" t="s">
        <v>20</v>
      </c>
      <c r="AR242" s="47" t="s">
        <v>20</v>
      </c>
      <c r="AS242" s="47" t="s">
        <v>967</v>
      </c>
      <c r="AT242" s="47" t="s">
        <v>967</v>
      </c>
      <c r="AU242" s="47" t="s">
        <v>967</v>
      </c>
      <c r="AV242" s="47" t="s">
        <v>967</v>
      </c>
      <c r="AW242" s="47" t="s">
        <v>20</v>
      </c>
      <c r="AX242" s="47" t="s">
        <v>20</v>
      </c>
      <c r="AY242" s="42">
        <f>COUNTIFS($T242:$AX242,"P")</f>
        <v>16</v>
      </c>
      <c r="AZ242" s="42">
        <f>COUNTIFS($T242:$AX242,"HD")/2</f>
        <v>0</v>
      </c>
      <c r="BA242" s="42">
        <f>COUNTIFS($T242:$AX242,"DO")</f>
        <v>11</v>
      </c>
      <c r="BB242" s="1">
        <f>COUNTIFS($T242:$AX242,"UPL")</f>
        <v>0</v>
      </c>
      <c r="BC242" s="42">
        <f>COUNTIFS($T242:$AX242,"LWP")</f>
        <v>0</v>
      </c>
      <c r="BD242" s="42">
        <f>SUM(COUNTIFS($T242:$AX242,{"PAT","MAT"}))</f>
        <v>0</v>
      </c>
      <c r="BE242" s="42">
        <f>COUNTIFS($T242:$AX242,"HO")</f>
        <v>0</v>
      </c>
      <c r="BF242" s="42">
        <f>COUNTIFS($T242:$AX242,"NA")</f>
        <v>0</v>
      </c>
      <c r="BG242" s="42">
        <f>COUNTIFS($T242:$AX242,"PL")</f>
        <v>0</v>
      </c>
      <c r="BH242" s="42">
        <f>COUNTIFS($T242:$AX242,"CL")</f>
        <v>4</v>
      </c>
      <c r="BI242" s="42">
        <f>COUNTIFS($T242:$AX242,"BL")</f>
        <v>0</v>
      </c>
      <c r="BJ242" s="42">
        <f>COUNTIFS($T242:$AX242,"CO")</f>
        <v>0</v>
      </c>
      <c r="BK242" s="42">
        <f t="shared" si="21"/>
        <v>4</v>
      </c>
      <c r="BL242" s="42">
        <f t="shared" si="22"/>
        <v>0</v>
      </c>
      <c r="BM242" s="42">
        <f t="shared" si="23"/>
        <v>1</v>
      </c>
      <c r="BN242" s="42">
        <f>SUM(AY242:BJ242)+SUM(COUNTIFS(Q242:AX242,{"TERM","RESIGNED"}))</f>
        <v>31</v>
      </c>
      <c r="BO242" s="1" t="s">
        <v>45</v>
      </c>
      <c r="BP242" s="42" t="s">
        <v>1218</v>
      </c>
      <c r="BQ242" s="34"/>
    </row>
    <row r="243" spans="1:69" x14ac:dyDescent="0.25">
      <c r="A243" s="32">
        <f t="shared" si="24"/>
        <v>241</v>
      </c>
      <c r="B243" s="1" t="s">
        <v>172</v>
      </c>
      <c r="C243" s="1">
        <v>14317</v>
      </c>
      <c r="D243" s="27">
        <v>100749</v>
      </c>
      <c r="E243" s="1" t="s">
        <v>946</v>
      </c>
      <c r="F243" s="34" t="s">
        <v>354</v>
      </c>
      <c r="G243" s="34" t="s">
        <v>67</v>
      </c>
      <c r="H243" s="30">
        <v>44348</v>
      </c>
      <c r="I243" s="30">
        <v>43294</v>
      </c>
      <c r="J243" s="30" t="s">
        <v>39</v>
      </c>
      <c r="K243" s="42">
        <f t="shared" ca="1" si="19"/>
        <v>954</v>
      </c>
      <c r="L243" s="44" t="str">
        <f t="shared" si="20"/>
        <v>Non Billable</v>
      </c>
      <c r="M243" s="34" t="s">
        <v>52</v>
      </c>
      <c r="N243" s="1" t="s">
        <v>41</v>
      </c>
      <c r="O243" s="1" t="s">
        <v>42</v>
      </c>
      <c r="P243" s="1"/>
      <c r="Q243" s="1"/>
      <c r="R243" s="1" t="s">
        <v>57</v>
      </c>
      <c r="S243" s="33" t="s">
        <v>180</v>
      </c>
      <c r="T243" s="47" t="s">
        <v>965</v>
      </c>
      <c r="U243" s="47" t="s">
        <v>20</v>
      </c>
      <c r="V243" s="47" t="s">
        <v>20</v>
      </c>
      <c r="W243" s="47" t="s">
        <v>965</v>
      </c>
      <c r="X243" s="47" t="s">
        <v>965</v>
      </c>
      <c r="Y243" s="47" t="s">
        <v>965</v>
      </c>
      <c r="Z243" s="47" t="s">
        <v>965</v>
      </c>
      <c r="AA243" s="47" t="s">
        <v>965</v>
      </c>
      <c r="AB243" s="47" t="s">
        <v>20</v>
      </c>
      <c r="AC243" s="47" t="s">
        <v>20</v>
      </c>
      <c r="AD243" s="47" t="s">
        <v>966</v>
      </c>
      <c r="AE243" s="47" t="s">
        <v>965</v>
      </c>
      <c r="AF243" s="47" t="s">
        <v>965</v>
      </c>
      <c r="AG243" s="47" t="s">
        <v>965</v>
      </c>
      <c r="AH243" s="47" t="s">
        <v>965</v>
      </c>
      <c r="AI243" s="47" t="s">
        <v>20</v>
      </c>
      <c r="AJ243" s="47" t="s">
        <v>20</v>
      </c>
      <c r="AK243" s="47" t="s">
        <v>965</v>
      </c>
      <c r="AL243" s="47" t="s">
        <v>965</v>
      </c>
      <c r="AM243" s="47" t="s">
        <v>967</v>
      </c>
      <c r="AN243" s="47" t="s">
        <v>968</v>
      </c>
      <c r="AO243" s="47" t="s">
        <v>967</v>
      </c>
      <c r="AP243" s="47" t="s">
        <v>20</v>
      </c>
      <c r="AQ243" s="47" t="s">
        <v>20</v>
      </c>
      <c r="AR243" s="47" t="s">
        <v>20</v>
      </c>
      <c r="AS243" s="47" t="s">
        <v>21</v>
      </c>
      <c r="AT243" s="47" t="s">
        <v>22</v>
      </c>
      <c r="AU243" s="47" t="s">
        <v>965</v>
      </c>
      <c r="AV243" s="47" t="s">
        <v>22</v>
      </c>
      <c r="AW243" s="47" t="s">
        <v>20</v>
      </c>
      <c r="AX243" s="47" t="s">
        <v>20</v>
      </c>
      <c r="AY243" s="42">
        <f>COUNTIFS($T243:$AX243,"P")</f>
        <v>13</v>
      </c>
      <c r="AZ243" s="42">
        <f>COUNTIFS($T243:$AX243,"HD")/2</f>
        <v>0.5</v>
      </c>
      <c r="BA243" s="42">
        <f>COUNTIFS($T243:$AX243,"DO")</f>
        <v>11</v>
      </c>
      <c r="BB243" s="1">
        <f>COUNTIFS($T243:$AX243,"UPL")</f>
        <v>1</v>
      </c>
      <c r="BC243" s="42">
        <f>COUNTIFS($T243:$AX243,"LWP")</f>
        <v>2</v>
      </c>
      <c r="BD243" s="42">
        <f>SUM(COUNTIFS($T243:$AX243,{"PAT","MAT"}))</f>
        <v>0</v>
      </c>
      <c r="BE243" s="42">
        <f>COUNTIFS($T243:$AX243,"HO")</f>
        <v>0</v>
      </c>
      <c r="BF243" s="42">
        <f>COUNTIFS($T243:$AX243,"NA")</f>
        <v>0</v>
      </c>
      <c r="BG243" s="42">
        <f>COUNTIFS($T243:$AX243,"PL")</f>
        <v>1</v>
      </c>
      <c r="BH243" s="42">
        <f>COUNTIFS($T243:$AX243,"CL")</f>
        <v>2</v>
      </c>
      <c r="BI243" s="42">
        <f>COUNTIFS($T243:$AX243,"BL")</f>
        <v>0</v>
      </c>
      <c r="BJ243" s="42">
        <f>COUNTIFS($T243:$AX243,"CO")</f>
        <v>0</v>
      </c>
      <c r="BK243" s="42">
        <f t="shared" si="21"/>
        <v>3</v>
      </c>
      <c r="BL243" s="42">
        <f t="shared" si="22"/>
        <v>0</v>
      </c>
      <c r="BM243" s="42">
        <f t="shared" si="23"/>
        <v>1</v>
      </c>
      <c r="BN243" s="42">
        <f>SUM(AY243:BJ243)+SUM(COUNTIFS(Q243:AX243,{"TERM","RESIGNED"}))</f>
        <v>30.5</v>
      </c>
      <c r="BO243" s="1" t="s">
        <v>45</v>
      </c>
      <c r="BP243" s="42" t="s">
        <v>1020</v>
      </c>
      <c r="BQ243" s="34"/>
    </row>
    <row r="244" spans="1:69" x14ac:dyDescent="0.25">
      <c r="A244" s="32">
        <f t="shared" si="24"/>
        <v>242</v>
      </c>
      <c r="B244" s="1" t="s">
        <v>172</v>
      </c>
      <c r="C244" s="1">
        <v>14602</v>
      </c>
      <c r="D244" s="27">
        <v>100753</v>
      </c>
      <c r="E244" s="1" t="s">
        <v>946</v>
      </c>
      <c r="F244" s="34" t="s">
        <v>355</v>
      </c>
      <c r="G244" s="34" t="s">
        <v>94</v>
      </c>
      <c r="H244" s="30">
        <v>44348</v>
      </c>
      <c r="I244" s="30">
        <v>43377</v>
      </c>
      <c r="J244" s="30" t="s">
        <v>39</v>
      </c>
      <c r="K244" s="42">
        <f t="shared" ca="1" si="19"/>
        <v>954</v>
      </c>
      <c r="L244" s="44" t="str">
        <f t="shared" si="20"/>
        <v>Non Billable</v>
      </c>
      <c r="M244" s="34" t="s">
        <v>47</v>
      </c>
      <c r="N244" s="1" t="s">
        <v>41</v>
      </c>
      <c r="O244" s="1" t="s">
        <v>42</v>
      </c>
      <c r="P244" s="1"/>
      <c r="Q244" s="1"/>
      <c r="R244" s="1" t="s">
        <v>57</v>
      </c>
      <c r="S244" s="33" t="s">
        <v>264</v>
      </c>
      <c r="T244" s="47" t="s">
        <v>965</v>
      </c>
      <c r="U244" s="47" t="s">
        <v>20</v>
      </c>
      <c r="V244" s="47" t="s">
        <v>20</v>
      </c>
      <c r="W244" s="47" t="s">
        <v>965</v>
      </c>
      <c r="X244" s="47" t="s">
        <v>965</v>
      </c>
      <c r="Y244" s="47" t="s">
        <v>965</v>
      </c>
      <c r="Z244" s="47" t="s">
        <v>965</v>
      </c>
      <c r="AA244" s="47" t="s">
        <v>965</v>
      </c>
      <c r="AB244" s="47" t="s">
        <v>20</v>
      </c>
      <c r="AC244" s="47" t="s">
        <v>20</v>
      </c>
      <c r="AD244" s="47" t="s">
        <v>965</v>
      </c>
      <c r="AE244" s="47" t="s">
        <v>965</v>
      </c>
      <c r="AF244" s="47" t="s">
        <v>965</v>
      </c>
      <c r="AG244" s="47" t="s">
        <v>965</v>
      </c>
      <c r="AH244" s="47" t="s">
        <v>965</v>
      </c>
      <c r="AI244" s="47" t="s">
        <v>20</v>
      </c>
      <c r="AJ244" s="47" t="s">
        <v>20</v>
      </c>
      <c r="AK244" s="47" t="s">
        <v>965</v>
      </c>
      <c r="AL244" s="47" t="s">
        <v>967</v>
      </c>
      <c r="AM244" s="47" t="s">
        <v>968</v>
      </c>
      <c r="AN244" s="47" t="s">
        <v>968</v>
      </c>
      <c r="AO244" s="47" t="s">
        <v>968</v>
      </c>
      <c r="AP244" s="47" t="s">
        <v>20</v>
      </c>
      <c r="AQ244" s="47" t="s">
        <v>20</v>
      </c>
      <c r="AR244" s="47" t="s">
        <v>20</v>
      </c>
      <c r="AS244" s="47" t="s">
        <v>968</v>
      </c>
      <c r="AT244" s="47" t="s">
        <v>968</v>
      </c>
      <c r="AU244" s="47" t="s">
        <v>968</v>
      </c>
      <c r="AV244" s="47" t="s">
        <v>968</v>
      </c>
      <c r="AW244" s="47" t="s">
        <v>20</v>
      </c>
      <c r="AX244" s="47" t="s">
        <v>20</v>
      </c>
      <c r="AY244" s="42">
        <f>COUNTIFS($T244:$AX244,"P")</f>
        <v>12</v>
      </c>
      <c r="AZ244" s="42">
        <f>COUNTIFS($T244:$AX244,"HD")/2</f>
        <v>0</v>
      </c>
      <c r="BA244" s="42">
        <f>COUNTIFS($T244:$AX244,"DO")</f>
        <v>11</v>
      </c>
      <c r="BB244" s="1">
        <f>COUNTIFS($T244:$AX244,"UPL")</f>
        <v>0</v>
      </c>
      <c r="BC244" s="42">
        <f>COUNTIFS($T244:$AX244,"LWP")</f>
        <v>0</v>
      </c>
      <c r="BD244" s="42">
        <f>SUM(COUNTIFS($T244:$AX244,{"PAT","MAT"}))</f>
        <v>0</v>
      </c>
      <c r="BE244" s="42">
        <f>COUNTIFS($T244:$AX244,"HO")</f>
        <v>0</v>
      </c>
      <c r="BF244" s="42">
        <f>COUNTIFS($T244:$AX244,"NA")</f>
        <v>0</v>
      </c>
      <c r="BG244" s="42">
        <f>COUNTIFS($T244:$AX244,"PL")</f>
        <v>7</v>
      </c>
      <c r="BH244" s="42">
        <f>COUNTIFS($T244:$AX244,"CL")</f>
        <v>1</v>
      </c>
      <c r="BI244" s="42">
        <f>COUNTIFS($T244:$AX244,"BL")</f>
        <v>0</v>
      </c>
      <c r="BJ244" s="42">
        <f>COUNTIFS($T244:$AX244,"CO")</f>
        <v>0</v>
      </c>
      <c r="BK244" s="42">
        <f t="shared" si="21"/>
        <v>8</v>
      </c>
      <c r="BL244" s="42">
        <f t="shared" si="22"/>
        <v>0</v>
      </c>
      <c r="BM244" s="42">
        <f t="shared" si="23"/>
        <v>0</v>
      </c>
      <c r="BN244" s="42">
        <f>SUM(AY244:BJ244)+SUM(COUNTIFS(Q244:AX244,{"TERM","RESIGNED"}))</f>
        <v>31</v>
      </c>
      <c r="BO244" s="1" t="s">
        <v>45</v>
      </c>
      <c r="BP244" s="42" t="s">
        <v>1023</v>
      </c>
      <c r="BQ244" s="34"/>
    </row>
    <row r="245" spans="1:69" x14ac:dyDescent="0.25">
      <c r="A245" s="32">
        <f t="shared" si="24"/>
        <v>243</v>
      </c>
      <c r="B245" s="1" t="s">
        <v>172</v>
      </c>
      <c r="C245" s="1">
        <v>14764</v>
      </c>
      <c r="D245" s="27">
        <v>100758</v>
      </c>
      <c r="E245" s="1" t="s">
        <v>945</v>
      </c>
      <c r="F245" s="34" t="s">
        <v>395</v>
      </c>
      <c r="G245" s="34" t="s">
        <v>143</v>
      </c>
      <c r="H245" s="30">
        <v>44348</v>
      </c>
      <c r="I245" s="30">
        <v>43403</v>
      </c>
      <c r="J245" s="30" t="s">
        <v>39</v>
      </c>
      <c r="K245" s="42">
        <f t="shared" ca="1" si="19"/>
        <v>954</v>
      </c>
      <c r="L245" s="44" t="str">
        <f t="shared" si="20"/>
        <v>Billable</v>
      </c>
      <c r="M245" s="34" t="s">
        <v>124</v>
      </c>
      <c r="N245" s="1" t="s">
        <v>41</v>
      </c>
      <c r="O245" s="1" t="s">
        <v>42</v>
      </c>
      <c r="P245" s="1"/>
      <c r="Q245" s="1"/>
      <c r="R245" s="1" t="s">
        <v>57</v>
      </c>
      <c r="S245" s="33" t="s">
        <v>303</v>
      </c>
      <c r="T245" s="47" t="s">
        <v>965</v>
      </c>
      <c r="U245" s="47" t="s">
        <v>20</v>
      </c>
      <c r="V245" s="47" t="s">
        <v>20</v>
      </c>
      <c r="W245" s="47" t="s">
        <v>965</v>
      </c>
      <c r="X245" s="47" t="s">
        <v>965</v>
      </c>
      <c r="Y245" s="47" t="s">
        <v>965</v>
      </c>
      <c r="Z245" s="47" t="s">
        <v>965</v>
      </c>
      <c r="AA245" s="47" t="s">
        <v>965</v>
      </c>
      <c r="AB245" s="47" t="s">
        <v>20</v>
      </c>
      <c r="AC245" s="47" t="s">
        <v>20</v>
      </c>
      <c r="AD245" s="47" t="s">
        <v>965</v>
      </c>
      <c r="AE245" s="47" t="s">
        <v>965</v>
      </c>
      <c r="AF245" s="47" t="s">
        <v>22</v>
      </c>
      <c r="AG245" s="47" t="s">
        <v>967</v>
      </c>
      <c r="AH245" s="47" t="s">
        <v>968</v>
      </c>
      <c r="AI245" s="47" t="s">
        <v>20</v>
      </c>
      <c r="AJ245" s="47" t="s">
        <v>20</v>
      </c>
      <c r="AK245" s="47" t="s">
        <v>965</v>
      </c>
      <c r="AL245" s="47" t="s">
        <v>965</v>
      </c>
      <c r="AM245" s="47" t="s">
        <v>965</v>
      </c>
      <c r="AN245" s="47" t="s">
        <v>965</v>
      </c>
      <c r="AO245" s="47" t="s">
        <v>965</v>
      </c>
      <c r="AP245" s="47" t="s">
        <v>20</v>
      </c>
      <c r="AQ245" s="47" t="s">
        <v>20</v>
      </c>
      <c r="AR245" s="47" t="s">
        <v>20</v>
      </c>
      <c r="AS245" s="47" t="s">
        <v>965</v>
      </c>
      <c r="AT245" s="47" t="s">
        <v>965</v>
      </c>
      <c r="AU245" s="47" t="s">
        <v>965</v>
      </c>
      <c r="AV245" s="47" t="s">
        <v>967</v>
      </c>
      <c r="AW245" s="47" t="s">
        <v>20</v>
      </c>
      <c r="AX245" s="47" t="s">
        <v>20</v>
      </c>
      <c r="AY245" s="42">
        <f>COUNTIFS($T245:$AX245,"P")</f>
        <v>16</v>
      </c>
      <c r="AZ245" s="42">
        <f>COUNTIFS($T245:$AX245,"HD")/2</f>
        <v>0</v>
      </c>
      <c r="BA245" s="42">
        <f>COUNTIFS($T245:$AX245,"DO")</f>
        <v>11</v>
      </c>
      <c r="BB245" s="1">
        <f>COUNTIFS($T245:$AX245,"UPL")</f>
        <v>0</v>
      </c>
      <c r="BC245" s="42">
        <f>COUNTIFS($T245:$AX245,"LWP")</f>
        <v>1</v>
      </c>
      <c r="BD245" s="42">
        <f>SUM(COUNTIFS($T245:$AX245,{"PAT","MAT"}))</f>
        <v>0</v>
      </c>
      <c r="BE245" s="42">
        <f>COUNTIFS($T245:$AX245,"HO")</f>
        <v>0</v>
      </c>
      <c r="BF245" s="42">
        <f>COUNTIFS($T245:$AX245,"NA")</f>
        <v>0</v>
      </c>
      <c r="BG245" s="42">
        <f>COUNTIFS($T245:$AX245,"PL")</f>
        <v>1</v>
      </c>
      <c r="BH245" s="42">
        <f>COUNTIFS($T245:$AX245,"CL")</f>
        <v>2</v>
      </c>
      <c r="BI245" s="42">
        <f>COUNTIFS($T245:$AX245,"BL")</f>
        <v>0</v>
      </c>
      <c r="BJ245" s="42">
        <f>COUNTIFS($T245:$AX245,"CO")</f>
        <v>0</v>
      </c>
      <c r="BK245" s="42">
        <f t="shared" si="21"/>
        <v>3</v>
      </c>
      <c r="BL245" s="42">
        <f t="shared" si="22"/>
        <v>0</v>
      </c>
      <c r="BM245" s="42">
        <f t="shared" si="23"/>
        <v>1</v>
      </c>
      <c r="BN245" s="42">
        <f>SUM(AY245:BJ245)+SUM(COUNTIFS(Q245:AX245,{"TERM","RESIGNED"}))</f>
        <v>31</v>
      </c>
      <c r="BO245" s="1" t="s">
        <v>45</v>
      </c>
      <c r="BP245" s="42" t="s">
        <v>1020</v>
      </c>
      <c r="BQ245" s="34"/>
    </row>
    <row r="246" spans="1:69" x14ac:dyDescent="0.25">
      <c r="A246" s="32">
        <f t="shared" si="24"/>
        <v>244</v>
      </c>
      <c r="B246" s="1" t="s">
        <v>172</v>
      </c>
      <c r="C246" s="1">
        <v>15107</v>
      </c>
      <c r="D246" s="27">
        <v>100762</v>
      </c>
      <c r="E246" s="1" t="s">
        <v>945</v>
      </c>
      <c r="F246" s="34" t="s">
        <v>356</v>
      </c>
      <c r="G246" s="34" t="s">
        <v>55</v>
      </c>
      <c r="H246" s="30">
        <v>44348</v>
      </c>
      <c r="I246" s="30">
        <v>43455</v>
      </c>
      <c r="J246" s="30" t="s">
        <v>39</v>
      </c>
      <c r="K246" s="42">
        <f t="shared" ca="1" si="19"/>
        <v>954</v>
      </c>
      <c r="L246" s="44" t="str">
        <f t="shared" si="20"/>
        <v>Non Billable</v>
      </c>
      <c r="M246" s="34" t="s">
        <v>56</v>
      </c>
      <c r="N246" s="1" t="s">
        <v>41</v>
      </c>
      <c r="O246" s="1" t="s">
        <v>42</v>
      </c>
      <c r="P246" s="1"/>
      <c r="Q246" s="1"/>
      <c r="R246" s="1" t="s">
        <v>57</v>
      </c>
      <c r="S246" s="33" t="s">
        <v>481</v>
      </c>
      <c r="T246" s="47" t="s">
        <v>965</v>
      </c>
      <c r="U246" s="47" t="s">
        <v>20</v>
      </c>
      <c r="V246" s="47" t="s">
        <v>20</v>
      </c>
      <c r="W246" s="47" t="s">
        <v>965</v>
      </c>
      <c r="X246" s="47" t="s">
        <v>965</v>
      </c>
      <c r="Y246" s="47" t="s">
        <v>965</v>
      </c>
      <c r="Z246" s="47" t="s">
        <v>965</v>
      </c>
      <c r="AA246" s="47" t="s">
        <v>965</v>
      </c>
      <c r="AB246" s="47" t="s">
        <v>20</v>
      </c>
      <c r="AC246" s="47" t="s">
        <v>20</v>
      </c>
      <c r="AD246" s="47" t="s">
        <v>965</v>
      </c>
      <c r="AE246" s="47" t="s">
        <v>965</v>
      </c>
      <c r="AF246" s="47" t="s">
        <v>965</v>
      </c>
      <c r="AG246" s="47" t="s">
        <v>965</v>
      </c>
      <c r="AH246" s="47" t="s">
        <v>965</v>
      </c>
      <c r="AI246" s="47" t="s">
        <v>20</v>
      </c>
      <c r="AJ246" s="47" t="s">
        <v>20</v>
      </c>
      <c r="AK246" s="47" t="s">
        <v>965</v>
      </c>
      <c r="AL246" s="47" t="s">
        <v>965</v>
      </c>
      <c r="AM246" s="47" t="s">
        <v>965</v>
      </c>
      <c r="AN246" s="47" t="s">
        <v>965</v>
      </c>
      <c r="AO246" s="47" t="s">
        <v>965</v>
      </c>
      <c r="AP246" s="47" t="s">
        <v>20</v>
      </c>
      <c r="AQ246" s="47" t="s">
        <v>20</v>
      </c>
      <c r="AR246" s="47" t="s">
        <v>20</v>
      </c>
      <c r="AS246" s="47" t="s">
        <v>967</v>
      </c>
      <c r="AT246" s="47" t="s">
        <v>967</v>
      </c>
      <c r="AU246" s="47" t="s">
        <v>968</v>
      </c>
      <c r="AV246" s="47" t="s">
        <v>968</v>
      </c>
      <c r="AW246" s="47" t="s">
        <v>20</v>
      </c>
      <c r="AX246" s="47" t="s">
        <v>20</v>
      </c>
      <c r="AY246" s="42">
        <f>COUNTIFS($T246:$AX246,"P")</f>
        <v>16</v>
      </c>
      <c r="AZ246" s="42">
        <f>COUNTIFS($T246:$AX246,"HD")/2</f>
        <v>0</v>
      </c>
      <c r="BA246" s="42">
        <f>COUNTIFS($T246:$AX246,"DO")</f>
        <v>11</v>
      </c>
      <c r="BB246" s="1">
        <f>COUNTIFS($T246:$AX246,"UPL")</f>
        <v>0</v>
      </c>
      <c r="BC246" s="42">
        <f>COUNTIFS($T246:$AX246,"LWP")</f>
        <v>0</v>
      </c>
      <c r="BD246" s="42">
        <f>SUM(COUNTIFS($T246:$AX246,{"PAT","MAT"}))</f>
        <v>0</v>
      </c>
      <c r="BE246" s="42">
        <f>COUNTIFS($T246:$AX246,"HO")</f>
        <v>0</v>
      </c>
      <c r="BF246" s="42">
        <f>COUNTIFS($T246:$AX246,"NA")</f>
        <v>0</v>
      </c>
      <c r="BG246" s="42">
        <f>COUNTIFS($T246:$AX246,"PL")</f>
        <v>2</v>
      </c>
      <c r="BH246" s="42">
        <f>COUNTIFS($T246:$AX246,"CL")</f>
        <v>2</v>
      </c>
      <c r="BI246" s="42">
        <f>COUNTIFS($T246:$AX246,"BL")</f>
        <v>0</v>
      </c>
      <c r="BJ246" s="42">
        <f>COUNTIFS($T246:$AX246,"CO")</f>
        <v>0</v>
      </c>
      <c r="BK246" s="42">
        <f t="shared" si="21"/>
        <v>4</v>
      </c>
      <c r="BL246" s="42">
        <f t="shared" si="22"/>
        <v>0</v>
      </c>
      <c r="BM246" s="42">
        <f t="shared" si="23"/>
        <v>1</v>
      </c>
      <c r="BN246" s="42">
        <f>SUM(AY246:BJ246)+SUM(COUNTIFS(Q246:AX246,{"TERM","RESIGNED"}))</f>
        <v>31</v>
      </c>
      <c r="BO246" s="1" t="s">
        <v>45</v>
      </c>
      <c r="BP246" s="42" t="s">
        <v>1219</v>
      </c>
      <c r="BQ246" s="34"/>
    </row>
    <row r="247" spans="1:69" x14ac:dyDescent="0.25">
      <c r="A247" s="32">
        <f t="shared" si="24"/>
        <v>245</v>
      </c>
      <c r="B247" s="1" t="s">
        <v>172</v>
      </c>
      <c r="C247" s="1">
        <v>15621</v>
      </c>
      <c r="D247" s="27">
        <v>100767</v>
      </c>
      <c r="E247" s="1" t="s">
        <v>946</v>
      </c>
      <c r="F247" s="34" t="s">
        <v>379</v>
      </c>
      <c r="G247" s="34" t="s">
        <v>143</v>
      </c>
      <c r="H247" s="30">
        <v>44348</v>
      </c>
      <c r="I247" s="30">
        <v>43522</v>
      </c>
      <c r="J247" s="30" t="s">
        <v>39</v>
      </c>
      <c r="K247" s="42">
        <f t="shared" ca="1" si="19"/>
        <v>954</v>
      </c>
      <c r="L247" s="44" t="str">
        <f t="shared" si="20"/>
        <v>Billable</v>
      </c>
      <c r="M247" s="34" t="s">
        <v>124</v>
      </c>
      <c r="N247" s="1" t="s">
        <v>41</v>
      </c>
      <c r="O247" s="1" t="s">
        <v>42</v>
      </c>
      <c r="P247" s="1"/>
      <c r="Q247" s="1"/>
      <c r="R247" s="1" t="s">
        <v>43</v>
      </c>
      <c r="S247" s="33" t="s">
        <v>167</v>
      </c>
      <c r="T247" s="47" t="s">
        <v>965</v>
      </c>
      <c r="U247" s="47" t="s">
        <v>20</v>
      </c>
      <c r="V247" s="47" t="s">
        <v>20</v>
      </c>
      <c r="W247" s="47" t="s">
        <v>965</v>
      </c>
      <c r="X247" s="47" t="s">
        <v>965</v>
      </c>
      <c r="Y247" s="47" t="s">
        <v>965</v>
      </c>
      <c r="Z247" s="47" t="s">
        <v>965</v>
      </c>
      <c r="AA247" s="47" t="s">
        <v>965</v>
      </c>
      <c r="AB247" s="47" t="s">
        <v>20</v>
      </c>
      <c r="AC247" s="47" t="s">
        <v>20</v>
      </c>
      <c r="AD247" s="47" t="s">
        <v>965</v>
      </c>
      <c r="AE247" s="47" t="s">
        <v>965</v>
      </c>
      <c r="AF247" s="47" t="s">
        <v>965</v>
      </c>
      <c r="AG247" s="47" t="s">
        <v>965</v>
      </c>
      <c r="AH247" s="47" t="s">
        <v>965</v>
      </c>
      <c r="AI247" s="47" t="s">
        <v>20</v>
      </c>
      <c r="AJ247" s="47" t="s">
        <v>20</v>
      </c>
      <c r="AK247" s="47" t="s">
        <v>965</v>
      </c>
      <c r="AL247" s="47" t="s">
        <v>965</v>
      </c>
      <c r="AM247" s="47" t="s">
        <v>967</v>
      </c>
      <c r="AN247" s="47" t="s">
        <v>967</v>
      </c>
      <c r="AO247" s="47" t="s">
        <v>967</v>
      </c>
      <c r="AP247" s="47" t="s">
        <v>20</v>
      </c>
      <c r="AQ247" s="47" t="s">
        <v>20</v>
      </c>
      <c r="AR247" s="47" t="s">
        <v>20</v>
      </c>
      <c r="AS247" s="47" t="s">
        <v>968</v>
      </c>
      <c r="AT247" s="47" t="s">
        <v>968</v>
      </c>
      <c r="AU247" s="47" t="s">
        <v>968</v>
      </c>
      <c r="AV247" s="47" t="s">
        <v>968</v>
      </c>
      <c r="AW247" s="47" t="s">
        <v>20</v>
      </c>
      <c r="AX247" s="47" t="s">
        <v>20</v>
      </c>
      <c r="AY247" s="42">
        <f>COUNTIFS($T247:$AX247,"P")</f>
        <v>13</v>
      </c>
      <c r="AZ247" s="42">
        <f>COUNTIFS($T247:$AX247,"HD")/2</f>
        <v>0</v>
      </c>
      <c r="BA247" s="42">
        <f>COUNTIFS($T247:$AX247,"DO")</f>
        <v>11</v>
      </c>
      <c r="BB247" s="1">
        <f>COUNTIFS($T247:$AX247,"UPL")</f>
        <v>0</v>
      </c>
      <c r="BC247" s="42">
        <f>COUNTIFS($T247:$AX247,"LWP")</f>
        <v>0</v>
      </c>
      <c r="BD247" s="42">
        <f>SUM(COUNTIFS($T247:$AX247,{"PAT","MAT"}))</f>
        <v>0</v>
      </c>
      <c r="BE247" s="42">
        <f>COUNTIFS($T247:$AX247,"HO")</f>
        <v>0</v>
      </c>
      <c r="BF247" s="42">
        <f>COUNTIFS($T247:$AX247,"NA")</f>
        <v>0</v>
      </c>
      <c r="BG247" s="42">
        <f>COUNTIFS($T247:$AX247,"PL")</f>
        <v>4</v>
      </c>
      <c r="BH247" s="42">
        <f>COUNTIFS($T247:$AX247,"CL")</f>
        <v>3</v>
      </c>
      <c r="BI247" s="42">
        <f>COUNTIFS($T247:$AX247,"BL")</f>
        <v>0</v>
      </c>
      <c r="BJ247" s="42">
        <f>COUNTIFS($T247:$AX247,"CO")</f>
        <v>0</v>
      </c>
      <c r="BK247" s="42">
        <f t="shared" si="21"/>
        <v>7</v>
      </c>
      <c r="BL247" s="42">
        <f t="shared" si="22"/>
        <v>0</v>
      </c>
      <c r="BM247" s="42">
        <f t="shared" si="23"/>
        <v>1</v>
      </c>
      <c r="BN247" s="42">
        <f>SUM(AY247:BJ247)+SUM(COUNTIFS(Q247:AX247,{"TERM","RESIGNED"}))</f>
        <v>31</v>
      </c>
      <c r="BO247" s="1" t="s">
        <v>45</v>
      </c>
      <c r="BP247" s="42" t="s">
        <v>1018</v>
      </c>
      <c r="BQ247" s="34"/>
    </row>
    <row r="248" spans="1:69" x14ac:dyDescent="0.25">
      <c r="A248" s="32">
        <f t="shared" si="24"/>
        <v>246</v>
      </c>
      <c r="B248" s="1" t="s">
        <v>172</v>
      </c>
      <c r="C248" s="1">
        <v>15653</v>
      </c>
      <c r="D248" s="27">
        <v>100769</v>
      </c>
      <c r="E248" s="1" t="s">
        <v>946</v>
      </c>
      <c r="F248" s="34" t="s">
        <v>370</v>
      </c>
      <c r="G248" s="34" t="s">
        <v>143</v>
      </c>
      <c r="H248" s="30">
        <v>44348</v>
      </c>
      <c r="I248" s="30">
        <v>43525</v>
      </c>
      <c r="J248" s="30" t="s">
        <v>39</v>
      </c>
      <c r="K248" s="42">
        <f t="shared" ca="1" si="19"/>
        <v>954</v>
      </c>
      <c r="L248" s="44" t="str">
        <f t="shared" si="20"/>
        <v>Billable</v>
      </c>
      <c r="M248" s="34" t="s">
        <v>124</v>
      </c>
      <c r="N248" s="1" t="s">
        <v>41</v>
      </c>
      <c r="O248" s="1" t="s">
        <v>42</v>
      </c>
      <c r="P248" s="1"/>
      <c r="Q248" s="1"/>
      <c r="R248" s="1" t="s">
        <v>57</v>
      </c>
      <c r="S248" s="33" t="s">
        <v>323</v>
      </c>
      <c r="T248" s="47" t="s">
        <v>965</v>
      </c>
      <c r="U248" s="47" t="s">
        <v>20</v>
      </c>
      <c r="V248" s="47" t="s">
        <v>20</v>
      </c>
      <c r="W248" s="47" t="s">
        <v>965</v>
      </c>
      <c r="X248" s="47" t="s">
        <v>965</v>
      </c>
      <c r="Y248" s="47" t="s">
        <v>965</v>
      </c>
      <c r="Z248" s="47" t="s">
        <v>965</v>
      </c>
      <c r="AA248" s="47" t="s">
        <v>965</v>
      </c>
      <c r="AB248" s="47" t="s">
        <v>20</v>
      </c>
      <c r="AC248" s="47" t="s">
        <v>20</v>
      </c>
      <c r="AD248" s="47" t="s">
        <v>967</v>
      </c>
      <c r="AE248" s="47" t="s">
        <v>967</v>
      </c>
      <c r="AF248" s="47" t="s">
        <v>967</v>
      </c>
      <c r="AG248" s="47" t="s">
        <v>968</v>
      </c>
      <c r="AH248" s="47" t="s">
        <v>968</v>
      </c>
      <c r="AI248" s="47" t="s">
        <v>20</v>
      </c>
      <c r="AJ248" s="47" t="s">
        <v>20</v>
      </c>
      <c r="AK248" s="47" t="s">
        <v>965</v>
      </c>
      <c r="AL248" s="47" t="s">
        <v>965</v>
      </c>
      <c r="AM248" s="47" t="s">
        <v>965</v>
      </c>
      <c r="AN248" s="47" t="s">
        <v>965</v>
      </c>
      <c r="AO248" s="47" t="s">
        <v>967</v>
      </c>
      <c r="AP248" s="47" t="s">
        <v>20</v>
      </c>
      <c r="AQ248" s="47" t="s">
        <v>20</v>
      </c>
      <c r="AR248" s="47" t="s">
        <v>20</v>
      </c>
      <c r="AS248" s="47" t="s">
        <v>965</v>
      </c>
      <c r="AT248" s="47" t="s">
        <v>965</v>
      </c>
      <c r="AU248" s="47" t="s">
        <v>965</v>
      </c>
      <c r="AV248" s="47" t="s">
        <v>22</v>
      </c>
      <c r="AW248" s="47" t="s">
        <v>20</v>
      </c>
      <c r="AX248" s="47" t="s">
        <v>20</v>
      </c>
      <c r="AY248" s="42">
        <f>COUNTIFS($T248:$AX248,"P")</f>
        <v>13</v>
      </c>
      <c r="AZ248" s="42">
        <f>COUNTIFS($T248:$AX248,"HD")/2</f>
        <v>0</v>
      </c>
      <c r="BA248" s="42">
        <f>COUNTIFS($T248:$AX248,"DO")</f>
        <v>11</v>
      </c>
      <c r="BB248" s="1">
        <f>COUNTIFS($T248:$AX248,"UPL")</f>
        <v>0</v>
      </c>
      <c r="BC248" s="42">
        <f>COUNTIFS($T248:$AX248,"LWP")</f>
        <v>1</v>
      </c>
      <c r="BD248" s="42">
        <f>SUM(COUNTIFS($T248:$AX248,{"PAT","MAT"}))</f>
        <v>0</v>
      </c>
      <c r="BE248" s="42">
        <f>COUNTIFS($T248:$AX248,"HO")</f>
        <v>0</v>
      </c>
      <c r="BF248" s="42">
        <f>COUNTIFS($T248:$AX248,"NA")</f>
        <v>0</v>
      </c>
      <c r="BG248" s="42">
        <f>COUNTIFS($T248:$AX248,"PL")</f>
        <v>2</v>
      </c>
      <c r="BH248" s="42">
        <f>COUNTIFS($T248:$AX248,"CL")</f>
        <v>4</v>
      </c>
      <c r="BI248" s="42">
        <f>COUNTIFS($T248:$AX248,"BL")</f>
        <v>0</v>
      </c>
      <c r="BJ248" s="42">
        <f>COUNTIFS($T248:$AX248,"CO")</f>
        <v>0</v>
      </c>
      <c r="BK248" s="42">
        <f t="shared" si="21"/>
        <v>6</v>
      </c>
      <c r="BL248" s="42">
        <f t="shared" si="22"/>
        <v>0</v>
      </c>
      <c r="BM248" s="42">
        <f t="shared" si="23"/>
        <v>1</v>
      </c>
      <c r="BN248" s="42">
        <f>SUM(AY248:BJ248)+SUM(COUNTIFS(Q248:AX248,{"TERM","RESIGNED"}))</f>
        <v>31</v>
      </c>
      <c r="BO248" s="1" t="s">
        <v>45</v>
      </c>
      <c r="BP248" s="42" t="s">
        <v>1018</v>
      </c>
      <c r="BQ248" s="34"/>
    </row>
    <row r="249" spans="1:69" x14ac:dyDescent="0.25">
      <c r="A249" s="32">
        <f t="shared" si="24"/>
        <v>247</v>
      </c>
      <c r="B249" s="1" t="s">
        <v>172</v>
      </c>
      <c r="C249" s="1">
        <v>15667</v>
      </c>
      <c r="D249" s="27">
        <v>100771</v>
      </c>
      <c r="E249" s="1" t="s">
        <v>946</v>
      </c>
      <c r="F249" s="34" t="s">
        <v>371</v>
      </c>
      <c r="G249" s="34" t="s">
        <v>123</v>
      </c>
      <c r="H249" s="30">
        <v>44348</v>
      </c>
      <c r="I249" s="30">
        <v>43525</v>
      </c>
      <c r="J249" s="30" t="s">
        <v>39</v>
      </c>
      <c r="K249" s="42">
        <f t="shared" ca="1" si="19"/>
        <v>954</v>
      </c>
      <c r="L249" s="44" t="str">
        <f t="shared" si="20"/>
        <v>Billable</v>
      </c>
      <c r="M249" s="34" t="s">
        <v>124</v>
      </c>
      <c r="N249" s="1" t="s">
        <v>41</v>
      </c>
      <c r="O249" s="1" t="s">
        <v>42</v>
      </c>
      <c r="P249" s="1"/>
      <c r="Q249" s="1"/>
      <c r="R249" s="1" t="s">
        <v>43</v>
      </c>
      <c r="S249" s="33" t="s">
        <v>303</v>
      </c>
      <c r="T249" s="47" t="s">
        <v>965</v>
      </c>
      <c r="U249" s="47" t="s">
        <v>20</v>
      </c>
      <c r="V249" s="47" t="s">
        <v>20</v>
      </c>
      <c r="W249" s="47" t="s">
        <v>965</v>
      </c>
      <c r="X249" s="47" t="s">
        <v>965</v>
      </c>
      <c r="Y249" s="47" t="s">
        <v>965</v>
      </c>
      <c r="Z249" s="47" t="s">
        <v>965</v>
      </c>
      <c r="AA249" s="47" t="s">
        <v>967</v>
      </c>
      <c r="AB249" s="47" t="s">
        <v>20</v>
      </c>
      <c r="AC249" s="47" t="s">
        <v>20</v>
      </c>
      <c r="AD249" s="47" t="s">
        <v>965</v>
      </c>
      <c r="AE249" s="47" t="s">
        <v>965</v>
      </c>
      <c r="AF249" s="47" t="s">
        <v>965</v>
      </c>
      <c r="AG249" s="47" t="s">
        <v>965</v>
      </c>
      <c r="AH249" s="47" t="s">
        <v>965</v>
      </c>
      <c r="AI249" s="47" t="s">
        <v>20</v>
      </c>
      <c r="AJ249" s="47" t="s">
        <v>20</v>
      </c>
      <c r="AK249" s="47" t="s">
        <v>965</v>
      </c>
      <c r="AL249" s="47" t="s">
        <v>965</v>
      </c>
      <c r="AM249" s="47" t="s">
        <v>965</v>
      </c>
      <c r="AN249" s="47" t="s">
        <v>965</v>
      </c>
      <c r="AO249" s="47" t="s">
        <v>968</v>
      </c>
      <c r="AP249" s="47" t="s">
        <v>20</v>
      </c>
      <c r="AQ249" s="47" t="s">
        <v>20</v>
      </c>
      <c r="AR249" s="47" t="s">
        <v>20</v>
      </c>
      <c r="AS249" s="47" t="s">
        <v>965</v>
      </c>
      <c r="AT249" s="47" t="s">
        <v>966</v>
      </c>
      <c r="AU249" s="47" t="s">
        <v>967</v>
      </c>
      <c r="AV249" s="47" t="s">
        <v>968</v>
      </c>
      <c r="AW249" s="47" t="s">
        <v>20</v>
      </c>
      <c r="AX249" s="47" t="s">
        <v>20</v>
      </c>
      <c r="AY249" s="42">
        <f>COUNTIFS($T249:$AX249,"P")</f>
        <v>15</v>
      </c>
      <c r="AZ249" s="42">
        <f>COUNTIFS($T249:$AX249,"HD")/2</f>
        <v>0.5</v>
      </c>
      <c r="BA249" s="42">
        <f>COUNTIFS($T249:$AX249,"DO")</f>
        <v>11</v>
      </c>
      <c r="BB249" s="1">
        <f>COUNTIFS($T249:$AX249,"UPL")</f>
        <v>0</v>
      </c>
      <c r="BC249" s="42">
        <f>COUNTIFS($T249:$AX249,"LWP")</f>
        <v>0</v>
      </c>
      <c r="BD249" s="42">
        <f>SUM(COUNTIFS($T249:$AX249,{"PAT","MAT"}))</f>
        <v>0</v>
      </c>
      <c r="BE249" s="42">
        <f>COUNTIFS($T249:$AX249,"HO")</f>
        <v>0</v>
      </c>
      <c r="BF249" s="42">
        <f>COUNTIFS($T249:$AX249,"NA")</f>
        <v>0</v>
      </c>
      <c r="BG249" s="42">
        <f>COUNTIFS($T249:$AX249,"PL")</f>
        <v>2</v>
      </c>
      <c r="BH249" s="42">
        <f>COUNTIFS($T249:$AX249,"CL")</f>
        <v>2</v>
      </c>
      <c r="BI249" s="42">
        <f>COUNTIFS($T249:$AX249,"BL")</f>
        <v>0</v>
      </c>
      <c r="BJ249" s="42">
        <f>COUNTIFS($T249:$AX249,"CO")</f>
        <v>0</v>
      </c>
      <c r="BK249" s="42">
        <f t="shared" si="21"/>
        <v>4</v>
      </c>
      <c r="BL249" s="42">
        <f t="shared" si="22"/>
        <v>0</v>
      </c>
      <c r="BM249" s="42">
        <f t="shared" si="23"/>
        <v>1</v>
      </c>
      <c r="BN249" s="42">
        <f>SUM(AY249:BJ249)+SUM(COUNTIFS(Q249:AX249,{"TERM","RESIGNED"}))</f>
        <v>30.5</v>
      </c>
      <c r="BO249" s="1" t="s">
        <v>45</v>
      </c>
      <c r="BP249" s="42" t="s">
        <v>1020</v>
      </c>
      <c r="BQ249" s="34"/>
    </row>
    <row r="250" spans="1:69" x14ac:dyDescent="0.25">
      <c r="A250" s="32">
        <f t="shared" si="24"/>
        <v>248</v>
      </c>
      <c r="B250" s="1" t="s">
        <v>172</v>
      </c>
      <c r="C250" s="1">
        <v>15804</v>
      </c>
      <c r="D250" s="27">
        <v>100775</v>
      </c>
      <c r="E250" s="1" t="s">
        <v>945</v>
      </c>
      <c r="F250" s="34" t="s">
        <v>357</v>
      </c>
      <c r="G250" s="34" t="s">
        <v>80</v>
      </c>
      <c r="H250" s="30">
        <v>44348</v>
      </c>
      <c r="I250" s="30">
        <v>43546</v>
      </c>
      <c r="J250" s="30" t="s">
        <v>39</v>
      </c>
      <c r="K250" s="42">
        <f t="shared" ca="1" si="19"/>
        <v>954</v>
      </c>
      <c r="L250" s="44" t="str">
        <f t="shared" si="20"/>
        <v>Non Billable</v>
      </c>
      <c r="M250" s="34" t="s">
        <v>56</v>
      </c>
      <c r="N250" s="1" t="s">
        <v>41</v>
      </c>
      <c r="O250" s="1" t="s">
        <v>42</v>
      </c>
      <c r="P250" s="1"/>
      <c r="Q250" s="1"/>
      <c r="R250" s="1" t="s">
        <v>57</v>
      </c>
      <c r="S250" s="33" t="s">
        <v>102</v>
      </c>
      <c r="T250" s="47" t="s">
        <v>969</v>
      </c>
      <c r="U250" s="47" t="s">
        <v>20</v>
      </c>
      <c r="V250" s="47" t="s">
        <v>20</v>
      </c>
      <c r="W250" s="47" t="s">
        <v>969</v>
      </c>
      <c r="X250" s="47" t="s">
        <v>967</v>
      </c>
      <c r="Y250" s="47" t="s">
        <v>967</v>
      </c>
      <c r="Z250" s="47" t="s">
        <v>965</v>
      </c>
      <c r="AA250" s="47" t="s">
        <v>965</v>
      </c>
      <c r="AB250" s="47" t="s">
        <v>20</v>
      </c>
      <c r="AC250" s="47" t="s">
        <v>20</v>
      </c>
      <c r="AD250" s="47" t="s">
        <v>965</v>
      </c>
      <c r="AE250" s="47" t="s">
        <v>965</v>
      </c>
      <c r="AF250" s="47" t="s">
        <v>965</v>
      </c>
      <c r="AG250" s="47" t="s">
        <v>965</v>
      </c>
      <c r="AH250" s="47" t="s">
        <v>965</v>
      </c>
      <c r="AI250" s="47" t="s">
        <v>20</v>
      </c>
      <c r="AJ250" s="47" t="s">
        <v>20</v>
      </c>
      <c r="AK250" s="47" t="s">
        <v>965</v>
      </c>
      <c r="AL250" s="47" t="s">
        <v>965</v>
      </c>
      <c r="AM250" s="47" t="s">
        <v>967</v>
      </c>
      <c r="AN250" s="47" t="s">
        <v>967</v>
      </c>
      <c r="AO250" s="47" t="s">
        <v>967</v>
      </c>
      <c r="AP250" s="47" t="s">
        <v>20</v>
      </c>
      <c r="AQ250" s="47" t="s">
        <v>20</v>
      </c>
      <c r="AR250" s="47" t="s">
        <v>20</v>
      </c>
      <c r="AS250" s="47" t="s">
        <v>967</v>
      </c>
      <c r="AT250" s="47" t="s">
        <v>968</v>
      </c>
      <c r="AU250" s="47" t="s">
        <v>968</v>
      </c>
      <c r="AV250" s="47" t="s">
        <v>968</v>
      </c>
      <c r="AW250" s="47" t="s">
        <v>20</v>
      </c>
      <c r="AX250" s="47" t="s">
        <v>20</v>
      </c>
      <c r="AY250" s="42">
        <f>COUNTIFS($T250:$AX250,"P")</f>
        <v>9</v>
      </c>
      <c r="AZ250" s="42">
        <f>COUNTIFS($T250:$AX250,"HD")/2</f>
        <v>0</v>
      </c>
      <c r="BA250" s="42">
        <f>COUNTIFS($T250:$AX250,"DO")</f>
        <v>11</v>
      </c>
      <c r="BB250" s="1">
        <f>COUNTIFS($T250:$AX250,"UPL")</f>
        <v>0</v>
      </c>
      <c r="BC250" s="42">
        <f>COUNTIFS($T250:$AX250,"LWP")</f>
        <v>0</v>
      </c>
      <c r="BD250" s="42">
        <f>SUM(COUNTIFS($T250:$AX250,{"PAT","MAT"}))</f>
        <v>2</v>
      </c>
      <c r="BE250" s="42">
        <f>COUNTIFS($T250:$AX250,"HO")</f>
        <v>0</v>
      </c>
      <c r="BF250" s="42">
        <f>COUNTIFS($T250:$AX250,"NA")</f>
        <v>0</v>
      </c>
      <c r="BG250" s="42">
        <f>COUNTIFS($T250:$AX250,"PL")</f>
        <v>3</v>
      </c>
      <c r="BH250" s="42">
        <f>COUNTIFS($T250:$AX250,"CL")</f>
        <v>6</v>
      </c>
      <c r="BI250" s="42">
        <f>COUNTIFS($T250:$AX250,"BL")</f>
        <v>0</v>
      </c>
      <c r="BJ250" s="42">
        <f>COUNTIFS($T250:$AX250,"CO")</f>
        <v>0</v>
      </c>
      <c r="BK250" s="42">
        <f t="shared" si="21"/>
        <v>9</v>
      </c>
      <c r="BL250" s="42">
        <f t="shared" si="22"/>
        <v>0</v>
      </c>
      <c r="BM250" s="42">
        <f t="shared" si="23"/>
        <v>0</v>
      </c>
      <c r="BN250" s="42">
        <f>SUM(AY250:BJ250)+SUM(COUNTIFS(Q250:AX250,{"TERM","RESIGNED"}))</f>
        <v>31</v>
      </c>
      <c r="BO250" s="1" t="s">
        <v>45</v>
      </c>
      <c r="BP250" s="42" t="s">
        <v>1219</v>
      </c>
      <c r="BQ250" s="34"/>
    </row>
    <row r="251" spans="1:69" x14ac:dyDescent="0.25">
      <c r="A251" s="32">
        <f t="shared" si="24"/>
        <v>249</v>
      </c>
      <c r="B251" s="1" t="s">
        <v>172</v>
      </c>
      <c r="C251" s="1">
        <v>15822</v>
      </c>
      <c r="D251" s="27">
        <v>100777</v>
      </c>
      <c r="E251" s="1" t="s">
        <v>946</v>
      </c>
      <c r="F251" s="34" t="s">
        <v>374</v>
      </c>
      <c r="G251" s="34" t="s">
        <v>143</v>
      </c>
      <c r="H251" s="30">
        <v>44348</v>
      </c>
      <c r="I251" s="30">
        <v>43550</v>
      </c>
      <c r="J251" s="30" t="s">
        <v>39</v>
      </c>
      <c r="K251" s="42">
        <f t="shared" ca="1" si="19"/>
        <v>954</v>
      </c>
      <c r="L251" s="44" t="str">
        <f t="shared" si="20"/>
        <v>Billable</v>
      </c>
      <c r="M251" s="34" t="s">
        <v>124</v>
      </c>
      <c r="N251" s="1" t="s">
        <v>41</v>
      </c>
      <c r="O251" s="1" t="s">
        <v>42</v>
      </c>
      <c r="P251" s="1"/>
      <c r="Q251" s="1"/>
      <c r="R251" s="1" t="s">
        <v>43</v>
      </c>
      <c r="S251" s="33" t="s">
        <v>154</v>
      </c>
      <c r="T251" s="47" t="s">
        <v>965</v>
      </c>
      <c r="U251" s="47" t="s">
        <v>20</v>
      </c>
      <c r="V251" s="47" t="s">
        <v>20</v>
      </c>
      <c r="W251" s="47" t="s">
        <v>965</v>
      </c>
      <c r="X251" s="47" t="s">
        <v>965</v>
      </c>
      <c r="Y251" s="47" t="s">
        <v>965</v>
      </c>
      <c r="Z251" s="47" t="s">
        <v>965</v>
      </c>
      <c r="AA251" s="47" t="s">
        <v>965</v>
      </c>
      <c r="AB251" s="47" t="s">
        <v>20</v>
      </c>
      <c r="AC251" s="47" t="s">
        <v>20</v>
      </c>
      <c r="AD251" s="47" t="s">
        <v>965</v>
      </c>
      <c r="AE251" s="47" t="s">
        <v>965</v>
      </c>
      <c r="AF251" s="47" t="s">
        <v>965</v>
      </c>
      <c r="AG251" s="47" t="s">
        <v>965</v>
      </c>
      <c r="AH251" s="47" t="s">
        <v>965</v>
      </c>
      <c r="AI251" s="47" t="s">
        <v>20</v>
      </c>
      <c r="AJ251" s="47" t="s">
        <v>20</v>
      </c>
      <c r="AK251" s="47" t="s">
        <v>967</v>
      </c>
      <c r="AL251" s="47" t="s">
        <v>965</v>
      </c>
      <c r="AM251" s="47" t="s">
        <v>965</v>
      </c>
      <c r="AN251" s="47" t="s">
        <v>965</v>
      </c>
      <c r="AO251" s="47" t="s">
        <v>965</v>
      </c>
      <c r="AP251" s="47" t="s">
        <v>20</v>
      </c>
      <c r="AQ251" s="47" t="s">
        <v>20</v>
      </c>
      <c r="AR251" s="47" t="s">
        <v>20</v>
      </c>
      <c r="AS251" s="47" t="s">
        <v>967</v>
      </c>
      <c r="AT251" s="47" t="s">
        <v>965</v>
      </c>
      <c r="AU251" s="47" t="s">
        <v>968</v>
      </c>
      <c r="AV251" s="47" t="s">
        <v>967</v>
      </c>
      <c r="AW251" s="47" t="s">
        <v>20</v>
      </c>
      <c r="AX251" s="47" t="s">
        <v>20</v>
      </c>
      <c r="AY251" s="42">
        <f>COUNTIFS($T251:$AX251,"P")</f>
        <v>16</v>
      </c>
      <c r="AZ251" s="42">
        <f>COUNTIFS($T251:$AX251,"HD")/2</f>
        <v>0</v>
      </c>
      <c r="BA251" s="42">
        <f>COUNTIFS($T251:$AX251,"DO")</f>
        <v>11</v>
      </c>
      <c r="BB251" s="1">
        <f>COUNTIFS($T251:$AX251,"UPL")</f>
        <v>0</v>
      </c>
      <c r="BC251" s="42">
        <f>COUNTIFS($T251:$AX251,"LWP")</f>
        <v>0</v>
      </c>
      <c r="BD251" s="42">
        <f>SUM(COUNTIFS($T251:$AX251,{"PAT","MAT"}))</f>
        <v>0</v>
      </c>
      <c r="BE251" s="42">
        <f>COUNTIFS($T251:$AX251,"HO")</f>
        <v>0</v>
      </c>
      <c r="BF251" s="42">
        <f>COUNTIFS($T251:$AX251,"NA")</f>
        <v>0</v>
      </c>
      <c r="BG251" s="42">
        <f>COUNTIFS($T251:$AX251,"PL")</f>
        <v>1</v>
      </c>
      <c r="BH251" s="42">
        <f>COUNTIFS($T251:$AX251,"CL")</f>
        <v>3</v>
      </c>
      <c r="BI251" s="42">
        <f>COUNTIFS($T251:$AX251,"BL")</f>
        <v>0</v>
      </c>
      <c r="BJ251" s="42">
        <f>COUNTIFS($T251:$AX251,"CO")</f>
        <v>0</v>
      </c>
      <c r="BK251" s="42">
        <f t="shared" si="21"/>
        <v>4</v>
      </c>
      <c r="BL251" s="42">
        <f t="shared" si="22"/>
        <v>0</v>
      </c>
      <c r="BM251" s="42">
        <f t="shared" si="23"/>
        <v>1</v>
      </c>
      <c r="BN251" s="42">
        <f>SUM(AY251:BJ251)+SUM(COUNTIFS(Q251:AX251,{"TERM","RESIGNED"}))</f>
        <v>31</v>
      </c>
      <c r="BO251" s="1" t="s">
        <v>45</v>
      </c>
      <c r="BP251" s="42" t="s">
        <v>1018</v>
      </c>
      <c r="BQ251" s="34"/>
    </row>
    <row r="252" spans="1:69" x14ac:dyDescent="0.25">
      <c r="A252" s="32">
        <f t="shared" si="24"/>
        <v>250</v>
      </c>
      <c r="B252" s="1" t="s">
        <v>172</v>
      </c>
      <c r="C252" s="1">
        <v>15848</v>
      </c>
      <c r="D252" s="27">
        <v>100779</v>
      </c>
      <c r="E252" s="1" t="s">
        <v>946</v>
      </c>
      <c r="F252" s="34" t="s">
        <v>380</v>
      </c>
      <c r="G252" s="34" t="s">
        <v>143</v>
      </c>
      <c r="H252" s="30">
        <v>44348</v>
      </c>
      <c r="I252" s="30">
        <v>43553</v>
      </c>
      <c r="J252" s="30" t="s">
        <v>39</v>
      </c>
      <c r="K252" s="42">
        <f t="shared" ca="1" si="19"/>
        <v>954</v>
      </c>
      <c r="L252" s="44" t="str">
        <f t="shared" si="20"/>
        <v>Billable</v>
      </c>
      <c r="M252" s="34" t="s">
        <v>124</v>
      </c>
      <c r="N252" s="1" t="s">
        <v>41</v>
      </c>
      <c r="O252" s="1" t="s">
        <v>42</v>
      </c>
      <c r="P252" s="1"/>
      <c r="Q252" s="1"/>
      <c r="R252" s="1" t="s">
        <v>43</v>
      </c>
      <c r="S252" s="33" t="s">
        <v>137</v>
      </c>
      <c r="T252" s="47" t="s">
        <v>965</v>
      </c>
      <c r="U252" s="47" t="s">
        <v>20</v>
      </c>
      <c r="V252" s="47" t="s">
        <v>20</v>
      </c>
      <c r="W252" s="47" t="s">
        <v>967</v>
      </c>
      <c r="X252" s="47" t="s">
        <v>965</v>
      </c>
      <c r="Y252" s="47" t="s">
        <v>965</v>
      </c>
      <c r="Z252" s="47" t="s">
        <v>965</v>
      </c>
      <c r="AA252" s="47" t="s">
        <v>965</v>
      </c>
      <c r="AB252" s="47" t="s">
        <v>20</v>
      </c>
      <c r="AC252" s="47" t="s">
        <v>20</v>
      </c>
      <c r="AD252" s="47" t="s">
        <v>967</v>
      </c>
      <c r="AE252" s="47" t="s">
        <v>967</v>
      </c>
      <c r="AF252" s="47" t="s">
        <v>967</v>
      </c>
      <c r="AG252" s="47" t="s">
        <v>968</v>
      </c>
      <c r="AH252" s="47" t="s">
        <v>968</v>
      </c>
      <c r="AI252" s="47" t="s">
        <v>20</v>
      </c>
      <c r="AJ252" s="47" t="s">
        <v>20</v>
      </c>
      <c r="AK252" s="47" t="s">
        <v>968</v>
      </c>
      <c r="AL252" s="47" t="s">
        <v>968</v>
      </c>
      <c r="AM252" s="47" t="s">
        <v>965</v>
      </c>
      <c r="AN252" s="47" t="s">
        <v>965</v>
      </c>
      <c r="AO252" s="47" t="s">
        <v>965</v>
      </c>
      <c r="AP252" s="47" t="s">
        <v>20</v>
      </c>
      <c r="AQ252" s="47" t="s">
        <v>20</v>
      </c>
      <c r="AR252" s="47" t="s">
        <v>20</v>
      </c>
      <c r="AS252" s="47" t="s">
        <v>965</v>
      </c>
      <c r="AT252" s="47" t="s">
        <v>965</v>
      </c>
      <c r="AU252" s="47" t="s">
        <v>965</v>
      </c>
      <c r="AV252" s="47" t="s">
        <v>968</v>
      </c>
      <c r="AW252" s="47" t="s">
        <v>20</v>
      </c>
      <c r="AX252" s="47" t="s">
        <v>20</v>
      </c>
      <c r="AY252" s="42">
        <f>COUNTIFS($T252:$AX252,"P")</f>
        <v>11</v>
      </c>
      <c r="AZ252" s="42">
        <f>COUNTIFS($T252:$AX252,"HD")/2</f>
        <v>0</v>
      </c>
      <c r="BA252" s="42">
        <f>COUNTIFS($T252:$AX252,"DO")</f>
        <v>11</v>
      </c>
      <c r="BB252" s="1">
        <f>COUNTIFS($T252:$AX252,"UPL")</f>
        <v>0</v>
      </c>
      <c r="BC252" s="42">
        <f>COUNTIFS($T252:$AX252,"LWP")</f>
        <v>0</v>
      </c>
      <c r="BD252" s="42">
        <f>SUM(COUNTIFS($T252:$AX252,{"PAT","MAT"}))</f>
        <v>0</v>
      </c>
      <c r="BE252" s="42">
        <f>COUNTIFS($T252:$AX252,"HO")</f>
        <v>0</v>
      </c>
      <c r="BF252" s="42">
        <f>COUNTIFS($T252:$AX252,"NA")</f>
        <v>0</v>
      </c>
      <c r="BG252" s="42">
        <f>COUNTIFS($T252:$AX252,"PL")</f>
        <v>5</v>
      </c>
      <c r="BH252" s="42">
        <f>COUNTIFS($T252:$AX252,"CL")</f>
        <v>4</v>
      </c>
      <c r="BI252" s="42">
        <f>COUNTIFS($T252:$AX252,"BL")</f>
        <v>0</v>
      </c>
      <c r="BJ252" s="42">
        <f>COUNTIFS($T252:$AX252,"CO")</f>
        <v>0</v>
      </c>
      <c r="BK252" s="42">
        <f t="shared" si="21"/>
        <v>9</v>
      </c>
      <c r="BL252" s="42">
        <f t="shared" si="22"/>
        <v>0</v>
      </c>
      <c r="BM252" s="42">
        <f t="shared" si="23"/>
        <v>0</v>
      </c>
      <c r="BN252" s="42">
        <f>SUM(AY252:BJ252)+SUM(COUNTIFS(Q252:AX252,{"TERM","RESIGNED"}))</f>
        <v>31</v>
      </c>
      <c r="BO252" s="1" t="s">
        <v>45</v>
      </c>
      <c r="BP252" s="42" t="s">
        <v>1018</v>
      </c>
      <c r="BQ252" s="34"/>
    </row>
    <row r="253" spans="1:69" x14ac:dyDescent="0.25">
      <c r="A253" s="32">
        <f t="shared" si="24"/>
        <v>251</v>
      </c>
      <c r="B253" s="1" t="s">
        <v>172</v>
      </c>
      <c r="C253" s="1">
        <v>15851</v>
      </c>
      <c r="D253" s="27">
        <v>100780</v>
      </c>
      <c r="E253" s="1" t="s">
        <v>945</v>
      </c>
      <c r="F253" s="34" t="s">
        <v>358</v>
      </c>
      <c r="G253" s="34" t="s">
        <v>80</v>
      </c>
      <c r="H253" s="30">
        <v>44348</v>
      </c>
      <c r="I253" s="30">
        <v>43553</v>
      </c>
      <c r="J253" s="30" t="s">
        <v>39</v>
      </c>
      <c r="K253" s="42">
        <f t="shared" ca="1" si="19"/>
        <v>954</v>
      </c>
      <c r="L253" s="44" t="str">
        <f t="shared" si="20"/>
        <v>Non Billable</v>
      </c>
      <c r="M253" s="34" t="s">
        <v>56</v>
      </c>
      <c r="N253" s="1" t="s">
        <v>41</v>
      </c>
      <c r="O253" s="1" t="s">
        <v>42</v>
      </c>
      <c r="P253" s="1"/>
      <c r="Q253" s="1"/>
      <c r="R253" s="1" t="s">
        <v>43</v>
      </c>
      <c r="S253" s="33" t="s">
        <v>309</v>
      </c>
      <c r="T253" s="47" t="s">
        <v>965</v>
      </c>
      <c r="U253" s="47" t="s">
        <v>20</v>
      </c>
      <c r="V253" s="47" t="s">
        <v>20</v>
      </c>
      <c r="W253" s="47" t="s">
        <v>965</v>
      </c>
      <c r="X253" s="47" t="s">
        <v>965</v>
      </c>
      <c r="Y253" s="47" t="s">
        <v>965</v>
      </c>
      <c r="Z253" s="47" t="s">
        <v>965</v>
      </c>
      <c r="AA253" s="47" t="s">
        <v>965</v>
      </c>
      <c r="AB253" s="47" t="s">
        <v>20</v>
      </c>
      <c r="AC253" s="47" t="s">
        <v>20</v>
      </c>
      <c r="AD253" s="47" t="s">
        <v>967</v>
      </c>
      <c r="AE253" s="47" t="s">
        <v>967</v>
      </c>
      <c r="AF253" s="47" t="s">
        <v>968</v>
      </c>
      <c r="AG253" s="47" t="s">
        <v>968</v>
      </c>
      <c r="AH253" s="47" t="s">
        <v>968</v>
      </c>
      <c r="AI253" s="47" t="s">
        <v>20</v>
      </c>
      <c r="AJ253" s="47" t="s">
        <v>20</v>
      </c>
      <c r="AK253" s="47" t="s">
        <v>965</v>
      </c>
      <c r="AL253" s="47" t="s">
        <v>968</v>
      </c>
      <c r="AM253" s="47" t="s">
        <v>965</v>
      </c>
      <c r="AN253" s="47" t="s">
        <v>965</v>
      </c>
      <c r="AO253" s="47" t="s">
        <v>965</v>
      </c>
      <c r="AP253" s="47" t="s">
        <v>20</v>
      </c>
      <c r="AQ253" s="47" t="s">
        <v>20</v>
      </c>
      <c r="AR253" s="47" t="s">
        <v>20</v>
      </c>
      <c r="AS253" s="47" t="s">
        <v>965</v>
      </c>
      <c r="AT253" s="47" t="s">
        <v>965</v>
      </c>
      <c r="AU253" s="47" t="s">
        <v>965</v>
      </c>
      <c r="AV253" s="47" t="s">
        <v>965</v>
      </c>
      <c r="AW253" s="47" t="s">
        <v>20</v>
      </c>
      <c r="AX253" s="47" t="s">
        <v>20</v>
      </c>
      <c r="AY253" s="42">
        <f>COUNTIFS($T253:$AX253,"P")</f>
        <v>14</v>
      </c>
      <c r="AZ253" s="42">
        <f>COUNTIFS($T253:$AX253,"HD")/2</f>
        <v>0</v>
      </c>
      <c r="BA253" s="42">
        <f>COUNTIFS($T253:$AX253,"DO")</f>
        <v>11</v>
      </c>
      <c r="BB253" s="1">
        <f>COUNTIFS($T253:$AX253,"UPL")</f>
        <v>0</v>
      </c>
      <c r="BC253" s="42">
        <f>COUNTIFS($T253:$AX253,"LWP")</f>
        <v>0</v>
      </c>
      <c r="BD253" s="42">
        <f>SUM(COUNTIFS($T253:$AX253,{"PAT","MAT"}))</f>
        <v>0</v>
      </c>
      <c r="BE253" s="42">
        <f>COUNTIFS($T253:$AX253,"HO")</f>
        <v>0</v>
      </c>
      <c r="BF253" s="42">
        <f>COUNTIFS($T253:$AX253,"NA")</f>
        <v>0</v>
      </c>
      <c r="BG253" s="42">
        <f>COUNTIFS($T253:$AX253,"PL")</f>
        <v>4</v>
      </c>
      <c r="BH253" s="42">
        <f>COUNTIFS($T253:$AX253,"CL")</f>
        <v>2</v>
      </c>
      <c r="BI253" s="42">
        <f>COUNTIFS($T253:$AX253,"BL")</f>
        <v>0</v>
      </c>
      <c r="BJ253" s="42">
        <f>COUNTIFS($T253:$AX253,"CO")</f>
        <v>0</v>
      </c>
      <c r="BK253" s="42">
        <f t="shared" si="21"/>
        <v>6</v>
      </c>
      <c r="BL253" s="42">
        <f t="shared" si="22"/>
        <v>0</v>
      </c>
      <c r="BM253" s="42">
        <f t="shared" si="23"/>
        <v>1</v>
      </c>
      <c r="BN253" s="42">
        <f>SUM(AY253:BJ253)+SUM(COUNTIFS(Q253:AX253,{"TERM","RESIGNED"}))</f>
        <v>31</v>
      </c>
      <c r="BO253" s="1" t="s">
        <v>45</v>
      </c>
      <c r="BP253" s="42" t="s">
        <v>1023</v>
      </c>
      <c r="BQ253" s="34"/>
    </row>
    <row r="254" spans="1:69" x14ac:dyDescent="0.25">
      <c r="A254" s="32">
        <f t="shared" si="24"/>
        <v>252</v>
      </c>
      <c r="B254" s="1" t="s">
        <v>172</v>
      </c>
      <c r="C254" s="1">
        <v>15906</v>
      </c>
      <c r="D254" s="27">
        <v>100782</v>
      </c>
      <c r="E254" s="1" t="s">
        <v>945</v>
      </c>
      <c r="F254" s="34" t="s">
        <v>359</v>
      </c>
      <c r="G254" s="34" t="s">
        <v>129</v>
      </c>
      <c r="H254" s="30">
        <v>44348</v>
      </c>
      <c r="I254" s="30">
        <v>43560</v>
      </c>
      <c r="J254" s="30" t="s">
        <v>39</v>
      </c>
      <c r="K254" s="42">
        <f t="shared" ca="1" si="19"/>
        <v>954</v>
      </c>
      <c r="L254" s="44" t="str">
        <f t="shared" si="20"/>
        <v>Non Billable</v>
      </c>
      <c r="M254" s="34" t="s">
        <v>130</v>
      </c>
      <c r="N254" s="1" t="s">
        <v>41</v>
      </c>
      <c r="O254" s="1" t="s">
        <v>42</v>
      </c>
      <c r="P254" s="1"/>
      <c r="Q254" s="1"/>
      <c r="R254" s="1" t="s">
        <v>43</v>
      </c>
      <c r="S254" s="33" t="s">
        <v>131</v>
      </c>
      <c r="T254" s="47" t="s">
        <v>965</v>
      </c>
      <c r="U254" s="47" t="s">
        <v>20</v>
      </c>
      <c r="V254" s="47" t="s">
        <v>20</v>
      </c>
      <c r="W254" s="47" t="s">
        <v>965</v>
      </c>
      <c r="X254" s="47" t="s">
        <v>965</v>
      </c>
      <c r="Y254" s="47" t="s">
        <v>965</v>
      </c>
      <c r="Z254" s="47" t="s">
        <v>965</v>
      </c>
      <c r="AA254" s="47" t="s">
        <v>965</v>
      </c>
      <c r="AB254" s="47" t="s">
        <v>20</v>
      </c>
      <c r="AC254" s="47" t="s">
        <v>20</v>
      </c>
      <c r="AD254" s="47" t="s">
        <v>965</v>
      </c>
      <c r="AE254" s="47" t="s">
        <v>965</v>
      </c>
      <c r="AF254" s="47" t="s">
        <v>965</v>
      </c>
      <c r="AG254" s="47" t="s">
        <v>965</v>
      </c>
      <c r="AH254" s="47" t="s">
        <v>965</v>
      </c>
      <c r="AI254" s="47" t="s">
        <v>20</v>
      </c>
      <c r="AJ254" s="47" t="s">
        <v>20</v>
      </c>
      <c r="AK254" s="47" t="s">
        <v>965</v>
      </c>
      <c r="AL254" s="47" t="s">
        <v>965</v>
      </c>
      <c r="AM254" s="47" t="s">
        <v>965</v>
      </c>
      <c r="AN254" s="47" t="s">
        <v>965</v>
      </c>
      <c r="AO254" s="47" t="s">
        <v>968</v>
      </c>
      <c r="AP254" s="47" t="s">
        <v>20</v>
      </c>
      <c r="AQ254" s="47" t="s">
        <v>20</v>
      </c>
      <c r="AR254" s="47" t="s">
        <v>20</v>
      </c>
      <c r="AS254" s="47" t="s">
        <v>968</v>
      </c>
      <c r="AT254" s="47" t="s">
        <v>968</v>
      </c>
      <c r="AU254" s="47" t="s">
        <v>965</v>
      </c>
      <c r="AV254" s="47" t="s">
        <v>965</v>
      </c>
      <c r="AW254" s="47" t="s">
        <v>20</v>
      </c>
      <c r="AX254" s="47" t="s">
        <v>20</v>
      </c>
      <c r="AY254" s="42">
        <f>COUNTIFS($T254:$AX254,"P")</f>
        <v>17</v>
      </c>
      <c r="AZ254" s="42">
        <f>COUNTIFS($T254:$AX254,"HD")/2</f>
        <v>0</v>
      </c>
      <c r="BA254" s="42">
        <f>COUNTIFS($T254:$AX254,"DO")</f>
        <v>11</v>
      </c>
      <c r="BB254" s="1">
        <f>COUNTIFS($T254:$AX254,"UPL")</f>
        <v>0</v>
      </c>
      <c r="BC254" s="42">
        <f>COUNTIFS($T254:$AX254,"LWP")</f>
        <v>0</v>
      </c>
      <c r="BD254" s="42">
        <f>SUM(COUNTIFS($T254:$AX254,{"PAT","MAT"}))</f>
        <v>0</v>
      </c>
      <c r="BE254" s="42">
        <f>COUNTIFS($T254:$AX254,"HO")</f>
        <v>0</v>
      </c>
      <c r="BF254" s="42">
        <f>COUNTIFS($T254:$AX254,"NA")</f>
        <v>0</v>
      </c>
      <c r="BG254" s="42">
        <f>COUNTIFS($T254:$AX254,"PL")</f>
        <v>3</v>
      </c>
      <c r="BH254" s="42">
        <f>COUNTIFS($T254:$AX254,"CL")</f>
        <v>0</v>
      </c>
      <c r="BI254" s="42">
        <f>COUNTIFS($T254:$AX254,"BL")</f>
        <v>0</v>
      </c>
      <c r="BJ254" s="42">
        <f>COUNTIFS($T254:$AX254,"CO")</f>
        <v>0</v>
      </c>
      <c r="BK254" s="42">
        <f t="shared" si="21"/>
        <v>3</v>
      </c>
      <c r="BL254" s="42">
        <f t="shared" si="22"/>
        <v>1</v>
      </c>
      <c r="BM254" s="42">
        <f t="shared" si="23"/>
        <v>1</v>
      </c>
      <c r="BN254" s="42">
        <f>SUM(AY254:BJ254)+SUM(COUNTIFS(Q254:AX254,{"TERM","RESIGNED"}))</f>
        <v>31</v>
      </c>
      <c r="BO254" s="1" t="s">
        <v>45</v>
      </c>
      <c r="BP254" s="42" t="s">
        <v>1219</v>
      </c>
      <c r="BQ254" s="34"/>
    </row>
    <row r="255" spans="1:69" x14ac:dyDescent="0.25">
      <c r="A255" s="32">
        <f t="shared" si="24"/>
        <v>253</v>
      </c>
      <c r="B255" s="1" t="s">
        <v>172</v>
      </c>
      <c r="C255" s="1">
        <v>15917</v>
      </c>
      <c r="D255" s="27">
        <v>100784</v>
      </c>
      <c r="E255" s="1" t="s">
        <v>946</v>
      </c>
      <c r="F255" s="34" t="s">
        <v>398</v>
      </c>
      <c r="G255" s="34" t="s">
        <v>143</v>
      </c>
      <c r="H255" s="30">
        <v>44348</v>
      </c>
      <c r="I255" s="30">
        <v>43560</v>
      </c>
      <c r="J255" s="30" t="s">
        <v>39</v>
      </c>
      <c r="K255" s="42">
        <f t="shared" ca="1" si="19"/>
        <v>954</v>
      </c>
      <c r="L255" s="44" t="str">
        <f t="shared" si="20"/>
        <v>Billable</v>
      </c>
      <c r="M255" s="34" t="s">
        <v>124</v>
      </c>
      <c r="N255" s="1" t="s">
        <v>41</v>
      </c>
      <c r="O255" s="1" t="s">
        <v>42</v>
      </c>
      <c r="P255" s="1"/>
      <c r="Q255" s="1"/>
      <c r="R255" s="1" t="s">
        <v>43</v>
      </c>
      <c r="S255" s="33" t="s">
        <v>135</v>
      </c>
      <c r="T255" s="47" t="s">
        <v>965</v>
      </c>
      <c r="U255" s="47" t="s">
        <v>20</v>
      </c>
      <c r="V255" s="47" t="s">
        <v>20</v>
      </c>
      <c r="W255" s="47" t="s">
        <v>965</v>
      </c>
      <c r="X255" s="47" t="s">
        <v>965</v>
      </c>
      <c r="Y255" s="47" t="s">
        <v>965</v>
      </c>
      <c r="Z255" s="47" t="s">
        <v>965</v>
      </c>
      <c r="AA255" s="47" t="s">
        <v>965</v>
      </c>
      <c r="AB255" s="47" t="s">
        <v>20</v>
      </c>
      <c r="AC255" s="47" t="s">
        <v>20</v>
      </c>
      <c r="AD255" s="47" t="s">
        <v>965</v>
      </c>
      <c r="AE255" s="47" t="s">
        <v>965</v>
      </c>
      <c r="AF255" s="47" t="s">
        <v>965</v>
      </c>
      <c r="AG255" s="47" t="s">
        <v>965</v>
      </c>
      <c r="AH255" s="47" t="s">
        <v>965</v>
      </c>
      <c r="AI255" s="47" t="s">
        <v>20</v>
      </c>
      <c r="AJ255" s="47" t="s">
        <v>20</v>
      </c>
      <c r="AK255" s="47" t="s">
        <v>965</v>
      </c>
      <c r="AL255" s="47" t="s">
        <v>965</v>
      </c>
      <c r="AM255" s="47" t="s">
        <v>965</v>
      </c>
      <c r="AN255" s="47" t="s">
        <v>965</v>
      </c>
      <c r="AO255" s="47" t="s">
        <v>968</v>
      </c>
      <c r="AP255" s="47" t="s">
        <v>20</v>
      </c>
      <c r="AQ255" s="47" t="s">
        <v>20</v>
      </c>
      <c r="AR255" s="47" t="s">
        <v>20</v>
      </c>
      <c r="AS255" s="47" t="s">
        <v>967</v>
      </c>
      <c r="AT255" s="47" t="s">
        <v>968</v>
      </c>
      <c r="AU255" s="47" t="s">
        <v>968</v>
      </c>
      <c r="AV255" s="47" t="s">
        <v>968</v>
      </c>
      <c r="AW255" s="47" t="s">
        <v>20</v>
      </c>
      <c r="AX255" s="47" t="s">
        <v>20</v>
      </c>
      <c r="AY255" s="42">
        <f>COUNTIFS($T255:$AX255,"P")</f>
        <v>15</v>
      </c>
      <c r="AZ255" s="42">
        <f>COUNTIFS($T255:$AX255,"HD")/2</f>
        <v>0</v>
      </c>
      <c r="BA255" s="42">
        <f>COUNTIFS($T255:$AX255,"DO")</f>
        <v>11</v>
      </c>
      <c r="BB255" s="1">
        <f>COUNTIFS($T255:$AX255,"UPL")</f>
        <v>0</v>
      </c>
      <c r="BC255" s="42">
        <f>COUNTIFS($T255:$AX255,"LWP")</f>
        <v>0</v>
      </c>
      <c r="BD255" s="42">
        <f>SUM(COUNTIFS($T255:$AX255,{"PAT","MAT"}))</f>
        <v>0</v>
      </c>
      <c r="BE255" s="42">
        <f>COUNTIFS($T255:$AX255,"HO")</f>
        <v>0</v>
      </c>
      <c r="BF255" s="42">
        <f>COUNTIFS($T255:$AX255,"NA")</f>
        <v>0</v>
      </c>
      <c r="BG255" s="42">
        <f>COUNTIFS($T255:$AX255,"PL")</f>
        <v>4</v>
      </c>
      <c r="BH255" s="42">
        <f>COUNTIFS($T255:$AX255,"CL")</f>
        <v>1</v>
      </c>
      <c r="BI255" s="42">
        <f>COUNTIFS($T255:$AX255,"BL")</f>
        <v>0</v>
      </c>
      <c r="BJ255" s="42">
        <f>COUNTIFS($T255:$AX255,"CO")</f>
        <v>0</v>
      </c>
      <c r="BK255" s="42">
        <f t="shared" si="21"/>
        <v>5</v>
      </c>
      <c r="BL255" s="42">
        <f t="shared" si="22"/>
        <v>0</v>
      </c>
      <c r="BM255" s="42">
        <f t="shared" si="23"/>
        <v>1</v>
      </c>
      <c r="BN255" s="42">
        <f>SUM(AY255:BJ255)+SUM(COUNTIFS(Q255:AX255,{"TERM","RESIGNED"}))</f>
        <v>31</v>
      </c>
      <c r="BO255" s="1" t="s">
        <v>45</v>
      </c>
      <c r="BP255" s="42" t="s">
        <v>1018</v>
      </c>
      <c r="BQ255" s="34"/>
    </row>
    <row r="256" spans="1:69" x14ac:dyDescent="0.25">
      <c r="A256" s="32">
        <f t="shared" si="24"/>
        <v>254</v>
      </c>
      <c r="B256" s="1" t="s">
        <v>172</v>
      </c>
      <c r="C256" s="1">
        <v>16099</v>
      </c>
      <c r="D256" s="27">
        <v>100795</v>
      </c>
      <c r="E256" s="1" t="s">
        <v>945</v>
      </c>
      <c r="F256" s="34" t="s">
        <v>399</v>
      </c>
      <c r="G256" s="34" t="s">
        <v>143</v>
      </c>
      <c r="H256" s="30">
        <v>44348</v>
      </c>
      <c r="I256" s="30">
        <v>43581</v>
      </c>
      <c r="J256" s="30" t="s">
        <v>39</v>
      </c>
      <c r="K256" s="42">
        <f t="shared" ca="1" si="19"/>
        <v>954</v>
      </c>
      <c r="L256" s="44" t="str">
        <f t="shared" si="20"/>
        <v>Billable</v>
      </c>
      <c r="M256" s="34" t="s">
        <v>124</v>
      </c>
      <c r="N256" s="1" t="s">
        <v>41</v>
      </c>
      <c r="O256" s="1" t="s">
        <v>42</v>
      </c>
      <c r="P256" s="1"/>
      <c r="Q256" s="1"/>
      <c r="R256" s="1" t="s">
        <v>57</v>
      </c>
      <c r="S256" s="33" t="s">
        <v>303</v>
      </c>
      <c r="T256" s="47" t="s">
        <v>965</v>
      </c>
      <c r="U256" s="47" t="s">
        <v>20</v>
      </c>
      <c r="V256" s="47" t="s">
        <v>20</v>
      </c>
      <c r="W256" s="47" t="s">
        <v>965</v>
      </c>
      <c r="X256" s="47" t="s">
        <v>968</v>
      </c>
      <c r="Y256" s="47" t="s">
        <v>965</v>
      </c>
      <c r="Z256" s="47" t="s">
        <v>965</v>
      </c>
      <c r="AA256" s="47" t="s">
        <v>965</v>
      </c>
      <c r="AB256" s="47" t="s">
        <v>20</v>
      </c>
      <c r="AC256" s="47" t="s">
        <v>20</v>
      </c>
      <c r="AD256" s="47" t="s">
        <v>965</v>
      </c>
      <c r="AE256" s="47" t="s">
        <v>965</v>
      </c>
      <c r="AF256" s="47" t="s">
        <v>965</v>
      </c>
      <c r="AG256" s="47" t="s">
        <v>965</v>
      </c>
      <c r="AH256" s="47" t="s">
        <v>965</v>
      </c>
      <c r="AI256" s="47" t="s">
        <v>20</v>
      </c>
      <c r="AJ256" s="47" t="s">
        <v>20</v>
      </c>
      <c r="AK256" s="47" t="s">
        <v>965</v>
      </c>
      <c r="AL256" s="47" t="s">
        <v>965</v>
      </c>
      <c r="AM256" s="47" t="s">
        <v>965</v>
      </c>
      <c r="AN256" s="47" t="s">
        <v>965</v>
      </c>
      <c r="AO256" s="47" t="s">
        <v>965</v>
      </c>
      <c r="AP256" s="47" t="s">
        <v>20</v>
      </c>
      <c r="AQ256" s="47" t="s">
        <v>20</v>
      </c>
      <c r="AR256" s="47" t="s">
        <v>20</v>
      </c>
      <c r="AS256" s="47" t="s">
        <v>965</v>
      </c>
      <c r="AT256" s="47" t="s">
        <v>967</v>
      </c>
      <c r="AU256" s="47" t="s">
        <v>968</v>
      </c>
      <c r="AV256" s="47" t="s">
        <v>968</v>
      </c>
      <c r="AW256" s="47" t="s">
        <v>20</v>
      </c>
      <c r="AX256" s="47" t="s">
        <v>20</v>
      </c>
      <c r="AY256" s="42">
        <f>COUNTIFS($T256:$AX256,"P")</f>
        <v>16</v>
      </c>
      <c r="AZ256" s="42">
        <f>COUNTIFS($T256:$AX256,"HD")/2</f>
        <v>0</v>
      </c>
      <c r="BA256" s="42">
        <f>COUNTIFS($T256:$AX256,"DO")</f>
        <v>11</v>
      </c>
      <c r="BB256" s="1">
        <f>COUNTIFS($T256:$AX256,"UPL")</f>
        <v>0</v>
      </c>
      <c r="BC256" s="42">
        <f>COUNTIFS($T256:$AX256,"LWP")</f>
        <v>0</v>
      </c>
      <c r="BD256" s="42">
        <f>SUM(COUNTIFS($T256:$AX256,{"PAT","MAT"}))</f>
        <v>0</v>
      </c>
      <c r="BE256" s="42">
        <f>COUNTIFS($T256:$AX256,"HO")</f>
        <v>0</v>
      </c>
      <c r="BF256" s="42">
        <f>COUNTIFS($T256:$AX256,"NA")</f>
        <v>0</v>
      </c>
      <c r="BG256" s="42">
        <f>COUNTIFS($T256:$AX256,"PL")</f>
        <v>3</v>
      </c>
      <c r="BH256" s="42">
        <f>COUNTIFS($T256:$AX256,"CL")</f>
        <v>1</v>
      </c>
      <c r="BI256" s="42">
        <f>COUNTIFS($T256:$AX256,"BL")</f>
        <v>0</v>
      </c>
      <c r="BJ256" s="42">
        <f>COUNTIFS($T256:$AX256,"CO")</f>
        <v>0</v>
      </c>
      <c r="BK256" s="42">
        <f t="shared" si="21"/>
        <v>4</v>
      </c>
      <c r="BL256" s="42">
        <f t="shared" si="22"/>
        <v>0</v>
      </c>
      <c r="BM256" s="42">
        <f t="shared" si="23"/>
        <v>1</v>
      </c>
      <c r="BN256" s="42">
        <f>SUM(AY256:BJ256)+SUM(COUNTIFS(Q256:AX256,{"TERM","RESIGNED"}))</f>
        <v>31</v>
      </c>
      <c r="BO256" s="1" t="s">
        <v>45</v>
      </c>
      <c r="BP256" s="42" t="s">
        <v>1020</v>
      </c>
      <c r="BQ256" s="34"/>
    </row>
    <row r="257" spans="1:69" x14ac:dyDescent="0.25">
      <c r="A257" s="32">
        <f t="shared" si="24"/>
        <v>255</v>
      </c>
      <c r="B257" s="1" t="s">
        <v>172</v>
      </c>
      <c r="C257" s="1">
        <v>16306</v>
      </c>
      <c r="D257" s="27">
        <v>100811</v>
      </c>
      <c r="E257" s="1" t="s">
        <v>946</v>
      </c>
      <c r="F257" s="34" t="s">
        <v>360</v>
      </c>
      <c r="G257" s="34" t="s">
        <v>55</v>
      </c>
      <c r="H257" s="30">
        <v>44348</v>
      </c>
      <c r="I257" s="30">
        <v>43614</v>
      </c>
      <c r="J257" s="30" t="s">
        <v>39</v>
      </c>
      <c r="K257" s="42">
        <f t="shared" ca="1" si="19"/>
        <v>954</v>
      </c>
      <c r="L257" s="44" t="str">
        <f t="shared" si="20"/>
        <v>Non Billable</v>
      </c>
      <c r="M257" s="34" t="s">
        <v>56</v>
      </c>
      <c r="N257" s="1" t="s">
        <v>41</v>
      </c>
      <c r="O257" s="1" t="s">
        <v>42</v>
      </c>
      <c r="P257" s="1"/>
      <c r="Q257" s="1"/>
      <c r="R257" s="1" t="s">
        <v>43</v>
      </c>
      <c r="S257" s="33" t="s">
        <v>194</v>
      </c>
      <c r="T257" s="47" t="s">
        <v>965</v>
      </c>
      <c r="U257" s="47" t="s">
        <v>20</v>
      </c>
      <c r="V257" s="47" t="s">
        <v>20</v>
      </c>
      <c r="W257" s="47" t="s">
        <v>965</v>
      </c>
      <c r="X257" s="47" t="s">
        <v>965</v>
      </c>
      <c r="Y257" s="47" t="s">
        <v>965</v>
      </c>
      <c r="Z257" s="47" t="s">
        <v>965</v>
      </c>
      <c r="AA257" s="47" t="s">
        <v>968</v>
      </c>
      <c r="AB257" s="47" t="s">
        <v>20</v>
      </c>
      <c r="AC257" s="47" t="s">
        <v>20</v>
      </c>
      <c r="AD257" s="47" t="s">
        <v>965</v>
      </c>
      <c r="AE257" s="47" t="s">
        <v>965</v>
      </c>
      <c r="AF257" s="47" t="s">
        <v>965</v>
      </c>
      <c r="AG257" s="47" t="s">
        <v>965</v>
      </c>
      <c r="AH257" s="47" t="s">
        <v>965</v>
      </c>
      <c r="AI257" s="47" t="s">
        <v>20</v>
      </c>
      <c r="AJ257" s="47" t="s">
        <v>20</v>
      </c>
      <c r="AK257" s="47" t="s">
        <v>965</v>
      </c>
      <c r="AL257" s="47" t="s">
        <v>965</v>
      </c>
      <c r="AM257" s="47" t="s">
        <v>965</v>
      </c>
      <c r="AN257" s="47" t="s">
        <v>965</v>
      </c>
      <c r="AO257" s="47" t="s">
        <v>968</v>
      </c>
      <c r="AP257" s="47" t="s">
        <v>20</v>
      </c>
      <c r="AQ257" s="47" t="s">
        <v>20</v>
      </c>
      <c r="AR257" s="47" t="s">
        <v>20</v>
      </c>
      <c r="AS257" s="47" t="s">
        <v>968</v>
      </c>
      <c r="AT257" s="47" t="s">
        <v>968</v>
      </c>
      <c r="AU257" s="47" t="s">
        <v>968</v>
      </c>
      <c r="AV257" s="47" t="s">
        <v>968</v>
      </c>
      <c r="AW257" s="47" t="s">
        <v>20</v>
      </c>
      <c r="AX257" s="47" t="s">
        <v>20</v>
      </c>
      <c r="AY257" s="42">
        <f>COUNTIFS($T257:$AX257,"P")</f>
        <v>14</v>
      </c>
      <c r="AZ257" s="42">
        <f>COUNTIFS($T257:$AX257,"HD")/2</f>
        <v>0</v>
      </c>
      <c r="BA257" s="42">
        <f>COUNTIFS($T257:$AX257,"DO")</f>
        <v>11</v>
      </c>
      <c r="BB257" s="1">
        <f>COUNTIFS($T257:$AX257,"UPL")</f>
        <v>0</v>
      </c>
      <c r="BC257" s="42">
        <f>COUNTIFS($T257:$AX257,"LWP")</f>
        <v>0</v>
      </c>
      <c r="BD257" s="42">
        <f>SUM(COUNTIFS($T257:$AX257,{"PAT","MAT"}))</f>
        <v>0</v>
      </c>
      <c r="BE257" s="42">
        <f>COUNTIFS($T257:$AX257,"HO")</f>
        <v>0</v>
      </c>
      <c r="BF257" s="42">
        <f>COUNTIFS($T257:$AX257,"NA")</f>
        <v>0</v>
      </c>
      <c r="BG257" s="42">
        <f>COUNTIFS($T257:$AX257,"PL")</f>
        <v>6</v>
      </c>
      <c r="BH257" s="42">
        <f>COUNTIFS($T257:$AX257,"CL")</f>
        <v>0</v>
      </c>
      <c r="BI257" s="42">
        <f>COUNTIFS($T257:$AX257,"BL")</f>
        <v>0</v>
      </c>
      <c r="BJ257" s="42">
        <f>COUNTIFS($T257:$AX257,"CO")</f>
        <v>0</v>
      </c>
      <c r="BK257" s="42">
        <f t="shared" si="21"/>
        <v>6</v>
      </c>
      <c r="BL257" s="42">
        <f t="shared" si="22"/>
        <v>0</v>
      </c>
      <c r="BM257" s="42">
        <f t="shared" si="23"/>
        <v>1</v>
      </c>
      <c r="BN257" s="42">
        <f>SUM(AY257:BJ257)+SUM(COUNTIFS(Q257:AX257,{"TERM","RESIGNED"}))</f>
        <v>31</v>
      </c>
      <c r="BO257" s="1" t="s">
        <v>45</v>
      </c>
      <c r="BP257" s="42" t="s">
        <v>1220</v>
      </c>
      <c r="BQ257" s="34"/>
    </row>
    <row r="258" spans="1:69" x14ac:dyDescent="0.25">
      <c r="A258" s="32">
        <f t="shared" si="24"/>
        <v>256</v>
      </c>
      <c r="B258" s="1" t="s">
        <v>172</v>
      </c>
      <c r="C258" s="1">
        <v>16423</v>
      </c>
      <c r="D258" s="27">
        <v>100819</v>
      </c>
      <c r="E258" s="1" t="s">
        <v>946</v>
      </c>
      <c r="F258" s="34" t="s">
        <v>375</v>
      </c>
      <c r="G258" s="34" t="s">
        <v>143</v>
      </c>
      <c r="H258" s="30">
        <v>44348</v>
      </c>
      <c r="I258" s="30">
        <v>43634</v>
      </c>
      <c r="J258" s="30" t="s">
        <v>39</v>
      </c>
      <c r="K258" s="42">
        <f t="shared" ca="1" si="19"/>
        <v>954</v>
      </c>
      <c r="L258" s="44" t="str">
        <f t="shared" si="20"/>
        <v>Billable</v>
      </c>
      <c r="M258" s="34" t="s">
        <v>124</v>
      </c>
      <c r="N258" s="1" t="s">
        <v>41</v>
      </c>
      <c r="O258" s="1" t="s">
        <v>42</v>
      </c>
      <c r="P258" s="1"/>
      <c r="Q258" s="1"/>
      <c r="R258" s="1" t="s">
        <v>57</v>
      </c>
      <c r="S258" s="33" t="s">
        <v>137</v>
      </c>
      <c r="T258" s="47" t="s">
        <v>965</v>
      </c>
      <c r="U258" s="47" t="s">
        <v>20</v>
      </c>
      <c r="V258" s="47" t="s">
        <v>20</v>
      </c>
      <c r="W258" s="47" t="s">
        <v>967</v>
      </c>
      <c r="X258" s="47" t="s">
        <v>965</v>
      </c>
      <c r="Y258" s="47" t="s">
        <v>968</v>
      </c>
      <c r="Z258" s="47" t="s">
        <v>965</v>
      </c>
      <c r="AA258" s="47" t="s">
        <v>965</v>
      </c>
      <c r="AB258" s="47" t="s">
        <v>20</v>
      </c>
      <c r="AC258" s="47" t="s">
        <v>20</v>
      </c>
      <c r="AD258" s="47" t="s">
        <v>965</v>
      </c>
      <c r="AE258" s="47" t="s">
        <v>965</v>
      </c>
      <c r="AF258" s="47" t="s">
        <v>965</v>
      </c>
      <c r="AG258" s="47" t="s">
        <v>965</v>
      </c>
      <c r="AH258" s="47" t="s">
        <v>965</v>
      </c>
      <c r="AI258" s="47" t="s">
        <v>20</v>
      </c>
      <c r="AJ258" s="47" t="s">
        <v>20</v>
      </c>
      <c r="AK258" s="47" t="s">
        <v>965</v>
      </c>
      <c r="AL258" s="47" t="s">
        <v>965</v>
      </c>
      <c r="AM258" s="47" t="s">
        <v>965</v>
      </c>
      <c r="AN258" s="47" t="s">
        <v>965</v>
      </c>
      <c r="AO258" s="47" t="s">
        <v>965</v>
      </c>
      <c r="AP258" s="47" t="s">
        <v>20</v>
      </c>
      <c r="AQ258" s="47" t="s">
        <v>20</v>
      </c>
      <c r="AR258" s="47" t="s">
        <v>20</v>
      </c>
      <c r="AS258" s="47" t="s">
        <v>965</v>
      </c>
      <c r="AT258" s="47" t="s">
        <v>965</v>
      </c>
      <c r="AU258" s="47" t="s">
        <v>965</v>
      </c>
      <c r="AV258" s="47" t="s">
        <v>967</v>
      </c>
      <c r="AW258" s="47" t="s">
        <v>20</v>
      </c>
      <c r="AX258" s="47" t="s">
        <v>20</v>
      </c>
      <c r="AY258" s="42">
        <f>COUNTIFS($T258:$AX258,"P")</f>
        <v>17</v>
      </c>
      <c r="AZ258" s="42">
        <f>COUNTIFS($T258:$AX258,"HD")/2</f>
        <v>0</v>
      </c>
      <c r="BA258" s="42">
        <f>COUNTIFS($T258:$AX258,"DO")</f>
        <v>11</v>
      </c>
      <c r="BB258" s="1">
        <f>COUNTIFS($T258:$AX258,"UPL")</f>
        <v>0</v>
      </c>
      <c r="BC258" s="42">
        <f>COUNTIFS($T258:$AX258,"LWP")</f>
        <v>0</v>
      </c>
      <c r="BD258" s="42">
        <f>SUM(COUNTIFS($T258:$AX258,{"PAT","MAT"}))</f>
        <v>0</v>
      </c>
      <c r="BE258" s="42">
        <f>COUNTIFS($T258:$AX258,"HO")</f>
        <v>0</v>
      </c>
      <c r="BF258" s="42">
        <f>COUNTIFS($T258:$AX258,"NA")</f>
        <v>0</v>
      </c>
      <c r="BG258" s="42">
        <f>COUNTIFS($T258:$AX258,"PL")</f>
        <v>1</v>
      </c>
      <c r="BH258" s="42">
        <f>COUNTIFS($T258:$AX258,"CL")</f>
        <v>2</v>
      </c>
      <c r="BI258" s="42">
        <f>COUNTIFS($T258:$AX258,"BL")</f>
        <v>0</v>
      </c>
      <c r="BJ258" s="42">
        <f>COUNTIFS($T258:$AX258,"CO")</f>
        <v>0</v>
      </c>
      <c r="BK258" s="42">
        <f t="shared" si="21"/>
        <v>3</v>
      </c>
      <c r="BL258" s="42">
        <f t="shared" si="22"/>
        <v>1</v>
      </c>
      <c r="BM258" s="42">
        <f t="shared" si="23"/>
        <v>1</v>
      </c>
      <c r="BN258" s="42">
        <f>SUM(AY258:BJ258)+SUM(COUNTIFS(Q258:AX258,{"TERM","RESIGNED"}))</f>
        <v>31</v>
      </c>
      <c r="BO258" s="1" t="s">
        <v>45</v>
      </c>
      <c r="BP258" s="42" t="s">
        <v>1018</v>
      </c>
      <c r="BQ258" s="34"/>
    </row>
    <row r="259" spans="1:69" x14ac:dyDescent="0.25">
      <c r="A259" s="32">
        <f t="shared" si="24"/>
        <v>257</v>
      </c>
      <c r="B259" s="1" t="s">
        <v>172</v>
      </c>
      <c r="C259" s="1">
        <v>16630</v>
      </c>
      <c r="D259" s="27">
        <v>100826</v>
      </c>
      <c r="E259" s="1" t="s">
        <v>946</v>
      </c>
      <c r="F259" s="34" t="s">
        <v>394</v>
      </c>
      <c r="G259" s="34" t="s">
        <v>80</v>
      </c>
      <c r="H259" s="30">
        <v>44348</v>
      </c>
      <c r="I259" s="30">
        <v>43679</v>
      </c>
      <c r="J259" s="30" t="s">
        <v>39</v>
      </c>
      <c r="K259" s="42">
        <f t="shared" ref="K259:K322" ca="1" si="25">IF(O259="ACTIVE",(TODAY()-H259),(J259-H259))</f>
        <v>954</v>
      </c>
      <c r="L259" s="44" t="str">
        <f t="shared" ref="L259:L322" si="26">IF(OR(M259="Email Verification",M259="Operations",M259="OJT",M259="Bottom Quartile Group",M259="Training"),"Billable","Non Billable")</f>
        <v>Non Billable</v>
      </c>
      <c r="M259" s="34" t="s">
        <v>56</v>
      </c>
      <c r="N259" s="1" t="s">
        <v>41</v>
      </c>
      <c r="O259" s="1" t="s">
        <v>42</v>
      </c>
      <c r="P259" s="1"/>
      <c r="Q259" s="1"/>
      <c r="R259" s="1" t="s">
        <v>43</v>
      </c>
      <c r="S259" s="33" t="s">
        <v>101</v>
      </c>
      <c r="T259" s="47" t="s">
        <v>965</v>
      </c>
      <c r="U259" s="47" t="s">
        <v>20</v>
      </c>
      <c r="V259" s="47" t="s">
        <v>20</v>
      </c>
      <c r="W259" s="47" t="s">
        <v>965</v>
      </c>
      <c r="X259" s="47" t="s">
        <v>965</v>
      </c>
      <c r="Y259" s="47" t="s">
        <v>965</v>
      </c>
      <c r="Z259" s="47" t="s">
        <v>965</v>
      </c>
      <c r="AA259" s="47" t="s">
        <v>965</v>
      </c>
      <c r="AB259" s="47" t="s">
        <v>20</v>
      </c>
      <c r="AC259" s="47" t="s">
        <v>20</v>
      </c>
      <c r="AD259" s="47" t="s">
        <v>967</v>
      </c>
      <c r="AE259" s="47" t="s">
        <v>965</v>
      </c>
      <c r="AF259" s="47" t="s">
        <v>965</v>
      </c>
      <c r="AG259" s="47" t="s">
        <v>965</v>
      </c>
      <c r="AH259" s="47" t="s">
        <v>965</v>
      </c>
      <c r="AI259" s="47" t="s">
        <v>20</v>
      </c>
      <c r="AJ259" s="47" t="s">
        <v>20</v>
      </c>
      <c r="AK259" s="47" t="s">
        <v>22</v>
      </c>
      <c r="AL259" s="47" t="s">
        <v>965</v>
      </c>
      <c r="AM259" s="47" t="s">
        <v>965</v>
      </c>
      <c r="AN259" s="47" t="s">
        <v>965</v>
      </c>
      <c r="AO259" s="47" t="s">
        <v>965</v>
      </c>
      <c r="AP259" s="47" t="s">
        <v>20</v>
      </c>
      <c r="AQ259" s="47" t="s">
        <v>20</v>
      </c>
      <c r="AR259" s="47" t="s">
        <v>20</v>
      </c>
      <c r="AS259" s="47" t="s">
        <v>22</v>
      </c>
      <c r="AT259" s="47" t="s">
        <v>965</v>
      </c>
      <c r="AU259" s="47" t="s">
        <v>965</v>
      </c>
      <c r="AV259" s="47" t="s">
        <v>966</v>
      </c>
      <c r="AW259" s="47" t="s">
        <v>20</v>
      </c>
      <c r="AX259" s="47" t="s">
        <v>20</v>
      </c>
      <c r="AY259" s="42">
        <f>COUNTIFS($T259:$AX259,"P")</f>
        <v>16</v>
      </c>
      <c r="AZ259" s="42">
        <f>COUNTIFS($T259:$AX259,"HD")/2</f>
        <v>0.5</v>
      </c>
      <c r="BA259" s="42">
        <f>COUNTIFS($T259:$AX259,"DO")</f>
        <v>11</v>
      </c>
      <c r="BB259" s="1">
        <f>COUNTIFS($T259:$AX259,"UPL")</f>
        <v>0</v>
      </c>
      <c r="BC259" s="42">
        <f>COUNTIFS($T259:$AX259,"LWP")</f>
        <v>2</v>
      </c>
      <c r="BD259" s="42">
        <f>SUM(COUNTIFS($T259:$AX259,{"PAT","MAT"}))</f>
        <v>0</v>
      </c>
      <c r="BE259" s="42">
        <f>COUNTIFS($T259:$AX259,"HO")</f>
        <v>0</v>
      </c>
      <c r="BF259" s="42">
        <f>COUNTIFS($T259:$AX259,"NA")</f>
        <v>0</v>
      </c>
      <c r="BG259" s="42">
        <f>COUNTIFS($T259:$AX259,"PL")</f>
        <v>0</v>
      </c>
      <c r="BH259" s="42">
        <f>COUNTIFS($T259:$AX259,"CL")</f>
        <v>1</v>
      </c>
      <c r="BI259" s="42">
        <f>COUNTIFS($T259:$AX259,"BL")</f>
        <v>0</v>
      </c>
      <c r="BJ259" s="42">
        <f>COUNTIFS($T259:$AX259,"CO")</f>
        <v>0</v>
      </c>
      <c r="BK259" s="42">
        <f t="shared" ref="BK259:BK322" si="27">SUM(BG259:BJ259)</f>
        <v>1</v>
      </c>
      <c r="BL259" s="42">
        <f t="shared" ref="BL259:BL322" si="28">IF(SUM(AY259+AZ259)&gt;=17,1,0)</f>
        <v>0</v>
      </c>
      <c r="BM259" s="42">
        <f t="shared" ref="BM259:BM322" si="29">IF(SUM(AY259+AZ259)&gt;=13,1,0)</f>
        <v>1</v>
      </c>
      <c r="BN259" s="42">
        <f>SUM(AY259:BJ259)+SUM(COUNTIFS(Q259:AX259,{"TERM","RESIGNED"}))</f>
        <v>30.5</v>
      </c>
      <c r="BO259" s="1" t="s">
        <v>45</v>
      </c>
      <c r="BP259" s="42" t="s">
        <v>1217</v>
      </c>
      <c r="BQ259" s="34"/>
    </row>
    <row r="260" spans="1:69" x14ac:dyDescent="0.25">
      <c r="A260" s="32">
        <f t="shared" si="24"/>
        <v>258</v>
      </c>
      <c r="B260" s="1" t="s">
        <v>172</v>
      </c>
      <c r="C260" s="1">
        <v>16655</v>
      </c>
      <c r="D260" s="27">
        <v>100828</v>
      </c>
      <c r="E260" s="1" t="s">
        <v>946</v>
      </c>
      <c r="F260" s="34" t="s">
        <v>382</v>
      </c>
      <c r="G260" s="34" t="s">
        <v>143</v>
      </c>
      <c r="H260" s="30">
        <v>44348</v>
      </c>
      <c r="I260" s="30">
        <v>43684</v>
      </c>
      <c r="J260" s="30" t="s">
        <v>39</v>
      </c>
      <c r="K260" s="42">
        <f t="shared" ca="1" si="25"/>
        <v>954</v>
      </c>
      <c r="L260" s="44" t="str">
        <f t="shared" si="26"/>
        <v>Billable</v>
      </c>
      <c r="M260" s="34" t="s">
        <v>124</v>
      </c>
      <c r="N260" s="1" t="s">
        <v>41</v>
      </c>
      <c r="O260" s="1" t="s">
        <v>42</v>
      </c>
      <c r="P260" s="1"/>
      <c r="Q260" s="1"/>
      <c r="R260" s="1" t="s">
        <v>43</v>
      </c>
      <c r="S260" s="33" t="s">
        <v>285</v>
      </c>
      <c r="T260" s="47" t="s">
        <v>965</v>
      </c>
      <c r="U260" s="47" t="s">
        <v>20</v>
      </c>
      <c r="V260" s="47" t="s">
        <v>20</v>
      </c>
      <c r="W260" s="47" t="s">
        <v>965</v>
      </c>
      <c r="X260" s="47" t="s">
        <v>965</v>
      </c>
      <c r="Y260" s="47" t="s">
        <v>965</v>
      </c>
      <c r="Z260" s="47" t="s">
        <v>965</v>
      </c>
      <c r="AA260" s="47" t="s">
        <v>965</v>
      </c>
      <c r="AB260" s="47" t="s">
        <v>20</v>
      </c>
      <c r="AC260" s="47" t="s">
        <v>20</v>
      </c>
      <c r="AD260" s="47" t="s">
        <v>965</v>
      </c>
      <c r="AE260" s="47" t="s">
        <v>965</v>
      </c>
      <c r="AF260" s="47" t="s">
        <v>965</v>
      </c>
      <c r="AG260" s="47" t="s">
        <v>965</v>
      </c>
      <c r="AH260" s="47" t="s">
        <v>965</v>
      </c>
      <c r="AI260" s="47" t="s">
        <v>20</v>
      </c>
      <c r="AJ260" s="47" t="s">
        <v>20</v>
      </c>
      <c r="AK260" s="47" t="s">
        <v>965</v>
      </c>
      <c r="AL260" s="47" t="s">
        <v>965</v>
      </c>
      <c r="AM260" s="47" t="s">
        <v>965</v>
      </c>
      <c r="AN260" s="47" t="s">
        <v>965</v>
      </c>
      <c r="AO260" s="47" t="s">
        <v>965</v>
      </c>
      <c r="AP260" s="47" t="s">
        <v>20</v>
      </c>
      <c r="AQ260" s="47" t="s">
        <v>20</v>
      </c>
      <c r="AR260" s="47" t="s">
        <v>20</v>
      </c>
      <c r="AS260" s="47" t="s">
        <v>965</v>
      </c>
      <c r="AT260" s="47" t="s">
        <v>965</v>
      </c>
      <c r="AU260" s="47" t="s">
        <v>967</v>
      </c>
      <c r="AV260" s="47" t="s">
        <v>967</v>
      </c>
      <c r="AW260" s="47" t="s">
        <v>20</v>
      </c>
      <c r="AX260" s="47" t="s">
        <v>20</v>
      </c>
      <c r="AY260" s="42">
        <f>COUNTIFS($T260:$AX260,"P")</f>
        <v>18</v>
      </c>
      <c r="AZ260" s="42">
        <f>COUNTIFS($T260:$AX260,"HD")/2</f>
        <v>0</v>
      </c>
      <c r="BA260" s="42">
        <f>COUNTIFS($T260:$AX260,"DO")</f>
        <v>11</v>
      </c>
      <c r="BB260" s="1">
        <f>COUNTIFS($T260:$AX260,"UPL")</f>
        <v>0</v>
      </c>
      <c r="BC260" s="42">
        <f>COUNTIFS($T260:$AX260,"LWP")</f>
        <v>0</v>
      </c>
      <c r="BD260" s="42">
        <f>SUM(COUNTIFS($T260:$AX260,{"PAT","MAT"}))</f>
        <v>0</v>
      </c>
      <c r="BE260" s="42">
        <f>COUNTIFS($T260:$AX260,"HO")</f>
        <v>0</v>
      </c>
      <c r="BF260" s="42">
        <f>COUNTIFS($T260:$AX260,"NA")</f>
        <v>0</v>
      </c>
      <c r="BG260" s="42">
        <f>COUNTIFS($T260:$AX260,"PL")</f>
        <v>0</v>
      </c>
      <c r="BH260" s="42">
        <f>COUNTIFS($T260:$AX260,"CL")</f>
        <v>2</v>
      </c>
      <c r="BI260" s="42">
        <f>COUNTIFS($T260:$AX260,"BL")</f>
        <v>0</v>
      </c>
      <c r="BJ260" s="42">
        <f>COUNTIFS($T260:$AX260,"CO")</f>
        <v>0</v>
      </c>
      <c r="BK260" s="42">
        <f t="shared" si="27"/>
        <v>2</v>
      </c>
      <c r="BL260" s="42">
        <f t="shared" si="28"/>
        <v>1</v>
      </c>
      <c r="BM260" s="42">
        <f t="shared" si="29"/>
        <v>1</v>
      </c>
      <c r="BN260" s="42">
        <f>SUM(AY260:BJ260)+SUM(COUNTIFS(Q260:AX260,{"TERM","RESIGNED"}))</f>
        <v>31</v>
      </c>
      <c r="BO260" s="1" t="s">
        <v>45</v>
      </c>
      <c r="BP260" s="42" t="s">
        <v>1023</v>
      </c>
      <c r="BQ260" s="34"/>
    </row>
    <row r="261" spans="1:69" x14ac:dyDescent="0.25">
      <c r="A261" s="32">
        <f t="shared" ref="A261:A324" si="30">A260+1</f>
        <v>259</v>
      </c>
      <c r="B261" s="1" t="s">
        <v>172</v>
      </c>
      <c r="C261" s="1">
        <v>16661</v>
      </c>
      <c r="D261" s="27">
        <v>100829</v>
      </c>
      <c r="E261" s="1" t="s">
        <v>945</v>
      </c>
      <c r="F261" s="34" t="s">
        <v>392</v>
      </c>
      <c r="G261" s="34" t="s">
        <v>143</v>
      </c>
      <c r="H261" s="30">
        <v>44348</v>
      </c>
      <c r="I261" s="30">
        <v>43684</v>
      </c>
      <c r="J261" s="30" t="s">
        <v>39</v>
      </c>
      <c r="K261" s="42">
        <f t="shared" ca="1" si="25"/>
        <v>954</v>
      </c>
      <c r="L261" s="44" t="str">
        <f t="shared" si="26"/>
        <v>Billable</v>
      </c>
      <c r="M261" s="34" t="s">
        <v>124</v>
      </c>
      <c r="N261" s="1" t="s">
        <v>41</v>
      </c>
      <c r="O261" s="1" t="s">
        <v>42</v>
      </c>
      <c r="P261" s="1"/>
      <c r="Q261" s="1"/>
      <c r="R261" s="1" t="s">
        <v>57</v>
      </c>
      <c r="S261" s="33" t="s">
        <v>148</v>
      </c>
      <c r="T261" s="47" t="s">
        <v>965</v>
      </c>
      <c r="U261" s="47" t="s">
        <v>20</v>
      </c>
      <c r="V261" s="47" t="s">
        <v>20</v>
      </c>
      <c r="W261" s="47" t="s">
        <v>965</v>
      </c>
      <c r="X261" s="47" t="s">
        <v>965</v>
      </c>
      <c r="Y261" s="47" t="s">
        <v>965</v>
      </c>
      <c r="Z261" s="47" t="s">
        <v>968</v>
      </c>
      <c r="AA261" s="47" t="s">
        <v>968</v>
      </c>
      <c r="AB261" s="47" t="s">
        <v>20</v>
      </c>
      <c r="AC261" s="47" t="s">
        <v>20</v>
      </c>
      <c r="AD261" s="47" t="s">
        <v>965</v>
      </c>
      <c r="AE261" s="47" t="s">
        <v>965</v>
      </c>
      <c r="AF261" s="47" t="s">
        <v>965</v>
      </c>
      <c r="AG261" s="47" t="s">
        <v>965</v>
      </c>
      <c r="AH261" s="47" t="s">
        <v>965</v>
      </c>
      <c r="AI261" s="47" t="s">
        <v>20</v>
      </c>
      <c r="AJ261" s="47" t="s">
        <v>20</v>
      </c>
      <c r="AK261" s="47" t="s">
        <v>965</v>
      </c>
      <c r="AL261" s="47" t="s">
        <v>965</v>
      </c>
      <c r="AM261" s="47" t="s">
        <v>965</v>
      </c>
      <c r="AN261" s="47" t="s">
        <v>965</v>
      </c>
      <c r="AO261" s="47" t="s">
        <v>967</v>
      </c>
      <c r="AP261" s="47" t="s">
        <v>20</v>
      </c>
      <c r="AQ261" s="47" t="s">
        <v>20</v>
      </c>
      <c r="AR261" s="47" t="s">
        <v>20</v>
      </c>
      <c r="AS261" s="47" t="s">
        <v>968</v>
      </c>
      <c r="AT261" s="47" t="s">
        <v>968</v>
      </c>
      <c r="AU261" s="47" t="s">
        <v>968</v>
      </c>
      <c r="AV261" s="47" t="s">
        <v>967</v>
      </c>
      <c r="AW261" s="47" t="s">
        <v>20</v>
      </c>
      <c r="AX261" s="47" t="s">
        <v>20</v>
      </c>
      <c r="AY261" s="42">
        <f>COUNTIFS($T261:$AX261,"P")</f>
        <v>13</v>
      </c>
      <c r="AZ261" s="42">
        <f>COUNTIFS($T261:$AX261,"HD")/2</f>
        <v>0</v>
      </c>
      <c r="BA261" s="42">
        <f>COUNTIFS($T261:$AX261,"DO")</f>
        <v>11</v>
      </c>
      <c r="BB261" s="1">
        <f>COUNTIFS($T261:$AX261,"UPL")</f>
        <v>0</v>
      </c>
      <c r="BC261" s="42">
        <f>COUNTIFS($T261:$AX261,"LWP")</f>
        <v>0</v>
      </c>
      <c r="BD261" s="42">
        <f>SUM(COUNTIFS($T261:$AX261,{"PAT","MAT"}))</f>
        <v>0</v>
      </c>
      <c r="BE261" s="42">
        <f>COUNTIFS($T261:$AX261,"HO")</f>
        <v>0</v>
      </c>
      <c r="BF261" s="42">
        <f>COUNTIFS($T261:$AX261,"NA")</f>
        <v>0</v>
      </c>
      <c r="BG261" s="42">
        <f>COUNTIFS($T261:$AX261,"PL")</f>
        <v>5</v>
      </c>
      <c r="BH261" s="42">
        <f>COUNTIFS($T261:$AX261,"CL")</f>
        <v>2</v>
      </c>
      <c r="BI261" s="42">
        <f>COUNTIFS($T261:$AX261,"BL")</f>
        <v>0</v>
      </c>
      <c r="BJ261" s="42">
        <f>COUNTIFS($T261:$AX261,"CO")</f>
        <v>0</v>
      </c>
      <c r="BK261" s="42">
        <f t="shared" si="27"/>
        <v>7</v>
      </c>
      <c r="BL261" s="42">
        <f t="shared" si="28"/>
        <v>0</v>
      </c>
      <c r="BM261" s="42">
        <f t="shared" si="29"/>
        <v>1</v>
      </c>
      <c r="BN261" s="42">
        <f>SUM(AY261:BJ261)+SUM(COUNTIFS(Q261:AX261,{"TERM","RESIGNED"}))</f>
        <v>31</v>
      </c>
      <c r="BO261" s="1" t="s">
        <v>45</v>
      </c>
      <c r="BP261" s="42" t="s">
        <v>1023</v>
      </c>
      <c r="BQ261" s="34"/>
    </row>
    <row r="262" spans="1:69" x14ac:dyDescent="0.25">
      <c r="A262" s="32">
        <f t="shared" si="30"/>
        <v>260</v>
      </c>
      <c r="B262" s="1" t="s">
        <v>172</v>
      </c>
      <c r="C262" s="1">
        <v>16665</v>
      </c>
      <c r="D262" s="27">
        <v>100830</v>
      </c>
      <c r="E262" s="1" t="s">
        <v>946</v>
      </c>
      <c r="F262" s="34" t="s">
        <v>383</v>
      </c>
      <c r="G262" s="34" t="s">
        <v>143</v>
      </c>
      <c r="H262" s="30">
        <v>44348</v>
      </c>
      <c r="I262" s="30">
        <v>43684</v>
      </c>
      <c r="J262" s="30" t="s">
        <v>39</v>
      </c>
      <c r="K262" s="42">
        <f t="shared" ca="1" si="25"/>
        <v>954</v>
      </c>
      <c r="L262" s="44" t="str">
        <f t="shared" si="26"/>
        <v>Billable</v>
      </c>
      <c r="M262" s="34" t="s">
        <v>124</v>
      </c>
      <c r="N262" s="1" t="s">
        <v>41</v>
      </c>
      <c r="O262" s="1" t="s">
        <v>42</v>
      </c>
      <c r="P262" s="1"/>
      <c r="Q262" s="1"/>
      <c r="R262" s="1" t="s">
        <v>43</v>
      </c>
      <c r="S262" s="33" t="s">
        <v>381</v>
      </c>
      <c r="T262" s="47" t="s">
        <v>965</v>
      </c>
      <c r="U262" s="47" t="s">
        <v>20</v>
      </c>
      <c r="V262" s="47" t="s">
        <v>20</v>
      </c>
      <c r="W262" s="47" t="s">
        <v>965</v>
      </c>
      <c r="X262" s="47" t="s">
        <v>965</v>
      </c>
      <c r="Y262" s="47" t="s">
        <v>965</v>
      </c>
      <c r="Z262" s="47" t="s">
        <v>965</v>
      </c>
      <c r="AA262" s="47" t="s">
        <v>965</v>
      </c>
      <c r="AB262" s="47" t="s">
        <v>20</v>
      </c>
      <c r="AC262" s="47" t="s">
        <v>20</v>
      </c>
      <c r="AD262" s="47" t="s">
        <v>965</v>
      </c>
      <c r="AE262" s="47" t="s">
        <v>965</v>
      </c>
      <c r="AF262" s="47" t="s">
        <v>965</v>
      </c>
      <c r="AG262" s="47" t="s">
        <v>965</v>
      </c>
      <c r="AH262" s="47" t="s">
        <v>965</v>
      </c>
      <c r="AI262" s="47" t="s">
        <v>20</v>
      </c>
      <c r="AJ262" s="47" t="s">
        <v>20</v>
      </c>
      <c r="AK262" s="47" t="s">
        <v>965</v>
      </c>
      <c r="AL262" s="47" t="s">
        <v>965</v>
      </c>
      <c r="AM262" s="47" t="s">
        <v>965</v>
      </c>
      <c r="AN262" s="47" t="s">
        <v>967</v>
      </c>
      <c r="AO262" s="47" t="s">
        <v>967</v>
      </c>
      <c r="AP262" s="47" t="s">
        <v>20</v>
      </c>
      <c r="AQ262" s="47" t="s">
        <v>20</v>
      </c>
      <c r="AR262" s="47" t="s">
        <v>20</v>
      </c>
      <c r="AS262" s="47" t="s">
        <v>968</v>
      </c>
      <c r="AT262" s="47" t="s">
        <v>968</v>
      </c>
      <c r="AU262" s="47" t="s">
        <v>968</v>
      </c>
      <c r="AV262" s="47" t="s">
        <v>968</v>
      </c>
      <c r="AW262" s="47" t="s">
        <v>20</v>
      </c>
      <c r="AX262" s="47" t="s">
        <v>20</v>
      </c>
      <c r="AY262" s="42">
        <f>COUNTIFS($T262:$AX262,"P")</f>
        <v>14</v>
      </c>
      <c r="AZ262" s="42">
        <f>COUNTIFS($T262:$AX262,"HD")/2</f>
        <v>0</v>
      </c>
      <c r="BA262" s="42">
        <f>COUNTIFS($T262:$AX262,"DO")</f>
        <v>11</v>
      </c>
      <c r="BB262" s="1">
        <f>COUNTIFS($T262:$AX262,"UPL")</f>
        <v>0</v>
      </c>
      <c r="BC262" s="42">
        <f>COUNTIFS($T262:$AX262,"LWP")</f>
        <v>0</v>
      </c>
      <c r="BD262" s="42">
        <f>SUM(COUNTIFS($T262:$AX262,{"PAT","MAT"}))</f>
        <v>0</v>
      </c>
      <c r="BE262" s="42">
        <f>COUNTIFS($T262:$AX262,"HO")</f>
        <v>0</v>
      </c>
      <c r="BF262" s="42">
        <f>COUNTIFS($T262:$AX262,"NA")</f>
        <v>0</v>
      </c>
      <c r="BG262" s="42">
        <f>COUNTIFS($T262:$AX262,"PL")</f>
        <v>4</v>
      </c>
      <c r="BH262" s="42">
        <f>COUNTIFS($T262:$AX262,"CL")</f>
        <v>2</v>
      </c>
      <c r="BI262" s="42">
        <f>COUNTIFS($T262:$AX262,"BL")</f>
        <v>0</v>
      </c>
      <c r="BJ262" s="42">
        <f>COUNTIFS($T262:$AX262,"CO")</f>
        <v>0</v>
      </c>
      <c r="BK262" s="42">
        <f t="shared" si="27"/>
        <v>6</v>
      </c>
      <c r="BL262" s="42">
        <f t="shared" si="28"/>
        <v>0</v>
      </c>
      <c r="BM262" s="42">
        <f t="shared" si="29"/>
        <v>1</v>
      </c>
      <c r="BN262" s="42">
        <f>SUM(AY262:BJ262)+SUM(COUNTIFS(Q262:AX262,{"TERM","RESIGNED"}))</f>
        <v>31</v>
      </c>
      <c r="BO262" s="1" t="s">
        <v>45</v>
      </c>
      <c r="BP262" s="42" t="s">
        <v>1018</v>
      </c>
      <c r="BQ262" s="34"/>
    </row>
    <row r="263" spans="1:69" x14ac:dyDescent="0.25">
      <c r="A263" s="32">
        <f t="shared" si="30"/>
        <v>261</v>
      </c>
      <c r="B263" s="1" t="s">
        <v>172</v>
      </c>
      <c r="C263" s="1">
        <v>16694</v>
      </c>
      <c r="D263" s="27">
        <v>100833</v>
      </c>
      <c r="E263" s="1" t="s">
        <v>945</v>
      </c>
      <c r="F263" s="34" t="s">
        <v>384</v>
      </c>
      <c r="G263" s="34" t="s">
        <v>143</v>
      </c>
      <c r="H263" s="30">
        <v>44348</v>
      </c>
      <c r="I263" s="30">
        <v>43691</v>
      </c>
      <c r="J263" s="30" t="s">
        <v>39</v>
      </c>
      <c r="K263" s="42">
        <f t="shared" ca="1" si="25"/>
        <v>954</v>
      </c>
      <c r="L263" s="44" t="str">
        <f t="shared" si="26"/>
        <v>Billable</v>
      </c>
      <c r="M263" s="34" t="s">
        <v>124</v>
      </c>
      <c r="N263" s="1" t="s">
        <v>41</v>
      </c>
      <c r="O263" s="1" t="s">
        <v>42</v>
      </c>
      <c r="P263" s="1"/>
      <c r="Q263" s="1"/>
      <c r="R263" s="1" t="s">
        <v>43</v>
      </c>
      <c r="S263" s="33" t="s">
        <v>137</v>
      </c>
      <c r="T263" s="47" t="s">
        <v>965</v>
      </c>
      <c r="U263" s="47" t="s">
        <v>20</v>
      </c>
      <c r="V263" s="47" t="s">
        <v>20</v>
      </c>
      <c r="W263" s="47" t="s">
        <v>965</v>
      </c>
      <c r="X263" s="47" t="s">
        <v>965</v>
      </c>
      <c r="Y263" s="47" t="s">
        <v>965</v>
      </c>
      <c r="Z263" s="47" t="s">
        <v>965</v>
      </c>
      <c r="AA263" s="47" t="s">
        <v>965</v>
      </c>
      <c r="AB263" s="47" t="s">
        <v>20</v>
      </c>
      <c r="AC263" s="47" t="s">
        <v>20</v>
      </c>
      <c r="AD263" s="47" t="s">
        <v>965</v>
      </c>
      <c r="AE263" s="47" t="s">
        <v>965</v>
      </c>
      <c r="AF263" s="47" t="s">
        <v>965</v>
      </c>
      <c r="AG263" s="47" t="s">
        <v>965</v>
      </c>
      <c r="AH263" s="47" t="s">
        <v>965</v>
      </c>
      <c r="AI263" s="47" t="s">
        <v>20</v>
      </c>
      <c r="AJ263" s="47" t="s">
        <v>20</v>
      </c>
      <c r="AK263" s="47" t="s">
        <v>965</v>
      </c>
      <c r="AL263" s="47" t="s">
        <v>965</v>
      </c>
      <c r="AM263" s="47" t="s">
        <v>965</v>
      </c>
      <c r="AN263" s="47" t="s">
        <v>965</v>
      </c>
      <c r="AO263" s="47" t="s">
        <v>965</v>
      </c>
      <c r="AP263" s="47" t="s">
        <v>20</v>
      </c>
      <c r="AQ263" s="47" t="s">
        <v>20</v>
      </c>
      <c r="AR263" s="47" t="s">
        <v>20</v>
      </c>
      <c r="AS263" s="47" t="s">
        <v>965</v>
      </c>
      <c r="AT263" s="47" t="s">
        <v>965</v>
      </c>
      <c r="AU263" s="47" t="s">
        <v>965</v>
      </c>
      <c r="AV263" s="47" t="s">
        <v>967</v>
      </c>
      <c r="AW263" s="47" t="s">
        <v>20</v>
      </c>
      <c r="AX263" s="47" t="s">
        <v>20</v>
      </c>
      <c r="AY263" s="42">
        <f>COUNTIFS($T263:$AX263,"P")</f>
        <v>19</v>
      </c>
      <c r="AZ263" s="42">
        <f>COUNTIFS($T263:$AX263,"HD")/2</f>
        <v>0</v>
      </c>
      <c r="BA263" s="42">
        <f>COUNTIFS($T263:$AX263,"DO")</f>
        <v>11</v>
      </c>
      <c r="BB263" s="1">
        <f>COUNTIFS($T263:$AX263,"UPL")</f>
        <v>0</v>
      </c>
      <c r="BC263" s="42">
        <f>COUNTIFS($T263:$AX263,"LWP")</f>
        <v>0</v>
      </c>
      <c r="BD263" s="42">
        <f>SUM(COUNTIFS($T263:$AX263,{"PAT","MAT"}))</f>
        <v>0</v>
      </c>
      <c r="BE263" s="42">
        <f>COUNTIFS($T263:$AX263,"HO")</f>
        <v>0</v>
      </c>
      <c r="BF263" s="42">
        <f>COUNTIFS($T263:$AX263,"NA")</f>
        <v>0</v>
      </c>
      <c r="BG263" s="42">
        <f>COUNTIFS($T263:$AX263,"PL")</f>
        <v>0</v>
      </c>
      <c r="BH263" s="42">
        <f>COUNTIFS($T263:$AX263,"CL")</f>
        <v>1</v>
      </c>
      <c r="BI263" s="42">
        <f>COUNTIFS($T263:$AX263,"BL")</f>
        <v>0</v>
      </c>
      <c r="BJ263" s="42">
        <f>COUNTIFS($T263:$AX263,"CO")</f>
        <v>0</v>
      </c>
      <c r="BK263" s="42">
        <f t="shared" si="27"/>
        <v>1</v>
      </c>
      <c r="BL263" s="42">
        <f t="shared" si="28"/>
        <v>1</v>
      </c>
      <c r="BM263" s="42">
        <f t="shared" si="29"/>
        <v>1</v>
      </c>
      <c r="BN263" s="42">
        <f>SUM(AY263:BJ263)+SUM(COUNTIFS(Q263:AX263,{"TERM","RESIGNED"}))</f>
        <v>31</v>
      </c>
      <c r="BO263" s="1" t="s">
        <v>45</v>
      </c>
      <c r="BP263" s="42" t="s">
        <v>1018</v>
      </c>
      <c r="BQ263" s="34"/>
    </row>
    <row r="264" spans="1:69" x14ac:dyDescent="0.25">
      <c r="A264" s="32">
        <f t="shared" si="30"/>
        <v>262</v>
      </c>
      <c r="B264" s="1" t="s">
        <v>172</v>
      </c>
      <c r="C264" s="1">
        <v>16701</v>
      </c>
      <c r="D264" s="27">
        <v>100834</v>
      </c>
      <c r="E264" s="1" t="s">
        <v>945</v>
      </c>
      <c r="F264" s="34" t="s">
        <v>385</v>
      </c>
      <c r="G264" s="34" t="s">
        <v>143</v>
      </c>
      <c r="H264" s="30">
        <v>44348</v>
      </c>
      <c r="I264" s="30">
        <v>43691</v>
      </c>
      <c r="J264" s="30" t="s">
        <v>39</v>
      </c>
      <c r="K264" s="42">
        <f t="shared" ca="1" si="25"/>
        <v>954</v>
      </c>
      <c r="L264" s="44" t="str">
        <f t="shared" si="26"/>
        <v>Billable</v>
      </c>
      <c r="M264" s="34" t="s">
        <v>124</v>
      </c>
      <c r="N264" s="1" t="s">
        <v>41</v>
      </c>
      <c r="O264" s="1" t="s">
        <v>42</v>
      </c>
      <c r="P264" s="1"/>
      <c r="Q264" s="1"/>
      <c r="R264" s="1" t="s">
        <v>57</v>
      </c>
      <c r="S264" s="33" t="s">
        <v>148</v>
      </c>
      <c r="T264" s="47" t="s">
        <v>965</v>
      </c>
      <c r="U264" s="47" t="s">
        <v>20</v>
      </c>
      <c r="V264" s="47" t="s">
        <v>20</v>
      </c>
      <c r="W264" s="47" t="s">
        <v>967</v>
      </c>
      <c r="X264" s="47" t="s">
        <v>965</v>
      </c>
      <c r="Y264" s="47" t="s">
        <v>965</v>
      </c>
      <c r="Z264" s="47" t="s">
        <v>965</v>
      </c>
      <c r="AA264" s="47" t="s">
        <v>965</v>
      </c>
      <c r="AB264" s="47" t="s">
        <v>20</v>
      </c>
      <c r="AC264" s="47" t="s">
        <v>20</v>
      </c>
      <c r="AD264" s="47" t="s">
        <v>965</v>
      </c>
      <c r="AE264" s="47" t="s">
        <v>965</v>
      </c>
      <c r="AF264" s="47" t="s">
        <v>965</v>
      </c>
      <c r="AG264" s="47" t="s">
        <v>965</v>
      </c>
      <c r="AH264" s="47" t="s">
        <v>965</v>
      </c>
      <c r="AI264" s="47" t="s">
        <v>20</v>
      </c>
      <c r="AJ264" s="47" t="s">
        <v>20</v>
      </c>
      <c r="AK264" s="47" t="s">
        <v>965</v>
      </c>
      <c r="AL264" s="47" t="s">
        <v>965</v>
      </c>
      <c r="AM264" s="47" t="s">
        <v>965</v>
      </c>
      <c r="AN264" s="47" t="s">
        <v>965</v>
      </c>
      <c r="AO264" s="47" t="s">
        <v>968</v>
      </c>
      <c r="AP264" s="47" t="s">
        <v>20</v>
      </c>
      <c r="AQ264" s="47" t="s">
        <v>20</v>
      </c>
      <c r="AR264" s="47" t="s">
        <v>20</v>
      </c>
      <c r="AS264" s="47" t="s">
        <v>967</v>
      </c>
      <c r="AT264" s="47" t="s">
        <v>968</v>
      </c>
      <c r="AU264" s="47" t="s">
        <v>968</v>
      </c>
      <c r="AV264" s="47" t="s">
        <v>968</v>
      </c>
      <c r="AW264" s="47" t="s">
        <v>20</v>
      </c>
      <c r="AX264" s="47" t="s">
        <v>20</v>
      </c>
      <c r="AY264" s="42">
        <f>COUNTIFS($T264:$AX264,"P")</f>
        <v>14</v>
      </c>
      <c r="AZ264" s="42">
        <f>COUNTIFS($T264:$AX264,"HD")/2</f>
        <v>0</v>
      </c>
      <c r="BA264" s="42">
        <f>COUNTIFS($T264:$AX264,"DO")</f>
        <v>11</v>
      </c>
      <c r="BB264" s="1">
        <f>COUNTIFS($T264:$AX264,"UPL")</f>
        <v>0</v>
      </c>
      <c r="BC264" s="42">
        <f>COUNTIFS($T264:$AX264,"LWP")</f>
        <v>0</v>
      </c>
      <c r="BD264" s="42">
        <f>SUM(COUNTIFS($T264:$AX264,{"PAT","MAT"}))</f>
        <v>0</v>
      </c>
      <c r="BE264" s="42">
        <f>COUNTIFS($T264:$AX264,"HO")</f>
        <v>0</v>
      </c>
      <c r="BF264" s="42">
        <f>COUNTIFS($T264:$AX264,"NA")</f>
        <v>0</v>
      </c>
      <c r="BG264" s="42">
        <f>COUNTIFS($T264:$AX264,"PL")</f>
        <v>4</v>
      </c>
      <c r="BH264" s="42">
        <f>COUNTIFS($T264:$AX264,"CL")</f>
        <v>2</v>
      </c>
      <c r="BI264" s="42">
        <f>COUNTIFS($T264:$AX264,"BL")</f>
        <v>0</v>
      </c>
      <c r="BJ264" s="42">
        <f>COUNTIFS($T264:$AX264,"CO")</f>
        <v>0</v>
      </c>
      <c r="BK264" s="42">
        <f t="shared" si="27"/>
        <v>6</v>
      </c>
      <c r="BL264" s="42">
        <f t="shared" si="28"/>
        <v>0</v>
      </c>
      <c r="BM264" s="42">
        <f t="shared" si="29"/>
        <v>1</v>
      </c>
      <c r="BN264" s="42">
        <f>SUM(AY264:BJ264)+SUM(COUNTIFS(Q264:AX264,{"TERM","RESIGNED"}))</f>
        <v>31</v>
      </c>
      <c r="BO264" s="1" t="s">
        <v>45</v>
      </c>
      <c r="BP264" s="42" t="s">
        <v>1023</v>
      </c>
      <c r="BQ264" s="34"/>
    </row>
    <row r="265" spans="1:69" x14ac:dyDescent="0.25">
      <c r="A265" s="32">
        <f t="shared" si="30"/>
        <v>263</v>
      </c>
      <c r="B265" s="1" t="s">
        <v>172</v>
      </c>
      <c r="C265" s="1">
        <v>16752</v>
      </c>
      <c r="D265" s="27">
        <v>100847</v>
      </c>
      <c r="E265" s="1" t="s">
        <v>946</v>
      </c>
      <c r="F265" s="34" t="s">
        <v>361</v>
      </c>
      <c r="G265" s="34" t="s">
        <v>106</v>
      </c>
      <c r="H265" s="30">
        <v>44348</v>
      </c>
      <c r="I265" s="30">
        <v>43699</v>
      </c>
      <c r="J265" s="30" t="s">
        <v>39</v>
      </c>
      <c r="K265" s="42">
        <f t="shared" ca="1" si="25"/>
        <v>954</v>
      </c>
      <c r="L265" s="44" t="str">
        <f t="shared" si="26"/>
        <v>Non Billable</v>
      </c>
      <c r="M265" s="34" t="s">
        <v>47</v>
      </c>
      <c r="N265" s="1" t="s">
        <v>41</v>
      </c>
      <c r="O265" s="1" t="s">
        <v>42</v>
      </c>
      <c r="P265" s="1"/>
      <c r="Q265" s="1"/>
      <c r="R265" s="1" t="s">
        <v>43</v>
      </c>
      <c r="S265" s="33" t="s">
        <v>267</v>
      </c>
      <c r="T265" s="47" t="s">
        <v>967</v>
      </c>
      <c r="U265" s="47" t="s">
        <v>20</v>
      </c>
      <c r="V265" s="47" t="s">
        <v>20</v>
      </c>
      <c r="W265" s="47" t="s">
        <v>967</v>
      </c>
      <c r="X265" s="47" t="s">
        <v>968</v>
      </c>
      <c r="Y265" s="47" t="s">
        <v>968</v>
      </c>
      <c r="Z265" s="47" t="s">
        <v>968</v>
      </c>
      <c r="AA265" s="47" t="s">
        <v>968</v>
      </c>
      <c r="AB265" s="47" t="s">
        <v>20</v>
      </c>
      <c r="AC265" s="47" t="s">
        <v>20</v>
      </c>
      <c r="AD265" s="47" t="s">
        <v>965</v>
      </c>
      <c r="AE265" s="47" t="s">
        <v>965</v>
      </c>
      <c r="AF265" s="47" t="s">
        <v>965</v>
      </c>
      <c r="AG265" s="47" t="s">
        <v>965</v>
      </c>
      <c r="AH265" s="47" t="s">
        <v>968</v>
      </c>
      <c r="AI265" s="47" t="s">
        <v>20</v>
      </c>
      <c r="AJ265" s="47" t="s">
        <v>20</v>
      </c>
      <c r="AK265" s="47" t="s">
        <v>965</v>
      </c>
      <c r="AL265" s="47" t="s">
        <v>965</v>
      </c>
      <c r="AM265" s="47" t="s">
        <v>965</v>
      </c>
      <c r="AN265" s="47" t="s">
        <v>965</v>
      </c>
      <c r="AO265" s="47" t="s">
        <v>967</v>
      </c>
      <c r="AP265" s="47" t="s">
        <v>20</v>
      </c>
      <c r="AQ265" s="47" t="s">
        <v>20</v>
      </c>
      <c r="AR265" s="47" t="s">
        <v>20</v>
      </c>
      <c r="AS265" s="47" t="s">
        <v>965</v>
      </c>
      <c r="AT265" s="47" t="s">
        <v>965</v>
      </c>
      <c r="AU265" s="47" t="s">
        <v>965</v>
      </c>
      <c r="AV265" s="47" t="s">
        <v>965</v>
      </c>
      <c r="AW265" s="47" t="s">
        <v>20</v>
      </c>
      <c r="AX265" s="47" t="s">
        <v>20</v>
      </c>
      <c r="AY265" s="42">
        <f>COUNTIFS($T265:$AX265,"P")</f>
        <v>12</v>
      </c>
      <c r="AZ265" s="42">
        <f>COUNTIFS($T265:$AX265,"HD")/2</f>
        <v>0</v>
      </c>
      <c r="BA265" s="42">
        <f>COUNTIFS($T265:$AX265,"DO")</f>
        <v>11</v>
      </c>
      <c r="BB265" s="1">
        <f>COUNTIFS($T265:$AX265,"UPL")</f>
        <v>0</v>
      </c>
      <c r="BC265" s="42">
        <f>COUNTIFS($T265:$AX265,"LWP")</f>
        <v>0</v>
      </c>
      <c r="BD265" s="42">
        <f>SUM(COUNTIFS($T265:$AX265,{"PAT","MAT"}))</f>
        <v>0</v>
      </c>
      <c r="BE265" s="42">
        <f>COUNTIFS($T265:$AX265,"HO")</f>
        <v>0</v>
      </c>
      <c r="BF265" s="42">
        <f>COUNTIFS($T265:$AX265,"NA")</f>
        <v>0</v>
      </c>
      <c r="BG265" s="42">
        <f>COUNTIFS($T265:$AX265,"PL")</f>
        <v>5</v>
      </c>
      <c r="BH265" s="42">
        <f>COUNTIFS($T265:$AX265,"CL")</f>
        <v>3</v>
      </c>
      <c r="BI265" s="42">
        <f>COUNTIFS($T265:$AX265,"BL")</f>
        <v>0</v>
      </c>
      <c r="BJ265" s="42">
        <f>COUNTIFS($T265:$AX265,"CO")</f>
        <v>0</v>
      </c>
      <c r="BK265" s="42">
        <f t="shared" si="27"/>
        <v>8</v>
      </c>
      <c r="BL265" s="42">
        <f t="shared" si="28"/>
        <v>0</v>
      </c>
      <c r="BM265" s="42">
        <f t="shared" si="29"/>
        <v>0</v>
      </c>
      <c r="BN265" s="42">
        <f>SUM(AY265:BJ265)+SUM(COUNTIFS(Q265:AX265,{"TERM","RESIGNED"}))</f>
        <v>31</v>
      </c>
      <c r="BO265" s="1" t="s">
        <v>45</v>
      </c>
      <c r="BP265" s="42" t="s">
        <v>1020</v>
      </c>
      <c r="BQ265" s="34"/>
    </row>
    <row r="266" spans="1:69" x14ac:dyDescent="0.25">
      <c r="A266" s="32">
        <f t="shared" si="30"/>
        <v>264</v>
      </c>
      <c r="B266" s="1" t="s">
        <v>172</v>
      </c>
      <c r="C266" s="1">
        <v>16786</v>
      </c>
      <c r="D266" s="27">
        <v>100848</v>
      </c>
      <c r="E266" s="1" t="s">
        <v>946</v>
      </c>
      <c r="F266" s="34" t="s">
        <v>386</v>
      </c>
      <c r="G266" s="34" t="s">
        <v>143</v>
      </c>
      <c r="H266" s="30">
        <v>44348</v>
      </c>
      <c r="I266" s="30">
        <v>43706</v>
      </c>
      <c r="J266" s="30" t="s">
        <v>39</v>
      </c>
      <c r="K266" s="42">
        <f t="shared" ca="1" si="25"/>
        <v>954</v>
      </c>
      <c r="L266" s="44" t="str">
        <f t="shared" si="26"/>
        <v>Billable</v>
      </c>
      <c r="M266" s="34" t="s">
        <v>124</v>
      </c>
      <c r="N266" s="1" t="s">
        <v>41</v>
      </c>
      <c r="O266" s="1" t="s">
        <v>42</v>
      </c>
      <c r="P266" s="1"/>
      <c r="Q266" s="1"/>
      <c r="R266" s="1" t="s">
        <v>57</v>
      </c>
      <c r="S266" s="33" t="s">
        <v>126</v>
      </c>
      <c r="T266" s="47" t="s">
        <v>965</v>
      </c>
      <c r="U266" s="47" t="s">
        <v>20</v>
      </c>
      <c r="V266" s="47" t="s">
        <v>20</v>
      </c>
      <c r="W266" s="47" t="s">
        <v>965</v>
      </c>
      <c r="X266" s="47" t="s">
        <v>965</v>
      </c>
      <c r="Y266" s="47" t="s">
        <v>965</v>
      </c>
      <c r="Z266" s="47" t="s">
        <v>965</v>
      </c>
      <c r="AA266" s="47" t="s">
        <v>965</v>
      </c>
      <c r="AB266" s="47" t="s">
        <v>20</v>
      </c>
      <c r="AC266" s="47" t="s">
        <v>20</v>
      </c>
      <c r="AD266" s="47" t="s">
        <v>965</v>
      </c>
      <c r="AE266" s="47" t="s">
        <v>965</v>
      </c>
      <c r="AF266" s="47" t="s">
        <v>965</v>
      </c>
      <c r="AG266" s="47" t="s">
        <v>965</v>
      </c>
      <c r="AH266" s="47" t="s">
        <v>965</v>
      </c>
      <c r="AI266" s="47" t="s">
        <v>20</v>
      </c>
      <c r="AJ266" s="47" t="s">
        <v>20</v>
      </c>
      <c r="AK266" s="47" t="s">
        <v>965</v>
      </c>
      <c r="AL266" s="47" t="s">
        <v>965</v>
      </c>
      <c r="AM266" s="47" t="s">
        <v>965</v>
      </c>
      <c r="AN266" s="47" t="s">
        <v>965</v>
      </c>
      <c r="AO266" s="47" t="s">
        <v>965</v>
      </c>
      <c r="AP266" s="47" t="s">
        <v>20</v>
      </c>
      <c r="AQ266" s="47" t="s">
        <v>20</v>
      </c>
      <c r="AR266" s="47" t="s">
        <v>20</v>
      </c>
      <c r="AS266" s="47" t="s">
        <v>965</v>
      </c>
      <c r="AT266" s="47" t="s">
        <v>965</v>
      </c>
      <c r="AU266" s="47" t="s">
        <v>965</v>
      </c>
      <c r="AV266" s="47" t="s">
        <v>967</v>
      </c>
      <c r="AW266" s="47" t="s">
        <v>20</v>
      </c>
      <c r="AX266" s="47" t="s">
        <v>20</v>
      </c>
      <c r="AY266" s="42">
        <f>COUNTIFS($T266:$AX266,"P")</f>
        <v>19</v>
      </c>
      <c r="AZ266" s="42">
        <f>COUNTIFS($T266:$AX266,"HD")/2</f>
        <v>0</v>
      </c>
      <c r="BA266" s="42">
        <f>COUNTIFS($T266:$AX266,"DO")</f>
        <v>11</v>
      </c>
      <c r="BB266" s="1">
        <f>COUNTIFS($T266:$AX266,"UPL")</f>
        <v>0</v>
      </c>
      <c r="BC266" s="42">
        <f>COUNTIFS($T266:$AX266,"LWP")</f>
        <v>0</v>
      </c>
      <c r="BD266" s="42">
        <f>SUM(COUNTIFS($T266:$AX266,{"PAT","MAT"}))</f>
        <v>0</v>
      </c>
      <c r="BE266" s="42">
        <f>COUNTIFS($T266:$AX266,"HO")</f>
        <v>0</v>
      </c>
      <c r="BF266" s="42">
        <f>COUNTIFS($T266:$AX266,"NA")</f>
        <v>0</v>
      </c>
      <c r="BG266" s="42">
        <f>COUNTIFS($T266:$AX266,"PL")</f>
        <v>0</v>
      </c>
      <c r="BH266" s="42">
        <f>COUNTIFS($T266:$AX266,"CL")</f>
        <v>1</v>
      </c>
      <c r="BI266" s="42">
        <f>COUNTIFS($T266:$AX266,"BL")</f>
        <v>0</v>
      </c>
      <c r="BJ266" s="42">
        <f>COUNTIFS($T266:$AX266,"CO")</f>
        <v>0</v>
      </c>
      <c r="BK266" s="42">
        <f t="shared" si="27"/>
        <v>1</v>
      </c>
      <c r="BL266" s="42">
        <f t="shared" si="28"/>
        <v>1</v>
      </c>
      <c r="BM266" s="42">
        <f t="shared" si="29"/>
        <v>1</v>
      </c>
      <c r="BN266" s="42">
        <f>SUM(AY266:BJ266)+SUM(COUNTIFS(Q266:AX266,{"TERM","RESIGNED"}))</f>
        <v>31</v>
      </c>
      <c r="BO266" s="1" t="s">
        <v>45</v>
      </c>
      <c r="BP266" s="42" t="s">
        <v>1018</v>
      </c>
      <c r="BQ266" s="34"/>
    </row>
    <row r="267" spans="1:69" x14ac:dyDescent="0.25">
      <c r="A267" s="32">
        <f t="shared" si="30"/>
        <v>265</v>
      </c>
      <c r="B267" s="1" t="s">
        <v>172</v>
      </c>
      <c r="C267" s="1">
        <v>16789</v>
      </c>
      <c r="D267" s="27">
        <v>100849</v>
      </c>
      <c r="E267" s="1" t="s">
        <v>946</v>
      </c>
      <c r="F267" s="34" t="s">
        <v>377</v>
      </c>
      <c r="G267" s="34" t="s">
        <v>143</v>
      </c>
      <c r="H267" s="30">
        <v>44348</v>
      </c>
      <c r="I267" s="30">
        <v>43706</v>
      </c>
      <c r="J267" s="30" t="s">
        <v>39</v>
      </c>
      <c r="K267" s="42">
        <f t="shared" ca="1" si="25"/>
        <v>954</v>
      </c>
      <c r="L267" s="44" t="str">
        <f t="shared" si="26"/>
        <v>Billable</v>
      </c>
      <c r="M267" s="34" t="s">
        <v>124</v>
      </c>
      <c r="N267" s="1" t="s">
        <v>41</v>
      </c>
      <c r="O267" s="1" t="s">
        <v>42</v>
      </c>
      <c r="P267" s="1"/>
      <c r="Q267" s="1"/>
      <c r="R267" s="1" t="s">
        <v>57</v>
      </c>
      <c r="S267" s="33" t="s">
        <v>253</v>
      </c>
      <c r="T267" s="47" t="s">
        <v>965</v>
      </c>
      <c r="U267" s="47" t="s">
        <v>20</v>
      </c>
      <c r="V267" s="47" t="s">
        <v>20</v>
      </c>
      <c r="W267" s="47" t="s">
        <v>965</v>
      </c>
      <c r="X267" s="47" t="s">
        <v>965</v>
      </c>
      <c r="Y267" s="47" t="s">
        <v>965</v>
      </c>
      <c r="Z267" s="47" t="s">
        <v>965</v>
      </c>
      <c r="AA267" s="47" t="s">
        <v>965</v>
      </c>
      <c r="AB267" s="47" t="s">
        <v>20</v>
      </c>
      <c r="AC267" s="47" t="s">
        <v>20</v>
      </c>
      <c r="AD267" s="47" t="s">
        <v>965</v>
      </c>
      <c r="AE267" s="47" t="s">
        <v>965</v>
      </c>
      <c r="AF267" s="47" t="s">
        <v>965</v>
      </c>
      <c r="AG267" s="47" t="s">
        <v>967</v>
      </c>
      <c r="AH267" s="47" t="s">
        <v>968</v>
      </c>
      <c r="AI267" s="47" t="s">
        <v>20</v>
      </c>
      <c r="AJ267" s="47" t="s">
        <v>20</v>
      </c>
      <c r="AK267" s="47" t="s">
        <v>965</v>
      </c>
      <c r="AL267" s="47" t="s">
        <v>965</v>
      </c>
      <c r="AM267" s="47" t="s">
        <v>968</v>
      </c>
      <c r="AN267" s="47" t="s">
        <v>965</v>
      </c>
      <c r="AO267" s="47" t="s">
        <v>965</v>
      </c>
      <c r="AP267" s="47" t="s">
        <v>20</v>
      </c>
      <c r="AQ267" s="47" t="s">
        <v>20</v>
      </c>
      <c r="AR267" s="47" t="s">
        <v>20</v>
      </c>
      <c r="AS267" s="47" t="s">
        <v>965</v>
      </c>
      <c r="AT267" s="47" t="s">
        <v>965</v>
      </c>
      <c r="AU267" s="47" t="s">
        <v>965</v>
      </c>
      <c r="AV267" s="47" t="s">
        <v>967</v>
      </c>
      <c r="AW267" s="47" t="s">
        <v>20</v>
      </c>
      <c r="AX267" s="47" t="s">
        <v>20</v>
      </c>
      <c r="AY267" s="42">
        <f>COUNTIFS($T267:$AX267,"P")</f>
        <v>16</v>
      </c>
      <c r="AZ267" s="42">
        <f>COUNTIFS($T267:$AX267,"HD")/2</f>
        <v>0</v>
      </c>
      <c r="BA267" s="42">
        <f>COUNTIFS($T267:$AX267,"DO")</f>
        <v>11</v>
      </c>
      <c r="BB267" s="1">
        <f>COUNTIFS($T267:$AX267,"UPL")</f>
        <v>0</v>
      </c>
      <c r="BC267" s="42">
        <f>COUNTIFS($T267:$AX267,"LWP")</f>
        <v>0</v>
      </c>
      <c r="BD267" s="42">
        <f>SUM(COUNTIFS($T267:$AX267,{"PAT","MAT"}))</f>
        <v>0</v>
      </c>
      <c r="BE267" s="42">
        <f>COUNTIFS($T267:$AX267,"HO")</f>
        <v>0</v>
      </c>
      <c r="BF267" s="42">
        <f>COUNTIFS($T267:$AX267,"NA")</f>
        <v>0</v>
      </c>
      <c r="BG267" s="42">
        <f>COUNTIFS($T267:$AX267,"PL")</f>
        <v>2</v>
      </c>
      <c r="BH267" s="42">
        <f>COUNTIFS($T267:$AX267,"CL")</f>
        <v>2</v>
      </c>
      <c r="BI267" s="42">
        <f>COUNTIFS($T267:$AX267,"BL")</f>
        <v>0</v>
      </c>
      <c r="BJ267" s="42">
        <f>COUNTIFS($T267:$AX267,"CO")</f>
        <v>0</v>
      </c>
      <c r="BK267" s="42">
        <f t="shared" si="27"/>
        <v>4</v>
      </c>
      <c r="BL267" s="42">
        <f t="shared" si="28"/>
        <v>0</v>
      </c>
      <c r="BM267" s="42">
        <f t="shared" si="29"/>
        <v>1</v>
      </c>
      <c r="BN267" s="42">
        <f>SUM(AY267:BJ267)+SUM(COUNTIFS(Q267:AX267,{"TERM","RESIGNED"}))</f>
        <v>31</v>
      </c>
      <c r="BO267" s="1" t="s">
        <v>45</v>
      </c>
      <c r="BP267" s="42" t="s">
        <v>1018</v>
      </c>
      <c r="BQ267" s="34"/>
    </row>
    <row r="268" spans="1:69" x14ac:dyDescent="0.25">
      <c r="A268" s="32">
        <f t="shared" si="30"/>
        <v>266</v>
      </c>
      <c r="B268" s="1" t="s">
        <v>172</v>
      </c>
      <c r="C268" s="1">
        <v>16794</v>
      </c>
      <c r="D268" s="27">
        <v>100851</v>
      </c>
      <c r="E268" s="1" t="s">
        <v>946</v>
      </c>
      <c r="F268" s="34" t="s">
        <v>387</v>
      </c>
      <c r="G268" s="34" t="s">
        <v>143</v>
      </c>
      <c r="H268" s="30">
        <v>44348</v>
      </c>
      <c r="I268" s="30">
        <v>43706</v>
      </c>
      <c r="J268" s="30" t="s">
        <v>39</v>
      </c>
      <c r="K268" s="42">
        <f t="shared" ca="1" si="25"/>
        <v>954</v>
      </c>
      <c r="L268" s="44" t="str">
        <f t="shared" si="26"/>
        <v>Billable</v>
      </c>
      <c r="M268" s="34" t="s">
        <v>124</v>
      </c>
      <c r="N268" s="1" t="s">
        <v>41</v>
      </c>
      <c r="O268" s="1" t="s">
        <v>42</v>
      </c>
      <c r="P268" s="1"/>
      <c r="Q268" s="1"/>
      <c r="R268" s="1" t="s">
        <v>57</v>
      </c>
      <c r="S268" s="33" t="s">
        <v>148</v>
      </c>
      <c r="T268" s="47" t="s">
        <v>967</v>
      </c>
      <c r="U268" s="47" t="s">
        <v>20</v>
      </c>
      <c r="V268" s="47" t="s">
        <v>20</v>
      </c>
      <c r="W268" s="47" t="s">
        <v>965</v>
      </c>
      <c r="X268" s="47" t="s">
        <v>965</v>
      </c>
      <c r="Y268" s="47" t="s">
        <v>965</v>
      </c>
      <c r="Z268" s="47" t="s">
        <v>965</v>
      </c>
      <c r="AA268" s="47" t="s">
        <v>965</v>
      </c>
      <c r="AB268" s="47" t="s">
        <v>20</v>
      </c>
      <c r="AC268" s="47" t="s">
        <v>20</v>
      </c>
      <c r="AD268" s="47" t="s">
        <v>965</v>
      </c>
      <c r="AE268" s="47" t="s">
        <v>965</v>
      </c>
      <c r="AF268" s="47" t="s">
        <v>965</v>
      </c>
      <c r="AG268" s="47" t="s">
        <v>965</v>
      </c>
      <c r="AH268" s="47" t="s">
        <v>965</v>
      </c>
      <c r="AI268" s="47" t="s">
        <v>20</v>
      </c>
      <c r="AJ268" s="47" t="s">
        <v>20</v>
      </c>
      <c r="AK268" s="47" t="s">
        <v>965</v>
      </c>
      <c r="AL268" s="47" t="s">
        <v>965</v>
      </c>
      <c r="AM268" s="47" t="s">
        <v>965</v>
      </c>
      <c r="AN268" s="47" t="s">
        <v>965</v>
      </c>
      <c r="AO268" s="47" t="s">
        <v>965</v>
      </c>
      <c r="AP268" s="47" t="s">
        <v>20</v>
      </c>
      <c r="AQ268" s="47" t="s">
        <v>20</v>
      </c>
      <c r="AR268" s="47" t="s">
        <v>20</v>
      </c>
      <c r="AS268" s="47" t="s">
        <v>965</v>
      </c>
      <c r="AT268" s="47" t="s">
        <v>965</v>
      </c>
      <c r="AU268" s="47" t="s">
        <v>965</v>
      </c>
      <c r="AV268" s="47" t="s">
        <v>967</v>
      </c>
      <c r="AW268" s="47" t="s">
        <v>20</v>
      </c>
      <c r="AX268" s="47" t="s">
        <v>20</v>
      </c>
      <c r="AY268" s="42">
        <f>COUNTIFS($T268:$AX268,"P")</f>
        <v>18</v>
      </c>
      <c r="AZ268" s="42">
        <f>COUNTIFS($T268:$AX268,"HD")/2</f>
        <v>0</v>
      </c>
      <c r="BA268" s="42">
        <f>COUNTIFS($T268:$AX268,"DO")</f>
        <v>11</v>
      </c>
      <c r="BB268" s="1">
        <f>COUNTIFS($T268:$AX268,"UPL")</f>
        <v>0</v>
      </c>
      <c r="BC268" s="42">
        <f>COUNTIFS($T268:$AX268,"LWP")</f>
        <v>0</v>
      </c>
      <c r="BD268" s="42">
        <f>SUM(COUNTIFS($T268:$AX268,{"PAT","MAT"}))</f>
        <v>0</v>
      </c>
      <c r="BE268" s="42">
        <f>COUNTIFS($T268:$AX268,"HO")</f>
        <v>0</v>
      </c>
      <c r="BF268" s="42">
        <f>COUNTIFS($T268:$AX268,"NA")</f>
        <v>0</v>
      </c>
      <c r="BG268" s="42">
        <f>COUNTIFS($T268:$AX268,"PL")</f>
        <v>0</v>
      </c>
      <c r="BH268" s="42">
        <f>COUNTIFS($T268:$AX268,"CL")</f>
        <v>2</v>
      </c>
      <c r="BI268" s="42">
        <f>COUNTIFS($T268:$AX268,"BL")</f>
        <v>0</v>
      </c>
      <c r="BJ268" s="42">
        <f>COUNTIFS($T268:$AX268,"CO")</f>
        <v>0</v>
      </c>
      <c r="BK268" s="42">
        <f t="shared" si="27"/>
        <v>2</v>
      </c>
      <c r="BL268" s="42">
        <f t="shared" si="28"/>
        <v>1</v>
      </c>
      <c r="BM268" s="42">
        <f t="shared" si="29"/>
        <v>1</v>
      </c>
      <c r="BN268" s="42">
        <f>SUM(AY268:BJ268)+SUM(COUNTIFS(Q268:AX268,{"TERM","RESIGNED"}))</f>
        <v>31</v>
      </c>
      <c r="BO268" s="1" t="s">
        <v>45</v>
      </c>
      <c r="BP268" s="42" t="s">
        <v>1023</v>
      </c>
      <c r="BQ268" s="34"/>
    </row>
    <row r="269" spans="1:69" x14ac:dyDescent="0.25">
      <c r="A269" s="32">
        <f t="shared" si="30"/>
        <v>267</v>
      </c>
      <c r="B269" s="1" t="s">
        <v>172</v>
      </c>
      <c r="C269" s="1">
        <v>16872</v>
      </c>
      <c r="D269" s="27">
        <v>100863</v>
      </c>
      <c r="E269" s="1" t="s">
        <v>945</v>
      </c>
      <c r="F269" s="34" t="s">
        <v>388</v>
      </c>
      <c r="G269" s="34" t="s">
        <v>143</v>
      </c>
      <c r="H269" s="30">
        <v>44348</v>
      </c>
      <c r="I269" s="30">
        <v>43721</v>
      </c>
      <c r="J269" s="30" t="s">
        <v>39</v>
      </c>
      <c r="K269" s="42">
        <f t="shared" ca="1" si="25"/>
        <v>954</v>
      </c>
      <c r="L269" s="44" t="str">
        <f t="shared" si="26"/>
        <v>Billable</v>
      </c>
      <c r="M269" s="34" t="s">
        <v>124</v>
      </c>
      <c r="N269" s="1" t="s">
        <v>41</v>
      </c>
      <c r="O269" s="1" t="s">
        <v>42</v>
      </c>
      <c r="P269" s="1"/>
      <c r="Q269" s="1"/>
      <c r="R269" s="1" t="s">
        <v>57</v>
      </c>
      <c r="S269" s="33" t="s">
        <v>198</v>
      </c>
      <c r="T269" s="47" t="s">
        <v>967</v>
      </c>
      <c r="U269" s="47" t="s">
        <v>20</v>
      </c>
      <c r="V269" s="47" t="s">
        <v>20</v>
      </c>
      <c r="W269" s="47" t="s">
        <v>968</v>
      </c>
      <c r="X269" s="47" t="s">
        <v>965</v>
      </c>
      <c r="Y269" s="47" t="s">
        <v>965</v>
      </c>
      <c r="Z269" s="47" t="s">
        <v>965</v>
      </c>
      <c r="AA269" s="47" t="s">
        <v>965</v>
      </c>
      <c r="AB269" s="47" t="s">
        <v>20</v>
      </c>
      <c r="AC269" s="47" t="s">
        <v>20</v>
      </c>
      <c r="AD269" s="47" t="s">
        <v>965</v>
      </c>
      <c r="AE269" s="47" t="s">
        <v>965</v>
      </c>
      <c r="AF269" s="47" t="s">
        <v>965</v>
      </c>
      <c r="AG269" s="47" t="s">
        <v>965</v>
      </c>
      <c r="AH269" s="47" t="s">
        <v>965</v>
      </c>
      <c r="AI269" s="47" t="s">
        <v>20</v>
      </c>
      <c r="AJ269" s="47" t="s">
        <v>20</v>
      </c>
      <c r="AK269" s="47" t="s">
        <v>965</v>
      </c>
      <c r="AL269" s="47" t="s">
        <v>965</v>
      </c>
      <c r="AM269" s="47" t="s">
        <v>965</v>
      </c>
      <c r="AN269" s="47" t="s">
        <v>965</v>
      </c>
      <c r="AO269" s="47" t="s">
        <v>967</v>
      </c>
      <c r="AP269" s="47" t="s">
        <v>20</v>
      </c>
      <c r="AQ269" s="47" t="s">
        <v>20</v>
      </c>
      <c r="AR269" s="47" t="s">
        <v>20</v>
      </c>
      <c r="AS269" s="47" t="s">
        <v>967</v>
      </c>
      <c r="AT269" s="47" t="s">
        <v>965</v>
      </c>
      <c r="AU269" s="47" t="s">
        <v>965</v>
      </c>
      <c r="AV269" s="47" t="s">
        <v>21</v>
      </c>
      <c r="AW269" s="47" t="s">
        <v>20</v>
      </c>
      <c r="AX269" s="47" t="s">
        <v>20</v>
      </c>
      <c r="AY269" s="42">
        <f>COUNTIFS($T269:$AX269,"P")</f>
        <v>15</v>
      </c>
      <c r="AZ269" s="42">
        <f>COUNTIFS($T269:$AX269,"HD")/2</f>
        <v>0</v>
      </c>
      <c r="BA269" s="42">
        <f>COUNTIFS($T269:$AX269,"DO")</f>
        <v>11</v>
      </c>
      <c r="BB269" s="1">
        <f>COUNTIFS($T269:$AX269,"UPL")</f>
        <v>1</v>
      </c>
      <c r="BC269" s="42">
        <f>COUNTIFS($T269:$AX269,"LWP")</f>
        <v>0</v>
      </c>
      <c r="BD269" s="42">
        <f>SUM(COUNTIFS($T269:$AX269,{"PAT","MAT"}))</f>
        <v>0</v>
      </c>
      <c r="BE269" s="42">
        <f>COUNTIFS($T269:$AX269,"HO")</f>
        <v>0</v>
      </c>
      <c r="BF269" s="42">
        <f>COUNTIFS($T269:$AX269,"NA")</f>
        <v>0</v>
      </c>
      <c r="BG269" s="42">
        <f>COUNTIFS($T269:$AX269,"PL")</f>
        <v>1</v>
      </c>
      <c r="BH269" s="42">
        <f>COUNTIFS($T269:$AX269,"CL")</f>
        <v>3</v>
      </c>
      <c r="BI269" s="42">
        <f>COUNTIFS($T269:$AX269,"BL")</f>
        <v>0</v>
      </c>
      <c r="BJ269" s="42">
        <f>COUNTIFS($T269:$AX269,"CO")</f>
        <v>0</v>
      </c>
      <c r="BK269" s="42">
        <f t="shared" si="27"/>
        <v>4</v>
      </c>
      <c r="BL269" s="42">
        <f t="shared" si="28"/>
        <v>0</v>
      </c>
      <c r="BM269" s="42">
        <f t="shared" si="29"/>
        <v>1</v>
      </c>
      <c r="BN269" s="42">
        <f>SUM(AY269:BJ269)+SUM(COUNTIFS(Q269:AX269,{"TERM","RESIGNED"}))</f>
        <v>31</v>
      </c>
      <c r="BO269" s="1" t="s">
        <v>45</v>
      </c>
      <c r="BP269" s="42" t="s">
        <v>1023</v>
      </c>
      <c r="BQ269" s="34"/>
    </row>
    <row r="270" spans="1:69" x14ac:dyDescent="0.25">
      <c r="A270" s="32">
        <f t="shared" si="30"/>
        <v>268</v>
      </c>
      <c r="B270" s="1" t="s">
        <v>172</v>
      </c>
      <c r="C270" s="1">
        <v>16943</v>
      </c>
      <c r="D270" s="27">
        <v>100869</v>
      </c>
      <c r="E270" s="1" t="s">
        <v>946</v>
      </c>
      <c r="F270" s="34" t="s">
        <v>389</v>
      </c>
      <c r="G270" s="34" t="s">
        <v>143</v>
      </c>
      <c r="H270" s="30">
        <v>44348</v>
      </c>
      <c r="I270" s="30">
        <v>43735</v>
      </c>
      <c r="J270" s="30" t="s">
        <v>39</v>
      </c>
      <c r="K270" s="42">
        <f t="shared" ca="1" si="25"/>
        <v>954</v>
      </c>
      <c r="L270" s="44" t="str">
        <f t="shared" si="26"/>
        <v>Billable</v>
      </c>
      <c r="M270" s="34" t="s">
        <v>124</v>
      </c>
      <c r="N270" s="1" t="s">
        <v>41</v>
      </c>
      <c r="O270" s="1" t="s">
        <v>42</v>
      </c>
      <c r="P270" s="1"/>
      <c r="Q270" s="1"/>
      <c r="R270" s="1" t="s">
        <v>57</v>
      </c>
      <c r="S270" s="33" t="s">
        <v>132</v>
      </c>
      <c r="T270" s="47" t="s">
        <v>968</v>
      </c>
      <c r="U270" s="47" t="s">
        <v>20</v>
      </c>
      <c r="V270" s="47" t="s">
        <v>20</v>
      </c>
      <c r="W270" s="47" t="s">
        <v>965</v>
      </c>
      <c r="X270" s="47" t="s">
        <v>965</v>
      </c>
      <c r="Y270" s="47" t="s">
        <v>965</v>
      </c>
      <c r="Z270" s="47" t="s">
        <v>965</v>
      </c>
      <c r="AA270" s="47" t="s">
        <v>965</v>
      </c>
      <c r="AB270" s="47" t="s">
        <v>20</v>
      </c>
      <c r="AC270" s="47" t="s">
        <v>20</v>
      </c>
      <c r="AD270" s="47" t="s">
        <v>965</v>
      </c>
      <c r="AE270" s="47" t="s">
        <v>965</v>
      </c>
      <c r="AF270" s="47" t="s">
        <v>965</v>
      </c>
      <c r="AG270" s="47" t="s">
        <v>965</v>
      </c>
      <c r="AH270" s="47" t="s">
        <v>965</v>
      </c>
      <c r="AI270" s="47" t="s">
        <v>20</v>
      </c>
      <c r="AJ270" s="47" t="s">
        <v>20</v>
      </c>
      <c r="AK270" s="47" t="s">
        <v>965</v>
      </c>
      <c r="AL270" s="47" t="s">
        <v>968</v>
      </c>
      <c r="AM270" s="47" t="s">
        <v>965</v>
      </c>
      <c r="AN270" s="47" t="s">
        <v>965</v>
      </c>
      <c r="AO270" s="47" t="s">
        <v>965</v>
      </c>
      <c r="AP270" s="47" t="s">
        <v>20</v>
      </c>
      <c r="AQ270" s="47" t="s">
        <v>20</v>
      </c>
      <c r="AR270" s="47" t="s">
        <v>20</v>
      </c>
      <c r="AS270" s="47" t="s">
        <v>967</v>
      </c>
      <c r="AT270" s="47" t="s">
        <v>967</v>
      </c>
      <c r="AU270" s="47" t="s">
        <v>967</v>
      </c>
      <c r="AV270" s="47" t="s">
        <v>967</v>
      </c>
      <c r="AW270" s="47" t="s">
        <v>20</v>
      </c>
      <c r="AX270" s="47" t="s">
        <v>20</v>
      </c>
      <c r="AY270" s="42">
        <f>COUNTIFS($T270:$AX270,"P")</f>
        <v>14</v>
      </c>
      <c r="AZ270" s="42">
        <f>COUNTIFS($T270:$AX270,"HD")/2</f>
        <v>0</v>
      </c>
      <c r="BA270" s="42">
        <f>COUNTIFS($T270:$AX270,"DO")</f>
        <v>11</v>
      </c>
      <c r="BB270" s="1">
        <f>COUNTIFS($T270:$AX270,"UPL")</f>
        <v>0</v>
      </c>
      <c r="BC270" s="42">
        <f>COUNTIFS($T270:$AX270,"LWP")</f>
        <v>0</v>
      </c>
      <c r="BD270" s="42">
        <f>SUM(COUNTIFS($T270:$AX270,{"PAT","MAT"}))</f>
        <v>0</v>
      </c>
      <c r="BE270" s="42">
        <f>COUNTIFS($T270:$AX270,"HO")</f>
        <v>0</v>
      </c>
      <c r="BF270" s="42">
        <f>COUNTIFS($T270:$AX270,"NA")</f>
        <v>0</v>
      </c>
      <c r="BG270" s="42">
        <f>COUNTIFS($T270:$AX270,"PL")</f>
        <v>2</v>
      </c>
      <c r="BH270" s="42">
        <f>COUNTIFS($T270:$AX270,"CL")</f>
        <v>4</v>
      </c>
      <c r="BI270" s="42">
        <f>COUNTIFS($T270:$AX270,"BL")</f>
        <v>0</v>
      </c>
      <c r="BJ270" s="42">
        <f>COUNTIFS($T270:$AX270,"CO")</f>
        <v>0</v>
      </c>
      <c r="BK270" s="42">
        <f t="shared" si="27"/>
        <v>6</v>
      </c>
      <c r="BL270" s="42">
        <f t="shared" si="28"/>
        <v>0</v>
      </c>
      <c r="BM270" s="42">
        <f t="shared" si="29"/>
        <v>1</v>
      </c>
      <c r="BN270" s="42">
        <f>SUM(AY270:BJ270)+SUM(COUNTIFS(Q270:AX270,{"TERM","RESIGNED"}))</f>
        <v>31</v>
      </c>
      <c r="BO270" s="1" t="s">
        <v>45</v>
      </c>
      <c r="BP270" s="42" t="s">
        <v>1023</v>
      </c>
      <c r="BQ270" s="34"/>
    </row>
    <row r="271" spans="1:69" x14ac:dyDescent="0.25">
      <c r="A271" s="32">
        <f t="shared" si="30"/>
        <v>269</v>
      </c>
      <c r="B271" s="1" t="s">
        <v>172</v>
      </c>
      <c r="C271" s="1">
        <v>16953</v>
      </c>
      <c r="D271" s="27">
        <v>100873</v>
      </c>
      <c r="E271" s="1" t="s">
        <v>946</v>
      </c>
      <c r="F271" s="34" t="s">
        <v>148</v>
      </c>
      <c r="G271" s="34" t="s">
        <v>115</v>
      </c>
      <c r="H271" s="30">
        <v>44348</v>
      </c>
      <c r="I271" s="30">
        <v>43735</v>
      </c>
      <c r="J271" s="30" t="s">
        <v>39</v>
      </c>
      <c r="K271" s="42">
        <f t="shared" ca="1" si="25"/>
        <v>954</v>
      </c>
      <c r="L271" s="44" t="str">
        <f t="shared" si="26"/>
        <v>Non Billable</v>
      </c>
      <c r="M271" s="34" t="s">
        <v>52</v>
      </c>
      <c r="N271" s="1" t="s">
        <v>41</v>
      </c>
      <c r="O271" s="1" t="s">
        <v>42</v>
      </c>
      <c r="P271" s="1"/>
      <c r="Q271" s="1"/>
      <c r="R271" s="1" t="s">
        <v>57</v>
      </c>
      <c r="S271" s="33" t="s">
        <v>180</v>
      </c>
      <c r="T271" s="47" t="s">
        <v>965</v>
      </c>
      <c r="U271" s="47" t="s">
        <v>20</v>
      </c>
      <c r="V271" s="47" t="s">
        <v>20</v>
      </c>
      <c r="W271" s="47" t="s">
        <v>965</v>
      </c>
      <c r="X271" s="47" t="s">
        <v>965</v>
      </c>
      <c r="Y271" s="47" t="s">
        <v>965</v>
      </c>
      <c r="Z271" s="47" t="s">
        <v>965</v>
      </c>
      <c r="AA271" s="47" t="s">
        <v>965</v>
      </c>
      <c r="AB271" s="47" t="s">
        <v>20</v>
      </c>
      <c r="AC271" s="47" t="s">
        <v>20</v>
      </c>
      <c r="AD271" s="47" t="s">
        <v>965</v>
      </c>
      <c r="AE271" s="47" t="s">
        <v>965</v>
      </c>
      <c r="AF271" s="47" t="s">
        <v>965</v>
      </c>
      <c r="AG271" s="47" t="s">
        <v>965</v>
      </c>
      <c r="AH271" s="47" t="s">
        <v>965</v>
      </c>
      <c r="AI271" s="47" t="s">
        <v>20</v>
      </c>
      <c r="AJ271" s="47" t="s">
        <v>20</v>
      </c>
      <c r="AK271" s="47" t="s">
        <v>965</v>
      </c>
      <c r="AL271" s="47" t="s">
        <v>965</v>
      </c>
      <c r="AM271" s="47" t="s">
        <v>965</v>
      </c>
      <c r="AN271" s="47" t="s">
        <v>965</v>
      </c>
      <c r="AO271" s="47" t="s">
        <v>966</v>
      </c>
      <c r="AP271" s="47" t="s">
        <v>20</v>
      </c>
      <c r="AQ271" s="47" t="s">
        <v>20</v>
      </c>
      <c r="AR271" s="47" t="s">
        <v>20</v>
      </c>
      <c r="AS271" s="47" t="s">
        <v>967</v>
      </c>
      <c r="AT271" s="47" t="s">
        <v>968</v>
      </c>
      <c r="AU271" s="47" t="s">
        <v>968</v>
      </c>
      <c r="AV271" s="47" t="s">
        <v>967</v>
      </c>
      <c r="AW271" s="47" t="s">
        <v>20</v>
      </c>
      <c r="AX271" s="47" t="s">
        <v>20</v>
      </c>
      <c r="AY271" s="42">
        <f>COUNTIFS($T271:$AX271,"P")</f>
        <v>15</v>
      </c>
      <c r="AZ271" s="42">
        <f>COUNTIFS($T271:$AX271,"HD")/2</f>
        <v>0.5</v>
      </c>
      <c r="BA271" s="42">
        <f>COUNTIFS($T271:$AX271,"DO")</f>
        <v>11</v>
      </c>
      <c r="BB271" s="1">
        <f>COUNTIFS($T271:$AX271,"UPL")</f>
        <v>0</v>
      </c>
      <c r="BC271" s="42">
        <f>COUNTIFS($T271:$AX271,"LWP")</f>
        <v>0</v>
      </c>
      <c r="BD271" s="42">
        <f>SUM(COUNTIFS($T271:$AX271,{"PAT","MAT"}))</f>
        <v>0</v>
      </c>
      <c r="BE271" s="42">
        <f>COUNTIFS($T271:$AX271,"HO")</f>
        <v>0</v>
      </c>
      <c r="BF271" s="42">
        <f>COUNTIFS($T271:$AX271,"NA")</f>
        <v>0</v>
      </c>
      <c r="BG271" s="42">
        <f>COUNTIFS($T271:$AX271,"PL")</f>
        <v>2</v>
      </c>
      <c r="BH271" s="42">
        <f>COUNTIFS($T271:$AX271,"CL")</f>
        <v>2</v>
      </c>
      <c r="BI271" s="42">
        <f>COUNTIFS($T271:$AX271,"BL")</f>
        <v>0</v>
      </c>
      <c r="BJ271" s="42">
        <f>COUNTIFS($T271:$AX271,"CO")</f>
        <v>0</v>
      </c>
      <c r="BK271" s="42">
        <f t="shared" si="27"/>
        <v>4</v>
      </c>
      <c r="BL271" s="42">
        <f t="shared" si="28"/>
        <v>0</v>
      </c>
      <c r="BM271" s="42">
        <f t="shared" si="29"/>
        <v>1</v>
      </c>
      <c r="BN271" s="42">
        <f>SUM(AY271:BJ271)+SUM(COUNTIFS(Q271:AX271,{"TERM","RESIGNED"}))</f>
        <v>30.5</v>
      </c>
      <c r="BO271" s="1" t="s">
        <v>45</v>
      </c>
      <c r="BP271" s="42" t="s">
        <v>1216</v>
      </c>
      <c r="BQ271" s="34"/>
    </row>
    <row r="272" spans="1:69" x14ac:dyDescent="0.25">
      <c r="A272" s="32">
        <f t="shared" si="30"/>
        <v>270</v>
      </c>
      <c r="B272" s="1" t="s">
        <v>172</v>
      </c>
      <c r="C272" s="1">
        <v>16957</v>
      </c>
      <c r="D272" s="27">
        <v>100875</v>
      </c>
      <c r="E272" s="1" t="s">
        <v>946</v>
      </c>
      <c r="F272" s="34" t="s">
        <v>390</v>
      </c>
      <c r="G272" s="34" t="s">
        <v>143</v>
      </c>
      <c r="H272" s="30">
        <v>44348</v>
      </c>
      <c r="I272" s="30">
        <v>43735</v>
      </c>
      <c r="J272" s="30" t="s">
        <v>39</v>
      </c>
      <c r="K272" s="42">
        <f t="shared" ca="1" si="25"/>
        <v>954</v>
      </c>
      <c r="L272" s="44" t="str">
        <f t="shared" si="26"/>
        <v>Billable</v>
      </c>
      <c r="M272" s="34" t="s">
        <v>124</v>
      </c>
      <c r="N272" s="1" t="s">
        <v>41</v>
      </c>
      <c r="O272" s="1" t="s">
        <v>42</v>
      </c>
      <c r="P272" s="1"/>
      <c r="Q272" s="1"/>
      <c r="R272" s="1" t="s">
        <v>57</v>
      </c>
      <c r="S272" s="33" t="s">
        <v>137</v>
      </c>
      <c r="T272" s="47" t="s">
        <v>965</v>
      </c>
      <c r="U272" s="47" t="s">
        <v>20</v>
      </c>
      <c r="V272" s="47" t="s">
        <v>20</v>
      </c>
      <c r="W272" s="47" t="s">
        <v>967</v>
      </c>
      <c r="X272" s="47" t="s">
        <v>965</v>
      </c>
      <c r="Y272" s="47" t="s">
        <v>965</v>
      </c>
      <c r="Z272" s="47" t="s">
        <v>965</v>
      </c>
      <c r="AA272" s="47" t="s">
        <v>965</v>
      </c>
      <c r="AB272" s="47" t="s">
        <v>20</v>
      </c>
      <c r="AC272" s="47" t="s">
        <v>20</v>
      </c>
      <c r="AD272" s="47" t="s">
        <v>965</v>
      </c>
      <c r="AE272" s="47" t="s">
        <v>965</v>
      </c>
      <c r="AF272" s="47" t="s">
        <v>965</v>
      </c>
      <c r="AG272" s="47" t="s">
        <v>965</v>
      </c>
      <c r="AH272" s="47" t="s">
        <v>965</v>
      </c>
      <c r="AI272" s="47" t="s">
        <v>20</v>
      </c>
      <c r="AJ272" s="47" t="s">
        <v>20</v>
      </c>
      <c r="AK272" s="47" t="s">
        <v>965</v>
      </c>
      <c r="AL272" s="47" t="s">
        <v>965</v>
      </c>
      <c r="AM272" s="47" t="s">
        <v>965</v>
      </c>
      <c r="AN272" s="47" t="s">
        <v>965</v>
      </c>
      <c r="AO272" s="47" t="s">
        <v>968</v>
      </c>
      <c r="AP272" s="47" t="s">
        <v>20</v>
      </c>
      <c r="AQ272" s="47" t="s">
        <v>20</v>
      </c>
      <c r="AR272" s="47" t="s">
        <v>20</v>
      </c>
      <c r="AS272" s="47" t="s">
        <v>967</v>
      </c>
      <c r="AT272" s="47" t="s">
        <v>965</v>
      </c>
      <c r="AU272" s="47" t="s">
        <v>965</v>
      </c>
      <c r="AV272" s="47" t="s">
        <v>965</v>
      </c>
      <c r="AW272" s="47" t="s">
        <v>20</v>
      </c>
      <c r="AX272" s="47" t="s">
        <v>20</v>
      </c>
      <c r="AY272" s="42">
        <f>COUNTIFS($T272:$AX272,"P")</f>
        <v>17</v>
      </c>
      <c r="AZ272" s="42">
        <f>COUNTIFS($T272:$AX272,"HD")/2</f>
        <v>0</v>
      </c>
      <c r="BA272" s="42">
        <f>COUNTIFS($T272:$AX272,"DO")</f>
        <v>11</v>
      </c>
      <c r="BB272" s="1">
        <f>COUNTIFS($T272:$AX272,"UPL")</f>
        <v>0</v>
      </c>
      <c r="BC272" s="42">
        <f>COUNTIFS($T272:$AX272,"LWP")</f>
        <v>0</v>
      </c>
      <c r="BD272" s="42">
        <f>SUM(COUNTIFS($T272:$AX272,{"PAT","MAT"}))</f>
        <v>0</v>
      </c>
      <c r="BE272" s="42">
        <f>COUNTIFS($T272:$AX272,"HO")</f>
        <v>0</v>
      </c>
      <c r="BF272" s="42">
        <f>COUNTIFS($T272:$AX272,"NA")</f>
        <v>0</v>
      </c>
      <c r="BG272" s="42">
        <f>COUNTIFS($T272:$AX272,"PL")</f>
        <v>1</v>
      </c>
      <c r="BH272" s="42">
        <f>COUNTIFS($T272:$AX272,"CL")</f>
        <v>2</v>
      </c>
      <c r="BI272" s="42">
        <f>COUNTIFS($T272:$AX272,"BL")</f>
        <v>0</v>
      </c>
      <c r="BJ272" s="42">
        <f>COUNTIFS($T272:$AX272,"CO")</f>
        <v>0</v>
      </c>
      <c r="BK272" s="42">
        <f t="shared" si="27"/>
        <v>3</v>
      </c>
      <c r="BL272" s="42">
        <f t="shared" si="28"/>
        <v>1</v>
      </c>
      <c r="BM272" s="42">
        <f t="shared" si="29"/>
        <v>1</v>
      </c>
      <c r="BN272" s="42">
        <f>SUM(AY272:BJ272)+SUM(COUNTIFS(Q272:AX272,{"TERM","RESIGNED"}))</f>
        <v>31</v>
      </c>
      <c r="BO272" s="1" t="s">
        <v>45</v>
      </c>
      <c r="BP272" s="42" t="s">
        <v>1018</v>
      </c>
      <c r="BQ272" s="34"/>
    </row>
    <row r="273" spans="1:69" x14ac:dyDescent="0.25">
      <c r="A273" s="32">
        <f t="shared" si="30"/>
        <v>271</v>
      </c>
      <c r="B273" s="1" t="s">
        <v>172</v>
      </c>
      <c r="C273" s="1">
        <v>16982</v>
      </c>
      <c r="D273" s="27">
        <v>100878</v>
      </c>
      <c r="E273" s="1" t="s">
        <v>946</v>
      </c>
      <c r="F273" s="34" t="s">
        <v>167</v>
      </c>
      <c r="G273" s="34" t="s">
        <v>67</v>
      </c>
      <c r="H273" s="30">
        <v>44348</v>
      </c>
      <c r="I273" s="30">
        <v>43745</v>
      </c>
      <c r="J273" s="30" t="s">
        <v>39</v>
      </c>
      <c r="K273" s="42">
        <f t="shared" ca="1" si="25"/>
        <v>954</v>
      </c>
      <c r="L273" s="44" t="str">
        <f t="shared" si="26"/>
        <v>Non Billable</v>
      </c>
      <c r="M273" s="34" t="s">
        <v>52</v>
      </c>
      <c r="N273" s="1" t="s">
        <v>41</v>
      </c>
      <c r="O273" s="1" t="s">
        <v>42</v>
      </c>
      <c r="P273" s="1"/>
      <c r="Q273" s="1"/>
      <c r="R273" s="1" t="s">
        <v>43</v>
      </c>
      <c r="S273" s="33" t="s">
        <v>236</v>
      </c>
      <c r="T273" s="47" t="s">
        <v>965</v>
      </c>
      <c r="U273" s="47" t="s">
        <v>20</v>
      </c>
      <c r="V273" s="47" t="s">
        <v>20</v>
      </c>
      <c r="W273" s="47" t="s">
        <v>965</v>
      </c>
      <c r="X273" s="47" t="s">
        <v>965</v>
      </c>
      <c r="Y273" s="47" t="s">
        <v>965</v>
      </c>
      <c r="Z273" s="47" t="s">
        <v>965</v>
      </c>
      <c r="AA273" s="47" t="s">
        <v>965</v>
      </c>
      <c r="AB273" s="47" t="s">
        <v>20</v>
      </c>
      <c r="AC273" s="47" t="s">
        <v>20</v>
      </c>
      <c r="AD273" s="47" t="s">
        <v>965</v>
      </c>
      <c r="AE273" s="47" t="s">
        <v>965</v>
      </c>
      <c r="AF273" s="47" t="s">
        <v>965</v>
      </c>
      <c r="AG273" s="47" t="s">
        <v>965</v>
      </c>
      <c r="AH273" s="47" t="s">
        <v>965</v>
      </c>
      <c r="AI273" s="47" t="s">
        <v>20</v>
      </c>
      <c r="AJ273" s="47" t="s">
        <v>20</v>
      </c>
      <c r="AK273" s="47" t="s">
        <v>965</v>
      </c>
      <c r="AL273" s="47" t="s">
        <v>965</v>
      </c>
      <c r="AM273" s="47" t="s">
        <v>965</v>
      </c>
      <c r="AN273" s="47" t="s">
        <v>965</v>
      </c>
      <c r="AO273" s="47" t="s">
        <v>967</v>
      </c>
      <c r="AP273" s="47" t="s">
        <v>20</v>
      </c>
      <c r="AQ273" s="47" t="s">
        <v>20</v>
      </c>
      <c r="AR273" s="47" t="s">
        <v>20</v>
      </c>
      <c r="AS273" s="47" t="s">
        <v>967</v>
      </c>
      <c r="AT273" s="47" t="s">
        <v>967</v>
      </c>
      <c r="AU273" s="47" t="s">
        <v>967</v>
      </c>
      <c r="AV273" s="47" t="s">
        <v>967</v>
      </c>
      <c r="AW273" s="47" t="s">
        <v>20</v>
      </c>
      <c r="AX273" s="47" t="s">
        <v>20</v>
      </c>
      <c r="AY273" s="42">
        <f>COUNTIFS($T273:$AX273,"P")</f>
        <v>15</v>
      </c>
      <c r="AZ273" s="42">
        <f>COUNTIFS($T273:$AX273,"HD")/2</f>
        <v>0</v>
      </c>
      <c r="BA273" s="42">
        <f>COUNTIFS($T273:$AX273,"DO")</f>
        <v>11</v>
      </c>
      <c r="BB273" s="1">
        <f>COUNTIFS($T273:$AX273,"UPL")</f>
        <v>0</v>
      </c>
      <c r="BC273" s="42">
        <f>COUNTIFS($T273:$AX273,"LWP")</f>
        <v>0</v>
      </c>
      <c r="BD273" s="42">
        <f>SUM(COUNTIFS($T273:$AX273,{"PAT","MAT"}))</f>
        <v>0</v>
      </c>
      <c r="BE273" s="42">
        <f>COUNTIFS($T273:$AX273,"HO")</f>
        <v>0</v>
      </c>
      <c r="BF273" s="42">
        <f>COUNTIFS($T273:$AX273,"NA")</f>
        <v>0</v>
      </c>
      <c r="BG273" s="42">
        <f>COUNTIFS($T273:$AX273,"PL")</f>
        <v>0</v>
      </c>
      <c r="BH273" s="42">
        <f>COUNTIFS($T273:$AX273,"CL")</f>
        <v>5</v>
      </c>
      <c r="BI273" s="42">
        <f>COUNTIFS($T273:$AX273,"BL")</f>
        <v>0</v>
      </c>
      <c r="BJ273" s="42">
        <f>COUNTIFS($T273:$AX273,"CO")</f>
        <v>0</v>
      </c>
      <c r="BK273" s="42">
        <f t="shared" si="27"/>
        <v>5</v>
      </c>
      <c r="BL273" s="42">
        <f t="shared" si="28"/>
        <v>0</v>
      </c>
      <c r="BM273" s="42">
        <f t="shared" si="29"/>
        <v>1</v>
      </c>
      <c r="BN273" s="42">
        <f>SUM(AY273:BJ273)+SUM(COUNTIFS(Q273:AX273,{"TERM","RESIGNED"}))</f>
        <v>31</v>
      </c>
      <c r="BO273" s="1" t="s">
        <v>45</v>
      </c>
      <c r="BP273" s="42" t="s">
        <v>1018</v>
      </c>
      <c r="BQ273" s="34"/>
    </row>
    <row r="274" spans="1:69" x14ac:dyDescent="0.25">
      <c r="A274" s="32">
        <f t="shared" si="30"/>
        <v>272</v>
      </c>
      <c r="B274" s="1" t="s">
        <v>172</v>
      </c>
      <c r="C274" s="1">
        <v>17014</v>
      </c>
      <c r="D274" s="27">
        <v>100892</v>
      </c>
      <c r="E274" s="1" t="s">
        <v>945</v>
      </c>
      <c r="F274" s="34" t="s">
        <v>366</v>
      </c>
      <c r="G274" s="34" t="s">
        <v>976</v>
      </c>
      <c r="H274" s="30">
        <v>44348</v>
      </c>
      <c r="I274" s="30">
        <v>43752</v>
      </c>
      <c r="J274" s="30" t="s">
        <v>39</v>
      </c>
      <c r="K274" s="42">
        <f t="shared" ca="1" si="25"/>
        <v>954</v>
      </c>
      <c r="L274" s="44" t="str">
        <f t="shared" si="26"/>
        <v>Non Billable</v>
      </c>
      <c r="M274" s="34" t="s">
        <v>52</v>
      </c>
      <c r="N274" s="1" t="s">
        <v>41</v>
      </c>
      <c r="O274" s="1" t="s">
        <v>42</v>
      </c>
      <c r="P274" s="1"/>
      <c r="Q274" s="1"/>
      <c r="R274" s="1" t="s">
        <v>57</v>
      </c>
      <c r="S274" s="33" t="s">
        <v>244</v>
      </c>
      <c r="T274" s="47" t="s">
        <v>965</v>
      </c>
      <c r="U274" s="47" t="s">
        <v>20</v>
      </c>
      <c r="V274" s="47" t="s">
        <v>20</v>
      </c>
      <c r="W274" s="47" t="s">
        <v>965</v>
      </c>
      <c r="X274" s="47" t="s">
        <v>965</v>
      </c>
      <c r="Y274" s="47" t="s">
        <v>965</v>
      </c>
      <c r="Z274" s="47" t="s">
        <v>965</v>
      </c>
      <c r="AA274" s="47" t="s">
        <v>965</v>
      </c>
      <c r="AB274" s="47" t="s">
        <v>20</v>
      </c>
      <c r="AC274" s="47" t="s">
        <v>20</v>
      </c>
      <c r="AD274" s="47" t="s">
        <v>965</v>
      </c>
      <c r="AE274" s="47" t="s">
        <v>965</v>
      </c>
      <c r="AF274" s="47" t="s">
        <v>965</v>
      </c>
      <c r="AG274" s="47" t="s">
        <v>965</v>
      </c>
      <c r="AH274" s="47" t="s">
        <v>965</v>
      </c>
      <c r="AI274" s="47" t="s">
        <v>20</v>
      </c>
      <c r="AJ274" s="47" t="s">
        <v>20</v>
      </c>
      <c r="AK274" s="47" t="s">
        <v>967</v>
      </c>
      <c r="AL274" s="47" t="s">
        <v>968</v>
      </c>
      <c r="AM274" s="47" t="s">
        <v>965</v>
      </c>
      <c r="AN274" s="47" t="s">
        <v>965</v>
      </c>
      <c r="AO274" s="47" t="s">
        <v>965</v>
      </c>
      <c r="AP274" s="47" t="s">
        <v>20</v>
      </c>
      <c r="AQ274" s="47" t="s">
        <v>20</v>
      </c>
      <c r="AR274" s="47" t="s">
        <v>20</v>
      </c>
      <c r="AS274" s="47" t="s">
        <v>965</v>
      </c>
      <c r="AT274" s="47" t="s">
        <v>965</v>
      </c>
      <c r="AU274" s="47" t="s">
        <v>965</v>
      </c>
      <c r="AV274" s="47" t="s">
        <v>965</v>
      </c>
      <c r="AW274" s="47" t="s">
        <v>20</v>
      </c>
      <c r="AX274" s="47" t="s">
        <v>20</v>
      </c>
      <c r="AY274" s="42">
        <f>COUNTIFS($T274:$AX274,"P")</f>
        <v>18</v>
      </c>
      <c r="AZ274" s="42">
        <f>COUNTIFS($T274:$AX274,"HD")/2</f>
        <v>0</v>
      </c>
      <c r="BA274" s="42">
        <f>COUNTIFS($T274:$AX274,"DO")</f>
        <v>11</v>
      </c>
      <c r="BB274" s="1">
        <f>COUNTIFS($T274:$AX274,"UPL")</f>
        <v>0</v>
      </c>
      <c r="BC274" s="42">
        <f>COUNTIFS($T274:$AX274,"LWP")</f>
        <v>0</v>
      </c>
      <c r="BD274" s="42">
        <f>SUM(COUNTIFS($T274:$AX274,{"PAT","MAT"}))</f>
        <v>0</v>
      </c>
      <c r="BE274" s="42">
        <f>COUNTIFS($T274:$AX274,"HO")</f>
        <v>0</v>
      </c>
      <c r="BF274" s="42">
        <f>COUNTIFS($T274:$AX274,"NA")</f>
        <v>0</v>
      </c>
      <c r="BG274" s="42">
        <f>COUNTIFS($T274:$AX274,"PL")</f>
        <v>1</v>
      </c>
      <c r="BH274" s="42">
        <f>COUNTIFS($T274:$AX274,"CL")</f>
        <v>1</v>
      </c>
      <c r="BI274" s="42">
        <f>COUNTIFS($T274:$AX274,"BL")</f>
        <v>0</v>
      </c>
      <c r="BJ274" s="42">
        <f>COUNTIFS($T274:$AX274,"CO")</f>
        <v>0</v>
      </c>
      <c r="BK274" s="42">
        <f t="shared" si="27"/>
        <v>2</v>
      </c>
      <c r="BL274" s="42">
        <f t="shared" si="28"/>
        <v>1</v>
      </c>
      <c r="BM274" s="42">
        <f t="shared" si="29"/>
        <v>1</v>
      </c>
      <c r="BN274" s="42">
        <f>SUM(AY274:BJ274)+SUM(COUNTIFS(Q274:AX274,{"TERM","RESIGNED"}))</f>
        <v>31</v>
      </c>
      <c r="BO274" s="1" t="s">
        <v>45</v>
      </c>
      <c r="BP274" s="42" t="s">
        <v>1023</v>
      </c>
      <c r="BQ274" s="34"/>
    </row>
    <row r="275" spans="1:69" x14ac:dyDescent="0.25">
      <c r="A275" s="32">
        <f t="shared" si="30"/>
        <v>273</v>
      </c>
      <c r="B275" s="1" t="s">
        <v>172</v>
      </c>
      <c r="C275" s="1">
        <v>16490</v>
      </c>
      <c r="D275" s="27">
        <v>100896</v>
      </c>
      <c r="E275" s="1" t="s">
        <v>946</v>
      </c>
      <c r="F275" s="34" t="s">
        <v>367</v>
      </c>
      <c r="G275" s="34" t="s">
        <v>67</v>
      </c>
      <c r="H275" s="30">
        <v>44348</v>
      </c>
      <c r="I275" s="30">
        <v>43648</v>
      </c>
      <c r="J275" s="30" t="s">
        <v>39</v>
      </c>
      <c r="K275" s="42">
        <f t="shared" ca="1" si="25"/>
        <v>954</v>
      </c>
      <c r="L275" s="44" t="str">
        <f t="shared" si="26"/>
        <v>Non Billable</v>
      </c>
      <c r="M275" s="34" t="s">
        <v>52</v>
      </c>
      <c r="N275" s="1" t="s">
        <v>41</v>
      </c>
      <c r="O275" s="1" t="s">
        <v>42</v>
      </c>
      <c r="P275" s="1"/>
      <c r="Q275" s="1"/>
      <c r="R275" s="1" t="s">
        <v>57</v>
      </c>
      <c r="S275" s="33" t="s">
        <v>236</v>
      </c>
      <c r="T275" s="47" t="s">
        <v>965</v>
      </c>
      <c r="U275" s="47" t="s">
        <v>20</v>
      </c>
      <c r="V275" s="47" t="s">
        <v>20</v>
      </c>
      <c r="W275" s="47" t="s">
        <v>965</v>
      </c>
      <c r="X275" s="47" t="s">
        <v>965</v>
      </c>
      <c r="Y275" s="47" t="s">
        <v>965</v>
      </c>
      <c r="Z275" s="47" t="s">
        <v>965</v>
      </c>
      <c r="AA275" s="47" t="s">
        <v>967</v>
      </c>
      <c r="AB275" s="47" t="s">
        <v>20</v>
      </c>
      <c r="AC275" s="47" t="s">
        <v>20</v>
      </c>
      <c r="AD275" s="47" t="s">
        <v>965</v>
      </c>
      <c r="AE275" s="47" t="s">
        <v>965</v>
      </c>
      <c r="AF275" s="47" t="s">
        <v>965</v>
      </c>
      <c r="AG275" s="47" t="s">
        <v>967</v>
      </c>
      <c r="AH275" s="47" t="s">
        <v>968</v>
      </c>
      <c r="AI275" s="47" t="s">
        <v>20</v>
      </c>
      <c r="AJ275" s="47" t="s">
        <v>20</v>
      </c>
      <c r="AK275" s="47" t="s">
        <v>965</v>
      </c>
      <c r="AL275" s="47" t="s">
        <v>965</v>
      </c>
      <c r="AM275" s="47" t="s">
        <v>965</v>
      </c>
      <c r="AN275" s="47" t="s">
        <v>965</v>
      </c>
      <c r="AO275" s="47" t="s">
        <v>965</v>
      </c>
      <c r="AP275" s="47" t="s">
        <v>20</v>
      </c>
      <c r="AQ275" s="47" t="s">
        <v>20</v>
      </c>
      <c r="AR275" s="47" t="s">
        <v>20</v>
      </c>
      <c r="AS275" s="47" t="s">
        <v>968</v>
      </c>
      <c r="AT275" s="47" t="s">
        <v>968</v>
      </c>
      <c r="AU275" s="47" t="s">
        <v>965</v>
      </c>
      <c r="AV275" s="47" t="s">
        <v>965</v>
      </c>
      <c r="AW275" s="47" t="s">
        <v>20</v>
      </c>
      <c r="AX275" s="47" t="s">
        <v>20</v>
      </c>
      <c r="AY275" s="42">
        <f>COUNTIFS($T275:$AX275,"P")</f>
        <v>15</v>
      </c>
      <c r="AZ275" s="42">
        <f>COUNTIFS($T275:$AX275,"HD")/2</f>
        <v>0</v>
      </c>
      <c r="BA275" s="42">
        <f>COUNTIFS($T275:$AX275,"DO")</f>
        <v>11</v>
      </c>
      <c r="BB275" s="1">
        <f>COUNTIFS($T275:$AX275,"UPL")</f>
        <v>0</v>
      </c>
      <c r="BC275" s="42">
        <f>COUNTIFS($T275:$AX275,"LWP")</f>
        <v>0</v>
      </c>
      <c r="BD275" s="42">
        <f>SUM(COUNTIFS($T275:$AX275,{"PAT","MAT"}))</f>
        <v>0</v>
      </c>
      <c r="BE275" s="42">
        <f>COUNTIFS($T275:$AX275,"HO")</f>
        <v>0</v>
      </c>
      <c r="BF275" s="42">
        <f>COUNTIFS($T275:$AX275,"NA")</f>
        <v>0</v>
      </c>
      <c r="BG275" s="42">
        <f>COUNTIFS($T275:$AX275,"PL")</f>
        <v>3</v>
      </c>
      <c r="BH275" s="42">
        <f>COUNTIFS($T275:$AX275,"CL")</f>
        <v>2</v>
      </c>
      <c r="BI275" s="42">
        <f>COUNTIFS($T275:$AX275,"BL")</f>
        <v>0</v>
      </c>
      <c r="BJ275" s="42">
        <f>COUNTIFS($T275:$AX275,"CO")</f>
        <v>0</v>
      </c>
      <c r="BK275" s="42">
        <f t="shared" si="27"/>
        <v>5</v>
      </c>
      <c r="BL275" s="42">
        <f t="shared" si="28"/>
        <v>0</v>
      </c>
      <c r="BM275" s="42">
        <f t="shared" si="29"/>
        <v>1</v>
      </c>
      <c r="BN275" s="42">
        <f>SUM(AY275:BJ275)+SUM(COUNTIFS(Q275:AX275,{"TERM","RESIGNED"}))</f>
        <v>31</v>
      </c>
      <c r="BO275" s="1" t="s">
        <v>45</v>
      </c>
      <c r="BP275" s="42" t="s">
        <v>1020</v>
      </c>
      <c r="BQ275" s="34"/>
    </row>
    <row r="276" spans="1:69" x14ac:dyDescent="0.25">
      <c r="A276" s="32">
        <f t="shared" si="30"/>
        <v>274</v>
      </c>
      <c r="B276" s="1" t="s">
        <v>172</v>
      </c>
      <c r="C276" s="1">
        <v>17294</v>
      </c>
      <c r="D276" s="27">
        <v>100903</v>
      </c>
      <c r="E276" s="1" t="s">
        <v>946</v>
      </c>
      <c r="F276" s="34" t="s">
        <v>391</v>
      </c>
      <c r="G276" s="34" t="s">
        <v>143</v>
      </c>
      <c r="H276" s="30">
        <v>44348</v>
      </c>
      <c r="I276" s="30">
        <v>43854</v>
      </c>
      <c r="J276" s="30" t="s">
        <v>39</v>
      </c>
      <c r="K276" s="42">
        <f t="shared" ca="1" si="25"/>
        <v>954</v>
      </c>
      <c r="L276" s="44" t="str">
        <f t="shared" si="26"/>
        <v>Non Billable</v>
      </c>
      <c r="M276" s="34" t="s">
        <v>128</v>
      </c>
      <c r="N276" s="1" t="s">
        <v>41</v>
      </c>
      <c r="O276" s="1" t="s">
        <v>42</v>
      </c>
      <c r="P276" s="1"/>
      <c r="Q276" s="1"/>
      <c r="R276" s="1" t="s">
        <v>43</v>
      </c>
      <c r="S276" s="33" t="s">
        <v>61</v>
      </c>
      <c r="T276" s="47" t="s">
        <v>965</v>
      </c>
      <c r="U276" s="47" t="s">
        <v>20</v>
      </c>
      <c r="V276" s="47" t="s">
        <v>20</v>
      </c>
      <c r="W276" s="47" t="s">
        <v>965</v>
      </c>
      <c r="X276" s="47" t="s">
        <v>965</v>
      </c>
      <c r="Y276" s="47" t="s">
        <v>967</v>
      </c>
      <c r="Z276" s="47" t="s">
        <v>965</v>
      </c>
      <c r="AA276" s="47" t="s">
        <v>965</v>
      </c>
      <c r="AB276" s="47" t="s">
        <v>20</v>
      </c>
      <c r="AC276" s="47" t="s">
        <v>20</v>
      </c>
      <c r="AD276" s="47" t="s">
        <v>965</v>
      </c>
      <c r="AE276" s="47" t="s">
        <v>965</v>
      </c>
      <c r="AF276" s="47" t="s">
        <v>965</v>
      </c>
      <c r="AG276" s="47" t="s">
        <v>965</v>
      </c>
      <c r="AH276" s="47" t="s">
        <v>22</v>
      </c>
      <c r="AI276" s="47" t="s">
        <v>20</v>
      </c>
      <c r="AJ276" s="47" t="s">
        <v>20</v>
      </c>
      <c r="AK276" s="47" t="s">
        <v>965</v>
      </c>
      <c r="AL276" s="47" t="s">
        <v>965</v>
      </c>
      <c r="AM276" s="47" t="s">
        <v>965</v>
      </c>
      <c r="AN276" s="47" t="s">
        <v>965</v>
      </c>
      <c r="AO276" s="47" t="s">
        <v>965</v>
      </c>
      <c r="AP276" s="47" t="s">
        <v>20</v>
      </c>
      <c r="AQ276" s="47" t="s">
        <v>20</v>
      </c>
      <c r="AR276" s="47" t="s">
        <v>20</v>
      </c>
      <c r="AS276" s="47" t="s">
        <v>21</v>
      </c>
      <c r="AT276" s="47" t="s">
        <v>965</v>
      </c>
      <c r="AU276" s="47" t="s">
        <v>965</v>
      </c>
      <c r="AV276" s="47" t="s">
        <v>965</v>
      </c>
      <c r="AW276" s="47" t="s">
        <v>20</v>
      </c>
      <c r="AX276" s="47" t="s">
        <v>20</v>
      </c>
      <c r="AY276" s="42">
        <f>COUNTIFS($T276:$AX276,"P")</f>
        <v>17</v>
      </c>
      <c r="AZ276" s="42">
        <f>COUNTIFS($T276:$AX276,"HD")/2</f>
        <v>0</v>
      </c>
      <c r="BA276" s="42">
        <f>COUNTIFS($T276:$AX276,"DO")</f>
        <v>11</v>
      </c>
      <c r="BB276" s="1">
        <f>COUNTIFS($T276:$AX276,"UPL")</f>
        <v>1</v>
      </c>
      <c r="BC276" s="42">
        <f>COUNTIFS($T276:$AX276,"LWP")</f>
        <v>1</v>
      </c>
      <c r="BD276" s="42">
        <f>SUM(COUNTIFS($T276:$AX276,{"PAT","MAT"}))</f>
        <v>0</v>
      </c>
      <c r="BE276" s="42">
        <f>COUNTIFS($T276:$AX276,"HO")</f>
        <v>0</v>
      </c>
      <c r="BF276" s="42">
        <f>COUNTIFS($T276:$AX276,"NA")</f>
        <v>0</v>
      </c>
      <c r="BG276" s="42">
        <f>COUNTIFS($T276:$AX276,"PL")</f>
        <v>0</v>
      </c>
      <c r="BH276" s="42">
        <f>COUNTIFS($T276:$AX276,"CL")</f>
        <v>1</v>
      </c>
      <c r="BI276" s="42">
        <f>COUNTIFS($T276:$AX276,"BL")</f>
        <v>0</v>
      </c>
      <c r="BJ276" s="42">
        <f>COUNTIFS($T276:$AX276,"CO")</f>
        <v>0</v>
      </c>
      <c r="BK276" s="42">
        <f t="shared" si="27"/>
        <v>1</v>
      </c>
      <c r="BL276" s="42">
        <f t="shared" si="28"/>
        <v>1</v>
      </c>
      <c r="BM276" s="42">
        <f t="shared" si="29"/>
        <v>1</v>
      </c>
      <c r="BN276" s="42">
        <f>SUM(AY276:BJ276)+SUM(COUNTIFS(Q276:AX276,{"TERM","RESIGNED"}))</f>
        <v>31</v>
      </c>
      <c r="BO276" s="1" t="s">
        <v>45</v>
      </c>
      <c r="BP276" s="42" t="s">
        <v>1018</v>
      </c>
      <c r="BQ276" s="34"/>
    </row>
    <row r="277" spans="1:69" x14ac:dyDescent="0.25">
      <c r="A277" s="32">
        <f t="shared" si="30"/>
        <v>275</v>
      </c>
      <c r="B277" s="1" t="s">
        <v>172</v>
      </c>
      <c r="C277" s="1">
        <v>17315</v>
      </c>
      <c r="D277" s="27">
        <v>100910</v>
      </c>
      <c r="E277" s="1" t="s">
        <v>946</v>
      </c>
      <c r="F277" s="34" t="s">
        <v>362</v>
      </c>
      <c r="G277" s="34" t="s">
        <v>67</v>
      </c>
      <c r="H277" s="30">
        <v>44348</v>
      </c>
      <c r="I277" s="30">
        <v>43858</v>
      </c>
      <c r="J277" s="30" t="s">
        <v>39</v>
      </c>
      <c r="K277" s="42">
        <f t="shared" ca="1" si="25"/>
        <v>954</v>
      </c>
      <c r="L277" s="44" t="str">
        <f t="shared" si="26"/>
        <v>Non Billable</v>
      </c>
      <c r="M277" s="34" t="s">
        <v>52</v>
      </c>
      <c r="N277" s="1" t="s">
        <v>41</v>
      </c>
      <c r="O277" s="1" t="s">
        <v>42</v>
      </c>
      <c r="P277" s="1"/>
      <c r="Q277" s="1"/>
      <c r="R277" s="1" t="s">
        <v>57</v>
      </c>
      <c r="S277" s="33" t="s">
        <v>211</v>
      </c>
      <c r="T277" s="47" t="s">
        <v>965</v>
      </c>
      <c r="U277" s="47" t="s">
        <v>20</v>
      </c>
      <c r="V277" s="47" t="s">
        <v>20</v>
      </c>
      <c r="W277" s="47" t="s">
        <v>965</v>
      </c>
      <c r="X277" s="47" t="s">
        <v>965</v>
      </c>
      <c r="Y277" s="47" t="s">
        <v>965</v>
      </c>
      <c r="Z277" s="47" t="s">
        <v>965</v>
      </c>
      <c r="AA277" s="47" t="s">
        <v>965</v>
      </c>
      <c r="AB277" s="47" t="s">
        <v>20</v>
      </c>
      <c r="AC277" s="47" t="s">
        <v>20</v>
      </c>
      <c r="AD277" s="47" t="s">
        <v>965</v>
      </c>
      <c r="AE277" s="47" t="s">
        <v>965</v>
      </c>
      <c r="AF277" s="47" t="s">
        <v>965</v>
      </c>
      <c r="AG277" s="47" t="s">
        <v>965</v>
      </c>
      <c r="AH277" s="47" t="s">
        <v>965</v>
      </c>
      <c r="AI277" s="47" t="s">
        <v>20</v>
      </c>
      <c r="AJ277" s="47" t="s">
        <v>20</v>
      </c>
      <c r="AK277" s="47" t="s">
        <v>965</v>
      </c>
      <c r="AL277" s="47" t="s">
        <v>965</v>
      </c>
      <c r="AM277" s="47" t="s">
        <v>967</v>
      </c>
      <c r="AN277" s="47" t="s">
        <v>965</v>
      </c>
      <c r="AO277" s="47" t="s">
        <v>965</v>
      </c>
      <c r="AP277" s="47" t="s">
        <v>20</v>
      </c>
      <c r="AQ277" s="47" t="s">
        <v>20</v>
      </c>
      <c r="AR277" s="47" t="s">
        <v>20</v>
      </c>
      <c r="AS277" s="47" t="s">
        <v>965</v>
      </c>
      <c r="AT277" s="47" t="s">
        <v>965</v>
      </c>
      <c r="AU277" s="47" t="s">
        <v>965</v>
      </c>
      <c r="AV277" s="47" t="s">
        <v>965</v>
      </c>
      <c r="AW277" s="47" t="s">
        <v>20</v>
      </c>
      <c r="AX277" s="47" t="s">
        <v>20</v>
      </c>
      <c r="AY277" s="42">
        <f>COUNTIFS($T277:$AX277,"P")</f>
        <v>19</v>
      </c>
      <c r="AZ277" s="42">
        <f>COUNTIFS($T277:$AX277,"HD")/2</f>
        <v>0</v>
      </c>
      <c r="BA277" s="42">
        <f>COUNTIFS($T277:$AX277,"DO")</f>
        <v>11</v>
      </c>
      <c r="BB277" s="1">
        <f>COUNTIFS($T277:$AX277,"UPL")</f>
        <v>0</v>
      </c>
      <c r="BC277" s="42">
        <f>COUNTIFS($T277:$AX277,"LWP")</f>
        <v>0</v>
      </c>
      <c r="BD277" s="42">
        <f>SUM(COUNTIFS($T277:$AX277,{"PAT","MAT"}))</f>
        <v>0</v>
      </c>
      <c r="BE277" s="42">
        <f>COUNTIFS($T277:$AX277,"HO")</f>
        <v>0</v>
      </c>
      <c r="BF277" s="42">
        <f>COUNTIFS($T277:$AX277,"NA")</f>
        <v>0</v>
      </c>
      <c r="BG277" s="42">
        <f>COUNTIFS($T277:$AX277,"PL")</f>
        <v>0</v>
      </c>
      <c r="BH277" s="42">
        <f>COUNTIFS($T277:$AX277,"CL")</f>
        <v>1</v>
      </c>
      <c r="BI277" s="42">
        <f>COUNTIFS($T277:$AX277,"BL")</f>
        <v>0</v>
      </c>
      <c r="BJ277" s="42">
        <f>COUNTIFS($T277:$AX277,"CO")</f>
        <v>0</v>
      </c>
      <c r="BK277" s="42">
        <f t="shared" si="27"/>
        <v>1</v>
      </c>
      <c r="BL277" s="42">
        <f t="shared" si="28"/>
        <v>1</v>
      </c>
      <c r="BM277" s="42">
        <f t="shared" si="29"/>
        <v>1</v>
      </c>
      <c r="BN277" s="42">
        <f>SUM(AY277:BJ277)+SUM(COUNTIFS(Q277:AX277,{"TERM","RESIGNED"}))</f>
        <v>31</v>
      </c>
      <c r="BO277" s="1" t="s">
        <v>45</v>
      </c>
      <c r="BP277" s="42" t="s">
        <v>1018</v>
      </c>
      <c r="BQ277" s="34"/>
    </row>
    <row r="278" spans="1:69" x14ac:dyDescent="0.25">
      <c r="A278" s="32">
        <f t="shared" si="30"/>
        <v>276</v>
      </c>
      <c r="B278" s="1" t="s">
        <v>172</v>
      </c>
      <c r="C278" s="1">
        <v>17349</v>
      </c>
      <c r="D278" s="27">
        <v>100917</v>
      </c>
      <c r="E278" s="1" t="s">
        <v>946</v>
      </c>
      <c r="F278" s="34" t="s">
        <v>368</v>
      </c>
      <c r="G278" s="34" t="s">
        <v>123</v>
      </c>
      <c r="H278" s="30">
        <v>44348</v>
      </c>
      <c r="I278" s="30">
        <v>43861</v>
      </c>
      <c r="J278" s="30" t="s">
        <v>39</v>
      </c>
      <c r="K278" s="42">
        <f t="shared" ca="1" si="25"/>
        <v>954</v>
      </c>
      <c r="L278" s="44" t="str">
        <f t="shared" si="26"/>
        <v>Billable</v>
      </c>
      <c r="M278" s="34" t="s">
        <v>124</v>
      </c>
      <c r="N278" s="1" t="s">
        <v>41</v>
      </c>
      <c r="O278" s="1" t="s">
        <v>42</v>
      </c>
      <c r="P278" s="1"/>
      <c r="Q278" s="1"/>
      <c r="R278" s="1" t="s">
        <v>43</v>
      </c>
      <c r="S278" s="33" t="s">
        <v>198</v>
      </c>
      <c r="T278" s="47" t="s">
        <v>965</v>
      </c>
      <c r="U278" s="47" t="s">
        <v>20</v>
      </c>
      <c r="V278" s="47" t="s">
        <v>20</v>
      </c>
      <c r="W278" s="47" t="s">
        <v>965</v>
      </c>
      <c r="X278" s="47" t="s">
        <v>965</v>
      </c>
      <c r="Y278" s="47" t="s">
        <v>965</v>
      </c>
      <c r="Z278" s="47" t="s">
        <v>965</v>
      </c>
      <c r="AA278" s="47" t="s">
        <v>965</v>
      </c>
      <c r="AB278" s="47" t="s">
        <v>20</v>
      </c>
      <c r="AC278" s="47" t="s">
        <v>20</v>
      </c>
      <c r="AD278" s="47" t="s">
        <v>965</v>
      </c>
      <c r="AE278" s="47" t="s">
        <v>965</v>
      </c>
      <c r="AF278" s="47" t="s">
        <v>965</v>
      </c>
      <c r="AG278" s="47" t="s">
        <v>965</v>
      </c>
      <c r="AH278" s="47" t="s">
        <v>965</v>
      </c>
      <c r="AI278" s="47" t="s">
        <v>20</v>
      </c>
      <c r="AJ278" s="47" t="s">
        <v>20</v>
      </c>
      <c r="AK278" s="47" t="s">
        <v>965</v>
      </c>
      <c r="AL278" s="47" t="s">
        <v>965</v>
      </c>
      <c r="AM278" s="47" t="s">
        <v>965</v>
      </c>
      <c r="AN278" s="47" t="s">
        <v>965</v>
      </c>
      <c r="AO278" s="47" t="s">
        <v>965</v>
      </c>
      <c r="AP278" s="47" t="s">
        <v>20</v>
      </c>
      <c r="AQ278" s="47" t="s">
        <v>20</v>
      </c>
      <c r="AR278" s="47" t="s">
        <v>20</v>
      </c>
      <c r="AS278" s="47" t="s">
        <v>967</v>
      </c>
      <c r="AT278" s="47" t="s">
        <v>967</v>
      </c>
      <c r="AU278" s="47" t="s">
        <v>968</v>
      </c>
      <c r="AV278" s="47" t="s">
        <v>968</v>
      </c>
      <c r="AW278" s="47" t="s">
        <v>20</v>
      </c>
      <c r="AX278" s="47" t="s">
        <v>20</v>
      </c>
      <c r="AY278" s="42">
        <f>COUNTIFS($T278:$AX278,"P")</f>
        <v>16</v>
      </c>
      <c r="AZ278" s="42">
        <f>COUNTIFS($T278:$AX278,"HD")/2</f>
        <v>0</v>
      </c>
      <c r="BA278" s="42">
        <f>COUNTIFS($T278:$AX278,"DO")</f>
        <v>11</v>
      </c>
      <c r="BB278" s="1">
        <f>COUNTIFS($T278:$AX278,"UPL")</f>
        <v>0</v>
      </c>
      <c r="BC278" s="42">
        <f>COUNTIFS($T278:$AX278,"LWP")</f>
        <v>0</v>
      </c>
      <c r="BD278" s="42">
        <f>SUM(COUNTIFS($T278:$AX278,{"PAT","MAT"}))</f>
        <v>0</v>
      </c>
      <c r="BE278" s="42">
        <f>COUNTIFS($T278:$AX278,"HO")</f>
        <v>0</v>
      </c>
      <c r="BF278" s="42">
        <f>COUNTIFS($T278:$AX278,"NA")</f>
        <v>0</v>
      </c>
      <c r="BG278" s="42">
        <f>COUNTIFS($T278:$AX278,"PL")</f>
        <v>2</v>
      </c>
      <c r="BH278" s="42">
        <f>COUNTIFS($T278:$AX278,"CL")</f>
        <v>2</v>
      </c>
      <c r="BI278" s="42">
        <f>COUNTIFS($T278:$AX278,"BL")</f>
        <v>0</v>
      </c>
      <c r="BJ278" s="42">
        <f>COUNTIFS($T278:$AX278,"CO")</f>
        <v>0</v>
      </c>
      <c r="BK278" s="42">
        <f t="shared" si="27"/>
        <v>4</v>
      </c>
      <c r="BL278" s="42">
        <f t="shared" si="28"/>
        <v>0</v>
      </c>
      <c r="BM278" s="42">
        <f t="shared" si="29"/>
        <v>1</v>
      </c>
      <c r="BN278" s="42">
        <f>SUM(AY278:BJ278)+SUM(COUNTIFS(Q278:AX278,{"TERM","RESIGNED"}))</f>
        <v>31</v>
      </c>
      <c r="BO278" s="1" t="s">
        <v>45</v>
      </c>
      <c r="BP278" s="42" t="s">
        <v>1023</v>
      </c>
      <c r="BQ278" s="34"/>
    </row>
    <row r="279" spans="1:69" x14ac:dyDescent="0.25">
      <c r="A279" s="32">
        <f t="shared" si="30"/>
        <v>277</v>
      </c>
      <c r="B279" s="1" t="s">
        <v>172</v>
      </c>
      <c r="C279" s="1">
        <v>17422</v>
      </c>
      <c r="D279" s="27">
        <v>100922</v>
      </c>
      <c r="E279" s="1" t="s">
        <v>946</v>
      </c>
      <c r="F279" s="34" t="s">
        <v>372</v>
      </c>
      <c r="G279" s="34" t="s">
        <v>123</v>
      </c>
      <c r="H279" s="30">
        <v>44348</v>
      </c>
      <c r="I279" s="30">
        <v>43882</v>
      </c>
      <c r="J279" s="30" t="s">
        <v>39</v>
      </c>
      <c r="K279" s="42">
        <f t="shared" ca="1" si="25"/>
        <v>954</v>
      </c>
      <c r="L279" s="44" t="str">
        <f t="shared" si="26"/>
        <v>Billable</v>
      </c>
      <c r="M279" s="34" t="s">
        <v>124</v>
      </c>
      <c r="N279" s="1" t="s">
        <v>41</v>
      </c>
      <c r="O279" s="1" t="s">
        <v>42</v>
      </c>
      <c r="P279" s="1"/>
      <c r="Q279" s="1"/>
      <c r="R279" s="1" t="s">
        <v>43</v>
      </c>
      <c r="S279" s="33" t="s">
        <v>303</v>
      </c>
      <c r="T279" s="47" t="s">
        <v>965</v>
      </c>
      <c r="U279" s="47" t="s">
        <v>20</v>
      </c>
      <c r="V279" s="47" t="s">
        <v>20</v>
      </c>
      <c r="W279" s="47" t="s">
        <v>965</v>
      </c>
      <c r="X279" s="47" t="s">
        <v>965</v>
      </c>
      <c r="Y279" s="47" t="s">
        <v>965</v>
      </c>
      <c r="Z279" s="47" t="s">
        <v>965</v>
      </c>
      <c r="AA279" s="47" t="s">
        <v>965</v>
      </c>
      <c r="AB279" s="47" t="s">
        <v>20</v>
      </c>
      <c r="AC279" s="47" t="s">
        <v>20</v>
      </c>
      <c r="AD279" s="47" t="s">
        <v>965</v>
      </c>
      <c r="AE279" s="47" t="s">
        <v>965</v>
      </c>
      <c r="AF279" s="47" t="s">
        <v>965</v>
      </c>
      <c r="AG279" s="47" t="s">
        <v>965</v>
      </c>
      <c r="AH279" s="47" t="s">
        <v>965</v>
      </c>
      <c r="AI279" s="47" t="s">
        <v>20</v>
      </c>
      <c r="AJ279" s="47" t="s">
        <v>20</v>
      </c>
      <c r="AK279" s="47" t="s">
        <v>965</v>
      </c>
      <c r="AL279" s="47" t="s">
        <v>965</v>
      </c>
      <c r="AM279" s="47" t="s">
        <v>967</v>
      </c>
      <c r="AN279" s="47" t="s">
        <v>967</v>
      </c>
      <c r="AO279" s="47" t="s">
        <v>967</v>
      </c>
      <c r="AP279" s="47" t="s">
        <v>20</v>
      </c>
      <c r="AQ279" s="47" t="s">
        <v>20</v>
      </c>
      <c r="AR279" s="47" t="s">
        <v>20</v>
      </c>
      <c r="AS279" s="47" t="s">
        <v>965</v>
      </c>
      <c r="AT279" s="47" t="s">
        <v>965</v>
      </c>
      <c r="AU279" s="47" t="s">
        <v>965</v>
      </c>
      <c r="AV279" s="47" t="s">
        <v>965</v>
      </c>
      <c r="AW279" s="47" t="s">
        <v>20</v>
      </c>
      <c r="AX279" s="47" t="s">
        <v>20</v>
      </c>
      <c r="AY279" s="42">
        <f>COUNTIFS($T279:$AX279,"P")</f>
        <v>17</v>
      </c>
      <c r="AZ279" s="42">
        <f>COUNTIFS($T279:$AX279,"HD")/2</f>
        <v>0</v>
      </c>
      <c r="BA279" s="42">
        <f>COUNTIFS($T279:$AX279,"DO")</f>
        <v>11</v>
      </c>
      <c r="BB279" s="1">
        <f>COUNTIFS($T279:$AX279,"UPL")</f>
        <v>0</v>
      </c>
      <c r="BC279" s="42">
        <f>COUNTIFS($T279:$AX279,"LWP")</f>
        <v>0</v>
      </c>
      <c r="BD279" s="42">
        <f>SUM(COUNTIFS($T279:$AX279,{"PAT","MAT"}))</f>
        <v>0</v>
      </c>
      <c r="BE279" s="42">
        <f>COUNTIFS($T279:$AX279,"HO")</f>
        <v>0</v>
      </c>
      <c r="BF279" s="42">
        <f>COUNTIFS($T279:$AX279,"NA")</f>
        <v>0</v>
      </c>
      <c r="BG279" s="42">
        <f>COUNTIFS($T279:$AX279,"PL")</f>
        <v>0</v>
      </c>
      <c r="BH279" s="42">
        <f>COUNTIFS($T279:$AX279,"CL")</f>
        <v>3</v>
      </c>
      <c r="BI279" s="42">
        <f>COUNTIFS($T279:$AX279,"BL")</f>
        <v>0</v>
      </c>
      <c r="BJ279" s="42">
        <f>COUNTIFS($T279:$AX279,"CO")</f>
        <v>0</v>
      </c>
      <c r="BK279" s="42">
        <f t="shared" si="27"/>
        <v>3</v>
      </c>
      <c r="BL279" s="42">
        <f t="shared" si="28"/>
        <v>1</v>
      </c>
      <c r="BM279" s="42">
        <f t="shared" si="29"/>
        <v>1</v>
      </c>
      <c r="BN279" s="42">
        <f>SUM(AY279:BJ279)+SUM(COUNTIFS(Q279:AX279,{"TERM","RESIGNED"}))</f>
        <v>31</v>
      </c>
      <c r="BO279" s="1" t="s">
        <v>45</v>
      </c>
      <c r="BP279" s="42" t="s">
        <v>1020</v>
      </c>
      <c r="BQ279" s="34"/>
    </row>
    <row r="280" spans="1:69" x14ac:dyDescent="0.25">
      <c r="A280" s="32">
        <f t="shared" si="30"/>
        <v>278</v>
      </c>
      <c r="B280" s="1" t="s">
        <v>172</v>
      </c>
      <c r="C280" s="1">
        <v>17534</v>
      </c>
      <c r="D280" s="27">
        <v>100938</v>
      </c>
      <c r="E280" s="1" t="s">
        <v>946</v>
      </c>
      <c r="F280" s="34" t="s">
        <v>369</v>
      </c>
      <c r="G280" s="34" t="s">
        <v>143</v>
      </c>
      <c r="H280" s="30">
        <v>44348</v>
      </c>
      <c r="I280" s="30">
        <v>43994</v>
      </c>
      <c r="J280" s="30" t="s">
        <v>39</v>
      </c>
      <c r="K280" s="42">
        <f t="shared" ca="1" si="25"/>
        <v>954</v>
      </c>
      <c r="L280" s="44" t="str">
        <f t="shared" si="26"/>
        <v>Billable</v>
      </c>
      <c r="M280" s="34" t="s">
        <v>124</v>
      </c>
      <c r="N280" s="1" t="s">
        <v>41</v>
      </c>
      <c r="O280" s="1" t="s">
        <v>42</v>
      </c>
      <c r="P280" s="1"/>
      <c r="Q280" s="1"/>
      <c r="R280" s="1" t="s">
        <v>57</v>
      </c>
      <c r="S280" s="33" t="s">
        <v>198</v>
      </c>
      <c r="T280" s="47" t="s">
        <v>968</v>
      </c>
      <c r="U280" s="47" t="s">
        <v>20</v>
      </c>
      <c r="V280" s="47" t="s">
        <v>20</v>
      </c>
      <c r="W280" s="47" t="s">
        <v>965</v>
      </c>
      <c r="X280" s="47" t="s">
        <v>965</v>
      </c>
      <c r="Y280" s="47" t="s">
        <v>965</v>
      </c>
      <c r="Z280" s="47" t="s">
        <v>965</v>
      </c>
      <c r="AA280" s="47" t="s">
        <v>965</v>
      </c>
      <c r="AB280" s="47" t="s">
        <v>20</v>
      </c>
      <c r="AC280" s="47" t="s">
        <v>20</v>
      </c>
      <c r="AD280" s="47" t="s">
        <v>965</v>
      </c>
      <c r="AE280" s="47" t="s">
        <v>965</v>
      </c>
      <c r="AF280" s="47" t="s">
        <v>965</v>
      </c>
      <c r="AG280" s="47" t="s">
        <v>965</v>
      </c>
      <c r="AH280" s="47" t="s">
        <v>965</v>
      </c>
      <c r="AI280" s="47" t="s">
        <v>20</v>
      </c>
      <c r="AJ280" s="47" t="s">
        <v>20</v>
      </c>
      <c r="AK280" s="47" t="s">
        <v>965</v>
      </c>
      <c r="AL280" s="47" t="s">
        <v>965</v>
      </c>
      <c r="AM280" s="47" t="s">
        <v>965</v>
      </c>
      <c r="AN280" s="47" t="s">
        <v>965</v>
      </c>
      <c r="AO280" s="47" t="s">
        <v>965</v>
      </c>
      <c r="AP280" s="47" t="s">
        <v>20</v>
      </c>
      <c r="AQ280" s="47" t="s">
        <v>20</v>
      </c>
      <c r="AR280" s="47" t="s">
        <v>20</v>
      </c>
      <c r="AS280" s="47" t="s">
        <v>965</v>
      </c>
      <c r="AT280" s="47" t="s">
        <v>965</v>
      </c>
      <c r="AU280" s="47" t="s">
        <v>965</v>
      </c>
      <c r="AV280" s="47" t="s">
        <v>967</v>
      </c>
      <c r="AW280" s="47" t="s">
        <v>20</v>
      </c>
      <c r="AX280" s="47" t="s">
        <v>20</v>
      </c>
      <c r="AY280" s="42">
        <f>COUNTIFS($T280:$AX280,"P")</f>
        <v>18</v>
      </c>
      <c r="AZ280" s="42">
        <f>COUNTIFS($T280:$AX280,"HD")/2</f>
        <v>0</v>
      </c>
      <c r="BA280" s="42">
        <f>COUNTIFS($T280:$AX280,"DO")</f>
        <v>11</v>
      </c>
      <c r="BB280" s="1">
        <f>COUNTIFS($T280:$AX280,"UPL")</f>
        <v>0</v>
      </c>
      <c r="BC280" s="42">
        <f>COUNTIFS($T280:$AX280,"LWP")</f>
        <v>0</v>
      </c>
      <c r="BD280" s="42">
        <f>SUM(COUNTIFS($T280:$AX280,{"PAT","MAT"}))</f>
        <v>0</v>
      </c>
      <c r="BE280" s="42">
        <f>COUNTIFS($T280:$AX280,"HO")</f>
        <v>0</v>
      </c>
      <c r="BF280" s="42">
        <f>COUNTIFS($T280:$AX280,"NA")</f>
        <v>0</v>
      </c>
      <c r="BG280" s="42">
        <f>COUNTIFS($T280:$AX280,"PL")</f>
        <v>1</v>
      </c>
      <c r="BH280" s="42">
        <f>COUNTIFS($T280:$AX280,"CL")</f>
        <v>1</v>
      </c>
      <c r="BI280" s="42">
        <f>COUNTIFS($T280:$AX280,"BL")</f>
        <v>0</v>
      </c>
      <c r="BJ280" s="42">
        <f>COUNTIFS($T280:$AX280,"CO")</f>
        <v>0</v>
      </c>
      <c r="BK280" s="42">
        <f t="shared" si="27"/>
        <v>2</v>
      </c>
      <c r="BL280" s="42">
        <f t="shared" si="28"/>
        <v>1</v>
      </c>
      <c r="BM280" s="42">
        <f t="shared" si="29"/>
        <v>1</v>
      </c>
      <c r="BN280" s="42">
        <f>SUM(AY280:BJ280)+SUM(COUNTIFS(Q280:AX280,{"TERM","RESIGNED"}))</f>
        <v>31</v>
      </c>
      <c r="BO280" s="1" t="s">
        <v>45</v>
      </c>
      <c r="BP280" s="42" t="s">
        <v>1023</v>
      </c>
      <c r="BQ280" s="34"/>
    </row>
    <row r="281" spans="1:69" x14ac:dyDescent="0.25">
      <c r="A281" s="32">
        <f t="shared" si="30"/>
        <v>279</v>
      </c>
      <c r="B281" s="1" t="s">
        <v>172</v>
      </c>
      <c r="C281" s="1">
        <v>17543</v>
      </c>
      <c r="D281" s="27">
        <v>100939</v>
      </c>
      <c r="E281" s="1" t="s">
        <v>945</v>
      </c>
      <c r="F281" s="34" t="s">
        <v>376</v>
      </c>
      <c r="G281" s="34" t="s">
        <v>143</v>
      </c>
      <c r="H281" s="30">
        <v>44348</v>
      </c>
      <c r="I281" s="30">
        <v>43994</v>
      </c>
      <c r="J281" s="30" t="s">
        <v>39</v>
      </c>
      <c r="K281" s="42">
        <f t="shared" ca="1" si="25"/>
        <v>954</v>
      </c>
      <c r="L281" s="44" t="str">
        <f t="shared" si="26"/>
        <v>Billable</v>
      </c>
      <c r="M281" s="34" t="s">
        <v>124</v>
      </c>
      <c r="N281" s="1" t="s">
        <v>41</v>
      </c>
      <c r="O281" s="1" t="s">
        <v>42</v>
      </c>
      <c r="P281" s="1"/>
      <c r="Q281" s="1"/>
      <c r="R281" s="1" t="s">
        <v>57</v>
      </c>
      <c r="S281" s="33" t="s">
        <v>303</v>
      </c>
      <c r="T281" s="47" t="s">
        <v>965</v>
      </c>
      <c r="U281" s="47" t="s">
        <v>20</v>
      </c>
      <c r="V281" s="47" t="s">
        <v>20</v>
      </c>
      <c r="W281" s="47" t="s">
        <v>965</v>
      </c>
      <c r="X281" s="47" t="s">
        <v>965</v>
      </c>
      <c r="Y281" s="47" t="s">
        <v>965</v>
      </c>
      <c r="Z281" s="47" t="s">
        <v>965</v>
      </c>
      <c r="AA281" s="47" t="s">
        <v>965</v>
      </c>
      <c r="AB281" s="47" t="s">
        <v>20</v>
      </c>
      <c r="AC281" s="47" t="s">
        <v>20</v>
      </c>
      <c r="AD281" s="47" t="s">
        <v>965</v>
      </c>
      <c r="AE281" s="47" t="s">
        <v>965</v>
      </c>
      <c r="AF281" s="47" t="s">
        <v>965</v>
      </c>
      <c r="AG281" s="47" t="s">
        <v>965</v>
      </c>
      <c r="AH281" s="47" t="s">
        <v>965</v>
      </c>
      <c r="AI281" s="47" t="s">
        <v>20</v>
      </c>
      <c r="AJ281" s="47" t="s">
        <v>20</v>
      </c>
      <c r="AK281" s="47" t="s">
        <v>965</v>
      </c>
      <c r="AL281" s="47" t="s">
        <v>965</v>
      </c>
      <c r="AM281" s="47" t="s">
        <v>968</v>
      </c>
      <c r="AN281" s="47" t="s">
        <v>968</v>
      </c>
      <c r="AO281" s="47" t="s">
        <v>967</v>
      </c>
      <c r="AP281" s="47" t="s">
        <v>20</v>
      </c>
      <c r="AQ281" s="47" t="s">
        <v>20</v>
      </c>
      <c r="AR281" s="47" t="s">
        <v>20</v>
      </c>
      <c r="AS281" s="47" t="s">
        <v>967</v>
      </c>
      <c r="AT281" s="47" t="s">
        <v>967</v>
      </c>
      <c r="AU281" s="47" t="s">
        <v>965</v>
      </c>
      <c r="AV281" s="47" t="s">
        <v>965</v>
      </c>
      <c r="AW281" s="47" t="s">
        <v>20</v>
      </c>
      <c r="AX281" s="47" t="s">
        <v>20</v>
      </c>
      <c r="AY281" s="42">
        <f>COUNTIFS($T281:$AX281,"P")</f>
        <v>15</v>
      </c>
      <c r="AZ281" s="42">
        <f>COUNTIFS($T281:$AX281,"HD")/2</f>
        <v>0</v>
      </c>
      <c r="BA281" s="42">
        <f>COUNTIFS($T281:$AX281,"DO")</f>
        <v>11</v>
      </c>
      <c r="BB281" s="1">
        <f>COUNTIFS($T281:$AX281,"UPL")</f>
        <v>0</v>
      </c>
      <c r="BC281" s="42">
        <f>COUNTIFS($T281:$AX281,"LWP")</f>
        <v>0</v>
      </c>
      <c r="BD281" s="42">
        <f>SUM(COUNTIFS($T281:$AX281,{"PAT","MAT"}))</f>
        <v>0</v>
      </c>
      <c r="BE281" s="42">
        <f>COUNTIFS($T281:$AX281,"HO")</f>
        <v>0</v>
      </c>
      <c r="BF281" s="42">
        <f>COUNTIFS($T281:$AX281,"NA")</f>
        <v>0</v>
      </c>
      <c r="BG281" s="42">
        <f>COUNTIFS($T281:$AX281,"PL")</f>
        <v>2</v>
      </c>
      <c r="BH281" s="42">
        <f>COUNTIFS($T281:$AX281,"CL")</f>
        <v>3</v>
      </c>
      <c r="BI281" s="42">
        <f>COUNTIFS($T281:$AX281,"BL")</f>
        <v>0</v>
      </c>
      <c r="BJ281" s="42">
        <f>COUNTIFS($T281:$AX281,"CO")</f>
        <v>0</v>
      </c>
      <c r="BK281" s="42">
        <f t="shared" si="27"/>
        <v>5</v>
      </c>
      <c r="BL281" s="42">
        <f t="shared" si="28"/>
        <v>0</v>
      </c>
      <c r="BM281" s="42">
        <f t="shared" si="29"/>
        <v>1</v>
      </c>
      <c r="BN281" s="42">
        <f>SUM(AY281:BJ281)+SUM(COUNTIFS(Q281:AX281,{"TERM","RESIGNED"}))</f>
        <v>31</v>
      </c>
      <c r="BO281" s="1" t="s">
        <v>45</v>
      </c>
      <c r="BP281" s="42" t="s">
        <v>1020</v>
      </c>
      <c r="BQ281" s="34"/>
    </row>
    <row r="282" spans="1:69" x14ac:dyDescent="0.25">
      <c r="A282" s="32">
        <f t="shared" si="30"/>
        <v>280</v>
      </c>
      <c r="B282" s="1" t="s">
        <v>172</v>
      </c>
      <c r="C282" s="1">
        <v>17564</v>
      </c>
      <c r="D282" s="27">
        <v>100944</v>
      </c>
      <c r="E282" s="1" t="s">
        <v>945</v>
      </c>
      <c r="F282" s="34" t="s">
        <v>347</v>
      </c>
      <c r="G282" s="34" t="s">
        <v>162</v>
      </c>
      <c r="H282" s="30">
        <v>44348</v>
      </c>
      <c r="I282" s="30">
        <v>44013</v>
      </c>
      <c r="J282" s="30" t="s">
        <v>39</v>
      </c>
      <c r="K282" s="42">
        <f t="shared" ca="1" si="25"/>
        <v>954</v>
      </c>
      <c r="L282" s="44" t="str">
        <f t="shared" si="26"/>
        <v>Billable</v>
      </c>
      <c r="M282" s="34" t="s">
        <v>124</v>
      </c>
      <c r="N282" s="1" t="s">
        <v>41</v>
      </c>
      <c r="O282" s="1" t="s">
        <v>42</v>
      </c>
      <c r="P282" s="1"/>
      <c r="Q282" s="1"/>
      <c r="R282" s="1" t="s">
        <v>57</v>
      </c>
      <c r="S282" s="33" t="s">
        <v>165</v>
      </c>
      <c r="T282" s="47" t="s">
        <v>965</v>
      </c>
      <c r="U282" s="47" t="s">
        <v>20</v>
      </c>
      <c r="V282" s="47" t="s">
        <v>20</v>
      </c>
      <c r="W282" s="47" t="s">
        <v>965</v>
      </c>
      <c r="X282" s="47" t="s">
        <v>965</v>
      </c>
      <c r="Y282" s="47" t="s">
        <v>965</v>
      </c>
      <c r="Z282" s="47" t="s">
        <v>965</v>
      </c>
      <c r="AA282" s="47" t="s">
        <v>965</v>
      </c>
      <c r="AB282" s="47" t="s">
        <v>20</v>
      </c>
      <c r="AC282" s="47" t="s">
        <v>20</v>
      </c>
      <c r="AD282" s="47" t="s">
        <v>965</v>
      </c>
      <c r="AE282" s="47" t="s">
        <v>965</v>
      </c>
      <c r="AF282" s="47" t="s">
        <v>965</v>
      </c>
      <c r="AG282" s="47" t="s">
        <v>965</v>
      </c>
      <c r="AH282" s="47" t="s">
        <v>965</v>
      </c>
      <c r="AI282" s="47" t="s">
        <v>20</v>
      </c>
      <c r="AJ282" s="47" t="s">
        <v>20</v>
      </c>
      <c r="AK282" s="47" t="s">
        <v>965</v>
      </c>
      <c r="AL282" s="47" t="s">
        <v>965</v>
      </c>
      <c r="AM282" s="47" t="s">
        <v>965</v>
      </c>
      <c r="AN282" s="47" t="s">
        <v>967</v>
      </c>
      <c r="AO282" s="47" t="s">
        <v>965</v>
      </c>
      <c r="AP282" s="47" t="s">
        <v>20</v>
      </c>
      <c r="AQ282" s="47" t="s">
        <v>20</v>
      </c>
      <c r="AR282" s="47" t="s">
        <v>20</v>
      </c>
      <c r="AS282" s="47" t="s">
        <v>967</v>
      </c>
      <c r="AT282" s="47" t="s">
        <v>965</v>
      </c>
      <c r="AU282" s="47" t="s">
        <v>968</v>
      </c>
      <c r="AV282" s="47" t="s">
        <v>968</v>
      </c>
      <c r="AW282" s="47" t="s">
        <v>20</v>
      </c>
      <c r="AX282" s="47" t="s">
        <v>20</v>
      </c>
      <c r="AY282" s="42">
        <f>COUNTIFS($T282:$AX282,"P")</f>
        <v>16</v>
      </c>
      <c r="AZ282" s="42">
        <f>COUNTIFS($T282:$AX282,"HD")/2</f>
        <v>0</v>
      </c>
      <c r="BA282" s="42">
        <f>COUNTIFS($T282:$AX282,"DO")</f>
        <v>11</v>
      </c>
      <c r="BB282" s="1">
        <f>COUNTIFS($T282:$AX282,"UPL")</f>
        <v>0</v>
      </c>
      <c r="BC282" s="42">
        <f>COUNTIFS($T282:$AX282,"LWP")</f>
        <v>0</v>
      </c>
      <c r="BD282" s="42">
        <f>SUM(COUNTIFS($T282:$AX282,{"PAT","MAT"}))</f>
        <v>0</v>
      </c>
      <c r="BE282" s="42">
        <f>COUNTIFS($T282:$AX282,"HO")</f>
        <v>0</v>
      </c>
      <c r="BF282" s="42">
        <f>COUNTIFS($T282:$AX282,"NA")</f>
        <v>0</v>
      </c>
      <c r="BG282" s="42">
        <f>COUNTIFS($T282:$AX282,"PL")</f>
        <v>2</v>
      </c>
      <c r="BH282" s="42">
        <f>COUNTIFS($T282:$AX282,"CL")</f>
        <v>2</v>
      </c>
      <c r="BI282" s="42">
        <f>COUNTIFS($T282:$AX282,"BL")</f>
        <v>0</v>
      </c>
      <c r="BJ282" s="42">
        <f>COUNTIFS($T282:$AX282,"CO")</f>
        <v>0</v>
      </c>
      <c r="BK282" s="42">
        <f t="shared" si="27"/>
        <v>4</v>
      </c>
      <c r="BL282" s="42">
        <f t="shared" si="28"/>
        <v>0</v>
      </c>
      <c r="BM282" s="42">
        <f t="shared" si="29"/>
        <v>1</v>
      </c>
      <c r="BN282" s="42">
        <f>SUM(AY282:BJ282)+SUM(COUNTIFS(Q282:AX282,{"TERM","RESIGNED"}))</f>
        <v>31</v>
      </c>
      <c r="BO282" s="1" t="s">
        <v>45</v>
      </c>
      <c r="BP282" s="42" t="s">
        <v>1020</v>
      </c>
      <c r="BQ282" s="34"/>
    </row>
    <row r="283" spans="1:69" x14ac:dyDescent="0.25">
      <c r="A283" s="32">
        <f t="shared" si="30"/>
        <v>281</v>
      </c>
      <c r="B283" s="1" t="s">
        <v>172</v>
      </c>
      <c r="C283" s="1">
        <v>17566</v>
      </c>
      <c r="D283" s="27">
        <v>100945</v>
      </c>
      <c r="E283" s="1" t="s">
        <v>945</v>
      </c>
      <c r="F283" s="34" t="s">
        <v>348</v>
      </c>
      <c r="G283" s="34" t="s">
        <v>162</v>
      </c>
      <c r="H283" s="30">
        <v>44348</v>
      </c>
      <c r="I283" s="30">
        <v>44013</v>
      </c>
      <c r="J283" s="30" t="s">
        <v>39</v>
      </c>
      <c r="K283" s="42">
        <f t="shared" ca="1" si="25"/>
        <v>954</v>
      </c>
      <c r="L283" s="44" t="str">
        <f t="shared" si="26"/>
        <v>Billable</v>
      </c>
      <c r="M283" s="34" t="s">
        <v>124</v>
      </c>
      <c r="N283" s="1" t="s">
        <v>41</v>
      </c>
      <c r="O283" s="1" t="s">
        <v>42</v>
      </c>
      <c r="P283" s="1"/>
      <c r="Q283" s="1"/>
      <c r="R283" s="1" t="s">
        <v>57</v>
      </c>
      <c r="S283" s="33" t="s">
        <v>165</v>
      </c>
      <c r="T283" s="47" t="s">
        <v>965</v>
      </c>
      <c r="U283" s="47" t="s">
        <v>20</v>
      </c>
      <c r="V283" s="47" t="s">
        <v>20</v>
      </c>
      <c r="W283" s="47" t="s">
        <v>968</v>
      </c>
      <c r="X283" s="47" t="s">
        <v>968</v>
      </c>
      <c r="Y283" s="47" t="s">
        <v>968</v>
      </c>
      <c r="Z283" s="47" t="s">
        <v>968</v>
      </c>
      <c r="AA283" s="47" t="s">
        <v>968</v>
      </c>
      <c r="AB283" s="47" t="s">
        <v>20</v>
      </c>
      <c r="AC283" s="47" t="s">
        <v>20</v>
      </c>
      <c r="AD283" s="47" t="s">
        <v>968</v>
      </c>
      <c r="AE283" s="47" t="s">
        <v>968</v>
      </c>
      <c r="AF283" s="47" t="s">
        <v>968</v>
      </c>
      <c r="AG283" s="47" t="s">
        <v>968</v>
      </c>
      <c r="AH283" s="47" t="s">
        <v>968</v>
      </c>
      <c r="AI283" s="47" t="s">
        <v>20</v>
      </c>
      <c r="AJ283" s="47" t="s">
        <v>20</v>
      </c>
      <c r="AK283" s="47" t="s">
        <v>967</v>
      </c>
      <c r="AL283" s="47" t="s">
        <v>967</v>
      </c>
      <c r="AM283" s="47" t="s">
        <v>968</v>
      </c>
      <c r="AN283" s="47" t="s">
        <v>965</v>
      </c>
      <c r="AO283" s="47" t="s">
        <v>965</v>
      </c>
      <c r="AP283" s="47" t="s">
        <v>20</v>
      </c>
      <c r="AQ283" s="47" t="s">
        <v>20</v>
      </c>
      <c r="AR283" s="47" t="s">
        <v>20</v>
      </c>
      <c r="AS283" s="47" t="s">
        <v>965</v>
      </c>
      <c r="AT283" s="47" t="s">
        <v>965</v>
      </c>
      <c r="AU283" s="47" t="s">
        <v>965</v>
      </c>
      <c r="AV283" s="47" t="s">
        <v>967</v>
      </c>
      <c r="AW283" s="47" t="s">
        <v>20</v>
      </c>
      <c r="AX283" s="47" t="s">
        <v>20</v>
      </c>
      <c r="AY283" s="42">
        <f>COUNTIFS($T283:$AX283,"P")</f>
        <v>6</v>
      </c>
      <c r="AZ283" s="42">
        <f>COUNTIFS($T283:$AX283,"HD")/2</f>
        <v>0</v>
      </c>
      <c r="BA283" s="42">
        <f>COUNTIFS($T283:$AX283,"DO")</f>
        <v>11</v>
      </c>
      <c r="BB283" s="1">
        <f>COUNTIFS($T283:$AX283,"UPL")</f>
        <v>0</v>
      </c>
      <c r="BC283" s="42">
        <f>COUNTIFS($T283:$AX283,"LWP")</f>
        <v>0</v>
      </c>
      <c r="BD283" s="42">
        <f>SUM(COUNTIFS($T283:$AX283,{"PAT","MAT"}))</f>
        <v>0</v>
      </c>
      <c r="BE283" s="42">
        <f>COUNTIFS($T283:$AX283,"HO")</f>
        <v>0</v>
      </c>
      <c r="BF283" s="42">
        <f>COUNTIFS($T283:$AX283,"NA")</f>
        <v>0</v>
      </c>
      <c r="BG283" s="42">
        <f>COUNTIFS($T283:$AX283,"PL")</f>
        <v>11</v>
      </c>
      <c r="BH283" s="42">
        <f>COUNTIFS($T283:$AX283,"CL")</f>
        <v>3</v>
      </c>
      <c r="BI283" s="42">
        <f>COUNTIFS($T283:$AX283,"BL")</f>
        <v>0</v>
      </c>
      <c r="BJ283" s="42">
        <f>COUNTIFS($T283:$AX283,"CO")</f>
        <v>0</v>
      </c>
      <c r="BK283" s="42">
        <f t="shared" si="27"/>
        <v>14</v>
      </c>
      <c r="BL283" s="42">
        <f t="shared" si="28"/>
        <v>0</v>
      </c>
      <c r="BM283" s="42">
        <f t="shared" si="29"/>
        <v>0</v>
      </c>
      <c r="BN283" s="42">
        <f>SUM(AY283:BJ283)+SUM(COUNTIFS(Q283:AX283,{"TERM","RESIGNED"}))</f>
        <v>31</v>
      </c>
      <c r="BO283" s="1" t="s">
        <v>45</v>
      </c>
      <c r="BP283" s="42" t="s">
        <v>1020</v>
      </c>
      <c r="BQ283" s="34"/>
    </row>
    <row r="284" spans="1:69" x14ac:dyDescent="0.25">
      <c r="A284" s="32">
        <f t="shared" si="30"/>
        <v>282</v>
      </c>
      <c r="B284" s="1" t="s">
        <v>172</v>
      </c>
      <c r="C284" s="1">
        <v>17587</v>
      </c>
      <c r="D284" s="27">
        <v>100949</v>
      </c>
      <c r="E284" s="1" t="s">
        <v>945</v>
      </c>
      <c r="F284" s="34" t="s">
        <v>349</v>
      </c>
      <c r="G284" s="34" t="s">
        <v>162</v>
      </c>
      <c r="H284" s="30">
        <v>44348</v>
      </c>
      <c r="I284" s="30">
        <v>44013</v>
      </c>
      <c r="J284" s="30" t="s">
        <v>39</v>
      </c>
      <c r="K284" s="42">
        <f t="shared" ca="1" si="25"/>
        <v>954</v>
      </c>
      <c r="L284" s="44" t="str">
        <f t="shared" si="26"/>
        <v>Billable</v>
      </c>
      <c r="M284" s="34" t="s">
        <v>124</v>
      </c>
      <c r="N284" s="1" t="s">
        <v>41</v>
      </c>
      <c r="O284" s="1" t="s">
        <v>42</v>
      </c>
      <c r="P284" s="1"/>
      <c r="Q284" s="1"/>
      <c r="R284" s="1" t="s">
        <v>57</v>
      </c>
      <c r="S284" s="33" t="s">
        <v>165</v>
      </c>
      <c r="T284" s="47" t="s">
        <v>965</v>
      </c>
      <c r="U284" s="47" t="s">
        <v>20</v>
      </c>
      <c r="V284" s="47" t="s">
        <v>20</v>
      </c>
      <c r="W284" s="47" t="s">
        <v>965</v>
      </c>
      <c r="X284" s="47" t="s">
        <v>965</v>
      </c>
      <c r="Y284" s="47" t="s">
        <v>965</v>
      </c>
      <c r="Z284" s="47" t="s">
        <v>965</v>
      </c>
      <c r="AA284" s="47" t="s">
        <v>965</v>
      </c>
      <c r="AB284" s="47" t="s">
        <v>20</v>
      </c>
      <c r="AC284" s="47" t="s">
        <v>20</v>
      </c>
      <c r="AD284" s="47" t="s">
        <v>965</v>
      </c>
      <c r="AE284" s="47" t="s">
        <v>965</v>
      </c>
      <c r="AF284" s="47" t="s">
        <v>965</v>
      </c>
      <c r="AG284" s="47" t="s">
        <v>965</v>
      </c>
      <c r="AH284" s="47" t="s">
        <v>965</v>
      </c>
      <c r="AI284" s="47" t="s">
        <v>20</v>
      </c>
      <c r="AJ284" s="47" t="s">
        <v>20</v>
      </c>
      <c r="AK284" s="47" t="s">
        <v>965</v>
      </c>
      <c r="AL284" s="47" t="s">
        <v>965</v>
      </c>
      <c r="AM284" s="47" t="s">
        <v>965</v>
      </c>
      <c r="AN284" s="47" t="s">
        <v>965</v>
      </c>
      <c r="AO284" s="47" t="s">
        <v>965</v>
      </c>
      <c r="AP284" s="47" t="s">
        <v>20</v>
      </c>
      <c r="AQ284" s="47" t="s">
        <v>20</v>
      </c>
      <c r="AR284" s="47" t="s">
        <v>20</v>
      </c>
      <c r="AS284" s="47" t="s">
        <v>967</v>
      </c>
      <c r="AT284" s="47" t="s">
        <v>967</v>
      </c>
      <c r="AU284" s="47" t="s">
        <v>967</v>
      </c>
      <c r="AV284" s="47" t="s">
        <v>967</v>
      </c>
      <c r="AW284" s="47" t="s">
        <v>20</v>
      </c>
      <c r="AX284" s="47" t="s">
        <v>20</v>
      </c>
      <c r="AY284" s="42">
        <f>COUNTIFS($T284:$AX284,"P")</f>
        <v>16</v>
      </c>
      <c r="AZ284" s="42">
        <f>COUNTIFS($T284:$AX284,"HD")/2</f>
        <v>0</v>
      </c>
      <c r="BA284" s="42">
        <f>COUNTIFS($T284:$AX284,"DO")</f>
        <v>11</v>
      </c>
      <c r="BB284" s="1">
        <f>COUNTIFS($T284:$AX284,"UPL")</f>
        <v>0</v>
      </c>
      <c r="BC284" s="42">
        <f>COUNTIFS($T284:$AX284,"LWP")</f>
        <v>0</v>
      </c>
      <c r="BD284" s="42">
        <f>SUM(COUNTIFS($T284:$AX284,{"PAT","MAT"}))</f>
        <v>0</v>
      </c>
      <c r="BE284" s="42">
        <f>COUNTIFS($T284:$AX284,"HO")</f>
        <v>0</v>
      </c>
      <c r="BF284" s="42">
        <f>COUNTIFS($T284:$AX284,"NA")</f>
        <v>0</v>
      </c>
      <c r="BG284" s="42">
        <f>COUNTIFS($T284:$AX284,"PL")</f>
        <v>0</v>
      </c>
      <c r="BH284" s="42">
        <f>COUNTIFS($T284:$AX284,"CL")</f>
        <v>4</v>
      </c>
      <c r="BI284" s="42">
        <f>COUNTIFS($T284:$AX284,"BL")</f>
        <v>0</v>
      </c>
      <c r="BJ284" s="42">
        <f>COUNTIFS($T284:$AX284,"CO")</f>
        <v>0</v>
      </c>
      <c r="BK284" s="42">
        <f t="shared" si="27"/>
        <v>4</v>
      </c>
      <c r="BL284" s="42">
        <f t="shared" si="28"/>
        <v>0</v>
      </c>
      <c r="BM284" s="42">
        <f t="shared" si="29"/>
        <v>1</v>
      </c>
      <c r="BN284" s="42">
        <f>SUM(AY284:BJ284)+SUM(COUNTIFS(Q284:AX284,{"TERM","RESIGNED"}))</f>
        <v>31</v>
      </c>
      <c r="BO284" s="1" t="s">
        <v>45</v>
      </c>
      <c r="BP284" s="42" t="s">
        <v>1020</v>
      </c>
      <c r="BQ284" s="34"/>
    </row>
    <row r="285" spans="1:69" x14ac:dyDescent="0.25">
      <c r="A285" s="32">
        <f t="shared" si="30"/>
        <v>283</v>
      </c>
      <c r="B285" s="1" t="s">
        <v>172</v>
      </c>
      <c r="C285" s="1">
        <v>17606</v>
      </c>
      <c r="D285" s="27">
        <v>100951</v>
      </c>
      <c r="E285" s="1" t="s">
        <v>946</v>
      </c>
      <c r="F285" s="34" t="s">
        <v>378</v>
      </c>
      <c r="G285" s="34" t="s">
        <v>80</v>
      </c>
      <c r="H285" s="30">
        <v>44348</v>
      </c>
      <c r="I285" s="30">
        <v>44020</v>
      </c>
      <c r="J285" s="30" t="s">
        <v>39</v>
      </c>
      <c r="K285" s="42">
        <f t="shared" ca="1" si="25"/>
        <v>954</v>
      </c>
      <c r="L285" s="44" t="str">
        <f t="shared" si="26"/>
        <v>Non Billable</v>
      </c>
      <c r="M285" s="34" t="s">
        <v>56</v>
      </c>
      <c r="N285" s="1" t="s">
        <v>41</v>
      </c>
      <c r="O285" s="1" t="s">
        <v>42</v>
      </c>
      <c r="P285" s="1"/>
      <c r="Q285" s="1"/>
      <c r="R285" s="1" t="s">
        <v>43</v>
      </c>
      <c r="S285" s="33" t="s">
        <v>990</v>
      </c>
      <c r="T285" s="47" t="s">
        <v>965</v>
      </c>
      <c r="U285" s="47" t="s">
        <v>20</v>
      </c>
      <c r="V285" s="47" t="s">
        <v>20</v>
      </c>
      <c r="W285" s="47" t="s">
        <v>967</v>
      </c>
      <c r="X285" s="47" t="s">
        <v>965</v>
      </c>
      <c r="Y285" s="47" t="s">
        <v>965</v>
      </c>
      <c r="Z285" s="47" t="s">
        <v>965</v>
      </c>
      <c r="AA285" s="47" t="s">
        <v>965</v>
      </c>
      <c r="AB285" s="47" t="s">
        <v>20</v>
      </c>
      <c r="AC285" s="47" t="s">
        <v>20</v>
      </c>
      <c r="AD285" s="47" t="s">
        <v>965</v>
      </c>
      <c r="AE285" s="47" t="s">
        <v>965</v>
      </c>
      <c r="AF285" s="47" t="s">
        <v>965</v>
      </c>
      <c r="AG285" s="47" t="s">
        <v>965</v>
      </c>
      <c r="AH285" s="47" t="s">
        <v>965</v>
      </c>
      <c r="AI285" s="47" t="s">
        <v>20</v>
      </c>
      <c r="AJ285" s="47" t="s">
        <v>20</v>
      </c>
      <c r="AK285" s="47" t="s">
        <v>967</v>
      </c>
      <c r="AL285" s="47" t="s">
        <v>965</v>
      </c>
      <c r="AM285" s="47" t="s">
        <v>965</v>
      </c>
      <c r="AN285" s="47" t="s">
        <v>965</v>
      </c>
      <c r="AO285" s="47" t="s">
        <v>965</v>
      </c>
      <c r="AP285" s="47" t="s">
        <v>20</v>
      </c>
      <c r="AQ285" s="47" t="s">
        <v>20</v>
      </c>
      <c r="AR285" s="47" t="s">
        <v>20</v>
      </c>
      <c r="AS285" s="47" t="s">
        <v>965</v>
      </c>
      <c r="AT285" s="47" t="s">
        <v>965</v>
      </c>
      <c r="AU285" s="47" t="s">
        <v>965</v>
      </c>
      <c r="AV285" s="47" t="s">
        <v>965</v>
      </c>
      <c r="AW285" s="47" t="s">
        <v>20</v>
      </c>
      <c r="AX285" s="47" t="s">
        <v>20</v>
      </c>
      <c r="AY285" s="42">
        <f>COUNTIFS($T285:$AX285,"P")</f>
        <v>18</v>
      </c>
      <c r="AZ285" s="42">
        <f>COUNTIFS($T285:$AX285,"HD")/2</f>
        <v>0</v>
      </c>
      <c r="BA285" s="42">
        <f>COUNTIFS($T285:$AX285,"DO")</f>
        <v>11</v>
      </c>
      <c r="BB285" s="1">
        <f>COUNTIFS($T285:$AX285,"UPL")</f>
        <v>0</v>
      </c>
      <c r="BC285" s="42">
        <f>COUNTIFS($T285:$AX285,"LWP")</f>
        <v>0</v>
      </c>
      <c r="BD285" s="42">
        <f>SUM(COUNTIFS($T285:$AX285,{"PAT","MAT"}))</f>
        <v>0</v>
      </c>
      <c r="BE285" s="42">
        <f>COUNTIFS($T285:$AX285,"HO")</f>
        <v>0</v>
      </c>
      <c r="BF285" s="42">
        <f>COUNTIFS($T285:$AX285,"NA")</f>
        <v>0</v>
      </c>
      <c r="BG285" s="42">
        <f>COUNTIFS($T285:$AX285,"PL")</f>
        <v>0</v>
      </c>
      <c r="BH285" s="42">
        <f>COUNTIFS($T285:$AX285,"CL")</f>
        <v>2</v>
      </c>
      <c r="BI285" s="42">
        <f>COUNTIFS($T285:$AX285,"BL")</f>
        <v>0</v>
      </c>
      <c r="BJ285" s="42">
        <f>COUNTIFS($T285:$AX285,"CO")</f>
        <v>0</v>
      </c>
      <c r="BK285" s="42">
        <f t="shared" si="27"/>
        <v>2</v>
      </c>
      <c r="BL285" s="42">
        <f t="shared" si="28"/>
        <v>1</v>
      </c>
      <c r="BM285" s="42">
        <f t="shared" si="29"/>
        <v>1</v>
      </c>
      <c r="BN285" s="42">
        <f>SUM(AY285:BJ285)+SUM(COUNTIFS(Q285:AX285,{"TERM","RESIGNED"}))</f>
        <v>31</v>
      </c>
      <c r="BO285" s="1" t="s">
        <v>45</v>
      </c>
      <c r="BP285" s="42" t="s">
        <v>1020</v>
      </c>
      <c r="BQ285" s="34"/>
    </row>
    <row r="286" spans="1:69" x14ac:dyDescent="0.25">
      <c r="A286" s="32">
        <f t="shared" si="30"/>
        <v>284</v>
      </c>
      <c r="B286" s="1" t="s">
        <v>172</v>
      </c>
      <c r="C286" s="1">
        <v>17615</v>
      </c>
      <c r="D286" s="27">
        <v>100953</v>
      </c>
      <c r="E286" s="1" t="s">
        <v>946</v>
      </c>
      <c r="F286" s="34" t="s">
        <v>373</v>
      </c>
      <c r="G286" s="34" t="s">
        <v>123</v>
      </c>
      <c r="H286" s="30">
        <v>44348</v>
      </c>
      <c r="I286" s="30">
        <v>44039</v>
      </c>
      <c r="J286" s="30" t="s">
        <v>39</v>
      </c>
      <c r="K286" s="42">
        <f t="shared" ca="1" si="25"/>
        <v>954</v>
      </c>
      <c r="L286" s="44" t="str">
        <f t="shared" si="26"/>
        <v>Billable</v>
      </c>
      <c r="M286" s="34" t="s">
        <v>124</v>
      </c>
      <c r="N286" s="1" t="s">
        <v>41</v>
      </c>
      <c r="O286" s="1" t="s">
        <v>42</v>
      </c>
      <c r="P286" s="1"/>
      <c r="Q286" s="1"/>
      <c r="R286" s="1" t="s">
        <v>57</v>
      </c>
      <c r="S286" s="33" t="s">
        <v>303</v>
      </c>
      <c r="T286" s="47" t="s">
        <v>965</v>
      </c>
      <c r="U286" s="47" t="s">
        <v>20</v>
      </c>
      <c r="V286" s="47" t="s">
        <v>20</v>
      </c>
      <c r="W286" s="47" t="s">
        <v>965</v>
      </c>
      <c r="X286" s="47" t="s">
        <v>965</v>
      </c>
      <c r="Y286" s="47" t="s">
        <v>965</v>
      </c>
      <c r="Z286" s="47" t="s">
        <v>965</v>
      </c>
      <c r="AA286" s="47" t="s">
        <v>965</v>
      </c>
      <c r="AB286" s="47" t="s">
        <v>20</v>
      </c>
      <c r="AC286" s="47" t="s">
        <v>20</v>
      </c>
      <c r="AD286" s="47" t="s">
        <v>965</v>
      </c>
      <c r="AE286" s="47" t="s">
        <v>965</v>
      </c>
      <c r="AF286" s="47" t="s">
        <v>965</v>
      </c>
      <c r="AG286" s="47" t="s">
        <v>965</v>
      </c>
      <c r="AH286" s="47" t="s">
        <v>965</v>
      </c>
      <c r="AI286" s="47" t="s">
        <v>20</v>
      </c>
      <c r="AJ286" s="47" t="s">
        <v>20</v>
      </c>
      <c r="AK286" s="47" t="s">
        <v>965</v>
      </c>
      <c r="AL286" s="47" t="s">
        <v>965</v>
      </c>
      <c r="AM286" s="47" t="s">
        <v>965</v>
      </c>
      <c r="AN286" s="47" t="s">
        <v>21</v>
      </c>
      <c r="AO286" s="47" t="s">
        <v>968</v>
      </c>
      <c r="AP286" s="47" t="s">
        <v>20</v>
      </c>
      <c r="AQ286" s="47" t="s">
        <v>20</v>
      </c>
      <c r="AR286" s="47" t="s">
        <v>20</v>
      </c>
      <c r="AS286" s="47" t="s">
        <v>21</v>
      </c>
      <c r="AT286" s="47" t="s">
        <v>965</v>
      </c>
      <c r="AU286" s="47" t="s">
        <v>21</v>
      </c>
      <c r="AV286" s="47" t="s">
        <v>965</v>
      </c>
      <c r="AW286" s="47" t="s">
        <v>20</v>
      </c>
      <c r="AX286" s="47" t="s">
        <v>20</v>
      </c>
      <c r="AY286" s="42">
        <f>COUNTIFS($T286:$AX286,"P")</f>
        <v>16</v>
      </c>
      <c r="AZ286" s="42">
        <f>COUNTIFS($T286:$AX286,"HD")/2</f>
        <v>0</v>
      </c>
      <c r="BA286" s="42">
        <f>COUNTIFS($T286:$AX286,"DO")</f>
        <v>11</v>
      </c>
      <c r="BB286" s="1">
        <f>COUNTIFS($T286:$AX286,"UPL")</f>
        <v>3</v>
      </c>
      <c r="BC286" s="42">
        <f>COUNTIFS($T286:$AX286,"LWP")</f>
        <v>0</v>
      </c>
      <c r="BD286" s="42">
        <f>SUM(COUNTIFS($T286:$AX286,{"PAT","MAT"}))</f>
        <v>0</v>
      </c>
      <c r="BE286" s="42">
        <f>COUNTIFS($T286:$AX286,"HO")</f>
        <v>0</v>
      </c>
      <c r="BF286" s="42">
        <f>COUNTIFS($T286:$AX286,"NA")</f>
        <v>0</v>
      </c>
      <c r="BG286" s="42">
        <f>COUNTIFS($T286:$AX286,"PL")</f>
        <v>1</v>
      </c>
      <c r="BH286" s="42">
        <f>COUNTIFS($T286:$AX286,"CL")</f>
        <v>0</v>
      </c>
      <c r="BI286" s="42">
        <f>COUNTIFS($T286:$AX286,"BL")</f>
        <v>0</v>
      </c>
      <c r="BJ286" s="42">
        <f>COUNTIFS($T286:$AX286,"CO")</f>
        <v>0</v>
      </c>
      <c r="BK286" s="42">
        <f t="shared" si="27"/>
        <v>1</v>
      </c>
      <c r="BL286" s="42">
        <f t="shared" si="28"/>
        <v>0</v>
      </c>
      <c r="BM286" s="42">
        <f t="shared" si="29"/>
        <v>1</v>
      </c>
      <c r="BN286" s="42">
        <f>SUM(AY286:BJ286)+SUM(COUNTIFS(Q286:AX286,{"TERM","RESIGNED"}))</f>
        <v>31</v>
      </c>
      <c r="BO286" s="1" t="s">
        <v>45</v>
      </c>
      <c r="BP286" s="42" t="s">
        <v>1020</v>
      </c>
      <c r="BQ286" s="34"/>
    </row>
    <row r="287" spans="1:69" x14ac:dyDescent="0.25">
      <c r="A287" s="32">
        <f t="shared" si="30"/>
        <v>285</v>
      </c>
      <c r="B287" s="1" t="s">
        <v>172</v>
      </c>
      <c r="C287" s="1">
        <v>17688</v>
      </c>
      <c r="D287" s="27">
        <v>100966</v>
      </c>
      <c r="E287" s="1" t="s">
        <v>945</v>
      </c>
      <c r="F287" s="34" t="s">
        <v>363</v>
      </c>
      <c r="G287" s="34" t="s">
        <v>129</v>
      </c>
      <c r="H287" s="30">
        <v>44348</v>
      </c>
      <c r="I287" s="30">
        <v>44071</v>
      </c>
      <c r="J287" s="30" t="s">
        <v>39</v>
      </c>
      <c r="K287" s="42">
        <f t="shared" ca="1" si="25"/>
        <v>954</v>
      </c>
      <c r="L287" s="44" t="str">
        <f t="shared" si="26"/>
        <v>Non Billable</v>
      </c>
      <c r="M287" s="34" t="s">
        <v>130</v>
      </c>
      <c r="N287" s="1" t="s">
        <v>41</v>
      </c>
      <c r="O287" s="1" t="s">
        <v>42</v>
      </c>
      <c r="P287" s="1"/>
      <c r="Q287" s="1"/>
      <c r="R287" s="1" t="s">
        <v>43</v>
      </c>
      <c r="S287" s="33" t="s">
        <v>131</v>
      </c>
      <c r="T287" s="47" t="s">
        <v>967</v>
      </c>
      <c r="U287" s="47" t="s">
        <v>20</v>
      </c>
      <c r="V287" s="47" t="s">
        <v>20</v>
      </c>
      <c r="W287" s="47" t="s">
        <v>965</v>
      </c>
      <c r="X287" s="47" t="s">
        <v>965</v>
      </c>
      <c r="Y287" s="47" t="s">
        <v>965</v>
      </c>
      <c r="Z287" s="47" t="s">
        <v>965</v>
      </c>
      <c r="AA287" s="47" t="s">
        <v>965</v>
      </c>
      <c r="AB287" s="47" t="s">
        <v>20</v>
      </c>
      <c r="AC287" s="47" t="s">
        <v>20</v>
      </c>
      <c r="AD287" s="47" t="s">
        <v>965</v>
      </c>
      <c r="AE287" s="47" t="s">
        <v>965</v>
      </c>
      <c r="AF287" s="47" t="s">
        <v>965</v>
      </c>
      <c r="AG287" s="47" t="s">
        <v>965</v>
      </c>
      <c r="AH287" s="47" t="s">
        <v>965</v>
      </c>
      <c r="AI287" s="47" t="s">
        <v>20</v>
      </c>
      <c r="AJ287" s="47" t="s">
        <v>20</v>
      </c>
      <c r="AK287" s="47" t="s">
        <v>965</v>
      </c>
      <c r="AL287" s="47" t="s">
        <v>965</v>
      </c>
      <c r="AM287" s="47" t="s">
        <v>965</v>
      </c>
      <c r="AN287" s="47" t="s">
        <v>965</v>
      </c>
      <c r="AO287" s="47" t="s">
        <v>965</v>
      </c>
      <c r="AP287" s="47" t="s">
        <v>20</v>
      </c>
      <c r="AQ287" s="47" t="s">
        <v>20</v>
      </c>
      <c r="AR287" s="47" t="s">
        <v>20</v>
      </c>
      <c r="AS287" s="47" t="s">
        <v>965</v>
      </c>
      <c r="AT287" s="47" t="s">
        <v>965</v>
      </c>
      <c r="AU287" s="47" t="s">
        <v>965</v>
      </c>
      <c r="AV287" s="47" t="s">
        <v>965</v>
      </c>
      <c r="AW287" s="47" t="s">
        <v>20</v>
      </c>
      <c r="AX287" s="47" t="s">
        <v>20</v>
      </c>
      <c r="AY287" s="42">
        <f>COUNTIFS($T287:$AX287,"P")</f>
        <v>19</v>
      </c>
      <c r="AZ287" s="42">
        <f>COUNTIFS($T287:$AX287,"HD")/2</f>
        <v>0</v>
      </c>
      <c r="BA287" s="42">
        <f>COUNTIFS($T287:$AX287,"DO")</f>
        <v>11</v>
      </c>
      <c r="BB287" s="1">
        <f>COUNTIFS($T287:$AX287,"UPL")</f>
        <v>0</v>
      </c>
      <c r="BC287" s="42">
        <f>COUNTIFS($T287:$AX287,"LWP")</f>
        <v>0</v>
      </c>
      <c r="BD287" s="42">
        <f>SUM(COUNTIFS($T287:$AX287,{"PAT","MAT"}))</f>
        <v>0</v>
      </c>
      <c r="BE287" s="42">
        <f>COUNTIFS($T287:$AX287,"HO")</f>
        <v>0</v>
      </c>
      <c r="BF287" s="42">
        <f>COUNTIFS($T287:$AX287,"NA")</f>
        <v>0</v>
      </c>
      <c r="BG287" s="42">
        <f>COUNTIFS($T287:$AX287,"PL")</f>
        <v>0</v>
      </c>
      <c r="BH287" s="42">
        <f>COUNTIFS($T287:$AX287,"CL")</f>
        <v>1</v>
      </c>
      <c r="BI287" s="42">
        <f>COUNTIFS($T287:$AX287,"BL")</f>
        <v>0</v>
      </c>
      <c r="BJ287" s="42">
        <f>COUNTIFS($T287:$AX287,"CO")</f>
        <v>0</v>
      </c>
      <c r="BK287" s="42">
        <f t="shared" si="27"/>
        <v>1</v>
      </c>
      <c r="BL287" s="42">
        <f t="shared" si="28"/>
        <v>1</v>
      </c>
      <c r="BM287" s="42">
        <f t="shared" si="29"/>
        <v>1</v>
      </c>
      <c r="BN287" s="42">
        <f>SUM(AY287:BJ287)+SUM(COUNTIFS(Q287:AX287,{"TERM","RESIGNED"}))</f>
        <v>31</v>
      </c>
      <c r="BO287" s="1" t="s">
        <v>45</v>
      </c>
      <c r="BP287" s="42" t="s">
        <v>1021</v>
      </c>
      <c r="BQ287" s="34"/>
    </row>
    <row r="288" spans="1:69" x14ac:dyDescent="0.25">
      <c r="A288" s="32">
        <f t="shared" si="30"/>
        <v>286</v>
      </c>
      <c r="B288" s="1" t="s">
        <v>172</v>
      </c>
      <c r="C288" s="1">
        <v>17691</v>
      </c>
      <c r="D288" s="27">
        <v>100967</v>
      </c>
      <c r="E288" s="1" t="s">
        <v>946</v>
      </c>
      <c r="F288" s="34" t="s">
        <v>364</v>
      </c>
      <c r="G288" s="34" t="s">
        <v>976</v>
      </c>
      <c r="H288" s="30">
        <v>44348</v>
      </c>
      <c r="I288" s="30">
        <v>44071</v>
      </c>
      <c r="J288" s="30" t="s">
        <v>39</v>
      </c>
      <c r="K288" s="42">
        <f t="shared" ca="1" si="25"/>
        <v>954</v>
      </c>
      <c r="L288" s="44" t="str">
        <f t="shared" si="26"/>
        <v>Non Billable</v>
      </c>
      <c r="M288" s="34" t="s">
        <v>52</v>
      </c>
      <c r="N288" s="1" t="s">
        <v>41</v>
      </c>
      <c r="O288" s="1" t="s">
        <v>42</v>
      </c>
      <c r="P288" s="1"/>
      <c r="Q288" s="1"/>
      <c r="R288" s="1" t="s">
        <v>43</v>
      </c>
      <c r="S288" s="33" t="s">
        <v>253</v>
      </c>
      <c r="T288" s="47" t="s">
        <v>965</v>
      </c>
      <c r="U288" s="47" t="s">
        <v>20</v>
      </c>
      <c r="V288" s="47" t="s">
        <v>20</v>
      </c>
      <c r="W288" s="47" t="s">
        <v>965</v>
      </c>
      <c r="X288" s="47" t="s">
        <v>965</v>
      </c>
      <c r="Y288" s="47" t="s">
        <v>965</v>
      </c>
      <c r="Z288" s="47" t="s">
        <v>965</v>
      </c>
      <c r="AA288" s="47" t="s">
        <v>965</v>
      </c>
      <c r="AB288" s="47" t="s">
        <v>20</v>
      </c>
      <c r="AC288" s="47" t="s">
        <v>20</v>
      </c>
      <c r="AD288" s="47" t="s">
        <v>965</v>
      </c>
      <c r="AE288" s="47" t="s">
        <v>965</v>
      </c>
      <c r="AF288" s="47" t="s">
        <v>965</v>
      </c>
      <c r="AG288" s="47" t="s">
        <v>965</v>
      </c>
      <c r="AH288" s="47" t="s">
        <v>965</v>
      </c>
      <c r="AI288" s="47" t="s">
        <v>20</v>
      </c>
      <c r="AJ288" s="47" t="s">
        <v>20</v>
      </c>
      <c r="AK288" s="47" t="s">
        <v>965</v>
      </c>
      <c r="AL288" s="47" t="s">
        <v>965</v>
      </c>
      <c r="AM288" s="47" t="s">
        <v>965</v>
      </c>
      <c r="AN288" s="47" t="s">
        <v>965</v>
      </c>
      <c r="AO288" s="47" t="s">
        <v>965</v>
      </c>
      <c r="AP288" s="47" t="s">
        <v>20</v>
      </c>
      <c r="AQ288" s="47" t="s">
        <v>20</v>
      </c>
      <c r="AR288" s="47" t="s">
        <v>20</v>
      </c>
      <c r="AS288" s="47" t="s">
        <v>967</v>
      </c>
      <c r="AT288" s="47" t="s">
        <v>967</v>
      </c>
      <c r="AU288" s="47" t="s">
        <v>965</v>
      </c>
      <c r="AV288" s="47" t="s">
        <v>965</v>
      </c>
      <c r="AW288" s="47" t="s">
        <v>20</v>
      </c>
      <c r="AX288" s="47" t="s">
        <v>20</v>
      </c>
      <c r="AY288" s="42">
        <f>COUNTIFS($T288:$AX288,"P")</f>
        <v>18</v>
      </c>
      <c r="AZ288" s="42">
        <f>COUNTIFS($T288:$AX288,"HD")/2</f>
        <v>0</v>
      </c>
      <c r="BA288" s="42">
        <f>COUNTIFS($T288:$AX288,"DO")</f>
        <v>11</v>
      </c>
      <c r="BB288" s="1">
        <f>COUNTIFS($T288:$AX288,"UPL")</f>
        <v>0</v>
      </c>
      <c r="BC288" s="42">
        <f>COUNTIFS($T288:$AX288,"LWP")</f>
        <v>0</v>
      </c>
      <c r="BD288" s="42">
        <f>SUM(COUNTIFS($T288:$AX288,{"PAT","MAT"}))</f>
        <v>0</v>
      </c>
      <c r="BE288" s="42">
        <f>COUNTIFS($T288:$AX288,"HO")</f>
        <v>0</v>
      </c>
      <c r="BF288" s="42">
        <f>COUNTIFS($T288:$AX288,"NA")</f>
        <v>0</v>
      </c>
      <c r="BG288" s="42">
        <f>COUNTIFS($T288:$AX288,"PL")</f>
        <v>0</v>
      </c>
      <c r="BH288" s="42">
        <f>COUNTIFS($T288:$AX288,"CL")</f>
        <v>2</v>
      </c>
      <c r="BI288" s="42">
        <f>COUNTIFS($T288:$AX288,"BL")</f>
        <v>0</v>
      </c>
      <c r="BJ288" s="42">
        <f>COUNTIFS($T288:$AX288,"CO")</f>
        <v>0</v>
      </c>
      <c r="BK288" s="42">
        <f t="shared" si="27"/>
        <v>2</v>
      </c>
      <c r="BL288" s="42">
        <f t="shared" si="28"/>
        <v>1</v>
      </c>
      <c r="BM288" s="42">
        <f t="shared" si="29"/>
        <v>1</v>
      </c>
      <c r="BN288" s="42">
        <f>SUM(AY288:BJ288)+SUM(COUNTIFS(Q288:AX288,{"TERM","RESIGNED"}))</f>
        <v>31</v>
      </c>
      <c r="BO288" s="1" t="s">
        <v>45</v>
      </c>
      <c r="BP288" s="42" t="s">
        <v>1018</v>
      </c>
      <c r="BQ288" s="34"/>
    </row>
    <row r="289" spans="1:69" x14ac:dyDescent="0.25">
      <c r="A289" s="32">
        <f t="shared" si="30"/>
        <v>287</v>
      </c>
      <c r="B289" s="1" t="s">
        <v>172</v>
      </c>
      <c r="C289" s="1">
        <v>100988</v>
      </c>
      <c r="D289" s="27">
        <v>100988</v>
      </c>
      <c r="E289" s="1" t="s">
        <v>946</v>
      </c>
      <c r="F289" s="34" t="s">
        <v>400</v>
      </c>
      <c r="G289" s="34" t="s">
        <v>162</v>
      </c>
      <c r="H289" s="30">
        <v>44350</v>
      </c>
      <c r="I289" s="30" t="s">
        <v>39</v>
      </c>
      <c r="J289" s="30" t="s">
        <v>39</v>
      </c>
      <c r="K289" s="42">
        <f t="shared" ca="1" si="25"/>
        <v>952</v>
      </c>
      <c r="L289" s="44" t="str">
        <f t="shared" si="26"/>
        <v>Billable</v>
      </c>
      <c r="M289" s="34" t="s">
        <v>124</v>
      </c>
      <c r="N289" s="1" t="s">
        <v>41</v>
      </c>
      <c r="O289" s="1" t="s">
        <v>42</v>
      </c>
      <c r="P289" s="1"/>
      <c r="Q289" s="1"/>
      <c r="R289" s="1" t="s">
        <v>43</v>
      </c>
      <c r="S289" s="33" t="s">
        <v>163</v>
      </c>
      <c r="T289" s="47" t="s">
        <v>965</v>
      </c>
      <c r="U289" s="47" t="s">
        <v>20</v>
      </c>
      <c r="V289" s="47" t="s">
        <v>20</v>
      </c>
      <c r="W289" s="47" t="s">
        <v>965</v>
      </c>
      <c r="X289" s="47" t="s">
        <v>965</v>
      </c>
      <c r="Y289" s="47" t="s">
        <v>965</v>
      </c>
      <c r="Z289" s="47" t="s">
        <v>967</v>
      </c>
      <c r="AA289" s="47" t="s">
        <v>965</v>
      </c>
      <c r="AB289" s="47" t="s">
        <v>20</v>
      </c>
      <c r="AC289" s="47" t="s">
        <v>20</v>
      </c>
      <c r="AD289" s="47" t="s">
        <v>968</v>
      </c>
      <c r="AE289" s="47" t="s">
        <v>965</v>
      </c>
      <c r="AF289" s="47" t="s">
        <v>965</v>
      </c>
      <c r="AG289" s="47" t="s">
        <v>965</v>
      </c>
      <c r="AH289" s="47" t="s">
        <v>965</v>
      </c>
      <c r="AI289" s="47" t="s">
        <v>20</v>
      </c>
      <c r="AJ289" s="47" t="s">
        <v>20</v>
      </c>
      <c r="AK289" s="47" t="s">
        <v>966</v>
      </c>
      <c r="AL289" s="47" t="s">
        <v>965</v>
      </c>
      <c r="AM289" s="47" t="s">
        <v>965</v>
      </c>
      <c r="AN289" s="47" t="s">
        <v>965</v>
      </c>
      <c r="AO289" s="47" t="s">
        <v>967</v>
      </c>
      <c r="AP289" s="47" t="s">
        <v>20</v>
      </c>
      <c r="AQ289" s="47" t="s">
        <v>20</v>
      </c>
      <c r="AR289" s="47" t="s">
        <v>20</v>
      </c>
      <c r="AS289" s="47" t="s">
        <v>965</v>
      </c>
      <c r="AT289" s="47" t="s">
        <v>965</v>
      </c>
      <c r="AU289" s="47" t="s">
        <v>966</v>
      </c>
      <c r="AV289" s="47" t="s">
        <v>965</v>
      </c>
      <c r="AW289" s="47" t="s">
        <v>20</v>
      </c>
      <c r="AX289" s="47" t="s">
        <v>20</v>
      </c>
      <c r="AY289" s="42">
        <f>COUNTIFS($T289:$AX289,"P")</f>
        <v>15</v>
      </c>
      <c r="AZ289" s="42">
        <f>COUNTIFS($T289:$AX289,"HD")/2</f>
        <v>1</v>
      </c>
      <c r="BA289" s="42">
        <f>COUNTIFS($T289:$AX289,"DO")</f>
        <v>11</v>
      </c>
      <c r="BB289" s="1">
        <f>COUNTIFS($T289:$AX289,"UPL")</f>
        <v>0</v>
      </c>
      <c r="BC289" s="42">
        <f>COUNTIFS($T289:$AX289,"LWP")</f>
        <v>0</v>
      </c>
      <c r="BD289" s="42">
        <f>SUM(COUNTIFS($T289:$AX289,{"PAT","MAT"}))</f>
        <v>0</v>
      </c>
      <c r="BE289" s="42">
        <f>COUNTIFS($T289:$AX289,"HO")</f>
        <v>0</v>
      </c>
      <c r="BF289" s="42">
        <f>COUNTIFS($T289:$AX289,"NA")</f>
        <v>0</v>
      </c>
      <c r="BG289" s="42">
        <f>COUNTIFS($T289:$AX289,"PL")</f>
        <v>1</v>
      </c>
      <c r="BH289" s="42">
        <f>COUNTIFS($T289:$AX289,"CL")</f>
        <v>2</v>
      </c>
      <c r="BI289" s="42">
        <f>COUNTIFS($T289:$AX289,"BL")</f>
        <v>0</v>
      </c>
      <c r="BJ289" s="42">
        <f>COUNTIFS($T289:$AX289,"CO")</f>
        <v>0</v>
      </c>
      <c r="BK289" s="42">
        <f t="shared" si="27"/>
        <v>3</v>
      </c>
      <c r="BL289" s="42">
        <f t="shared" si="28"/>
        <v>0</v>
      </c>
      <c r="BM289" s="42">
        <f t="shared" si="29"/>
        <v>1</v>
      </c>
      <c r="BN289" s="42">
        <f>SUM(AY289:BJ289)+SUM(COUNTIFS(Q289:AX289,{"TERM","RESIGNED"}))</f>
        <v>30</v>
      </c>
      <c r="BO289" s="1" t="s">
        <v>45</v>
      </c>
      <c r="BP289" s="42" t="s">
        <v>1020</v>
      </c>
      <c r="BQ289" s="34"/>
    </row>
    <row r="290" spans="1:69" x14ac:dyDescent="0.25">
      <c r="A290" s="32">
        <f t="shared" si="30"/>
        <v>288</v>
      </c>
      <c r="B290" s="1" t="s">
        <v>172</v>
      </c>
      <c r="C290" s="1">
        <v>101045</v>
      </c>
      <c r="D290" s="27">
        <v>101045</v>
      </c>
      <c r="E290" s="1" t="s">
        <v>945</v>
      </c>
      <c r="F290" s="34" t="s">
        <v>401</v>
      </c>
      <c r="G290" s="34" t="s">
        <v>991</v>
      </c>
      <c r="H290" s="30">
        <v>44355</v>
      </c>
      <c r="I290" s="30" t="s">
        <v>39</v>
      </c>
      <c r="J290" s="30" t="s">
        <v>39</v>
      </c>
      <c r="K290" s="42">
        <f t="shared" ca="1" si="25"/>
        <v>947</v>
      </c>
      <c r="L290" s="44" t="str">
        <f t="shared" si="26"/>
        <v>Non Billable</v>
      </c>
      <c r="M290" s="34" t="s">
        <v>130</v>
      </c>
      <c r="N290" s="1" t="s">
        <v>41</v>
      </c>
      <c r="O290" s="1" t="s">
        <v>42</v>
      </c>
      <c r="P290" s="1"/>
      <c r="Q290" s="1"/>
      <c r="R290" s="1" t="s">
        <v>43</v>
      </c>
      <c r="S290" s="33" t="s">
        <v>131</v>
      </c>
      <c r="T290" s="47" t="s">
        <v>965</v>
      </c>
      <c r="U290" s="47" t="s">
        <v>20</v>
      </c>
      <c r="V290" s="47" t="s">
        <v>20</v>
      </c>
      <c r="W290" s="47" t="s">
        <v>965</v>
      </c>
      <c r="X290" s="47" t="s">
        <v>965</v>
      </c>
      <c r="Y290" s="47" t="s">
        <v>965</v>
      </c>
      <c r="Z290" s="47" t="s">
        <v>968</v>
      </c>
      <c r="AA290" s="47" t="s">
        <v>968</v>
      </c>
      <c r="AB290" s="47" t="s">
        <v>20</v>
      </c>
      <c r="AC290" s="47" t="s">
        <v>20</v>
      </c>
      <c r="AD290" s="47" t="s">
        <v>965</v>
      </c>
      <c r="AE290" s="47" t="s">
        <v>965</v>
      </c>
      <c r="AF290" s="47" t="s">
        <v>965</v>
      </c>
      <c r="AG290" s="47" t="s">
        <v>965</v>
      </c>
      <c r="AH290" s="47" t="s">
        <v>965</v>
      </c>
      <c r="AI290" s="47" t="s">
        <v>20</v>
      </c>
      <c r="AJ290" s="47" t="s">
        <v>20</v>
      </c>
      <c r="AK290" s="47" t="s">
        <v>965</v>
      </c>
      <c r="AL290" s="47" t="s">
        <v>965</v>
      </c>
      <c r="AM290" s="47" t="s">
        <v>965</v>
      </c>
      <c r="AN290" s="47" t="s">
        <v>965</v>
      </c>
      <c r="AO290" s="47" t="s">
        <v>965</v>
      </c>
      <c r="AP290" s="47" t="s">
        <v>20</v>
      </c>
      <c r="AQ290" s="47" t="s">
        <v>20</v>
      </c>
      <c r="AR290" s="47" t="s">
        <v>20</v>
      </c>
      <c r="AS290" s="47" t="s">
        <v>967</v>
      </c>
      <c r="AT290" s="47" t="s">
        <v>968</v>
      </c>
      <c r="AU290" s="47" t="s">
        <v>965</v>
      </c>
      <c r="AV290" s="47" t="s">
        <v>965</v>
      </c>
      <c r="AW290" s="47" t="s">
        <v>20</v>
      </c>
      <c r="AX290" s="47" t="s">
        <v>20</v>
      </c>
      <c r="AY290" s="42">
        <f>COUNTIFS($T290:$AX290,"P")</f>
        <v>16</v>
      </c>
      <c r="AZ290" s="42">
        <f>COUNTIFS($T290:$AX290,"HD")/2</f>
        <v>0</v>
      </c>
      <c r="BA290" s="42">
        <f>COUNTIFS($T290:$AX290,"DO")</f>
        <v>11</v>
      </c>
      <c r="BB290" s="1">
        <f>COUNTIFS($T290:$AX290,"UPL")</f>
        <v>0</v>
      </c>
      <c r="BC290" s="42">
        <f>COUNTIFS($T290:$AX290,"LWP")</f>
        <v>0</v>
      </c>
      <c r="BD290" s="42">
        <f>SUM(COUNTIFS($T290:$AX290,{"PAT","MAT"}))</f>
        <v>0</v>
      </c>
      <c r="BE290" s="42">
        <f>COUNTIFS($T290:$AX290,"HO")</f>
        <v>0</v>
      </c>
      <c r="BF290" s="42">
        <f>COUNTIFS($T290:$AX290,"NA")</f>
        <v>0</v>
      </c>
      <c r="BG290" s="42">
        <f>COUNTIFS($T290:$AX290,"PL")</f>
        <v>3</v>
      </c>
      <c r="BH290" s="42">
        <f>COUNTIFS($T290:$AX290,"CL")</f>
        <v>1</v>
      </c>
      <c r="BI290" s="42">
        <f>COUNTIFS($T290:$AX290,"BL")</f>
        <v>0</v>
      </c>
      <c r="BJ290" s="42">
        <f>COUNTIFS($T290:$AX290,"CO")</f>
        <v>0</v>
      </c>
      <c r="BK290" s="42">
        <f t="shared" si="27"/>
        <v>4</v>
      </c>
      <c r="BL290" s="42">
        <f t="shared" si="28"/>
        <v>0</v>
      </c>
      <c r="BM290" s="42">
        <f t="shared" si="29"/>
        <v>1</v>
      </c>
      <c r="BN290" s="42">
        <f>SUM(AY290:BJ290)+SUM(COUNTIFS(Q290:AX290,{"TERM","RESIGNED"}))</f>
        <v>31</v>
      </c>
      <c r="BO290" s="1" t="s">
        <v>45</v>
      </c>
      <c r="BP290" s="42" t="s">
        <v>1021</v>
      </c>
      <c r="BQ290" s="34"/>
    </row>
    <row r="291" spans="1:69" x14ac:dyDescent="0.25">
      <c r="A291" s="32">
        <f t="shared" si="30"/>
        <v>289</v>
      </c>
      <c r="B291" s="1" t="s">
        <v>172</v>
      </c>
      <c r="C291" s="1">
        <v>101067</v>
      </c>
      <c r="D291" s="27">
        <v>101067</v>
      </c>
      <c r="E291" s="1" t="s">
        <v>946</v>
      </c>
      <c r="F291" s="34" t="s">
        <v>402</v>
      </c>
      <c r="G291" s="34" t="s">
        <v>143</v>
      </c>
      <c r="H291" s="30">
        <v>44362</v>
      </c>
      <c r="I291" s="30" t="s">
        <v>39</v>
      </c>
      <c r="J291" s="30" t="s">
        <v>39</v>
      </c>
      <c r="K291" s="42">
        <f t="shared" ca="1" si="25"/>
        <v>940</v>
      </c>
      <c r="L291" s="44" t="str">
        <f t="shared" si="26"/>
        <v>Billable</v>
      </c>
      <c r="M291" s="34" t="s">
        <v>124</v>
      </c>
      <c r="N291" s="1" t="s">
        <v>41</v>
      </c>
      <c r="O291" s="1" t="s">
        <v>42</v>
      </c>
      <c r="P291" s="1"/>
      <c r="Q291" s="1"/>
      <c r="R291" s="1" t="s">
        <v>43</v>
      </c>
      <c r="S291" s="33" t="s">
        <v>126</v>
      </c>
      <c r="T291" s="47" t="s">
        <v>968</v>
      </c>
      <c r="U291" s="47" t="s">
        <v>20</v>
      </c>
      <c r="V291" s="47" t="s">
        <v>20</v>
      </c>
      <c r="W291" s="47" t="s">
        <v>965</v>
      </c>
      <c r="X291" s="47" t="s">
        <v>965</v>
      </c>
      <c r="Y291" s="47" t="s">
        <v>965</v>
      </c>
      <c r="Z291" s="47" t="s">
        <v>965</v>
      </c>
      <c r="AA291" s="47" t="s">
        <v>965</v>
      </c>
      <c r="AB291" s="47" t="s">
        <v>20</v>
      </c>
      <c r="AC291" s="47" t="s">
        <v>20</v>
      </c>
      <c r="AD291" s="47" t="s">
        <v>965</v>
      </c>
      <c r="AE291" s="47" t="s">
        <v>965</v>
      </c>
      <c r="AF291" s="47" t="s">
        <v>965</v>
      </c>
      <c r="AG291" s="47" t="s">
        <v>965</v>
      </c>
      <c r="AH291" s="47" t="s">
        <v>965</v>
      </c>
      <c r="AI291" s="47" t="s">
        <v>20</v>
      </c>
      <c r="AJ291" s="47" t="s">
        <v>20</v>
      </c>
      <c r="AK291" s="47" t="s">
        <v>965</v>
      </c>
      <c r="AL291" s="47" t="s">
        <v>965</v>
      </c>
      <c r="AM291" s="47" t="s">
        <v>965</v>
      </c>
      <c r="AN291" s="47" t="s">
        <v>965</v>
      </c>
      <c r="AO291" s="47" t="s">
        <v>966</v>
      </c>
      <c r="AP291" s="47" t="s">
        <v>20</v>
      </c>
      <c r="AQ291" s="47" t="s">
        <v>20</v>
      </c>
      <c r="AR291" s="47" t="s">
        <v>20</v>
      </c>
      <c r="AS291" s="47" t="s">
        <v>965</v>
      </c>
      <c r="AT291" s="47" t="s">
        <v>22</v>
      </c>
      <c r="AU291" s="47" t="s">
        <v>965</v>
      </c>
      <c r="AV291" s="47" t="s">
        <v>965</v>
      </c>
      <c r="AW291" s="47" t="s">
        <v>20</v>
      </c>
      <c r="AX291" s="47" t="s">
        <v>20</v>
      </c>
      <c r="AY291" s="42">
        <f>COUNTIFS($T291:$AX291,"P")</f>
        <v>17</v>
      </c>
      <c r="AZ291" s="42">
        <f>COUNTIFS($T291:$AX291,"HD")/2</f>
        <v>0.5</v>
      </c>
      <c r="BA291" s="42">
        <f>COUNTIFS($T291:$AX291,"DO")</f>
        <v>11</v>
      </c>
      <c r="BB291" s="1">
        <f>COUNTIFS($T291:$AX291,"UPL")</f>
        <v>0</v>
      </c>
      <c r="BC291" s="42">
        <f>COUNTIFS($T291:$AX291,"LWP")</f>
        <v>1</v>
      </c>
      <c r="BD291" s="42">
        <f>SUM(COUNTIFS($T291:$AX291,{"PAT","MAT"}))</f>
        <v>0</v>
      </c>
      <c r="BE291" s="42">
        <f>COUNTIFS($T291:$AX291,"HO")</f>
        <v>0</v>
      </c>
      <c r="BF291" s="42">
        <f>COUNTIFS($T291:$AX291,"NA")</f>
        <v>0</v>
      </c>
      <c r="BG291" s="42">
        <f>COUNTIFS($T291:$AX291,"PL")</f>
        <v>1</v>
      </c>
      <c r="BH291" s="42">
        <f>COUNTIFS($T291:$AX291,"CL")</f>
        <v>0</v>
      </c>
      <c r="BI291" s="42">
        <f>COUNTIFS($T291:$AX291,"BL")</f>
        <v>0</v>
      </c>
      <c r="BJ291" s="42">
        <f>COUNTIFS($T291:$AX291,"CO")</f>
        <v>0</v>
      </c>
      <c r="BK291" s="42">
        <f t="shared" si="27"/>
        <v>1</v>
      </c>
      <c r="BL291" s="42">
        <f t="shared" si="28"/>
        <v>1</v>
      </c>
      <c r="BM291" s="42">
        <f t="shared" si="29"/>
        <v>1</v>
      </c>
      <c r="BN291" s="42">
        <f>SUM(AY291:BJ291)+SUM(COUNTIFS(Q291:AX291,{"TERM","RESIGNED"}))</f>
        <v>30.5</v>
      </c>
      <c r="BO291" s="1" t="s">
        <v>45</v>
      </c>
      <c r="BP291" s="42" t="s">
        <v>1018</v>
      </c>
      <c r="BQ291" s="34"/>
    </row>
    <row r="292" spans="1:69" x14ac:dyDescent="0.25">
      <c r="A292" s="32">
        <f t="shared" si="30"/>
        <v>290</v>
      </c>
      <c r="B292" s="1" t="s">
        <v>172</v>
      </c>
      <c r="C292" s="1">
        <v>101081</v>
      </c>
      <c r="D292" s="27">
        <v>101081</v>
      </c>
      <c r="E292" s="1" t="s">
        <v>945</v>
      </c>
      <c r="F292" s="34" t="s">
        <v>403</v>
      </c>
      <c r="G292" s="34" t="s">
        <v>123</v>
      </c>
      <c r="H292" s="30">
        <v>44362</v>
      </c>
      <c r="I292" s="30" t="s">
        <v>39</v>
      </c>
      <c r="J292" s="30" t="s">
        <v>39</v>
      </c>
      <c r="K292" s="42">
        <f t="shared" ca="1" si="25"/>
        <v>940</v>
      </c>
      <c r="L292" s="44" t="str">
        <f t="shared" si="26"/>
        <v>Billable</v>
      </c>
      <c r="M292" s="34" t="s">
        <v>124</v>
      </c>
      <c r="N292" s="1" t="s">
        <v>41</v>
      </c>
      <c r="O292" s="1" t="s">
        <v>42</v>
      </c>
      <c r="P292" s="1"/>
      <c r="Q292" s="1"/>
      <c r="R292" s="1" t="s">
        <v>57</v>
      </c>
      <c r="S292" s="33" t="s">
        <v>366</v>
      </c>
      <c r="T292" s="47" t="s">
        <v>969</v>
      </c>
      <c r="U292" s="47" t="s">
        <v>20</v>
      </c>
      <c r="V292" s="47" t="s">
        <v>20</v>
      </c>
      <c r="W292" s="47" t="s">
        <v>969</v>
      </c>
      <c r="X292" s="47" t="s">
        <v>969</v>
      </c>
      <c r="Y292" s="47" t="s">
        <v>969</v>
      </c>
      <c r="Z292" s="47" t="s">
        <v>969</v>
      </c>
      <c r="AA292" s="47" t="s">
        <v>969</v>
      </c>
      <c r="AB292" s="47" t="s">
        <v>20</v>
      </c>
      <c r="AC292" s="47" t="s">
        <v>20</v>
      </c>
      <c r="AD292" s="47" t="s">
        <v>969</v>
      </c>
      <c r="AE292" s="47" t="s">
        <v>969</v>
      </c>
      <c r="AF292" s="47" t="s">
        <v>969</v>
      </c>
      <c r="AG292" s="47" t="s">
        <v>969</v>
      </c>
      <c r="AH292" s="47" t="s">
        <v>969</v>
      </c>
      <c r="AI292" s="47" t="s">
        <v>20</v>
      </c>
      <c r="AJ292" s="47" t="s">
        <v>20</v>
      </c>
      <c r="AK292" s="47" t="s">
        <v>969</v>
      </c>
      <c r="AL292" s="47" t="s">
        <v>969</v>
      </c>
      <c r="AM292" s="47" t="s">
        <v>969</v>
      </c>
      <c r="AN292" s="47" t="s">
        <v>969</v>
      </c>
      <c r="AO292" s="47" t="s">
        <v>969</v>
      </c>
      <c r="AP292" s="47" t="s">
        <v>20</v>
      </c>
      <c r="AQ292" s="47" t="s">
        <v>20</v>
      </c>
      <c r="AR292" s="47" t="s">
        <v>20</v>
      </c>
      <c r="AS292" s="47" t="s">
        <v>969</v>
      </c>
      <c r="AT292" s="47" t="s">
        <v>969</v>
      </c>
      <c r="AU292" s="47" t="s">
        <v>969</v>
      </c>
      <c r="AV292" s="47" t="s">
        <v>969</v>
      </c>
      <c r="AW292" s="47" t="s">
        <v>20</v>
      </c>
      <c r="AX292" s="47" t="s">
        <v>20</v>
      </c>
      <c r="AY292" s="42">
        <f>COUNTIFS($T292:$AX292,"P")</f>
        <v>0</v>
      </c>
      <c r="AZ292" s="42">
        <f>COUNTIFS($T292:$AX292,"HD")/2</f>
        <v>0</v>
      </c>
      <c r="BA292" s="42">
        <f>COUNTIFS($T292:$AX292,"DO")</f>
        <v>11</v>
      </c>
      <c r="BB292" s="1">
        <f>COUNTIFS($T292:$AX292,"UPL")</f>
        <v>0</v>
      </c>
      <c r="BC292" s="42">
        <f>COUNTIFS($T292:$AX292,"LWP")</f>
        <v>0</v>
      </c>
      <c r="BD292" s="42">
        <f>SUM(COUNTIFS($T292:$AX292,{"PAT","MAT"}))</f>
        <v>20</v>
      </c>
      <c r="BE292" s="42">
        <f>COUNTIFS($T292:$AX292,"HO")</f>
        <v>0</v>
      </c>
      <c r="BF292" s="42">
        <f>COUNTIFS($T292:$AX292,"NA")</f>
        <v>0</v>
      </c>
      <c r="BG292" s="42">
        <f>COUNTIFS($T292:$AX292,"PL")</f>
        <v>0</v>
      </c>
      <c r="BH292" s="42">
        <f>COUNTIFS($T292:$AX292,"CL")</f>
        <v>0</v>
      </c>
      <c r="BI292" s="42">
        <f>COUNTIFS($T292:$AX292,"BL")</f>
        <v>0</v>
      </c>
      <c r="BJ292" s="42">
        <f>COUNTIFS($T292:$AX292,"CO")</f>
        <v>0</v>
      </c>
      <c r="BK292" s="42">
        <f t="shared" si="27"/>
        <v>0</v>
      </c>
      <c r="BL292" s="42">
        <f t="shared" si="28"/>
        <v>0</v>
      </c>
      <c r="BM292" s="42">
        <f t="shared" si="29"/>
        <v>0</v>
      </c>
      <c r="BN292" s="42">
        <f>SUM(AY292:BJ292)+SUM(COUNTIFS(Q292:AX292,{"TERM","RESIGNED"}))</f>
        <v>31</v>
      </c>
      <c r="BO292" s="1" t="s">
        <v>45</v>
      </c>
      <c r="BP292" s="42" t="s">
        <v>1023</v>
      </c>
      <c r="BQ292" s="34" t="s">
        <v>1464</v>
      </c>
    </row>
    <row r="293" spans="1:69" x14ac:dyDescent="0.25">
      <c r="A293" s="32">
        <f t="shared" si="30"/>
        <v>291</v>
      </c>
      <c r="B293" s="1" t="s">
        <v>172</v>
      </c>
      <c r="C293" s="1">
        <v>101111</v>
      </c>
      <c r="D293" s="27">
        <v>101111</v>
      </c>
      <c r="E293" s="1" t="s">
        <v>945</v>
      </c>
      <c r="F293" s="34" t="s">
        <v>404</v>
      </c>
      <c r="G293" s="34" t="s">
        <v>143</v>
      </c>
      <c r="H293" s="30">
        <v>44369</v>
      </c>
      <c r="I293" s="30" t="s">
        <v>39</v>
      </c>
      <c r="J293" s="30" t="s">
        <v>39</v>
      </c>
      <c r="K293" s="42">
        <f t="shared" ca="1" si="25"/>
        <v>933</v>
      </c>
      <c r="L293" s="44" t="str">
        <f t="shared" si="26"/>
        <v>Billable</v>
      </c>
      <c r="M293" s="34" t="s">
        <v>124</v>
      </c>
      <c r="N293" s="1" t="s">
        <v>41</v>
      </c>
      <c r="O293" s="1" t="s">
        <v>42</v>
      </c>
      <c r="P293" s="1"/>
      <c r="Q293" s="1"/>
      <c r="R293" s="1" t="s">
        <v>57</v>
      </c>
      <c r="S293" s="33" t="s">
        <v>167</v>
      </c>
      <c r="T293" s="47" t="s">
        <v>965</v>
      </c>
      <c r="U293" s="47" t="s">
        <v>20</v>
      </c>
      <c r="V293" s="47" t="s">
        <v>20</v>
      </c>
      <c r="W293" s="47" t="s">
        <v>967</v>
      </c>
      <c r="X293" s="47" t="s">
        <v>965</v>
      </c>
      <c r="Y293" s="47" t="s">
        <v>965</v>
      </c>
      <c r="Z293" s="47" t="s">
        <v>965</v>
      </c>
      <c r="AA293" s="47" t="s">
        <v>965</v>
      </c>
      <c r="AB293" s="47" t="s">
        <v>20</v>
      </c>
      <c r="AC293" s="47" t="s">
        <v>20</v>
      </c>
      <c r="AD293" s="47" t="s">
        <v>965</v>
      </c>
      <c r="AE293" s="47" t="s">
        <v>965</v>
      </c>
      <c r="AF293" s="47" t="s">
        <v>965</v>
      </c>
      <c r="AG293" s="47" t="s">
        <v>965</v>
      </c>
      <c r="AH293" s="47" t="s">
        <v>965</v>
      </c>
      <c r="AI293" s="47" t="s">
        <v>20</v>
      </c>
      <c r="AJ293" s="47" t="s">
        <v>20</v>
      </c>
      <c r="AK293" s="47" t="s">
        <v>965</v>
      </c>
      <c r="AL293" s="47" t="s">
        <v>967</v>
      </c>
      <c r="AM293" s="47" t="s">
        <v>968</v>
      </c>
      <c r="AN293" s="47" t="s">
        <v>965</v>
      </c>
      <c r="AO293" s="47" t="s">
        <v>965</v>
      </c>
      <c r="AP293" s="47" t="s">
        <v>20</v>
      </c>
      <c r="AQ293" s="47" t="s">
        <v>20</v>
      </c>
      <c r="AR293" s="47" t="s">
        <v>20</v>
      </c>
      <c r="AS293" s="47" t="s">
        <v>965</v>
      </c>
      <c r="AT293" s="47" t="s">
        <v>965</v>
      </c>
      <c r="AU293" s="47" t="s">
        <v>965</v>
      </c>
      <c r="AV293" s="47" t="s">
        <v>968</v>
      </c>
      <c r="AW293" s="47" t="s">
        <v>20</v>
      </c>
      <c r="AX293" s="47" t="s">
        <v>20</v>
      </c>
      <c r="AY293" s="42">
        <f>COUNTIFS($T293:$AX293,"P")</f>
        <v>16</v>
      </c>
      <c r="AZ293" s="42">
        <f>COUNTIFS($T293:$AX293,"HD")/2</f>
        <v>0</v>
      </c>
      <c r="BA293" s="42">
        <f>COUNTIFS($T293:$AX293,"DO")</f>
        <v>11</v>
      </c>
      <c r="BB293" s="1">
        <f>COUNTIFS($T293:$AX293,"UPL")</f>
        <v>0</v>
      </c>
      <c r="BC293" s="42">
        <f>COUNTIFS($T293:$AX293,"LWP")</f>
        <v>0</v>
      </c>
      <c r="BD293" s="42">
        <f>SUM(COUNTIFS($T293:$AX293,{"PAT","MAT"}))</f>
        <v>0</v>
      </c>
      <c r="BE293" s="42">
        <f>COUNTIFS($T293:$AX293,"HO")</f>
        <v>0</v>
      </c>
      <c r="BF293" s="42">
        <f>COUNTIFS($T293:$AX293,"NA")</f>
        <v>0</v>
      </c>
      <c r="BG293" s="42">
        <f>COUNTIFS($T293:$AX293,"PL")</f>
        <v>2</v>
      </c>
      <c r="BH293" s="42">
        <f>COUNTIFS($T293:$AX293,"CL")</f>
        <v>2</v>
      </c>
      <c r="BI293" s="42">
        <f>COUNTIFS($T293:$AX293,"BL")</f>
        <v>0</v>
      </c>
      <c r="BJ293" s="42">
        <f>COUNTIFS($T293:$AX293,"CO")</f>
        <v>0</v>
      </c>
      <c r="BK293" s="42">
        <f t="shared" si="27"/>
        <v>4</v>
      </c>
      <c r="BL293" s="42">
        <f t="shared" si="28"/>
        <v>0</v>
      </c>
      <c r="BM293" s="42">
        <f t="shared" si="29"/>
        <v>1</v>
      </c>
      <c r="BN293" s="42">
        <f>SUM(AY293:BJ293)+SUM(COUNTIFS(Q293:AX293,{"TERM","RESIGNED"}))</f>
        <v>31</v>
      </c>
      <c r="BO293" s="1" t="s">
        <v>45</v>
      </c>
      <c r="BP293" s="42" t="s">
        <v>1018</v>
      </c>
      <c r="BQ293" s="34"/>
    </row>
    <row r="294" spans="1:69" x14ac:dyDescent="0.25">
      <c r="A294" s="32">
        <f t="shared" si="30"/>
        <v>292</v>
      </c>
      <c r="B294" s="1" t="s">
        <v>172</v>
      </c>
      <c r="C294" s="1">
        <v>101125</v>
      </c>
      <c r="D294" s="27">
        <v>101125</v>
      </c>
      <c r="E294" s="1" t="s">
        <v>946</v>
      </c>
      <c r="F294" s="34" t="s">
        <v>405</v>
      </c>
      <c r="G294" s="34" t="s">
        <v>55</v>
      </c>
      <c r="H294" s="30">
        <v>44376</v>
      </c>
      <c r="I294" s="30" t="s">
        <v>39</v>
      </c>
      <c r="J294" s="30" t="s">
        <v>39</v>
      </c>
      <c r="K294" s="42">
        <f t="shared" ca="1" si="25"/>
        <v>926</v>
      </c>
      <c r="L294" s="44" t="str">
        <f t="shared" si="26"/>
        <v>Non Billable</v>
      </c>
      <c r="M294" s="34" t="s">
        <v>56</v>
      </c>
      <c r="N294" s="1" t="s">
        <v>41</v>
      </c>
      <c r="O294" s="1" t="s">
        <v>42</v>
      </c>
      <c r="P294" s="1"/>
      <c r="Q294" s="1"/>
      <c r="R294" s="1" t="s">
        <v>57</v>
      </c>
      <c r="S294" s="33" t="s">
        <v>76</v>
      </c>
      <c r="T294" s="47" t="s">
        <v>965</v>
      </c>
      <c r="U294" s="47" t="s">
        <v>20</v>
      </c>
      <c r="V294" s="47" t="s">
        <v>20</v>
      </c>
      <c r="W294" s="47" t="s">
        <v>965</v>
      </c>
      <c r="X294" s="47" t="s">
        <v>965</v>
      </c>
      <c r="Y294" s="47" t="s">
        <v>965</v>
      </c>
      <c r="Z294" s="47" t="s">
        <v>965</v>
      </c>
      <c r="AA294" s="47" t="s">
        <v>965</v>
      </c>
      <c r="AB294" s="47" t="s">
        <v>20</v>
      </c>
      <c r="AC294" s="47" t="s">
        <v>20</v>
      </c>
      <c r="AD294" s="47" t="s">
        <v>965</v>
      </c>
      <c r="AE294" s="47" t="s">
        <v>965</v>
      </c>
      <c r="AF294" s="47" t="s">
        <v>967</v>
      </c>
      <c r="AG294" s="47" t="s">
        <v>968</v>
      </c>
      <c r="AH294" s="47" t="s">
        <v>968</v>
      </c>
      <c r="AI294" s="47" t="s">
        <v>20</v>
      </c>
      <c r="AJ294" s="47" t="s">
        <v>20</v>
      </c>
      <c r="AK294" s="47" t="s">
        <v>965</v>
      </c>
      <c r="AL294" s="47" t="s">
        <v>965</v>
      </c>
      <c r="AM294" s="47" t="s">
        <v>965</v>
      </c>
      <c r="AN294" s="47" t="s">
        <v>965</v>
      </c>
      <c r="AO294" s="47" t="s">
        <v>965</v>
      </c>
      <c r="AP294" s="47" t="s">
        <v>20</v>
      </c>
      <c r="AQ294" s="47" t="s">
        <v>20</v>
      </c>
      <c r="AR294" s="47" t="s">
        <v>20</v>
      </c>
      <c r="AS294" s="47" t="s">
        <v>965</v>
      </c>
      <c r="AT294" s="47" t="s">
        <v>968</v>
      </c>
      <c r="AU294" s="47" t="s">
        <v>968</v>
      </c>
      <c r="AV294" s="47" t="s">
        <v>968</v>
      </c>
      <c r="AW294" s="47" t="s">
        <v>20</v>
      </c>
      <c r="AX294" s="47" t="s">
        <v>20</v>
      </c>
      <c r="AY294" s="42">
        <f>COUNTIFS($T294:$AX294,"P")</f>
        <v>14</v>
      </c>
      <c r="AZ294" s="42">
        <f>COUNTIFS($T294:$AX294,"HD")/2</f>
        <v>0</v>
      </c>
      <c r="BA294" s="42">
        <f>COUNTIFS($T294:$AX294,"DO")</f>
        <v>11</v>
      </c>
      <c r="BB294" s="1">
        <f>COUNTIFS($T294:$AX294,"UPL")</f>
        <v>0</v>
      </c>
      <c r="BC294" s="42">
        <f>COUNTIFS($T294:$AX294,"LWP")</f>
        <v>0</v>
      </c>
      <c r="BD294" s="42">
        <f>SUM(COUNTIFS($T294:$AX294,{"PAT","MAT"}))</f>
        <v>0</v>
      </c>
      <c r="BE294" s="42">
        <f>COUNTIFS($T294:$AX294,"HO")</f>
        <v>0</v>
      </c>
      <c r="BF294" s="42">
        <f>COUNTIFS($T294:$AX294,"NA")</f>
        <v>0</v>
      </c>
      <c r="BG294" s="42">
        <f>COUNTIFS($T294:$AX294,"PL")</f>
        <v>5</v>
      </c>
      <c r="BH294" s="42">
        <f>COUNTIFS($T294:$AX294,"CL")</f>
        <v>1</v>
      </c>
      <c r="BI294" s="42">
        <f>COUNTIFS($T294:$AX294,"BL")</f>
        <v>0</v>
      </c>
      <c r="BJ294" s="42">
        <f>COUNTIFS($T294:$AX294,"CO")</f>
        <v>0</v>
      </c>
      <c r="BK294" s="42">
        <f t="shared" si="27"/>
        <v>6</v>
      </c>
      <c r="BL294" s="42">
        <f t="shared" si="28"/>
        <v>0</v>
      </c>
      <c r="BM294" s="42">
        <f t="shared" si="29"/>
        <v>1</v>
      </c>
      <c r="BN294" s="42">
        <f>SUM(AY294:BJ294)+SUM(COUNTIFS(Q294:AX294,{"TERM","RESIGNED"}))</f>
        <v>31</v>
      </c>
      <c r="BO294" s="1" t="s">
        <v>45</v>
      </c>
      <c r="BP294" s="42" t="s">
        <v>1215</v>
      </c>
      <c r="BQ294" s="34"/>
    </row>
    <row r="295" spans="1:69" x14ac:dyDescent="0.25">
      <c r="A295" s="32">
        <f t="shared" si="30"/>
        <v>293</v>
      </c>
      <c r="B295" s="1" t="s">
        <v>172</v>
      </c>
      <c r="C295" s="1">
        <v>101146</v>
      </c>
      <c r="D295" s="27">
        <v>101146</v>
      </c>
      <c r="E295" s="1" t="s">
        <v>946</v>
      </c>
      <c r="F295" s="34" t="s">
        <v>406</v>
      </c>
      <c r="G295" s="34" t="s">
        <v>123</v>
      </c>
      <c r="H295" s="30">
        <v>44383</v>
      </c>
      <c r="I295" s="30" t="s">
        <v>39</v>
      </c>
      <c r="J295" s="30" t="s">
        <v>39</v>
      </c>
      <c r="K295" s="42">
        <f t="shared" ca="1" si="25"/>
        <v>919</v>
      </c>
      <c r="L295" s="44" t="str">
        <f t="shared" si="26"/>
        <v>Billable</v>
      </c>
      <c r="M295" s="34" t="s">
        <v>124</v>
      </c>
      <c r="N295" s="1" t="s">
        <v>41</v>
      </c>
      <c r="O295" s="1" t="s">
        <v>42</v>
      </c>
      <c r="P295" s="1"/>
      <c r="Q295" s="1"/>
      <c r="R295" s="1" t="s">
        <v>57</v>
      </c>
      <c r="S295" s="33" t="s">
        <v>148</v>
      </c>
      <c r="T295" s="47" t="s">
        <v>965</v>
      </c>
      <c r="U295" s="47" t="s">
        <v>20</v>
      </c>
      <c r="V295" s="47" t="s">
        <v>20</v>
      </c>
      <c r="W295" s="47" t="s">
        <v>965</v>
      </c>
      <c r="X295" s="47" t="s">
        <v>966</v>
      </c>
      <c r="Y295" s="47" t="s">
        <v>968</v>
      </c>
      <c r="Z295" s="47" t="s">
        <v>967</v>
      </c>
      <c r="AA295" s="47" t="s">
        <v>965</v>
      </c>
      <c r="AB295" s="47" t="s">
        <v>20</v>
      </c>
      <c r="AC295" s="47" t="s">
        <v>20</v>
      </c>
      <c r="AD295" s="47" t="s">
        <v>22</v>
      </c>
      <c r="AE295" s="47" t="s">
        <v>965</v>
      </c>
      <c r="AF295" s="47" t="s">
        <v>965</v>
      </c>
      <c r="AG295" s="47" t="s">
        <v>965</v>
      </c>
      <c r="AH295" s="47" t="s">
        <v>965</v>
      </c>
      <c r="AI295" s="47" t="s">
        <v>20</v>
      </c>
      <c r="AJ295" s="47" t="s">
        <v>20</v>
      </c>
      <c r="AK295" s="47" t="s">
        <v>965</v>
      </c>
      <c r="AL295" s="47" t="s">
        <v>965</v>
      </c>
      <c r="AM295" s="47" t="s">
        <v>965</v>
      </c>
      <c r="AN295" s="47" t="s">
        <v>965</v>
      </c>
      <c r="AO295" s="47" t="s">
        <v>965</v>
      </c>
      <c r="AP295" s="47" t="s">
        <v>20</v>
      </c>
      <c r="AQ295" s="47" t="s">
        <v>20</v>
      </c>
      <c r="AR295" s="47" t="s">
        <v>20</v>
      </c>
      <c r="AS295" s="47" t="s">
        <v>965</v>
      </c>
      <c r="AT295" s="47" t="s">
        <v>965</v>
      </c>
      <c r="AU295" s="47" t="s">
        <v>965</v>
      </c>
      <c r="AV295" s="47" t="s">
        <v>967</v>
      </c>
      <c r="AW295" s="47" t="s">
        <v>20</v>
      </c>
      <c r="AX295" s="47" t="s">
        <v>20</v>
      </c>
      <c r="AY295" s="42">
        <f>COUNTIFS($T295:$AX295,"P")</f>
        <v>15</v>
      </c>
      <c r="AZ295" s="42">
        <f>COUNTIFS($T295:$AX295,"HD")/2</f>
        <v>0.5</v>
      </c>
      <c r="BA295" s="42">
        <f>COUNTIFS($T295:$AX295,"DO")</f>
        <v>11</v>
      </c>
      <c r="BB295" s="1">
        <f>COUNTIFS($T295:$AX295,"UPL")</f>
        <v>0</v>
      </c>
      <c r="BC295" s="42">
        <f>COUNTIFS($T295:$AX295,"LWP")</f>
        <v>1</v>
      </c>
      <c r="BD295" s="42">
        <f>SUM(COUNTIFS($T295:$AX295,{"PAT","MAT"}))</f>
        <v>0</v>
      </c>
      <c r="BE295" s="42">
        <f>COUNTIFS($T295:$AX295,"HO")</f>
        <v>0</v>
      </c>
      <c r="BF295" s="42">
        <f>COUNTIFS($T295:$AX295,"NA")</f>
        <v>0</v>
      </c>
      <c r="BG295" s="42">
        <f>COUNTIFS($T295:$AX295,"PL")</f>
        <v>1</v>
      </c>
      <c r="BH295" s="42">
        <f>COUNTIFS($T295:$AX295,"CL")</f>
        <v>2</v>
      </c>
      <c r="BI295" s="42">
        <f>COUNTIFS($T295:$AX295,"BL")</f>
        <v>0</v>
      </c>
      <c r="BJ295" s="42">
        <f>COUNTIFS($T295:$AX295,"CO")</f>
        <v>0</v>
      </c>
      <c r="BK295" s="42">
        <f t="shared" si="27"/>
        <v>3</v>
      </c>
      <c r="BL295" s="42">
        <f t="shared" si="28"/>
        <v>0</v>
      </c>
      <c r="BM295" s="42">
        <f t="shared" si="29"/>
        <v>1</v>
      </c>
      <c r="BN295" s="42">
        <f>SUM(AY295:BJ295)+SUM(COUNTIFS(Q295:AX295,{"TERM","RESIGNED"}))</f>
        <v>30.5</v>
      </c>
      <c r="BO295" s="1" t="s">
        <v>45</v>
      </c>
      <c r="BP295" s="42" t="s">
        <v>1023</v>
      </c>
      <c r="BQ295" s="34"/>
    </row>
    <row r="296" spans="1:69" x14ac:dyDescent="0.25">
      <c r="A296" s="32">
        <f t="shared" si="30"/>
        <v>294</v>
      </c>
      <c r="B296" s="1" t="s">
        <v>172</v>
      </c>
      <c r="C296" s="1">
        <v>101148</v>
      </c>
      <c r="D296" s="27">
        <v>101148</v>
      </c>
      <c r="E296" s="1" t="s">
        <v>946</v>
      </c>
      <c r="F296" s="34" t="s">
        <v>407</v>
      </c>
      <c r="G296" s="34" t="s">
        <v>106</v>
      </c>
      <c r="H296" s="30">
        <v>44386</v>
      </c>
      <c r="I296" s="30" t="s">
        <v>39</v>
      </c>
      <c r="J296" s="30" t="s">
        <v>39</v>
      </c>
      <c r="K296" s="42">
        <f t="shared" ca="1" si="25"/>
        <v>916</v>
      </c>
      <c r="L296" s="44" t="str">
        <f t="shared" si="26"/>
        <v>Non Billable</v>
      </c>
      <c r="M296" s="34" t="s">
        <v>47</v>
      </c>
      <c r="N296" s="1" t="s">
        <v>41</v>
      </c>
      <c r="O296" s="1" t="s">
        <v>42</v>
      </c>
      <c r="P296" s="1"/>
      <c r="Q296" s="1"/>
      <c r="R296" s="1" t="s">
        <v>43</v>
      </c>
      <c r="S296" s="33" t="s">
        <v>82</v>
      </c>
      <c r="T296" s="47" t="s">
        <v>965</v>
      </c>
      <c r="U296" s="47" t="s">
        <v>20</v>
      </c>
      <c r="V296" s="47" t="s">
        <v>20</v>
      </c>
      <c r="W296" s="47" t="s">
        <v>965</v>
      </c>
      <c r="X296" s="47" t="s">
        <v>965</v>
      </c>
      <c r="Y296" s="47" t="s">
        <v>965</v>
      </c>
      <c r="Z296" s="47" t="s">
        <v>965</v>
      </c>
      <c r="AA296" s="47" t="s">
        <v>965</v>
      </c>
      <c r="AB296" s="47" t="s">
        <v>20</v>
      </c>
      <c r="AC296" s="47" t="s">
        <v>20</v>
      </c>
      <c r="AD296" s="47" t="s">
        <v>965</v>
      </c>
      <c r="AE296" s="47" t="s">
        <v>965</v>
      </c>
      <c r="AF296" s="47" t="s">
        <v>965</v>
      </c>
      <c r="AG296" s="47" t="s">
        <v>967</v>
      </c>
      <c r="AH296" s="47" t="s">
        <v>968</v>
      </c>
      <c r="AI296" s="47" t="s">
        <v>20</v>
      </c>
      <c r="AJ296" s="47" t="s">
        <v>20</v>
      </c>
      <c r="AK296" s="47" t="s">
        <v>968</v>
      </c>
      <c r="AL296" s="47" t="s">
        <v>968</v>
      </c>
      <c r="AM296" s="47" t="s">
        <v>968</v>
      </c>
      <c r="AN296" s="47" t="s">
        <v>968</v>
      </c>
      <c r="AO296" s="47" t="s">
        <v>968</v>
      </c>
      <c r="AP296" s="47" t="s">
        <v>20</v>
      </c>
      <c r="AQ296" s="47" t="s">
        <v>20</v>
      </c>
      <c r="AR296" s="47" t="s">
        <v>20</v>
      </c>
      <c r="AS296" s="47" t="s">
        <v>967</v>
      </c>
      <c r="AT296" s="47" t="s">
        <v>965</v>
      </c>
      <c r="AU296" s="47" t="s">
        <v>965</v>
      </c>
      <c r="AV296" s="47" t="s">
        <v>965</v>
      </c>
      <c r="AW296" s="47" t="s">
        <v>20</v>
      </c>
      <c r="AX296" s="47" t="s">
        <v>20</v>
      </c>
      <c r="AY296" s="42">
        <f>COUNTIFS($T296:$AX296,"P")</f>
        <v>12</v>
      </c>
      <c r="AZ296" s="42">
        <f>COUNTIFS($T296:$AX296,"HD")/2</f>
        <v>0</v>
      </c>
      <c r="BA296" s="42">
        <f>COUNTIFS($T296:$AX296,"DO")</f>
        <v>11</v>
      </c>
      <c r="BB296" s="1">
        <f>COUNTIFS($T296:$AX296,"UPL")</f>
        <v>0</v>
      </c>
      <c r="BC296" s="42">
        <f>COUNTIFS($T296:$AX296,"LWP")</f>
        <v>0</v>
      </c>
      <c r="BD296" s="42">
        <f>SUM(COUNTIFS($T296:$AX296,{"PAT","MAT"}))</f>
        <v>0</v>
      </c>
      <c r="BE296" s="42">
        <f>COUNTIFS($T296:$AX296,"HO")</f>
        <v>0</v>
      </c>
      <c r="BF296" s="42">
        <f>COUNTIFS($T296:$AX296,"NA")</f>
        <v>0</v>
      </c>
      <c r="BG296" s="42">
        <f>COUNTIFS($T296:$AX296,"PL")</f>
        <v>6</v>
      </c>
      <c r="BH296" s="42">
        <f>COUNTIFS($T296:$AX296,"CL")</f>
        <v>2</v>
      </c>
      <c r="BI296" s="42">
        <f>COUNTIFS($T296:$AX296,"BL")</f>
        <v>0</v>
      </c>
      <c r="BJ296" s="42">
        <f>COUNTIFS($T296:$AX296,"CO")</f>
        <v>0</v>
      </c>
      <c r="BK296" s="42">
        <f t="shared" si="27"/>
        <v>8</v>
      </c>
      <c r="BL296" s="42">
        <f t="shared" si="28"/>
        <v>0</v>
      </c>
      <c r="BM296" s="42">
        <f t="shared" si="29"/>
        <v>0</v>
      </c>
      <c r="BN296" s="42">
        <f>SUM(AY296:BJ296)+SUM(COUNTIFS(Q296:AX296,{"TERM","RESIGNED"}))</f>
        <v>31</v>
      </c>
      <c r="BO296" s="1" t="s">
        <v>45</v>
      </c>
      <c r="BP296" s="42" t="s">
        <v>1214</v>
      </c>
      <c r="BQ296" s="34"/>
    </row>
    <row r="297" spans="1:69" x14ac:dyDescent="0.25">
      <c r="A297" s="32">
        <f t="shared" si="30"/>
        <v>295</v>
      </c>
      <c r="B297" s="1" t="s">
        <v>172</v>
      </c>
      <c r="C297" s="1">
        <v>101164</v>
      </c>
      <c r="D297" s="27">
        <v>101164</v>
      </c>
      <c r="E297" s="1" t="s">
        <v>946</v>
      </c>
      <c r="F297" s="34" t="s">
        <v>408</v>
      </c>
      <c r="G297" s="34" t="s">
        <v>123</v>
      </c>
      <c r="H297" s="30">
        <v>44386</v>
      </c>
      <c r="I297" s="30" t="s">
        <v>39</v>
      </c>
      <c r="J297" s="30" t="s">
        <v>39</v>
      </c>
      <c r="K297" s="42">
        <f t="shared" ca="1" si="25"/>
        <v>916</v>
      </c>
      <c r="L297" s="44" t="str">
        <f t="shared" si="26"/>
        <v>Billable</v>
      </c>
      <c r="M297" s="34" t="s">
        <v>124</v>
      </c>
      <c r="N297" s="1" t="s">
        <v>41</v>
      </c>
      <c r="O297" s="1" t="s">
        <v>42</v>
      </c>
      <c r="P297" s="1"/>
      <c r="Q297" s="1"/>
      <c r="R297" s="1" t="s">
        <v>57</v>
      </c>
      <c r="S297" s="33" t="s">
        <v>137</v>
      </c>
      <c r="T297" s="47" t="s">
        <v>965</v>
      </c>
      <c r="U297" s="47" t="s">
        <v>20</v>
      </c>
      <c r="V297" s="47" t="s">
        <v>20</v>
      </c>
      <c r="W297" s="47" t="s">
        <v>965</v>
      </c>
      <c r="X297" s="47" t="s">
        <v>965</v>
      </c>
      <c r="Y297" s="47" t="s">
        <v>965</v>
      </c>
      <c r="Z297" s="47" t="s">
        <v>965</v>
      </c>
      <c r="AA297" s="47" t="s">
        <v>965</v>
      </c>
      <c r="AB297" s="47" t="s">
        <v>20</v>
      </c>
      <c r="AC297" s="47" t="s">
        <v>20</v>
      </c>
      <c r="AD297" s="47" t="s">
        <v>965</v>
      </c>
      <c r="AE297" s="47" t="s">
        <v>965</v>
      </c>
      <c r="AF297" s="47" t="s">
        <v>965</v>
      </c>
      <c r="AG297" s="47" t="s">
        <v>965</v>
      </c>
      <c r="AH297" s="47" t="s">
        <v>965</v>
      </c>
      <c r="AI297" s="47" t="s">
        <v>20</v>
      </c>
      <c r="AJ297" s="47" t="s">
        <v>20</v>
      </c>
      <c r="AK297" s="47" t="s">
        <v>965</v>
      </c>
      <c r="AL297" s="47" t="s">
        <v>965</v>
      </c>
      <c r="AM297" s="47" t="s">
        <v>965</v>
      </c>
      <c r="AN297" s="47" t="s">
        <v>965</v>
      </c>
      <c r="AO297" s="47" t="s">
        <v>965</v>
      </c>
      <c r="AP297" s="47" t="s">
        <v>20</v>
      </c>
      <c r="AQ297" s="47" t="s">
        <v>20</v>
      </c>
      <c r="AR297" s="47" t="s">
        <v>20</v>
      </c>
      <c r="AS297" s="47" t="s">
        <v>967</v>
      </c>
      <c r="AT297" s="47" t="s">
        <v>965</v>
      </c>
      <c r="AU297" s="47" t="s">
        <v>965</v>
      </c>
      <c r="AV297" s="47" t="s">
        <v>965</v>
      </c>
      <c r="AW297" s="47" t="s">
        <v>20</v>
      </c>
      <c r="AX297" s="47" t="s">
        <v>20</v>
      </c>
      <c r="AY297" s="42">
        <f>COUNTIFS($T297:$AX297,"P")</f>
        <v>19</v>
      </c>
      <c r="AZ297" s="42">
        <f>COUNTIFS($T297:$AX297,"HD")/2</f>
        <v>0</v>
      </c>
      <c r="BA297" s="42">
        <f>COUNTIFS($T297:$AX297,"DO")</f>
        <v>11</v>
      </c>
      <c r="BB297" s="1">
        <f>COUNTIFS($T297:$AX297,"UPL")</f>
        <v>0</v>
      </c>
      <c r="BC297" s="42">
        <f>COUNTIFS($T297:$AX297,"LWP")</f>
        <v>0</v>
      </c>
      <c r="BD297" s="42">
        <f>SUM(COUNTIFS($T297:$AX297,{"PAT","MAT"}))</f>
        <v>0</v>
      </c>
      <c r="BE297" s="42">
        <f>COUNTIFS($T297:$AX297,"HO")</f>
        <v>0</v>
      </c>
      <c r="BF297" s="42">
        <f>COUNTIFS($T297:$AX297,"NA")</f>
        <v>0</v>
      </c>
      <c r="BG297" s="42">
        <f>COUNTIFS($T297:$AX297,"PL")</f>
        <v>0</v>
      </c>
      <c r="BH297" s="42">
        <f>COUNTIFS($T297:$AX297,"CL")</f>
        <v>1</v>
      </c>
      <c r="BI297" s="42">
        <f>COUNTIFS($T297:$AX297,"BL")</f>
        <v>0</v>
      </c>
      <c r="BJ297" s="42">
        <f>COUNTIFS($T297:$AX297,"CO")</f>
        <v>0</v>
      </c>
      <c r="BK297" s="42">
        <f t="shared" si="27"/>
        <v>1</v>
      </c>
      <c r="BL297" s="42">
        <f t="shared" si="28"/>
        <v>1</v>
      </c>
      <c r="BM297" s="42">
        <f t="shared" si="29"/>
        <v>1</v>
      </c>
      <c r="BN297" s="42">
        <f>SUM(AY297:BJ297)+SUM(COUNTIFS(Q297:AX297,{"TERM","RESIGNED"}))</f>
        <v>31</v>
      </c>
      <c r="BO297" s="1" t="s">
        <v>45</v>
      </c>
      <c r="BP297" s="42" t="s">
        <v>1018</v>
      </c>
      <c r="BQ297" s="34"/>
    </row>
    <row r="298" spans="1:69" x14ac:dyDescent="0.25">
      <c r="A298" s="32">
        <f t="shared" si="30"/>
        <v>296</v>
      </c>
      <c r="B298" s="1" t="s">
        <v>172</v>
      </c>
      <c r="C298" s="1">
        <v>101179</v>
      </c>
      <c r="D298" s="27">
        <v>101179</v>
      </c>
      <c r="E298" s="1" t="s">
        <v>946</v>
      </c>
      <c r="F298" s="34" t="s">
        <v>409</v>
      </c>
      <c r="G298" s="34" t="s">
        <v>106</v>
      </c>
      <c r="H298" s="30">
        <v>44392</v>
      </c>
      <c r="I298" s="30" t="s">
        <v>39</v>
      </c>
      <c r="J298" s="30" t="s">
        <v>39</v>
      </c>
      <c r="K298" s="42">
        <f t="shared" ca="1" si="25"/>
        <v>910</v>
      </c>
      <c r="L298" s="44" t="str">
        <f t="shared" si="26"/>
        <v>Non Billable</v>
      </c>
      <c r="M298" s="34" t="s">
        <v>210</v>
      </c>
      <c r="N298" s="1" t="s">
        <v>41</v>
      </c>
      <c r="O298" s="1" t="s">
        <v>42</v>
      </c>
      <c r="P298" s="1"/>
      <c r="Q298" s="1"/>
      <c r="R298" s="1" t="s">
        <v>43</v>
      </c>
      <c r="S298" s="33" t="s">
        <v>209</v>
      </c>
      <c r="T298" s="47" t="s">
        <v>965</v>
      </c>
      <c r="U298" s="47" t="s">
        <v>20</v>
      </c>
      <c r="V298" s="47" t="s">
        <v>20</v>
      </c>
      <c r="W298" s="47" t="s">
        <v>965</v>
      </c>
      <c r="X298" s="47" t="s">
        <v>965</v>
      </c>
      <c r="Y298" s="47" t="s">
        <v>965</v>
      </c>
      <c r="Z298" s="47" t="s">
        <v>965</v>
      </c>
      <c r="AA298" s="47" t="s">
        <v>965</v>
      </c>
      <c r="AB298" s="47" t="s">
        <v>20</v>
      </c>
      <c r="AC298" s="47" t="s">
        <v>20</v>
      </c>
      <c r="AD298" s="47" t="s">
        <v>965</v>
      </c>
      <c r="AE298" s="47" t="s">
        <v>967</v>
      </c>
      <c r="AF298" s="47" t="s">
        <v>965</v>
      </c>
      <c r="AG298" s="47" t="s">
        <v>965</v>
      </c>
      <c r="AH298" s="47" t="s">
        <v>965</v>
      </c>
      <c r="AI298" s="47" t="s">
        <v>20</v>
      </c>
      <c r="AJ298" s="47" t="s">
        <v>20</v>
      </c>
      <c r="AK298" s="47" t="s">
        <v>965</v>
      </c>
      <c r="AL298" s="47" t="s">
        <v>965</v>
      </c>
      <c r="AM298" s="47" t="s">
        <v>965</v>
      </c>
      <c r="AN298" s="47" t="s">
        <v>965</v>
      </c>
      <c r="AO298" s="47" t="s">
        <v>965</v>
      </c>
      <c r="AP298" s="47" t="s">
        <v>20</v>
      </c>
      <c r="AQ298" s="47" t="s">
        <v>20</v>
      </c>
      <c r="AR298" s="47" t="s">
        <v>20</v>
      </c>
      <c r="AS298" s="47" t="s">
        <v>965</v>
      </c>
      <c r="AT298" s="47" t="s">
        <v>965</v>
      </c>
      <c r="AU298" s="47" t="s">
        <v>965</v>
      </c>
      <c r="AV298" s="47" t="s">
        <v>968</v>
      </c>
      <c r="AW298" s="47" t="s">
        <v>20</v>
      </c>
      <c r="AX298" s="47" t="s">
        <v>20</v>
      </c>
      <c r="AY298" s="42">
        <f>COUNTIFS($T298:$AX298,"P")</f>
        <v>18</v>
      </c>
      <c r="AZ298" s="42">
        <f>COUNTIFS($T298:$AX298,"HD")/2</f>
        <v>0</v>
      </c>
      <c r="BA298" s="42">
        <f>COUNTIFS($T298:$AX298,"DO")</f>
        <v>11</v>
      </c>
      <c r="BB298" s="1">
        <f>COUNTIFS($T298:$AX298,"UPL")</f>
        <v>0</v>
      </c>
      <c r="BC298" s="42">
        <f>COUNTIFS($T298:$AX298,"LWP")</f>
        <v>0</v>
      </c>
      <c r="BD298" s="42">
        <f>SUM(COUNTIFS($T298:$AX298,{"PAT","MAT"}))</f>
        <v>0</v>
      </c>
      <c r="BE298" s="42">
        <f>COUNTIFS($T298:$AX298,"HO")</f>
        <v>0</v>
      </c>
      <c r="BF298" s="42">
        <f>COUNTIFS($T298:$AX298,"NA")</f>
        <v>0</v>
      </c>
      <c r="BG298" s="42">
        <f>COUNTIFS($T298:$AX298,"PL")</f>
        <v>1</v>
      </c>
      <c r="BH298" s="42">
        <f>COUNTIFS($T298:$AX298,"CL")</f>
        <v>1</v>
      </c>
      <c r="BI298" s="42">
        <f>COUNTIFS($T298:$AX298,"BL")</f>
        <v>0</v>
      </c>
      <c r="BJ298" s="42">
        <f>COUNTIFS($T298:$AX298,"CO")</f>
        <v>0</v>
      </c>
      <c r="BK298" s="42">
        <f t="shared" si="27"/>
        <v>2</v>
      </c>
      <c r="BL298" s="42">
        <f t="shared" si="28"/>
        <v>1</v>
      </c>
      <c r="BM298" s="42">
        <f t="shared" si="29"/>
        <v>1</v>
      </c>
      <c r="BN298" s="42">
        <f>SUM(AY298:BJ298)+SUM(COUNTIFS(Q298:AX298,{"TERM","RESIGNED"}))</f>
        <v>31</v>
      </c>
      <c r="BO298" s="1" t="s">
        <v>45</v>
      </c>
      <c r="BP298" s="42" t="s">
        <v>1022</v>
      </c>
      <c r="BQ298" s="34"/>
    </row>
    <row r="299" spans="1:69" x14ac:dyDescent="0.25">
      <c r="A299" s="32">
        <f t="shared" si="30"/>
        <v>297</v>
      </c>
      <c r="B299" s="1" t="s">
        <v>172</v>
      </c>
      <c r="C299" s="1">
        <v>101191</v>
      </c>
      <c r="D299" s="27">
        <v>101191</v>
      </c>
      <c r="E299" s="1" t="s">
        <v>946</v>
      </c>
      <c r="F299" s="34" t="s">
        <v>410</v>
      </c>
      <c r="G299" s="34" t="s">
        <v>190</v>
      </c>
      <c r="H299" s="30">
        <v>44397</v>
      </c>
      <c r="I299" s="30" t="s">
        <v>39</v>
      </c>
      <c r="J299" s="30" t="s">
        <v>39</v>
      </c>
      <c r="K299" s="42">
        <f t="shared" ca="1" si="25"/>
        <v>905</v>
      </c>
      <c r="L299" s="44" t="str">
        <f t="shared" si="26"/>
        <v>Billable</v>
      </c>
      <c r="M299" s="34" t="s">
        <v>187</v>
      </c>
      <c r="N299" s="1" t="s">
        <v>41</v>
      </c>
      <c r="O299" s="1" t="s">
        <v>42</v>
      </c>
      <c r="P299" s="1"/>
      <c r="Q299" s="1"/>
      <c r="R299" s="1" t="s">
        <v>43</v>
      </c>
      <c r="S299" s="33" t="s">
        <v>305</v>
      </c>
      <c r="T299" s="47" t="s">
        <v>967</v>
      </c>
      <c r="U299" s="47" t="s">
        <v>20</v>
      </c>
      <c r="V299" s="47" t="s">
        <v>20</v>
      </c>
      <c r="W299" s="47" t="s">
        <v>22</v>
      </c>
      <c r="X299" s="47" t="s">
        <v>22</v>
      </c>
      <c r="Y299" s="47" t="s">
        <v>965</v>
      </c>
      <c r="Z299" s="47" t="s">
        <v>965</v>
      </c>
      <c r="AA299" s="47" t="s">
        <v>22</v>
      </c>
      <c r="AB299" s="47" t="s">
        <v>20</v>
      </c>
      <c r="AC299" s="47" t="s">
        <v>20</v>
      </c>
      <c r="AD299" s="47" t="s">
        <v>21</v>
      </c>
      <c r="AE299" s="47" t="s">
        <v>965</v>
      </c>
      <c r="AF299" s="47" t="s">
        <v>22</v>
      </c>
      <c r="AG299" s="47" t="s">
        <v>965</v>
      </c>
      <c r="AH299" s="47" t="s">
        <v>22</v>
      </c>
      <c r="AI299" s="47" t="s">
        <v>20</v>
      </c>
      <c r="AJ299" s="47" t="s">
        <v>20</v>
      </c>
      <c r="AK299" s="47" t="s">
        <v>21</v>
      </c>
      <c r="AL299" s="47" t="s">
        <v>21</v>
      </c>
      <c r="AM299" s="47" t="s">
        <v>21</v>
      </c>
      <c r="AN299" s="47" t="s">
        <v>21</v>
      </c>
      <c r="AO299" s="47" t="s">
        <v>21</v>
      </c>
      <c r="AP299" s="47" t="s">
        <v>20</v>
      </c>
      <c r="AQ299" s="47" t="s">
        <v>20</v>
      </c>
      <c r="AR299" s="47" t="s">
        <v>20</v>
      </c>
      <c r="AS299" s="47" t="s">
        <v>21</v>
      </c>
      <c r="AT299" s="47" t="s">
        <v>21</v>
      </c>
      <c r="AU299" s="47" t="s">
        <v>21</v>
      </c>
      <c r="AV299" s="47" t="s">
        <v>21</v>
      </c>
      <c r="AW299" s="47" t="s">
        <v>20</v>
      </c>
      <c r="AX299" s="47" t="s">
        <v>20</v>
      </c>
      <c r="AY299" s="42">
        <f>COUNTIFS($T299:$AX299,"P")</f>
        <v>4</v>
      </c>
      <c r="AZ299" s="42">
        <f>COUNTIFS($T299:$AX299,"HD")/2</f>
        <v>0</v>
      </c>
      <c r="BA299" s="42">
        <f>COUNTIFS($T299:$AX299,"DO")</f>
        <v>11</v>
      </c>
      <c r="BB299" s="1">
        <f>COUNTIFS($T299:$AX299,"UPL")</f>
        <v>10</v>
      </c>
      <c r="BC299" s="42">
        <f>COUNTIFS($T299:$AX299,"LWP")</f>
        <v>5</v>
      </c>
      <c r="BD299" s="42">
        <f>SUM(COUNTIFS($T299:$AX299,{"PAT","MAT"}))</f>
        <v>0</v>
      </c>
      <c r="BE299" s="42">
        <f>COUNTIFS($T299:$AX299,"HO")</f>
        <v>0</v>
      </c>
      <c r="BF299" s="42">
        <f>COUNTIFS($T299:$AX299,"NA")</f>
        <v>0</v>
      </c>
      <c r="BG299" s="42">
        <f>COUNTIFS($T299:$AX299,"PL")</f>
        <v>0</v>
      </c>
      <c r="BH299" s="42">
        <f>COUNTIFS($T299:$AX299,"CL")</f>
        <v>1</v>
      </c>
      <c r="BI299" s="42">
        <f>COUNTIFS($T299:$AX299,"BL")</f>
        <v>0</v>
      </c>
      <c r="BJ299" s="42">
        <f>COUNTIFS($T299:$AX299,"CO")</f>
        <v>0</v>
      </c>
      <c r="BK299" s="42">
        <f t="shared" si="27"/>
        <v>1</v>
      </c>
      <c r="BL299" s="42">
        <f t="shared" si="28"/>
        <v>0</v>
      </c>
      <c r="BM299" s="42">
        <f t="shared" si="29"/>
        <v>0</v>
      </c>
      <c r="BN299" s="42">
        <f>SUM(AY299:BJ299)+SUM(COUNTIFS(Q299:AX299,{"TERM","RESIGNED"}))</f>
        <v>31</v>
      </c>
      <c r="BO299" s="1" t="s">
        <v>45</v>
      </c>
      <c r="BP299" s="42" t="s">
        <v>1018</v>
      </c>
      <c r="BQ299" s="34"/>
    </row>
    <row r="300" spans="1:69" x14ac:dyDescent="0.25">
      <c r="A300" s="32">
        <f t="shared" si="30"/>
        <v>298</v>
      </c>
      <c r="B300" s="1" t="s">
        <v>172</v>
      </c>
      <c r="C300" s="1">
        <v>101208</v>
      </c>
      <c r="D300" s="27">
        <v>101208</v>
      </c>
      <c r="E300" s="1" t="s">
        <v>946</v>
      </c>
      <c r="F300" s="34" t="s">
        <v>411</v>
      </c>
      <c r="G300" s="34" t="s">
        <v>190</v>
      </c>
      <c r="H300" s="30">
        <v>44397</v>
      </c>
      <c r="I300" s="30" t="s">
        <v>39</v>
      </c>
      <c r="J300" s="30" t="s">
        <v>39</v>
      </c>
      <c r="K300" s="42">
        <f t="shared" ca="1" si="25"/>
        <v>905</v>
      </c>
      <c r="L300" s="44" t="str">
        <f t="shared" si="26"/>
        <v>Billable</v>
      </c>
      <c r="M300" s="34" t="s">
        <v>187</v>
      </c>
      <c r="N300" s="1" t="s">
        <v>41</v>
      </c>
      <c r="O300" s="1" t="s">
        <v>42</v>
      </c>
      <c r="P300" s="1"/>
      <c r="Q300" s="1"/>
      <c r="R300" s="1" t="s">
        <v>43</v>
      </c>
      <c r="S300" s="33" t="s">
        <v>311</v>
      </c>
      <c r="T300" s="47" t="s">
        <v>965</v>
      </c>
      <c r="U300" s="47" t="s">
        <v>20</v>
      </c>
      <c r="V300" s="47" t="s">
        <v>20</v>
      </c>
      <c r="W300" s="47" t="s">
        <v>965</v>
      </c>
      <c r="X300" s="47" t="s">
        <v>965</v>
      </c>
      <c r="Y300" s="47" t="s">
        <v>967</v>
      </c>
      <c r="Z300" s="47" t="s">
        <v>965</v>
      </c>
      <c r="AA300" s="47" t="s">
        <v>965</v>
      </c>
      <c r="AB300" s="47" t="s">
        <v>20</v>
      </c>
      <c r="AC300" s="47" t="s">
        <v>20</v>
      </c>
      <c r="AD300" s="47" t="s">
        <v>965</v>
      </c>
      <c r="AE300" s="47" t="s">
        <v>965</v>
      </c>
      <c r="AF300" s="47" t="s">
        <v>965</v>
      </c>
      <c r="AG300" s="47" t="s">
        <v>965</v>
      </c>
      <c r="AH300" s="47" t="s">
        <v>965</v>
      </c>
      <c r="AI300" s="47" t="s">
        <v>20</v>
      </c>
      <c r="AJ300" s="47" t="s">
        <v>20</v>
      </c>
      <c r="AK300" s="47" t="s">
        <v>968</v>
      </c>
      <c r="AL300" s="47" t="s">
        <v>965</v>
      </c>
      <c r="AM300" s="47" t="s">
        <v>965</v>
      </c>
      <c r="AN300" s="47" t="s">
        <v>965</v>
      </c>
      <c r="AO300" s="47" t="s">
        <v>967</v>
      </c>
      <c r="AP300" s="47" t="s">
        <v>20</v>
      </c>
      <c r="AQ300" s="47" t="s">
        <v>20</v>
      </c>
      <c r="AR300" s="47" t="s">
        <v>20</v>
      </c>
      <c r="AS300" s="47" t="s">
        <v>965</v>
      </c>
      <c r="AT300" s="47" t="s">
        <v>965</v>
      </c>
      <c r="AU300" s="47" t="s">
        <v>965</v>
      </c>
      <c r="AV300" s="47" t="s">
        <v>966</v>
      </c>
      <c r="AW300" s="47" t="s">
        <v>20</v>
      </c>
      <c r="AX300" s="47" t="s">
        <v>20</v>
      </c>
      <c r="AY300" s="42">
        <f>COUNTIFS($T300:$AX300,"P")</f>
        <v>16</v>
      </c>
      <c r="AZ300" s="42">
        <f>COUNTIFS($T300:$AX300,"HD")/2</f>
        <v>0.5</v>
      </c>
      <c r="BA300" s="42">
        <f>COUNTIFS($T300:$AX300,"DO")</f>
        <v>11</v>
      </c>
      <c r="BB300" s="1">
        <f>COUNTIFS($T300:$AX300,"UPL")</f>
        <v>0</v>
      </c>
      <c r="BC300" s="42">
        <f>COUNTIFS($T300:$AX300,"LWP")</f>
        <v>0</v>
      </c>
      <c r="BD300" s="42">
        <f>SUM(COUNTIFS($T300:$AX300,{"PAT","MAT"}))</f>
        <v>0</v>
      </c>
      <c r="BE300" s="42">
        <f>COUNTIFS($T300:$AX300,"HO")</f>
        <v>0</v>
      </c>
      <c r="BF300" s="42">
        <f>COUNTIFS($T300:$AX300,"NA")</f>
        <v>0</v>
      </c>
      <c r="BG300" s="42">
        <f>COUNTIFS($T300:$AX300,"PL")</f>
        <v>1</v>
      </c>
      <c r="BH300" s="42">
        <f>COUNTIFS($T300:$AX300,"CL")</f>
        <v>2</v>
      </c>
      <c r="BI300" s="42">
        <f>COUNTIFS($T300:$AX300,"BL")</f>
        <v>0</v>
      </c>
      <c r="BJ300" s="42">
        <f>COUNTIFS($T300:$AX300,"CO")</f>
        <v>0</v>
      </c>
      <c r="BK300" s="42">
        <f t="shared" si="27"/>
        <v>3</v>
      </c>
      <c r="BL300" s="42">
        <f t="shared" si="28"/>
        <v>0</v>
      </c>
      <c r="BM300" s="42">
        <f t="shared" si="29"/>
        <v>1</v>
      </c>
      <c r="BN300" s="42">
        <f>SUM(AY300:BJ300)+SUM(COUNTIFS(Q300:AX300,{"TERM","RESIGNED"}))</f>
        <v>30.5</v>
      </c>
      <c r="BO300" s="1" t="s">
        <v>45</v>
      </c>
      <c r="BP300" s="42" t="s">
        <v>1018</v>
      </c>
      <c r="BQ300" s="34"/>
    </row>
    <row r="301" spans="1:69" x14ac:dyDescent="0.25">
      <c r="A301" s="32">
        <f t="shared" si="30"/>
        <v>299</v>
      </c>
      <c r="B301" s="1" t="s">
        <v>172</v>
      </c>
      <c r="C301" s="1">
        <v>101250</v>
      </c>
      <c r="D301" s="27">
        <v>101250</v>
      </c>
      <c r="E301" s="1" t="s">
        <v>945</v>
      </c>
      <c r="F301" s="34" t="s">
        <v>415</v>
      </c>
      <c r="G301" s="34" t="s">
        <v>80</v>
      </c>
      <c r="H301" s="30">
        <v>44400</v>
      </c>
      <c r="I301" s="30" t="s">
        <v>39</v>
      </c>
      <c r="J301" s="30" t="s">
        <v>39</v>
      </c>
      <c r="K301" s="42">
        <f t="shared" ca="1" si="25"/>
        <v>902</v>
      </c>
      <c r="L301" s="44" t="str">
        <f t="shared" si="26"/>
        <v>Non Billable</v>
      </c>
      <c r="M301" s="34" t="s">
        <v>56</v>
      </c>
      <c r="N301" s="1" t="s">
        <v>41</v>
      </c>
      <c r="O301" s="1" t="s">
        <v>42</v>
      </c>
      <c r="P301" s="1"/>
      <c r="Q301" s="1"/>
      <c r="R301" s="1" t="s">
        <v>57</v>
      </c>
      <c r="S301" s="33" t="s">
        <v>103</v>
      </c>
      <c r="T301" s="47" t="s">
        <v>965</v>
      </c>
      <c r="U301" s="47" t="s">
        <v>20</v>
      </c>
      <c r="V301" s="47" t="s">
        <v>20</v>
      </c>
      <c r="W301" s="47" t="s">
        <v>966</v>
      </c>
      <c r="X301" s="47" t="s">
        <v>965</v>
      </c>
      <c r="Y301" s="47" t="s">
        <v>965</v>
      </c>
      <c r="Z301" s="47" t="s">
        <v>965</v>
      </c>
      <c r="AA301" s="47" t="s">
        <v>965</v>
      </c>
      <c r="AB301" s="47" t="s">
        <v>20</v>
      </c>
      <c r="AC301" s="47" t="s">
        <v>20</v>
      </c>
      <c r="AD301" s="47" t="s">
        <v>967</v>
      </c>
      <c r="AE301" s="47" t="s">
        <v>967</v>
      </c>
      <c r="AF301" s="47" t="s">
        <v>965</v>
      </c>
      <c r="AG301" s="47" t="s">
        <v>965</v>
      </c>
      <c r="AH301" s="47" t="s">
        <v>965</v>
      </c>
      <c r="AI301" s="47" t="s">
        <v>20</v>
      </c>
      <c r="AJ301" s="47" t="s">
        <v>20</v>
      </c>
      <c r="AK301" s="47" t="s">
        <v>965</v>
      </c>
      <c r="AL301" s="47" t="s">
        <v>965</v>
      </c>
      <c r="AM301" s="47" t="s">
        <v>965</v>
      </c>
      <c r="AN301" s="47" t="s">
        <v>966</v>
      </c>
      <c r="AO301" s="47" t="s">
        <v>965</v>
      </c>
      <c r="AP301" s="47" t="s">
        <v>20</v>
      </c>
      <c r="AQ301" s="47" t="s">
        <v>20</v>
      </c>
      <c r="AR301" s="47" t="s">
        <v>20</v>
      </c>
      <c r="AS301" s="47" t="s">
        <v>968</v>
      </c>
      <c r="AT301" s="47" t="s">
        <v>965</v>
      </c>
      <c r="AU301" s="47" t="s">
        <v>967</v>
      </c>
      <c r="AV301" s="47" t="s">
        <v>965</v>
      </c>
      <c r="AW301" s="47" t="s">
        <v>20</v>
      </c>
      <c r="AX301" s="47" t="s">
        <v>20</v>
      </c>
      <c r="AY301" s="42">
        <f>COUNTIFS($T301:$AX301,"P")</f>
        <v>14</v>
      </c>
      <c r="AZ301" s="42">
        <f>COUNTIFS($T301:$AX301,"HD")/2</f>
        <v>1</v>
      </c>
      <c r="BA301" s="42">
        <f>COUNTIFS($T301:$AX301,"DO")</f>
        <v>11</v>
      </c>
      <c r="BB301" s="1">
        <f>COUNTIFS($T301:$AX301,"UPL")</f>
        <v>0</v>
      </c>
      <c r="BC301" s="42">
        <f>COUNTIFS($T301:$AX301,"LWP")</f>
        <v>0</v>
      </c>
      <c r="BD301" s="42">
        <f>SUM(COUNTIFS($T301:$AX301,{"PAT","MAT"}))</f>
        <v>0</v>
      </c>
      <c r="BE301" s="42">
        <f>COUNTIFS($T301:$AX301,"HO")</f>
        <v>0</v>
      </c>
      <c r="BF301" s="42">
        <f>COUNTIFS($T301:$AX301,"NA")</f>
        <v>0</v>
      </c>
      <c r="BG301" s="42">
        <f>COUNTIFS($T301:$AX301,"PL")</f>
        <v>1</v>
      </c>
      <c r="BH301" s="42">
        <f>COUNTIFS($T301:$AX301,"CL")</f>
        <v>3</v>
      </c>
      <c r="BI301" s="42">
        <f>COUNTIFS($T301:$AX301,"BL")</f>
        <v>0</v>
      </c>
      <c r="BJ301" s="42">
        <f>COUNTIFS($T301:$AX301,"CO")</f>
        <v>0</v>
      </c>
      <c r="BK301" s="42">
        <f t="shared" si="27"/>
        <v>4</v>
      </c>
      <c r="BL301" s="42">
        <f t="shared" si="28"/>
        <v>0</v>
      </c>
      <c r="BM301" s="42">
        <f t="shared" si="29"/>
        <v>1</v>
      </c>
      <c r="BN301" s="42">
        <f>SUM(AY301:BJ301)+SUM(COUNTIFS(Q301:AX301,{"TERM","RESIGNED"}))</f>
        <v>30</v>
      </c>
      <c r="BO301" s="1" t="s">
        <v>45</v>
      </c>
      <c r="BP301" s="42" t="s">
        <v>1222</v>
      </c>
      <c r="BQ301" s="34"/>
    </row>
    <row r="302" spans="1:69" x14ac:dyDescent="0.25">
      <c r="A302" s="32">
        <f t="shared" si="30"/>
        <v>300</v>
      </c>
      <c r="B302" s="1" t="s">
        <v>172</v>
      </c>
      <c r="C302" s="1">
        <v>101252</v>
      </c>
      <c r="D302" s="27">
        <v>101252</v>
      </c>
      <c r="E302" s="1" t="s">
        <v>946</v>
      </c>
      <c r="F302" s="34" t="s">
        <v>413</v>
      </c>
      <c r="G302" s="34" t="s">
        <v>123</v>
      </c>
      <c r="H302" s="30">
        <v>44400</v>
      </c>
      <c r="I302" s="30" t="s">
        <v>39</v>
      </c>
      <c r="J302" s="30" t="s">
        <v>39</v>
      </c>
      <c r="K302" s="42">
        <f t="shared" ca="1" si="25"/>
        <v>902</v>
      </c>
      <c r="L302" s="44" t="str">
        <f t="shared" si="26"/>
        <v>Billable</v>
      </c>
      <c r="M302" s="34" t="s">
        <v>124</v>
      </c>
      <c r="N302" s="1" t="s">
        <v>41</v>
      </c>
      <c r="O302" s="1" t="s">
        <v>42</v>
      </c>
      <c r="P302" s="1"/>
      <c r="Q302" s="1"/>
      <c r="R302" s="1" t="s">
        <v>43</v>
      </c>
      <c r="S302" s="33" t="s">
        <v>972</v>
      </c>
      <c r="T302" s="47" t="s">
        <v>965</v>
      </c>
      <c r="U302" s="47" t="s">
        <v>20</v>
      </c>
      <c r="V302" s="47" t="s">
        <v>20</v>
      </c>
      <c r="W302" s="47" t="s">
        <v>965</v>
      </c>
      <c r="X302" s="47" t="s">
        <v>965</v>
      </c>
      <c r="Y302" s="47" t="s">
        <v>967</v>
      </c>
      <c r="Z302" s="47" t="s">
        <v>965</v>
      </c>
      <c r="AA302" s="47" t="s">
        <v>965</v>
      </c>
      <c r="AB302" s="47" t="s">
        <v>20</v>
      </c>
      <c r="AC302" s="47" t="s">
        <v>20</v>
      </c>
      <c r="AD302" s="47" t="s">
        <v>968</v>
      </c>
      <c r="AE302" s="47" t="s">
        <v>968</v>
      </c>
      <c r="AF302" s="47" t="s">
        <v>965</v>
      </c>
      <c r="AG302" s="47" t="s">
        <v>965</v>
      </c>
      <c r="AH302" s="47" t="s">
        <v>965</v>
      </c>
      <c r="AI302" s="47" t="s">
        <v>20</v>
      </c>
      <c r="AJ302" s="47" t="s">
        <v>20</v>
      </c>
      <c r="AK302" s="47" t="s">
        <v>965</v>
      </c>
      <c r="AL302" s="47" t="s">
        <v>965</v>
      </c>
      <c r="AM302" s="47" t="s">
        <v>965</v>
      </c>
      <c r="AN302" s="47" t="s">
        <v>965</v>
      </c>
      <c r="AO302" s="47" t="s">
        <v>965</v>
      </c>
      <c r="AP302" s="47" t="s">
        <v>20</v>
      </c>
      <c r="AQ302" s="47" t="s">
        <v>20</v>
      </c>
      <c r="AR302" s="47" t="s">
        <v>20</v>
      </c>
      <c r="AS302" s="47" t="s">
        <v>965</v>
      </c>
      <c r="AT302" s="47" t="s">
        <v>965</v>
      </c>
      <c r="AU302" s="47" t="s">
        <v>965</v>
      </c>
      <c r="AV302" s="47" t="s">
        <v>965</v>
      </c>
      <c r="AW302" s="47" t="s">
        <v>20</v>
      </c>
      <c r="AX302" s="47" t="s">
        <v>20</v>
      </c>
      <c r="AY302" s="42">
        <f>COUNTIFS($T302:$AX302,"P")</f>
        <v>17</v>
      </c>
      <c r="AZ302" s="42">
        <f>COUNTIFS($T302:$AX302,"HD")/2</f>
        <v>0</v>
      </c>
      <c r="BA302" s="42">
        <f>COUNTIFS($T302:$AX302,"DO")</f>
        <v>11</v>
      </c>
      <c r="BB302" s="1">
        <f>COUNTIFS($T302:$AX302,"UPL")</f>
        <v>0</v>
      </c>
      <c r="BC302" s="42">
        <f>COUNTIFS($T302:$AX302,"LWP")</f>
        <v>0</v>
      </c>
      <c r="BD302" s="42">
        <f>SUM(COUNTIFS($T302:$AX302,{"PAT","MAT"}))</f>
        <v>0</v>
      </c>
      <c r="BE302" s="42">
        <f>COUNTIFS($T302:$AX302,"HO")</f>
        <v>0</v>
      </c>
      <c r="BF302" s="42">
        <f>COUNTIFS($T302:$AX302,"NA")</f>
        <v>0</v>
      </c>
      <c r="BG302" s="42">
        <f>COUNTIFS($T302:$AX302,"PL")</f>
        <v>2</v>
      </c>
      <c r="BH302" s="42">
        <f>COUNTIFS($T302:$AX302,"CL")</f>
        <v>1</v>
      </c>
      <c r="BI302" s="42">
        <f>COUNTIFS($T302:$AX302,"BL")</f>
        <v>0</v>
      </c>
      <c r="BJ302" s="42">
        <f>COUNTIFS($T302:$AX302,"CO")</f>
        <v>0</v>
      </c>
      <c r="BK302" s="42">
        <f t="shared" si="27"/>
        <v>3</v>
      </c>
      <c r="BL302" s="42">
        <f t="shared" si="28"/>
        <v>1</v>
      </c>
      <c r="BM302" s="42">
        <f t="shared" si="29"/>
        <v>1</v>
      </c>
      <c r="BN302" s="42">
        <f>SUM(AY302:BJ302)+SUM(COUNTIFS(Q302:AX302,{"TERM","RESIGNED"}))</f>
        <v>31</v>
      </c>
      <c r="BO302" s="1" t="s">
        <v>45</v>
      </c>
      <c r="BP302" s="42" t="s">
        <v>1018</v>
      </c>
      <c r="BQ302" s="34"/>
    </row>
    <row r="303" spans="1:69" x14ac:dyDescent="0.25">
      <c r="A303" s="32">
        <f t="shared" si="30"/>
        <v>301</v>
      </c>
      <c r="B303" s="1" t="s">
        <v>172</v>
      </c>
      <c r="C303" s="1">
        <v>101258</v>
      </c>
      <c r="D303" s="27">
        <v>101258</v>
      </c>
      <c r="E303" s="1" t="s">
        <v>945</v>
      </c>
      <c r="F303" s="34" t="s">
        <v>414</v>
      </c>
      <c r="G303" s="34" t="s">
        <v>123</v>
      </c>
      <c r="H303" s="30">
        <v>44400</v>
      </c>
      <c r="I303" s="30" t="s">
        <v>39</v>
      </c>
      <c r="J303" s="30" t="s">
        <v>39</v>
      </c>
      <c r="K303" s="42">
        <f t="shared" ca="1" si="25"/>
        <v>902</v>
      </c>
      <c r="L303" s="44" t="str">
        <f t="shared" si="26"/>
        <v>Billable</v>
      </c>
      <c r="M303" s="34" t="s">
        <v>124</v>
      </c>
      <c r="N303" s="1" t="s">
        <v>41</v>
      </c>
      <c r="O303" s="1" t="s">
        <v>42</v>
      </c>
      <c r="P303" s="1"/>
      <c r="Q303" s="1"/>
      <c r="R303" s="1" t="s">
        <v>43</v>
      </c>
      <c r="S303" s="33" t="s">
        <v>303</v>
      </c>
      <c r="T303" s="47" t="s">
        <v>965</v>
      </c>
      <c r="U303" s="47" t="s">
        <v>20</v>
      </c>
      <c r="V303" s="47" t="s">
        <v>20</v>
      </c>
      <c r="W303" s="47" t="s">
        <v>965</v>
      </c>
      <c r="X303" s="47" t="s">
        <v>965</v>
      </c>
      <c r="Y303" s="47" t="s">
        <v>965</v>
      </c>
      <c r="Z303" s="47" t="s">
        <v>965</v>
      </c>
      <c r="AA303" s="47" t="s">
        <v>965</v>
      </c>
      <c r="AB303" s="47" t="s">
        <v>20</v>
      </c>
      <c r="AC303" s="47" t="s">
        <v>20</v>
      </c>
      <c r="AD303" s="47" t="s">
        <v>965</v>
      </c>
      <c r="AE303" s="47" t="s">
        <v>965</v>
      </c>
      <c r="AF303" s="47" t="s">
        <v>965</v>
      </c>
      <c r="AG303" s="47" t="s">
        <v>965</v>
      </c>
      <c r="AH303" s="47" t="s">
        <v>965</v>
      </c>
      <c r="AI303" s="47" t="s">
        <v>20</v>
      </c>
      <c r="AJ303" s="47" t="s">
        <v>20</v>
      </c>
      <c r="AK303" s="47" t="s">
        <v>965</v>
      </c>
      <c r="AL303" s="47" t="s">
        <v>965</v>
      </c>
      <c r="AM303" s="47" t="s">
        <v>965</v>
      </c>
      <c r="AN303" s="47" t="s">
        <v>965</v>
      </c>
      <c r="AO303" s="47" t="s">
        <v>967</v>
      </c>
      <c r="AP303" s="47" t="s">
        <v>20</v>
      </c>
      <c r="AQ303" s="47" t="s">
        <v>20</v>
      </c>
      <c r="AR303" s="47" t="s">
        <v>20</v>
      </c>
      <c r="AS303" s="47" t="s">
        <v>965</v>
      </c>
      <c r="AT303" s="47" t="s">
        <v>965</v>
      </c>
      <c r="AU303" s="47" t="s">
        <v>967</v>
      </c>
      <c r="AV303" s="47" t="s">
        <v>968</v>
      </c>
      <c r="AW303" s="47" t="s">
        <v>20</v>
      </c>
      <c r="AX303" s="47" t="s">
        <v>20</v>
      </c>
      <c r="AY303" s="42">
        <f>COUNTIFS($T303:$AX303,"P")</f>
        <v>17</v>
      </c>
      <c r="AZ303" s="42">
        <f>COUNTIFS($T303:$AX303,"HD")/2</f>
        <v>0</v>
      </c>
      <c r="BA303" s="42">
        <f>COUNTIFS($T303:$AX303,"DO")</f>
        <v>11</v>
      </c>
      <c r="BB303" s="1">
        <f>COUNTIFS($T303:$AX303,"UPL")</f>
        <v>0</v>
      </c>
      <c r="BC303" s="42">
        <f>COUNTIFS($T303:$AX303,"LWP")</f>
        <v>0</v>
      </c>
      <c r="BD303" s="42">
        <f>SUM(COUNTIFS($T303:$AX303,{"PAT","MAT"}))</f>
        <v>0</v>
      </c>
      <c r="BE303" s="42">
        <f>COUNTIFS($T303:$AX303,"HO")</f>
        <v>0</v>
      </c>
      <c r="BF303" s="42">
        <f>COUNTIFS($T303:$AX303,"NA")</f>
        <v>0</v>
      </c>
      <c r="BG303" s="42">
        <f>COUNTIFS($T303:$AX303,"PL")</f>
        <v>1</v>
      </c>
      <c r="BH303" s="42">
        <f>COUNTIFS($T303:$AX303,"CL")</f>
        <v>2</v>
      </c>
      <c r="BI303" s="42">
        <f>COUNTIFS($T303:$AX303,"BL")</f>
        <v>0</v>
      </c>
      <c r="BJ303" s="42">
        <f>COUNTIFS($T303:$AX303,"CO")</f>
        <v>0</v>
      </c>
      <c r="BK303" s="42">
        <f t="shared" si="27"/>
        <v>3</v>
      </c>
      <c r="BL303" s="42">
        <f t="shared" si="28"/>
        <v>1</v>
      </c>
      <c r="BM303" s="42">
        <f t="shared" si="29"/>
        <v>1</v>
      </c>
      <c r="BN303" s="42">
        <f>SUM(AY303:BJ303)+SUM(COUNTIFS(Q303:AX303,{"TERM","RESIGNED"}))</f>
        <v>31</v>
      </c>
      <c r="BO303" s="1" t="s">
        <v>45</v>
      </c>
      <c r="BP303" s="42" t="s">
        <v>1020</v>
      </c>
      <c r="BQ303" s="34"/>
    </row>
    <row r="304" spans="1:69" x14ac:dyDescent="0.25">
      <c r="A304" s="32">
        <f t="shared" si="30"/>
        <v>302</v>
      </c>
      <c r="B304" s="1" t="s">
        <v>172</v>
      </c>
      <c r="C304" s="1">
        <v>101260</v>
      </c>
      <c r="D304" s="27">
        <v>101260</v>
      </c>
      <c r="E304" s="1" t="s">
        <v>945</v>
      </c>
      <c r="F304" s="34" t="s">
        <v>412</v>
      </c>
      <c r="G304" s="34" t="s">
        <v>976</v>
      </c>
      <c r="H304" s="30">
        <v>44400</v>
      </c>
      <c r="I304" s="30" t="s">
        <v>39</v>
      </c>
      <c r="J304" s="30" t="s">
        <v>39</v>
      </c>
      <c r="K304" s="42">
        <f t="shared" ca="1" si="25"/>
        <v>902</v>
      </c>
      <c r="L304" s="44" t="str">
        <f t="shared" si="26"/>
        <v>Non Billable</v>
      </c>
      <c r="M304" s="34" t="s">
        <v>52</v>
      </c>
      <c r="N304" s="1" t="s">
        <v>41</v>
      </c>
      <c r="O304" s="1" t="s">
        <v>42</v>
      </c>
      <c r="P304" s="1"/>
      <c r="Q304" s="1"/>
      <c r="R304" s="1" t="s">
        <v>43</v>
      </c>
      <c r="S304" s="33" t="s">
        <v>251</v>
      </c>
      <c r="T304" s="47" t="s">
        <v>967</v>
      </c>
      <c r="U304" s="47" t="s">
        <v>20</v>
      </c>
      <c r="V304" s="47" t="s">
        <v>20</v>
      </c>
      <c r="W304" s="47" t="s">
        <v>965</v>
      </c>
      <c r="X304" s="47" t="s">
        <v>965</v>
      </c>
      <c r="Y304" s="47" t="s">
        <v>965</v>
      </c>
      <c r="Z304" s="47" t="s">
        <v>965</v>
      </c>
      <c r="AA304" s="47" t="s">
        <v>965</v>
      </c>
      <c r="AB304" s="47" t="s">
        <v>20</v>
      </c>
      <c r="AC304" s="47" t="s">
        <v>20</v>
      </c>
      <c r="AD304" s="47" t="s">
        <v>965</v>
      </c>
      <c r="AE304" s="47" t="s">
        <v>965</v>
      </c>
      <c r="AF304" s="47" t="s">
        <v>965</v>
      </c>
      <c r="AG304" s="47" t="s">
        <v>965</v>
      </c>
      <c r="AH304" s="47" t="s">
        <v>965</v>
      </c>
      <c r="AI304" s="47" t="s">
        <v>20</v>
      </c>
      <c r="AJ304" s="47" t="s">
        <v>20</v>
      </c>
      <c r="AK304" s="47" t="s">
        <v>965</v>
      </c>
      <c r="AL304" s="47" t="s">
        <v>965</v>
      </c>
      <c r="AM304" s="47" t="s">
        <v>965</v>
      </c>
      <c r="AN304" s="47" t="s">
        <v>965</v>
      </c>
      <c r="AO304" s="47" t="s">
        <v>965</v>
      </c>
      <c r="AP304" s="47" t="s">
        <v>20</v>
      </c>
      <c r="AQ304" s="47" t="s">
        <v>20</v>
      </c>
      <c r="AR304" s="47" t="s">
        <v>20</v>
      </c>
      <c r="AS304" s="47" t="s">
        <v>967</v>
      </c>
      <c r="AT304" s="47" t="s">
        <v>965</v>
      </c>
      <c r="AU304" s="47" t="s">
        <v>965</v>
      </c>
      <c r="AV304" s="47" t="s">
        <v>965</v>
      </c>
      <c r="AW304" s="47" t="s">
        <v>20</v>
      </c>
      <c r="AX304" s="47" t="s">
        <v>20</v>
      </c>
      <c r="AY304" s="42">
        <f>COUNTIFS($T304:$AX304,"P")</f>
        <v>18</v>
      </c>
      <c r="AZ304" s="42">
        <f>COUNTIFS($T304:$AX304,"HD")/2</f>
        <v>0</v>
      </c>
      <c r="BA304" s="42">
        <f>COUNTIFS($T304:$AX304,"DO")</f>
        <v>11</v>
      </c>
      <c r="BB304" s="1">
        <f>COUNTIFS($T304:$AX304,"UPL")</f>
        <v>0</v>
      </c>
      <c r="BC304" s="42">
        <f>COUNTIFS($T304:$AX304,"LWP")</f>
        <v>0</v>
      </c>
      <c r="BD304" s="42">
        <f>SUM(COUNTIFS($T304:$AX304,{"PAT","MAT"}))</f>
        <v>0</v>
      </c>
      <c r="BE304" s="42">
        <f>COUNTIFS($T304:$AX304,"HO")</f>
        <v>0</v>
      </c>
      <c r="BF304" s="42">
        <f>COUNTIFS($T304:$AX304,"NA")</f>
        <v>0</v>
      </c>
      <c r="BG304" s="42">
        <f>COUNTIFS($T304:$AX304,"PL")</f>
        <v>0</v>
      </c>
      <c r="BH304" s="42">
        <f>COUNTIFS($T304:$AX304,"CL")</f>
        <v>2</v>
      </c>
      <c r="BI304" s="42">
        <f>COUNTIFS($T304:$AX304,"BL")</f>
        <v>0</v>
      </c>
      <c r="BJ304" s="42">
        <f>COUNTIFS($T304:$AX304,"CO")</f>
        <v>0</v>
      </c>
      <c r="BK304" s="42">
        <f t="shared" si="27"/>
        <v>2</v>
      </c>
      <c r="BL304" s="42">
        <f t="shared" si="28"/>
        <v>1</v>
      </c>
      <c r="BM304" s="42">
        <f t="shared" si="29"/>
        <v>1</v>
      </c>
      <c r="BN304" s="42">
        <f>SUM(AY304:BJ304)+SUM(COUNTIFS(Q304:AX304,{"TERM","RESIGNED"}))</f>
        <v>31</v>
      </c>
      <c r="BO304" s="1" t="s">
        <v>45</v>
      </c>
      <c r="BP304" s="42" t="s">
        <v>1019</v>
      </c>
      <c r="BQ304" s="34"/>
    </row>
    <row r="305" spans="1:69" x14ac:dyDescent="0.25">
      <c r="A305" s="32">
        <f t="shared" si="30"/>
        <v>303</v>
      </c>
      <c r="B305" s="1" t="s">
        <v>172</v>
      </c>
      <c r="C305" s="1">
        <v>101273</v>
      </c>
      <c r="D305" s="27">
        <v>101273</v>
      </c>
      <c r="E305" s="1" t="s">
        <v>946</v>
      </c>
      <c r="F305" s="34" t="s">
        <v>416</v>
      </c>
      <c r="G305" s="34" t="s">
        <v>190</v>
      </c>
      <c r="H305" s="30">
        <v>44404</v>
      </c>
      <c r="I305" s="30" t="s">
        <v>39</v>
      </c>
      <c r="J305" s="30" t="s">
        <v>39</v>
      </c>
      <c r="K305" s="42">
        <f t="shared" ca="1" si="25"/>
        <v>898</v>
      </c>
      <c r="L305" s="44" t="str">
        <f t="shared" si="26"/>
        <v>Billable</v>
      </c>
      <c r="M305" s="34" t="s">
        <v>187</v>
      </c>
      <c r="N305" s="1" t="s">
        <v>41</v>
      </c>
      <c r="O305" s="1" t="s">
        <v>42</v>
      </c>
      <c r="P305" s="1"/>
      <c r="Q305" s="1"/>
      <c r="R305" s="1" t="s">
        <v>43</v>
      </c>
      <c r="S305" s="33" t="s">
        <v>443</v>
      </c>
      <c r="T305" s="47" t="s">
        <v>965</v>
      </c>
      <c r="U305" s="47" t="s">
        <v>20</v>
      </c>
      <c r="V305" s="47" t="s">
        <v>20</v>
      </c>
      <c r="W305" s="47" t="s">
        <v>965</v>
      </c>
      <c r="X305" s="47" t="s">
        <v>965</v>
      </c>
      <c r="Y305" s="47" t="s">
        <v>965</v>
      </c>
      <c r="Z305" s="47" t="s">
        <v>965</v>
      </c>
      <c r="AA305" s="47" t="s">
        <v>965</v>
      </c>
      <c r="AB305" s="47" t="s">
        <v>20</v>
      </c>
      <c r="AC305" s="47" t="s">
        <v>20</v>
      </c>
      <c r="AD305" s="47" t="s">
        <v>965</v>
      </c>
      <c r="AE305" s="47" t="s">
        <v>965</v>
      </c>
      <c r="AF305" s="47" t="s">
        <v>965</v>
      </c>
      <c r="AG305" s="47" t="s">
        <v>965</v>
      </c>
      <c r="AH305" s="47" t="s">
        <v>965</v>
      </c>
      <c r="AI305" s="47" t="s">
        <v>20</v>
      </c>
      <c r="AJ305" s="47" t="s">
        <v>20</v>
      </c>
      <c r="AK305" s="47" t="s">
        <v>965</v>
      </c>
      <c r="AL305" s="47" t="s">
        <v>965</v>
      </c>
      <c r="AM305" s="47" t="s">
        <v>965</v>
      </c>
      <c r="AN305" s="47" t="s">
        <v>965</v>
      </c>
      <c r="AO305" s="47" t="s">
        <v>965</v>
      </c>
      <c r="AP305" s="47" t="s">
        <v>20</v>
      </c>
      <c r="AQ305" s="47" t="s">
        <v>20</v>
      </c>
      <c r="AR305" s="47" t="s">
        <v>20</v>
      </c>
      <c r="AS305" s="47" t="s">
        <v>965</v>
      </c>
      <c r="AT305" s="47" t="s">
        <v>965</v>
      </c>
      <c r="AU305" s="47" t="s">
        <v>967</v>
      </c>
      <c r="AV305" s="47" t="s">
        <v>967</v>
      </c>
      <c r="AW305" s="47" t="s">
        <v>20</v>
      </c>
      <c r="AX305" s="47" t="s">
        <v>20</v>
      </c>
      <c r="AY305" s="42">
        <f>COUNTIFS($T305:$AX305,"P")</f>
        <v>18</v>
      </c>
      <c r="AZ305" s="42">
        <f>COUNTIFS($T305:$AX305,"HD")/2</f>
        <v>0</v>
      </c>
      <c r="BA305" s="42">
        <f>COUNTIFS($T305:$AX305,"DO")</f>
        <v>11</v>
      </c>
      <c r="BB305" s="1">
        <f>COUNTIFS($T305:$AX305,"UPL")</f>
        <v>0</v>
      </c>
      <c r="BC305" s="42">
        <f>COUNTIFS($T305:$AX305,"LWP")</f>
        <v>0</v>
      </c>
      <c r="BD305" s="42">
        <f>SUM(COUNTIFS($T305:$AX305,{"PAT","MAT"}))</f>
        <v>0</v>
      </c>
      <c r="BE305" s="42">
        <f>COUNTIFS($T305:$AX305,"HO")</f>
        <v>0</v>
      </c>
      <c r="BF305" s="42">
        <f>COUNTIFS($T305:$AX305,"NA")</f>
        <v>0</v>
      </c>
      <c r="BG305" s="42">
        <f>COUNTIFS($T305:$AX305,"PL")</f>
        <v>0</v>
      </c>
      <c r="BH305" s="42">
        <f>COUNTIFS($T305:$AX305,"CL")</f>
        <v>2</v>
      </c>
      <c r="BI305" s="42">
        <f>COUNTIFS($T305:$AX305,"BL")</f>
        <v>0</v>
      </c>
      <c r="BJ305" s="42">
        <f>COUNTIFS($T305:$AX305,"CO")</f>
        <v>0</v>
      </c>
      <c r="BK305" s="42">
        <f t="shared" si="27"/>
        <v>2</v>
      </c>
      <c r="BL305" s="42">
        <f t="shared" si="28"/>
        <v>1</v>
      </c>
      <c r="BM305" s="42">
        <f t="shared" si="29"/>
        <v>1</v>
      </c>
      <c r="BN305" s="42">
        <f>SUM(AY305:BJ305)+SUM(COUNTIFS(Q305:AX305,{"TERM","RESIGNED"}))</f>
        <v>31</v>
      </c>
      <c r="BO305" s="1" t="s">
        <v>45</v>
      </c>
      <c r="BP305" s="42" t="s">
        <v>1018</v>
      </c>
      <c r="BQ305" s="34"/>
    </row>
    <row r="306" spans="1:69" x14ac:dyDescent="0.25">
      <c r="A306" s="32">
        <f t="shared" si="30"/>
        <v>304</v>
      </c>
      <c r="B306" s="1" t="s">
        <v>172</v>
      </c>
      <c r="C306" s="1">
        <v>101285</v>
      </c>
      <c r="D306" s="27">
        <v>101285</v>
      </c>
      <c r="E306" s="1" t="s">
        <v>945</v>
      </c>
      <c r="F306" s="34" t="s">
        <v>418</v>
      </c>
      <c r="G306" s="34" t="s">
        <v>976</v>
      </c>
      <c r="H306" s="30">
        <v>44407</v>
      </c>
      <c r="I306" s="30" t="s">
        <v>39</v>
      </c>
      <c r="J306" s="30" t="s">
        <v>39</v>
      </c>
      <c r="K306" s="42">
        <f t="shared" ca="1" si="25"/>
        <v>895</v>
      </c>
      <c r="L306" s="44" t="str">
        <f t="shared" si="26"/>
        <v>Non Billable</v>
      </c>
      <c r="M306" s="34" t="s">
        <v>52</v>
      </c>
      <c r="N306" s="1" t="s">
        <v>41</v>
      </c>
      <c r="O306" s="1" t="s">
        <v>42</v>
      </c>
      <c r="P306" s="1"/>
      <c r="Q306" s="1"/>
      <c r="R306" s="1" t="s">
        <v>43</v>
      </c>
      <c r="S306" s="33" t="s">
        <v>180</v>
      </c>
      <c r="T306" s="47" t="s">
        <v>965</v>
      </c>
      <c r="U306" s="47" t="s">
        <v>20</v>
      </c>
      <c r="V306" s="47" t="s">
        <v>20</v>
      </c>
      <c r="W306" s="47" t="s">
        <v>965</v>
      </c>
      <c r="X306" s="47" t="s">
        <v>965</v>
      </c>
      <c r="Y306" s="47" t="s">
        <v>965</v>
      </c>
      <c r="Z306" s="47" t="s">
        <v>965</v>
      </c>
      <c r="AA306" s="47" t="s">
        <v>965</v>
      </c>
      <c r="AB306" s="47" t="s">
        <v>20</v>
      </c>
      <c r="AC306" s="47" t="s">
        <v>20</v>
      </c>
      <c r="AD306" s="47" t="s">
        <v>965</v>
      </c>
      <c r="AE306" s="47" t="s">
        <v>965</v>
      </c>
      <c r="AF306" s="47" t="s">
        <v>967</v>
      </c>
      <c r="AG306" s="47" t="s">
        <v>965</v>
      </c>
      <c r="AH306" s="47" t="s">
        <v>965</v>
      </c>
      <c r="AI306" s="47" t="s">
        <v>20</v>
      </c>
      <c r="AJ306" s="47" t="s">
        <v>20</v>
      </c>
      <c r="AK306" s="47" t="s">
        <v>968</v>
      </c>
      <c r="AL306" s="47" t="s">
        <v>968</v>
      </c>
      <c r="AM306" s="47" t="s">
        <v>968</v>
      </c>
      <c r="AN306" s="47" t="s">
        <v>968</v>
      </c>
      <c r="AO306" s="47" t="s">
        <v>967</v>
      </c>
      <c r="AP306" s="47" t="s">
        <v>20</v>
      </c>
      <c r="AQ306" s="47" t="s">
        <v>20</v>
      </c>
      <c r="AR306" s="47" t="s">
        <v>20</v>
      </c>
      <c r="AS306" s="47" t="s">
        <v>965</v>
      </c>
      <c r="AT306" s="47" t="s">
        <v>965</v>
      </c>
      <c r="AU306" s="47" t="s">
        <v>965</v>
      </c>
      <c r="AV306" s="47" t="s">
        <v>965</v>
      </c>
      <c r="AW306" s="47" t="s">
        <v>20</v>
      </c>
      <c r="AX306" s="47" t="s">
        <v>20</v>
      </c>
      <c r="AY306" s="42">
        <f>COUNTIFS($T306:$AX306,"P")</f>
        <v>14</v>
      </c>
      <c r="AZ306" s="42">
        <f>COUNTIFS($T306:$AX306,"HD")/2</f>
        <v>0</v>
      </c>
      <c r="BA306" s="42">
        <f>COUNTIFS($T306:$AX306,"DO")</f>
        <v>11</v>
      </c>
      <c r="BB306" s="1">
        <f>COUNTIFS($T306:$AX306,"UPL")</f>
        <v>0</v>
      </c>
      <c r="BC306" s="42">
        <f>COUNTIFS($T306:$AX306,"LWP")</f>
        <v>0</v>
      </c>
      <c r="BD306" s="42">
        <f>SUM(COUNTIFS($T306:$AX306,{"PAT","MAT"}))</f>
        <v>0</v>
      </c>
      <c r="BE306" s="42">
        <f>COUNTIFS($T306:$AX306,"HO")</f>
        <v>0</v>
      </c>
      <c r="BF306" s="42">
        <f>COUNTIFS($T306:$AX306,"NA")</f>
        <v>0</v>
      </c>
      <c r="BG306" s="42">
        <f>COUNTIFS($T306:$AX306,"PL")</f>
        <v>4</v>
      </c>
      <c r="BH306" s="42">
        <f>COUNTIFS($T306:$AX306,"CL")</f>
        <v>2</v>
      </c>
      <c r="BI306" s="42">
        <f>COUNTIFS($T306:$AX306,"BL")</f>
        <v>0</v>
      </c>
      <c r="BJ306" s="42">
        <f>COUNTIFS($T306:$AX306,"CO")</f>
        <v>0</v>
      </c>
      <c r="BK306" s="42">
        <f t="shared" si="27"/>
        <v>6</v>
      </c>
      <c r="BL306" s="42">
        <f t="shared" si="28"/>
        <v>0</v>
      </c>
      <c r="BM306" s="42">
        <f t="shared" si="29"/>
        <v>1</v>
      </c>
      <c r="BN306" s="42">
        <f>SUM(AY306:BJ306)+SUM(COUNTIFS(Q306:AX306,{"TERM","RESIGNED"}))</f>
        <v>31</v>
      </c>
      <c r="BO306" s="1" t="s">
        <v>45</v>
      </c>
      <c r="BP306" s="42" t="s">
        <v>1023</v>
      </c>
      <c r="BQ306" s="34"/>
    </row>
    <row r="307" spans="1:69" x14ac:dyDescent="0.25">
      <c r="A307" s="32">
        <f t="shared" si="30"/>
        <v>305</v>
      </c>
      <c r="B307" s="1" t="s">
        <v>172</v>
      </c>
      <c r="C307" s="1">
        <v>101318</v>
      </c>
      <c r="D307" s="27">
        <v>101318</v>
      </c>
      <c r="E307" s="1" t="s">
        <v>946</v>
      </c>
      <c r="F307" s="34" t="s">
        <v>144</v>
      </c>
      <c r="G307" s="34" t="s">
        <v>115</v>
      </c>
      <c r="H307" s="30">
        <v>44411</v>
      </c>
      <c r="I307" s="30" t="s">
        <v>39</v>
      </c>
      <c r="J307" s="30" t="s">
        <v>39</v>
      </c>
      <c r="K307" s="42">
        <f t="shared" ca="1" si="25"/>
        <v>891</v>
      </c>
      <c r="L307" s="44" t="str">
        <f t="shared" si="26"/>
        <v>Non Billable</v>
      </c>
      <c r="M307" s="34" t="s">
        <v>52</v>
      </c>
      <c r="N307" s="1" t="s">
        <v>41</v>
      </c>
      <c r="O307" s="1" t="s">
        <v>42</v>
      </c>
      <c r="P307" s="1"/>
      <c r="Q307" s="1"/>
      <c r="R307" s="1" t="s">
        <v>43</v>
      </c>
      <c r="S307" s="33" t="s">
        <v>245</v>
      </c>
      <c r="T307" s="47" t="s">
        <v>965</v>
      </c>
      <c r="U307" s="47" t="s">
        <v>20</v>
      </c>
      <c r="V307" s="47" t="s">
        <v>20</v>
      </c>
      <c r="W307" s="47" t="s">
        <v>965</v>
      </c>
      <c r="X307" s="47" t="s">
        <v>965</v>
      </c>
      <c r="Y307" s="47" t="s">
        <v>965</v>
      </c>
      <c r="Z307" s="47" t="s">
        <v>965</v>
      </c>
      <c r="AA307" s="47" t="s">
        <v>965</v>
      </c>
      <c r="AB307" s="47" t="s">
        <v>20</v>
      </c>
      <c r="AC307" s="47" t="s">
        <v>20</v>
      </c>
      <c r="AD307" s="47" t="s">
        <v>965</v>
      </c>
      <c r="AE307" s="47" t="s">
        <v>965</v>
      </c>
      <c r="AF307" s="47" t="s">
        <v>965</v>
      </c>
      <c r="AG307" s="47" t="s">
        <v>965</v>
      </c>
      <c r="AH307" s="47" t="s">
        <v>965</v>
      </c>
      <c r="AI307" s="47" t="s">
        <v>20</v>
      </c>
      <c r="AJ307" s="47" t="s">
        <v>20</v>
      </c>
      <c r="AK307" s="47" t="s">
        <v>965</v>
      </c>
      <c r="AL307" s="47" t="s">
        <v>965</v>
      </c>
      <c r="AM307" s="47" t="s">
        <v>965</v>
      </c>
      <c r="AN307" s="47" t="s">
        <v>965</v>
      </c>
      <c r="AO307" s="47" t="s">
        <v>965</v>
      </c>
      <c r="AP307" s="47" t="s">
        <v>20</v>
      </c>
      <c r="AQ307" s="47" t="s">
        <v>20</v>
      </c>
      <c r="AR307" s="47" t="s">
        <v>20</v>
      </c>
      <c r="AS307" s="47" t="s">
        <v>968</v>
      </c>
      <c r="AT307" s="47" t="s">
        <v>968</v>
      </c>
      <c r="AU307" s="47" t="s">
        <v>968</v>
      </c>
      <c r="AV307" s="47" t="s">
        <v>967</v>
      </c>
      <c r="AW307" s="47" t="s">
        <v>20</v>
      </c>
      <c r="AX307" s="47" t="s">
        <v>20</v>
      </c>
      <c r="AY307" s="42">
        <f>COUNTIFS($T307:$AX307,"P")</f>
        <v>16</v>
      </c>
      <c r="AZ307" s="42">
        <f>COUNTIFS($T307:$AX307,"HD")/2</f>
        <v>0</v>
      </c>
      <c r="BA307" s="42">
        <f>COUNTIFS($T307:$AX307,"DO")</f>
        <v>11</v>
      </c>
      <c r="BB307" s="1">
        <f>COUNTIFS($T307:$AX307,"UPL")</f>
        <v>0</v>
      </c>
      <c r="BC307" s="42">
        <f>COUNTIFS($T307:$AX307,"LWP")</f>
        <v>0</v>
      </c>
      <c r="BD307" s="42">
        <f>SUM(COUNTIFS($T307:$AX307,{"PAT","MAT"}))</f>
        <v>0</v>
      </c>
      <c r="BE307" s="42">
        <f>COUNTIFS($T307:$AX307,"HO")</f>
        <v>0</v>
      </c>
      <c r="BF307" s="42">
        <f>COUNTIFS($T307:$AX307,"NA")</f>
        <v>0</v>
      </c>
      <c r="BG307" s="42">
        <f>COUNTIFS($T307:$AX307,"PL")</f>
        <v>3</v>
      </c>
      <c r="BH307" s="42">
        <f>COUNTIFS($T307:$AX307,"CL")</f>
        <v>1</v>
      </c>
      <c r="BI307" s="42">
        <f>COUNTIFS($T307:$AX307,"BL")</f>
        <v>0</v>
      </c>
      <c r="BJ307" s="42">
        <f>COUNTIFS($T307:$AX307,"CO")</f>
        <v>0</v>
      </c>
      <c r="BK307" s="42">
        <f t="shared" si="27"/>
        <v>4</v>
      </c>
      <c r="BL307" s="42">
        <f t="shared" si="28"/>
        <v>0</v>
      </c>
      <c r="BM307" s="42">
        <f t="shared" si="29"/>
        <v>1</v>
      </c>
      <c r="BN307" s="42">
        <f>SUM(AY307:BJ307)+SUM(COUNTIFS(Q307:AX307,{"TERM","RESIGNED"}))</f>
        <v>31</v>
      </c>
      <c r="BO307" s="1" t="s">
        <v>45</v>
      </c>
      <c r="BP307" s="42" t="s">
        <v>1021</v>
      </c>
      <c r="BQ307" s="34"/>
    </row>
    <row r="308" spans="1:69" x14ac:dyDescent="0.25">
      <c r="A308" s="32">
        <f t="shared" si="30"/>
        <v>306</v>
      </c>
      <c r="B308" s="1" t="s">
        <v>172</v>
      </c>
      <c r="C308" s="1">
        <v>101346</v>
      </c>
      <c r="D308" s="27">
        <v>101346</v>
      </c>
      <c r="E308" s="1" t="s">
        <v>946</v>
      </c>
      <c r="F308" s="34" t="s">
        <v>419</v>
      </c>
      <c r="G308" s="34" t="s">
        <v>190</v>
      </c>
      <c r="H308" s="30">
        <v>44411</v>
      </c>
      <c r="I308" s="30" t="s">
        <v>39</v>
      </c>
      <c r="J308" s="30" t="s">
        <v>39</v>
      </c>
      <c r="K308" s="42">
        <f t="shared" ca="1" si="25"/>
        <v>891</v>
      </c>
      <c r="L308" s="44" t="str">
        <f t="shared" si="26"/>
        <v>Billable</v>
      </c>
      <c r="M308" s="34" t="s">
        <v>187</v>
      </c>
      <c r="N308" s="1" t="s">
        <v>41</v>
      </c>
      <c r="O308" s="1" t="s">
        <v>42</v>
      </c>
      <c r="P308" s="1"/>
      <c r="Q308" s="1"/>
      <c r="R308" s="1" t="s">
        <v>43</v>
      </c>
      <c r="S308" s="33" t="s">
        <v>304</v>
      </c>
      <c r="T308" s="47" t="s">
        <v>965</v>
      </c>
      <c r="U308" s="47" t="s">
        <v>20</v>
      </c>
      <c r="V308" s="47" t="s">
        <v>20</v>
      </c>
      <c r="W308" s="47" t="s">
        <v>965</v>
      </c>
      <c r="X308" s="47" t="s">
        <v>965</v>
      </c>
      <c r="Y308" s="47" t="s">
        <v>965</v>
      </c>
      <c r="Z308" s="47" t="s">
        <v>965</v>
      </c>
      <c r="AA308" s="47" t="s">
        <v>965</v>
      </c>
      <c r="AB308" s="47" t="s">
        <v>20</v>
      </c>
      <c r="AC308" s="47" t="s">
        <v>20</v>
      </c>
      <c r="AD308" s="47" t="s">
        <v>965</v>
      </c>
      <c r="AE308" s="47" t="s">
        <v>965</v>
      </c>
      <c r="AF308" s="47" t="s">
        <v>965</v>
      </c>
      <c r="AG308" s="47" t="s">
        <v>965</v>
      </c>
      <c r="AH308" s="47" t="s">
        <v>965</v>
      </c>
      <c r="AI308" s="47" t="s">
        <v>20</v>
      </c>
      <c r="AJ308" s="47" t="s">
        <v>20</v>
      </c>
      <c r="AK308" s="47" t="s">
        <v>965</v>
      </c>
      <c r="AL308" s="47" t="s">
        <v>965</v>
      </c>
      <c r="AM308" s="47" t="s">
        <v>965</v>
      </c>
      <c r="AN308" s="47" t="s">
        <v>965</v>
      </c>
      <c r="AO308" s="47" t="s">
        <v>965</v>
      </c>
      <c r="AP308" s="47" t="s">
        <v>20</v>
      </c>
      <c r="AQ308" s="47" t="s">
        <v>20</v>
      </c>
      <c r="AR308" s="47" t="s">
        <v>20</v>
      </c>
      <c r="AS308" s="47" t="s">
        <v>967</v>
      </c>
      <c r="AT308" s="47" t="s">
        <v>967</v>
      </c>
      <c r="AU308" s="47" t="s">
        <v>968</v>
      </c>
      <c r="AV308" s="47" t="s">
        <v>968</v>
      </c>
      <c r="AW308" s="47" t="s">
        <v>20</v>
      </c>
      <c r="AX308" s="47" t="s">
        <v>20</v>
      </c>
      <c r="AY308" s="42">
        <f>COUNTIFS($T308:$AX308,"P")</f>
        <v>16</v>
      </c>
      <c r="AZ308" s="42">
        <f>COUNTIFS($T308:$AX308,"HD")/2</f>
        <v>0</v>
      </c>
      <c r="BA308" s="42">
        <f>COUNTIFS($T308:$AX308,"DO")</f>
        <v>11</v>
      </c>
      <c r="BB308" s="1">
        <f>COUNTIFS($T308:$AX308,"UPL")</f>
        <v>0</v>
      </c>
      <c r="BC308" s="42">
        <f>COUNTIFS($T308:$AX308,"LWP")</f>
        <v>0</v>
      </c>
      <c r="BD308" s="42">
        <f>SUM(COUNTIFS($T308:$AX308,{"PAT","MAT"}))</f>
        <v>0</v>
      </c>
      <c r="BE308" s="42">
        <f>COUNTIFS($T308:$AX308,"HO")</f>
        <v>0</v>
      </c>
      <c r="BF308" s="42">
        <f>COUNTIFS($T308:$AX308,"NA")</f>
        <v>0</v>
      </c>
      <c r="BG308" s="42">
        <f>COUNTIFS($T308:$AX308,"PL")</f>
        <v>2</v>
      </c>
      <c r="BH308" s="42">
        <f>COUNTIFS($T308:$AX308,"CL")</f>
        <v>2</v>
      </c>
      <c r="BI308" s="42">
        <f>COUNTIFS($T308:$AX308,"BL")</f>
        <v>0</v>
      </c>
      <c r="BJ308" s="42">
        <f>COUNTIFS($T308:$AX308,"CO")</f>
        <v>0</v>
      </c>
      <c r="BK308" s="42">
        <f t="shared" si="27"/>
        <v>4</v>
      </c>
      <c r="BL308" s="42">
        <f t="shared" si="28"/>
        <v>0</v>
      </c>
      <c r="BM308" s="42">
        <f t="shared" si="29"/>
        <v>1</v>
      </c>
      <c r="BN308" s="42">
        <f>SUM(AY308:BJ308)+SUM(COUNTIFS(Q308:AX308,{"TERM","RESIGNED"}))</f>
        <v>31</v>
      </c>
      <c r="BO308" s="1" t="s">
        <v>45</v>
      </c>
      <c r="BP308" s="42" t="s">
        <v>1020</v>
      </c>
      <c r="BQ308" s="34"/>
    </row>
    <row r="309" spans="1:69" x14ac:dyDescent="0.25">
      <c r="A309" s="32">
        <f t="shared" si="30"/>
        <v>307</v>
      </c>
      <c r="B309" s="1" t="s">
        <v>172</v>
      </c>
      <c r="C309" s="1">
        <v>101360</v>
      </c>
      <c r="D309" s="27">
        <v>101360</v>
      </c>
      <c r="E309" s="1" t="s">
        <v>946</v>
      </c>
      <c r="F309" s="34" t="s">
        <v>421</v>
      </c>
      <c r="G309" s="34" t="s">
        <v>123</v>
      </c>
      <c r="H309" s="30">
        <v>44414</v>
      </c>
      <c r="I309" s="30" t="s">
        <v>39</v>
      </c>
      <c r="J309" s="30" t="s">
        <v>39</v>
      </c>
      <c r="K309" s="42">
        <f t="shared" ca="1" si="25"/>
        <v>888</v>
      </c>
      <c r="L309" s="44" t="str">
        <f t="shared" si="26"/>
        <v>Billable</v>
      </c>
      <c r="M309" s="34" t="s">
        <v>124</v>
      </c>
      <c r="N309" s="1" t="s">
        <v>41</v>
      </c>
      <c r="O309" s="1" t="s">
        <v>42</v>
      </c>
      <c r="P309" s="1"/>
      <c r="Q309" s="1"/>
      <c r="R309" s="1" t="s">
        <v>57</v>
      </c>
      <c r="S309" s="33" t="s">
        <v>366</v>
      </c>
      <c r="T309" s="47" t="s">
        <v>980</v>
      </c>
      <c r="U309" s="47" t="s">
        <v>20</v>
      </c>
      <c r="V309" s="47" t="s">
        <v>20</v>
      </c>
      <c r="W309" s="47" t="s">
        <v>965</v>
      </c>
      <c r="X309" s="47" t="s">
        <v>965</v>
      </c>
      <c r="Y309" s="47" t="s">
        <v>967</v>
      </c>
      <c r="Z309" s="47" t="s">
        <v>965</v>
      </c>
      <c r="AA309" s="47" t="s">
        <v>965</v>
      </c>
      <c r="AB309" s="47" t="s">
        <v>20</v>
      </c>
      <c r="AC309" s="47" t="s">
        <v>20</v>
      </c>
      <c r="AD309" s="47" t="s">
        <v>965</v>
      </c>
      <c r="AE309" s="47" t="s">
        <v>965</v>
      </c>
      <c r="AF309" s="47" t="s">
        <v>965</v>
      </c>
      <c r="AG309" s="47" t="s">
        <v>965</v>
      </c>
      <c r="AH309" s="47" t="s">
        <v>965</v>
      </c>
      <c r="AI309" s="47" t="s">
        <v>20</v>
      </c>
      <c r="AJ309" s="47" t="s">
        <v>20</v>
      </c>
      <c r="AK309" s="47" t="s">
        <v>965</v>
      </c>
      <c r="AL309" s="47" t="s">
        <v>965</v>
      </c>
      <c r="AM309" s="47" t="s">
        <v>966</v>
      </c>
      <c r="AN309" s="47" t="s">
        <v>965</v>
      </c>
      <c r="AO309" s="47" t="s">
        <v>965</v>
      </c>
      <c r="AP309" s="47" t="s">
        <v>20</v>
      </c>
      <c r="AQ309" s="47" t="s">
        <v>20</v>
      </c>
      <c r="AR309" s="47" t="s">
        <v>20</v>
      </c>
      <c r="AS309" s="47" t="s">
        <v>965</v>
      </c>
      <c r="AT309" s="47" t="s">
        <v>965</v>
      </c>
      <c r="AU309" s="47" t="s">
        <v>965</v>
      </c>
      <c r="AV309" s="47" t="s">
        <v>965</v>
      </c>
      <c r="AW309" s="47" t="s">
        <v>20</v>
      </c>
      <c r="AX309" s="47" t="s">
        <v>20</v>
      </c>
      <c r="AY309" s="42">
        <f>COUNTIFS($T309:$AX309,"P")</f>
        <v>17</v>
      </c>
      <c r="AZ309" s="42">
        <f>COUNTIFS($T309:$AX309,"HD")/2</f>
        <v>0.5</v>
      </c>
      <c r="BA309" s="42">
        <f>COUNTIFS($T309:$AX309,"DO")</f>
        <v>11</v>
      </c>
      <c r="BB309" s="1">
        <f>COUNTIFS($T309:$AX309,"UPL")</f>
        <v>0</v>
      </c>
      <c r="BC309" s="42">
        <f>COUNTIFS($T309:$AX309,"LWP")</f>
        <v>0</v>
      </c>
      <c r="BD309" s="42">
        <f>SUM(COUNTIFS($T309:$AX309,{"PAT","MAT"}))</f>
        <v>1</v>
      </c>
      <c r="BE309" s="42">
        <f>COUNTIFS($T309:$AX309,"HO")</f>
        <v>0</v>
      </c>
      <c r="BF309" s="42">
        <f>COUNTIFS($T309:$AX309,"NA")</f>
        <v>0</v>
      </c>
      <c r="BG309" s="42">
        <f>COUNTIFS($T309:$AX309,"PL")</f>
        <v>0</v>
      </c>
      <c r="BH309" s="42">
        <f>COUNTIFS($T309:$AX309,"CL")</f>
        <v>1</v>
      </c>
      <c r="BI309" s="42">
        <f>COUNTIFS($T309:$AX309,"BL")</f>
        <v>0</v>
      </c>
      <c r="BJ309" s="42">
        <f>COUNTIFS($T309:$AX309,"CO")</f>
        <v>0</v>
      </c>
      <c r="BK309" s="42">
        <f t="shared" si="27"/>
        <v>1</v>
      </c>
      <c r="BL309" s="42">
        <f t="shared" si="28"/>
        <v>1</v>
      </c>
      <c r="BM309" s="42">
        <f t="shared" si="29"/>
        <v>1</v>
      </c>
      <c r="BN309" s="42">
        <f>SUM(AY309:BJ309)+SUM(COUNTIFS(Q309:AX309,{"TERM","RESIGNED"}))</f>
        <v>30.5</v>
      </c>
      <c r="BO309" s="1" t="s">
        <v>45</v>
      </c>
      <c r="BP309" s="42" t="s">
        <v>1023</v>
      </c>
      <c r="BQ309" s="34"/>
    </row>
    <row r="310" spans="1:69" x14ac:dyDescent="0.25">
      <c r="A310" s="32">
        <f t="shared" si="30"/>
        <v>308</v>
      </c>
      <c r="B310" s="1" t="s">
        <v>172</v>
      </c>
      <c r="C310" s="1">
        <v>101366</v>
      </c>
      <c r="D310" s="27">
        <v>101366</v>
      </c>
      <c r="E310" s="1" t="s">
        <v>945</v>
      </c>
      <c r="F310" s="34" t="s">
        <v>420</v>
      </c>
      <c r="G310" s="34" t="s">
        <v>129</v>
      </c>
      <c r="H310" s="30">
        <v>44414</v>
      </c>
      <c r="I310" s="30" t="s">
        <v>39</v>
      </c>
      <c r="J310" s="30" t="s">
        <v>39</v>
      </c>
      <c r="K310" s="42">
        <f t="shared" ca="1" si="25"/>
        <v>888</v>
      </c>
      <c r="L310" s="44" t="str">
        <f t="shared" si="26"/>
        <v>Non Billable</v>
      </c>
      <c r="M310" s="34" t="s">
        <v>130</v>
      </c>
      <c r="N310" s="1" t="s">
        <v>41</v>
      </c>
      <c r="O310" s="1" t="s">
        <v>42</v>
      </c>
      <c r="P310" s="1"/>
      <c r="Q310" s="1"/>
      <c r="R310" s="1" t="s">
        <v>43</v>
      </c>
      <c r="S310" s="33" t="s">
        <v>131</v>
      </c>
      <c r="T310" s="47" t="s">
        <v>965</v>
      </c>
      <c r="U310" s="47" t="s">
        <v>20</v>
      </c>
      <c r="V310" s="47" t="s">
        <v>20</v>
      </c>
      <c r="W310" s="47" t="s">
        <v>965</v>
      </c>
      <c r="X310" s="47" t="s">
        <v>965</v>
      </c>
      <c r="Y310" s="47" t="s">
        <v>967</v>
      </c>
      <c r="Z310" s="47" t="s">
        <v>968</v>
      </c>
      <c r="AA310" s="47" t="s">
        <v>968</v>
      </c>
      <c r="AB310" s="47" t="s">
        <v>20</v>
      </c>
      <c r="AC310" s="47" t="s">
        <v>20</v>
      </c>
      <c r="AD310" s="47" t="s">
        <v>965</v>
      </c>
      <c r="AE310" s="47" t="s">
        <v>965</v>
      </c>
      <c r="AF310" s="47" t="s">
        <v>965</v>
      </c>
      <c r="AG310" s="47" t="s">
        <v>965</v>
      </c>
      <c r="AH310" s="47" t="s">
        <v>965</v>
      </c>
      <c r="AI310" s="47" t="s">
        <v>20</v>
      </c>
      <c r="AJ310" s="47" t="s">
        <v>20</v>
      </c>
      <c r="AK310" s="47" t="s">
        <v>965</v>
      </c>
      <c r="AL310" s="47" t="s">
        <v>965</v>
      </c>
      <c r="AM310" s="47" t="s">
        <v>965</v>
      </c>
      <c r="AN310" s="47" t="s">
        <v>965</v>
      </c>
      <c r="AO310" s="47" t="s">
        <v>965</v>
      </c>
      <c r="AP310" s="47" t="s">
        <v>20</v>
      </c>
      <c r="AQ310" s="47" t="s">
        <v>20</v>
      </c>
      <c r="AR310" s="47" t="s">
        <v>20</v>
      </c>
      <c r="AS310" s="47" t="s">
        <v>965</v>
      </c>
      <c r="AT310" s="47" t="s">
        <v>965</v>
      </c>
      <c r="AU310" s="47" t="s">
        <v>965</v>
      </c>
      <c r="AV310" s="47" t="s">
        <v>21</v>
      </c>
      <c r="AW310" s="47" t="s">
        <v>20</v>
      </c>
      <c r="AX310" s="47" t="s">
        <v>20</v>
      </c>
      <c r="AY310" s="42">
        <f>COUNTIFS($T310:$AX310,"P")</f>
        <v>16</v>
      </c>
      <c r="AZ310" s="42">
        <f>COUNTIFS($T310:$AX310,"HD")/2</f>
        <v>0</v>
      </c>
      <c r="BA310" s="42">
        <f>COUNTIFS($T310:$AX310,"DO")</f>
        <v>11</v>
      </c>
      <c r="BB310" s="1">
        <f>COUNTIFS($T310:$AX310,"UPL")</f>
        <v>1</v>
      </c>
      <c r="BC310" s="42">
        <f>COUNTIFS($T310:$AX310,"LWP")</f>
        <v>0</v>
      </c>
      <c r="BD310" s="42">
        <f>SUM(COUNTIFS($T310:$AX310,{"PAT","MAT"}))</f>
        <v>0</v>
      </c>
      <c r="BE310" s="42">
        <f>COUNTIFS($T310:$AX310,"HO")</f>
        <v>0</v>
      </c>
      <c r="BF310" s="42">
        <f>COUNTIFS($T310:$AX310,"NA")</f>
        <v>0</v>
      </c>
      <c r="BG310" s="42">
        <f>COUNTIFS($T310:$AX310,"PL")</f>
        <v>2</v>
      </c>
      <c r="BH310" s="42">
        <f>COUNTIFS($T310:$AX310,"CL")</f>
        <v>1</v>
      </c>
      <c r="BI310" s="42">
        <f>COUNTIFS($T310:$AX310,"BL")</f>
        <v>0</v>
      </c>
      <c r="BJ310" s="42">
        <f>COUNTIFS($T310:$AX310,"CO")</f>
        <v>0</v>
      </c>
      <c r="BK310" s="42">
        <f t="shared" si="27"/>
        <v>3</v>
      </c>
      <c r="BL310" s="42">
        <f t="shared" si="28"/>
        <v>0</v>
      </c>
      <c r="BM310" s="42">
        <f t="shared" si="29"/>
        <v>1</v>
      </c>
      <c r="BN310" s="42">
        <f>SUM(AY310:BJ310)+SUM(COUNTIFS(Q310:AX310,{"TERM","RESIGNED"}))</f>
        <v>31</v>
      </c>
      <c r="BO310" s="1" t="s">
        <v>45</v>
      </c>
      <c r="BP310" s="42" t="s">
        <v>1023</v>
      </c>
      <c r="BQ310" s="34"/>
    </row>
    <row r="311" spans="1:69" x14ac:dyDescent="0.25">
      <c r="A311" s="32">
        <f t="shared" si="30"/>
        <v>309</v>
      </c>
      <c r="B311" s="1" t="s">
        <v>172</v>
      </c>
      <c r="C311" s="1">
        <v>101378</v>
      </c>
      <c r="D311" s="27">
        <v>101378</v>
      </c>
      <c r="E311" s="1" t="s">
        <v>946</v>
      </c>
      <c r="F311" s="34" t="s">
        <v>422</v>
      </c>
      <c r="G311" s="34" t="s">
        <v>190</v>
      </c>
      <c r="H311" s="30">
        <v>44414</v>
      </c>
      <c r="I311" s="30" t="s">
        <v>39</v>
      </c>
      <c r="J311" s="30" t="s">
        <v>39</v>
      </c>
      <c r="K311" s="42">
        <f t="shared" ca="1" si="25"/>
        <v>888</v>
      </c>
      <c r="L311" s="44" t="str">
        <f t="shared" si="26"/>
        <v>Billable</v>
      </c>
      <c r="M311" s="34" t="s">
        <v>187</v>
      </c>
      <c r="N311" s="1" t="s">
        <v>41</v>
      </c>
      <c r="O311" s="1" t="s">
        <v>42</v>
      </c>
      <c r="P311" s="1"/>
      <c r="Q311" s="1"/>
      <c r="R311" s="1" t="s">
        <v>43</v>
      </c>
      <c r="S311" s="33" t="s">
        <v>305</v>
      </c>
      <c r="T311" s="47" t="s">
        <v>965</v>
      </c>
      <c r="U311" s="47" t="s">
        <v>20</v>
      </c>
      <c r="V311" s="47" t="s">
        <v>20</v>
      </c>
      <c r="W311" s="47" t="s">
        <v>965</v>
      </c>
      <c r="X311" s="47" t="s">
        <v>965</v>
      </c>
      <c r="Y311" s="47" t="s">
        <v>965</v>
      </c>
      <c r="Z311" s="47" t="s">
        <v>965</v>
      </c>
      <c r="AA311" s="47" t="s">
        <v>968</v>
      </c>
      <c r="AB311" s="47" t="s">
        <v>20</v>
      </c>
      <c r="AC311" s="47" t="s">
        <v>20</v>
      </c>
      <c r="AD311" s="47" t="s">
        <v>965</v>
      </c>
      <c r="AE311" s="47" t="s">
        <v>965</v>
      </c>
      <c r="AF311" s="47" t="s">
        <v>968</v>
      </c>
      <c r="AG311" s="47" t="s">
        <v>968</v>
      </c>
      <c r="AH311" s="47" t="s">
        <v>968</v>
      </c>
      <c r="AI311" s="47" t="s">
        <v>20</v>
      </c>
      <c r="AJ311" s="47" t="s">
        <v>20</v>
      </c>
      <c r="AK311" s="47" t="s">
        <v>965</v>
      </c>
      <c r="AL311" s="47" t="s">
        <v>965</v>
      </c>
      <c r="AM311" s="47" t="s">
        <v>965</v>
      </c>
      <c r="AN311" s="47" t="s">
        <v>965</v>
      </c>
      <c r="AO311" s="47" t="s">
        <v>965</v>
      </c>
      <c r="AP311" s="47" t="s">
        <v>20</v>
      </c>
      <c r="AQ311" s="47" t="s">
        <v>20</v>
      </c>
      <c r="AR311" s="47" t="s">
        <v>20</v>
      </c>
      <c r="AS311" s="47" t="s">
        <v>965</v>
      </c>
      <c r="AT311" s="47" t="s">
        <v>965</v>
      </c>
      <c r="AU311" s="47" t="s">
        <v>965</v>
      </c>
      <c r="AV311" s="47" t="s">
        <v>965</v>
      </c>
      <c r="AW311" s="47" t="s">
        <v>20</v>
      </c>
      <c r="AX311" s="47" t="s">
        <v>20</v>
      </c>
      <c r="AY311" s="42">
        <f>COUNTIFS($T311:$AX311,"P")</f>
        <v>16</v>
      </c>
      <c r="AZ311" s="42">
        <f>COUNTIFS($T311:$AX311,"HD")/2</f>
        <v>0</v>
      </c>
      <c r="BA311" s="42">
        <f>COUNTIFS($T311:$AX311,"DO")</f>
        <v>11</v>
      </c>
      <c r="BB311" s="1">
        <f>COUNTIFS($T311:$AX311,"UPL")</f>
        <v>0</v>
      </c>
      <c r="BC311" s="42">
        <f>COUNTIFS($T311:$AX311,"LWP")</f>
        <v>0</v>
      </c>
      <c r="BD311" s="42">
        <f>SUM(COUNTIFS($T311:$AX311,{"PAT","MAT"}))</f>
        <v>0</v>
      </c>
      <c r="BE311" s="42">
        <f>COUNTIFS($T311:$AX311,"HO")</f>
        <v>0</v>
      </c>
      <c r="BF311" s="42">
        <f>COUNTIFS($T311:$AX311,"NA")</f>
        <v>0</v>
      </c>
      <c r="BG311" s="42">
        <f>COUNTIFS($T311:$AX311,"PL")</f>
        <v>4</v>
      </c>
      <c r="BH311" s="42">
        <f>COUNTIFS($T311:$AX311,"CL")</f>
        <v>0</v>
      </c>
      <c r="BI311" s="42">
        <f>COUNTIFS($T311:$AX311,"BL")</f>
        <v>0</v>
      </c>
      <c r="BJ311" s="42">
        <f>COUNTIFS($T311:$AX311,"CO")</f>
        <v>0</v>
      </c>
      <c r="BK311" s="42">
        <f t="shared" si="27"/>
        <v>4</v>
      </c>
      <c r="BL311" s="42">
        <f t="shared" si="28"/>
        <v>0</v>
      </c>
      <c r="BM311" s="42">
        <f t="shared" si="29"/>
        <v>1</v>
      </c>
      <c r="BN311" s="42">
        <f>SUM(AY311:BJ311)+SUM(COUNTIFS(Q311:AX311,{"TERM","RESIGNED"}))</f>
        <v>31</v>
      </c>
      <c r="BO311" s="1" t="s">
        <v>45</v>
      </c>
      <c r="BP311" s="42" t="s">
        <v>1018</v>
      </c>
      <c r="BQ311" s="34"/>
    </row>
    <row r="312" spans="1:69" x14ac:dyDescent="0.25">
      <c r="A312" s="32">
        <f t="shared" si="30"/>
        <v>310</v>
      </c>
      <c r="B312" s="1" t="s">
        <v>172</v>
      </c>
      <c r="C312" s="1">
        <v>101446</v>
      </c>
      <c r="D312" s="27">
        <v>101446</v>
      </c>
      <c r="E312" s="1" t="s">
        <v>945</v>
      </c>
      <c r="F312" s="34" t="s">
        <v>423</v>
      </c>
      <c r="G312" s="34" t="s">
        <v>976</v>
      </c>
      <c r="H312" s="30">
        <v>44421</v>
      </c>
      <c r="I312" s="30" t="s">
        <v>39</v>
      </c>
      <c r="J312" s="30" t="s">
        <v>39</v>
      </c>
      <c r="K312" s="42">
        <f t="shared" ca="1" si="25"/>
        <v>881</v>
      </c>
      <c r="L312" s="44" t="str">
        <f t="shared" si="26"/>
        <v>Non Billable</v>
      </c>
      <c r="M312" s="34" t="s">
        <v>52</v>
      </c>
      <c r="N312" s="1" t="s">
        <v>41</v>
      </c>
      <c r="O312" s="1" t="s">
        <v>42</v>
      </c>
      <c r="P312" s="1"/>
      <c r="Q312" s="1"/>
      <c r="R312" s="1" t="s">
        <v>43</v>
      </c>
      <c r="S312" s="33" t="s">
        <v>181</v>
      </c>
      <c r="T312" s="47" t="s">
        <v>965</v>
      </c>
      <c r="U312" s="47" t="s">
        <v>20</v>
      </c>
      <c r="V312" s="47" t="s">
        <v>20</v>
      </c>
      <c r="W312" s="47" t="s">
        <v>965</v>
      </c>
      <c r="X312" s="47" t="s">
        <v>965</v>
      </c>
      <c r="Y312" s="47" t="s">
        <v>965</v>
      </c>
      <c r="Z312" s="47" t="s">
        <v>965</v>
      </c>
      <c r="AA312" s="47" t="s">
        <v>967</v>
      </c>
      <c r="AB312" s="47" t="s">
        <v>20</v>
      </c>
      <c r="AC312" s="47" t="s">
        <v>20</v>
      </c>
      <c r="AD312" s="47" t="s">
        <v>968</v>
      </c>
      <c r="AE312" s="47" t="s">
        <v>968</v>
      </c>
      <c r="AF312" s="47" t="s">
        <v>965</v>
      </c>
      <c r="AG312" s="47" t="s">
        <v>965</v>
      </c>
      <c r="AH312" s="47" t="s">
        <v>965</v>
      </c>
      <c r="AI312" s="47" t="s">
        <v>20</v>
      </c>
      <c r="AJ312" s="47" t="s">
        <v>20</v>
      </c>
      <c r="AK312" s="47" t="s">
        <v>965</v>
      </c>
      <c r="AL312" s="47" t="s">
        <v>965</v>
      </c>
      <c r="AM312" s="47" t="s">
        <v>965</v>
      </c>
      <c r="AN312" s="47" t="s">
        <v>965</v>
      </c>
      <c r="AO312" s="47" t="s">
        <v>965</v>
      </c>
      <c r="AP312" s="47" t="s">
        <v>20</v>
      </c>
      <c r="AQ312" s="47" t="s">
        <v>20</v>
      </c>
      <c r="AR312" s="47" t="s">
        <v>20</v>
      </c>
      <c r="AS312" s="47" t="s">
        <v>965</v>
      </c>
      <c r="AT312" s="47" t="s">
        <v>965</v>
      </c>
      <c r="AU312" s="47" t="s">
        <v>965</v>
      </c>
      <c r="AV312" s="47" t="s">
        <v>967</v>
      </c>
      <c r="AW312" s="47" t="s">
        <v>20</v>
      </c>
      <c r="AX312" s="47" t="s">
        <v>20</v>
      </c>
      <c r="AY312" s="42">
        <f>COUNTIFS($T312:$AX312,"P")</f>
        <v>16</v>
      </c>
      <c r="AZ312" s="42">
        <f>COUNTIFS($T312:$AX312,"HD")/2</f>
        <v>0</v>
      </c>
      <c r="BA312" s="42">
        <f>COUNTIFS($T312:$AX312,"DO")</f>
        <v>11</v>
      </c>
      <c r="BB312" s="1">
        <f>COUNTIFS($T312:$AX312,"UPL")</f>
        <v>0</v>
      </c>
      <c r="BC312" s="42">
        <f>COUNTIFS($T312:$AX312,"LWP")</f>
        <v>0</v>
      </c>
      <c r="BD312" s="42">
        <f>SUM(COUNTIFS($T312:$AX312,{"PAT","MAT"}))</f>
        <v>0</v>
      </c>
      <c r="BE312" s="42">
        <f>COUNTIFS($T312:$AX312,"HO")</f>
        <v>0</v>
      </c>
      <c r="BF312" s="42">
        <f>COUNTIFS($T312:$AX312,"NA")</f>
        <v>0</v>
      </c>
      <c r="BG312" s="42">
        <f>COUNTIFS($T312:$AX312,"PL")</f>
        <v>2</v>
      </c>
      <c r="BH312" s="42">
        <f>COUNTIFS($T312:$AX312,"CL")</f>
        <v>2</v>
      </c>
      <c r="BI312" s="42">
        <f>COUNTIFS($T312:$AX312,"BL")</f>
        <v>0</v>
      </c>
      <c r="BJ312" s="42">
        <f>COUNTIFS($T312:$AX312,"CO")</f>
        <v>0</v>
      </c>
      <c r="BK312" s="42">
        <f t="shared" si="27"/>
        <v>4</v>
      </c>
      <c r="BL312" s="42">
        <f t="shared" si="28"/>
        <v>0</v>
      </c>
      <c r="BM312" s="42">
        <f t="shared" si="29"/>
        <v>1</v>
      </c>
      <c r="BN312" s="42">
        <f>SUM(AY312:BJ312)+SUM(COUNTIFS(Q312:AX312,{"TERM","RESIGNED"}))</f>
        <v>31</v>
      </c>
      <c r="BO312" s="1" t="s">
        <v>45</v>
      </c>
      <c r="BP312" s="42" t="s">
        <v>1020</v>
      </c>
      <c r="BQ312" s="34"/>
    </row>
    <row r="313" spans="1:69" x14ac:dyDescent="0.25">
      <c r="A313" s="32">
        <f t="shared" si="30"/>
        <v>311</v>
      </c>
      <c r="B313" s="1" t="s">
        <v>172</v>
      </c>
      <c r="C313" s="1">
        <v>101491</v>
      </c>
      <c r="D313" s="27">
        <v>101491</v>
      </c>
      <c r="E313" s="1" t="s">
        <v>946</v>
      </c>
      <c r="F313" s="34" t="s">
        <v>68</v>
      </c>
      <c r="G313" s="34" t="s">
        <v>51</v>
      </c>
      <c r="H313" s="30">
        <v>44425</v>
      </c>
      <c r="I313" s="30" t="s">
        <v>39</v>
      </c>
      <c r="J313" s="30" t="s">
        <v>39</v>
      </c>
      <c r="K313" s="42">
        <f t="shared" ca="1" si="25"/>
        <v>877</v>
      </c>
      <c r="L313" s="44" t="str">
        <f t="shared" si="26"/>
        <v>Non Billable</v>
      </c>
      <c r="M313" s="34" t="s">
        <v>52</v>
      </c>
      <c r="N313" s="1" t="s">
        <v>41</v>
      </c>
      <c r="O313" s="1" t="s">
        <v>42</v>
      </c>
      <c r="P313" s="1"/>
      <c r="Q313" s="1"/>
      <c r="R313" s="1" t="s">
        <v>57</v>
      </c>
      <c r="S313" s="33" t="s">
        <v>49</v>
      </c>
      <c r="T313" s="47" t="s">
        <v>965</v>
      </c>
      <c r="U313" s="47" t="s">
        <v>20</v>
      </c>
      <c r="V313" s="47" t="s">
        <v>20</v>
      </c>
      <c r="W313" s="47" t="s">
        <v>965</v>
      </c>
      <c r="X313" s="47" t="s">
        <v>966</v>
      </c>
      <c r="Y313" s="47" t="s">
        <v>965</v>
      </c>
      <c r="Z313" s="47" t="s">
        <v>965</v>
      </c>
      <c r="AA313" s="47" t="s">
        <v>965</v>
      </c>
      <c r="AB313" s="47" t="s">
        <v>20</v>
      </c>
      <c r="AC313" s="47" t="s">
        <v>20</v>
      </c>
      <c r="AD313" s="47" t="s">
        <v>965</v>
      </c>
      <c r="AE313" s="47" t="s">
        <v>965</v>
      </c>
      <c r="AF313" s="47" t="s">
        <v>965</v>
      </c>
      <c r="AG313" s="47" t="s">
        <v>965</v>
      </c>
      <c r="AH313" s="47" t="s">
        <v>965</v>
      </c>
      <c r="AI313" s="47" t="s">
        <v>20</v>
      </c>
      <c r="AJ313" s="47" t="s">
        <v>20</v>
      </c>
      <c r="AK313" s="47" t="s">
        <v>965</v>
      </c>
      <c r="AL313" s="47" t="s">
        <v>965</v>
      </c>
      <c r="AM313" s="47" t="s">
        <v>965</v>
      </c>
      <c r="AN313" s="47" t="s">
        <v>965</v>
      </c>
      <c r="AO313" s="47" t="s">
        <v>966</v>
      </c>
      <c r="AP313" s="47" t="s">
        <v>20</v>
      </c>
      <c r="AQ313" s="47" t="s">
        <v>20</v>
      </c>
      <c r="AR313" s="47" t="s">
        <v>20</v>
      </c>
      <c r="AS313" s="47" t="s">
        <v>968</v>
      </c>
      <c r="AT313" s="47" t="s">
        <v>968</v>
      </c>
      <c r="AU313" s="47" t="s">
        <v>968</v>
      </c>
      <c r="AV313" s="47" t="s">
        <v>968</v>
      </c>
      <c r="AW313" s="47" t="s">
        <v>20</v>
      </c>
      <c r="AX313" s="47" t="s">
        <v>20</v>
      </c>
      <c r="AY313" s="42">
        <f>COUNTIFS($T313:$AX313,"P")</f>
        <v>14</v>
      </c>
      <c r="AZ313" s="42">
        <f>COUNTIFS($T313:$AX313,"HD")/2</f>
        <v>1</v>
      </c>
      <c r="BA313" s="42">
        <f>COUNTIFS($T313:$AX313,"DO")</f>
        <v>11</v>
      </c>
      <c r="BB313" s="1">
        <f>COUNTIFS($T313:$AX313,"UPL")</f>
        <v>0</v>
      </c>
      <c r="BC313" s="42">
        <f>COUNTIFS($T313:$AX313,"LWP")</f>
        <v>0</v>
      </c>
      <c r="BD313" s="42">
        <f>SUM(COUNTIFS($T313:$AX313,{"PAT","MAT"}))</f>
        <v>0</v>
      </c>
      <c r="BE313" s="42">
        <f>COUNTIFS($T313:$AX313,"HO")</f>
        <v>0</v>
      </c>
      <c r="BF313" s="42">
        <f>COUNTIFS($T313:$AX313,"NA")</f>
        <v>0</v>
      </c>
      <c r="BG313" s="42">
        <f>COUNTIFS($T313:$AX313,"PL")</f>
        <v>4</v>
      </c>
      <c r="BH313" s="42">
        <f>COUNTIFS($T313:$AX313,"CL")</f>
        <v>0</v>
      </c>
      <c r="BI313" s="42">
        <f>COUNTIFS($T313:$AX313,"BL")</f>
        <v>0</v>
      </c>
      <c r="BJ313" s="42">
        <f>COUNTIFS($T313:$AX313,"CO")</f>
        <v>0</v>
      </c>
      <c r="BK313" s="42">
        <f t="shared" si="27"/>
        <v>4</v>
      </c>
      <c r="BL313" s="42">
        <f t="shared" si="28"/>
        <v>0</v>
      </c>
      <c r="BM313" s="42">
        <f t="shared" si="29"/>
        <v>1</v>
      </c>
      <c r="BN313" s="42">
        <f>SUM(AY313:BJ313)+SUM(COUNTIFS(Q313:AX313,{"TERM","RESIGNED"}))</f>
        <v>30</v>
      </c>
      <c r="BO313" s="1" t="s">
        <v>45</v>
      </c>
      <c r="BP313" s="42" t="s">
        <v>1221</v>
      </c>
      <c r="BQ313" s="34"/>
    </row>
    <row r="314" spans="1:69" x14ac:dyDescent="0.25">
      <c r="A314" s="32">
        <f t="shared" si="30"/>
        <v>312</v>
      </c>
      <c r="B314" s="1" t="s">
        <v>172</v>
      </c>
      <c r="C314" s="1">
        <v>600109</v>
      </c>
      <c r="D314" s="27">
        <v>600109</v>
      </c>
      <c r="E314" s="1" t="s">
        <v>946</v>
      </c>
      <c r="F314" s="34" t="s">
        <v>424</v>
      </c>
      <c r="G314" s="34" t="s">
        <v>190</v>
      </c>
      <c r="H314" s="30">
        <v>44425</v>
      </c>
      <c r="I314" s="30" t="s">
        <v>39</v>
      </c>
      <c r="J314" s="30" t="s">
        <v>39</v>
      </c>
      <c r="K314" s="42">
        <f t="shared" ca="1" si="25"/>
        <v>877</v>
      </c>
      <c r="L314" s="44" t="str">
        <f t="shared" si="26"/>
        <v>Billable</v>
      </c>
      <c r="M314" s="34" t="s">
        <v>187</v>
      </c>
      <c r="N314" s="1" t="s">
        <v>270</v>
      </c>
      <c r="O314" s="1" t="s">
        <v>42</v>
      </c>
      <c r="P314" s="1"/>
      <c r="Q314" s="1"/>
      <c r="R314" s="1" t="s">
        <v>43</v>
      </c>
      <c r="S314" s="33" t="s">
        <v>277</v>
      </c>
      <c r="T314" s="47" t="s">
        <v>965</v>
      </c>
      <c r="U314" s="47" t="s">
        <v>20</v>
      </c>
      <c r="V314" s="47" t="s">
        <v>20</v>
      </c>
      <c r="W314" s="47" t="s">
        <v>965</v>
      </c>
      <c r="X314" s="47" t="s">
        <v>965</v>
      </c>
      <c r="Y314" s="47" t="s">
        <v>965</v>
      </c>
      <c r="Z314" s="47" t="s">
        <v>965</v>
      </c>
      <c r="AA314" s="47" t="s">
        <v>965</v>
      </c>
      <c r="AB314" s="47" t="s">
        <v>20</v>
      </c>
      <c r="AC314" s="47" t="s">
        <v>20</v>
      </c>
      <c r="AD314" s="47" t="s">
        <v>965</v>
      </c>
      <c r="AE314" s="47" t="s">
        <v>965</v>
      </c>
      <c r="AF314" s="47" t="s">
        <v>965</v>
      </c>
      <c r="AG314" s="47" t="s">
        <v>965</v>
      </c>
      <c r="AH314" s="47" t="s">
        <v>965</v>
      </c>
      <c r="AI314" s="47" t="s">
        <v>20</v>
      </c>
      <c r="AJ314" s="47" t="s">
        <v>20</v>
      </c>
      <c r="AK314" s="47" t="s">
        <v>965</v>
      </c>
      <c r="AL314" s="47" t="s">
        <v>965</v>
      </c>
      <c r="AM314" s="47" t="s">
        <v>965</v>
      </c>
      <c r="AN314" s="47" t="s">
        <v>965</v>
      </c>
      <c r="AO314" s="47" t="s">
        <v>965</v>
      </c>
      <c r="AP314" s="47" t="s">
        <v>20</v>
      </c>
      <c r="AQ314" s="47" t="s">
        <v>20</v>
      </c>
      <c r="AR314" s="47" t="s">
        <v>20</v>
      </c>
      <c r="AS314" s="47" t="s">
        <v>965</v>
      </c>
      <c r="AT314" s="47" t="s">
        <v>965</v>
      </c>
      <c r="AU314" s="47" t="s">
        <v>965</v>
      </c>
      <c r="AV314" s="47" t="s">
        <v>967</v>
      </c>
      <c r="AW314" s="47" t="s">
        <v>20</v>
      </c>
      <c r="AX314" s="47" t="s">
        <v>20</v>
      </c>
      <c r="AY314" s="42">
        <f>COUNTIFS($T314:$AX314,"P")</f>
        <v>19</v>
      </c>
      <c r="AZ314" s="42">
        <f>COUNTIFS($T314:$AX314,"HD")/2</f>
        <v>0</v>
      </c>
      <c r="BA314" s="42">
        <f>COUNTIFS($T314:$AX314,"DO")</f>
        <v>11</v>
      </c>
      <c r="BB314" s="1">
        <f>COUNTIFS($T314:$AX314,"UPL")</f>
        <v>0</v>
      </c>
      <c r="BC314" s="42">
        <f>COUNTIFS($T314:$AX314,"LWP")</f>
        <v>0</v>
      </c>
      <c r="BD314" s="42">
        <f>SUM(COUNTIFS($T314:$AX314,{"PAT","MAT"}))</f>
        <v>0</v>
      </c>
      <c r="BE314" s="42">
        <f>COUNTIFS($T314:$AX314,"HO")</f>
        <v>0</v>
      </c>
      <c r="BF314" s="42">
        <f>COUNTIFS($T314:$AX314,"NA")</f>
        <v>0</v>
      </c>
      <c r="BG314" s="42">
        <f>COUNTIFS($T314:$AX314,"PL")</f>
        <v>0</v>
      </c>
      <c r="BH314" s="42">
        <f>COUNTIFS($T314:$AX314,"CL")</f>
        <v>1</v>
      </c>
      <c r="BI314" s="42">
        <f>COUNTIFS($T314:$AX314,"BL")</f>
        <v>0</v>
      </c>
      <c r="BJ314" s="42">
        <f>COUNTIFS($T314:$AX314,"CO")</f>
        <v>0</v>
      </c>
      <c r="BK314" s="42">
        <f t="shared" si="27"/>
        <v>1</v>
      </c>
      <c r="BL314" s="42">
        <f t="shared" si="28"/>
        <v>1</v>
      </c>
      <c r="BM314" s="42">
        <f t="shared" si="29"/>
        <v>1</v>
      </c>
      <c r="BN314" s="42">
        <f>SUM(AY314:BJ314)+SUM(COUNTIFS(Q314:AX314,{"TERM","RESIGNED"}))</f>
        <v>31</v>
      </c>
      <c r="BO314" s="1" t="s">
        <v>45</v>
      </c>
      <c r="BP314" s="42" t="s">
        <v>1018</v>
      </c>
      <c r="BQ314" s="34"/>
    </row>
    <row r="315" spans="1:69" x14ac:dyDescent="0.25">
      <c r="A315" s="32">
        <f t="shared" si="30"/>
        <v>313</v>
      </c>
      <c r="B315" s="1" t="s">
        <v>172</v>
      </c>
      <c r="C315" s="1">
        <v>600110</v>
      </c>
      <c r="D315" s="27">
        <v>600110</v>
      </c>
      <c r="E315" s="1" t="s">
        <v>946</v>
      </c>
      <c r="F315" s="34" t="s">
        <v>425</v>
      </c>
      <c r="G315" s="34" t="s">
        <v>190</v>
      </c>
      <c r="H315" s="30">
        <v>44425</v>
      </c>
      <c r="I315" s="30" t="s">
        <v>39</v>
      </c>
      <c r="J315" s="30" t="s">
        <v>39</v>
      </c>
      <c r="K315" s="42">
        <f t="shared" ca="1" si="25"/>
        <v>877</v>
      </c>
      <c r="L315" s="44" t="str">
        <f t="shared" si="26"/>
        <v>Billable</v>
      </c>
      <c r="M315" s="34" t="s">
        <v>187</v>
      </c>
      <c r="N315" s="1" t="s">
        <v>270</v>
      </c>
      <c r="O315" s="1" t="s">
        <v>42</v>
      </c>
      <c r="P315" s="1"/>
      <c r="Q315" s="1"/>
      <c r="R315" s="1" t="s">
        <v>43</v>
      </c>
      <c r="S315" s="33" t="s">
        <v>292</v>
      </c>
      <c r="T315" s="47" t="s">
        <v>965</v>
      </c>
      <c r="U315" s="47" t="s">
        <v>20</v>
      </c>
      <c r="V315" s="47" t="s">
        <v>20</v>
      </c>
      <c r="W315" s="47" t="s">
        <v>965</v>
      </c>
      <c r="X315" s="47" t="s">
        <v>965</v>
      </c>
      <c r="Y315" s="47" t="s">
        <v>965</v>
      </c>
      <c r="Z315" s="47" t="s">
        <v>965</v>
      </c>
      <c r="AA315" s="47" t="s">
        <v>965</v>
      </c>
      <c r="AB315" s="47" t="s">
        <v>20</v>
      </c>
      <c r="AC315" s="47" t="s">
        <v>20</v>
      </c>
      <c r="AD315" s="47" t="s">
        <v>965</v>
      </c>
      <c r="AE315" s="47" t="s">
        <v>965</v>
      </c>
      <c r="AF315" s="47" t="s">
        <v>968</v>
      </c>
      <c r="AG315" s="47" t="s">
        <v>965</v>
      </c>
      <c r="AH315" s="47" t="s">
        <v>965</v>
      </c>
      <c r="AI315" s="47" t="s">
        <v>20</v>
      </c>
      <c r="AJ315" s="47" t="s">
        <v>20</v>
      </c>
      <c r="AK315" s="47" t="s">
        <v>965</v>
      </c>
      <c r="AL315" s="47" t="s">
        <v>965</v>
      </c>
      <c r="AM315" s="47" t="s">
        <v>966</v>
      </c>
      <c r="AN315" s="47" t="s">
        <v>965</v>
      </c>
      <c r="AO315" s="47" t="s">
        <v>967</v>
      </c>
      <c r="AP315" s="47" t="s">
        <v>20</v>
      </c>
      <c r="AQ315" s="47" t="s">
        <v>20</v>
      </c>
      <c r="AR315" s="47" t="s">
        <v>20</v>
      </c>
      <c r="AS315" s="47" t="s">
        <v>965</v>
      </c>
      <c r="AT315" s="47" t="s">
        <v>965</v>
      </c>
      <c r="AU315" s="47" t="s">
        <v>965</v>
      </c>
      <c r="AV315" s="47" t="s">
        <v>965</v>
      </c>
      <c r="AW315" s="47" t="s">
        <v>20</v>
      </c>
      <c r="AX315" s="47" t="s">
        <v>20</v>
      </c>
      <c r="AY315" s="42">
        <f>COUNTIFS($T315:$AX315,"P")</f>
        <v>17</v>
      </c>
      <c r="AZ315" s="42">
        <f>COUNTIFS($T315:$AX315,"HD")/2</f>
        <v>0.5</v>
      </c>
      <c r="BA315" s="42">
        <f>COUNTIFS($T315:$AX315,"DO")</f>
        <v>11</v>
      </c>
      <c r="BB315" s="1">
        <f>COUNTIFS($T315:$AX315,"UPL")</f>
        <v>0</v>
      </c>
      <c r="BC315" s="42">
        <f>COUNTIFS($T315:$AX315,"LWP")</f>
        <v>0</v>
      </c>
      <c r="BD315" s="42">
        <f>SUM(COUNTIFS($T315:$AX315,{"PAT","MAT"}))</f>
        <v>0</v>
      </c>
      <c r="BE315" s="42">
        <f>COUNTIFS($T315:$AX315,"HO")</f>
        <v>0</v>
      </c>
      <c r="BF315" s="42">
        <f>COUNTIFS($T315:$AX315,"NA")</f>
        <v>0</v>
      </c>
      <c r="BG315" s="42">
        <f>COUNTIFS($T315:$AX315,"PL")</f>
        <v>1</v>
      </c>
      <c r="BH315" s="42">
        <f>COUNTIFS($T315:$AX315,"CL")</f>
        <v>1</v>
      </c>
      <c r="BI315" s="42">
        <f>COUNTIFS($T315:$AX315,"BL")</f>
        <v>0</v>
      </c>
      <c r="BJ315" s="42">
        <f>COUNTIFS($T315:$AX315,"CO")</f>
        <v>0</v>
      </c>
      <c r="BK315" s="42">
        <f t="shared" si="27"/>
        <v>2</v>
      </c>
      <c r="BL315" s="42">
        <f t="shared" si="28"/>
        <v>1</v>
      </c>
      <c r="BM315" s="42">
        <f t="shared" si="29"/>
        <v>1</v>
      </c>
      <c r="BN315" s="42">
        <f>SUM(AY315:BJ315)+SUM(COUNTIFS(Q315:AX315,{"TERM","RESIGNED"}))</f>
        <v>30.5</v>
      </c>
      <c r="BO315" s="1" t="s">
        <v>45</v>
      </c>
      <c r="BP315" s="42" t="s">
        <v>1018</v>
      </c>
      <c r="BQ315" s="34"/>
    </row>
    <row r="316" spans="1:69" x14ac:dyDescent="0.25">
      <c r="A316" s="32">
        <f t="shared" si="30"/>
        <v>314</v>
      </c>
      <c r="B316" s="1" t="s">
        <v>172</v>
      </c>
      <c r="C316" s="1">
        <v>101495</v>
      </c>
      <c r="D316" s="27">
        <v>101495</v>
      </c>
      <c r="E316" s="1" t="s">
        <v>946</v>
      </c>
      <c r="F316" s="34" t="s">
        <v>426</v>
      </c>
      <c r="G316" s="34" t="s">
        <v>190</v>
      </c>
      <c r="H316" s="30">
        <v>44428</v>
      </c>
      <c r="I316" s="30" t="s">
        <v>39</v>
      </c>
      <c r="J316" s="30" t="s">
        <v>39</v>
      </c>
      <c r="K316" s="42">
        <f t="shared" ca="1" si="25"/>
        <v>874</v>
      </c>
      <c r="L316" s="44" t="str">
        <f t="shared" si="26"/>
        <v>Billable</v>
      </c>
      <c r="M316" s="34" t="s">
        <v>187</v>
      </c>
      <c r="N316" s="1" t="s">
        <v>41</v>
      </c>
      <c r="O316" s="1" t="s">
        <v>42</v>
      </c>
      <c r="P316" s="1"/>
      <c r="Q316" s="1"/>
      <c r="R316" s="1" t="s">
        <v>43</v>
      </c>
      <c r="S316" s="33" t="s">
        <v>248</v>
      </c>
      <c r="T316" s="47" t="s">
        <v>965</v>
      </c>
      <c r="U316" s="47" t="s">
        <v>20</v>
      </c>
      <c r="V316" s="47" t="s">
        <v>20</v>
      </c>
      <c r="W316" s="47" t="s">
        <v>965</v>
      </c>
      <c r="X316" s="47" t="s">
        <v>965</v>
      </c>
      <c r="Y316" s="47" t="s">
        <v>965</v>
      </c>
      <c r="Z316" s="47" t="s">
        <v>965</v>
      </c>
      <c r="AA316" s="47" t="s">
        <v>965</v>
      </c>
      <c r="AB316" s="47" t="s">
        <v>20</v>
      </c>
      <c r="AC316" s="47" t="s">
        <v>20</v>
      </c>
      <c r="AD316" s="47" t="s">
        <v>965</v>
      </c>
      <c r="AE316" s="47" t="s">
        <v>965</v>
      </c>
      <c r="AF316" s="47" t="s">
        <v>965</v>
      </c>
      <c r="AG316" s="47" t="s">
        <v>965</v>
      </c>
      <c r="AH316" s="47" t="s">
        <v>965</v>
      </c>
      <c r="AI316" s="47" t="s">
        <v>20</v>
      </c>
      <c r="AJ316" s="47" t="s">
        <v>20</v>
      </c>
      <c r="AK316" s="47" t="s">
        <v>967</v>
      </c>
      <c r="AL316" s="47" t="s">
        <v>967</v>
      </c>
      <c r="AM316" s="47" t="s">
        <v>967</v>
      </c>
      <c r="AN316" s="47" t="s">
        <v>968</v>
      </c>
      <c r="AO316" s="47" t="s">
        <v>967</v>
      </c>
      <c r="AP316" s="47" t="s">
        <v>20</v>
      </c>
      <c r="AQ316" s="47" t="s">
        <v>20</v>
      </c>
      <c r="AR316" s="47" t="s">
        <v>20</v>
      </c>
      <c r="AS316" s="47" t="s">
        <v>965</v>
      </c>
      <c r="AT316" s="47" t="s">
        <v>965</v>
      </c>
      <c r="AU316" s="47" t="s">
        <v>965</v>
      </c>
      <c r="AV316" s="47" t="s">
        <v>965</v>
      </c>
      <c r="AW316" s="47" t="s">
        <v>20</v>
      </c>
      <c r="AX316" s="47" t="s">
        <v>20</v>
      </c>
      <c r="AY316" s="42">
        <f>COUNTIFS($T316:$AX316,"P")</f>
        <v>15</v>
      </c>
      <c r="AZ316" s="42">
        <f>COUNTIFS($T316:$AX316,"HD")/2</f>
        <v>0</v>
      </c>
      <c r="BA316" s="42">
        <f>COUNTIFS($T316:$AX316,"DO")</f>
        <v>11</v>
      </c>
      <c r="BB316" s="1">
        <f>COUNTIFS($T316:$AX316,"UPL")</f>
        <v>0</v>
      </c>
      <c r="BC316" s="42">
        <f>COUNTIFS($T316:$AX316,"LWP")</f>
        <v>0</v>
      </c>
      <c r="BD316" s="42">
        <f>SUM(COUNTIFS($T316:$AX316,{"PAT","MAT"}))</f>
        <v>0</v>
      </c>
      <c r="BE316" s="42">
        <f>COUNTIFS($T316:$AX316,"HO")</f>
        <v>0</v>
      </c>
      <c r="BF316" s="42">
        <f>COUNTIFS($T316:$AX316,"NA")</f>
        <v>0</v>
      </c>
      <c r="BG316" s="42">
        <f>COUNTIFS($T316:$AX316,"PL")</f>
        <v>1</v>
      </c>
      <c r="BH316" s="42">
        <f>COUNTIFS($T316:$AX316,"CL")</f>
        <v>4</v>
      </c>
      <c r="BI316" s="42">
        <f>COUNTIFS($T316:$AX316,"BL")</f>
        <v>0</v>
      </c>
      <c r="BJ316" s="42">
        <f>COUNTIFS($T316:$AX316,"CO")</f>
        <v>0</v>
      </c>
      <c r="BK316" s="42">
        <f t="shared" si="27"/>
        <v>5</v>
      </c>
      <c r="BL316" s="42">
        <f t="shared" si="28"/>
        <v>0</v>
      </c>
      <c r="BM316" s="42">
        <f t="shared" si="29"/>
        <v>1</v>
      </c>
      <c r="BN316" s="42">
        <f>SUM(AY316:BJ316)+SUM(COUNTIFS(Q316:AX316,{"TERM","RESIGNED"}))</f>
        <v>31</v>
      </c>
      <c r="BO316" s="1" t="s">
        <v>45</v>
      </c>
      <c r="BP316" s="42" t="s">
        <v>1020</v>
      </c>
      <c r="BQ316" s="34"/>
    </row>
    <row r="317" spans="1:69" x14ac:dyDescent="0.25">
      <c r="A317" s="32">
        <f t="shared" si="30"/>
        <v>315</v>
      </c>
      <c r="B317" s="1" t="s">
        <v>172</v>
      </c>
      <c r="C317" s="1">
        <v>101518</v>
      </c>
      <c r="D317" s="27">
        <v>101518</v>
      </c>
      <c r="E317" s="1" t="s">
        <v>946</v>
      </c>
      <c r="F317" s="34" t="s">
        <v>427</v>
      </c>
      <c r="G317" s="34" t="s">
        <v>60</v>
      </c>
      <c r="H317" s="30">
        <v>44432</v>
      </c>
      <c r="I317" s="30" t="s">
        <v>39</v>
      </c>
      <c r="J317" s="30" t="s">
        <v>39</v>
      </c>
      <c r="K317" s="42">
        <f t="shared" ca="1" si="25"/>
        <v>870</v>
      </c>
      <c r="L317" s="44" t="str">
        <f t="shared" si="26"/>
        <v>Non Billable</v>
      </c>
      <c r="M317" s="34" t="s">
        <v>210</v>
      </c>
      <c r="N317" s="1" t="s">
        <v>41</v>
      </c>
      <c r="O317" s="1" t="s">
        <v>42</v>
      </c>
      <c r="P317" s="1"/>
      <c r="Q317" s="1"/>
      <c r="R317" s="1" t="s">
        <v>43</v>
      </c>
      <c r="S317" s="33" t="s">
        <v>209</v>
      </c>
      <c r="T317" s="47" t="s">
        <v>967</v>
      </c>
      <c r="U317" s="47" t="s">
        <v>20</v>
      </c>
      <c r="V317" s="47" t="s">
        <v>20</v>
      </c>
      <c r="W317" s="47" t="s">
        <v>965</v>
      </c>
      <c r="X317" s="47" t="s">
        <v>965</v>
      </c>
      <c r="Y317" s="47" t="s">
        <v>965</v>
      </c>
      <c r="Z317" s="47" t="s">
        <v>965</v>
      </c>
      <c r="AA317" s="47" t="s">
        <v>965</v>
      </c>
      <c r="AB317" s="47" t="s">
        <v>20</v>
      </c>
      <c r="AC317" s="47" t="s">
        <v>20</v>
      </c>
      <c r="AD317" s="47" t="s">
        <v>968</v>
      </c>
      <c r="AE317" s="47" t="s">
        <v>965</v>
      </c>
      <c r="AF317" s="47" t="s">
        <v>965</v>
      </c>
      <c r="AG317" s="47" t="s">
        <v>965</v>
      </c>
      <c r="AH317" s="47" t="s">
        <v>965</v>
      </c>
      <c r="AI317" s="47" t="s">
        <v>20</v>
      </c>
      <c r="AJ317" s="47" t="s">
        <v>20</v>
      </c>
      <c r="AK317" s="47" t="s">
        <v>965</v>
      </c>
      <c r="AL317" s="47" t="s">
        <v>965</v>
      </c>
      <c r="AM317" s="47" t="s">
        <v>965</v>
      </c>
      <c r="AN317" s="47" t="s">
        <v>965</v>
      </c>
      <c r="AO317" s="47" t="s">
        <v>965</v>
      </c>
      <c r="AP317" s="47" t="s">
        <v>20</v>
      </c>
      <c r="AQ317" s="47" t="s">
        <v>20</v>
      </c>
      <c r="AR317" s="47" t="s">
        <v>20</v>
      </c>
      <c r="AS317" s="47" t="s">
        <v>965</v>
      </c>
      <c r="AT317" s="47" t="s">
        <v>965</v>
      </c>
      <c r="AU317" s="47" t="s">
        <v>965</v>
      </c>
      <c r="AV317" s="47" t="s">
        <v>965</v>
      </c>
      <c r="AW317" s="47" t="s">
        <v>20</v>
      </c>
      <c r="AX317" s="47" t="s">
        <v>20</v>
      </c>
      <c r="AY317" s="42">
        <f>COUNTIFS($T317:$AX317,"P")</f>
        <v>18</v>
      </c>
      <c r="AZ317" s="42">
        <f>COUNTIFS($T317:$AX317,"HD")/2</f>
        <v>0</v>
      </c>
      <c r="BA317" s="42">
        <f>COUNTIFS($T317:$AX317,"DO")</f>
        <v>11</v>
      </c>
      <c r="BB317" s="1">
        <f>COUNTIFS($T317:$AX317,"UPL")</f>
        <v>0</v>
      </c>
      <c r="BC317" s="42">
        <f>COUNTIFS($T317:$AX317,"LWP")</f>
        <v>0</v>
      </c>
      <c r="BD317" s="42">
        <f>SUM(COUNTIFS($T317:$AX317,{"PAT","MAT"}))</f>
        <v>0</v>
      </c>
      <c r="BE317" s="42">
        <f>COUNTIFS($T317:$AX317,"HO")</f>
        <v>0</v>
      </c>
      <c r="BF317" s="42">
        <f>COUNTIFS($T317:$AX317,"NA")</f>
        <v>0</v>
      </c>
      <c r="BG317" s="42">
        <f>COUNTIFS($T317:$AX317,"PL")</f>
        <v>1</v>
      </c>
      <c r="BH317" s="42">
        <f>COUNTIFS($T317:$AX317,"CL")</f>
        <v>1</v>
      </c>
      <c r="BI317" s="42">
        <f>COUNTIFS($T317:$AX317,"BL")</f>
        <v>0</v>
      </c>
      <c r="BJ317" s="42">
        <f>COUNTIFS($T317:$AX317,"CO")</f>
        <v>0</v>
      </c>
      <c r="BK317" s="42">
        <f t="shared" si="27"/>
        <v>2</v>
      </c>
      <c r="BL317" s="42">
        <f t="shared" si="28"/>
        <v>1</v>
      </c>
      <c r="BM317" s="42">
        <f t="shared" si="29"/>
        <v>1</v>
      </c>
      <c r="BN317" s="42">
        <f>SUM(AY317:BJ317)+SUM(COUNTIFS(Q317:AX317,{"TERM","RESIGNED"}))</f>
        <v>31</v>
      </c>
      <c r="BO317" s="1" t="s">
        <v>45</v>
      </c>
      <c r="BP317" s="42" t="s">
        <v>1023</v>
      </c>
      <c r="BQ317" s="34"/>
    </row>
    <row r="318" spans="1:69" x14ac:dyDescent="0.25">
      <c r="A318" s="32">
        <f t="shared" si="30"/>
        <v>316</v>
      </c>
      <c r="B318" s="1" t="s">
        <v>172</v>
      </c>
      <c r="C318" s="1">
        <v>101525</v>
      </c>
      <c r="D318" s="27">
        <v>101525</v>
      </c>
      <c r="E318" s="1" t="s">
        <v>946</v>
      </c>
      <c r="F318" s="34" t="s">
        <v>428</v>
      </c>
      <c r="G318" s="34" t="s">
        <v>123</v>
      </c>
      <c r="H318" s="30">
        <v>44432</v>
      </c>
      <c r="I318" s="30" t="s">
        <v>39</v>
      </c>
      <c r="J318" s="30" t="s">
        <v>39</v>
      </c>
      <c r="K318" s="42">
        <f t="shared" ca="1" si="25"/>
        <v>870</v>
      </c>
      <c r="L318" s="44" t="str">
        <f t="shared" si="26"/>
        <v>Non Billable</v>
      </c>
      <c r="M318" s="34" t="s">
        <v>130</v>
      </c>
      <c r="N318" s="1" t="s">
        <v>41</v>
      </c>
      <c r="O318" s="1" t="s">
        <v>42</v>
      </c>
      <c r="P318" s="1"/>
      <c r="Q318" s="1"/>
      <c r="R318" s="1" t="s">
        <v>43</v>
      </c>
      <c r="S318" s="33" t="s">
        <v>131</v>
      </c>
      <c r="T318" s="47" t="s">
        <v>965</v>
      </c>
      <c r="U318" s="47" t="s">
        <v>20</v>
      </c>
      <c r="V318" s="47" t="s">
        <v>20</v>
      </c>
      <c r="W318" s="47" t="s">
        <v>965</v>
      </c>
      <c r="X318" s="47" t="s">
        <v>965</v>
      </c>
      <c r="Y318" s="47" t="s">
        <v>965</v>
      </c>
      <c r="Z318" s="47" t="s">
        <v>967</v>
      </c>
      <c r="AA318" s="47" t="s">
        <v>967</v>
      </c>
      <c r="AB318" s="47" t="s">
        <v>20</v>
      </c>
      <c r="AC318" s="47" t="s">
        <v>20</v>
      </c>
      <c r="AD318" s="47" t="s">
        <v>968</v>
      </c>
      <c r="AE318" s="47" t="s">
        <v>965</v>
      </c>
      <c r="AF318" s="47" t="s">
        <v>965</v>
      </c>
      <c r="AG318" s="47" t="s">
        <v>965</v>
      </c>
      <c r="AH318" s="47" t="s">
        <v>965</v>
      </c>
      <c r="AI318" s="47" t="s">
        <v>20</v>
      </c>
      <c r="AJ318" s="47" t="s">
        <v>20</v>
      </c>
      <c r="AK318" s="47" t="s">
        <v>965</v>
      </c>
      <c r="AL318" s="47" t="s">
        <v>965</v>
      </c>
      <c r="AM318" s="47" t="s">
        <v>965</v>
      </c>
      <c r="AN318" s="47" t="s">
        <v>965</v>
      </c>
      <c r="AO318" s="47" t="s">
        <v>965</v>
      </c>
      <c r="AP318" s="47" t="s">
        <v>20</v>
      </c>
      <c r="AQ318" s="47" t="s">
        <v>20</v>
      </c>
      <c r="AR318" s="47" t="s">
        <v>20</v>
      </c>
      <c r="AS318" s="47" t="s">
        <v>965</v>
      </c>
      <c r="AT318" s="47" t="s">
        <v>965</v>
      </c>
      <c r="AU318" s="47" t="s">
        <v>965</v>
      </c>
      <c r="AV318" s="47" t="s">
        <v>965</v>
      </c>
      <c r="AW318" s="47" t="s">
        <v>20</v>
      </c>
      <c r="AX318" s="47" t="s">
        <v>20</v>
      </c>
      <c r="AY318" s="42">
        <f>COUNTIFS($T318:$AX318,"P")</f>
        <v>17</v>
      </c>
      <c r="AZ318" s="42">
        <f>COUNTIFS($T318:$AX318,"HD")/2</f>
        <v>0</v>
      </c>
      <c r="BA318" s="42">
        <f>COUNTIFS($T318:$AX318,"DO")</f>
        <v>11</v>
      </c>
      <c r="BB318" s="1">
        <f>COUNTIFS($T318:$AX318,"UPL")</f>
        <v>0</v>
      </c>
      <c r="BC318" s="42">
        <f>COUNTIFS($T318:$AX318,"LWP")</f>
        <v>0</v>
      </c>
      <c r="BD318" s="42">
        <f>SUM(COUNTIFS($T318:$AX318,{"PAT","MAT"}))</f>
        <v>0</v>
      </c>
      <c r="BE318" s="42">
        <f>COUNTIFS($T318:$AX318,"HO")</f>
        <v>0</v>
      </c>
      <c r="BF318" s="42">
        <f>COUNTIFS($T318:$AX318,"NA")</f>
        <v>0</v>
      </c>
      <c r="BG318" s="42">
        <f>COUNTIFS($T318:$AX318,"PL")</f>
        <v>1</v>
      </c>
      <c r="BH318" s="42">
        <f>COUNTIFS($T318:$AX318,"CL")</f>
        <v>2</v>
      </c>
      <c r="BI318" s="42">
        <f>COUNTIFS($T318:$AX318,"BL")</f>
        <v>0</v>
      </c>
      <c r="BJ318" s="42">
        <f>COUNTIFS($T318:$AX318,"CO")</f>
        <v>0</v>
      </c>
      <c r="BK318" s="42">
        <f t="shared" si="27"/>
        <v>3</v>
      </c>
      <c r="BL318" s="42">
        <f t="shared" si="28"/>
        <v>1</v>
      </c>
      <c r="BM318" s="42">
        <f t="shared" si="29"/>
        <v>1</v>
      </c>
      <c r="BN318" s="42">
        <f>SUM(AY318:BJ318)+SUM(COUNTIFS(Q318:AX318,{"TERM","RESIGNED"}))</f>
        <v>31</v>
      </c>
      <c r="BO318" s="1" t="s">
        <v>45</v>
      </c>
      <c r="BP318" s="42" t="s">
        <v>1218</v>
      </c>
      <c r="BQ318" s="34"/>
    </row>
    <row r="319" spans="1:69" x14ac:dyDescent="0.25">
      <c r="A319" s="32">
        <f t="shared" si="30"/>
        <v>317</v>
      </c>
      <c r="B319" s="1" t="s">
        <v>172</v>
      </c>
      <c r="C319" s="1">
        <v>101557</v>
      </c>
      <c r="D319" s="27">
        <v>101557</v>
      </c>
      <c r="E319" s="1" t="s">
        <v>945</v>
      </c>
      <c r="F319" s="34" t="s">
        <v>417</v>
      </c>
      <c r="G319" s="34" t="s">
        <v>976</v>
      </c>
      <c r="H319" s="30">
        <v>44439</v>
      </c>
      <c r="I319" s="30" t="s">
        <v>39</v>
      </c>
      <c r="J319" s="30" t="s">
        <v>39</v>
      </c>
      <c r="K319" s="42">
        <f t="shared" ca="1" si="25"/>
        <v>863</v>
      </c>
      <c r="L319" s="44" t="str">
        <f t="shared" si="26"/>
        <v>Non Billable</v>
      </c>
      <c r="M319" s="34" t="s">
        <v>52</v>
      </c>
      <c r="N319" s="1" t="s">
        <v>41</v>
      </c>
      <c r="O319" s="1" t="s">
        <v>42</v>
      </c>
      <c r="P319" s="1"/>
      <c r="Q319" s="1"/>
      <c r="R319" s="1" t="s">
        <v>43</v>
      </c>
      <c r="S319" s="33" t="s">
        <v>251</v>
      </c>
      <c r="T319" s="47" t="s">
        <v>965</v>
      </c>
      <c r="U319" s="47" t="s">
        <v>20</v>
      </c>
      <c r="V319" s="47" t="s">
        <v>20</v>
      </c>
      <c r="W319" s="47" t="s">
        <v>965</v>
      </c>
      <c r="X319" s="47" t="s">
        <v>965</v>
      </c>
      <c r="Y319" s="47" t="s">
        <v>965</v>
      </c>
      <c r="Z319" s="47" t="s">
        <v>965</v>
      </c>
      <c r="AA319" s="47" t="s">
        <v>965</v>
      </c>
      <c r="AB319" s="47" t="s">
        <v>20</v>
      </c>
      <c r="AC319" s="47" t="s">
        <v>20</v>
      </c>
      <c r="AD319" s="47" t="s">
        <v>967</v>
      </c>
      <c r="AE319" s="47" t="s">
        <v>967</v>
      </c>
      <c r="AF319" s="47" t="s">
        <v>968</v>
      </c>
      <c r="AG319" s="47" t="s">
        <v>968</v>
      </c>
      <c r="AH319" s="47" t="s">
        <v>968</v>
      </c>
      <c r="AI319" s="47" t="s">
        <v>20</v>
      </c>
      <c r="AJ319" s="47" t="s">
        <v>20</v>
      </c>
      <c r="AK319" s="47" t="s">
        <v>965</v>
      </c>
      <c r="AL319" s="47" t="s">
        <v>965</v>
      </c>
      <c r="AM319" s="47" t="s">
        <v>965</v>
      </c>
      <c r="AN319" s="47" t="s">
        <v>965</v>
      </c>
      <c r="AO319" s="47" t="s">
        <v>965</v>
      </c>
      <c r="AP319" s="47" t="s">
        <v>20</v>
      </c>
      <c r="AQ319" s="47" t="s">
        <v>20</v>
      </c>
      <c r="AR319" s="47" t="s">
        <v>20</v>
      </c>
      <c r="AS319" s="47" t="s">
        <v>965</v>
      </c>
      <c r="AT319" s="47" t="s">
        <v>965</v>
      </c>
      <c r="AU319" s="47" t="s">
        <v>965</v>
      </c>
      <c r="AV319" s="47" t="s">
        <v>967</v>
      </c>
      <c r="AW319" s="47" t="s">
        <v>20</v>
      </c>
      <c r="AX319" s="47" t="s">
        <v>20</v>
      </c>
      <c r="AY319" s="42">
        <f>COUNTIFS($T319:$AX319,"P")</f>
        <v>14</v>
      </c>
      <c r="AZ319" s="42">
        <f>COUNTIFS($T319:$AX319,"HD")/2</f>
        <v>0</v>
      </c>
      <c r="BA319" s="42">
        <f>COUNTIFS($T319:$AX319,"DO")</f>
        <v>11</v>
      </c>
      <c r="BB319" s="1">
        <f>COUNTIFS($T319:$AX319,"UPL")</f>
        <v>0</v>
      </c>
      <c r="BC319" s="42">
        <f>COUNTIFS($T319:$AX319,"LWP")</f>
        <v>0</v>
      </c>
      <c r="BD319" s="42">
        <f>SUM(COUNTIFS($T319:$AX319,{"PAT","MAT"}))</f>
        <v>0</v>
      </c>
      <c r="BE319" s="42">
        <f>COUNTIFS($T319:$AX319,"HO")</f>
        <v>0</v>
      </c>
      <c r="BF319" s="42">
        <f>COUNTIFS($T319:$AX319,"NA")</f>
        <v>0</v>
      </c>
      <c r="BG319" s="42">
        <f>COUNTIFS($T319:$AX319,"PL")</f>
        <v>3</v>
      </c>
      <c r="BH319" s="42">
        <f>COUNTIFS($T319:$AX319,"CL")</f>
        <v>3</v>
      </c>
      <c r="BI319" s="42">
        <f>COUNTIFS($T319:$AX319,"BL")</f>
        <v>0</v>
      </c>
      <c r="BJ319" s="42">
        <f>COUNTIFS($T319:$AX319,"CO")</f>
        <v>0</v>
      </c>
      <c r="BK319" s="42">
        <f t="shared" si="27"/>
        <v>6</v>
      </c>
      <c r="BL319" s="42">
        <f t="shared" si="28"/>
        <v>0</v>
      </c>
      <c r="BM319" s="42">
        <f t="shared" si="29"/>
        <v>1</v>
      </c>
      <c r="BN319" s="42">
        <f>SUM(AY319:BJ319)+SUM(COUNTIFS(Q319:AX319,{"TERM","RESIGNED"}))</f>
        <v>31</v>
      </c>
      <c r="BO319" s="1" t="s">
        <v>45</v>
      </c>
      <c r="BP319" s="42" t="s">
        <v>1023</v>
      </c>
      <c r="BQ319" s="34"/>
    </row>
    <row r="320" spans="1:69" x14ac:dyDescent="0.25">
      <c r="A320" s="32">
        <f t="shared" si="30"/>
        <v>318</v>
      </c>
      <c r="B320" s="1" t="s">
        <v>172</v>
      </c>
      <c r="C320" s="1">
        <v>101562</v>
      </c>
      <c r="D320" s="27">
        <v>101562</v>
      </c>
      <c r="E320" s="1" t="s">
        <v>946</v>
      </c>
      <c r="F320" s="34" t="s">
        <v>431</v>
      </c>
      <c r="G320" s="34" t="s">
        <v>976</v>
      </c>
      <c r="H320" s="30">
        <v>44439</v>
      </c>
      <c r="I320" s="30" t="s">
        <v>39</v>
      </c>
      <c r="J320" s="30" t="s">
        <v>39</v>
      </c>
      <c r="K320" s="42">
        <f t="shared" ca="1" si="25"/>
        <v>863</v>
      </c>
      <c r="L320" s="44" t="str">
        <f t="shared" si="26"/>
        <v>Non Billable</v>
      </c>
      <c r="M320" s="34" t="s">
        <v>52</v>
      </c>
      <c r="N320" s="1" t="s">
        <v>41</v>
      </c>
      <c r="O320" s="1" t="s">
        <v>42</v>
      </c>
      <c r="P320" s="1"/>
      <c r="Q320" s="1"/>
      <c r="R320" s="1" t="s">
        <v>43</v>
      </c>
      <c r="S320" s="33" t="s">
        <v>238</v>
      </c>
      <c r="T320" s="47" t="s">
        <v>965</v>
      </c>
      <c r="U320" s="47" t="s">
        <v>20</v>
      </c>
      <c r="V320" s="47" t="s">
        <v>20</v>
      </c>
      <c r="W320" s="47" t="s">
        <v>965</v>
      </c>
      <c r="X320" s="47" t="s">
        <v>965</v>
      </c>
      <c r="Y320" s="47" t="s">
        <v>965</v>
      </c>
      <c r="Z320" s="47" t="s">
        <v>965</v>
      </c>
      <c r="AA320" s="47" t="s">
        <v>965</v>
      </c>
      <c r="AB320" s="47" t="s">
        <v>20</v>
      </c>
      <c r="AC320" s="47" t="s">
        <v>20</v>
      </c>
      <c r="AD320" s="47" t="s">
        <v>965</v>
      </c>
      <c r="AE320" s="47" t="s">
        <v>965</v>
      </c>
      <c r="AF320" s="47" t="s">
        <v>965</v>
      </c>
      <c r="AG320" s="47" t="s">
        <v>965</v>
      </c>
      <c r="AH320" s="47" t="s">
        <v>965</v>
      </c>
      <c r="AI320" s="47" t="s">
        <v>20</v>
      </c>
      <c r="AJ320" s="47" t="s">
        <v>20</v>
      </c>
      <c r="AK320" s="47" t="s">
        <v>965</v>
      </c>
      <c r="AL320" s="47" t="s">
        <v>965</v>
      </c>
      <c r="AM320" s="47" t="s">
        <v>965</v>
      </c>
      <c r="AN320" s="47" t="s">
        <v>965</v>
      </c>
      <c r="AO320" s="47" t="s">
        <v>965</v>
      </c>
      <c r="AP320" s="47" t="s">
        <v>20</v>
      </c>
      <c r="AQ320" s="47" t="s">
        <v>20</v>
      </c>
      <c r="AR320" s="47" t="s">
        <v>20</v>
      </c>
      <c r="AS320" s="47" t="s">
        <v>965</v>
      </c>
      <c r="AT320" s="47" t="s">
        <v>967</v>
      </c>
      <c r="AU320" s="47" t="s">
        <v>967</v>
      </c>
      <c r="AV320" s="47" t="s">
        <v>965</v>
      </c>
      <c r="AW320" s="47" t="s">
        <v>20</v>
      </c>
      <c r="AX320" s="47" t="s">
        <v>20</v>
      </c>
      <c r="AY320" s="42">
        <f>COUNTIFS($T320:$AX320,"P")</f>
        <v>18</v>
      </c>
      <c r="AZ320" s="42">
        <f>COUNTIFS($T320:$AX320,"HD")/2</f>
        <v>0</v>
      </c>
      <c r="BA320" s="42">
        <f>COUNTIFS($T320:$AX320,"DO")</f>
        <v>11</v>
      </c>
      <c r="BB320" s="1">
        <f>COUNTIFS($T320:$AX320,"UPL")</f>
        <v>0</v>
      </c>
      <c r="BC320" s="42">
        <f>COUNTIFS($T320:$AX320,"LWP")</f>
        <v>0</v>
      </c>
      <c r="BD320" s="42">
        <f>SUM(COUNTIFS($T320:$AX320,{"PAT","MAT"}))</f>
        <v>0</v>
      </c>
      <c r="BE320" s="42">
        <f>COUNTIFS($T320:$AX320,"HO")</f>
        <v>0</v>
      </c>
      <c r="BF320" s="42">
        <f>COUNTIFS($T320:$AX320,"NA")</f>
        <v>0</v>
      </c>
      <c r="BG320" s="42">
        <f>COUNTIFS($T320:$AX320,"PL")</f>
        <v>0</v>
      </c>
      <c r="BH320" s="42">
        <f>COUNTIFS($T320:$AX320,"CL")</f>
        <v>2</v>
      </c>
      <c r="BI320" s="42">
        <f>COUNTIFS($T320:$AX320,"BL")</f>
        <v>0</v>
      </c>
      <c r="BJ320" s="42">
        <f>COUNTIFS($T320:$AX320,"CO")</f>
        <v>0</v>
      </c>
      <c r="BK320" s="42">
        <f t="shared" si="27"/>
        <v>2</v>
      </c>
      <c r="BL320" s="42">
        <f t="shared" si="28"/>
        <v>1</v>
      </c>
      <c r="BM320" s="42">
        <f t="shared" si="29"/>
        <v>1</v>
      </c>
      <c r="BN320" s="42">
        <f>SUM(AY320:BJ320)+SUM(COUNTIFS(Q320:AX320,{"TERM","RESIGNED"}))</f>
        <v>31</v>
      </c>
      <c r="BO320" s="1" t="s">
        <v>45</v>
      </c>
      <c r="BP320" s="42" t="s">
        <v>1018</v>
      </c>
      <c r="BQ320" s="34"/>
    </row>
    <row r="321" spans="1:69" x14ac:dyDescent="0.25">
      <c r="A321" s="32">
        <f t="shared" si="30"/>
        <v>319</v>
      </c>
      <c r="B321" s="1" t="s">
        <v>172</v>
      </c>
      <c r="C321" s="1">
        <v>101569</v>
      </c>
      <c r="D321" s="27">
        <v>101569</v>
      </c>
      <c r="E321" s="1" t="s">
        <v>946</v>
      </c>
      <c r="F321" s="34" t="s">
        <v>430</v>
      </c>
      <c r="G321" s="34" t="s">
        <v>123</v>
      </c>
      <c r="H321" s="30">
        <v>44439</v>
      </c>
      <c r="I321" s="30" t="s">
        <v>39</v>
      </c>
      <c r="J321" s="30" t="s">
        <v>39</v>
      </c>
      <c r="K321" s="42">
        <f t="shared" ca="1" si="25"/>
        <v>863</v>
      </c>
      <c r="L321" s="44" t="str">
        <f t="shared" si="26"/>
        <v>Billable</v>
      </c>
      <c r="M321" s="34" t="s">
        <v>124</v>
      </c>
      <c r="N321" s="1" t="s">
        <v>41</v>
      </c>
      <c r="O321" s="1" t="s">
        <v>42</v>
      </c>
      <c r="P321" s="1"/>
      <c r="Q321" s="1"/>
      <c r="R321" s="1" t="s">
        <v>43</v>
      </c>
      <c r="S321" s="33" t="s">
        <v>148</v>
      </c>
      <c r="T321" s="47" t="s">
        <v>965</v>
      </c>
      <c r="U321" s="47" t="s">
        <v>20</v>
      </c>
      <c r="V321" s="47" t="s">
        <v>20</v>
      </c>
      <c r="W321" s="47" t="s">
        <v>965</v>
      </c>
      <c r="X321" s="47" t="s">
        <v>965</v>
      </c>
      <c r="Y321" s="47" t="s">
        <v>965</v>
      </c>
      <c r="Z321" s="47" t="s">
        <v>965</v>
      </c>
      <c r="AA321" s="47" t="s">
        <v>965</v>
      </c>
      <c r="AB321" s="47" t="s">
        <v>20</v>
      </c>
      <c r="AC321" s="47" t="s">
        <v>20</v>
      </c>
      <c r="AD321" s="47" t="s">
        <v>965</v>
      </c>
      <c r="AE321" s="47" t="s">
        <v>965</v>
      </c>
      <c r="AF321" s="47" t="s">
        <v>965</v>
      </c>
      <c r="AG321" s="47" t="s">
        <v>965</v>
      </c>
      <c r="AH321" s="47" t="s">
        <v>965</v>
      </c>
      <c r="AI321" s="47" t="s">
        <v>20</v>
      </c>
      <c r="AJ321" s="47" t="s">
        <v>20</v>
      </c>
      <c r="AK321" s="47" t="s">
        <v>965</v>
      </c>
      <c r="AL321" s="47" t="s">
        <v>965</v>
      </c>
      <c r="AM321" s="47" t="s">
        <v>965</v>
      </c>
      <c r="AN321" s="47" t="s">
        <v>965</v>
      </c>
      <c r="AO321" s="47" t="s">
        <v>965</v>
      </c>
      <c r="AP321" s="47" t="s">
        <v>20</v>
      </c>
      <c r="AQ321" s="47" t="s">
        <v>20</v>
      </c>
      <c r="AR321" s="47" t="s">
        <v>20</v>
      </c>
      <c r="AS321" s="47" t="s">
        <v>965</v>
      </c>
      <c r="AT321" s="47" t="s">
        <v>967</v>
      </c>
      <c r="AU321" s="47" t="s">
        <v>967</v>
      </c>
      <c r="AV321" s="47" t="s">
        <v>968</v>
      </c>
      <c r="AW321" s="47" t="s">
        <v>20</v>
      </c>
      <c r="AX321" s="47" t="s">
        <v>20</v>
      </c>
      <c r="AY321" s="42">
        <f>COUNTIFS($T321:$AX321,"P")</f>
        <v>17</v>
      </c>
      <c r="AZ321" s="42">
        <f>COUNTIFS($T321:$AX321,"HD")/2</f>
        <v>0</v>
      </c>
      <c r="BA321" s="42">
        <f>COUNTIFS($T321:$AX321,"DO")</f>
        <v>11</v>
      </c>
      <c r="BB321" s="1">
        <f>COUNTIFS($T321:$AX321,"UPL")</f>
        <v>0</v>
      </c>
      <c r="BC321" s="42">
        <f>COUNTIFS($T321:$AX321,"LWP")</f>
        <v>0</v>
      </c>
      <c r="BD321" s="42">
        <f>SUM(COUNTIFS($T321:$AX321,{"PAT","MAT"}))</f>
        <v>0</v>
      </c>
      <c r="BE321" s="42">
        <f>COUNTIFS($T321:$AX321,"HO")</f>
        <v>0</v>
      </c>
      <c r="BF321" s="42">
        <f>COUNTIFS($T321:$AX321,"NA")</f>
        <v>0</v>
      </c>
      <c r="BG321" s="42">
        <f>COUNTIFS($T321:$AX321,"PL")</f>
        <v>1</v>
      </c>
      <c r="BH321" s="42">
        <f>COUNTIFS($T321:$AX321,"CL")</f>
        <v>2</v>
      </c>
      <c r="BI321" s="42">
        <f>COUNTIFS($T321:$AX321,"BL")</f>
        <v>0</v>
      </c>
      <c r="BJ321" s="42">
        <f>COUNTIFS($T321:$AX321,"CO")</f>
        <v>0</v>
      </c>
      <c r="BK321" s="42">
        <f t="shared" si="27"/>
        <v>3</v>
      </c>
      <c r="BL321" s="42">
        <f t="shared" si="28"/>
        <v>1</v>
      </c>
      <c r="BM321" s="42">
        <f t="shared" si="29"/>
        <v>1</v>
      </c>
      <c r="BN321" s="42">
        <f>SUM(AY321:BJ321)+SUM(COUNTIFS(Q321:AX321,{"TERM","RESIGNED"}))</f>
        <v>31</v>
      </c>
      <c r="BO321" s="1" t="s">
        <v>45</v>
      </c>
      <c r="BP321" s="42" t="s">
        <v>1023</v>
      </c>
      <c r="BQ321" s="34"/>
    </row>
    <row r="322" spans="1:69" x14ac:dyDescent="0.25">
      <c r="A322" s="32">
        <f t="shared" si="30"/>
        <v>320</v>
      </c>
      <c r="B322" s="1" t="s">
        <v>172</v>
      </c>
      <c r="C322" s="1">
        <v>101586</v>
      </c>
      <c r="D322" s="27">
        <v>101586</v>
      </c>
      <c r="E322" s="1" t="s">
        <v>946</v>
      </c>
      <c r="F322" s="34" t="s">
        <v>432</v>
      </c>
      <c r="G322" t="s">
        <v>67</v>
      </c>
      <c r="H322" s="30">
        <v>44442</v>
      </c>
      <c r="I322" s="30" t="s">
        <v>39</v>
      </c>
      <c r="J322" s="30" t="s">
        <v>39</v>
      </c>
      <c r="K322" s="42">
        <f t="shared" ca="1" si="25"/>
        <v>860</v>
      </c>
      <c r="L322" s="44" t="str">
        <f t="shared" si="26"/>
        <v>Non Billable</v>
      </c>
      <c r="M322" s="34" t="s">
        <v>52</v>
      </c>
      <c r="N322" s="1" t="s">
        <v>41</v>
      </c>
      <c r="O322" s="1" t="s">
        <v>42</v>
      </c>
      <c r="P322" s="1"/>
      <c r="Q322" s="1"/>
      <c r="R322" s="1" t="s">
        <v>43</v>
      </c>
      <c r="S322" s="33" t="s">
        <v>180</v>
      </c>
      <c r="T322" s="47" t="s">
        <v>965</v>
      </c>
      <c r="U322" s="47" t="s">
        <v>20</v>
      </c>
      <c r="V322" s="47" t="s">
        <v>20</v>
      </c>
      <c r="W322" s="47" t="s">
        <v>965</v>
      </c>
      <c r="X322" s="47" t="s">
        <v>967</v>
      </c>
      <c r="Y322" s="47" t="s">
        <v>965</v>
      </c>
      <c r="Z322" s="47" t="s">
        <v>965</v>
      </c>
      <c r="AA322" s="47" t="s">
        <v>965</v>
      </c>
      <c r="AB322" s="47" t="s">
        <v>20</v>
      </c>
      <c r="AC322" s="47" t="s">
        <v>20</v>
      </c>
      <c r="AD322" s="47" t="s">
        <v>965</v>
      </c>
      <c r="AE322" s="47" t="s">
        <v>965</v>
      </c>
      <c r="AF322" s="47" t="s">
        <v>965</v>
      </c>
      <c r="AG322" s="47" t="s">
        <v>965</v>
      </c>
      <c r="AH322" s="47" t="s">
        <v>965</v>
      </c>
      <c r="AI322" s="47" t="s">
        <v>20</v>
      </c>
      <c r="AJ322" s="47" t="s">
        <v>20</v>
      </c>
      <c r="AK322" s="47" t="s">
        <v>965</v>
      </c>
      <c r="AL322" s="47" t="s">
        <v>965</v>
      </c>
      <c r="AM322" s="47" t="s">
        <v>965</v>
      </c>
      <c r="AN322" s="47" t="s">
        <v>965</v>
      </c>
      <c r="AO322" s="47" t="s">
        <v>965</v>
      </c>
      <c r="AP322" s="47" t="s">
        <v>20</v>
      </c>
      <c r="AQ322" s="47" t="s">
        <v>20</v>
      </c>
      <c r="AR322" s="47" t="s">
        <v>20</v>
      </c>
      <c r="AS322" s="47" t="s">
        <v>965</v>
      </c>
      <c r="AT322" s="47" t="s">
        <v>965</v>
      </c>
      <c r="AU322" s="47" t="s">
        <v>968</v>
      </c>
      <c r="AV322" s="47" t="s">
        <v>967</v>
      </c>
      <c r="AW322" s="47" t="s">
        <v>20</v>
      </c>
      <c r="AX322" s="47" t="s">
        <v>20</v>
      </c>
      <c r="AY322" s="42">
        <f>COUNTIFS($T322:$AX322,"P")</f>
        <v>17</v>
      </c>
      <c r="AZ322" s="42">
        <f>COUNTIFS($T322:$AX322,"HD")/2</f>
        <v>0</v>
      </c>
      <c r="BA322" s="42">
        <f>COUNTIFS($T322:$AX322,"DO")</f>
        <v>11</v>
      </c>
      <c r="BB322" s="1">
        <f>COUNTIFS($T322:$AX322,"UPL")</f>
        <v>0</v>
      </c>
      <c r="BC322" s="42">
        <f>COUNTIFS($T322:$AX322,"LWP")</f>
        <v>0</v>
      </c>
      <c r="BD322" s="42">
        <f>SUM(COUNTIFS($T322:$AX322,{"PAT","MAT"}))</f>
        <v>0</v>
      </c>
      <c r="BE322" s="42">
        <f>COUNTIFS($T322:$AX322,"HO")</f>
        <v>0</v>
      </c>
      <c r="BF322" s="42">
        <f>COUNTIFS($T322:$AX322,"NA")</f>
        <v>0</v>
      </c>
      <c r="BG322" s="42">
        <f>COUNTIFS($T322:$AX322,"PL")</f>
        <v>1</v>
      </c>
      <c r="BH322" s="42">
        <f>COUNTIFS($T322:$AX322,"CL")</f>
        <v>2</v>
      </c>
      <c r="BI322" s="42">
        <f>COUNTIFS($T322:$AX322,"BL")</f>
        <v>0</v>
      </c>
      <c r="BJ322" s="42">
        <f>COUNTIFS($T322:$AX322,"CO")</f>
        <v>0</v>
      </c>
      <c r="BK322" s="42">
        <f t="shared" si="27"/>
        <v>3</v>
      </c>
      <c r="BL322" s="42">
        <f t="shared" si="28"/>
        <v>1</v>
      </c>
      <c r="BM322" s="42">
        <f t="shared" si="29"/>
        <v>1</v>
      </c>
      <c r="BN322" s="42">
        <f>SUM(AY322:BJ322)+SUM(COUNTIFS(Q322:AX322,{"TERM","RESIGNED"}))</f>
        <v>31</v>
      </c>
      <c r="BO322" s="1" t="s">
        <v>45</v>
      </c>
      <c r="BP322" s="42" t="s">
        <v>1023</v>
      </c>
      <c r="BQ322" s="34"/>
    </row>
    <row r="323" spans="1:69" x14ac:dyDescent="0.25">
      <c r="A323" s="32">
        <f t="shared" si="30"/>
        <v>321</v>
      </c>
      <c r="B323" s="1" t="s">
        <v>172</v>
      </c>
      <c r="C323" s="1">
        <v>101604</v>
      </c>
      <c r="D323" s="27">
        <v>101604</v>
      </c>
      <c r="E323" s="1" t="s">
        <v>946</v>
      </c>
      <c r="F323" s="34" t="s">
        <v>433</v>
      </c>
      <c r="G323" s="34" t="s">
        <v>190</v>
      </c>
      <c r="H323" s="30">
        <v>44442</v>
      </c>
      <c r="I323" s="30" t="s">
        <v>39</v>
      </c>
      <c r="J323" s="30" t="s">
        <v>39</v>
      </c>
      <c r="K323" s="42">
        <f t="shared" ref="K323:K386" ca="1" si="31">IF(O323="ACTIVE",(TODAY()-H323),(J323-H323))</f>
        <v>860</v>
      </c>
      <c r="L323" s="44" t="str">
        <f t="shared" ref="L323:L386" si="32">IF(OR(M323="Email Verification",M323="Operations",M323="OJT",M323="Bottom Quartile Group",M323="Training"),"Billable","Non Billable")</f>
        <v>Non Billable</v>
      </c>
      <c r="M323" s="34" t="s">
        <v>191</v>
      </c>
      <c r="N323" s="1" t="s">
        <v>41</v>
      </c>
      <c r="O323" s="1" t="s">
        <v>42</v>
      </c>
      <c r="P323" s="1"/>
      <c r="Q323" s="1"/>
      <c r="R323" s="1" t="s">
        <v>43</v>
      </c>
      <c r="S323" s="33" t="s">
        <v>192</v>
      </c>
      <c r="T323" s="47" t="s">
        <v>965</v>
      </c>
      <c r="U323" s="47" t="s">
        <v>20</v>
      </c>
      <c r="V323" s="47" t="s">
        <v>20</v>
      </c>
      <c r="W323" s="47" t="s">
        <v>965</v>
      </c>
      <c r="X323" s="47" t="s">
        <v>965</v>
      </c>
      <c r="Y323" s="47" t="s">
        <v>965</v>
      </c>
      <c r="Z323" s="47" t="s">
        <v>965</v>
      </c>
      <c r="AA323" s="47" t="s">
        <v>965</v>
      </c>
      <c r="AB323" s="47" t="s">
        <v>20</v>
      </c>
      <c r="AC323" s="47" t="s">
        <v>20</v>
      </c>
      <c r="AD323" s="47" t="s">
        <v>967</v>
      </c>
      <c r="AE323" s="47" t="s">
        <v>965</v>
      </c>
      <c r="AF323" s="47" t="s">
        <v>965</v>
      </c>
      <c r="AG323" s="47" t="s">
        <v>965</v>
      </c>
      <c r="AH323" s="47" t="s">
        <v>965</v>
      </c>
      <c r="AI323" s="47" t="s">
        <v>20</v>
      </c>
      <c r="AJ323" s="47" t="s">
        <v>20</v>
      </c>
      <c r="AK323" s="47" t="s">
        <v>965</v>
      </c>
      <c r="AL323" s="47" t="s">
        <v>965</v>
      </c>
      <c r="AM323" s="47" t="s">
        <v>965</v>
      </c>
      <c r="AN323" s="47" t="s">
        <v>965</v>
      </c>
      <c r="AO323" s="47" t="s">
        <v>965</v>
      </c>
      <c r="AP323" s="47" t="s">
        <v>20</v>
      </c>
      <c r="AQ323" s="47" t="s">
        <v>20</v>
      </c>
      <c r="AR323" s="47" t="s">
        <v>20</v>
      </c>
      <c r="AS323" s="47" t="s">
        <v>965</v>
      </c>
      <c r="AT323" s="47" t="s">
        <v>967</v>
      </c>
      <c r="AU323" s="47" t="s">
        <v>965</v>
      </c>
      <c r="AV323" s="47" t="s">
        <v>965</v>
      </c>
      <c r="AW323" s="47" t="s">
        <v>20</v>
      </c>
      <c r="AX323" s="47" t="s">
        <v>20</v>
      </c>
      <c r="AY323" s="42">
        <f>COUNTIFS($T323:$AX323,"P")</f>
        <v>18</v>
      </c>
      <c r="AZ323" s="42">
        <f>COUNTIFS($T323:$AX323,"HD")/2</f>
        <v>0</v>
      </c>
      <c r="BA323" s="42">
        <f>COUNTIFS($T323:$AX323,"DO")</f>
        <v>11</v>
      </c>
      <c r="BB323" s="1">
        <f>COUNTIFS($T323:$AX323,"UPL")</f>
        <v>0</v>
      </c>
      <c r="BC323" s="42">
        <f>COUNTIFS($T323:$AX323,"LWP")</f>
        <v>0</v>
      </c>
      <c r="BD323" s="42">
        <f>SUM(COUNTIFS($T323:$AX323,{"PAT","MAT"}))</f>
        <v>0</v>
      </c>
      <c r="BE323" s="42">
        <f>COUNTIFS($T323:$AX323,"HO")</f>
        <v>0</v>
      </c>
      <c r="BF323" s="42">
        <f>COUNTIFS($T323:$AX323,"NA")</f>
        <v>0</v>
      </c>
      <c r="BG323" s="42">
        <f>COUNTIFS($T323:$AX323,"PL")</f>
        <v>0</v>
      </c>
      <c r="BH323" s="42">
        <f>COUNTIFS($T323:$AX323,"CL")</f>
        <v>2</v>
      </c>
      <c r="BI323" s="42">
        <f>COUNTIFS($T323:$AX323,"BL")</f>
        <v>0</v>
      </c>
      <c r="BJ323" s="42">
        <f>COUNTIFS($T323:$AX323,"CO")</f>
        <v>0</v>
      </c>
      <c r="BK323" s="42">
        <f t="shared" ref="BK323:BK386" si="33">SUM(BG323:BJ323)</f>
        <v>2</v>
      </c>
      <c r="BL323" s="42">
        <f t="shared" ref="BL323:BL386" si="34">IF(SUM(AY323+AZ323)&gt;=17,1,0)</f>
        <v>1</v>
      </c>
      <c r="BM323" s="42">
        <f t="shared" ref="BM323:BM386" si="35">IF(SUM(AY323+AZ323)&gt;=13,1,0)</f>
        <v>1</v>
      </c>
      <c r="BN323" s="42">
        <f>SUM(AY323:BJ323)+SUM(COUNTIFS(Q323:AX323,{"TERM","RESIGNED"}))</f>
        <v>31</v>
      </c>
      <c r="BO323" s="1" t="s">
        <v>45</v>
      </c>
      <c r="BP323" s="42" t="s">
        <v>1215</v>
      </c>
      <c r="BQ323" s="34"/>
    </row>
    <row r="324" spans="1:69" x14ac:dyDescent="0.25">
      <c r="A324" s="32">
        <f t="shared" si="30"/>
        <v>322</v>
      </c>
      <c r="B324" s="1" t="s">
        <v>172</v>
      </c>
      <c r="C324" s="1">
        <v>101628</v>
      </c>
      <c r="D324" s="27">
        <v>101628</v>
      </c>
      <c r="E324" s="1" t="s">
        <v>946</v>
      </c>
      <c r="F324" s="34" t="s">
        <v>434</v>
      </c>
      <c r="G324" s="34" t="s">
        <v>106</v>
      </c>
      <c r="H324" s="30">
        <v>44447</v>
      </c>
      <c r="I324" s="30" t="s">
        <v>39</v>
      </c>
      <c r="J324" s="30" t="s">
        <v>39</v>
      </c>
      <c r="K324" s="42">
        <f t="shared" ca="1" si="31"/>
        <v>855</v>
      </c>
      <c r="L324" s="44" t="str">
        <f t="shared" si="32"/>
        <v>Non Billable</v>
      </c>
      <c r="M324" s="34" t="s">
        <v>47</v>
      </c>
      <c r="N324" s="1" t="s">
        <v>41</v>
      </c>
      <c r="O324" s="1" t="s">
        <v>42</v>
      </c>
      <c r="P324" s="1"/>
      <c r="Q324" s="1"/>
      <c r="R324" s="1" t="s">
        <v>43</v>
      </c>
      <c r="S324" s="33" t="s">
        <v>61</v>
      </c>
      <c r="T324" s="47" t="s">
        <v>965</v>
      </c>
      <c r="U324" s="47" t="s">
        <v>20</v>
      </c>
      <c r="V324" s="47" t="s">
        <v>20</v>
      </c>
      <c r="W324" s="47" t="s">
        <v>965</v>
      </c>
      <c r="X324" s="47" t="s">
        <v>965</v>
      </c>
      <c r="Y324" s="47" t="s">
        <v>965</v>
      </c>
      <c r="Z324" s="47" t="s">
        <v>965</v>
      </c>
      <c r="AA324" s="47" t="s">
        <v>965</v>
      </c>
      <c r="AB324" s="47" t="s">
        <v>20</v>
      </c>
      <c r="AC324" s="47" t="s">
        <v>20</v>
      </c>
      <c r="AD324" s="47" t="s">
        <v>965</v>
      </c>
      <c r="AE324" s="47" t="s">
        <v>967</v>
      </c>
      <c r="AF324" s="47" t="s">
        <v>968</v>
      </c>
      <c r="AG324" s="47" t="s">
        <v>968</v>
      </c>
      <c r="AH324" s="47" t="s">
        <v>968</v>
      </c>
      <c r="AI324" s="47" t="s">
        <v>20</v>
      </c>
      <c r="AJ324" s="47" t="s">
        <v>20</v>
      </c>
      <c r="AK324" s="47" t="s">
        <v>980</v>
      </c>
      <c r="AL324" s="47" t="s">
        <v>980</v>
      </c>
      <c r="AM324" s="47" t="s">
        <v>980</v>
      </c>
      <c r="AN324" s="47" t="s">
        <v>980</v>
      </c>
      <c r="AO324" s="47" t="s">
        <v>980</v>
      </c>
      <c r="AP324" s="47" t="s">
        <v>20</v>
      </c>
      <c r="AQ324" s="47" t="s">
        <v>20</v>
      </c>
      <c r="AR324" s="47" t="s">
        <v>20</v>
      </c>
      <c r="AS324" s="47" t="s">
        <v>965</v>
      </c>
      <c r="AT324" s="47" t="s">
        <v>965</v>
      </c>
      <c r="AU324" s="47" t="s">
        <v>965</v>
      </c>
      <c r="AV324" s="47" t="s">
        <v>967</v>
      </c>
      <c r="AW324" s="47" t="s">
        <v>20</v>
      </c>
      <c r="AX324" s="47" t="s">
        <v>20</v>
      </c>
      <c r="AY324" s="42">
        <f>COUNTIFS($T324:$AX324,"P")</f>
        <v>10</v>
      </c>
      <c r="AZ324" s="42">
        <f>COUNTIFS($T324:$AX324,"HD")/2</f>
        <v>0</v>
      </c>
      <c r="BA324" s="42">
        <f>COUNTIFS($T324:$AX324,"DO")</f>
        <v>11</v>
      </c>
      <c r="BB324" s="1">
        <f>COUNTIFS($T324:$AX324,"UPL")</f>
        <v>0</v>
      </c>
      <c r="BC324" s="42">
        <f>COUNTIFS($T324:$AX324,"LWP")</f>
        <v>0</v>
      </c>
      <c r="BD324" s="42">
        <f>SUM(COUNTIFS($T324:$AX324,{"PAT","MAT"}))</f>
        <v>5</v>
      </c>
      <c r="BE324" s="42">
        <f>COUNTIFS($T324:$AX324,"HO")</f>
        <v>0</v>
      </c>
      <c r="BF324" s="42">
        <f>COUNTIFS($T324:$AX324,"NA")</f>
        <v>0</v>
      </c>
      <c r="BG324" s="42">
        <f>COUNTIFS($T324:$AX324,"PL")</f>
        <v>3</v>
      </c>
      <c r="BH324" s="42">
        <f>COUNTIFS($T324:$AX324,"CL")</f>
        <v>2</v>
      </c>
      <c r="BI324" s="42">
        <f>COUNTIFS($T324:$AX324,"BL")</f>
        <v>0</v>
      </c>
      <c r="BJ324" s="42">
        <f>COUNTIFS($T324:$AX324,"CO")</f>
        <v>0</v>
      </c>
      <c r="BK324" s="42">
        <f t="shared" si="33"/>
        <v>5</v>
      </c>
      <c r="BL324" s="42">
        <f t="shared" si="34"/>
        <v>0</v>
      </c>
      <c r="BM324" s="42">
        <f t="shared" si="35"/>
        <v>0</v>
      </c>
      <c r="BN324" s="42">
        <f>SUM(AY324:BJ324)+SUM(COUNTIFS(Q324:AX324,{"TERM","RESIGNED"}))</f>
        <v>31</v>
      </c>
      <c r="BO324" s="1" t="s">
        <v>45</v>
      </c>
      <c r="BP324" s="42" t="s">
        <v>1019</v>
      </c>
      <c r="BQ324" s="34"/>
    </row>
    <row r="325" spans="1:69" x14ac:dyDescent="0.25">
      <c r="A325" s="32">
        <f t="shared" ref="A325:A388" si="36">A324+1</f>
        <v>323</v>
      </c>
      <c r="B325" s="1" t="s">
        <v>172</v>
      </c>
      <c r="C325" s="1">
        <v>101635</v>
      </c>
      <c r="D325" s="27">
        <v>101635</v>
      </c>
      <c r="E325" s="1" t="s">
        <v>946</v>
      </c>
      <c r="F325" s="34" t="s">
        <v>435</v>
      </c>
      <c r="G325" s="34" t="s">
        <v>80</v>
      </c>
      <c r="H325" s="30">
        <v>44453</v>
      </c>
      <c r="I325" s="30" t="s">
        <v>39</v>
      </c>
      <c r="J325" s="30" t="s">
        <v>39</v>
      </c>
      <c r="K325" s="42">
        <f t="shared" ca="1" si="31"/>
        <v>849</v>
      </c>
      <c r="L325" s="44" t="str">
        <f t="shared" si="32"/>
        <v>Non Billable</v>
      </c>
      <c r="M325" s="34" t="s">
        <v>56</v>
      </c>
      <c r="N325" s="1" t="s">
        <v>41</v>
      </c>
      <c r="O325" s="1" t="s">
        <v>42</v>
      </c>
      <c r="P325" s="1"/>
      <c r="Q325" s="1"/>
      <c r="R325" s="1" t="s">
        <v>43</v>
      </c>
      <c r="S325" s="33" t="s">
        <v>309</v>
      </c>
      <c r="T325" s="47" t="s">
        <v>965</v>
      </c>
      <c r="U325" s="47" t="s">
        <v>20</v>
      </c>
      <c r="V325" s="47" t="s">
        <v>20</v>
      </c>
      <c r="W325" s="47" t="s">
        <v>965</v>
      </c>
      <c r="X325" s="47" t="s">
        <v>965</v>
      </c>
      <c r="Y325" s="47" t="s">
        <v>965</v>
      </c>
      <c r="Z325" s="47" t="s">
        <v>965</v>
      </c>
      <c r="AA325" s="47" t="s">
        <v>965</v>
      </c>
      <c r="AB325" s="47" t="s">
        <v>20</v>
      </c>
      <c r="AC325" s="47" t="s">
        <v>20</v>
      </c>
      <c r="AD325" s="47" t="s">
        <v>965</v>
      </c>
      <c r="AE325" s="47" t="s">
        <v>965</v>
      </c>
      <c r="AF325" s="47" t="s">
        <v>965</v>
      </c>
      <c r="AG325" s="47" t="s">
        <v>965</v>
      </c>
      <c r="AH325" s="47" t="s">
        <v>965</v>
      </c>
      <c r="AI325" s="47" t="s">
        <v>20</v>
      </c>
      <c r="AJ325" s="47" t="s">
        <v>20</v>
      </c>
      <c r="AK325" s="47" t="s">
        <v>965</v>
      </c>
      <c r="AL325" s="47" t="s">
        <v>965</v>
      </c>
      <c r="AM325" s="47" t="s">
        <v>965</v>
      </c>
      <c r="AN325" s="47" t="s">
        <v>965</v>
      </c>
      <c r="AO325" s="47" t="s">
        <v>965</v>
      </c>
      <c r="AP325" s="47" t="s">
        <v>20</v>
      </c>
      <c r="AQ325" s="47" t="s">
        <v>20</v>
      </c>
      <c r="AR325" s="47" t="s">
        <v>20</v>
      </c>
      <c r="AS325" s="47" t="s">
        <v>967</v>
      </c>
      <c r="AT325" s="47" t="s">
        <v>967</v>
      </c>
      <c r="AU325" s="47" t="s">
        <v>965</v>
      </c>
      <c r="AV325" s="47" t="s">
        <v>967</v>
      </c>
      <c r="AW325" s="47" t="s">
        <v>20</v>
      </c>
      <c r="AX325" s="47" t="s">
        <v>20</v>
      </c>
      <c r="AY325" s="42">
        <f>COUNTIFS($T325:$AX325,"P")</f>
        <v>17</v>
      </c>
      <c r="AZ325" s="42">
        <f>COUNTIFS($T325:$AX325,"HD")/2</f>
        <v>0</v>
      </c>
      <c r="BA325" s="42">
        <f>COUNTIFS($T325:$AX325,"DO")</f>
        <v>11</v>
      </c>
      <c r="BB325" s="1">
        <f>COUNTIFS($T325:$AX325,"UPL")</f>
        <v>0</v>
      </c>
      <c r="BC325" s="42">
        <f>COUNTIFS($T325:$AX325,"LWP")</f>
        <v>0</v>
      </c>
      <c r="BD325" s="42">
        <f>SUM(COUNTIFS($T325:$AX325,{"PAT","MAT"}))</f>
        <v>0</v>
      </c>
      <c r="BE325" s="42">
        <f>COUNTIFS($T325:$AX325,"HO")</f>
        <v>0</v>
      </c>
      <c r="BF325" s="42">
        <f>COUNTIFS($T325:$AX325,"NA")</f>
        <v>0</v>
      </c>
      <c r="BG325" s="42">
        <f>COUNTIFS($T325:$AX325,"PL")</f>
        <v>0</v>
      </c>
      <c r="BH325" s="42">
        <f>COUNTIFS($T325:$AX325,"CL")</f>
        <v>3</v>
      </c>
      <c r="BI325" s="42">
        <f>COUNTIFS($T325:$AX325,"BL")</f>
        <v>0</v>
      </c>
      <c r="BJ325" s="42">
        <f>COUNTIFS($T325:$AX325,"CO")</f>
        <v>0</v>
      </c>
      <c r="BK325" s="42">
        <f t="shared" si="33"/>
        <v>3</v>
      </c>
      <c r="BL325" s="42">
        <f t="shared" si="34"/>
        <v>1</v>
      </c>
      <c r="BM325" s="42">
        <f t="shared" si="35"/>
        <v>1</v>
      </c>
      <c r="BN325" s="42">
        <f>SUM(AY325:BJ325)+SUM(COUNTIFS(Q325:AX325,{"TERM","RESIGNED"}))</f>
        <v>31</v>
      </c>
      <c r="BO325" s="1" t="s">
        <v>45</v>
      </c>
      <c r="BP325" s="42" t="s">
        <v>1221</v>
      </c>
      <c r="BQ325" s="34"/>
    </row>
    <row r="326" spans="1:69" x14ac:dyDescent="0.25">
      <c r="A326" s="32">
        <f t="shared" si="36"/>
        <v>324</v>
      </c>
      <c r="B326" s="1" t="s">
        <v>172</v>
      </c>
      <c r="C326" s="1">
        <v>101637</v>
      </c>
      <c r="D326" s="27">
        <v>101637</v>
      </c>
      <c r="E326" s="1" t="s">
        <v>946</v>
      </c>
      <c r="F326" s="34" t="s">
        <v>436</v>
      </c>
      <c r="G326" s="34" t="s">
        <v>55</v>
      </c>
      <c r="H326" s="30">
        <v>44453</v>
      </c>
      <c r="I326" s="30" t="s">
        <v>39</v>
      </c>
      <c r="J326" s="30" t="s">
        <v>39</v>
      </c>
      <c r="K326" s="42">
        <f t="shared" ca="1" si="31"/>
        <v>849</v>
      </c>
      <c r="L326" s="44" t="str">
        <f t="shared" si="32"/>
        <v>Non Billable</v>
      </c>
      <c r="M326" s="34" t="s">
        <v>56</v>
      </c>
      <c r="N326" s="1" t="s">
        <v>41</v>
      </c>
      <c r="O326" s="1" t="s">
        <v>42</v>
      </c>
      <c r="P326" s="1"/>
      <c r="Q326" s="1"/>
      <c r="R326" s="1" t="s">
        <v>43</v>
      </c>
      <c r="S326" s="33" t="s">
        <v>990</v>
      </c>
      <c r="T326" s="47" t="s">
        <v>965</v>
      </c>
      <c r="U326" s="47" t="s">
        <v>20</v>
      </c>
      <c r="V326" s="47" t="s">
        <v>20</v>
      </c>
      <c r="W326" s="47" t="s">
        <v>965</v>
      </c>
      <c r="X326" s="47" t="s">
        <v>965</v>
      </c>
      <c r="Y326" s="47" t="s">
        <v>965</v>
      </c>
      <c r="Z326" s="47" t="s">
        <v>965</v>
      </c>
      <c r="AA326" s="47" t="s">
        <v>965</v>
      </c>
      <c r="AB326" s="47" t="s">
        <v>20</v>
      </c>
      <c r="AC326" s="47" t="s">
        <v>20</v>
      </c>
      <c r="AD326" s="47" t="s">
        <v>965</v>
      </c>
      <c r="AE326" s="47" t="s">
        <v>965</v>
      </c>
      <c r="AF326" s="47" t="s">
        <v>965</v>
      </c>
      <c r="AG326" s="47" t="s">
        <v>965</v>
      </c>
      <c r="AH326" s="47" t="s">
        <v>965</v>
      </c>
      <c r="AI326" s="47" t="s">
        <v>20</v>
      </c>
      <c r="AJ326" s="47" t="s">
        <v>20</v>
      </c>
      <c r="AK326" s="47" t="s">
        <v>965</v>
      </c>
      <c r="AL326" s="47" t="s">
        <v>965</v>
      </c>
      <c r="AM326" s="47" t="s">
        <v>965</v>
      </c>
      <c r="AN326" s="47" t="s">
        <v>965</v>
      </c>
      <c r="AO326" s="47" t="s">
        <v>965</v>
      </c>
      <c r="AP326" s="47" t="s">
        <v>20</v>
      </c>
      <c r="AQ326" s="47" t="s">
        <v>20</v>
      </c>
      <c r="AR326" s="47" t="s">
        <v>20</v>
      </c>
      <c r="AS326" s="47" t="s">
        <v>965</v>
      </c>
      <c r="AT326" s="47" t="s">
        <v>965</v>
      </c>
      <c r="AU326" s="47" t="s">
        <v>965</v>
      </c>
      <c r="AV326" s="47" t="s">
        <v>965</v>
      </c>
      <c r="AW326" s="47" t="s">
        <v>20</v>
      </c>
      <c r="AX326" s="47" t="s">
        <v>20</v>
      </c>
      <c r="AY326" s="42">
        <f>COUNTIFS($T326:$AX326,"P")</f>
        <v>20</v>
      </c>
      <c r="AZ326" s="42">
        <f>COUNTIFS($T326:$AX326,"HD")/2</f>
        <v>0</v>
      </c>
      <c r="BA326" s="42">
        <f>COUNTIFS($T326:$AX326,"DO")</f>
        <v>11</v>
      </c>
      <c r="BB326" s="1">
        <f>COUNTIFS($T326:$AX326,"UPL")</f>
        <v>0</v>
      </c>
      <c r="BC326" s="42">
        <f>COUNTIFS($T326:$AX326,"LWP")</f>
        <v>0</v>
      </c>
      <c r="BD326" s="42">
        <f>SUM(COUNTIFS($T326:$AX326,{"PAT","MAT"}))</f>
        <v>0</v>
      </c>
      <c r="BE326" s="42">
        <f>COUNTIFS($T326:$AX326,"HO")</f>
        <v>0</v>
      </c>
      <c r="BF326" s="42">
        <f>COUNTIFS($T326:$AX326,"NA")</f>
        <v>0</v>
      </c>
      <c r="BG326" s="42">
        <f>COUNTIFS($T326:$AX326,"PL")</f>
        <v>0</v>
      </c>
      <c r="BH326" s="42">
        <f>COUNTIFS($T326:$AX326,"CL")</f>
        <v>0</v>
      </c>
      <c r="BI326" s="42">
        <f>COUNTIFS($T326:$AX326,"BL")</f>
        <v>0</v>
      </c>
      <c r="BJ326" s="42">
        <f>COUNTIFS($T326:$AX326,"CO")</f>
        <v>0</v>
      </c>
      <c r="BK326" s="42">
        <f t="shared" si="33"/>
        <v>0</v>
      </c>
      <c r="BL326" s="42">
        <f t="shared" si="34"/>
        <v>1</v>
      </c>
      <c r="BM326" s="42">
        <f t="shared" si="35"/>
        <v>1</v>
      </c>
      <c r="BN326" s="42">
        <f>SUM(AY326:BJ326)+SUM(COUNTIFS(Q326:AX326,{"TERM","RESIGNED"}))</f>
        <v>31</v>
      </c>
      <c r="BO326" s="1" t="s">
        <v>45</v>
      </c>
      <c r="BP326" s="42" t="s">
        <v>1020</v>
      </c>
      <c r="BQ326" s="34"/>
    </row>
    <row r="327" spans="1:69" x14ac:dyDescent="0.25">
      <c r="A327" s="32">
        <f t="shared" si="36"/>
        <v>325</v>
      </c>
      <c r="B327" s="1" t="s">
        <v>172</v>
      </c>
      <c r="C327" s="1">
        <v>101662</v>
      </c>
      <c r="D327" s="27">
        <v>101662</v>
      </c>
      <c r="E327" s="1" t="s">
        <v>946</v>
      </c>
      <c r="F327" s="34" t="s">
        <v>437</v>
      </c>
      <c r="G327" s="34" t="s">
        <v>55</v>
      </c>
      <c r="H327" s="30">
        <v>44453</v>
      </c>
      <c r="I327" s="30" t="s">
        <v>39</v>
      </c>
      <c r="J327" s="30" t="s">
        <v>39</v>
      </c>
      <c r="K327" s="42">
        <f t="shared" ca="1" si="31"/>
        <v>849</v>
      </c>
      <c r="L327" s="44" t="str">
        <f t="shared" si="32"/>
        <v>Non Billable</v>
      </c>
      <c r="M327" s="34" t="s">
        <v>56</v>
      </c>
      <c r="N327" s="1" t="s">
        <v>41</v>
      </c>
      <c r="O327" s="1" t="s">
        <v>42</v>
      </c>
      <c r="P327" s="1"/>
      <c r="Q327" s="1"/>
      <c r="R327" s="1" t="s">
        <v>57</v>
      </c>
      <c r="S327" s="33" t="s">
        <v>81</v>
      </c>
      <c r="T327" s="47" t="s">
        <v>965</v>
      </c>
      <c r="U327" s="47" t="s">
        <v>20</v>
      </c>
      <c r="V327" s="47" t="s">
        <v>20</v>
      </c>
      <c r="W327" s="47" t="s">
        <v>965</v>
      </c>
      <c r="X327" s="47" t="s">
        <v>965</v>
      </c>
      <c r="Y327" s="47" t="s">
        <v>965</v>
      </c>
      <c r="Z327" s="47" t="s">
        <v>965</v>
      </c>
      <c r="AA327" s="47" t="s">
        <v>965</v>
      </c>
      <c r="AB327" s="47" t="s">
        <v>20</v>
      </c>
      <c r="AC327" s="47" t="s">
        <v>20</v>
      </c>
      <c r="AD327" s="47" t="s">
        <v>965</v>
      </c>
      <c r="AE327" s="47" t="s">
        <v>965</v>
      </c>
      <c r="AF327" s="47" t="s">
        <v>965</v>
      </c>
      <c r="AG327" s="47" t="s">
        <v>965</v>
      </c>
      <c r="AH327" s="47" t="s">
        <v>965</v>
      </c>
      <c r="AI327" s="47" t="s">
        <v>20</v>
      </c>
      <c r="AJ327" s="47" t="s">
        <v>20</v>
      </c>
      <c r="AK327" s="47" t="s">
        <v>965</v>
      </c>
      <c r="AL327" s="47" t="s">
        <v>965</v>
      </c>
      <c r="AM327" s="47" t="s">
        <v>965</v>
      </c>
      <c r="AN327" s="47" t="s">
        <v>965</v>
      </c>
      <c r="AO327" s="47" t="s">
        <v>965</v>
      </c>
      <c r="AP327" s="47" t="s">
        <v>20</v>
      </c>
      <c r="AQ327" s="47" t="s">
        <v>20</v>
      </c>
      <c r="AR327" s="47" t="s">
        <v>20</v>
      </c>
      <c r="AS327" s="47" t="s">
        <v>965</v>
      </c>
      <c r="AT327" s="47" t="s">
        <v>965</v>
      </c>
      <c r="AU327" s="47" t="s">
        <v>967</v>
      </c>
      <c r="AV327" s="47" t="s">
        <v>967</v>
      </c>
      <c r="AW327" s="47" t="s">
        <v>20</v>
      </c>
      <c r="AX327" s="47" t="s">
        <v>20</v>
      </c>
      <c r="AY327" s="42">
        <f>COUNTIFS($T327:$AX327,"P")</f>
        <v>18</v>
      </c>
      <c r="AZ327" s="42">
        <f>COUNTIFS($T327:$AX327,"HD")/2</f>
        <v>0</v>
      </c>
      <c r="BA327" s="42">
        <f>COUNTIFS($T327:$AX327,"DO")</f>
        <v>11</v>
      </c>
      <c r="BB327" s="1">
        <f>COUNTIFS($T327:$AX327,"UPL")</f>
        <v>0</v>
      </c>
      <c r="BC327" s="42">
        <f>COUNTIFS($T327:$AX327,"LWP")</f>
        <v>0</v>
      </c>
      <c r="BD327" s="42">
        <f>SUM(COUNTIFS($T327:$AX327,{"PAT","MAT"}))</f>
        <v>0</v>
      </c>
      <c r="BE327" s="42">
        <f>COUNTIFS($T327:$AX327,"HO")</f>
        <v>0</v>
      </c>
      <c r="BF327" s="42">
        <f>COUNTIFS($T327:$AX327,"NA")</f>
        <v>0</v>
      </c>
      <c r="BG327" s="42">
        <f>COUNTIFS($T327:$AX327,"PL")</f>
        <v>0</v>
      </c>
      <c r="BH327" s="42">
        <f>COUNTIFS($T327:$AX327,"CL")</f>
        <v>2</v>
      </c>
      <c r="BI327" s="42">
        <f>COUNTIFS($T327:$AX327,"BL")</f>
        <v>0</v>
      </c>
      <c r="BJ327" s="42">
        <f>COUNTIFS($T327:$AX327,"CO")</f>
        <v>0</v>
      </c>
      <c r="BK327" s="42">
        <f t="shared" si="33"/>
        <v>2</v>
      </c>
      <c r="BL327" s="42">
        <f t="shared" si="34"/>
        <v>1</v>
      </c>
      <c r="BM327" s="42">
        <f t="shared" si="35"/>
        <v>1</v>
      </c>
      <c r="BN327" s="42">
        <f>SUM(AY327:BJ327)+SUM(COUNTIFS(Q327:AX327,{"TERM","RESIGNED"}))</f>
        <v>31</v>
      </c>
      <c r="BO327" s="1" t="s">
        <v>45</v>
      </c>
      <c r="BP327" s="42" t="s">
        <v>1216</v>
      </c>
      <c r="BQ327" s="34"/>
    </row>
    <row r="328" spans="1:69" x14ac:dyDescent="0.25">
      <c r="A328" s="32">
        <f t="shared" si="36"/>
        <v>326</v>
      </c>
      <c r="B328" s="1" t="s">
        <v>172</v>
      </c>
      <c r="C328" s="1">
        <v>101675</v>
      </c>
      <c r="D328" s="27">
        <v>101675</v>
      </c>
      <c r="E328" s="1" t="s">
        <v>946</v>
      </c>
      <c r="F328" s="34" t="s">
        <v>438</v>
      </c>
      <c r="G328" s="34" t="s">
        <v>129</v>
      </c>
      <c r="H328" s="30">
        <v>44456</v>
      </c>
      <c r="I328" s="30" t="s">
        <v>39</v>
      </c>
      <c r="J328" s="30" t="s">
        <v>39</v>
      </c>
      <c r="K328" s="42">
        <f t="shared" ca="1" si="31"/>
        <v>846</v>
      </c>
      <c r="L328" s="44" t="str">
        <f t="shared" si="32"/>
        <v>Non Billable</v>
      </c>
      <c r="M328" s="34" t="s">
        <v>130</v>
      </c>
      <c r="N328" s="1" t="s">
        <v>41</v>
      </c>
      <c r="O328" s="1" t="s">
        <v>42</v>
      </c>
      <c r="P328" s="1"/>
      <c r="Q328" s="1"/>
      <c r="R328" s="1" t="s">
        <v>43</v>
      </c>
      <c r="S328" s="33" t="s">
        <v>131</v>
      </c>
      <c r="T328" s="47" t="s">
        <v>965</v>
      </c>
      <c r="U328" s="47" t="s">
        <v>20</v>
      </c>
      <c r="V328" s="47" t="s">
        <v>20</v>
      </c>
      <c r="W328" s="47" t="s">
        <v>965</v>
      </c>
      <c r="X328" s="47" t="s">
        <v>965</v>
      </c>
      <c r="Y328" s="47" t="s">
        <v>965</v>
      </c>
      <c r="Z328" s="47" t="s">
        <v>965</v>
      </c>
      <c r="AA328" s="47" t="s">
        <v>965</v>
      </c>
      <c r="AB328" s="47" t="s">
        <v>20</v>
      </c>
      <c r="AC328" s="47" t="s">
        <v>20</v>
      </c>
      <c r="AD328" s="47" t="s">
        <v>965</v>
      </c>
      <c r="AE328" s="47" t="s">
        <v>965</v>
      </c>
      <c r="AF328" s="47" t="s">
        <v>965</v>
      </c>
      <c r="AG328" s="47" t="s">
        <v>965</v>
      </c>
      <c r="AH328" s="47" t="s">
        <v>965</v>
      </c>
      <c r="AI328" s="47" t="s">
        <v>20</v>
      </c>
      <c r="AJ328" s="47" t="s">
        <v>20</v>
      </c>
      <c r="AK328" s="47" t="s">
        <v>20</v>
      </c>
      <c r="AL328" s="47" t="s">
        <v>965</v>
      </c>
      <c r="AM328" s="47" t="s">
        <v>965</v>
      </c>
      <c r="AN328" s="47" t="s">
        <v>965</v>
      </c>
      <c r="AO328" s="47" t="s">
        <v>965</v>
      </c>
      <c r="AP328" s="47" t="s">
        <v>965</v>
      </c>
      <c r="AQ328" s="47" t="s">
        <v>20</v>
      </c>
      <c r="AR328" s="47" t="s">
        <v>20</v>
      </c>
      <c r="AS328" s="47" t="s">
        <v>965</v>
      </c>
      <c r="AT328" s="47" t="s">
        <v>965</v>
      </c>
      <c r="AU328" s="47" t="s">
        <v>965</v>
      </c>
      <c r="AV328" s="47" t="s">
        <v>965</v>
      </c>
      <c r="AW328" s="47" t="s">
        <v>965</v>
      </c>
      <c r="AX328" s="47" t="s">
        <v>20</v>
      </c>
      <c r="AY328" s="42">
        <f>COUNTIFS($T328:$AX328,"P")</f>
        <v>21</v>
      </c>
      <c r="AZ328" s="42">
        <f>COUNTIFS($T328:$AX328,"HD")/2</f>
        <v>0</v>
      </c>
      <c r="BA328" s="42">
        <f>COUNTIFS($T328:$AX328,"DO")</f>
        <v>10</v>
      </c>
      <c r="BB328" s="1">
        <f>COUNTIFS($T328:$AX328,"UPL")</f>
        <v>0</v>
      </c>
      <c r="BC328" s="42">
        <f>COUNTIFS($T328:$AX328,"LWP")</f>
        <v>0</v>
      </c>
      <c r="BD328" s="42">
        <f>SUM(COUNTIFS($T328:$AX328,{"PAT","MAT"}))</f>
        <v>0</v>
      </c>
      <c r="BE328" s="42">
        <f>COUNTIFS($T328:$AX328,"HO")</f>
        <v>0</v>
      </c>
      <c r="BF328" s="42">
        <f>COUNTIFS($T328:$AX328,"NA")</f>
        <v>0</v>
      </c>
      <c r="BG328" s="42">
        <f>COUNTIFS($T328:$AX328,"PL")</f>
        <v>0</v>
      </c>
      <c r="BH328" s="42">
        <f>COUNTIFS($T328:$AX328,"CL")</f>
        <v>0</v>
      </c>
      <c r="BI328" s="42">
        <f>COUNTIFS($T328:$AX328,"BL")</f>
        <v>0</v>
      </c>
      <c r="BJ328" s="42">
        <f>COUNTIFS($T328:$AX328,"CO")</f>
        <v>0</v>
      </c>
      <c r="BK328" s="42">
        <f t="shared" si="33"/>
        <v>0</v>
      </c>
      <c r="BL328" s="42">
        <f t="shared" si="34"/>
        <v>1</v>
      </c>
      <c r="BM328" s="42">
        <f t="shared" si="35"/>
        <v>1</v>
      </c>
      <c r="BN328" s="42">
        <f>SUM(AY328:BJ328)+SUM(COUNTIFS(Q328:AX328,{"TERM","RESIGNED"}))</f>
        <v>31</v>
      </c>
      <c r="BO328" s="1" t="s">
        <v>45</v>
      </c>
      <c r="BP328" s="42" t="s">
        <v>1222</v>
      </c>
      <c r="BQ328" s="34"/>
    </row>
    <row r="329" spans="1:69" x14ac:dyDescent="0.25">
      <c r="A329" s="32">
        <f t="shared" si="36"/>
        <v>327</v>
      </c>
      <c r="B329" s="1" t="s">
        <v>172</v>
      </c>
      <c r="C329" s="1">
        <v>101692</v>
      </c>
      <c r="D329" s="27">
        <v>101692</v>
      </c>
      <c r="E329" s="1" t="s">
        <v>946</v>
      </c>
      <c r="F329" s="34" t="s">
        <v>440</v>
      </c>
      <c r="G329" s="34" t="s">
        <v>106</v>
      </c>
      <c r="H329" s="30">
        <v>44460</v>
      </c>
      <c r="I329" s="30" t="s">
        <v>39</v>
      </c>
      <c r="J329" s="30" t="s">
        <v>39</v>
      </c>
      <c r="K329" s="42">
        <f t="shared" ca="1" si="31"/>
        <v>842</v>
      </c>
      <c r="L329" s="44" t="str">
        <f t="shared" si="32"/>
        <v>Non Billable</v>
      </c>
      <c r="M329" s="34" t="s">
        <v>47</v>
      </c>
      <c r="N329" s="1" t="s">
        <v>41</v>
      </c>
      <c r="O329" s="1" t="s">
        <v>42</v>
      </c>
      <c r="P329" s="1"/>
      <c r="Q329" s="1"/>
      <c r="R329" s="1" t="s">
        <v>43</v>
      </c>
      <c r="S329" s="33" t="s">
        <v>82</v>
      </c>
      <c r="T329" s="47" t="s">
        <v>968</v>
      </c>
      <c r="U329" s="47" t="s">
        <v>20</v>
      </c>
      <c r="V329" s="47" t="s">
        <v>20</v>
      </c>
      <c r="W329" s="47" t="s">
        <v>968</v>
      </c>
      <c r="X329" s="47" t="s">
        <v>968</v>
      </c>
      <c r="Y329" s="47" t="s">
        <v>968</v>
      </c>
      <c r="Z329" s="47" t="s">
        <v>968</v>
      </c>
      <c r="AA329" s="47" t="s">
        <v>968</v>
      </c>
      <c r="AB329" s="47" t="s">
        <v>20</v>
      </c>
      <c r="AC329" s="47" t="s">
        <v>20</v>
      </c>
      <c r="AD329" s="47" t="s">
        <v>965</v>
      </c>
      <c r="AE329" s="47" t="s">
        <v>965</v>
      </c>
      <c r="AF329" s="47" t="s">
        <v>965</v>
      </c>
      <c r="AG329" s="47" t="s">
        <v>965</v>
      </c>
      <c r="AH329" s="47" t="s">
        <v>965</v>
      </c>
      <c r="AI329" s="47" t="s">
        <v>20</v>
      </c>
      <c r="AJ329" s="47" t="s">
        <v>20</v>
      </c>
      <c r="AK329" s="47" t="s">
        <v>965</v>
      </c>
      <c r="AL329" s="47" t="s">
        <v>965</v>
      </c>
      <c r="AM329" s="47" t="s">
        <v>965</v>
      </c>
      <c r="AN329" s="47" t="s">
        <v>965</v>
      </c>
      <c r="AO329" s="47" t="s">
        <v>967</v>
      </c>
      <c r="AP329" s="47" t="s">
        <v>20</v>
      </c>
      <c r="AQ329" s="47" t="s">
        <v>20</v>
      </c>
      <c r="AR329" s="47" t="s">
        <v>20</v>
      </c>
      <c r="AS329" s="47" t="s">
        <v>965</v>
      </c>
      <c r="AT329" s="47" t="s">
        <v>965</v>
      </c>
      <c r="AU329" s="47" t="s">
        <v>965</v>
      </c>
      <c r="AV329" s="47" t="s">
        <v>965</v>
      </c>
      <c r="AW329" s="47" t="s">
        <v>20</v>
      </c>
      <c r="AX329" s="47" t="s">
        <v>20</v>
      </c>
      <c r="AY329" s="42">
        <f>COUNTIFS($T329:$AX329,"P")</f>
        <v>13</v>
      </c>
      <c r="AZ329" s="42">
        <f>COUNTIFS($T329:$AX329,"HD")/2</f>
        <v>0</v>
      </c>
      <c r="BA329" s="42">
        <f>COUNTIFS($T329:$AX329,"DO")</f>
        <v>11</v>
      </c>
      <c r="BB329" s="1">
        <f>COUNTIFS($T329:$AX329,"UPL")</f>
        <v>0</v>
      </c>
      <c r="BC329" s="42">
        <f>COUNTIFS($T329:$AX329,"LWP")</f>
        <v>0</v>
      </c>
      <c r="BD329" s="42">
        <f>SUM(COUNTIFS($T329:$AX329,{"PAT","MAT"}))</f>
        <v>0</v>
      </c>
      <c r="BE329" s="42">
        <f>COUNTIFS($T329:$AX329,"HO")</f>
        <v>0</v>
      </c>
      <c r="BF329" s="42">
        <f>COUNTIFS($T329:$AX329,"NA")</f>
        <v>0</v>
      </c>
      <c r="BG329" s="42">
        <f>COUNTIFS($T329:$AX329,"PL")</f>
        <v>6</v>
      </c>
      <c r="BH329" s="42">
        <f>COUNTIFS($T329:$AX329,"CL")</f>
        <v>1</v>
      </c>
      <c r="BI329" s="42">
        <f>COUNTIFS($T329:$AX329,"BL")</f>
        <v>0</v>
      </c>
      <c r="BJ329" s="42">
        <f>COUNTIFS($T329:$AX329,"CO")</f>
        <v>0</v>
      </c>
      <c r="BK329" s="42">
        <f t="shared" si="33"/>
        <v>7</v>
      </c>
      <c r="BL329" s="42">
        <f t="shared" si="34"/>
        <v>0</v>
      </c>
      <c r="BM329" s="42">
        <f t="shared" si="35"/>
        <v>1</v>
      </c>
      <c r="BN329" s="42">
        <f>SUM(AY329:BJ329)+SUM(COUNTIFS(Q329:AX329,{"TERM","RESIGNED"}))</f>
        <v>31</v>
      </c>
      <c r="BO329" s="1" t="s">
        <v>45</v>
      </c>
      <c r="BP329" s="42" t="s">
        <v>1218</v>
      </c>
      <c r="BQ329" s="34"/>
    </row>
    <row r="330" spans="1:69" x14ac:dyDescent="0.25">
      <c r="A330" s="32">
        <f t="shared" si="36"/>
        <v>328</v>
      </c>
      <c r="B330" s="1" t="s">
        <v>172</v>
      </c>
      <c r="C330" s="1">
        <v>101693</v>
      </c>
      <c r="D330" s="27">
        <v>101693</v>
      </c>
      <c r="E330" s="1" t="s">
        <v>946</v>
      </c>
      <c r="F330" s="34" t="s">
        <v>441</v>
      </c>
      <c r="G330" s="34" t="s">
        <v>106</v>
      </c>
      <c r="H330" s="30">
        <v>44460</v>
      </c>
      <c r="I330" s="30" t="s">
        <v>39</v>
      </c>
      <c r="J330" s="30" t="s">
        <v>39</v>
      </c>
      <c r="K330" s="42">
        <f t="shared" ca="1" si="31"/>
        <v>842</v>
      </c>
      <c r="L330" s="44" t="str">
        <f t="shared" si="32"/>
        <v>Non Billable</v>
      </c>
      <c r="M330" s="34" t="s">
        <v>47</v>
      </c>
      <c r="N330" s="1" t="s">
        <v>41</v>
      </c>
      <c r="O330" s="1" t="s">
        <v>42</v>
      </c>
      <c r="P330" s="1"/>
      <c r="Q330" s="1"/>
      <c r="R330" s="1" t="s">
        <v>43</v>
      </c>
      <c r="S330" s="33" t="s">
        <v>69</v>
      </c>
      <c r="T330" s="47" t="s">
        <v>965</v>
      </c>
      <c r="U330" s="47" t="s">
        <v>20</v>
      </c>
      <c r="V330" s="47" t="s">
        <v>20</v>
      </c>
      <c r="W330" s="47" t="s">
        <v>965</v>
      </c>
      <c r="X330" s="47" t="s">
        <v>965</v>
      </c>
      <c r="Y330" s="47" t="s">
        <v>965</v>
      </c>
      <c r="Z330" s="47" t="s">
        <v>965</v>
      </c>
      <c r="AA330" s="47" t="s">
        <v>965</v>
      </c>
      <c r="AB330" s="47" t="s">
        <v>20</v>
      </c>
      <c r="AC330" s="47" t="s">
        <v>20</v>
      </c>
      <c r="AD330" s="47" t="s">
        <v>965</v>
      </c>
      <c r="AE330" s="47" t="s">
        <v>965</v>
      </c>
      <c r="AF330" s="47" t="s">
        <v>965</v>
      </c>
      <c r="AG330" s="47" t="s">
        <v>965</v>
      </c>
      <c r="AH330" s="47" t="s">
        <v>965</v>
      </c>
      <c r="AI330" s="47" t="s">
        <v>20</v>
      </c>
      <c r="AJ330" s="47" t="s">
        <v>20</v>
      </c>
      <c r="AK330" s="47" t="s">
        <v>965</v>
      </c>
      <c r="AL330" s="47" t="s">
        <v>965</v>
      </c>
      <c r="AM330" s="47" t="s">
        <v>965</v>
      </c>
      <c r="AN330" s="47" t="s">
        <v>965</v>
      </c>
      <c r="AO330" s="47" t="s">
        <v>965</v>
      </c>
      <c r="AP330" s="47" t="s">
        <v>20</v>
      </c>
      <c r="AQ330" s="47" t="s">
        <v>20</v>
      </c>
      <c r="AR330" s="47" t="s">
        <v>20</v>
      </c>
      <c r="AS330" s="47" t="s">
        <v>967</v>
      </c>
      <c r="AT330" s="47" t="s">
        <v>967</v>
      </c>
      <c r="AU330" s="47" t="s">
        <v>967</v>
      </c>
      <c r="AV330" s="47" t="s">
        <v>968</v>
      </c>
      <c r="AW330" s="47" t="s">
        <v>20</v>
      </c>
      <c r="AX330" s="47" t="s">
        <v>20</v>
      </c>
      <c r="AY330" s="42">
        <f>COUNTIFS($T330:$AX330,"P")</f>
        <v>16</v>
      </c>
      <c r="AZ330" s="42">
        <f>COUNTIFS($T330:$AX330,"HD")/2</f>
        <v>0</v>
      </c>
      <c r="BA330" s="42">
        <f>COUNTIFS($T330:$AX330,"DO")</f>
        <v>11</v>
      </c>
      <c r="BB330" s="1">
        <f>COUNTIFS($T330:$AX330,"UPL")</f>
        <v>0</v>
      </c>
      <c r="BC330" s="42">
        <f>COUNTIFS($T330:$AX330,"LWP")</f>
        <v>0</v>
      </c>
      <c r="BD330" s="42">
        <f>SUM(COUNTIFS($T330:$AX330,{"PAT","MAT"}))</f>
        <v>0</v>
      </c>
      <c r="BE330" s="42">
        <f>COUNTIFS($T330:$AX330,"HO")</f>
        <v>0</v>
      </c>
      <c r="BF330" s="42">
        <f>COUNTIFS($T330:$AX330,"NA")</f>
        <v>0</v>
      </c>
      <c r="BG330" s="42">
        <f>COUNTIFS($T330:$AX330,"PL")</f>
        <v>1</v>
      </c>
      <c r="BH330" s="42">
        <f>COUNTIFS($T330:$AX330,"CL")</f>
        <v>3</v>
      </c>
      <c r="BI330" s="42">
        <f>COUNTIFS($T330:$AX330,"BL")</f>
        <v>0</v>
      </c>
      <c r="BJ330" s="42">
        <f>COUNTIFS($T330:$AX330,"CO")</f>
        <v>0</v>
      </c>
      <c r="BK330" s="42">
        <f t="shared" si="33"/>
        <v>4</v>
      </c>
      <c r="BL330" s="42">
        <f t="shared" si="34"/>
        <v>0</v>
      </c>
      <c r="BM330" s="42">
        <f t="shared" si="35"/>
        <v>1</v>
      </c>
      <c r="BN330" s="42">
        <f>SUM(AY330:BJ330)+SUM(COUNTIFS(Q330:AX330,{"TERM","RESIGNED"}))</f>
        <v>31</v>
      </c>
      <c r="BO330" s="1" t="s">
        <v>45</v>
      </c>
      <c r="BP330" s="42" t="s">
        <v>1022</v>
      </c>
      <c r="BQ330" s="34"/>
    </row>
    <row r="331" spans="1:69" x14ac:dyDescent="0.25">
      <c r="A331" s="32">
        <f t="shared" si="36"/>
        <v>329</v>
      </c>
      <c r="B331" s="1" t="s">
        <v>172</v>
      </c>
      <c r="C331" s="1">
        <v>101694</v>
      </c>
      <c r="D331" s="27">
        <v>101694</v>
      </c>
      <c r="E331" s="1" t="s">
        <v>946</v>
      </c>
      <c r="F331" s="34" t="s">
        <v>442</v>
      </c>
      <c r="G331" s="34" t="s">
        <v>80</v>
      </c>
      <c r="H331" s="30">
        <v>44460</v>
      </c>
      <c r="I331" s="30" t="s">
        <v>39</v>
      </c>
      <c r="J331" s="30" t="s">
        <v>39</v>
      </c>
      <c r="K331" s="42">
        <f t="shared" ca="1" si="31"/>
        <v>842</v>
      </c>
      <c r="L331" s="44" t="str">
        <f t="shared" si="32"/>
        <v>Non Billable</v>
      </c>
      <c r="M331" s="34" t="s">
        <v>56</v>
      </c>
      <c r="N331" s="1" t="s">
        <v>41</v>
      </c>
      <c r="O331" s="1" t="s">
        <v>42</v>
      </c>
      <c r="P331" s="1"/>
      <c r="Q331" s="1"/>
      <c r="R331" s="1" t="s">
        <v>43</v>
      </c>
      <c r="S331" s="33" t="s">
        <v>103</v>
      </c>
      <c r="T331" s="47" t="s">
        <v>968</v>
      </c>
      <c r="U331" s="47" t="s">
        <v>20</v>
      </c>
      <c r="V331" s="47" t="s">
        <v>20</v>
      </c>
      <c r="W331" s="47" t="s">
        <v>965</v>
      </c>
      <c r="X331" s="47" t="s">
        <v>965</v>
      </c>
      <c r="Y331" s="47" t="s">
        <v>965</v>
      </c>
      <c r="Z331" s="47" t="s">
        <v>965</v>
      </c>
      <c r="AA331" s="47" t="s">
        <v>965</v>
      </c>
      <c r="AB331" s="47" t="s">
        <v>20</v>
      </c>
      <c r="AC331" s="47" t="s">
        <v>20</v>
      </c>
      <c r="AD331" s="47" t="s">
        <v>965</v>
      </c>
      <c r="AE331" s="47" t="s">
        <v>965</v>
      </c>
      <c r="AF331" s="47" t="s">
        <v>965</v>
      </c>
      <c r="AG331" s="47" t="s">
        <v>968</v>
      </c>
      <c r="AH331" s="47" t="s">
        <v>968</v>
      </c>
      <c r="AI331" s="47" t="s">
        <v>20</v>
      </c>
      <c r="AJ331" s="47" t="s">
        <v>20</v>
      </c>
      <c r="AK331" s="47" t="s">
        <v>965</v>
      </c>
      <c r="AL331" s="47" t="s">
        <v>965</v>
      </c>
      <c r="AM331" s="47" t="s">
        <v>965</v>
      </c>
      <c r="AN331" s="47" t="s">
        <v>965</v>
      </c>
      <c r="AO331" s="47" t="s">
        <v>967</v>
      </c>
      <c r="AP331" s="47" t="s">
        <v>20</v>
      </c>
      <c r="AQ331" s="47" t="s">
        <v>20</v>
      </c>
      <c r="AR331" s="47" t="s">
        <v>20</v>
      </c>
      <c r="AS331" s="47" t="s">
        <v>965</v>
      </c>
      <c r="AT331" s="47" t="s">
        <v>965</v>
      </c>
      <c r="AU331" s="47" t="s">
        <v>965</v>
      </c>
      <c r="AV331" s="47" t="s">
        <v>965</v>
      </c>
      <c r="AW331" s="47" t="s">
        <v>20</v>
      </c>
      <c r="AX331" s="47" t="s">
        <v>20</v>
      </c>
      <c r="AY331" s="42">
        <f>COUNTIFS($T331:$AX331,"P")</f>
        <v>16</v>
      </c>
      <c r="AZ331" s="42">
        <f>COUNTIFS($T331:$AX331,"HD")/2</f>
        <v>0</v>
      </c>
      <c r="BA331" s="42">
        <f>COUNTIFS($T331:$AX331,"DO")</f>
        <v>11</v>
      </c>
      <c r="BB331" s="1">
        <f>COUNTIFS($T331:$AX331,"UPL")</f>
        <v>0</v>
      </c>
      <c r="BC331" s="42">
        <f>COUNTIFS($T331:$AX331,"LWP")</f>
        <v>0</v>
      </c>
      <c r="BD331" s="42">
        <f>SUM(COUNTIFS($T331:$AX331,{"PAT","MAT"}))</f>
        <v>0</v>
      </c>
      <c r="BE331" s="42">
        <f>COUNTIFS($T331:$AX331,"HO")</f>
        <v>0</v>
      </c>
      <c r="BF331" s="42">
        <f>COUNTIFS($T331:$AX331,"NA")</f>
        <v>0</v>
      </c>
      <c r="BG331" s="42">
        <f>COUNTIFS($T331:$AX331,"PL")</f>
        <v>3</v>
      </c>
      <c r="BH331" s="42">
        <f>COUNTIFS($T331:$AX331,"CL")</f>
        <v>1</v>
      </c>
      <c r="BI331" s="42">
        <f>COUNTIFS($T331:$AX331,"BL")</f>
        <v>0</v>
      </c>
      <c r="BJ331" s="42">
        <f>COUNTIFS($T331:$AX331,"CO")</f>
        <v>0</v>
      </c>
      <c r="BK331" s="42">
        <f t="shared" si="33"/>
        <v>4</v>
      </c>
      <c r="BL331" s="42">
        <f t="shared" si="34"/>
        <v>0</v>
      </c>
      <c r="BM331" s="42">
        <f t="shared" si="35"/>
        <v>1</v>
      </c>
      <c r="BN331" s="42">
        <f>SUM(AY331:BJ331)+SUM(COUNTIFS(Q331:AX331,{"TERM","RESIGNED"}))</f>
        <v>31</v>
      </c>
      <c r="BO331" s="1" t="s">
        <v>45</v>
      </c>
      <c r="BP331" s="42" t="s">
        <v>1221</v>
      </c>
      <c r="BQ331" s="34"/>
    </row>
    <row r="332" spans="1:69" x14ac:dyDescent="0.25">
      <c r="A332" s="32">
        <f t="shared" si="36"/>
        <v>330</v>
      </c>
      <c r="B332" s="1" t="s">
        <v>172</v>
      </c>
      <c r="C332" s="1">
        <v>101743</v>
      </c>
      <c r="D332" s="27">
        <v>101743</v>
      </c>
      <c r="E332" s="1" t="s">
        <v>945</v>
      </c>
      <c r="F332" s="34" t="s">
        <v>445</v>
      </c>
      <c r="G332" s="34" t="s">
        <v>123</v>
      </c>
      <c r="H332" s="30">
        <v>44467</v>
      </c>
      <c r="I332" s="30" t="s">
        <v>39</v>
      </c>
      <c r="J332" s="30" t="s">
        <v>39</v>
      </c>
      <c r="K332" s="42">
        <f t="shared" ca="1" si="31"/>
        <v>835</v>
      </c>
      <c r="L332" s="44" t="str">
        <f t="shared" si="32"/>
        <v>Billable</v>
      </c>
      <c r="M332" s="34" t="s">
        <v>124</v>
      </c>
      <c r="N332" s="1" t="s">
        <v>41</v>
      </c>
      <c r="O332" s="1" t="s">
        <v>42</v>
      </c>
      <c r="P332" s="1"/>
      <c r="Q332" s="1"/>
      <c r="R332" s="1" t="s">
        <v>57</v>
      </c>
      <c r="S332" s="33" t="s">
        <v>154</v>
      </c>
      <c r="T332" s="47" t="s">
        <v>965</v>
      </c>
      <c r="U332" s="47" t="s">
        <v>20</v>
      </c>
      <c r="V332" s="47" t="s">
        <v>20</v>
      </c>
      <c r="W332" s="47" t="s">
        <v>965</v>
      </c>
      <c r="X332" s="47" t="s">
        <v>965</v>
      </c>
      <c r="Y332" s="47" t="s">
        <v>965</v>
      </c>
      <c r="Z332" s="47" t="s">
        <v>965</v>
      </c>
      <c r="AA332" s="47" t="s">
        <v>965</v>
      </c>
      <c r="AB332" s="47" t="s">
        <v>20</v>
      </c>
      <c r="AC332" s="47" t="s">
        <v>20</v>
      </c>
      <c r="AD332" s="47" t="s">
        <v>967</v>
      </c>
      <c r="AE332" s="47" t="s">
        <v>967</v>
      </c>
      <c r="AF332" s="47" t="s">
        <v>968</v>
      </c>
      <c r="AG332" s="47" t="s">
        <v>968</v>
      </c>
      <c r="AH332" s="47" t="s">
        <v>968</v>
      </c>
      <c r="AI332" s="47" t="s">
        <v>20</v>
      </c>
      <c r="AJ332" s="47" t="s">
        <v>20</v>
      </c>
      <c r="AK332" s="47" t="s">
        <v>968</v>
      </c>
      <c r="AL332" s="47" t="s">
        <v>968</v>
      </c>
      <c r="AM332" s="47" t="s">
        <v>968</v>
      </c>
      <c r="AN332" s="47" t="s">
        <v>968</v>
      </c>
      <c r="AO332" s="47" t="s">
        <v>968</v>
      </c>
      <c r="AP332" s="47" t="s">
        <v>20</v>
      </c>
      <c r="AQ332" s="47" t="s">
        <v>20</v>
      </c>
      <c r="AR332" s="47" t="s">
        <v>20</v>
      </c>
      <c r="AS332" s="47" t="s">
        <v>965</v>
      </c>
      <c r="AT332" s="47" t="s">
        <v>965</v>
      </c>
      <c r="AU332" s="47" t="s">
        <v>965</v>
      </c>
      <c r="AV332" s="47" t="s">
        <v>965</v>
      </c>
      <c r="AW332" s="47" t="s">
        <v>20</v>
      </c>
      <c r="AX332" s="47" t="s">
        <v>20</v>
      </c>
      <c r="AY332" s="42">
        <f>COUNTIFS($T332:$AX332,"P")</f>
        <v>10</v>
      </c>
      <c r="AZ332" s="42">
        <f>COUNTIFS($T332:$AX332,"HD")/2</f>
        <v>0</v>
      </c>
      <c r="BA332" s="42">
        <f>COUNTIFS($T332:$AX332,"DO")</f>
        <v>11</v>
      </c>
      <c r="BB332" s="1">
        <f>COUNTIFS($T332:$AX332,"UPL")</f>
        <v>0</v>
      </c>
      <c r="BC332" s="42">
        <f>COUNTIFS($T332:$AX332,"LWP")</f>
        <v>0</v>
      </c>
      <c r="BD332" s="42">
        <f>SUM(COUNTIFS($T332:$AX332,{"PAT","MAT"}))</f>
        <v>0</v>
      </c>
      <c r="BE332" s="42">
        <f>COUNTIFS($T332:$AX332,"HO")</f>
        <v>0</v>
      </c>
      <c r="BF332" s="42">
        <f>COUNTIFS($T332:$AX332,"NA")</f>
        <v>0</v>
      </c>
      <c r="BG332" s="42">
        <f>COUNTIFS($T332:$AX332,"PL")</f>
        <v>8</v>
      </c>
      <c r="BH332" s="42">
        <f>COUNTIFS($T332:$AX332,"CL")</f>
        <v>2</v>
      </c>
      <c r="BI332" s="42">
        <f>COUNTIFS($T332:$AX332,"BL")</f>
        <v>0</v>
      </c>
      <c r="BJ332" s="42">
        <f>COUNTIFS($T332:$AX332,"CO")</f>
        <v>0</v>
      </c>
      <c r="BK332" s="42">
        <f t="shared" si="33"/>
        <v>10</v>
      </c>
      <c r="BL332" s="42">
        <f t="shared" si="34"/>
        <v>0</v>
      </c>
      <c r="BM332" s="42">
        <f t="shared" si="35"/>
        <v>0</v>
      </c>
      <c r="BN332" s="42">
        <f>SUM(AY332:BJ332)+SUM(COUNTIFS(Q332:AX332,{"TERM","RESIGNED"}))</f>
        <v>31</v>
      </c>
      <c r="BO332" s="1" t="s">
        <v>45</v>
      </c>
      <c r="BP332" s="42" t="s">
        <v>1020</v>
      </c>
      <c r="BQ332" s="34"/>
    </row>
    <row r="333" spans="1:69" x14ac:dyDescent="0.25">
      <c r="A333" s="32">
        <f t="shared" si="36"/>
        <v>331</v>
      </c>
      <c r="B333" s="1" t="s">
        <v>172</v>
      </c>
      <c r="C333" s="1">
        <v>101745</v>
      </c>
      <c r="D333" s="27">
        <v>101745</v>
      </c>
      <c r="E333" s="1" t="s">
        <v>946</v>
      </c>
      <c r="F333" s="34" t="s">
        <v>447</v>
      </c>
      <c r="G333" s="34" t="s">
        <v>190</v>
      </c>
      <c r="H333" s="30">
        <v>44467</v>
      </c>
      <c r="I333" s="30" t="s">
        <v>39</v>
      </c>
      <c r="J333" s="30" t="s">
        <v>39</v>
      </c>
      <c r="K333" s="42">
        <f t="shared" ca="1" si="31"/>
        <v>835</v>
      </c>
      <c r="L333" s="44" t="str">
        <f t="shared" si="32"/>
        <v>Billable</v>
      </c>
      <c r="M333" s="34" t="s">
        <v>187</v>
      </c>
      <c r="N333" s="1" t="s">
        <v>41</v>
      </c>
      <c r="O333" s="1" t="s">
        <v>42</v>
      </c>
      <c r="P333" s="1"/>
      <c r="Q333" s="1"/>
      <c r="R333" s="1" t="s">
        <v>43</v>
      </c>
      <c r="S333" s="33" t="s">
        <v>250</v>
      </c>
      <c r="T333" s="47" t="s">
        <v>965</v>
      </c>
      <c r="U333" s="47" t="s">
        <v>20</v>
      </c>
      <c r="V333" s="47" t="s">
        <v>20</v>
      </c>
      <c r="W333" s="47" t="s">
        <v>965</v>
      </c>
      <c r="X333" s="47" t="s">
        <v>965</v>
      </c>
      <c r="Y333" s="47" t="s">
        <v>965</v>
      </c>
      <c r="Z333" s="47" t="s">
        <v>965</v>
      </c>
      <c r="AA333" s="47" t="s">
        <v>965</v>
      </c>
      <c r="AB333" s="47" t="s">
        <v>20</v>
      </c>
      <c r="AC333" s="47" t="s">
        <v>20</v>
      </c>
      <c r="AD333" s="47" t="s">
        <v>965</v>
      </c>
      <c r="AE333" s="47" t="s">
        <v>965</v>
      </c>
      <c r="AF333" s="47" t="s">
        <v>967</v>
      </c>
      <c r="AG333" s="47" t="s">
        <v>965</v>
      </c>
      <c r="AH333" s="47" t="s">
        <v>965</v>
      </c>
      <c r="AI333" s="47" t="s">
        <v>20</v>
      </c>
      <c r="AJ333" s="47" t="s">
        <v>20</v>
      </c>
      <c r="AK333" s="47" t="s">
        <v>965</v>
      </c>
      <c r="AL333" s="47" t="s">
        <v>965</v>
      </c>
      <c r="AM333" s="47" t="s">
        <v>965</v>
      </c>
      <c r="AN333" s="47" t="s">
        <v>965</v>
      </c>
      <c r="AO333" s="47" t="s">
        <v>965</v>
      </c>
      <c r="AP333" s="47" t="s">
        <v>20</v>
      </c>
      <c r="AQ333" s="47" t="s">
        <v>20</v>
      </c>
      <c r="AR333" s="47" t="s">
        <v>20</v>
      </c>
      <c r="AS333" s="47" t="s">
        <v>967</v>
      </c>
      <c r="AT333" s="47" t="s">
        <v>965</v>
      </c>
      <c r="AU333" s="47" t="s">
        <v>965</v>
      </c>
      <c r="AV333" s="47" t="s">
        <v>965</v>
      </c>
      <c r="AW333" s="47" t="s">
        <v>20</v>
      </c>
      <c r="AX333" s="47" t="s">
        <v>20</v>
      </c>
      <c r="AY333" s="42">
        <f>COUNTIFS($T333:$AX333,"P")</f>
        <v>18</v>
      </c>
      <c r="AZ333" s="42">
        <f>COUNTIFS($T333:$AX333,"HD")/2</f>
        <v>0</v>
      </c>
      <c r="BA333" s="42">
        <f>COUNTIFS($T333:$AX333,"DO")</f>
        <v>11</v>
      </c>
      <c r="BB333" s="1">
        <f>COUNTIFS($T333:$AX333,"UPL")</f>
        <v>0</v>
      </c>
      <c r="BC333" s="42">
        <f>COUNTIFS($T333:$AX333,"LWP")</f>
        <v>0</v>
      </c>
      <c r="BD333" s="42">
        <f>SUM(COUNTIFS($T333:$AX333,{"PAT","MAT"}))</f>
        <v>0</v>
      </c>
      <c r="BE333" s="42">
        <f>COUNTIFS($T333:$AX333,"HO")</f>
        <v>0</v>
      </c>
      <c r="BF333" s="42">
        <f>COUNTIFS($T333:$AX333,"NA")</f>
        <v>0</v>
      </c>
      <c r="BG333" s="42">
        <f>COUNTIFS($T333:$AX333,"PL")</f>
        <v>0</v>
      </c>
      <c r="BH333" s="42">
        <f>COUNTIFS($T333:$AX333,"CL")</f>
        <v>2</v>
      </c>
      <c r="BI333" s="42">
        <f>COUNTIFS($T333:$AX333,"BL")</f>
        <v>0</v>
      </c>
      <c r="BJ333" s="42">
        <f>COUNTIFS($T333:$AX333,"CO")</f>
        <v>0</v>
      </c>
      <c r="BK333" s="42">
        <f t="shared" si="33"/>
        <v>2</v>
      </c>
      <c r="BL333" s="42">
        <f t="shared" si="34"/>
        <v>1</v>
      </c>
      <c r="BM333" s="42">
        <f t="shared" si="35"/>
        <v>1</v>
      </c>
      <c r="BN333" s="42">
        <f>SUM(AY333:BJ333)+SUM(COUNTIFS(Q333:AX333,{"TERM","RESIGNED"}))</f>
        <v>31</v>
      </c>
      <c r="BO333" s="1" t="s">
        <v>45</v>
      </c>
      <c r="BP333" s="42" t="s">
        <v>1018</v>
      </c>
      <c r="BQ333" s="34"/>
    </row>
    <row r="334" spans="1:69" x14ac:dyDescent="0.25">
      <c r="A334" s="32">
        <f t="shared" si="36"/>
        <v>332</v>
      </c>
      <c r="B334" s="1" t="s">
        <v>172</v>
      </c>
      <c r="C334" s="1">
        <v>101757</v>
      </c>
      <c r="D334" s="27">
        <v>101757</v>
      </c>
      <c r="E334" s="1" t="s">
        <v>946</v>
      </c>
      <c r="F334" s="34" t="s">
        <v>446</v>
      </c>
      <c r="G334" s="34" t="s">
        <v>123</v>
      </c>
      <c r="H334" s="30">
        <v>44467</v>
      </c>
      <c r="I334" s="30" t="s">
        <v>39</v>
      </c>
      <c r="J334" s="30" t="s">
        <v>39</v>
      </c>
      <c r="K334" s="42">
        <f t="shared" ca="1" si="31"/>
        <v>835</v>
      </c>
      <c r="L334" s="44" t="str">
        <f t="shared" si="32"/>
        <v>Billable</v>
      </c>
      <c r="M334" s="34" t="s">
        <v>124</v>
      </c>
      <c r="N334" s="1" t="s">
        <v>41</v>
      </c>
      <c r="O334" s="1" t="s">
        <v>42</v>
      </c>
      <c r="P334" s="1"/>
      <c r="Q334" s="1"/>
      <c r="R334" s="1" t="s">
        <v>57</v>
      </c>
      <c r="S334" s="33" t="s">
        <v>144</v>
      </c>
      <c r="T334" s="47" t="s">
        <v>965</v>
      </c>
      <c r="U334" s="47" t="s">
        <v>20</v>
      </c>
      <c r="V334" s="47" t="s">
        <v>20</v>
      </c>
      <c r="W334" s="47" t="s">
        <v>967</v>
      </c>
      <c r="X334" s="47" t="s">
        <v>965</v>
      </c>
      <c r="Y334" s="47" t="s">
        <v>965</v>
      </c>
      <c r="Z334" s="47" t="s">
        <v>965</v>
      </c>
      <c r="AA334" s="47" t="s">
        <v>965</v>
      </c>
      <c r="AB334" s="47" t="s">
        <v>20</v>
      </c>
      <c r="AC334" s="47" t="s">
        <v>20</v>
      </c>
      <c r="AD334" s="47" t="s">
        <v>965</v>
      </c>
      <c r="AE334" s="47" t="s">
        <v>965</v>
      </c>
      <c r="AF334" s="47" t="s">
        <v>965</v>
      </c>
      <c r="AG334" s="47" t="s">
        <v>965</v>
      </c>
      <c r="AH334" s="47" t="s">
        <v>965</v>
      </c>
      <c r="AI334" s="47" t="s">
        <v>20</v>
      </c>
      <c r="AJ334" s="47" t="s">
        <v>20</v>
      </c>
      <c r="AK334" s="47" t="s">
        <v>965</v>
      </c>
      <c r="AL334" s="47" t="s">
        <v>965</v>
      </c>
      <c r="AM334" s="47" t="s">
        <v>965</v>
      </c>
      <c r="AN334" s="47" t="s">
        <v>965</v>
      </c>
      <c r="AO334" s="47" t="s">
        <v>965</v>
      </c>
      <c r="AP334" s="47" t="s">
        <v>20</v>
      </c>
      <c r="AQ334" s="47" t="s">
        <v>20</v>
      </c>
      <c r="AR334" s="47" t="s">
        <v>20</v>
      </c>
      <c r="AS334" s="47" t="s">
        <v>965</v>
      </c>
      <c r="AT334" s="47" t="s">
        <v>965</v>
      </c>
      <c r="AU334" s="47" t="s">
        <v>968</v>
      </c>
      <c r="AV334" s="47" t="s">
        <v>968</v>
      </c>
      <c r="AW334" s="47" t="s">
        <v>20</v>
      </c>
      <c r="AX334" s="47" t="s">
        <v>20</v>
      </c>
      <c r="AY334" s="42">
        <f>COUNTIFS($T334:$AX334,"P")</f>
        <v>17</v>
      </c>
      <c r="AZ334" s="42">
        <f>COUNTIFS($T334:$AX334,"HD")/2</f>
        <v>0</v>
      </c>
      <c r="BA334" s="42">
        <f>COUNTIFS($T334:$AX334,"DO")</f>
        <v>11</v>
      </c>
      <c r="BB334" s="1">
        <f>COUNTIFS($T334:$AX334,"UPL")</f>
        <v>0</v>
      </c>
      <c r="BC334" s="42">
        <f>COUNTIFS($T334:$AX334,"LWP")</f>
        <v>0</v>
      </c>
      <c r="BD334" s="42">
        <f>SUM(COUNTIFS($T334:$AX334,{"PAT","MAT"}))</f>
        <v>0</v>
      </c>
      <c r="BE334" s="42">
        <f>COUNTIFS($T334:$AX334,"HO")</f>
        <v>0</v>
      </c>
      <c r="BF334" s="42">
        <f>COUNTIFS($T334:$AX334,"NA")</f>
        <v>0</v>
      </c>
      <c r="BG334" s="42">
        <f>COUNTIFS($T334:$AX334,"PL")</f>
        <v>2</v>
      </c>
      <c r="BH334" s="42">
        <f>COUNTIFS($T334:$AX334,"CL")</f>
        <v>1</v>
      </c>
      <c r="BI334" s="42">
        <f>COUNTIFS($T334:$AX334,"BL")</f>
        <v>0</v>
      </c>
      <c r="BJ334" s="42">
        <f>COUNTIFS($T334:$AX334,"CO")</f>
        <v>0</v>
      </c>
      <c r="BK334" s="42">
        <f t="shared" si="33"/>
        <v>3</v>
      </c>
      <c r="BL334" s="42">
        <f t="shared" si="34"/>
        <v>1</v>
      </c>
      <c r="BM334" s="42">
        <f t="shared" si="35"/>
        <v>1</v>
      </c>
      <c r="BN334" s="42">
        <f>SUM(AY334:BJ334)+SUM(COUNTIFS(Q334:AX334,{"TERM","RESIGNED"}))</f>
        <v>31</v>
      </c>
      <c r="BO334" s="1" t="s">
        <v>45</v>
      </c>
      <c r="BP334" s="42" t="s">
        <v>1021</v>
      </c>
      <c r="BQ334" s="34"/>
    </row>
    <row r="335" spans="1:69" x14ac:dyDescent="0.25">
      <c r="A335" s="32">
        <f t="shared" si="36"/>
        <v>333</v>
      </c>
      <c r="B335" s="1" t="s">
        <v>172</v>
      </c>
      <c r="C335" s="1">
        <v>101760</v>
      </c>
      <c r="D335" s="27">
        <v>101760</v>
      </c>
      <c r="E335" s="1" t="s">
        <v>946</v>
      </c>
      <c r="F335" s="34" t="s">
        <v>444</v>
      </c>
      <c r="G335" s="34" t="s">
        <v>123</v>
      </c>
      <c r="H335" s="30">
        <v>44467</v>
      </c>
      <c r="I335" s="30" t="s">
        <v>39</v>
      </c>
      <c r="J335" s="30" t="s">
        <v>39</v>
      </c>
      <c r="K335" s="42">
        <f t="shared" ca="1" si="31"/>
        <v>835</v>
      </c>
      <c r="L335" s="44" t="str">
        <f t="shared" si="32"/>
        <v>Billable</v>
      </c>
      <c r="M335" s="34" t="s">
        <v>124</v>
      </c>
      <c r="N335" s="1" t="s">
        <v>41</v>
      </c>
      <c r="O335" s="1" t="s">
        <v>42</v>
      </c>
      <c r="P335" s="1"/>
      <c r="Q335" s="1"/>
      <c r="R335" s="1" t="s">
        <v>43</v>
      </c>
      <c r="S335" s="33" t="s">
        <v>303</v>
      </c>
      <c r="T335" s="47" t="s">
        <v>965</v>
      </c>
      <c r="U335" s="47" t="s">
        <v>20</v>
      </c>
      <c r="V335" s="47" t="s">
        <v>20</v>
      </c>
      <c r="W335" s="47" t="s">
        <v>22</v>
      </c>
      <c r="X335" s="47" t="s">
        <v>21</v>
      </c>
      <c r="Y335" s="47" t="s">
        <v>21</v>
      </c>
      <c r="Z335" s="47" t="s">
        <v>21</v>
      </c>
      <c r="AA335" s="47" t="s">
        <v>21</v>
      </c>
      <c r="AB335" s="47" t="s">
        <v>20</v>
      </c>
      <c r="AC335" s="47" t="s">
        <v>20</v>
      </c>
      <c r="AD335" s="47" t="s">
        <v>21</v>
      </c>
      <c r="AE335" s="47" t="s">
        <v>21</v>
      </c>
      <c r="AF335" s="47" t="s">
        <v>965</v>
      </c>
      <c r="AG335" s="47" t="s">
        <v>965</v>
      </c>
      <c r="AH335" s="47" t="s">
        <v>21</v>
      </c>
      <c r="AI335" s="47" t="s">
        <v>20</v>
      </c>
      <c r="AJ335" s="47" t="s">
        <v>20</v>
      </c>
      <c r="AK335" s="47" t="s">
        <v>965</v>
      </c>
      <c r="AL335" s="47" t="s">
        <v>965</v>
      </c>
      <c r="AM335" s="47" t="s">
        <v>965</v>
      </c>
      <c r="AN335" s="47" t="s">
        <v>965</v>
      </c>
      <c r="AO335" s="47" t="s">
        <v>965</v>
      </c>
      <c r="AP335" s="47" t="s">
        <v>20</v>
      </c>
      <c r="AQ335" s="47" t="s">
        <v>20</v>
      </c>
      <c r="AR335" s="47" t="s">
        <v>20</v>
      </c>
      <c r="AS335" s="47" t="s">
        <v>965</v>
      </c>
      <c r="AT335" s="47" t="s">
        <v>965</v>
      </c>
      <c r="AU335" s="47" t="s">
        <v>965</v>
      </c>
      <c r="AV335" s="47" t="s">
        <v>965</v>
      </c>
      <c r="AW335" s="47" t="s">
        <v>20</v>
      </c>
      <c r="AX335" s="47" t="s">
        <v>20</v>
      </c>
      <c r="AY335" s="42">
        <f>COUNTIFS($T335:$AX335,"P")</f>
        <v>12</v>
      </c>
      <c r="AZ335" s="42">
        <f>COUNTIFS($T335:$AX335,"HD")/2</f>
        <v>0</v>
      </c>
      <c r="BA335" s="42">
        <f>COUNTIFS($T335:$AX335,"DO")</f>
        <v>11</v>
      </c>
      <c r="BB335" s="1">
        <f>COUNTIFS($T335:$AX335,"UPL")</f>
        <v>7</v>
      </c>
      <c r="BC335" s="42">
        <f>COUNTIFS($T335:$AX335,"LWP")</f>
        <v>1</v>
      </c>
      <c r="BD335" s="42">
        <f>SUM(COUNTIFS($T335:$AX335,{"PAT","MAT"}))</f>
        <v>0</v>
      </c>
      <c r="BE335" s="42">
        <f>COUNTIFS($T335:$AX335,"HO")</f>
        <v>0</v>
      </c>
      <c r="BF335" s="42">
        <f>COUNTIFS($T335:$AX335,"NA")</f>
        <v>0</v>
      </c>
      <c r="BG335" s="42">
        <f>COUNTIFS($T335:$AX335,"PL")</f>
        <v>0</v>
      </c>
      <c r="BH335" s="42">
        <f>COUNTIFS($T335:$AX335,"CL")</f>
        <v>0</v>
      </c>
      <c r="BI335" s="42">
        <f>COUNTIFS($T335:$AX335,"BL")</f>
        <v>0</v>
      </c>
      <c r="BJ335" s="42">
        <f>COUNTIFS($T335:$AX335,"CO")</f>
        <v>0</v>
      </c>
      <c r="BK335" s="42">
        <f t="shared" si="33"/>
        <v>0</v>
      </c>
      <c r="BL335" s="42">
        <f t="shared" si="34"/>
        <v>0</v>
      </c>
      <c r="BM335" s="42">
        <f t="shared" si="35"/>
        <v>0</v>
      </c>
      <c r="BN335" s="42">
        <f>SUM(AY335:BJ335)+SUM(COUNTIFS(Q335:AX335,{"TERM","RESIGNED"}))</f>
        <v>31</v>
      </c>
      <c r="BO335" s="1" t="s">
        <v>45</v>
      </c>
      <c r="BP335" s="42" t="s">
        <v>1020</v>
      </c>
      <c r="BQ335" s="34"/>
    </row>
    <row r="336" spans="1:69" x14ac:dyDescent="0.25">
      <c r="A336" s="32">
        <f t="shared" si="36"/>
        <v>334</v>
      </c>
      <c r="B336" s="1" t="s">
        <v>172</v>
      </c>
      <c r="C336" s="1">
        <v>101763</v>
      </c>
      <c r="D336" s="27">
        <v>101763</v>
      </c>
      <c r="E336" s="1" t="s">
        <v>946</v>
      </c>
      <c r="F336" s="34" t="s">
        <v>448</v>
      </c>
      <c r="G336" s="34" t="s">
        <v>106</v>
      </c>
      <c r="H336" s="30">
        <v>44470</v>
      </c>
      <c r="I336" s="30" t="s">
        <v>39</v>
      </c>
      <c r="J336" s="30" t="s">
        <v>39</v>
      </c>
      <c r="K336" s="42">
        <f t="shared" ca="1" si="31"/>
        <v>832</v>
      </c>
      <c r="L336" s="44" t="str">
        <f t="shared" si="32"/>
        <v>Non Billable</v>
      </c>
      <c r="M336" s="34" t="s">
        <v>210</v>
      </c>
      <c r="N336" s="1" t="s">
        <v>41</v>
      </c>
      <c r="O336" s="1" t="s">
        <v>42</v>
      </c>
      <c r="P336" s="1"/>
      <c r="Q336" s="1"/>
      <c r="R336" s="1" t="s">
        <v>43</v>
      </c>
      <c r="S336" s="33" t="s">
        <v>209</v>
      </c>
      <c r="T336" s="47" t="s">
        <v>965</v>
      </c>
      <c r="U336" s="47" t="s">
        <v>20</v>
      </c>
      <c r="V336" s="47" t="s">
        <v>20</v>
      </c>
      <c r="W336" s="47" t="s">
        <v>965</v>
      </c>
      <c r="X336" s="47" t="s">
        <v>965</v>
      </c>
      <c r="Y336" s="47" t="s">
        <v>965</v>
      </c>
      <c r="Z336" s="47" t="s">
        <v>965</v>
      </c>
      <c r="AA336" s="47" t="s">
        <v>965</v>
      </c>
      <c r="AB336" s="47" t="s">
        <v>20</v>
      </c>
      <c r="AC336" s="47" t="s">
        <v>20</v>
      </c>
      <c r="AD336" s="47" t="s">
        <v>970</v>
      </c>
      <c r="AE336" s="47" t="s">
        <v>965</v>
      </c>
      <c r="AF336" s="47" t="s">
        <v>965</v>
      </c>
      <c r="AG336" s="47" t="s">
        <v>965</v>
      </c>
      <c r="AH336" s="47" t="s">
        <v>965</v>
      </c>
      <c r="AI336" s="47" t="s">
        <v>20</v>
      </c>
      <c r="AJ336" s="47" t="s">
        <v>20</v>
      </c>
      <c r="AK336" s="47" t="s">
        <v>965</v>
      </c>
      <c r="AL336" s="47" t="s">
        <v>965</v>
      </c>
      <c r="AM336" s="47" t="s">
        <v>965</v>
      </c>
      <c r="AN336" s="47" t="s">
        <v>965</v>
      </c>
      <c r="AO336" s="47" t="s">
        <v>965</v>
      </c>
      <c r="AP336" s="47" t="s">
        <v>20</v>
      </c>
      <c r="AQ336" s="47" t="s">
        <v>20</v>
      </c>
      <c r="AR336" s="47" t="s">
        <v>20</v>
      </c>
      <c r="AS336" s="47" t="s">
        <v>965</v>
      </c>
      <c r="AT336" s="47" t="s">
        <v>965</v>
      </c>
      <c r="AU336" s="47" t="s">
        <v>965</v>
      </c>
      <c r="AV336" s="47" t="s">
        <v>965</v>
      </c>
      <c r="AW336" s="47" t="s">
        <v>20</v>
      </c>
      <c r="AX336" s="47" t="s">
        <v>20</v>
      </c>
      <c r="AY336" s="42">
        <f>COUNTIFS($T336:$AX336,"P")</f>
        <v>19</v>
      </c>
      <c r="AZ336" s="42">
        <f>COUNTIFS($T336:$AX336,"HD")/2</f>
        <v>0</v>
      </c>
      <c r="BA336" s="42">
        <f>COUNTIFS($T336:$AX336,"DO")</f>
        <v>11</v>
      </c>
      <c r="BB336" s="1">
        <f>COUNTIFS($T336:$AX336,"UPL")</f>
        <v>0</v>
      </c>
      <c r="BC336" s="42">
        <f>COUNTIFS($T336:$AX336,"LWP")</f>
        <v>0</v>
      </c>
      <c r="BD336" s="42">
        <f>SUM(COUNTIFS($T336:$AX336,{"PAT","MAT"}))</f>
        <v>0</v>
      </c>
      <c r="BE336" s="42">
        <f>COUNTIFS($T336:$AX336,"HO")</f>
        <v>0</v>
      </c>
      <c r="BF336" s="42">
        <f>COUNTIFS($T336:$AX336,"NA")</f>
        <v>0</v>
      </c>
      <c r="BG336" s="42">
        <f>COUNTIFS($T336:$AX336,"PL")</f>
        <v>0</v>
      </c>
      <c r="BH336" s="42">
        <f>COUNTIFS($T336:$AX336,"CL")</f>
        <v>0</v>
      </c>
      <c r="BI336" s="42">
        <f>COUNTIFS($T336:$AX336,"BL")</f>
        <v>1</v>
      </c>
      <c r="BJ336" s="42">
        <f>COUNTIFS($T336:$AX336,"CO")</f>
        <v>0</v>
      </c>
      <c r="BK336" s="42">
        <f t="shared" si="33"/>
        <v>1</v>
      </c>
      <c r="BL336" s="42">
        <f t="shared" si="34"/>
        <v>1</v>
      </c>
      <c r="BM336" s="42">
        <f t="shared" si="35"/>
        <v>1</v>
      </c>
      <c r="BN336" s="42">
        <f>SUM(AY336:BJ336)+SUM(COUNTIFS(Q336:AX336,{"TERM","RESIGNED"}))</f>
        <v>31</v>
      </c>
      <c r="BO336" s="1" t="s">
        <v>45</v>
      </c>
      <c r="BP336" s="42" t="s">
        <v>1023</v>
      </c>
      <c r="BQ336" s="34"/>
    </row>
    <row r="337" spans="1:69" x14ac:dyDescent="0.25">
      <c r="A337" s="32">
        <f t="shared" si="36"/>
        <v>335</v>
      </c>
      <c r="B337" s="1" t="s">
        <v>172</v>
      </c>
      <c r="C337" s="1">
        <v>101768</v>
      </c>
      <c r="D337" s="27">
        <v>101768</v>
      </c>
      <c r="E337" s="1" t="s">
        <v>946</v>
      </c>
      <c r="F337" s="34" t="s">
        <v>449</v>
      </c>
      <c r="G337" s="34" t="s">
        <v>190</v>
      </c>
      <c r="H337" s="30">
        <v>44470</v>
      </c>
      <c r="I337" s="30" t="s">
        <v>39</v>
      </c>
      <c r="J337" s="30" t="s">
        <v>39</v>
      </c>
      <c r="K337" s="42">
        <f t="shared" ca="1" si="31"/>
        <v>832</v>
      </c>
      <c r="L337" s="44" t="str">
        <f t="shared" si="32"/>
        <v>Billable</v>
      </c>
      <c r="M337" s="34" t="s">
        <v>187</v>
      </c>
      <c r="N337" s="1" t="s">
        <v>41</v>
      </c>
      <c r="O337" s="1" t="s">
        <v>42</v>
      </c>
      <c r="P337" s="1"/>
      <c r="Q337" s="1"/>
      <c r="R337" s="1" t="s">
        <v>43</v>
      </c>
      <c r="S337" s="33" t="s">
        <v>250</v>
      </c>
      <c r="T337" s="47" t="s">
        <v>965</v>
      </c>
      <c r="U337" s="47" t="s">
        <v>20</v>
      </c>
      <c r="V337" s="47" t="s">
        <v>20</v>
      </c>
      <c r="W337" s="47" t="s">
        <v>965</v>
      </c>
      <c r="X337" s="47" t="s">
        <v>965</v>
      </c>
      <c r="Y337" s="47" t="s">
        <v>965</v>
      </c>
      <c r="Z337" s="47" t="s">
        <v>965</v>
      </c>
      <c r="AA337" s="47" t="s">
        <v>965</v>
      </c>
      <c r="AB337" s="47" t="s">
        <v>20</v>
      </c>
      <c r="AC337" s="47" t="s">
        <v>20</v>
      </c>
      <c r="AD337" s="47" t="s">
        <v>965</v>
      </c>
      <c r="AE337" s="47" t="s">
        <v>967</v>
      </c>
      <c r="AF337" s="47" t="s">
        <v>967</v>
      </c>
      <c r="AG337" s="47" t="s">
        <v>967</v>
      </c>
      <c r="AH337" s="47" t="s">
        <v>968</v>
      </c>
      <c r="AI337" s="47" t="s">
        <v>20</v>
      </c>
      <c r="AJ337" s="47" t="s">
        <v>20</v>
      </c>
      <c r="AK337" s="47" t="s">
        <v>965</v>
      </c>
      <c r="AL337" s="47" t="s">
        <v>965</v>
      </c>
      <c r="AM337" s="47" t="s">
        <v>965</v>
      </c>
      <c r="AN337" s="47" t="s">
        <v>965</v>
      </c>
      <c r="AO337" s="47" t="s">
        <v>965</v>
      </c>
      <c r="AP337" s="47" t="s">
        <v>20</v>
      </c>
      <c r="AQ337" s="47" t="s">
        <v>20</v>
      </c>
      <c r="AR337" s="47" t="s">
        <v>20</v>
      </c>
      <c r="AS337" s="47" t="s">
        <v>968</v>
      </c>
      <c r="AT337" s="47" t="s">
        <v>968</v>
      </c>
      <c r="AU337" s="47" t="s">
        <v>968</v>
      </c>
      <c r="AV337" s="47" t="s">
        <v>968</v>
      </c>
      <c r="AW337" s="47" t="s">
        <v>20</v>
      </c>
      <c r="AX337" s="47" t="s">
        <v>20</v>
      </c>
      <c r="AY337" s="42">
        <f>COUNTIFS($T337:$AX337,"P")</f>
        <v>12</v>
      </c>
      <c r="AZ337" s="42">
        <f>COUNTIFS($T337:$AX337,"HD")/2</f>
        <v>0</v>
      </c>
      <c r="BA337" s="42">
        <f>COUNTIFS($T337:$AX337,"DO")</f>
        <v>11</v>
      </c>
      <c r="BB337" s="1">
        <f>COUNTIFS($T337:$AX337,"UPL")</f>
        <v>0</v>
      </c>
      <c r="BC337" s="42">
        <f>COUNTIFS($T337:$AX337,"LWP")</f>
        <v>0</v>
      </c>
      <c r="BD337" s="42">
        <f>SUM(COUNTIFS($T337:$AX337,{"PAT","MAT"}))</f>
        <v>0</v>
      </c>
      <c r="BE337" s="42">
        <f>COUNTIFS($T337:$AX337,"HO")</f>
        <v>0</v>
      </c>
      <c r="BF337" s="42">
        <f>COUNTIFS($T337:$AX337,"NA")</f>
        <v>0</v>
      </c>
      <c r="BG337" s="42">
        <f>COUNTIFS($T337:$AX337,"PL")</f>
        <v>5</v>
      </c>
      <c r="BH337" s="42">
        <f>COUNTIFS($T337:$AX337,"CL")</f>
        <v>3</v>
      </c>
      <c r="BI337" s="42">
        <f>COUNTIFS($T337:$AX337,"BL")</f>
        <v>0</v>
      </c>
      <c r="BJ337" s="42">
        <f>COUNTIFS($T337:$AX337,"CO")</f>
        <v>0</v>
      </c>
      <c r="BK337" s="42">
        <f t="shared" si="33"/>
        <v>8</v>
      </c>
      <c r="BL337" s="42">
        <f t="shared" si="34"/>
        <v>0</v>
      </c>
      <c r="BM337" s="42">
        <f t="shared" si="35"/>
        <v>0</v>
      </c>
      <c r="BN337" s="42">
        <f>SUM(AY337:BJ337)+SUM(COUNTIFS(Q337:AX337,{"TERM","RESIGNED"}))</f>
        <v>31</v>
      </c>
      <c r="BO337" s="1" t="s">
        <v>45</v>
      </c>
      <c r="BP337" s="42" t="s">
        <v>1018</v>
      </c>
      <c r="BQ337" s="34"/>
    </row>
    <row r="338" spans="1:69" x14ac:dyDescent="0.25">
      <c r="A338" s="32">
        <f t="shared" si="36"/>
        <v>336</v>
      </c>
      <c r="B338" s="1" t="s">
        <v>172</v>
      </c>
      <c r="C338" s="1">
        <v>101789</v>
      </c>
      <c r="D338" s="27">
        <v>101789</v>
      </c>
      <c r="E338" s="1" t="s">
        <v>945</v>
      </c>
      <c r="F338" s="34" t="s">
        <v>450</v>
      </c>
      <c r="G338" s="34" t="s">
        <v>80</v>
      </c>
      <c r="H338" s="30">
        <v>44474</v>
      </c>
      <c r="I338" s="30" t="s">
        <v>39</v>
      </c>
      <c r="J338" s="30" t="s">
        <v>39</v>
      </c>
      <c r="K338" s="42">
        <f t="shared" ca="1" si="31"/>
        <v>828</v>
      </c>
      <c r="L338" s="44" t="str">
        <f t="shared" si="32"/>
        <v>Non Billable</v>
      </c>
      <c r="M338" s="34" t="s">
        <v>56</v>
      </c>
      <c r="N338" s="1" t="s">
        <v>41</v>
      </c>
      <c r="O338" s="1" t="s">
        <v>42</v>
      </c>
      <c r="P338" s="1"/>
      <c r="Q338" s="1"/>
      <c r="R338" s="1" t="s">
        <v>57</v>
      </c>
      <c r="S338" s="33" t="s">
        <v>81</v>
      </c>
      <c r="T338" s="47" t="s">
        <v>967</v>
      </c>
      <c r="U338" s="47" t="s">
        <v>20</v>
      </c>
      <c r="V338" s="47" t="s">
        <v>20</v>
      </c>
      <c r="W338" s="47" t="s">
        <v>965</v>
      </c>
      <c r="X338" s="47" t="s">
        <v>965</v>
      </c>
      <c r="Y338" s="47" t="s">
        <v>965</v>
      </c>
      <c r="Z338" s="47" t="s">
        <v>965</v>
      </c>
      <c r="AA338" s="47" t="s">
        <v>965</v>
      </c>
      <c r="AB338" s="47" t="s">
        <v>20</v>
      </c>
      <c r="AC338" s="47" t="s">
        <v>20</v>
      </c>
      <c r="AD338" s="47" t="s">
        <v>968</v>
      </c>
      <c r="AE338" s="47" t="s">
        <v>968</v>
      </c>
      <c r="AF338" s="47" t="s">
        <v>968</v>
      </c>
      <c r="AG338" s="47" t="s">
        <v>968</v>
      </c>
      <c r="AH338" s="47" t="s">
        <v>968</v>
      </c>
      <c r="AI338" s="47" t="s">
        <v>20</v>
      </c>
      <c r="AJ338" s="47" t="s">
        <v>20</v>
      </c>
      <c r="AK338" s="47" t="s">
        <v>965</v>
      </c>
      <c r="AL338" s="47" t="s">
        <v>965</v>
      </c>
      <c r="AM338" s="47" t="s">
        <v>965</v>
      </c>
      <c r="AN338" s="47" t="s">
        <v>965</v>
      </c>
      <c r="AO338" s="47" t="s">
        <v>965</v>
      </c>
      <c r="AP338" s="47" t="s">
        <v>20</v>
      </c>
      <c r="AQ338" s="47" t="s">
        <v>20</v>
      </c>
      <c r="AR338" s="47" t="s">
        <v>20</v>
      </c>
      <c r="AS338" s="47" t="s">
        <v>967</v>
      </c>
      <c r="AT338" s="47" t="s">
        <v>965</v>
      </c>
      <c r="AU338" s="47" t="s">
        <v>965</v>
      </c>
      <c r="AV338" s="47" t="s">
        <v>965</v>
      </c>
      <c r="AW338" s="47" t="s">
        <v>20</v>
      </c>
      <c r="AX338" s="47" t="s">
        <v>20</v>
      </c>
      <c r="AY338" s="42">
        <f>COUNTIFS($T338:$AX338,"P")</f>
        <v>13</v>
      </c>
      <c r="AZ338" s="42">
        <f>COUNTIFS($T338:$AX338,"HD")/2</f>
        <v>0</v>
      </c>
      <c r="BA338" s="42">
        <f>COUNTIFS($T338:$AX338,"DO")</f>
        <v>11</v>
      </c>
      <c r="BB338" s="1">
        <f>COUNTIFS($T338:$AX338,"UPL")</f>
        <v>0</v>
      </c>
      <c r="BC338" s="42">
        <f>COUNTIFS($T338:$AX338,"LWP")</f>
        <v>0</v>
      </c>
      <c r="BD338" s="42">
        <f>SUM(COUNTIFS($T338:$AX338,{"PAT","MAT"}))</f>
        <v>0</v>
      </c>
      <c r="BE338" s="42">
        <f>COUNTIFS($T338:$AX338,"HO")</f>
        <v>0</v>
      </c>
      <c r="BF338" s="42">
        <f>COUNTIFS($T338:$AX338,"NA")</f>
        <v>0</v>
      </c>
      <c r="BG338" s="42">
        <f>COUNTIFS($T338:$AX338,"PL")</f>
        <v>5</v>
      </c>
      <c r="BH338" s="42">
        <f>COUNTIFS($T338:$AX338,"CL")</f>
        <v>2</v>
      </c>
      <c r="BI338" s="42">
        <f>COUNTIFS($T338:$AX338,"BL")</f>
        <v>0</v>
      </c>
      <c r="BJ338" s="42">
        <f>COUNTIFS($T338:$AX338,"CO")</f>
        <v>0</v>
      </c>
      <c r="BK338" s="42">
        <f t="shared" si="33"/>
        <v>7</v>
      </c>
      <c r="BL338" s="42">
        <f t="shared" si="34"/>
        <v>0</v>
      </c>
      <c r="BM338" s="42">
        <f t="shared" si="35"/>
        <v>1</v>
      </c>
      <c r="BN338" s="42">
        <f>SUM(AY338:BJ338)+SUM(COUNTIFS(Q338:AX338,{"TERM","RESIGNED"}))</f>
        <v>31</v>
      </c>
      <c r="BO338" s="1" t="s">
        <v>45</v>
      </c>
      <c r="BP338" s="42" t="s">
        <v>1216</v>
      </c>
      <c r="BQ338" s="34"/>
    </row>
    <row r="339" spans="1:69" x14ac:dyDescent="0.25">
      <c r="A339" s="32">
        <f t="shared" si="36"/>
        <v>337</v>
      </c>
      <c r="B339" s="1" t="s">
        <v>172</v>
      </c>
      <c r="C339" s="1">
        <v>101799</v>
      </c>
      <c r="D339" s="27">
        <v>101799</v>
      </c>
      <c r="E339" s="1" t="s">
        <v>946</v>
      </c>
      <c r="F339" s="34" t="s">
        <v>451</v>
      </c>
      <c r="G339" s="34" t="s">
        <v>55</v>
      </c>
      <c r="H339" s="30">
        <v>44474</v>
      </c>
      <c r="I339" s="30" t="s">
        <v>39</v>
      </c>
      <c r="J339" s="30" t="s">
        <v>39</v>
      </c>
      <c r="K339" s="42">
        <f t="shared" ca="1" si="31"/>
        <v>828</v>
      </c>
      <c r="L339" s="44" t="str">
        <f t="shared" si="32"/>
        <v>Non Billable</v>
      </c>
      <c r="M339" s="34" t="s">
        <v>56</v>
      </c>
      <c r="N339" s="1" t="s">
        <v>41</v>
      </c>
      <c r="O339" s="1" t="s">
        <v>42</v>
      </c>
      <c r="P339" s="1"/>
      <c r="Q339" s="1"/>
      <c r="R339" s="1" t="s">
        <v>43</v>
      </c>
      <c r="S339" s="33" t="s">
        <v>182</v>
      </c>
      <c r="T339" s="47" t="s">
        <v>965</v>
      </c>
      <c r="U339" s="47" t="s">
        <v>20</v>
      </c>
      <c r="V339" s="47" t="s">
        <v>20</v>
      </c>
      <c r="W339" s="47" t="s">
        <v>968</v>
      </c>
      <c r="X339" s="47" t="s">
        <v>965</v>
      </c>
      <c r="Y339" s="47" t="s">
        <v>965</v>
      </c>
      <c r="Z339" s="47" t="s">
        <v>965</v>
      </c>
      <c r="AA339" s="47" t="s">
        <v>965</v>
      </c>
      <c r="AB339" s="47" t="s">
        <v>20</v>
      </c>
      <c r="AC339" s="47" t="s">
        <v>20</v>
      </c>
      <c r="AD339" s="47" t="s">
        <v>965</v>
      </c>
      <c r="AE339" s="47" t="s">
        <v>965</v>
      </c>
      <c r="AF339" s="47" t="s">
        <v>965</v>
      </c>
      <c r="AG339" s="47" t="s">
        <v>965</v>
      </c>
      <c r="AH339" s="47" t="s">
        <v>965</v>
      </c>
      <c r="AI339" s="47" t="s">
        <v>20</v>
      </c>
      <c r="AJ339" s="47" t="s">
        <v>20</v>
      </c>
      <c r="AK339" s="47" t="s">
        <v>965</v>
      </c>
      <c r="AL339" s="47" t="s">
        <v>965</v>
      </c>
      <c r="AM339" s="47" t="s">
        <v>965</v>
      </c>
      <c r="AN339" s="47" t="s">
        <v>965</v>
      </c>
      <c r="AO339" s="47" t="s">
        <v>965</v>
      </c>
      <c r="AP339" s="47" t="s">
        <v>20</v>
      </c>
      <c r="AQ339" s="47" t="s">
        <v>20</v>
      </c>
      <c r="AR339" s="47" t="s">
        <v>20</v>
      </c>
      <c r="AS339" s="47" t="s">
        <v>967</v>
      </c>
      <c r="AT339" s="47" t="s">
        <v>965</v>
      </c>
      <c r="AU339" s="47" t="s">
        <v>965</v>
      </c>
      <c r="AV339" s="47" t="s">
        <v>965</v>
      </c>
      <c r="AW339" s="47" t="s">
        <v>20</v>
      </c>
      <c r="AX339" s="47" t="s">
        <v>20</v>
      </c>
      <c r="AY339" s="42">
        <f>COUNTIFS($T339:$AX339,"P")</f>
        <v>18</v>
      </c>
      <c r="AZ339" s="42">
        <f>COUNTIFS($T339:$AX339,"HD")/2</f>
        <v>0</v>
      </c>
      <c r="BA339" s="42">
        <f>COUNTIFS($T339:$AX339,"DO")</f>
        <v>11</v>
      </c>
      <c r="BB339" s="1">
        <f>COUNTIFS($T339:$AX339,"UPL")</f>
        <v>0</v>
      </c>
      <c r="BC339" s="42">
        <f>COUNTIFS($T339:$AX339,"LWP")</f>
        <v>0</v>
      </c>
      <c r="BD339" s="42">
        <f>SUM(COUNTIFS($T339:$AX339,{"PAT","MAT"}))</f>
        <v>0</v>
      </c>
      <c r="BE339" s="42">
        <f>COUNTIFS($T339:$AX339,"HO")</f>
        <v>0</v>
      </c>
      <c r="BF339" s="42">
        <f>COUNTIFS($T339:$AX339,"NA")</f>
        <v>0</v>
      </c>
      <c r="BG339" s="42">
        <f>COUNTIFS($T339:$AX339,"PL")</f>
        <v>1</v>
      </c>
      <c r="BH339" s="42">
        <f>COUNTIFS($T339:$AX339,"CL")</f>
        <v>1</v>
      </c>
      <c r="BI339" s="42">
        <f>COUNTIFS($T339:$AX339,"BL")</f>
        <v>0</v>
      </c>
      <c r="BJ339" s="42">
        <f>COUNTIFS($T339:$AX339,"CO")</f>
        <v>0</v>
      </c>
      <c r="BK339" s="42">
        <f t="shared" si="33"/>
        <v>2</v>
      </c>
      <c r="BL339" s="42">
        <f t="shared" si="34"/>
        <v>1</v>
      </c>
      <c r="BM339" s="42">
        <f t="shared" si="35"/>
        <v>1</v>
      </c>
      <c r="BN339" s="42">
        <f>SUM(AY339:BJ339)+SUM(COUNTIFS(Q339:AX339,{"TERM","RESIGNED"}))</f>
        <v>31</v>
      </c>
      <c r="BO339" s="1" t="s">
        <v>45</v>
      </c>
      <c r="BP339" s="42" t="s">
        <v>1215</v>
      </c>
      <c r="BQ339" s="34"/>
    </row>
    <row r="340" spans="1:69" x14ac:dyDescent="0.25">
      <c r="A340" s="32">
        <f t="shared" si="36"/>
        <v>338</v>
      </c>
      <c r="B340" s="1" t="s">
        <v>172</v>
      </c>
      <c r="C340" s="1">
        <v>600141</v>
      </c>
      <c r="D340" s="27">
        <v>600141</v>
      </c>
      <c r="E340" s="1" t="s">
        <v>946</v>
      </c>
      <c r="F340" s="34" t="s">
        <v>452</v>
      </c>
      <c r="G340" s="34" t="s">
        <v>190</v>
      </c>
      <c r="H340" s="30">
        <v>44474</v>
      </c>
      <c r="I340" s="30" t="s">
        <v>39</v>
      </c>
      <c r="J340" s="30" t="s">
        <v>39</v>
      </c>
      <c r="K340" s="42">
        <f t="shared" ca="1" si="31"/>
        <v>828</v>
      </c>
      <c r="L340" s="44" t="str">
        <f t="shared" si="32"/>
        <v>Billable</v>
      </c>
      <c r="M340" s="34" t="s">
        <v>187</v>
      </c>
      <c r="N340" s="1" t="s">
        <v>270</v>
      </c>
      <c r="O340" s="1" t="s">
        <v>42</v>
      </c>
      <c r="P340" s="1"/>
      <c r="Q340" s="1"/>
      <c r="R340" s="1" t="s">
        <v>43</v>
      </c>
      <c r="S340" s="33" t="s">
        <v>277</v>
      </c>
      <c r="T340" s="47" t="s">
        <v>965</v>
      </c>
      <c r="U340" s="47" t="s">
        <v>20</v>
      </c>
      <c r="V340" s="47" t="s">
        <v>20</v>
      </c>
      <c r="W340" s="47" t="s">
        <v>965</v>
      </c>
      <c r="X340" s="47" t="s">
        <v>965</v>
      </c>
      <c r="Y340" s="47" t="s">
        <v>22</v>
      </c>
      <c r="Z340" s="47" t="s">
        <v>965</v>
      </c>
      <c r="AA340" s="47" t="s">
        <v>965</v>
      </c>
      <c r="AB340" s="47" t="s">
        <v>20</v>
      </c>
      <c r="AC340" s="47" t="s">
        <v>20</v>
      </c>
      <c r="AD340" s="47" t="s">
        <v>965</v>
      </c>
      <c r="AE340" s="47" t="s">
        <v>965</v>
      </c>
      <c r="AF340" s="47" t="s">
        <v>965</v>
      </c>
      <c r="AG340" s="47" t="s">
        <v>965</v>
      </c>
      <c r="AH340" s="47" t="s">
        <v>965</v>
      </c>
      <c r="AI340" s="47" t="s">
        <v>20</v>
      </c>
      <c r="AJ340" s="47" t="s">
        <v>20</v>
      </c>
      <c r="AK340" s="47" t="s">
        <v>965</v>
      </c>
      <c r="AL340" s="47" t="s">
        <v>965</v>
      </c>
      <c r="AM340" s="47" t="s">
        <v>965</v>
      </c>
      <c r="AN340" s="47" t="s">
        <v>965</v>
      </c>
      <c r="AO340" s="47" t="s">
        <v>967</v>
      </c>
      <c r="AP340" s="47" t="s">
        <v>20</v>
      </c>
      <c r="AQ340" s="47" t="s">
        <v>20</v>
      </c>
      <c r="AR340" s="47" t="s">
        <v>20</v>
      </c>
      <c r="AS340" s="47" t="s">
        <v>965</v>
      </c>
      <c r="AT340" s="47" t="s">
        <v>965</v>
      </c>
      <c r="AU340" s="47" t="s">
        <v>965</v>
      </c>
      <c r="AV340" s="47" t="s">
        <v>965</v>
      </c>
      <c r="AW340" s="47" t="s">
        <v>20</v>
      </c>
      <c r="AX340" s="47" t="s">
        <v>20</v>
      </c>
      <c r="AY340" s="42">
        <f>COUNTIFS($T340:$AX340,"P")</f>
        <v>18</v>
      </c>
      <c r="AZ340" s="42">
        <f>COUNTIFS($T340:$AX340,"HD")/2</f>
        <v>0</v>
      </c>
      <c r="BA340" s="42">
        <f>COUNTIFS($T340:$AX340,"DO")</f>
        <v>11</v>
      </c>
      <c r="BB340" s="1">
        <f>COUNTIFS($T340:$AX340,"UPL")</f>
        <v>0</v>
      </c>
      <c r="BC340" s="42">
        <f>COUNTIFS($T340:$AX340,"LWP")</f>
        <v>1</v>
      </c>
      <c r="BD340" s="42">
        <f>SUM(COUNTIFS($T340:$AX340,{"PAT","MAT"}))</f>
        <v>0</v>
      </c>
      <c r="BE340" s="42">
        <f>COUNTIFS($T340:$AX340,"HO")</f>
        <v>0</v>
      </c>
      <c r="BF340" s="42">
        <f>COUNTIFS($T340:$AX340,"NA")</f>
        <v>0</v>
      </c>
      <c r="BG340" s="42">
        <f>COUNTIFS($T340:$AX340,"PL")</f>
        <v>0</v>
      </c>
      <c r="BH340" s="42">
        <f>COUNTIFS($T340:$AX340,"CL")</f>
        <v>1</v>
      </c>
      <c r="BI340" s="42">
        <f>COUNTIFS($T340:$AX340,"BL")</f>
        <v>0</v>
      </c>
      <c r="BJ340" s="42">
        <f>COUNTIFS($T340:$AX340,"CO")</f>
        <v>0</v>
      </c>
      <c r="BK340" s="42">
        <f t="shared" si="33"/>
        <v>1</v>
      </c>
      <c r="BL340" s="42">
        <f t="shared" si="34"/>
        <v>1</v>
      </c>
      <c r="BM340" s="42">
        <f t="shared" si="35"/>
        <v>1</v>
      </c>
      <c r="BN340" s="42">
        <f>SUM(AY340:BJ340)+SUM(COUNTIFS(Q340:AX340,{"TERM","RESIGNED"}))</f>
        <v>31</v>
      </c>
      <c r="BO340" s="1" t="s">
        <v>45</v>
      </c>
      <c r="BP340" s="42" t="s">
        <v>1018</v>
      </c>
      <c r="BQ340" s="34"/>
    </row>
    <row r="341" spans="1:69" x14ac:dyDescent="0.25">
      <c r="A341" s="32">
        <f t="shared" si="36"/>
        <v>339</v>
      </c>
      <c r="B341" s="1" t="s">
        <v>172</v>
      </c>
      <c r="C341" s="1">
        <v>101819</v>
      </c>
      <c r="D341" s="27">
        <v>101819</v>
      </c>
      <c r="E341" s="1" t="s">
        <v>946</v>
      </c>
      <c r="F341" s="34" t="s">
        <v>453</v>
      </c>
      <c r="G341" s="34" t="s">
        <v>80</v>
      </c>
      <c r="H341" s="30">
        <v>44477</v>
      </c>
      <c r="I341" s="30" t="s">
        <v>39</v>
      </c>
      <c r="J341" s="30" t="s">
        <v>39</v>
      </c>
      <c r="K341" s="42">
        <f t="shared" ca="1" si="31"/>
        <v>825</v>
      </c>
      <c r="L341" s="44" t="str">
        <f t="shared" si="32"/>
        <v>Non Billable</v>
      </c>
      <c r="M341" s="34" t="s">
        <v>56</v>
      </c>
      <c r="N341" s="1" t="s">
        <v>41</v>
      </c>
      <c r="O341" s="1" t="s">
        <v>42</v>
      </c>
      <c r="P341" s="1"/>
      <c r="Q341" s="1"/>
      <c r="R341" s="1" t="s">
        <v>43</v>
      </c>
      <c r="S341" s="33" t="s">
        <v>76</v>
      </c>
      <c r="T341" s="47" t="s">
        <v>965</v>
      </c>
      <c r="U341" s="47" t="s">
        <v>20</v>
      </c>
      <c r="V341" s="47" t="s">
        <v>20</v>
      </c>
      <c r="W341" s="47" t="s">
        <v>965</v>
      </c>
      <c r="X341" s="47" t="s">
        <v>965</v>
      </c>
      <c r="Y341" s="47" t="s">
        <v>965</v>
      </c>
      <c r="Z341" s="47" t="s">
        <v>965</v>
      </c>
      <c r="AA341" s="47" t="s">
        <v>965</v>
      </c>
      <c r="AB341" s="47" t="s">
        <v>20</v>
      </c>
      <c r="AC341" s="47" t="s">
        <v>20</v>
      </c>
      <c r="AD341" s="47" t="s">
        <v>965</v>
      </c>
      <c r="AE341" s="47" t="s">
        <v>965</v>
      </c>
      <c r="AF341" s="47" t="s">
        <v>967</v>
      </c>
      <c r="AG341" s="47" t="s">
        <v>965</v>
      </c>
      <c r="AH341" s="47" t="s">
        <v>965</v>
      </c>
      <c r="AI341" s="47" t="s">
        <v>20</v>
      </c>
      <c r="AJ341" s="47" t="s">
        <v>20</v>
      </c>
      <c r="AK341" s="47" t="s">
        <v>965</v>
      </c>
      <c r="AL341" s="47" t="s">
        <v>967</v>
      </c>
      <c r="AM341" s="47" t="s">
        <v>965</v>
      </c>
      <c r="AN341" s="47" t="s">
        <v>965</v>
      </c>
      <c r="AO341" s="47" t="s">
        <v>965</v>
      </c>
      <c r="AP341" s="47" t="s">
        <v>20</v>
      </c>
      <c r="AQ341" s="47" t="s">
        <v>20</v>
      </c>
      <c r="AR341" s="47" t="s">
        <v>20</v>
      </c>
      <c r="AS341" s="47" t="s">
        <v>965</v>
      </c>
      <c r="AT341" s="47" t="s">
        <v>965</v>
      </c>
      <c r="AU341" s="47" t="s">
        <v>965</v>
      </c>
      <c r="AV341" s="47" t="s">
        <v>965</v>
      </c>
      <c r="AW341" s="47" t="s">
        <v>20</v>
      </c>
      <c r="AX341" s="47" t="s">
        <v>20</v>
      </c>
      <c r="AY341" s="42">
        <f>COUNTIFS($T341:$AX341,"P")</f>
        <v>18</v>
      </c>
      <c r="AZ341" s="42">
        <f>COUNTIFS($T341:$AX341,"HD")/2</f>
        <v>0</v>
      </c>
      <c r="BA341" s="42">
        <f>COUNTIFS($T341:$AX341,"DO")</f>
        <v>11</v>
      </c>
      <c r="BB341" s="1">
        <f>COUNTIFS($T341:$AX341,"UPL")</f>
        <v>0</v>
      </c>
      <c r="BC341" s="42">
        <f>COUNTIFS($T341:$AX341,"LWP")</f>
        <v>0</v>
      </c>
      <c r="BD341" s="42">
        <f>SUM(COUNTIFS($T341:$AX341,{"PAT","MAT"}))</f>
        <v>0</v>
      </c>
      <c r="BE341" s="42">
        <f>COUNTIFS($T341:$AX341,"HO")</f>
        <v>0</v>
      </c>
      <c r="BF341" s="42">
        <f>COUNTIFS($T341:$AX341,"NA")</f>
        <v>0</v>
      </c>
      <c r="BG341" s="42">
        <f>COUNTIFS($T341:$AX341,"PL")</f>
        <v>0</v>
      </c>
      <c r="BH341" s="42">
        <f>COUNTIFS($T341:$AX341,"CL")</f>
        <v>2</v>
      </c>
      <c r="BI341" s="42">
        <f>COUNTIFS($T341:$AX341,"BL")</f>
        <v>0</v>
      </c>
      <c r="BJ341" s="42">
        <f>COUNTIFS($T341:$AX341,"CO")</f>
        <v>0</v>
      </c>
      <c r="BK341" s="42">
        <f t="shared" si="33"/>
        <v>2</v>
      </c>
      <c r="BL341" s="42">
        <f t="shared" si="34"/>
        <v>1</v>
      </c>
      <c r="BM341" s="42">
        <f t="shared" si="35"/>
        <v>1</v>
      </c>
      <c r="BN341" s="42">
        <f>SUM(AY341:BJ341)+SUM(COUNTIFS(Q341:AX341,{"TERM","RESIGNED"}))</f>
        <v>31</v>
      </c>
      <c r="BO341" s="1" t="s">
        <v>45</v>
      </c>
      <c r="BP341" s="42" t="s">
        <v>1222</v>
      </c>
      <c r="BQ341" s="34"/>
    </row>
    <row r="342" spans="1:69" x14ac:dyDescent="0.25">
      <c r="A342" s="32">
        <f t="shared" si="36"/>
        <v>340</v>
      </c>
      <c r="B342" s="1" t="s">
        <v>172</v>
      </c>
      <c r="C342" s="1">
        <v>101820</v>
      </c>
      <c r="D342" s="27">
        <v>101820</v>
      </c>
      <c r="E342" s="1" t="s">
        <v>946</v>
      </c>
      <c r="F342" s="34" t="s">
        <v>454</v>
      </c>
      <c r="G342" s="34" t="s">
        <v>55</v>
      </c>
      <c r="H342" s="30">
        <v>44477</v>
      </c>
      <c r="I342" s="30" t="s">
        <v>39</v>
      </c>
      <c r="J342" s="30" t="s">
        <v>39</v>
      </c>
      <c r="K342" s="42">
        <f t="shared" ca="1" si="31"/>
        <v>825</v>
      </c>
      <c r="L342" s="44" t="str">
        <f t="shared" si="32"/>
        <v>Non Billable</v>
      </c>
      <c r="M342" s="34" t="s">
        <v>56</v>
      </c>
      <c r="N342" s="1" t="s">
        <v>41</v>
      </c>
      <c r="O342" s="1" t="s">
        <v>42</v>
      </c>
      <c r="P342" s="1"/>
      <c r="Q342" s="1"/>
      <c r="R342" s="1" t="s">
        <v>57</v>
      </c>
      <c r="S342" s="33" t="s">
        <v>76</v>
      </c>
      <c r="T342" s="47" t="s">
        <v>965</v>
      </c>
      <c r="U342" s="47" t="s">
        <v>20</v>
      </c>
      <c r="V342" s="47" t="s">
        <v>20</v>
      </c>
      <c r="W342" s="47" t="s">
        <v>965</v>
      </c>
      <c r="X342" s="47" t="s">
        <v>965</v>
      </c>
      <c r="Y342" s="47" t="s">
        <v>965</v>
      </c>
      <c r="Z342" s="47" t="s">
        <v>965</v>
      </c>
      <c r="AA342" s="47" t="s">
        <v>965</v>
      </c>
      <c r="AB342" s="47" t="s">
        <v>20</v>
      </c>
      <c r="AC342" s="47" t="s">
        <v>20</v>
      </c>
      <c r="AD342" s="47" t="s">
        <v>965</v>
      </c>
      <c r="AE342" s="47" t="s">
        <v>965</v>
      </c>
      <c r="AF342" s="47" t="s">
        <v>965</v>
      </c>
      <c r="AG342" s="47" t="s">
        <v>965</v>
      </c>
      <c r="AH342" s="47" t="s">
        <v>965</v>
      </c>
      <c r="AI342" s="47" t="s">
        <v>20</v>
      </c>
      <c r="AJ342" s="47" t="s">
        <v>20</v>
      </c>
      <c r="AK342" s="47" t="s">
        <v>965</v>
      </c>
      <c r="AL342" s="47" t="s">
        <v>965</v>
      </c>
      <c r="AM342" s="47" t="s">
        <v>965</v>
      </c>
      <c r="AN342" s="47" t="s">
        <v>965</v>
      </c>
      <c r="AO342" s="47" t="s">
        <v>965</v>
      </c>
      <c r="AP342" s="47" t="s">
        <v>20</v>
      </c>
      <c r="AQ342" s="47" t="s">
        <v>20</v>
      </c>
      <c r="AR342" s="47" t="s">
        <v>20</v>
      </c>
      <c r="AS342" s="47" t="s">
        <v>965</v>
      </c>
      <c r="AT342" s="47" t="s">
        <v>965</v>
      </c>
      <c r="AU342" s="47" t="s">
        <v>965</v>
      </c>
      <c r="AV342" s="47" t="s">
        <v>965</v>
      </c>
      <c r="AW342" s="47" t="s">
        <v>20</v>
      </c>
      <c r="AX342" s="47" t="s">
        <v>20</v>
      </c>
      <c r="AY342" s="42">
        <f>COUNTIFS($T342:$AX342,"P")</f>
        <v>20</v>
      </c>
      <c r="AZ342" s="42">
        <f>COUNTIFS($T342:$AX342,"HD")/2</f>
        <v>0</v>
      </c>
      <c r="BA342" s="42">
        <f>COUNTIFS($T342:$AX342,"DO")</f>
        <v>11</v>
      </c>
      <c r="BB342" s="1">
        <f>COUNTIFS($T342:$AX342,"UPL")</f>
        <v>0</v>
      </c>
      <c r="BC342" s="42">
        <f>COUNTIFS($T342:$AX342,"LWP")</f>
        <v>0</v>
      </c>
      <c r="BD342" s="42">
        <f>SUM(COUNTIFS($T342:$AX342,{"PAT","MAT"}))</f>
        <v>0</v>
      </c>
      <c r="BE342" s="42">
        <f>COUNTIFS($T342:$AX342,"HO")</f>
        <v>0</v>
      </c>
      <c r="BF342" s="42">
        <f>COUNTIFS($T342:$AX342,"NA")</f>
        <v>0</v>
      </c>
      <c r="BG342" s="42">
        <f>COUNTIFS($T342:$AX342,"PL")</f>
        <v>0</v>
      </c>
      <c r="BH342" s="42">
        <f>COUNTIFS($T342:$AX342,"CL")</f>
        <v>0</v>
      </c>
      <c r="BI342" s="42">
        <f>COUNTIFS($T342:$AX342,"BL")</f>
        <v>0</v>
      </c>
      <c r="BJ342" s="42">
        <f>COUNTIFS($T342:$AX342,"CO")</f>
        <v>0</v>
      </c>
      <c r="BK342" s="42">
        <f t="shared" si="33"/>
        <v>0</v>
      </c>
      <c r="BL342" s="42">
        <f t="shared" si="34"/>
        <v>1</v>
      </c>
      <c r="BM342" s="42">
        <f t="shared" si="35"/>
        <v>1</v>
      </c>
      <c r="BN342" s="42">
        <f>SUM(AY342:BJ342)+SUM(COUNTIFS(Q342:AX342,{"TERM","RESIGNED"}))</f>
        <v>31</v>
      </c>
      <c r="BO342" s="1" t="s">
        <v>45</v>
      </c>
      <c r="BP342" s="42" t="s">
        <v>1218</v>
      </c>
      <c r="BQ342" s="34"/>
    </row>
    <row r="343" spans="1:69" x14ac:dyDescent="0.25">
      <c r="A343" s="32">
        <f t="shared" si="36"/>
        <v>341</v>
      </c>
      <c r="B343" s="1" t="s">
        <v>172</v>
      </c>
      <c r="C343" s="1">
        <v>101826</v>
      </c>
      <c r="D343" s="27">
        <v>101826</v>
      </c>
      <c r="E343" s="1" t="s">
        <v>946</v>
      </c>
      <c r="F343" s="34" t="s">
        <v>455</v>
      </c>
      <c r="G343" s="34" t="s">
        <v>123</v>
      </c>
      <c r="H343" s="30">
        <v>44477</v>
      </c>
      <c r="I343" s="30" t="s">
        <v>39</v>
      </c>
      <c r="J343" s="30" t="s">
        <v>39</v>
      </c>
      <c r="K343" s="42">
        <f t="shared" ca="1" si="31"/>
        <v>825</v>
      </c>
      <c r="L343" s="44" t="str">
        <f t="shared" si="32"/>
        <v>Billable</v>
      </c>
      <c r="M343" s="34" t="s">
        <v>124</v>
      </c>
      <c r="N343" s="1" t="s">
        <v>41</v>
      </c>
      <c r="O343" s="1" t="s">
        <v>42</v>
      </c>
      <c r="P343" s="1"/>
      <c r="Q343" s="1"/>
      <c r="R343" s="1" t="s">
        <v>43</v>
      </c>
      <c r="S343" s="33" t="s">
        <v>323</v>
      </c>
      <c r="T343" s="47" t="s">
        <v>965</v>
      </c>
      <c r="U343" s="47" t="s">
        <v>20</v>
      </c>
      <c r="V343" s="47" t="s">
        <v>20</v>
      </c>
      <c r="W343" s="47" t="s">
        <v>965</v>
      </c>
      <c r="X343" s="47" t="s">
        <v>965</v>
      </c>
      <c r="Y343" s="47" t="s">
        <v>965</v>
      </c>
      <c r="Z343" s="47" t="s">
        <v>965</v>
      </c>
      <c r="AA343" s="47" t="s">
        <v>965</v>
      </c>
      <c r="AB343" s="47" t="s">
        <v>20</v>
      </c>
      <c r="AC343" s="47" t="s">
        <v>20</v>
      </c>
      <c r="AD343" s="47" t="s">
        <v>967</v>
      </c>
      <c r="AE343" s="47" t="s">
        <v>968</v>
      </c>
      <c r="AF343" s="47" t="s">
        <v>965</v>
      </c>
      <c r="AG343" s="47" t="s">
        <v>965</v>
      </c>
      <c r="AH343" s="47" t="s">
        <v>965</v>
      </c>
      <c r="AI343" s="47" t="s">
        <v>20</v>
      </c>
      <c r="AJ343" s="47" t="s">
        <v>20</v>
      </c>
      <c r="AK343" s="47" t="s">
        <v>965</v>
      </c>
      <c r="AL343" s="47" t="s">
        <v>965</v>
      </c>
      <c r="AM343" s="47" t="s">
        <v>965</v>
      </c>
      <c r="AN343" s="47" t="s">
        <v>965</v>
      </c>
      <c r="AO343" s="47" t="s">
        <v>967</v>
      </c>
      <c r="AP343" s="47" t="s">
        <v>20</v>
      </c>
      <c r="AQ343" s="47" t="s">
        <v>20</v>
      </c>
      <c r="AR343" s="47" t="s">
        <v>20</v>
      </c>
      <c r="AS343" s="47" t="s">
        <v>965</v>
      </c>
      <c r="AT343" s="47" t="s">
        <v>965</v>
      </c>
      <c r="AU343" s="47" t="s">
        <v>965</v>
      </c>
      <c r="AV343" s="47" t="s">
        <v>21</v>
      </c>
      <c r="AW343" s="47" t="s">
        <v>20</v>
      </c>
      <c r="AX343" s="47" t="s">
        <v>20</v>
      </c>
      <c r="AY343" s="42">
        <f>COUNTIFS($T343:$AX343,"P")</f>
        <v>16</v>
      </c>
      <c r="AZ343" s="42">
        <f>COUNTIFS($T343:$AX343,"HD")/2</f>
        <v>0</v>
      </c>
      <c r="BA343" s="42">
        <f>COUNTIFS($T343:$AX343,"DO")</f>
        <v>11</v>
      </c>
      <c r="BB343" s="1">
        <f>COUNTIFS($T343:$AX343,"UPL")</f>
        <v>1</v>
      </c>
      <c r="BC343" s="42">
        <f>COUNTIFS($T343:$AX343,"LWP")</f>
        <v>0</v>
      </c>
      <c r="BD343" s="42">
        <f>SUM(COUNTIFS($T343:$AX343,{"PAT","MAT"}))</f>
        <v>0</v>
      </c>
      <c r="BE343" s="42">
        <f>COUNTIFS($T343:$AX343,"HO")</f>
        <v>0</v>
      </c>
      <c r="BF343" s="42">
        <f>COUNTIFS($T343:$AX343,"NA")</f>
        <v>0</v>
      </c>
      <c r="BG343" s="42">
        <f>COUNTIFS($T343:$AX343,"PL")</f>
        <v>1</v>
      </c>
      <c r="BH343" s="42">
        <f>COUNTIFS($T343:$AX343,"CL")</f>
        <v>2</v>
      </c>
      <c r="BI343" s="42">
        <f>COUNTIFS($T343:$AX343,"BL")</f>
        <v>0</v>
      </c>
      <c r="BJ343" s="42">
        <f>COUNTIFS($T343:$AX343,"CO")</f>
        <v>0</v>
      </c>
      <c r="BK343" s="42">
        <f t="shared" si="33"/>
        <v>3</v>
      </c>
      <c r="BL343" s="42">
        <f t="shared" si="34"/>
        <v>0</v>
      </c>
      <c r="BM343" s="42">
        <f t="shared" si="35"/>
        <v>1</v>
      </c>
      <c r="BN343" s="42">
        <f>SUM(AY343:BJ343)+SUM(COUNTIFS(Q343:AX343,{"TERM","RESIGNED"}))</f>
        <v>31</v>
      </c>
      <c r="BO343" s="1" t="s">
        <v>45</v>
      </c>
      <c r="BP343" s="42" t="s">
        <v>1018</v>
      </c>
      <c r="BQ343" s="34"/>
    </row>
    <row r="344" spans="1:69" x14ac:dyDescent="0.25">
      <c r="A344" s="32">
        <f t="shared" si="36"/>
        <v>342</v>
      </c>
      <c r="B344" s="1" t="s">
        <v>172</v>
      </c>
      <c r="C344" s="1">
        <v>101862</v>
      </c>
      <c r="D344" s="27">
        <v>101862</v>
      </c>
      <c r="E344" s="1" t="s">
        <v>946</v>
      </c>
      <c r="F344" s="34" t="s">
        <v>456</v>
      </c>
      <c r="G344" s="34" t="s">
        <v>123</v>
      </c>
      <c r="H344" s="30">
        <v>44483</v>
      </c>
      <c r="I344" s="30" t="s">
        <v>39</v>
      </c>
      <c r="J344" s="30" t="s">
        <v>39</v>
      </c>
      <c r="K344" s="42">
        <f t="shared" ca="1" si="31"/>
        <v>819</v>
      </c>
      <c r="L344" s="44" t="str">
        <f t="shared" si="32"/>
        <v>Billable</v>
      </c>
      <c r="M344" s="34" t="s">
        <v>124</v>
      </c>
      <c r="N344" s="1" t="s">
        <v>41</v>
      </c>
      <c r="O344" s="1" t="s">
        <v>42</v>
      </c>
      <c r="P344" s="1"/>
      <c r="Q344" s="1"/>
      <c r="R344" s="1" t="s">
        <v>43</v>
      </c>
      <c r="S344" s="33" t="s">
        <v>972</v>
      </c>
      <c r="T344" s="47" t="s">
        <v>965</v>
      </c>
      <c r="U344" s="47" t="s">
        <v>20</v>
      </c>
      <c r="V344" s="47" t="s">
        <v>20</v>
      </c>
      <c r="W344" s="47" t="s">
        <v>965</v>
      </c>
      <c r="X344" s="47" t="s">
        <v>965</v>
      </c>
      <c r="Y344" s="47" t="s">
        <v>965</v>
      </c>
      <c r="Z344" s="47" t="s">
        <v>965</v>
      </c>
      <c r="AA344" s="47" t="s">
        <v>965</v>
      </c>
      <c r="AB344" s="47" t="s">
        <v>20</v>
      </c>
      <c r="AC344" s="47" t="s">
        <v>20</v>
      </c>
      <c r="AD344" s="47" t="s">
        <v>965</v>
      </c>
      <c r="AE344" s="47" t="s">
        <v>965</v>
      </c>
      <c r="AF344" s="47" t="s">
        <v>965</v>
      </c>
      <c r="AG344" s="47" t="s">
        <v>965</v>
      </c>
      <c r="AH344" s="47" t="s">
        <v>965</v>
      </c>
      <c r="AI344" s="47" t="s">
        <v>20</v>
      </c>
      <c r="AJ344" s="47" t="s">
        <v>20</v>
      </c>
      <c r="AK344" s="47" t="s">
        <v>965</v>
      </c>
      <c r="AL344" s="47" t="s">
        <v>965</v>
      </c>
      <c r="AM344" s="47" t="s">
        <v>965</v>
      </c>
      <c r="AN344" s="47" t="s">
        <v>965</v>
      </c>
      <c r="AO344" s="47" t="s">
        <v>965</v>
      </c>
      <c r="AP344" s="47" t="s">
        <v>20</v>
      </c>
      <c r="AQ344" s="47" t="s">
        <v>20</v>
      </c>
      <c r="AR344" s="47" t="s">
        <v>20</v>
      </c>
      <c r="AS344" s="47" t="s">
        <v>965</v>
      </c>
      <c r="AT344" s="47" t="s">
        <v>965</v>
      </c>
      <c r="AU344" s="47" t="s">
        <v>965</v>
      </c>
      <c r="AV344" s="47" t="s">
        <v>965</v>
      </c>
      <c r="AW344" s="47" t="s">
        <v>20</v>
      </c>
      <c r="AX344" s="47" t="s">
        <v>20</v>
      </c>
      <c r="AY344" s="42">
        <f>COUNTIFS($T344:$AX344,"P")</f>
        <v>20</v>
      </c>
      <c r="AZ344" s="42">
        <f>COUNTIFS($T344:$AX344,"HD")/2</f>
        <v>0</v>
      </c>
      <c r="BA344" s="42">
        <f>COUNTIFS($T344:$AX344,"DO")</f>
        <v>11</v>
      </c>
      <c r="BB344" s="1">
        <f>COUNTIFS($T344:$AX344,"UPL")</f>
        <v>0</v>
      </c>
      <c r="BC344" s="42">
        <f>COUNTIFS($T344:$AX344,"LWP")</f>
        <v>0</v>
      </c>
      <c r="BD344" s="42">
        <f>SUM(COUNTIFS($T344:$AX344,{"PAT","MAT"}))</f>
        <v>0</v>
      </c>
      <c r="BE344" s="42">
        <f>COUNTIFS($T344:$AX344,"HO")</f>
        <v>0</v>
      </c>
      <c r="BF344" s="42">
        <f>COUNTIFS($T344:$AX344,"NA")</f>
        <v>0</v>
      </c>
      <c r="BG344" s="42">
        <f>COUNTIFS($T344:$AX344,"PL")</f>
        <v>0</v>
      </c>
      <c r="BH344" s="42">
        <f>COUNTIFS($T344:$AX344,"CL")</f>
        <v>0</v>
      </c>
      <c r="BI344" s="42">
        <f>COUNTIFS($T344:$AX344,"BL")</f>
        <v>0</v>
      </c>
      <c r="BJ344" s="42">
        <f>COUNTIFS($T344:$AX344,"CO")</f>
        <v>0</v>
      </c>
      <c r="BK344" s="42">
        <f t="shared" si="33"/>
        <v>0</v>
      </c>
      <c r="BL344" s="42">
        <f t="shared" si="34"/>
        <v>1</v>
      </c>
      <c r="BM344" s="42">
        <f t="shared" si="35"/>
        <v>1</v>
      </c>
      <c r="BN344" s="42">
        <f>SUM(AY344:BJ344)+SUM(COUNTIFS(Q344:AX344,{"TERM","RESIGNED"}))</f>
        <v>31</v>
      </c>
      <c r="BO344" s="1" t="s">
        <v>45</v>
      </c>
      <c r="BP344" s="42" t="s">
        <v>1018</v>
      </c>
      <c r="BQ344" s="34"/>
    </row>
    <row r="345" spans="1:69" x14ac:dyDescent="0.25">
      <c r="A345" s="32">
        <f t="shared" si="36"/>
        <v>343</v>
      </c>
      <c r="B345" s="1" t="s">
        <v>172</v>
      </c>
      <c r="C345" s="1">
        <v>101868</v>
      </c>
      <c r="D345" s="27">
        <v>101868</v>
      </c>
      <c r="E345" s="1" t="s">
        <v>946</v>
      </c>
      <c r="F345" s="34" t="s">
        <v>457</v>
      </c>
      <c r="G345" s="34" t="s">
        <v>123</v>
      </c>
      <c r="H345" s="30">
        <v>44483</v>
      </c>
      <c r="I345" s="30" t="s">
        <v>39</v>
      </c>
      <c r="J345" s="30" t="s">
        <v>39</v>
      </c>
      <c r="K345" s="42">
        <f t="shared" ca="1" si="31"/>
        <v>819</v>
      </c>
      <c r="L345" s="44" t="str">
        <f t="shared" si="32"/>
        <v>Billable</v>
      </c>
      <c r="M345" s="34" t="s">
        <v>124</v>
      </c>
      <c r="N345" s="1" t="s">
        <v>41</v>
      </c>
      <c r="O345" s="1" t="s">
        <v>42</v>
      </c>
      <c r="P345" s="1"/>
      <c r="Q345" s="1"/>
      <c r="R345" s="1" t="s">
        <v>57</v>
      </c>
      <c r="S345" s="33" t="s">
        <v>66</v>
      </c>
      <c r="T345" s="47" t="s">
        <v>968</v>
      </c>
      <c r="U345" s="47" t="s">
        <v>20</v>
      </c>
      <c r="V345" s="47" t="s">
        <v>20</v>
      </c>
      <c r="W345" s="47" t="s">
        <v>968</v>
      </c>
      <c r="X345" s="47" t="s">
        <v>965</v>
      </c>
      <c r="Y345" s="47" t="s">
        <v>968</v>
      </c>
      <c r="Z345" s="47" t="s">
        <v>968</v>
      </c>
      <c r="AA345" s="47" t="s">
        <v>967</v>
      </c>
      <c r="AB345" s="47" t="s">
        <v>20</v>
      </c>
      <c r="AC345" s="47" t="s">
        <v>20</v>
      </c>
      <c r="AD345" s="47" t="s">
        <v>965</v>
      </c>
      <c r="AE345" s="47" t="s">
        <v>965</v>
      </c>
      <c r="AF345" s="47" t="s">
        <v>965</v>
      </c>
      <c r="AG345" s="47" t="s">
        <v>970</v>
      </c>
      <c r="AH345" s="47" t="s">
        <v>965</v>
      </c>
      <c r="AI345" s="47" t="s">
        <v>20</v>
      </c>
      <c r="AJ345" s="47" t="s">
        <v>20</v>
      </c>
      <c r="AK345" s="47" t="s">
        <v>965</v>
      </c>
      <c r="AL345" s="47" t="s">
        <v>965</v>
      </c>
      <c r="AM345" s="47" t="s">
        <v>965</v>
      </c>
      <c r="AN345" s="47" t="s">
        <v>965</v>
      </c>
      <c r="AO345" s="47" t="s">
        <v>965</v>
      </c>
      <c r="AP345" s="47" t="s">
        <v>20</v>
      </c>
      <c r="AQ345" s="47" t="s">
        <v>20</v>
      </c>
      <c r="AR345" s="47" t="s">
        <v>20</v>
      </c>
      <c r="AS345" s="47" t="s">
        <v>965</v>
      </c>
      <c r="AT345" s="47" t="s">
        <v>965</v>
      </c>
      <c r="AU345" s="47" t="s">
        <v>965</v>
      </c>
      <c r="AV345" s="47" t="s">
        <v>967</v>
      </c>
      <c r="AW345" s="47" t="s">
        <v>20</v>
      </c>
      <c r="AX345" s="47" t="s">
        <v>20</v>
      </c>
      <c r="AY345" s="42">
        <f>COUNTIFS($T345:$AX345,"P")</f>
        <v>13</v>
      </c>
      <c r="AZ345" s="42">
        <f>COUNTIFS($T345:$AX345,"HD")/2</f>
        <v>0</v>
      </c>
      <c r="BA345" s="42">
        <f>COUNTIFS($T345:$AX345,"DO")</f>
        <v>11</v>
      </c>
      <c r="BB345" s="1">
        <f>COUNTIFS($T345:$AX345,"UPL")</f>
        <v>0</v>
      </c>
      <c r="BC345" s="42">
        <f>COUNTIFS($T345:$AX345,"LWP")</f>
        <v>0</v>
      </c>
      <c r="BD345" s="42">
        <f>SUM(COUNTIFS($T345:$AX345,{"PAT","MAT"}))</f>
        <v>0</v>
      </c>
      <c r="BE345" s="42">
        <f>COUNTIFS($T345:$AX345,"HO")</f>
        <v>0</v>
      </c>
      <c r="BF345" s="42">
        <f>COUNTIFS($T345:$AX345,"NA")</f>
        <v>0</v>
      </c>
      <c r="BG345" s="42">
        <f>COUNTIFS($T345:$AX345,"PL")</f>
        <v>4</v>
      </c>
      <c r="BH345" s="42">
        <f>COUNTIFS($T345:$AX345,"CL")</f>
        <v>2</v>
      </c>
      <c r="BI345" s="42">
        <f>COUNTIFS($T345:$AX345,"BL")</f>
        <v>1</v>
      </c>
      <c r="BJ345" s="42">
        <f>COUNTIFS($T345:$AX345,"CO")</f>
        <v>0</v>
      </c>
      <c r="BK345" s="42">
        <f t="shared" si="33"/>
        <v>7</v>
      </c>
      <c r="BL345" s="42">
        <f t="shared" si="34"/>
        <v>0</v>
      </c>
      <c r="BM345" s="42">
        <f t="shared" si="35"/>
        <v>1</v>
      </c>
      <c r="BN345" s="42">
        <f>SUM(AY345:BJ345)+SUM(COUNTIFS(Q345:AX345,{"TERM","RESIGNED"}))</f>
        <v>31</v>
      </c>
      <c r="BO345" s="1" t="s">
        <v>45</v>
      </c>
      <c r="BP345" s="42" t="s">
        <v>1018</v>
      </c>
      <c r="BQ345" s="34"/>
    </row>
    <row r="346" spans="1:69" x14ac:dyDescent="0.25">
      <c r="A346" s="32">
        <f t="shared" si="36"/>
        <v>344</v>
      </c>
      <c r="B346" s="1" t="s">
        <v>172</v>
      </c>
      <c r="C346" s="1">
        <v>101877</v>
      </c>
      <c r="D346" s="27">
        <v>101877</v>
      </c>
      <c r="E346" s="1" t="s">
        <v>946</v>
      </c>
      <c r="F346" s="34" t="s">
        <v>458</v>
      </c>
      <c r="G346" s="34" t="s">
        <v>123</v>
      </c>
      <c r="H346" s="30">
        <v>44483</v>
      </c>
      <c r="I346" s="30" t="s">
        <v>39</v>
      </c>
      <c r="J346" s="30" t="s">
        <v>39</v>
      </c>
      <c r="K346" s="42">
        <f t="shared" ca="1" si="31"/>
        <v>819</v>
      </c>
      <c r="L346" s="44" t="str">
        <f t="shared" si="32"/>
        <v>Billable</v>
      </c>
      <c r="M346" s="34" t="s">
        <v>124</v>
      </c>
      <c r="N346" s="1" t="s">
        <v>41</v>
      </c>
      <c r="O346" s="1" t="s">
        <v>42</v>
      </c>
      <c r="P346" s="1"/>
      <c r="Q346" s="1"/>
      <c r="R346" s="1" t="s">
        <v>57</v>
      </c>
      <c r="S346" s="33" t="s">
        <v>285</v>
      </c>
      <c r="T346" s="47" t="s">
        <v>965</v>
      </c>
      <c r="U346" s="47" t="s">
        <v>20</v>
      </c>
      <c r="V346" s="47" t="s">
        <v>20</v>
      </c>
      <c r="W346" s="47" t="s">
        <v>965</v>
      </c>
      <c r="X346" s="47" t="s">
        <v>965</v>
      </c>
      <c r="Y346" s="47" t="s">
        <v>965</v>
      </c>
      <c r="Z346" s="47" t="s">
        <v>967</v>
      </c>
      <c r="AA346" s="47" t="s">
        <v>965</v>
      </c>
      <c r="AB346" s="47" t="s">
        <v>20</v>
      </c>
      <c r="AC346" s="47" t="s">
        <v>20</v>
      </c>
      <c r="AD346" s="47" t="s">
        <v>965</v>
      </c>
      <c r="AE346" s="47" t="s">
        <v>965</v>
      </c>
      <c r="AF346" s="47" t="s">
        <v>965</v>
      </c>
      <c r="AG346" s="47" t="s">
        <v>965</v>
      </c>
      <c r="AH346" s="47" t="s">
        <v>965</v>
      </c>
      <c r="AI346" s="47" t="s">
        <v>20</v>
      </c>
      <c r="AJ346" s="47" t="s">
        <v>20</v>
      </c>
      <c r="AK346" s="47" t="s">
        <v>965</v>
      </c>
      <c r="AL346" s="47" t="s">
        <v>965</v>
      </c>
      <c r="AM346" s="47" t="s">
        <v>965</v>
      </c>
      <c r="AN346" s="47" t="s">
        <v>965</v>
      </c>
      <c r="AO346" s="47" t="s">
        <v>965</v>
      </c>
      <c r="AP346" s="47" t="s">
        <v>20</v>
      </c>
      <c r="AQ346" s="47" t="s">
        <v>20</v>
      </c>
      <c r="AR346" s="47" t="s">
        <v>20</v>
      </c>
      <c r="AS346" s="47" t="s">
        <v>965</v>
      </c>
      <c r="AT346" s="47" t="s">
        <v>965</v>
      </c>
      <c r="AU346" s="47" t="s">
        <v>965</v>
      </c>
      <c r="AV346" s="47" t="s">
        <v>967</v>
      </c>
      <c r="AW346" s="47" t="s">
        <v>20</v>
      </c>
      <c r="AX346" s="47" t="s">
        <v>20</v>
      </c>
      <c r="AY346" s="42">
        <f>COUNTIFS($T346:$AX346,"P")</f>
        <v>18</v>
      </c>
      <c r="AZ346" s="42">
        <f>COUNTIFS($T346:$AX346,"HD")/2</f>
        <v>0</v>
      </c>
      <c r="BA346" s="42">
        <f>COUNTIFS($T346:$AX346,"DO")</f>
        <v>11</v>
      </c>
      <c r="BB346" s="1">
        <f>COUNTIFS($T346:$AX346,"UPL")</f>
        <v>0</v>
      </c>
      <c r="BC346" s="42">
        <f>COUNTIFS($T346:$AX346,"LWP")</f>
        <v>0</v>
      </c>
      <c r="BD346" s="42">
        <f>SUM(COUNTIFS($T346:$AX346,{"PAT","MAT"}))</f>
        <v>0</v>
      </c>
      <c r="BE346" s="42">
        <f>COUNTIFS($T346:$AX346,"HO")</f>
        <v>0</v>
      </c>
      <c r="BF346" s="42">
        <f>COUNTIFS($T346:$AX346,"NA")</f>
        <v>0</v>
      </c>
      <c r="BG346" s="42">
        <f>COUNTIFS($T346:$AX346,"PL")</f>
        <v>0</v>
      </c>
      <c r="BH346" s="42">
        <f>COUNTIFS($T346:$AX346,"CL")</f>
        <v>2</v>
      </c>
      <c r="BI346" s="42">
        <f>COUNTIFS($T346:$AX346,"BL")</f>
        <v>0</v>
      </c>
      <c r="BJ346" s="42">
        <f>COUNTIFS($T346:$AX346,"CO")</f>
        <v>0</v>
      </c>
      <c r="BK346" s="42">
        <f t="shared" si="33"/>
        <v>2</v>
      </c>
      <c r="BL346" s="42">
        <f t="shared" si="34"/>
        <v>1</v>
      </c>
      <c r="BM346" s="42">
        <f t="shared" si="35"/>
        <v>1</v>
      </c>
      <c r="BN346" s="42">
        <f>SUM(AY346:BJ346)+SUM(COUNTIFS(Q346:AX346,{"TERM","RESIGNED"}))</f>
        <v>31</v>
      </c>
      <c r="BO346" s="1" t="s">
        <v>45</v>
      </c>
      <c r="BP346" s="42" t="s">
        <v>1023</v>
      </c>
      <c r="BQ346" s="34"/>
    </row>
    <row r="347" spans="1:69" x14ac:dyDescent="0.25">
      <c r="A347" s="32">
        <f t="shared" si="36"/>
        <v>345</v>
      </c>
      <c r="B347" s="1" t="s">
        <v>172</v>
      </c>
      <c r="C347" s="1">
        <v>101881</v>
      </c>
      <c r="D347" s="27">
        <v>101881</v>
      </c>
      <c r="E347" s="1" t="s">
        <v>946</v>
      </c>
      <c r="F347" s="34" t="s">
        <v>460</v>
      </c>
      <c r="G347" s="34" t="s">
        <v>80</v>
      </c>
      <c r="H347" s="30">
        <v>44489</v>
      </c>
      <c r="I347" s="30" t="s">
        <v>39</v>
      </c>
      <c r="J347" s="30" t="s">
        <v>39</v>
      </c>
      <c r="K347" s="42">
        <f t="shared" ca="1" si="31"/>
        <v>813</v>
      </c>
      <c r="L347" s="44" t="str">
        <f t="shared" si="32"/>
        <v>Non Billable</v>
      </c>
      <c r="M347" s="34" t="s">
        <v>56</v>
      </c>
      <c r="N347" s="1" t="s">
        <v>41</v>
      </c>
      <c r="O347" s="1" t="s">
        <v>42</v>
      </c>
      <c r="P347" s="1"/>
      <c r="Q347" s="1"/>
      <c r="R347" s="1" t="s">
        <v>43</v>
      </c>
      <c r="S347" s="33" t="s">
        <v>309</v>
      </c>
      <c r="T347" s="47" t="s">
        <v>965</v>
      </c>
      <c r="U347" s="47" t="s">
        <v>20</v>
      </c>
      <c r="V347" s="47" t="s">
        <v>20</v>
      </c>
      <c r="W347" s="47" t="s">
        <v>965</v>
      </c>
      <c r="X347" s="47" t="s">
        <v>965</v>
      </c>
      <c r="Y347" s="47" t="s">
        <v>965</v>
      </c>
      <c r="Z347" s="47" t="s">
        <v>965</v>
      </c>
      <c r="AA347" s="47" t="s">
        <v>965</v>
      </c>
      <c r="AB347" s="47" t="s">
        <v>20</v>
      </c>
      <c r="AC347" s="47" t="s">
        <v>20</v>
      </c>
      <c r="AD347" s="47" t="s">
        <v>965</v>
      </c>
      <c r="AE347" s="47" t="s">
        <v>965</v>
      </c>
      <c r="AF347" s="47" t="s">
        <v>965</v>
      </c>
      <c r="AG347" s="47" t="s">
        <v>965</v>
      </c>
      <c r="AH347" s="47" t="s">
        <v>965</v>
      </c>
      <c r="AI347" s="47" t="s">
        <v>20</v>
      </c>
      <c r="AJ347" s="47" t="s">
        <v>20</v>
      </c>
      <c r="AK347" s="47" t="s">
        <v>965</v>
      </c>
      <c r="AL347" s="47" t="s">
        <v>965</v>
      </c>
      <c r="AM347" s="47" t="s">
        <v>965</v>
      </c>
      <c r="AN347" s="47" t="s">
        <v>965</v>
      </c>
      <c r="AO347" s="47" t="s">
        <v>965</v>
      </c>
      <c r="AP347" s="47" t="s">
        <v>20</v>
      </c>
      <c r="AQ347" s="47" t="s">
        <v>20</v>
      </c>
      <c r="AR347" s="47" t="s">
        <v>20</v>
      </c>
      <c r="AS347" s="47" t="s">
        <v>965</v>
      </c>
      <c r="AT347" s="47" t="s">
        <v>965</v>
      </c>
      <c r="AU347" s="47" t="s">
        <v>965</v>
      </c>
      <c r="AV347" s="47" t="s">
        <v>965</v>
      </c>
      <c r="AW347" s="47" t="s">
        <v>20</v>
      </c>
      <c r="AX347" s="47" t="s">
        <v>20</v>
      </c>
      <c r="AY347" s="42">
        <f>COUNTIFS($T347:$AX347,"P")</f>
        <v>20</v>
      </c>
      <c r="AZ347" s="42">
        <f>COUNTIFS($T347:$AX347,"HD")/2</f>
        <v>0</v>
      </c>
      <c r="BA347" s="42">
        <f>COUNTIFS($T347:$AX347,"DO")</f>
        <v>11</v>
      </c>
      <c r="BB347" s="1">
        <f>COUNTIFS($T347:$AX347,"UPL")</f>
        <v>0</v>
      </c>
      <c r="BC347" s="42">
        <f>COUNTIFS($T347:$AX347,"LWP")</f>
        <v>0</v>
      </c>
      <c r="BD347" s="42">
        <f>SUM(COUNTIFS($T347:$AX347,{"PAT","MAT"}))</f>
        <v>0</v>
      </c>
      <c r="BE347" s="42">
        <f>COUNTIFS($T347:$AX347,"HO")</f>
        <v>0</v>
      </c>
      <c r="BF347" s="42">
        <f>COUNTIFS($T347:$AX347,"NA")</f>
        <v>0</v>
      </c>
      <c r="BG347" s="42">
        <f>COUNTIFS($T347:$AX347,"PL")</f>
        <v>0</v>
      </c>
      <c r="BH347" s="42">
        <f>COUNTIFS($T347:$AX347,"CL")</f>
        <v>0</v>
      </c>
      <c r="BI347" s="42">
        <f>COUNTIFS($T347:$AX347,"BL")</f>
        <v>0</v>
      </c>
      <c r="BJ347" s="42">
        <f>COUNTIFS($T347:$AX347,"CO")</f>
        <v>0</v>
      </c>
      <c r="BK347" s="42">
        <f t="shared" si="33"/>
        <v>0</v>
      </c>
      <c r="BL347" s="42">
        <f t="shared" si="34"/>
        <v>1</v>
      </c>
      <c r="BM347" s="42">
        <f t="shared" si="35"/>
        <v>1</v>
      </c>
      <c r="BN347" s="42">
        <f>SUM(AY347:BJ347)+SUM(COUNTIFS(Q347:AX347,{"TERM","RESIGNED"}))</f>
        <v>31</v>
      </c>
      <c r="BO347" s="1" t="s">
        <v>45</v>
      </c>
      <c r="BP347" s="42" t="s">
        <v>1020</v>
      </c>
      <c r="BQ347" s="34"/>
    </row>
    <row r="348" spans="1:69" x14ac:dyDescent="0.25">
      <c r="A348" s="32">
        <f t="shared" si="36"/>
        <v>346</v>
      </c>
      <c r="B348" s="1" t="s">
        <v>172</v>
      </c>
      <c r="C348" s="1">
        <v>101885</v>
      </c>
      <c r="D348" s="27">
        <v>101885</v>
      </c>
      <c r="E348" s="1" t="s">
        <v>946</v>
      </c>
      <c r="F348" s="34" t="s">
        <v>461</v>
      </c>
      <c r="G348" s="34" t="s">
        <v>55</v>
      </c>
      <c r="H348" s="30">
        <v>44489</v>
      </c>
      <c r="I348" s="30" t="s">
        <v>39</v>
      </c>
      <c r="J348" s="30" t="s">
        <v>39</v>
      </c>
      <c r="K348" s="42">
        <f t="shared" ca="1" si="31"/>
        <v>813</v>
      </c>
      <c r="L348" s="44" t="str">
        <f t="shared" si="32"/>
        <v>Non Billable</v>
      </c>
      <c r="M348" s="34" t="s">
        <v>56</v>
      </c>
      <c r="N348" s="1" t="s">
        <v>41</v>
      </c>
      <c r="O348" s="1" t="s">
        <v>42</v>
      </c>
      <c r="P348" s="1"/>
      <c r="Q348" s="1"/>
      <c r="R348" s="1" t="s">
        <v>57</v>
      </c>
      <c r="S348" s="33" t="s">
        <v>76</v>
      </c>
      <c r="T348" s="47" t="s">
        <v>967</v>
      </c>
      <c r="U348" s="47" t="s">
        <v>20</v>
      </c>
      <c r="V348" s="47" t="s">
        <v>20</v>
      </c>
      <c r="W348" s="47" t="s">
        <v>968</v>
      </c>
      <c r="X348" s="47" t="s">
        <v>968</v>
      </c>
      <c r="Y348" s="47" t="s">
        <v>967</v>
      </c>
      <c r="Z348" s="47" t="s">
        <v>965</v>
      </c>
      <c r="AA348" s="47" t="s">
        <v>965</v>
      </c>
      <c r="AB348" s="47" t="s">
        <v>20</v>
      </c>
      <c r="AC348" s="47" t="s">
        <v>20</v>
      </c>
      <c r="AD348" s="47" t="s">
        <v>965</v>
      </c>
      <c r="AE348" s="47" t="s">
        <v>965</v>
      </c>
      <c r="AF348" s="47" t="s">
        <v>965</v>
      </c>
      <c r="AG348" s="47" t="s">
        <v>965</v>
      </c>
      <c r="AH348" s="47" t="s">
        <v>965</v>
      </c>
      <c r="AI348" s="47" t="s">
        <v>20</v>
      </c>
      <c r="AJ348" s="47" t="s">
        <v>20</v>
      </c>
      <c r="AK348" s="47" t="s">
        <v>965</v>
      </c>
      <c r="AL348" s="47" t="s">
        <v>965</v>
      </c>
      <c r="AM348" s="47" t="s">
        <v>965</v>
      </c>
      <c r="AN348" s="47" t="s">
        <v>965</v>
      </c>
      <c r="AO348" s="47" t="s">
        <v>965</v>
      </c>
      <c r="AP348" s="47" t="s">
        <v>20</v>
      </c>
      <c r="AQ348" s="47" t="s">
        <v>20</v>
      </c>
      <c r="AR348" s="47" t="s">
        <v>20</v>
      </c>
      <c r="AS348" s="47" t="s">
        <v>965</v>
      </c>
      <c r="AT348" s="47" t="s">
        <v>965</v>
      </c>
      <c r="AU348" s="47" t="s">
        <v>965</v>
      </c>
      <c r="AV348" s="47" t="s">
        <v>965</v>
      </c>
      <c r="AW348" s="47" t="s">
        <v>20</v>
      </c>
      <c r="AX348" s="47" t="s">
        <v>20</v>
      </c>
      <c r="AY348" s="42">
        <f>COUNTIFS($T348:$AX348,"P")</f>
        <v>16</v>
      </c>
      <c r="AZ348" s="42">
        <f>COUNTIFS($T348:$AX348,"HD")/2</f>
        <v>0</v>
      </c>
      <c r="BA348" s="42">
        <f>COUNTIFS($T348:$AX348,"DO")</f>
        <v>11</v>
      </c>
      <c r="BB348" s="1">
        <f>COUNTIFS($T348:$AX348,"UPL")</f>
        <v>0</v>
      </c>
      <c r="BC348" s="42">
        <f>COUNTIFS($T348:$AX348,"LWP")</f>
        <v>0</v>
      </c>
      <c r="BD348" s="42">
        <f>SUM(COUNTIFS($T348:$AX348,{"PAT","MAT"}))</f>
        <v>0</v>
      </c>
      <c r="BE348" s="42">
        <f>COUNTIFS($T348:$AX348,"HO")</f>
        <v>0</v>
      </c>
      <c r="BF348" s="42">
        <f>COUNTIFS($T348:$AX348,"NA")</f>
        <v>0</v>
      </c>
      <c r="BG348" s="42">
        <f>COUNTIFS($T348:$AX348,"PL")</f>
        <v>2</v>
      </c>
      <c r="BH348" s="42">
        <f>COUNTIFS($T348:$AX348,"CL")</f>
        <v>2</v>
      </c>
      <c r="BI348" s="42">
        <f>COUNTIFS($T348:$AX348,"BL")</f>
        <v>0</v>
      </c>
      <c r="BJ348" s="42">
        <f>COUNTIFS($T348:$AX348,"CO")</f>
        <v>0</v>
      </c>
      <c r="BK348" s="42">
        <f t="shared" si="33"/>
        <v>4</v>
      </c>
      <c r="BL348" s="42">
        <f t="shared" si="34"/>
        <v>0</v>
      </c>
      <c r="BM348" s="42">
        <f t="shared" si="35"/>
        <v>1</v>
      </c>
      <c r="BN348" s="42">
        <f>SUM(AY348:BJ348)+SUM(COUNTIFS(Q348:AX348,{"TERM","RESIGNED"}))</f>
        <v>31</v>
      </c>
      <c r="BO348" s="1" t="s">
        <v>45</v>
      </c>
      <c r="BP348" s="42" t="s">
        <v>1222</v>
      </c>
      <c r="BQ348" s="34"/>
    </row>
    <row r="349" spans="1:69" x14ac:dyDescent="0.25">
      <c r="A349" s="32">
        <f t="shared" si="36"/>
        <v>347</v>
      </c>
      <c r="B349" s="1" t="s">
        <v>172</v>
      </c>
      <c r="C349" s="1">
        <v>101890</v>
      </c>
      <c r="D349" s="27">
        <v>101890</v>
      </c>
      <c r="E349" s="1" t="s">
        <v>946</v>
      </c>
      <c r="F349" s="34" t="s">
        <v>462</v>
      </c>
      <c r="G349" s="34" t="s">
        <v>123</v>
      </c>
      <c r="H349" s="30">
        <v>44489</v>
      </c>
      <c r="I349" s="30" t="s">
        <v>39</v>
      </c>
      <c r="J349" s="30" t="s">
        <v>39</v>
      </c>
      <c r="K349" s="42">
        <f t="shared" ca="1" si="31"/>
        <v>813</v>
      </c>
      <c r="L349" s="44" t="str">
        <f t="shared" si="32"/>
        <v>Billable</v>
      </c>
      <c r="M349" s="34" t="s">
        <v>124</v>
      </c>
      <c r="N349" s="1" t="s">
        <v>41</v>
      </c>
      <c r="O349" s="1" t="s">
        <v>42</v>
      </c>
      <c r="P349" s="1"/>
      <c r="Q349" s="1"/>
      <c r="R349" s="1" t="s">
        <v>43</v>
      </c>
      <c r="S349" s="33" t="s">
        <v>196</v>
      </c>
      <c r="T349" s="47" t="s">
        <v>965</v>
      </c>
      <c r="U349" s="47" t="s">
        <v>20</v>
      </c>
      <c r="V349" s="47" t="s">
        <v>20</v>
      </c>
      <c r="W349" s="47" t="s">
        <v>22</v>
      </c>
      <c r="X349" s="47" t="s">
        <v>965</v>
      </c>
      <c r="Y349" s="47" t="s">
        <v>965</v>
      </c>
      <c r="Z349" s="47" t="s">
        <v>965</v>
      </c>
      <c r="AA349" s="47" t="s">
        <v>965</v>
      </c>
      <c r="AB349" s="47" t="s">
        <v>20</v>
      </c>
      <c r="AC349" s="47" t="s">
        <v>20</v>
      </c>
      <c r="AD349" s="47" t="s">
        <v>965</v>
      </c>
      <c r="AE349" s="47" t="s">
        <v>965</v>
      </c>
      <c r="AF349" s="47" t="s">
        <v>965</v>
      </c>
      <c r="AG349" s="47" t="s">
        <v>965</v>
      </c>
      <c r="AH349" s="47" t="s">
        <v>965</v>
      </c>
      <c r="AI349" s="47" t="s">
        <v>20</v>
      </c>
      <c r="AJ349" s="47" t="s">
        <v>20</v>
      </c>
      <c r="AK349" s="47" t="s">
        <v>966</v>
      </c>
      <c r="AL349" s="47" t="s">
        <v>965</v>
      </c>
      <c r="AM349" s="47" t="s">
        <v>965</v>
      </c>
      <c r="AN349" s="47" t="s">
        <v>965</v>
      </c>
      <c r="AO349" s="47" t="s">
        <v>965</v>
      </c>
      <c r="AP349" s="47" t="s">
        <v>20</v>
      </c>
      <c r="AQ349" s="47" t="s">
        <v>20</v>
      </c>
      <c r="AR349" s="47" t="s">
        <v>20</v>
      </c>
      <c r="AS349" s="47" t="s">
        <v>965</v>
      </c>
      <c r="AT349" s="47" t="s">
        <v>965</v>
      </c>
      <c r="AU349" s="47" t="s">
        <v>965</v>
      </c>
      <c r="AV349" s="47" t="s">
        <v>965</v>
      </c>
      <c r="AW349" s="47" t="s">
        <v>20</v>
      </c>
      <c r="AX349" s="47" t="s">
        <v>20</v>
      </c>
      <c r="AY349" s="42">
        <f>COUNTIFS($T349:$AX349,"P")</f>
        <v>18</v>
      </c>
      <c r="AZ349" s="42">
        <f>COUNTIFS($T349:$AX349,"HD")/2</f>
        <v>0.5</v>
      </c>
      <c r="BA349" s="42">
        <f>COUNTIFS($T349:$AX349,"DO")</f>
        <v>11</v>
      </c>
      <c r="BB349" s="1">
        <f>COUNTIFS($T349:$AX349,"UPL")</f>
        <v>0</v>
      </c>
      <c r="BC349" s="42">
        <f>COUNTIFS($T349:$AX349,"LWP")</f>
        <v>1</v>
      </c>
      <c r="BD349" s="42">
        <f>SUM(COUNTIFS($T349:$AX349,{"PAT","MAT"}))</f>
        <v>0</v>
      </c>
      <c r="BE349" s="42">
        <f>COUNTIFS($T349:$AX349,"HO")</f>
        <v>0</v>
      </c>
      <c r="BF349" s="42">
        <f>COUNTIFS($T349:$AX349,"NA")</f>
        <v>0</v>
      </c>
      <c r="BG349" s="42">
        <f>COUNTIFS($T349:$AX349,"PL")</f>
        <v>0</v>
      </c>
      <c r="BH349" s="42">
        <f>COUNTIFS($T349:$AX349,"CL")</f>
        <v>0</v>
      </c>
      <c r="BI349" s="42">
        <f>COUNTIFS($T349:$AX349,"BL")</f>
        <v>0</v>
      </c>
      <c r="BJ349" s="42">
        <f>COUNTIFS($T349:$AX349,"CO")</f>
        <v>0</v>
      </c>
      <c r="BK349" s="42">
        <f t="shared" si="33"/>
        <v>0</v>
      </c>
      <c r="BL349" s="42">
        <f t="shared" si="34"/>
        <v>1</v>
      </c>
      <c r="BM349" s="42">
        <f t="shared" si="35"/>
        <v>1</v>
      </c>
      <c r="BN349" s="42">
        <f>SUM(AY349:BJ349)+SUM(COUNTIFS(Q349:AX349,{"TERM","RESIGNED"}))</f>
        <v>30.5</v>
      </c>
      <c r="BO349" s="1" t="s">
        <v>45</v>
      </c>
      <c r="BP349" s="42" t="s">
        <v>1018</v>
      </c>
      <c r="BQ349" s="34"/>
    </row>
    <row r="350" spans="1:69" x14ac:dyDescent="0.25">
      <c r="A350" s="32">
        <f t="shared" si="36"/>
        <v>348</v>
      </c>
      <c r="B350" s="1" t="s">
        <v>172</v>
      </c>
      <c r="C350" s="1">
        <v>101901</v>
      </c>
      <c r="D350" s="27">
        <v>101901</v>
      </c>
      <c r="E350" s="1" t="s">
        <v>946</v>
      </c>
      <c r="F350" s="34" t="s">
        <v>463</v>
      </c>
      <c r="G350" s="34" t="s">
        <v>80</v>
      </c>
      <c r="H350" s="30">
        <v>44489</v>
      </c>
      <c r="I350" s="30" t="s">
        <v>39</v>
      </c>
      <c r="J350" s="30" t="s">
        <v>39</v>
      </c>
      <c r="K350" s="42">
        <f t="shared" ca="1" si="31"/>
        <v>813</v>
      </c>
      <c r="L350" s="44" t="str">
        <f t="shared" si="32"/>
        <v>Non Billable</v>
      </c>
      <c r="M350" s="34" t="s">
        <v>56</v>
      </c>
      <c r="N350" s="1" t="s">
        <v>41</v>
      </c>
      <c r="O350" s="1" t="s">
        <v>42</v>
      </c>
      <c r="P350" s="1"/>
      <c r="Q350" s="1"/>
      <c r="R350" s="1" t="s">
        <v>57</v>
      </c>
      <c r="S350" s="33" t="s">
        <v>81</v>
      </c>
      <c r="T350" s="47" t="s">
        <v>965</v>
      </c>
      <c r="U350" s="47" t="s">
        <v>20</v>
      </c>
      <c r="V350" s="47" t="s">
        <v>20</v>
      </c>
      <c r="W350" s="47" t="s">
        <v>965</v>
      </c>
      <c r="X350" s="47" t="s">
        <v>965</v>
      </c>
      <c r="Y350" s="47" t="s">
        <v>965</v>
      </c>
      <c r="Z350" s="47" t="s">
        <v>965</v>
      </c>
      <c r="AA350" s="47" t="s">
        <v>965</v>
      </c>
      <c r="AB350" s="47" t="s">
        <v>20</v>
      </c>
      <c r="AC350" s="47" t="s">
        <v>20</v>
      </c>
      <c r="AD350" s="47" t="s">
        <v>965</v>
      </c>
      <c r="AE350" s="47" t="s">
        <v>965</v>
      </c>
      <c r="AF350" s="47" t="s">
        <v>965</v>
      </c>
      <c r="AG350" s="47" t="s">
        <v>965</v>
      </c>
      <c r="AH350" s="47" t="s">
        <v>965</v>
      </c>
      <c r="AI350" s="47" t="s">
        <v>20</v>
      </c>
      <c r="AJ350" s="47" t="s">
        <v>20</v>
      </c>
      <c r="AK350" s="47" t="s">
        <v>967</v>
      </c>
      <c r="AL350" s="47" t="s">
        <v>968</v>
      </c>
      <c r="AM350" s="47" t="s">
        <v>968</v>
      </c>
      <c r="AN350" s="47" t="s">
        <v>968</v>
      </c>
      <c r="AO350" s="47" t="s">
        <v>968</v>
      </c>
      <c r="AP350" s="47" t="s">
        <v>20</v>
      </c>
      <c r="AQ350" s="47" t="s">
        <v>20</v>
      </c>
      <c r="AR350" s="47" t="s">
        <v>20</v>
      </c>
      <c r="AS350" s="47" t="s">
        <v>967</v>
      </c>
      <c r="AT350" s="47" t="s">
        <v>965</v>
      </c>
      <c r="AU350" s="47" t="s">
        <v>965</v>
      </c>
      <c r="AV350" s="47" t="s">
        <v>965</v>
      </c>
      <c r="AW350" s="47" t="s">
        <v>20</v>
      </c>
      <c r="AX350" s="47" t="s">
        <v>20</v>
      </c>
      <c r="AY350" s="42">
        <f>COUNTIFS($T350:$AX350,"P")</f>
        <v>14</v>
      </c>
      <c r="AZ350" s="42">
        <f>COUNTIFS($T350:$AX350,"HD")/2</f>
        <v>0</v>
      </c>
      <c r="BA350" s="42">
        <f>COUNTIFS($T350:$AX350,"DO")</f>
        <v>11</v>
      </c>
      <c r="BB350" s="1">
        <f>COUNTIFS($T350:$AX350,"UPL")</f>
        <v>0</v>
      </c>
      <c r="BC350" s="42">
        <f>COUNTIFS($T350:$AX350,"LWP")</f>
        <v>0</v>
      </c>
      <c r="BD350" s="42">
        <f>SUM(COUNTIFS($T350:$AX350,{"PAT","MAT"}))</f>
        <v>0</v>
      </c>
      <c r="BE350" s="42">
        <f>COUNTIFS($T350:$AX350,"HO")</f>
        <v>0</v>
      </c>
      <c r="BF350" s="42">
        <f>COUNTIFS($T350:$AX350,"NA")</f>
        <v>0</v>
      </c>
      <c r="BG350" s="42">
        <f>COUNTIFS($T350:$AX350,"PL")</f>
        <v>4</v>
      </c>
      <c r="BH350" s="42">
        <f>COUNTIFS($T350:$AX350,"CL")</f>
        <v>2</v>
      </c>
      <c r="BI350" s="42">
        <f>COUNTIFS($T350:$AX350,"BL")</f>
        <v>0</v>
      </c>
      <c r="BJ350" s="42">
        <f>COUNTIFS($T350:$AX350,"CO")</f>
        <v>0</v>
      </c>
      <c r="BK350" s="42">
        <f t="shared" si="33"/>
        <v>6</v>
      </c>
      <c r="BL350" s="42">
        <f t="shared" si="34"/>
        <v>0</v>
      </c>
      <c r="BM350" s="42">
        <f t="shared" si="35"/>
        <v>1</v>
      </c>
      <c r="BN350" s="42">
        <f>SUM(AY350:BJ350)+SUM(COUNTIFS(Q350:AX350,{"TERM","RESIGNED"}))</f>
        <v>31</v>
      </c>
      <c r="BO350" s="1" t="s">
        <v>45</v>
      </c>
      <c r="BP350" s="42" t="s">
        <v>1219</v>
      </c>
      <c r="BQ350" s="34"/>
    </row>
    <row r="351" spans="1:69" x14ac:dyDescent="0.25">
      <c r="A351" s="32">
        <f t="shared" si="36"/>
        <v>349</v>
      </c>
      <c r="B351" s="1" t="s">
        <v>172</v>
      </c>
      <c r="C351" s="1">
        <v>101920</v>
      </c>
      <c r="D351" s="27">
        <v>101920</v>
      </c>
      <c r="E351" s="1" t="s">
        <v>946</v>
      </c>
      <c r="F351" s="34" t="s">
        <v>141</v>
      </c>
      <c r="G351" s="34" t="s">
        <v>38</v>
      </c>
      <c r="H351" s="30">
        <v>44495</v>
      </c>
      <c r="I351" s="30" t="s">
        <v>39</v>
      </c>
      <c r="J351" s="30" t="s">
        <v>39</v>
      </c>
      <c r="K351" s="42">
        <f t="shared" ca="1" si="31"/>
        <v>807</v>
      </c>
      <c r="L351" s="44" t="str">
        <f t="shared" si="32"/>
        <v>Non Billable</v>
      </c>
      <c r="M351" s="34" t="s">
        <v>52</v>
      </c>
      <c r="N351" s="1" t="s">
        <v>41</v>
      </c>
      <c r="O351" s="1" t="s">
        <v>42</v>
      </c>
      <c r="P351" s="1"/>
      <c r="Q351" s="1"/>
      <c r="R351" s="1" t="s">
        <v>57</v>
      </c>
      <c r="S351" s="33" t="s">
        <v>49</v>
      </c>
      <c r="T351" s="47" t="s">
        <v>965</v>
      </c>
      <c r="U351" s="47" t="s">
        <v>20</v>
      </c>
      <c r="V351" s="47" t="s">
        <v>20</v>
      </c>
      <c r="W351" s="47" t="s">
        <v>965</v>
      </c>
      <c r="X351" s="47" t="s">
        <v>965</v>
      </c>
      <c r="Y351" s="47" t="s">
        <v>965</v>
      </c>
      <c r="Z351" s="47" t="s">
        <v>965</v>
      </c>
      <c r="AA351" s="47" t="s">
        <v>965</v>
      </c>
      <c r="AB351" s="47" t="s">
        <v>20</v>
      </c>
      <c r="AC351" s="47" t="s">
        <v>20</v>
      </c>
      <c r="AD351" s="47" t="s">
        <v>967</v>
      </c>
      <c r="AE351" s="47" t="s">
        <v>968</v>
      </c>
      <c r="AF351" s="47" t="s">
        <v>968</v>
      </c>
      <c r="AG351" s="47" t="s">
        <v>968</v>
      </c>
      <c r="AH351" s="47" t="s">
        <v>968</v>
      </c>
      <c r="AI351" s="47" t="s">
        <v>20</v>
      </c>
      <c r="AJ351" s="47" t="s">
        <v>20</v>
      </c>
      <c r="AK351" s="47" t="s">
        <v>965</v>
      </c>
      <c r="AL351" s="47" t="s">
        <v>965</v>
      </c>
      <c r="AM351" s="47" t="s">
        <v>965</v>
      </c>
      <c r="AN351" s="47" t="s">
        <v>965</v>
      </c>
      <c r="AO351" s="47" t="s">
        <v>965</v>
      </c>
      <c r="AP351" s="47" t="s">
        <v>20</v>
      </c>
      <c r="AQ351" s="47" t="s">
        <v>20</v>
      </c>
      <c r="AR351" s="47" t="s">
        <v>20</v>
      </c>
      <c r="AS351" s="47" t="s">
        <v>965</v>
      </c>
      <c r="AT351" s="47" t="s">
        <v>967</v>
      </c>
      <c r="AU351" s="47" t="s">
        <v>968</v>
      </c>
      <c r="AV351" s="47" t="s">
        <v>968</v>
      </c>
      <c r="AW351" s="47" t="s">
        <v>20</v>
      </c>
      <c r="AX351" s="47" t="s">
        <v>20</v>
      </c>
      <c r="AY351" s="42">
        <f>COUNTIFS($T351:$AX351,"P")</f>
        <v>12</v>
      </c>
      <c r="AZ351" s="42">
        <f>COUNTIFS($T351:$AX351,"HD")/2</f>
        <v>0</v>
      </c>
      <c r="BA351" s="42">
        <f>COUNTIFS($T351:$AX351,"DO")</f>
        <v>11</v>
      </c>
      <c r="BB351" s="1">
        <f>COUNTIFS($T351:$AX351,"UPL")</f>
        <v>0</v>
      </c>
      <c r="BC351" s="42">
        <f>COUNTIFS($T351:$AX351,"LWP")</f>
        <v>0</v>
      </c>
      <c r="BD351" s="42">
        <f>SUM(COUNTIFS($T351:$AX351,{"PAT","MAT"}))</f>
        <v>0</v>
      </c>
      <c r="BE351" s="42">
        <f>COUNTIFS($T351:$AX351,"HO")</f>
        <v>0</v>
      </c>
      <c r="BF351" s="42">
        <f>COUNTIFS($T351:$AX351,"NA")</f>
        <v>0</v>
      </c>
      <c r="BG351" s="42">
        <f>COUNTIFS($T351:$AX351,"PL")</f>
        <v>6</v>
      </c>
      <c r="BH351" s="42">
        <f>COUNTIFS($T351:$AX351,"CL")</f>
        <v>2</v>
      </c>
      <c r="BI351" s="42">
        <f>COUNTIFS($T351:$AX351,"BL")</f>
        <v>0</v>
      </c>
      <c r="BJ351" s="42">
        <f>COUNTIFS($T351:$AX351,"CO")</f>
        <v>0</v>
      </c>
      <c r="BK351" s="42">
        <f t="shared" si="33"/>
        <v>8</v>
      </c>
      <c r="BL351" s="42">
        <f t="shared" si="34"/>
        <v>0</v>
      </c>
      <c r="BM351" s="42">
        <f t="shared" si="35"/>
        <v>0</v>
      </c>
      <c r="BN351" s="42">
        <f>SUM(AY351:BJ351)+SUM(COUNTIFS(Q351:AX351,{"TERM","RESIGNED"}))</f>
        <v>31</v>
      </c>
      <c r="BO351" s="1" t="s">
        <v>45</v>
      </c>
      <c r="BP351" s="42" t="s">
        <v>1223</v>
      </c>
      <c r="BQ351" s="34"/>
    </row>
    <row r="352" spans="1:69" x14ac:dyDescent="0.25">
      <c r="A352" s="32">
        <f t="shared" si="36"/>
        <v>350</v>
      </c>
      <c r="B352" s="1" t="s">
        <v>172</v>
      </c>
      <c r="C352" s="1">
        <v>101921</v>
      </c>
      <c r="D352" s="27">
        <v>101921</v>
      </c>
      <c r="E352" s="1" t="s">
        <v>946</v>
      </c>
      <c r="F352" s="34" t="s">
        <v>443</v>
      </c>
      <c r="G352" s="34" t="s">
        <v>70</v>
      </c>
      <c r="H352" s="30">
        <v>44495</v>
      </c>
      <c r="I352" s="30" t="s">
        <v>39</v>
      </c>
      <c r="J352" s="30" t="s">
        <v>39</v>
      </c>
      <c r="K352" s="42">
        <f t="shared" ca="1" si="31"/>
        <v>807</v>
      </c>
      <c r="L352" s="44" t="str">
        <f t="shared" si="32"/>
        <v>Non Billable</v>
      </c>
      <c r="M352" s="34" t="s">
        <v>52</v>
      </c>
      <c r="N352" s="1" t="s">
        <v>41</v>
      </c>
      <c r="O352" s="1" t="s">
        <v>42</v>
      </c>
      <c r="P352" s="1"/>
      <c r="Q352" s="1"/>
      <c r="R352" s="1" t="s">
        <v>43</v>
      </c>
      <c r="S352" s="33" t="s">
        <v>141</v>
      </c>
      <c r="T352" s="47" t="s">
        <v>965</v>
      </c>
      <c r="U352" s="47" t="s">
        <v>20</v>
      </c>
      <c r="V352" s="47" t="s">
        <v>20</v>
      </c>
      <c r="W352" s="47" t="s">
        <v>967</v>
      </c>
      <c r="X352" s="47" t="s">
        <v>967</v>
      </c>
      <c r="Y352" s="47" t="s">
        <v>965</v>
      </c>
      <c r="Z352" s="47" t="s">
        <v>968</v>
      </c>
      <c r="AA352" s="47" t="s">
        <v>968</v>
      </c>
      <c r="AB352" s="47" t="s">
        <v>20</v>
      </c>
      <c r="AC352" s="47" t="s">
        <v>20</v>
      </c>
      <c r="AD352" s="47" t="s">
        <v>968</v>
      </c>
      <c r="AE352" s="47" t="s">
        <v>968</v>
      </c>
      <c r="AF352" s="47" t="s">
        <v>968</v>
      </c>
      <c r="AG352" s="47" t="s">
        <v>968</v>
      </c>
      <c r="AH352" s="47" t="s">
        <v>965</v>
      </c>
      <c r="AI352" s="47" t="s">
        <v>20</v>
      </c>
      <c r="AJ352" s="47" t="s">
        <v>20</v>
      </c>
      <c r="AK352" s="47" t="s">
        <v>965</v>
      </c>
      <c r="AL352" s="47" t="s">
        <v>965</v>
      </c>
      <c r="AM352" s="47" t="s">
        <v>965</v>
      </c>
      <c r="AN352" s="47" t="s">
        <v>965</v>
      </c>
      <c r="AO352" s="47" t="s">
        <v>967</v>
      </c>
      <c r="AP352" s="47" t="s">
        <v>20</v>
      </c>
      <c r="AQ352" s="47" t="s">
        <v>20</v>
      </c>
      <c r="AR352" s="47" t="s">
        <v>20</v>
      </c>
      <c r="AS352" s="47" t="s">
        <v>965</v>
      </c>
      <c r="AT352" s="47" t="s">
        <v>965</v>
      </c>
      <c r="AU352" s="47" t="s">
        <v>965</v>
      </c>
      <c r="AV352" s="47" t="s">
        <v>965</v>
      </c>
      <c r="AW352" s="47" t="s">
        <v>20</v>
      </c>
      <c r="AX352" s="47" t="s">
        <v>20</v>
      </c>
      <c r="AY352" s="42">
        <f>COUNTIFS($T352:$AX352,"P")</f>
        <v>11</v>
      </c>
      <c r="AZ352" s="42">
        <f>COUNTIFS($T352:$AX352,"HD")/2</f>
        <v>0</v>
      </c>
      <c r="BA352" s="42">
        <f>COUNTIFS($T352:$AX352,"DO")</f>
        <v>11</v>
      </c>
      <c r="BB352" s="1">
        <f>COUNTIFS($T352:$AX352,"UPL")</f>
        <v>0</v>
      </c>
      <c r="BC352" s="42">
        <f>COUNTIFS($T352:$AX352,"LWP")</f>
        <v>0</v>
      </c>
      <c r="BD352" s="42">
        <f>SUM(COUNTIFS($T352:$AX352,{"PAT","MAT"}))</f>
        <v>0</v>
      </c>
      <c r="BE352" s="42">
        <f>COUNTIFS($T352:$AX352,"HO")</f>
        <v>0</v>
      </c>
      <c r="BF352" s="42">
        <f>COUNTIFS($T352:$AX352,"NA")</f>
        <v>0</v>
      </c>
      <c r="BG352" s="42">
        <f>COUNTIFS($T352:$AX352,"PL")</f>
        <v>6</v>
      </c>
      <c r="BH352" s="42">
        <f>COUNTIFS($T352:$AX352,"CL")</f>
        <v>3</v>
      </c>
      <c r="BI352" s="42">
        <f>COUNTIFS($T352:$AX352,"BL")</f>
        <v>0</v>
      </c>
      <c r="BJ352" s="42">
        <f>COUNTIFS($T352:$AX352,"CO")</f>
        <v>0</v>
      </c>
      <c r="BK352" s="42">
        <f t="shared" si="33"/>
        <v>9</v>
      </c>
      <c r="BL352" s="42">
        <f t="shared" si="34"/>
        <v>0</v>
      </c>
      <c r="BM352" s="42">
        <f t="shared" si="35"/>
        <v>0</v>
      </c>
      <c r="BN352" s="42">
        <f>SUM(AY352:BJ352)+SUM(COUNTIFS(Q352:AX352,{"TERM","RESIGNED"}))</f>
        <v>31</v>
      </c>
      <c r="BO352" s="1" t="s">
        <v>45</v>
      </c>
      <c r="BP352" s="42" t="s">
        <v>1018</v>
      </c>
      <c r="BQ352" s="34"/>
    </row>
    <row r="353" spans="1:69" x14ac:dyDescent="0.25">
      <c r="A353" s="32">
        <f t="shared" si="36"/>
        <v>351</v>
      </c>
      <c r="B353" s="1" t="s">
        <v>172</v>
      </c>
      <c r="C353" s="1">
        <v>101948</v>
      </c>
      <c r="D353" s="27">
        <v>101948</v>
      </c>
      <c r="E353" s="1" t="s">
        <v>945</v>
      </c>
      <c r="F353" s="34" t="s">
        <v>464</v>
      </c>
      <c r="G353" s="34" t="s">
        <v>123</v>
      </c>
      <c r="H353" s="30">
        <v>44498</v>
      </c>
      <c r="I353" s="30" t="s">
        <v>39</v>
      </c>
      <c r="J353" s="30" t="s">
        <v>39</v>
      </c>
      <c r="K353" s="42">
        <f t="shared" ca="1" si="31"/>
        <v>804</v>
      </c>
      <c r="L353" s="44" t="str">
        <f t="shared" si="32"/>
        <v>Billable</v>
      </c>
      <c r="M353" s="34" t="s">
        <v>124</v>
      </c>
      <c r="N353" s="1" t="s">
        <v>41</v>
      </c>
      <c r="O353" s="1" t="s">
        <v>42</v>
      </c>
      <c r="P353" s="1"/>
      <c r="Q353" s="1"/>
      <c r="R353" s="1" t="s">
        <v>43</v>
      </c>
      <c r="S353" s="33" t="s">
        <v>254</v>
      </c>
      <c r="T353" s="47" t="s">
        <v>965</v>
      </c>
      <c r="U353" s="47" t="s">
        <v>20</v>
      </c>
      <c r="V353" s="47" t="s">
        <v>20</v>
      </c>
      <c r="W353" s="47" t="s">
        <v>965</v>
      </c>
      <c r="X353" s="47" t="s">
        <v>965</v>
      </c>
      <c r="Y353" s="47" t="s">
        <v>965</v>
      </c>
      <c r="Z353" s="47" t="s">
        <v>965</v>
      </c>
      <c r="AA353" s="47" t="s">
        <v>967</v>
      </c>
      <c r="AB353" s="47" t="s">
        <v>20</v>
      </c>
      <c r="AC353" s="47" t="s">
        <v>20</v>
      </c>
      <c r="AD353" s="47" t="s">
        <v>968</v>
      </c>
      <c r="AE353" s="47" t="s">
        <v>965</v>
      </c>
      <c r="AF353" s="47" t="s">
        <v>965</v>
      </c>
      <c r="AG353" s="47" t="s">
        <v>965</v>
      </c>
      <c r="AH353" s="47" t="s">
        <v>965</v>
      </c>
      <c r="AI353" s="47" t="s">
        <v>20</v>
      </c>
      <c r="AJ353" s="47" t="s">
        <v>20</v>
      </c>
      <c r="AK353" s="47" t="s">
        <v>965</v>
      </c>
      <c r="AL353" s="47" t="s">
        <v>965</v>
      </c>
      <c r="AM353" s="47" t="s">
        <v>968</v>
      </c>
      <c r="AN353" s="47" t="s">
        <v>965</v>
      </c>
      <c r="AO353" s="47" t="s">
        <v>965</v>
      </c>
      <c r="AP353" s="47" t="s">
        <v>20</v>
      </c>
      <c r="AQ353" s="47" t="s">
        <v>20</v>
      </c>
      <c r="AR353" s="47" t="s">
        <v>20</v>
      </c>
      <c r="AS353" s="47" t="s">
        <v>965</v>
      </c>
      <c r="AT353" s="47" t="s">
        <v>965</v>
      </c>
      <c r="AU353" s="47" t="s">
        <v>965</v>
      </c>
      <c r="AV353" s="47" t="s">
        <v>965</v>
      </c>
      <c r="AW353" s="47" t="s">
        <v>20</v>
      </c>
      <c r="AX353" s="47" t="s">
        <v>20</v>
      </c>
      <c r="AY353" s="42">
        <f>COUNTIFS($T353:$AX353,"P")</f>
        <v>17</v>
      </c>
      <c r="AZ353" s="42">
        <f>COUNTIFS($T353:$AX353,"HD")/2</f>
        <v>0</v>
      </c>
      <c r="BA353" s="42">
        <f>COUNTIFS($T353:$AX353,"DO")</f>
        <v>11</v>
      </c>
      <c r="BB353" s="1">
        <f>COUNTIFS($T353:$AX353,"UPL")</f>
        <v>0</v>
      </c>
      <c r="BC353" s="42">
        <f>COUNTIFS($T353:$AX353,"LWP")</f>
        <v>0</v>
      </c>
      <c r="BD353" s="42">
        <f>SUM(COUNTIFS($T353:$AX353,{"PAT","MAT"}))</f>
        <v>0</v>
      </c>
      <c r="BE353" s="42">
        <f>COUNTIFS($T353:$AX353,"HO")</f>
        <v>0</v>
      </c>
      <c r="BF353" s="42">
        <f>COUNTIFS($T353:$AX353,"NA")</f>
        <v>0</v>
      </c>
      <c r="BG353" s="42">
        <f>COUNTIFS($T353:$AX353,"PL")</f>
        <v>2</v>
      </c>
      <c r="BH353" s="42">
        <f>COUNTIFS($T353:$AX353,"CL")</f>
        <v>1</v>
      </c>
      <c r="BI353" s="42">
        <f>COUNTIFS($T353:$AX353,"BL")</f>
        <v>0</v>
      </c>
      <c r="BJ353" s="42">
        <f>COUNTIFS($T353:$AX353,"CO")</f>
        <v>0</v>
      </c>
      <c r="BK353" s="42">
        <f t="shared" si="33"/>
        <v>3</v>
      </c>
      <c r="BL353" s="42">
        <f t="shared" si="34"/>
        <v>1</v>
      </c>
      <c r="BM353" s="42">
        <f t="shared" si="35"/>
        <v>1</v>
      </c>
      <c r="BN353" s="42">
        <f>SUM(AY353:BJ353)+SUM(COUNTIFS(Q353:AX353,{"TERM","RESIGNED"}))</f>
        <v>31</v>
      </c>
      <c r="BO353" s="1" t="s">
        <v>45</v>
      </c>
      <c r="BP353" s="42" t="s">
        <v>1018</v>
      </c>
      <c r="BQ353" s="34"/>
    </row>
    <row r="354" spans="1:69" x14ac:dyDescent="0.25">
      <c r="A354" s="32">
        <f t="shared" si="36"/>
        <v>352</v>
      </c>
      <c r="B354" s="1" t="s">
        <v>172</v>
      </c>
      <c r="C354" s="1">
        <v>101954</v>
      </c>
      <c r="D354" s="27">
        <v>101954</v>
      </c>
      <c r="E354" s="1" t="s">
        <v>946</v>
      </c>
      <c r="F354" s="34" t="s">
        <v>465</v>
      </c>
      <c r="G354" s="34" t="s">
        <v>991</v>
      </c>
      <c r="H354" s="30">
        <v>44505</v>
      </c>
      <c r="I354" s="30" t="s">
        <v>39</v>
      </c>
      <c r="J354" s="30" t="s">
        <v>39</v>
      </c>
      <c r="K354" s="42">
        <f t="shared" ca="1" si="31"/>
        <v>797</v>
      </c>
      <c r="L354" s="44" t="str">
        <f t="shared" si="32"/>
        <v>Non Billable</v>
      </c>
      <c r="M354" s="34" t="s">
        <v>130</v>
      </c>
      <c r="N354" s="1" t="s">
        <v>41</v>
      </c>
      <c r="O354" s="1" t="s">
        <v>42</v>
      </c>
      <c r="P354" s="1"/>
      <c r="Q354" s="1"/>
      <c r="R354" s="1" t="s">
        <v>43</v>
      </c>
      <c r="S354" s="33" t="s">
        <v>131</v>
      </c>
      <c r="T354" s="47" t="s">
        <v>965</v>
      </c>
      <c r="U354" s="47" t="s">
        <v>20</v>
      </c>
      <c r="V354" s="47" t="s">
        <v>20</v>
      </c>
      <c r="W354" s="47" t="s">
        <v>965</v>
      </c>
      <c r="X354" s="47" t="s">
        <v>965</v>
      </c>
      <c r="Y354" s="47" t="s">
        <v>965</v>
      </c>
      <c r="Z354" s="47" t="s">
        <v>965</v>
      </c>
      <c r="AA354" s="47" t="s">
        <v>965</v>
      </c>
      <c r="AB354" s="47" t="s">
        <v>20</v>
      </c>
      <c r="AC354" s="47" t="s">
        <v>20</v>
      </c>
      <c r="AD354" s="47" t="s">
        <v>965</v>
      </c>
      <c r="AE354" s="47" t="s">
        <v>965</v>
      </c>
      <c r="AF354" s="47" t="s">
        <v>967</v>
      </c>
      <c r="AG354" s="47" t="s">
        <v>967</v>
      </c>
      <c r="AH354" s="47" t="s">
        <v>967</v>
      </c>
      <c r="AI354" s="47" t="s">
        <v>20</v>
      </c>
      <c r="AJ354" s="47" t="s">
        <v>20</v>
      </c>
      <c r="AK354" s="47" t="s">
        <v>965</v>
      </c>
      <c r="AL354" s="47" t="s">
        <v>965</v>
      </c>
      <c r="AM354" s="47" t="s">
        <v>965</v>
      </c>
      <c r="AN354" s="47" t="s">
        <v>965</v>
      </c>
      <c r="AO354" s="47" t="s">
        <v>22</v>
      </c>
      <c r="AP354" s="47" t="s">
        <v>20</v>
      </c>
      <c r="AQ354" s="47" t="s">
        <v>20</v>
      </c>
      <c r="AR354" s="47" t="s">
        <v>20</v>
      </c>
      <c r="AS354" s="47" t="s">
        <v>965</v>
      </c>
      <c r="AT354" s="47" t="s">
        <v>965</v>
      </c>
      <c r="AU354" s="47" t="s">
        <v>965</v>
      </c>
      <c r="AV354" s="47" t="s">
        <v>965</v>
      </c>
      <c r="AW354" s="47" t="s">
        <v>20</v>
      </c>
      <c r="AX354" s="47" t="s">
        <v>20</v>
      </c>
      <c r="AY354" s="42">
        <f>COUNTIFS($T354:$AX354,"P")</f>
        <v>16</v>
      </c>
      <c r="AZ354" s="42">
        <f>COUNTIFS($T354:$AX354,"HD")/2</f>
        <v>0</v>
      </c>
      <c r="BA354" s="42">
        <f>COUNTIFS($T354:$AX354,"DO")</f>
        <v>11</v>
      </c>
      <c r="BB354" s="1">
        <f>COUNTIFS($T354:$AX354,"UPL")</f>
        <v>0</v>
      </c>
      <c r="BC354" s="42">
        <f>COUNTIFS($T354:$AX354,"LWP")</f>
        <v>1</v>
      </c>
      <c r="BD354" s="42">
        <f>SUM(COUNTIFS($T354:$AX354,{"PAT","MAT"}))</f>
        <v>0</v>
      </c>
      <c r="BE354" s="42">
        <f>COUNTIFS($T354:$AX354,"HO")</f>
        <v>0</v>
      </c>
      <c r="BF354" s="42">
        <f>COUNTIFS($T354:$AX354,"NA")</f>
        <v>0</v>
      </c>
      <c r="BG354" s="42">
        <f>COUNTIFS($T354:$AX354,"PL")</f>
        <v>0</v>
      </c>
      <c r="BH354" s="42">
        <f>COUNTIFS($T354:$AX354,"CL")</f>
        <v>3</v>
      </c>
      <c r="BI354" s="42">
        <f>COUNTIFS($T354:$AX354,"BL")</f>
        <v>0</v>
      </c>
      <c r="BJ354" s="42">
        <f>COUNTIFS($T354:$AX354,"CO")</f>
        <v>0</v>
      </c>
      <c r="BK354" s="42">
        <f t="shared" si="33"/>
        <v>3</v>
      </c>
      <c r="BL354" s="42">
        <f t="shared" si="34"/>
        <v>0</v>
      </c>
      <c r="BM354" s="42">
        <f t="shared" si="35"/>
        <v>1</v>
      </c>
      <c r="BN354" s="42">
        <f>SUM(AY354:BJ354)+SUM(COUNTIFS(Q354:AX354,{"TERM","RESIGNED"}))</f>
        <v>31</v>
      </c>
      <c r="BO354" s="1" t="s">
        <v>45</v>
      </c>
      <c r="BP354" s="42" t="s">
        <v>1218</v>
      </c>
      <c r="BQ354" s="34"/>
    </row>
    <row r="355" spans="1:69" x14ac:dyDescent="0.25">
      <c r="A355" s="32">
        <f t="shared" si="36"/>
        <v>353</v>
      </c>
      <c r="B355" s="1" t="s">
        <v>172</v>
      </c>
      <c r="C355" s="1">
        <v>102007</v>
      </c>
      <c r="D355" s="27">
        <v>102007</v>
      </c>
      <c r="E355" s="1" t="s">
        <v>946</v>
      </c>
      <c r="F355" s="34" t="s">
        <v>466</v>
      </c>
      <c r="G355" s="34" t="s">
        <v>991</v>
      </c>
      <c r="H355" s="30">
        <v>44515</v>
      </c>
      <c r="I355" s="30" t="s">
        <v>39</v>
      </c>
      <c r="J355" s="30" t="s">
        <v>39</v>
      </c>
      <c r="K355" s="42">
        <f t="shared" ca="1" si="31"/>
        <v>787</v>
      </c>
      <c r="L355" s="44" t="str">
        <f t="shared" si="32"/>
        <v>Non Billable</v>
      </c>
      <c r="M355" s="34" t="s">
        <v>130</v>
      </c>
      <c r="N355" s="1" t="s">
        <v>41</v>
      </c>
      <c r="O355" s="1" t="s">
        <v>42</v>
      </c>
      <c r="P355" s="1"/>
      <c r="Q355" s="1"/>
      <c r="R355" s="1" t="s">
        <v>43</v>
      </c>
      <c r="S355" s="33" t="s">
        <v>131</v>
      </c>
      <c r="T355" s="47" t="s">
        <v>965</v>
      </c>
      <c r="U355" s="47" t="s">
        <v>20</v>
      </c>
      <c r="V355" s="47" t="s">
        <v>20</v>
      </c>
      <c r="W355" s="47" t="s">
        <v>967</v>
      </c>
      <c r="X355" s="47" t="s">
        <v>970</v>
      </c>
      <c r="Y355" s="47" t="s">
        <v>965</v>
      </c>
      <c r="Z355" s="47" t="s">
        <v>965</v>
      </c>
      <c r="AA355" s="47" t="s">
        <v>965</v>
      </c>
      <c r="AB355" s="47" t="s">
        <v>20</v>
      </c>
      <c r="AC355" s="47" t="s">
        <v>20</v>
      </c>
      <c r="AD355" s="47" t="s">
        <v>965</v>
      </c>
      <c r="AE355" s="47" t="s">
        <v>965</v>
      </c>
      <c r="AF355" s="47" t="s">
        <v>965</v>
      </c>
      <c r="AG355" s="47" t="s">
        <v>965</v>
      </c>
      <c r="AH355" s="47" t="s">
        <v>965</v>
      </c>
      <c r="AI355" s="47" t="s">
        <v>20</v>
      </c>
      <c r="AJ355" s="47" t="s">
        <v>20</v>
      </c>
      <c r="AK355" s="47" t="s">
        <v>965</v>
      </c>
      <c r="AL355" s="47" t="s">
        <v>965</v>
      </c>
      <c r="AM355" s="47" t="s">
        <v>965</v>
      </c>
      <c r="AN355" s="47" t="s">
        <v>965</v>
      </c>
      <c r="AO355" s="47" t="s">
        <v>965</v>
      </c>
      <c r="AP355" s="47" t="s">
        <v>20</v>
      </c>
      <c r="AQ355" s="47" t="s">
        <v>20</v>
      </c>
      <c r="AR355" s="47" t="s">
        <v>20</v>
      </c>
      <c r="AS355" s="47" t="s">
        <v>965</v>
      </c>
      <c r="AT355" s="47" t="s">
        <v>965</v>
      </c>
      <c r="AU355" s="47" t="s">
        <v>965</v>
      </c>
      <c r="AV355" s="47" t="s">
        <v>967</v>
      </c>
      <c r="AW355" s="47" t="s">
        <v>20</v>
      </c>
      <c r="AX355" s="47" t="s">
        <v>20</v>
      </c>
      <c r="AY355" s="42">
        <f>COUNTIFS($T355:$AX355,"P")</f>
        <v>17</v>
      </c>
      <c r="AZ355" s="42">
        <f>COUNTIFS($T355:$AX355,"HD")/2</f>
        <v>0</v>
      </c>
      <c r="BA355" s="42">
        <f>COUNTIFS($T355:$AX355,"DO")</f>
        <v>11</v>
      </c>
      <c r="BB355" s="1">
        <f>COUNTIFS($T355:$AX355,"UPL")</f>
        <v>0</v>
      </c>
      <c r="BC355" s="42">
        <f>COUNTIFS($T355:$AX355,"LWP")</f>
        <v>0</v>
      </c>
      <c r="BD355" s="42">
        <f>SUM(COUNTIFS($T355:$AX355,{"PAT","MAT"}))</f>
        <v>0</v>
      </c>
      <c r="BE355" s="42">
        <f>COUNTIFS($T355:$AX355,"HO")</f>
        <v>0</v>
      </c>
      <c r="BF355" s="42">
        <f>COUNTIFS($T355:$AX355,"NA")</f>
        <v>0</v>
      </c>
      <c r="BG355" s="42">
        <f>COUNTIFS($T355:$AX355,"PL")</f>
        <v>0</v>
      </c>
      <c r="BH355" s="42">
        <f>COUNTIFS($T355:$AX355,"CL")</f>
        <v>2</v>
      </c>
      <c r="BI355" s="42">
        <f>COUNTIFS($T355:$AX355,"BL")</f>
        <v>1</v>
      </c>
      <c r="BJ355" s="42">
        <f>COUNTIFS($T355:$AX355,"CO")</f>
        <v>0</v>
      </c>
      <c r="BK355" s="42">
        <f t="shared" si="33"/>
        <v>3</v>
      </c>
      <c r="BL355" s="42">
        <f t="shared" si="34"/>
        <v>1</v>
      </c>
      <c r="BM355" s="42">
        <f t="shared" si="35"/>
        <v>1</v>
      </c>
      <c r="BN355" s="42">
        <f>SUM(AY355:BJ355)+SUM(COUNTIFS(Q355:AX355,{"TERM","RESIGNED"}))</f>
        <v>31</v>
      </c>
      <c r="BO355" s="1" t="s">
        <v>45</v>
      </c>
      <c r="BP355" s="42" t="s">
        <v>1019</v>
      </c>
      <c r="BQ355" s="34"/>
    </row>
    <row r="356" spans="1:69" x14ac:dyDescent="0.25">
      <c r="A356" s="32">
        <f t="shared" si="36"/>
        <v>354</v>
      </c>
      <c r="B356" s="1" t="s">
        <v>172</v>
      </c>
      <c r="C356" s="1">
        <v>102009</v>
      </c>
      <c r="D356" s="27">
        <v>102009</v>
      </c>
      <c r="E356" s="1" t="s">
        <v>946</v>
      </c>
      <c r="F356" s="34" t="s">
        <v>467</v>
      </c>
      <c r="G356" s="34" t="s">
        <v>106</v>
      </c>
      <c r="H356" s="30">
        <v>44517</v>
      </c>
      <c r="I356" s="30" t="s">
        <v>39</v>
      </c>
      <c r="J356" s="30" t="s">
        <v>39</v>
      </c>
      <c r="K356" s="42">
        <f t="shared" ca="1" si="31"/>
        <v>785</v>
      </c>
      <c r="L356" s="44" t="str">
        <f t="shared" si="32"/>
        <v>Non Billable</v>
      </c>
      <c r="M356" s="34" t="s">
        <v>47</v>
      </c>
      <c r="N356" s="1" t="s">
        <v>41</v>
      </c>
      <c r="O356" s="1" t="s">
        <v>42</v>
      </c>
      <c r="P356" s="1"/>
      <c r="Q356" s="1"/>
      <c r="R356" s="1" t="s">
        <v>43</v>
      </c>
      <c r="S356" s="33" t="s">
        <v>71</v>
      </c>
      <c r="T356" s="47" t="s">
        <v>965</v>
      </c>
      <c r="U356" s="47" t="s">
        <v>20</v>
      </c>
      <c r="V356" s="47" t="s">
        <v>20</v>
      </c>
      <c r="W356" s="47" t="s">
        <v>968</v>
      </c>
      <c r="X356" s="47" t="s">
        <v>965</v>
      </c>
      <c r="Y356" s="47" t="s">
        <v>965</v>
      </c>
      <c r="Z356" s="47" t="s">
        <v>965</v>
      </c>
      <c r="AA356" s="47" t="s">
        <v>965</v>
      </c>
      <c r="AB356" s="47" t="s">
        <v>20</v>
      </c>
      <c r="AC356" s="47" t="s">
        <v>20</v>
      </c>
      <c r="AD356" s="47" t="s">
        <v>965</v>
      </c>
      <c r="AE356" s="47" t="s">
        <v>965</v>
      </c>
      <c r="AF356" s="47" t="s">
        <v>966</v>
      </c>
      <c r="AG356" s="47" t="s">
        <v>965</v>
      </c>
      <c r="AH356" s="47" t="s">
        <v>965</v>
      </c>
      <c r="AI356" s="47" t="s">
        <v>20</v>
      </c>
      <c r="AJ356" s="47" t="s">
        <v>20</v>
      </c>
      <c r="AK356" s="47" t="s">
        <v>968</v>
      </c>
      <c r="AL356" s="47" t="s">
        <v>968</v>
      </c>
      <c r="AM356" s="47" t="s">
        <v>965</v>
      </c>
      <c r="AN356" s="47" t="s">
        <v>965</v>
      </c>
      <c r="AO356" s="47" t="s">
        <v>965</v>
      </c>
      <c r="AP356" s="47" t="s">
        <v>20</v>
      </c>
      <c r="AQ356" s="47" t="s">
        <v>20</v>
      </c>
      <c r="AR356" s="47" t="s">
        <v>20</v>
      </c>
      <c r="AS356" s="47" t="s">
        <v>965</v>
      </c>
      <c r="AT356" s="47" t="s">
        <v>965</v>
      </c>
      <c r="AU356" s="47" t="s">
        <v>965</v>
      </c>
      <c r="AV356" s="47" t="s">
        <v>967</v>
      </c>
      <c r="AW356" s="47" t="s">
        <v>20</v>
      </c>
      <c r="AX356" s="47" t="s">
        <v>20</v>
      </c>
      <c r="AY356" s="42">
        <f>COUNTIFS($T356:$AX356,"P")</f>
        <v>15</v>
      </c>
      <c r="AZ356" s="42">
        <f>COUNTIFS($T356:$AX356,"HD")/2</f>
        <v>0.5</v>
      </c>
      <c r="BA356" s="42">
        <f>COUNTIFS($T356:$AX356,"DO")</f>
        <v>11</v>
      </c>
      <c r="BB356" s="1">
        <f>COUNTIFS($T356:$AX356,"UPL")</f>
        <v>0</v>
      </c>
      <c r="BC356" s="42">
        <f>COUNTIFS($T356:$AX356,"LWP")</f>
        <v>0</v>
      </c>
      <c r="BD356" s="42">
        <f>SUM(COUNTIFS($T356:$AX356,{"PAT","MAT"}))</f>
        <v>0</v>
      </c>
      <c r="BE356" s="42">
        <f>COUNTIFS($T356:$AX356,"HO")</f>
        <v>0</v>
      </c>
      <c r="BF356" s="42">
        <f>COUNTIFS($T356:$AX356,"NA")</f>
        <v>0</v>
      </c>
      <c r="BG356" s="42">
        <f>COUNTIFS($T356:$AX356,"PL")</f>
        <v>3</v>
      </c>
      <c r="BH356" s="42">
        <f>COUNTIFS($T356:$AX356,"CL")</f>
        <v>1</v>
      </c>
      <c r="BI356" s="42">
        <f>COUNTIFS($T356:$AX356,"BL")</f>
        <v>0</v>
      </c>
      <c r="BJ356" s="42">
        <f>COUNTIFS($T356:$AX356,"CO")</f>
        <v>0</v>
      </c>
      <c r="BK356" s="42">
        <f t="shared" si="33"/>
        <v>4</v>
      </c>
      <c r="BL356" s="42">
        <f t="shared" si="34"/>
        <v>0</v>
      </c>
      <c r="BM356" s="42">
        <f t="shared" si="35"/>
        <v>1</v>
      </c>
      <c r="BN356" s="42">
        <f>SUM(AY356:BJ356)+SUM(COUNTIFS(Q356:AX356,{"TERM","RESIGNED"}))</f>
        <v>30.5</v>
      </c>
      <c r="BO356" s="1" t="s">
        <v>45</v>
      </c>
      <c r="BP356" s="42" t="s">
        <v>1021</v>
      </c>
      <c r="BQ356" s="34"/>
    </row>
    <row r="357" spans="1:69" x14ac:dyDescent="0.25">
      <c r="A357" s="32">
        <f t="shared" si="36"/>
        <v>355</v>
      </c>
      <c r="B357" s="1" t="s">
        <v>172</v>
      </c>
      <c r="C357" s="1">
        <v>102010</v>
      </c>
      <c r="D357" s="27">
        <v>102010</v>
      </c>
      <c r="E357" s="1" t="s">
        <v>946</v>
      </c>
      <c r="F357" s="34" t="s">
        <v>468</v>
      </c>
      <c r="G357" s="34" t="s">
        <v>80</v>
      </c>
      <c r="H357" s="30">
        <v>44517</v>
      </c>
      <c r="I357" s="30" t="s">
        <v>39</v>
      </c>
      <c r="J357" s="30" t="s">
        <v>39</v>
      </c>
      <c r="K357" s="42">
        <f t="shared" ca="1" si="31"/>
        <v>785</v>
      </c>
      <c r="L357" s="44" t="str">
        <f t="shared" si="32"/>
        <v>Non Billable</v>
      </c>
      <c r="M357" s="34" t="s">
        <v>56</v>
      </c>
      <c r="N357" s="1" t="s">
        <v>41</v>
      </c>
      <c r="O357" s="1" t="s">
        <v>42</v>
      </c>
      <c r="P357" s="1"/>
      <c r="Q357" s="1"/>
      <c r="R357" s="1" t="s">
        <v>43</v>
      </c>
      <c r="S357" s="33" t="s">
        <v>309</v>
      </c>
      <c r="T357" s="47" t="s">
        <v>965</v>
      </c>
      <c r="U357" s="47" t="s">
        <v>20</v>
      </c>
      <c r="V357" s="47" t="s">
        <v>20</v>
      </c>
      <c r="W357" s="47" t="s">
        <v>965</v>
      </c>
      <c r="X357" s="47" t="s">
        <v>965</v>
      </c>
      <c r="Y357" s="47" t="s">
        <v>965</v>
      </c>
      <c r="Z357" s="47" t="s">
        <v>965</v>
      </c>
      <c r="AA357" s="47" t="s">
        <v>965</v>
      </c>
      <c r="AB357" s="47" t="s">
        <v>20</v>
      </c>
      <c r="AC357" s="47" t="s">
        <v>20</v>
      </c>
      <c r="AD357" s="47" t="s">
        <v>965</v>
      </c>
      <c r="AE357" s="47" t="s">
        <v>965</v>
      </c>
      <c r="AF357" s="47" t="s">
        <v>965</v>
      </c>
      <c r="AG357" s="47" t="s">
        <v>965</v>
      </c>
      <c r="AH357" s="47" t="s">
        <v>965</v>
      </c>
      <c r="AI357" s="47" t="s">
        <v>20</v>
      </c>
      <c r="AJ357" s="47" t="s">
        <v>20</v>
      </c>
      <c r="AK357" s="47" t="s">
        <v>965</v>
      </c>
      <c r="AL357" s="47" t="s">
        <v>22</v>
      </c>
      <c r="AM357" s="47" t="s">
        <v>965</v>
      </c>
      <c r="AN357" s="47" t="s">
        <v>965</v>
      </c>
      <c r="AO357" s="47" t="s">
        <v>967</v>
      </c>
      <c r="AP357" s="47" t="s">
        <v>20</v>
      </c>
      <c r="AQ357" s="47" t="s">
        <v>20</v>
      </c>
      <c r="AR357" s="47" t="s">
        <v>20</v>
      </c>
      <c r="AS357" s="47" t="s">
        <v>965</v>
      </c>
      <c r="AT357" s="47" t="s">
        <v>965</v>
      </c>
      <c r="AU357" s="47" t="s">
        <v>965</v>
      </c>
      <c r="AV357" s="47" t="s">
        <v>965</v>
      </c>
      <c r="AW357" s="47" t="s">
        <v>20</v>
      </c>
      <c r="AX357" s="47" t="s">
        <v>20</v>
      </c>
      <c r="AY357" s="42">
        <f>COUNTIFS($T357:$AX357,"P")</f>
        <v>18</v>
      </c>
      <c r="AZ357" s="42">
        <f>COUNTIFS($T357:$AX357,"HD")/2</f>
        <v>0</v>
      </c>
      <c r="BA357" s="42">
        <f>COUNTIFS($T357:$AX357,"DO")</f>
        <v>11</v>
      </c>
      <c r="BB357" s="1">
        <f>COUNTIFS($T357:$AX357,"UPL")</f>
        <v>0</v>
      </c>
      <c r="BC357" s="42">
        <f>COUNTIFS($T357:$AX357,"LWP")</f>
        <v>1</v>
      </c>
      <c r="BD357" s="42">
        <f>SUM(COUNTIFS($T357:$AX357,{"PAT","MAT"}))</f>
        <v>0</v>
      </c>
      <c r="BE357" s="42">
        <f>COUNTIFS($T357:$AX357,"HO")</f>
        <v>0</v>
      </c>
      <c r="BF357" s="42">
        <f>COUNTIFS($T357:$AX357,"NA")</f>
        <v>0</v>
      </c>
      <c r="BG357" s="42">
        <f>COUNTIFS($T357:$AX357,"PL")</f>
        <v>0</v>
      </c>
      <c r="BH357" s="42">
        <f>COUNTIFS($T357:$AX357,"CL")</f>
        <v>1</v>
      </c>
      <c r="BI357" s="42">
        <f>COUNTIFS($T357:$AX357,"BL")</f>
        <v>0</v>
      </c>
      <c r="BJ357" s="42">
        <f>COUNTIFS($T357:$AX357,"CO")</f>
        <v>0</v>
      </c>
      <c r="BK357" s="42">
        <f t="shared" si="33"/>
        <v>1</v>
      </c>
      <c r="BL357" s="42">
        <f t="shared" si="34"/>
        <v>1</v>
      </c>
      <c r="BM357" s="42">
        <f t="shared" si="35"/>
        <v>1</v>
      </c>
      <c r="BN357" s="42">
        <f>SUM(AY357:BJ357)+SUM(COUNTIFS(Q357:AX357,{"TERM","RESIGNED"}))</f>
        <v>31</v>
      </c>
      <c r="BO357" s="1" t="s">
        <v>45</v>
      </c>
      <c r="BP357" s="42" t="s">
        <v>1461</v>
      </c>
      <c r="BQ357" s="34"/>
    </row>
    <row r="358" spans="1:69" x14ac:dyDescent="0.25">
      <c r="A358" s="32">
        <f t="shared" si="36"/>
        <v>356</v>
      </c>
      <c r="B358" s="1" t="s">
        <v>172</v>
      </c>
      <c r="C358" s="1">
        <v>102011</v>
      </c>
      <c r="D358" s="27">
        <v>102011</v>
      </c>
      <c r="E358" s="1" t="s">
        <v>946</v>
      </c>
      <c r="F358" s="34" t="s">
        <v>469</v>
      </c>
      <c r="G358" s="34" t="s">
        <v>80</v>
      </c>
      <c r="H358" s="30">
        <v>44517</v>
      </c>
      <c r="I358" s="30" t="s">
        <v>39</v>
      </c>
      <c r="J358" s="30" t="s">
        <v>39</v>
      </c>
      <c r="K358" s="42">
        <f t="shared" ca="1" si="31"/>
        <v>785</v>
      </c>
      <c r="L358" s="44" t="str">
        <f t="shared" si="32"/>
        <v>Non Billable</v>
      </c>
      <c r="M358" s="34" t="s">
        <v>56</v>
      </c>
      <c r="N358" s="1" t="s">
        <v>41</v>
      </c>
      <c r="O358" s="1" t="s">
        <v>42</v>
      </c>
      <c r="P358" s="1"/>
      <c r="Q358" s="1"/>
      <c r="R358" s="1" t="s">
        <v>43</v>
      </c>
      <c r="S358" s="33" t="s">
        <v>103</v>
      </c>
      <c r="T358" s="47" t="s">
        <v>965</v>
      </c>
      <c r="U358" s="47" t="s">
        <v>20</v>
      </c>
      <c r="V358" s="47" t="s">
        <v>20</v>
      </c>
      <c r="W358" s="47" t="s">
        <v>965</v>
      </c>
      <c r="X358" s="47" t="s">
        <v>965</v>
      </c>
      <c r="Y358" s="47" t="s">
        <v>967</v>
      </c>
      <c r="Z358" s="47" t="s">
        <v>965</v>
      </c>
      <c r="AA358" s="47" t="s">
        <v>965</v>
      </c>
      <c r="AB358" s="47" t="s">
        <v>20</v>
      </c>
      <c r="AC358" s="47" t="s">
        <v>20</v>
      </c>
      <c r="AD358" s="47" t="s">
        <v>965</v>
      </c>
      <c r="AE358" s="47" t="s">
        <v>965</v>
      </c>
      <c r="AF358" s="47" t="s">
        <v>965</v>
      </c>
      <c r="AG358" s="47" t="s">
        <v>965</v>
      </c>
      <c r="AH358" s="47" t="s">
        <v>965</v>
      </c>
      <c r="AI358" s="47" t="s">
        <v>20</v>
      </c>
      <c r="AJ358" s="47" t="s">
        <v>20</v>
      </c>
      <c r="AK358" s="47" t="s">
        <v>968</v>
      </c>
      <c r="AL358" s="47" t="s">
        <v>965</v>
      </c>
      <c r="AM358" s="47" t="s">
        <v>965</v>
      </c>
      <c r="AN358" s="47" t="s">
        <v>965</v>
      </c>
      <c r="AO358" s="47" t="s">
        <v>965</v>
      </c>
      <c r="AP358" s="47" t="s">
        <v>20</v>
      </c>
      <c r="AQ358" s="47" t="s">
        <v>20</v>
      </c>
      <c r="AR358" s="47" t="s">
        <v>20</v>
      </c>
      <c r="AS358" s="47" t="s">
        <v>965</v>
      </c>
      <c r="AT358" s="47" t="s">
        <v>965</v>
      </c>
      <c r="AU358" s="47" t="s">
        <v>967</v>
      </c>
      <c r="AV358" s="47" t="s">
        <v>965</v>
      </c>
      <c r="AW358" s="47" t="s">
        <v>20</v>
      </c>
      <c r="AX358" s="47" t="s">
        <v>20</v>
      </c>
      <c r="AY358" s="42">
        <f>COUNTIFS($T358:$AX358,"P")</f>
        <v>17</v>
      </c>
      <c r="AZ358" s="42">
        <f>COUNTIFS($T358:$AX358,"HD")/2</f>
        <v>0</v>
      </c>
      <c r="BA358" s="42">
        <f>COUNTIFS($T358:$AX358,"DO")</f>
        <v>11</v>
      </c>
      <c r="BB358" s="1">
        <f>COUNTIFS($T358:$AX358,"UPL")</f>
        <v>0</v>
      </c>
      <c r="BC358" s="42">
        <f>COUNTIFS($T358:$AX358,"LWP")</f>
        <v>0</v>
      </c>
      <c r="BD358" s="42">
        <f>SUM(COUNTIFS($T358:$AX358,{"PAT","MAT"}))</f>
        <v>0</v>
      </c>
      <c r="BE358" s="42">
        <f>COUNTIFS($T358:$AX358,"HO")</f>
        <v>0</v>
      </c>
      <c r="BF358" s="42">
        <f>COUNTIFS($T358:$AX358,"NA")</f>
        <v>0</v>
      </c>
      <c r="BG358" s="42">
        <f>COUNTIFS($T358:$AX358,"PL")</f>
        <v>1</v>
      </c>
      <c r="BH358" s="42">
        <f>COUNTIFS($T358:$AX358,"CL")</f>
        <v>2</v>
      </c>
      <c r="BI358" s="42">
        <f>COUNTIFS($T358:$AX358,"BL")</f>
        <v>0</v>
      </c>
      <c r="BJ358" s="42">
        <f>COUNTIFS($T358:$AX358,"CO")</f>
        <v>0</v>
      </c>
      <c r="BK358" s="42">
        <f t="shared" si="33"/>
        <v>3</v>
      </c>
      <c r="BL358" s="42">
        <f t="shared" si="34"/>
        <v>1</v>
      </c>
      <c r="BM358" s="42">
        <f t="shared" si="35"/>
        <v>1</v>
      </c>
      <c r="BN358" s="42">
        <f>SUM(AY358:BJ358)+SUM(COUNTIFS(Q358:AX358,{"TERM","RESIGNED"}))</f>
        <v>31</v>
      </c>
      <c r="BO358" s="1" t="s">
        <v>45</v>
      </c>
      <c r="BP358" s="42" t="s">
        <v>1024</v>
      </c>
      <c r="BQ358" s="34"/>
    </row>
    <row r="359" spans="1:69" x14ac:dyDescent="0.25">
      <c r="A359" s="32">
        <f t="shared" si="36"/>
        <v>357</v>
      </c>
      <c r="B359" s="1" t="s">
        <v>172</v>
      </c>
      <c r="C359" s="1">
        <v>102016</v>
      </c>
      <c r="D359" s="27">
        <v>102016</v>
      </c>
      <c r="E359" s="1" t="s">
        <v>945</v>
      </c>
      <c r="F359" s="34" t="s">
        <v>470</v>
      </c>
      <c r="G359" s="34" t="s">
        <v>123</v>
      </c>
      <c r="H359" s="30">
        <v>44517</v>
      </c>
      <c r="I359" s="30" t="s">
        <v>39</v>
      </c>
      <c r="J359" s="30" t="s">
        <v>39</v>
      </c>
      <c r="K359" s="42">
        <f t="shared" ca="1" si="31"/>
        <v>785</v>
      </c>
      <c r="L359" s="44" t="str">
        <f t="shared" si="32"/>
        <v>Non Billable</v>
      </c>
      <c r="M359" s="34" t="s">
        <v>1083</v>
      </c>
      <c r="N359" s="1" t="s">
        <v>41</v>
      </c>
      <c r="O359" s="1" t="s">
        <v>42</v>
      </c>
      <c r="P359" s="1"/>
      <c r="Q359" s="1"/>
      <c r="R359" s="1" t="s">
        <v>57</v>
      </c>
      <c r="S359" s="33" t="s">
        <v>220</v>
      </c>
      <c r="T359" s="47" t="s">
        <v>965</v>
      </c>
      <c r="U359" s="47" t="s">
        <v>20</v>
      </c>
      <c r="V359" s="47" t="s">
        <v>20</v>
      </c>
      <c r="W359" s="47" t="s">
        <v>965</v>
      </c>
      <c r="X359" s="47" t="s">
        <v>965</v>
      </c>
      <c r="Y359" s="47" t="s">
        <v>965</v>
      </c>
      <c r="Z359" s="47" t="s">
        <v>965</v>
      </c>
      <c r="AA359" s="47" t="s">
        <v>965</v>
      </c>
      <c r="AB359" s="47" t="s">
        <v>20</v>
      </c>
      <c r="AC359" s="47" t="s">
        <v>20</v>
      </c>
      <c r="AD359" s="47" t="s">
        <v>965</v>
      </c>
      <c r="AE359" s="47" t="s">
        <v>965</v>
      </c>
      <c r="AF359" s="47" t="s">
        <v>965</v>
      </c>
      <c r="AG359" s="47" t="s">
        <v>965</v>
      </c>
      <c r="AH359" s="47" t="s">
        <v>965</v>
      </c>
      <c r="AI359" s="47" t="s">
        <v>20</v>
      </c>
      <c r="AJ359" s="47" t="s">
        <v>20</v>
      </c>
      <c r="AK359" s="47" t="s">
        <v>965</v>
      </c>
      <c r="AL359" s="47" t="s">
        <v>965</v>
      </c>
      <c r="AM359" s="47" t="s">
        <v>965</v>
      </c>
      <c r="AN359" s="47" t="s">
        <v>965</v>
      </c>
      <c r="AO359" s="47" t="s">
        <v>965</v>
      </c>
      <c r="AP359" s="47" t="s">
        <v>20</v>
      </c>
      <c r="AQ359" s="47" t="s">
        <v>20</v>
      </c>
      <c r="AR359" s="47" t="s">
        <v>20</v>
      </c>
      <c r="AS359" s="47" t="s">
        <v>965</v>
      </c>
      <c r="AT359" s="47" t="s">
        <v>965</v>
      </c>
      <c r="AU359" s="47" t="s">
        <v>965</v>
      </c>
      <c r="AV359" s="47" t="s">
        <v>965</v>
      </c>
      <c r="AW359" s="47" t="s">
        <v>20</v>
      </c>
      <c r="AX359" s="47" t="s">
        <v>20</v>
      </c>
      <c r="AY359" s="42">
        <f>COUNTIFS($T359:$AX359,"P")</f>
        <v>20</v>
      </c>
      <c r="AZ359" s="42">
        <f>COUNTIFS($T359:$AX359,"HD")/2</f>
        <v>0</v>
      </c>
      <c r="BA359" s="42">
        <f>COUNTIFS($T359:$AX359,"DO")</f>
        <v>11</v>
      </c>
      <c r="BB359" s="1">
        <f>COUNTIFS($T359:$AX359,"UPL")</f>
        <v>0</v>
      </c>
      <c r="BC359" s="42">
        <f>COUNTIFS($T359:$AX359,"LWP")</f>
        <v>0</v>
      </c>
      <c r="BD359" s="42">
        <f>SUM(COUNTIFS($T359:$AX359,{"PAT","MAT"}))</f>
        <v>0</v>
      </c>
      <c r="BE359" s="42">
        <f>COUNTIFS($T359:$AX359,"HO")</f>
        <v>0</v>
      </c>
      <c r="BF359" s="42">
        <f>COUNTIFS($T359:$AX359,"NA")</f>
        <v>0</v>
      </c>
      <c r="BG359" s="42">
        <f>COUNTIFS($T359:$AX359,"PL")</f>
        <v>0</v>
      </c>
      <c r="BH359" s="42">
        <f>COUNTIFS($T359:$AX359,"CL")</f>
        <v>0</v>
      </c>
      <c r="BI359" s="42">
        <f>COUNTIFS($T359:$AX359,"BL")</f>
        <v>0</v>
      </c>
      <c r="BJ359" s="42">
        <f>COUNTIFS($T359:$AX359,"CO")</f>
        <v>0</v>
      </c>
      <c r="BK359" s="42">
        <f t="shared" si="33"/>
        <v>0</v>
      </c>
      <c r="BL359" s="42">
        <f t="shared" si="34"/>
        <v>1</v>
      </c>
      <c r="BM359" s="42">
        <f t="shared" si="35"/>
        <v>1</v>
      </c>
      <c r="BN359" s="42">
        <f>SUM(AY359:BJ359)+SUM(COUNTIFS(Q359:AX359,{"TERM","RESIGNED"}))</f>
        <v>31</v>
      </c>
      <c r="BO359" s="1" t="s">
        <v>45</v>
      </c>
      <c r="BP359" s="42" t="s">
        <v>1215</v>
      </c>
      <c r="BQ359" s="34"/>
    </row>
    <row r="360" spans="1:69" x14ac:dyDescent="0.25">
      <c r="A360" s="32">
        <f t="shared" si="36"/>
        <v>358</v>
      </c>
      <c r="B360" s="1" t="s">
        <v>172</v>
      </c>
      <c r="C360" s="1">
        <v>102028</v>
      </c>
      <c r="D360" s="27">
        <v>102028</v>
      </c>
      <c r="E360" s="1" t="s">
        <v>946</v>
      </c>
      <c r="F360" s="34" t="s">
        <v>472</v>
      </c>
      <c r="G360" s="34" t="s">
        <v>106</v>
      </c>
      <c r="H360" s="30">
        <v>44523</v>
      </c>
      <c r="I360" s="30" t="s">
        <v>39</v>
      </c>
      <c r="J360" s="30" t="s">
        <v>39</v>
      </c>
      <c r="K360" s="42">
        <f t="shared" ca="1" si="31"/>
        <v>779</v>
      </c>
      <c r="L360" s="44" t="str">
        <f t="shared" si="32"/>
        <v>Non Billable</v>
      </c>
      <c r="M360" s="34" t="s">
        <v>47</v>
      </c>
      <c r="N360" s="1" t="s">
        <v>41</v>
      </c>
      <c r="O360" s="1" t="s">
        <v>42</v>
      </c>
      <c r="P360" s="1"/>
      <c r="Q360" s="1"/>
      <c r="R360" s="1" t="s">
        <v>43</v>
      </c>
      <c r="S360" s="33" t="s">
        <v>71</v>
      </c>
      <c r="T360" s="47" t="s">
        <v>965</v>
      </c>
      <c r="U360" s="47" t="s">
        <v>20</v>
      </c>
      <c r="V360" s="47" t="s">
        <v>20</v>
      </c>
      <c r="W360" s="47" t="s">
        <v>965</v>
      </c>
      <c r="X360" s="47" t="s">
        <v>965</v>
      </c>
      <c r="Y360" s="47" t="s">
        <v>965</v>
      </c>
      <c r="Z360" s="47" t="s">
        <v>965</v>
      </c>
      <c r="AA360" s="47" t="s">
        <v>965</v>
      </c>
      <c r="AB360" s="47" t="s">
        <v>20</v>
      </c>
      <c r="AC360" s="47" t="s">
        <v>20</v>
      </c>
      <c r="AD360" s="47" t="s">
        <v>965</v>
      </c>
      <c r="AE360" s="47" t="s">
        <v>967</v>
      </c>
      <c r="AF360" s="47" t="s">
        <v>967</v>
      </c>
      <c r="AG360" s="47" t="s">
        <v>967</v>
      </c>
      <c r="AH360" s="47" t="s">
        <v>967</v>
      </c>
      <c r="AI360" s="47" t="s">
        <v>20</v>
      </c>
      <c r="AJ360" s="47" t="s">
        <v>20</v>
      </c>
      <c r="AK360" s="47" t="s">
        <v>965</v>
      </c>
      <c r="AL360" s="47" t="s">
        <v>965</v>
      </c>
      <c r="AM360" s="47" t="s">
        <v>965</v>
      </c>
      <c r="AN360" s="47" t="s">
        <v>965</v>
      </c>
      <c r="AO360" s="47" t="s">
        <v>968</v>
      </c>
      <c r="AP360" s="47" t="s">
        <v>20</v>
      </c>
      <c r="AQ360" s="47" t="s">
        <v>20</v>
      </c>
      <c r="AR360" s="47" t="s">
        <v>20</v>
      </c>
      <c r="AS360" s="47" t="s">
        <v>965</v>
      </c>
      <c r="AT360" s="47" t="s">
        <v>965</v>
      </c>
      <c r="AU360" s="47" t="s">
        <v>965</v>
      </c>
      <c r="AV360" s="47" t="s">
        <v>967</v>
      </c>
      <c r="AW360" s="47" t="s">
        <v>20</v>
      </c>
      <c r="AX360" s="47" t="s">
        <v>20</v>
      </c>
      <c r="AY360" s="42">
        <f>COUNTIFS($T360:$AX360,"P")</f>
        <v>14</v>
      </c>
      <c r="AZ360" s="42">
        <f>COUNTIFS($T360:$AX360,"HD")/2</f>
        <v>0</v>
      </c>
      <c r="BA360" s="42">
        <f>COUNTIFS($T360:$AX360,"DO")</f>
        <v>11</v>
      </c>
      <c r="BB360" s="1">
        <f>COUNTIFS($T360:$AX360,"UPL")</f>
        <v>0</v>
      </c>
      <c r="BC360" s="42">
        <f>COUNTIFS($T360:$AX360,"LWP")</f>
        <v>0</v>
      </c>
      <c r="BD360" s="42">
        <f>SUM(COUNTIFS($T360:$AX360,{"PAT","MAT"}))</f>
        <v>0</v>
      </c>
      <c r="BE360" s="42">
        <f>COUNTIFS($T360:$AX360,"HO")</f>
        <v>0</v>
      </c>
      <c r="BF360" s="42">
        <f>COUNTIFS($T360:$AX360,"NA")</f>
        <v>0</v>
      </c>
      <c r="BG360" s="42">
        <f>COUNTIFS($T360:$AX360,"PL")</f>
        <v>1</v>
      </c>
      <c r="BH360" s="42">
        <f>COUNTIFS($T360:$AX360,"CL")</f>
        <v>5</v>
      </c>
      <c r="BI360" s="42">
        <f>COUNTIFS($T360:$AX360,"BL")</f>
        <v>0</v>
      </c>
      <c r="BJ360" s="42">
        <f>COUNTIFS($T360:$AX360,"CO")</f>
        <v>0</v>
      </c>
      <c r="BK360" s="42">
        <f t="shared" si="33"/>
        <v>6</v>
      </c>
      <c r="BL360" s="42">
        <f t="shared" si="34"/>
        <v>0</v>
      </c>
      <c r="BM360" s="42">
        <f t="shared" si="35"/>
        <v>1</v>
      </c>
      <c r="BN360" s="42">
        <f>SUM(AY360:BJ360)+SUM(COUNTIFS(Q360:AX360,{"TERM","RESIGNED"}))</f>
        <v>31</v>
      </c>
      <c r="BO360" s="1" t="s">
        <v>45</v>
      </c>
      <c r="BP360" s="42" t="s">
        <v>1021</v>
      </c>
      <c r="BQ360" s="34"/>
    </row>
    <row r="361" spans="1:69" x14ac:dyDescent="0.25">
      <c r="A361" s="32">
        <f t="shared" si="36"/>
        <v>359</v>
      </c>
      <c r="B361" s="1" t="s">
        <v>172</v>
      </c>
      <c r="C361" s="1">
        <v>102037</v>
      </c>
      <c r="D361" s="27">
        <v>102037</v>
      </c>
      <c r="E361" s="1" t="s">
        <v>946</v>
      </c>
      <c r="F361" s="34" t="s">
        <v>473</v>
      </c>
      <c r="G361" s="34" t="s">
        <v>123</v>
      </c>
      <c r="H361" s="30">
        <v>44523</v>
      </c>
      <c r="I361" s="30" t="s">
        <v>39</v>
      </c>
      <c r="J361" s="30" t="s">
        <v>39</v>
      </c>
      <c r="K361" s="42">
        <f t="shared" ca="1" si="31"/>
        <v>779</v>
      </c>
      <c r="L361" s="44" t="str">
        <f t="shared" si="32"/>
        <v>Billable</v>
      </c>
      <c r="M361" s="34" t="s">
        <v>124</v>
      </c>
      <c r="N361" s="1" t="s">
        <v>41</v>
      </c>
      <c r="O361" s="1" t="s">
        <v>42</v>
      </c>
      <c r="P361" s="1"/>
      <c r="Q361" s="1"/>
      <c r="R361" s="1" t="s">
        <v>43</v>
      </c>
      <c r="S361" s="33" t="s">
        <v>423</v>
      </c>
      <c r="T361" s="47" t="s">
        <v>965</v>
      </c>
      <c r="U361" s="47" t="s">
        <v>20</v>
      </c>
      <c r="V361" s="47" t="s">
        <v>20</v>
      </c>
      <c r="W361" s="47" t="s">
        <v>968</v>
      </c>
      <c r="X361" s="47" t="s">
        <v>968</v>
      </c>
      <c r="Y361" s="47" t="s">
        <v>968</v>
      </c>
      <c r="Z361" s="47" t="s">
        <v>967</v>
      </c>
      <c r="AA361" s="47" t="s">
        <v>967</v>
      </c>
      <c r="AB361" s="47" t="s">
        <v>20</v>
      </c>
      <c r="AC361" s="47" t="s">
        <v>20</v>
      </c>
      <c r="AD361" s="47" t="s">
        <v>965</v>
      </c>
      <c r="AE361" s="47" t="s">
        <v>22</v>
      </c>
      <c r="AF361" s="47" t="s">
        <v>965</v>
      </c>
      <c r="AG361" s="47" t="s">
        <v>965</v>
      </c>
      <c r="AH361" s="47" t="s">
        <v>965</v>
      </c>
      <c r="AI361" s="47" t="s">
        <v>20</v>
      </c>
      <c r="AJ361" s="47" t="s">
        <v>20</v>
      </c>
      <c r="AK361" s="47" t="s">
        <v>965</v>
      </c>
      <c r="AL361" s="47" t="s">
        <v>965</v>
      </c>
      <c r="AM361" s="47" t="s">
        <v>965</v>
      </c>
      <c r="AN361" s="47" t="s">
        <v>965</v>
      </c>
      <c r="AO361" s="47" t="s">
        <v>965</v>
      </c>
      <c r="AP361" s="47" t="s">
        <v>20</v>
      </c>
      <c r="AQ361" s="47" t="s">
        <v>20</v>
      </c>
      <c r="AR361" s="47" t="s">
        <v>20</v>
      </c>
      <c r="AS361" s="47" t="s">
        <v>965</v>
      </c>
      <c r="AT361" s="47" t="s">
        <v>965</v>
      </c>
      <c r="AU361" s="47" t="s">
        <v>968</v>
      </c>
      <c r="AV361" s="47" t="s">
        <v>967</v>
      </c>
      <c r="AW361" s="47" t="s">
        <v>20</v>
      </c>
      <c r="AX361" s="47" t="s">
        <v>20</v>
      </c>
      <c r="AY361" s="42">
        <f>COUNTIFS($T361:$AX361,"P")</f>
        <v>12</v>
      </c>
      <c r="AZ361" s="42">
        <f>COUNTIFS($T361:$AX361,"HD")/2</f>
        <v>0</v>
      </c>
      <c r="BA361" s="42">
        <f>COUNTIFS($T361:$AX361,"DO")</f>
        <v>11</v>
      </c>
      <c r="BB361" s="1">
        <f>COUNTIFS($T361:$AX361,"UPL")</f>
        <v>0</v>
      </c>
      <c r="BC361" s="42">
        <f>COUNTIFS($T361:$AX361,"LWP")</f>
        <v>1</v>
      </c>
      <c r="BD361" s="42">
        <f>SUM(COUNTIFS($T361:$AX361,{"PAT","MAT"}))</f>
        <v>0</v>
      </c>
      <c r="BE361" s="42">
        <f>COUNTIFS($T361:$AX361,"HO")</f>
        <v>0</v>
      </c>
      <c r="BF361" s="42">
        <f>COUNTIFS($T361:$AX361,"NA")</f>
        <v>0</v>
      </c>
      <c r="BG361" s="42">
        <f>COUNTIFS($T361:$AX361,"PL")</f>
        <v>4</v>
      </c>
      <c r="BH361" s="42">
        <f>COUNTIFS($T361:$AX361,"CL")</f>
        <v>3</v>
      </c>
      <c r="BI361" s="42">
        <f>COUNTIFS($T361:$AX361,"BL")</f>
        <v>0</v>
      </c>
      <c r="BJ361" s="42">
        <f>COUNTIFS($T361:$AX361,"CO")</f>
        <v>0</v>
      </c>
      <c r="BK361" s="42">
        <f t="shared" si="33"/>
        <v>7</v>
      </c>
      <c r="BL361" s="42">
        <f t="shared" si="34"/>
        <v>0</v>
      </c>
      <c r="BM361" s="42">
        <f t="shared" si="35"/>
        <v>0</v>
      </c>
      <c r="BN361" s="42">
        <f>SUM(AY361:BJ361)+SUM(COUNTIFS(Q361:AX361,{"TERM","RESIGNED"}))</f>
        <v>31</v>
      </c>
      <c r="BO361" s="1" t="s">
        <v>45</v>
      </c>
      <c r="BP361" s="42" t="s">
        <v>1020</v>
      </c>
      <c r="BQ361" s="34"/>
    </row>
    <row r="362" spans="1:69" x14ac:dyDescent="0.25">
      <c r="A362" s="32">
        <f t="shared" si="36"/>
        <v>360</v>
      </c>
      <c r="B362" s="1" t="s">
        <v>172</v>
      </c>
      <c r="C362" s="1">
        <v>102060</v>
      </c>
      <c r="D362" s="27">
        <v>102060</v>
      </c>
      <c r="E362" s="1" t="s">
        <v>946</v>
      </c>
      <c r="F362" s="34" t="s">
        <v>474</v>
      </c>
      <c r="G362" s="34" t="s">
        <v>991</v>
      </c>
      <c r="H362" s="30">
        <v>44526</v>
      </c>
      <c r="I362" s="30" t="s">
        <v>39</v>
      </c>
      <c r="J362" s="30" t="s">
        <v>39</v>
      </c>
      <c r="K362" s="42">
        <f t="shared" ca="1" si="31"/>
        <v>776</v>
      </c>
      <c r="L362" s="44" t="str">
        <f t="shared" si="32"/>
        <v>Non Billable</v>
      </c>
      <c r="M362" s="34" t="s">
        <v>130</v>
      </c>
      <c r="N362" s="1" t="s">
        <v>41</v>
      </c>
      <c r="O362" s="1" t="s">
        <v>42</v>
      </c>
      <c r="P362" s="1"/>
      <c r="Q362" s="1"/>
      <c r="R362" s="1" t="s">
        <v>43</v>
      </c>
      <c r="S362" s="33" t="s">
        <v>131</v>
      </c>
      <c r="T362" s="47" t="s">
        <v>965</v>
      </c>
      <c r="U362" s="47" t="s">
        <v>20</v>
      </c>
      <c r="V362" s="47" t="s">
        <v>20</v>
      </c>
      <c r="W362" s="47" t="s">
        <v>965</v>
      </c>
      <c r="X362" s="47" t="s">
        <v>965</v>
      </c>
      <c r="Y362" s="47" t="s">
        <v>965</v>
      </c>
      <c r="Z362" s="47" t="s">
        <v>965</v>
      </c>
      <c r="AA362" s="47" t="s">
        <v>965</v>
      </c>
      <c r="AB362" s="47" t="s">
        <v>20</v>
      </c>
      <c r="AC362" s="47" t="s">
        <v>20</v>
      </c>
      <c r="AD362" s="47" t="s">
        <v>965</v>
      </c>
      <c r="AE362" s="47" t="s">
        <v>965</v>
      </c>
      <c r="AF362" s="47" t="s">
        <v>965</v>
      </c>
      <c r="AG362" s="47" t="s">
        <v>965</v>
      </c>
      <c r="AH362" s="47" t="s">
        <v>967</v>
      </c>
      <c r="AI362" s="47" t="s">
        <v>20</v>
      </c>
      <c r="AJ362" s="47" t="s">
        <v>20</v>
      </c>
      <c r="AK362" s="47" t="s">
        <v>965</v>
      </c>
      <c r="AL362" s="47" t="s">
        <v>965</v>
      </c>
      <c r="AM362" s="47" t="s">
        <v>965</v>
      </c>
      <c r="AN362" s="47" t="s">
        <v>965</v>
      </c>
      <c r="AO362" s="47" t="s">
        <v>22</v>
      </c>
      <c r="AP362" s="47" t="s">
        <v>20</v>
      </c>
      <c r="AQ362" s="47" t="s">
        <v>20</v>
      </c>
      <c r="AR362" s="47" t="s">
        <v>20</v>
      </c>
      <c r="AS362" s="47" t="s">
        <v>21</v>
      </c>
      <c r="AT362" s="47" t="s">
        <v>965</v>
      </c>
      <c r="AU362" s="47" t="s">
        <v>965</v>
      </c>
      <c r="AV362" s="47" t="s">
        <v>22</v>
      </c>
      <c r="AW362" s="47" t="s">
        <v>20</v>
      </c>
      <c r="AX362" s="47" t="s">
        <v>20</v>
      </c>
      <c r="AY362" s="42">
        <f>COUNTIFS($T362:$AX362,"P")</f>
        <v>16</v>
      </c>
      <c r="AZ362" s="42">
        <f>COUNTIFS($T362:$AX362,"HD")/2</f>
        <v>0</v>
      </c>
      <c r="BA362" s="42">
        <f>COUNTIFS($T362:$AX362,"DO")</f>
        <v>11</v>
      </c>
      <c r="BB362" s="1">
        <f>COUNTIFS($T362:$AX362,"UPL")</f>
        <v>1</v>
      </c>
      <c r="BC362" s="42">
        <f>COUNTIFS($T362:$AX362,"LWP")</f>
        <v>2</v>
      </c>
      <c r="BD362" s="42">
        <f>SUM(COUNTIFS($T362:$AX362,{"PAT","MAT"}))</f>
        <v>0</v>
      </c>
      <c r="BE362" s="42">
        <f>COUNTIFS($T362:$AX362,"HO")</f>
        <v>0</v>
      </c>
      <c r="BF362" s="42">
        <f>COUNTIFS($T362:$AX362,"NA")</f>
        <v>0</v>
      </c>
      <c r="BG362" s="42">
        <f>COUNTIFS($T362:$AX362,"PL")</f>
        <v>0</v>
      </c>
      <c r="BH362" s="42">
        <f>COUNTIFS($T362:$AX362,"CL")</f>
        <v>1</v>
      </c>
      <c r="BI362" s="42">
        <f>COUNTIFS($T362:$AX362,"BL")</f>
        <v>0</v>
      </c>
      <c r="BJ362" s="42">
        <f>COUNTIFS($T362:$AX362,"CO")</f>
        <v>0</v>
      </c>
      <c r="BK362" s="42">
        <f t="shared" si="33"/>
        <v>1</v>
      </c>
      <c r="BL362" s="42">
        <f t="shared" si="34"/>
        <v>0</v>
      </c>
      <c r="BM362" s="42">
        <f t="shared" si="35"/>
        <v>1</v>
      </c>
      <c r="BN362" s="42">
        <f>SUM(AY362:BJ362)+SUM(COUNTIFS(Q362:AX362,{"TERM","RESIGNED"}))</f>
        <v>31</v>
      </c>
      <c r="BO362" s="1" t="s">
        <v>45</v>
      </c>
      <c r="BP362" s="42" t="s">
        <v>1019</v>
      </c>
      <c r="BQ362" s="34"/>
    </row>
    <row r="363" spans="1:69" x14ac:dyDescent="0.25">
      <c r="A363" s="32">
        <f t="shared" si="36"/>
        <v>361</v>
      </c>
      <c r="B363" s="1" t="s">
        <v>172</v>
      </c>
      <c r="C363" s="1">
        <v>102090</v>
      </c>
      <c r="D363" s="27">
        <v>102090</v>
      </c>
      <c r="E363" s="1" t="s">
        <v>945</v>
      </c>
      <c r="F363" s="34" t="s">
        <v>475</v>
      </c>
      <c r="G363" s="34" t="s">
        <v>190</v>
      </c>
      <c r="H363" s="30">
        <v>44537</v>
      </c>
      <c r="I363" s="30" t="s">
        <v>39</v>
      </c>
      <c r="J363" s="30" t="s">
        <v>39</v>
      </c>
      <c r="K363" s="42">
        <f t="shared" ca="1" si="31"/>
        <v>765</v>
      </c>
      <c r="L363" s="44" t="str">
        <f t="shared" si="32"/>
        <v>Non Billable</v>
      </c>
      <c r="M363" s="34" t="s">
        <v>56</v>
      </c>
      <c r="N363" s="1" t="s">
        <v>41</v>
      </c>
      <c r="O363" s="1" t="s">
        <v>42</v>
      </c>
      <c r="P363" s="1"/>
      <c r="Q363" s="1"/>
      <c r="R363" s="1" t="s">
        <v>57</v>
      </c>
      <c r="S363" s="33" t="s">
        <v>286</v>
      </c>
      <c r="T363" s="47" t="s">
        <v>965</v>
      </c>
      <c r="U363" s="47" t="s">
        <v>20</v>
      </c>
      <c r="V363" s="47" t="s">
        <v>20</v>
      </c>
      <c r="W363" s="47" t="s">
        <v>965</v>
      </c>
      <c r="X363" s="47" t="s">
        <v>965</v>
      </c>
      <c r="Y363" s="47" t="s">
        <v>965</v>
      </c>
      <c r="Z363" s="47" t="s">
        <v>965</v>
      </c>
      <c r="AA363" s="47" t="s">
        <v>968</v>
      </c>
      <c r="AB363" s="47" t="s">
        <v>20</v>
      </c>
      <c r="AC363" s="47" t="s">
        <v>20</v>
      </c>
      <c r="AD363" s="47" t="s">
        <v>965</v>
      </c>
      <c r="AE363" s="47" t="s">
        <v>968</v>
      </c>
      <c r="AF363" s="47" t="s">
        <v>965</v>
      </c>
      <c r="AG363" s="47" t="s">
        <v>965</v>
      </c>
      <c r="AH363" s="47" t="s">
        <v>965</v>
      </c>
      <c r="AI363" s="47" t="s">
        <v>20</v>
      </c>
      <c r="AJ363" s="47" t="s">
        <v>20</v>
      </c>
      <c r="AK363" s="47" t="s">
        <v>965</v>
      </c>
      <c r="AL363" s="47" t="s">
        <v>965</v>
      </c>
      <c r="AM363" s="47" t="s">
        <v>965</v>
      </c>
      <c r="AN363" s="47" t="s">
        <v>965</v>
      </c>
      <c r="AO363" s="47" t="s">
        <v>967</v>
      </c>
      <c r="AP363" s="47" t="s">
        <v>20</v>
      </c>
      <c r="AQ363" s="47" t="s">
        <v>20</v>
      </c>
      <c r="AR363" s="47" t="s">
        <v>20</v>
      </c>
      <c r="AS363" s="47" t="s">
        <v>965</v>
      </c>
      <c r="AT363" s="47" t="s">
        <v>965</v>
      </c>
      <c r="AU363" s="47" t="s">
        <v>965</v>
      </c>
      <c r="AV363" s="47" t="s">
        <v>965</v>
      </c>
      <c r="AW363" s="47" t="s">
        <v>20</v>
      </c>
      <c r="AX363" s="47" t="s">
        <v>20</v>
      </c>
      <c r="AY363" s="42">
        <f>COUNTIFS($T363:$AX363,"P")</f>
        <v>17</v>
      </c>
      <c r="AZ363" s="42">
        <f>COUNTIFS($T363:$AX363,"HD")/2</f>
        <v>0</v>
      </c>
      <c r="BA363" s="42">
        <f>COUNTIFS($T363:$AX363,"DO")</f>
        <v>11</v>
      </c>
      <c r="BB363" s="1">
        <f>COUNTIFS($T363:$AX363,"UPL")</f>
        <v>0</v>
      </c>
      <c r="BC363" s="42">
        <f>COUNTIFS($T363:$AX363,"LWP")</f>
        <v>0</v>
      </c>
      <c r="BD363" s="42">
        <f>SUM(COUNTIFS($T363:$AX363,{"PAT","MAT"}))</f>
        <v>0</v>
      </c>
      <c r="BE363" s="42">
        <f>COUNTIFS($T363:$AX363,"HO")</f>
        <v>0</v>
      </c>
      <c r="BF363" s="42">
        <f>COUNTIFS($T363:$AX363,"NA")</f>
        <v>0</v>
      </c>
      <c r="BG363" s="42">
        <f>COUNTIFS($T363:$AX363,"PL")</f>
        <v>2</v>
      </c>
      <c r="BH363" s="42">
        <f>COUNTIFS($T363:$AX363,"CL")</f>
        <v>1</v>
      </c>
      <c r="BI363" s="42">
        <f>COUNTIFS($T363:$AX363,"BL")</f>
        <v>0</v>
      </c>
      <c r="BJ363" s="42">
        <f>COUNTIFS($T363:$AX363,"CO")</f>
        <v>0</v>
      </c>
      <c r="BK363" s="42">
        <f t="shared" si="33"/>
        <v>3</v>
      </c>
      <c r="BL363" s="42">
        <f t="shared" si="34"/>
        <v>1</v>
      </c>
      <c r="BM363" s="42">
        <f t="shared" si="35"/>
        <v>1</v>
      </c>
      <c r="BN363" s="42">
        <f>SUM(AY363:BJ363)+SUM(COUNTIFS(Q363:AX363,{"TERM","RESIGNED"}))</f>
        <v>31</v>
      </c>
      <c r="BO363" s="1" t="s">
        <v>45</v>
      </c>
      <c r="BP363" s="42" t="s">
        <v>1024</v>
      </c>
      <c r="BQ363" s="34"/>
    </row>
    <row r="364" spans="1:69" x14ac:dyDescent="0.25">
      <c r="A364" s="32">
        <f t="shared" si="36"/>
        <v>362</v>
      </c>
      <c r="B364" s="1" t="s">
        <v>172</v>
      </c>
      <c r="C364" s="1">
        <v>102106</v>
      </c>
      <c r="D364" s="27">
        <v>102106</v>
      </c>
      <c r="E364" s="1" t="s">
        <v>945</v>
      </c>
      <c r="F364" s="34" t="s">
        <v>480</v>
      </c>
      <c r="G364" s="34" t="s">
        <v>190</v>
      </c>
      <c r="H364" s="30">
        <v>44543</v>
      </c>
      <c r="I364" s="30" t="s">
        <v>39</v>
      </c>
      <c r="J364" s="30" t="s">
        <v>39</v>
      </c>
      <c r="K364" s="42">
        <f t="shared" ca="1" si="31"/>
        <v>759</v>
      </c>
      <c r="L364" s="44" t="str">
        <f t="shared" si="32"/>
        <v>Billable</v>
      </c>
      <c r="M364" s="34" t="s">
        <v>187</v>
      </c>
      <c r="N364" s="1" t="s">
        <v>41</v>
      </c>
      <c r="O364" s="1" t="s">
        <v>42</v>
      </c>
      <c r="P364" s="1"/>
      <c r="Q364" s="1"/>
      <c r="R364" s="1" t="s">
        <v>43</v>
      </c>
      <c r="S364" s="33" t="s">
        <v>443</v>
      </c>
      <c r="T364" s="47" t="s">
        <v>965</v>
      </c>
      <c r="U364" s="47" t="s">
        <v>20</v>
      </c>
      <c r="V364" s="47" t="s">
        <v>20</v>
      </c>
      <c r="W364" s="47" t="s">
        <v>965</v>
      </c>
      <c r="X364" s="47" t="s">
        <v>965</v>
      </c>
      <c r="Y364" s="47" t="s">
        <v>965</v>
      </c>
      <c r="Z364" s="47" t="s">
        <v>965</v>
      </c>
      <c r="AA364" s="47" t="s">
        <v>965</v>
      </c>
      <c r="AB364" s="47" t="s">
        <v>20</v>
      </c>
      <c r="AC364" s="47" t="s">
        <v>20</v>
      </c>
      <c r="AD364" s="47" t="s">
        <v>965</v>
      </c>
      <c r="AE364" s="47" t="s">
        <v>965</v>
      </c>
      <c r="AF364" s="47" t="s">
        <v>965</v>
      </c>
      <c r="AG364" s="47" t="s">
        <v>965</v>
      </c>
      <c r="AH364" s="47" t="s">
        <v>965</v>
      </c>
      <c r="AI364" s="47" t="s">
        <v>20</v>
      </c>
      <c r="AJ364" s="47" t="s">
        <v>20</v>
      </c>
      <c r="AK364" s="47" t="s">
        <v>965</v>
      </c>
      <c r="AL364" s="47" t="s">
        <v>965</v>
      </c>
      <c r="AM364" s="47" t="s">
        <v>965</v>
      </c>
      <c r="AN364" s="47" t="s">
        <v>965</v>
      </c>
      <c r="AO364" s="47" t="s">
        <v>965</v>
      </c>
      <c r="AP364" s="47" t="s">
        <v>20</v>
      </c>
      <c r="AQ364" s="47" t="s">
        <v>20</v>
      </c>
      <c r="AR364" s="47" t="s">
        <v>20</v>
      </c>
      <c r="AS364" s="47" t="s">
        <v>965</v>
      </c>
      <c r="AT364" s="47" t="s">
        <v>965</v>
      </c>
      <c r="AU364" s="47" t="s">
        <v>967</v>
      </c>
      <c r="AV364" s="47" t="s">
        <v>967</v>
      </c>
      <c r="AW364" s="47" t="s">
        <v>20</v>
      </c>
      <c r="AX364" s="47" t="s">
        <v>20</v>
      </c>
      <c r="AY364" s="42">
        <f>COUNTIFS($T364:$AX364,"P")</f>
        <v>18</v>
      </c>
      <c r="AZ364" s="42">
        <f>COUNTIFS($T364:$AX364,"HD")/2</f>
        <v>0</v>
      </c>
      <c r="BA364" s="42">
        <f>COUNTIFS($T364:$AX364,"DO")</f>
        <v>11</v>
      </c>
      <c r="BB364" s="1">
        <f>COUNTIFS($T364:$AX364,"UPL")</f>
        <v>0</v>
      </c>
      <c r="BC364" s="42">
        <f>COUNTIFS($T364:$AX364,"LWP")</f>
        <v>0</v>
      </c>
      <c r="BD364" s="42">
        <f>SUM(COUNTIFS($T364:$AX364,{"PAT","MAT"}))</f>
        <v>0</v>
      </c>
      <c r="BE364" s="42">
        <f>COUNTIFS($T364:$AX364,"HO")</f>
        <v>0</v>
      </c>
      <c r="BF364" s="42">
        <f>COUNTIFS($T364:$AX364,"NA")</f>
        <v>0</v>
      </c>
      <c r="BG364" s="42">
        <f>COUNTIFS($T364:$AX364,"PL")</f>
        <v>0</v>
      </c>
      <c r="BH364" s="42">
        <f>COUNTIFS($T364:$AX364,"CL")</f>
        <v>2</v>
      </c>
      <c r="BI364" s="42">
        <f>COUNTIFS($T364:$AX364,"BL")</f>
        <v>0</v>
      </c>
      <c r="BJ364" s="42">
        <f>COUNTIFS($T364:$AX364,"CO")</f>
        <v>0</v>
      </c>
      <c r="BK364" s="42">
        <f t="shared" si="33"/>
        <v>2</v>
      </c>
      <c r="BL364" s="42">
        <f t="shared" si="34"/>
        <v>1</v>
      </c>
      <c r="BM364" s="42">
        <f t="shared" si="35"/>
        <v>1</v>
      </c>
      <c r="BN364" s="42">
        <f>SUM(AY364:BJ364)+SUM(COUNTIFS(Q364:AX364,{"TERM","RESIGNED"}))</f>
        <v>31</v>
      </c>
      <c r="BO364" s="1" t="s">
        <v>45</v>
      </c>
      <c r="BP364" s="42" t="s">
        <v>1018</v>
      </c>
      <c r="BQ364" s="34"/>
    </row>
    <row r="365" spans="1:69" x14ac:dyDescent="0.25">
      <c r="A365" s="32">
        <f t="shared" si="36"/>
        <v>363</v>
      </c>
      <c r="B365" s="1" t="s">
        <v>172</v>
      </c>
      <c r="C365" s="1">
        <v>102113</v>
      </c>
      <c r="D365" s="27">
        <v>102113</v>
      </c>
      <c r="E365" s="1" t="s">
        <v>945</v>
      </c>
      <c r="F365" s="34" t="s">
        <v>478</v>
      </c>
      <c r="G365" s="34" t="s">
        <v>123</v>
      </c>
      <c r="H365" s="30">
        <v>44543</v>
      </c>
      <c r="I365" s="30" t="s">
        <v>39</v>
      </c>
      <c r="J365" s="30" t="s">
        <v>39</v>
      </c>
      <c r="K365" s="42">
        <f t="shared" ca="1" si="31"/>
        <v>759</v>
      </c>
      <c r="L365" s="44" t="str">
        <f t="shared" si="32"/>
        <v>Non Billable</v>
      </c>
      <c r="M365" s="34" t="s">
        <v>130</v>
      </c>
      <c r="N365" s="1" t="s">
        <v>41</v>
      </c>
      <c r="O365" s="1" t="s">
        <v>42</v>
      </c>
      <c r="P365" s="1"/>
      <c r="Q365" s="1"/>
      <c r="R365" s="1" t="s">
        <v>43</v>
      </c>
      <c r="S365" s="33" t="s">
        <v>131</v>
      </c>
      <c r="T365" s="47" t="s">
        <v>965</v>
      </c>
      <c r="U365" s="47" t="s">
        <v>20</v>
      </c>
      <c r="V365" s="47" t="s">
        <v>20</v>
      </c>
      <c r="W365" s="47" t="s">
        <v>965</v>
      </c>
      <c r="X365" s="47" t="s">
        <v>965</v>
      </c>
      <c r="Y365" s="47" t="s">
        <v>965</v>
      </c>
      <c r="Z365" s="47" t="s">
        <v>965</v>
      </c>
      <c r="AA365" s="47" t="s">
        <v>965</v>
      </c>
      <c r="AB365" s="47" t="s">
        <v>20</v>
      </c>
      <c r="AC365" s="47" t="s">
        <v>20</v>
      </c>
      <c r="AD365" s="47" t="s">
        <v>965</v>
      </c>
      <c r="AE365" s="47" t="s">
        <v>965</v>
      </c>
      <c r="AF365" s="47" t="s">
        <v>965</v>
      </c>
      <c r="AG365" s="47" t="s">
        <v>967</v>
      </c>
      <c r="AH365" s="47" t="s">
        <v>965</v>
      </c>
      <c r="AI365" s="47" t="s">
        <v>20</v>
      </c>
      <c r="AJ365" s="47" t="s">
        <v>20</v>
      </c>
      <c r="AK365" s="47" t="s">
        <v>965</v>
      </c>
      <c r="AL365" s="47" t="s">
        <v>965</v>
      </c>
      <c r="AM365" s="47" t="s">
        <v>965</v>
      </c>
      <c r="AN365" s="47" t="s">
        <v>965</v>
      </c>
      <c r="AO365" s="47" t="s">
        <v>965</v>
      </c>
      <c r="AP365" s="47" t="s">
        <v>20</v>
      </c>
      <c r="AQ365" s="47" t="s">
        <v>20</v>
      </c>
      <c r="AR365" s="47" t="s">
        <v>20</v>
      </c>
      <c r="AS365" s="47" t="s">
        <v>965</v>
      </c>
      <c r="AT365" s="47" t="s">
        <v>21</v>
      </c>
      <c r="AU365" s="47" t="s">
        <v>965</v>
      </c>
      <c r="AV365" s="47" t="s">
        <v>965</v>
      </c>
      <c r="AW365" s="47" t="s">
        <v>20</v>
      </c>
      <c r="AX365" s="47" t="s">
        <v>20</v>
      </c>
      <c r="AY365" s="42">
        <f>COUNTIFS($T365:$AX365,"P")</f>
        <v>18</v>
      </c>
      <c r="AZ365" s="42">
        <f>COUNTIFS($T365:$AX365,"HD")/2</f>
        <v>0</v>
      </c>
      <c r="BA365" s="42">
        <f>COUNTIFS($T365:$AX365,"DO")</f>
        <v>11</v>
      </c>
      <c r="BB365" s="1">
        <f>COUNTIFS($T365:$AX365,"UPL")</f>
        <v>1</v>
      </c>
      <c r="BC365" s="42">
        <f>COUNTIFS($T365:$AX365,"LWP")</f>
        <v>0</v>
      </c>
      <c r="BD365" s="42">
        <f>SUM(COUNTIFS($T365:$AX365,{"PAT","MAT"}))</f>
        <v>0</v>
      </c>
      <c r="BE365" s="42">
        <f>COUNTIFS($T365:$AX365,"HO")</f>
        <v>0</v>
      </c>
      <c r="BF365" s="42">
        <f>COUNTIFS($T365:$AX365,"NA")</f>
        <v>0</v>
      </c>
      <c r="BG365" s="42">
        <f>COUNTIFS($T365:$AX365,"PL")</f>
        <v>0</v>
      </c>
      <c r="BH365" s="42">
        <f>COUNTIFS($T365:$AX365,"CL")</f>
        <v>1</v>
      </c>
      <c r="BI365" s="42">
        <f>COUNTIFS($T365:$AX365,"BL")</f>
        <v>0</v>
      </c>
      <c r="BJ365" s="42">
        <f>COUNTIFS($T365:$AX365,"CO")</f>
        <v>0</v>
      </c>
      <c r="BK365" s="42">
        <f t="shared" si="33"/>
        <v>1</v>
      </c>
      <c r="BL365" s="42">
        <f t="shared" si="34"/>
        <v>1</v>
      </c>
      <c r="BM365" s="42">
        <f t="shared" si="35"/>
        <v>1</v>
      </c>
      <c r="BN365" s="42">
        <f>SUM(AY365:BJ365)+SUM(COUNTIFS(Q365:AX365,{"TERM","RESIGNED"}))</f>
        <v>31</v>
      </c>
      <c r="BO365" s="1" t="s">
        <v>45</v>
      </c>
      <c r="BP365" s="42" t="s">
        <v>1021</v>
      </c>
      <c r="BQ365" s="34"/>
    </row>
    <row r="366" spans="1:69" x14ac:dyDescent="0.25">
      <c r="A366" s="32">
        <f t="shared" si="36"/>
        <v>364</v>
      </c>
      <c r="B366" s="1" t="s">
        <v>172</v>
      </c>
      <c r="C366" s="1">
        <v>102129</v>
      </c>
      <c r="D366" s="27">
        <v>102129</v>
      </c>
      <c r="E366" s="1" t="s">
        <v>946</v>
      </c>
      <c r="F366" s="34" t="s">
        <v>476</v>
      </c>
      <c r="G366" s="34" t="s">
        <v>80</v>
      </c>
      <c r="H366" s="30">
        <v>44543</v>
      </c>
      <c r="I366" s="30" t="s">
        <v>39</v>
      </c>
      <c r="J366" s="30" t="s">
        <v>39</v>
      </c>
      <c r="K366" s="42">
        <f t="shared" ca="1" si="31"/>
        <v>759</v>
      </c>
      <c r="L366" s="44" t="str">
        <f t="shared" si="32"/>
        <v>Non Billable</v>
      </c>
      <c r="M366" s="34" t="s">
        <v>56</v>
      </c>
      <c r="N366" s="1" t="s">
        <v>41</v>
      </c>
      <c r="O366" s="1" t="s">
        <v>42</v>
      </c>
      <c r="P366" s="1"/>
      <c r="Q366" s="1"/>
      <c r="R366" s="1" t="s">
        <v>43</v>
      </c>
      <c r="S366" s="33" t="s">
        <v>103</v>
      </c>
      <c r="T366" s="47" t="s">
        <v>965</v>
      </c>
      <c r="U366" s="47" t="s">
        <v>20</v>
      </c>
      <c r="V366" s="47" t="s">
        <v>20</v>
      </c>
      <c r="W366" s="47" t="s">
        <v>965</v>
      </c>
      <c r="X366" s="47" t="s">
        <v>965</v>
      </c>
      <c r="Y366" s="47" t="s">
        <v>965</v>
      </c>
      <c r="Z366" s="47" t="s">
        <v>965</v>
      </c>
      <c r="AA366" s="47" t="s">
        <v>965</v>
      </c>
      <c r="AB366" s="47" t="s">
        <v>20</v>
      </c>
      <c r="AC366" s="47" t="s">
        <v>20</v>
      </c>
      <c r="AD366" s="47" t="s">
        <v>967</v>
      </c>
      <c r="AE366" s="47" t="s">
        <v>968</v>
      </c>
      <c r="AF366" s="47" t="s">
        <v>968</v>
      </c>
      <c r="AG366" s="47" t="s">
        <v>968</v>
      </c>
      <c r="AH366" s="47" t="s">
        <v>968</v>
      </c>
      <c r="AI366" s="47" t="s">
        <v>20</v>
      </c>
      <c r="AJ366" s="47" t="s">
        <v>20</v>
      </c>
      <c r="AK366" s="47" t="s">
        <v>968</v>
      </c>
      <c r="AL366" s="47" t="s">
        <v>968</v>
      </c>
      <c r="AM366" s="47" t="s">
        <v>968</v>
      </c>
      <c r="AN366" s="47" t="s">
        <v>965</v>
      </c>
      <c r="AO366" s="47" t="s">
        <v>965</v>
      </c>
      <c r="AP366" s="47" t="s">
        <v>20</v>
      </c>
      <c r="AQ366" s="47" t="s">
        <v>20</v>
      </c>
      <c r="AR366" s="47" t="s">
        <v>20</v>
      </c>
      <c r="AS366" s="47" t="s">
        <v>965</v>
      </c>
      <c r="AT366" s="47" t="s">
        <v>965</v>
      </c>
      <c r="AU366" s="47" t="s">
        <v>965</v>
      </c>
      <c r="AV366" s="47" t="s">
        <v>965</v>
      </c>
      <c r="AW366" s="47" t="s">
        <v>20</v>
      </c>
      <c r="AX366" s="47" t="s">
        <v>20</v>
      </c>
      <c r="AY366" s="42">
        <f>COUNTIFS($T366:$AX366,"P")</f>
        <v>12</v>
      </c>
      <c r="AZ366" s="42">
        <f>COUNTIFS($T366:$AX366,"HD")/2</f>
        <v>0</v>
      </c>
      <c r="BA366" s="42">
        <f>COUNTIFS($T366:$AX366,"DO")</f>
        <v>11</v>
      </c>
      <c r="BB366" s="1">
        <f>COUNTIFS($T366:$AX366,"UPL")</f>
        <v>0</v>
      </c>
      <c r="BC366" s="42">
        <f>COUNTIFS($T366:$AX366,"LWP")</f>
        <v>0</v>
      </c>
      <c r="BD366" s="42">
        <f>SUM(COUNTIFS($T366:$AX366,{"PAT","MAT"}))</f>
        <v>0</v>
      </c>
      <c r="BE366" s="42">
        <f>COUNTIFS($T366:$AX366,"HO")</f>
        <v>0</v>
      </c>
      <c r="BF366" s="42">
        <f>COUNTIFS($T366:$AX366,"NA")</f>
        <v>0</v>
      </c>
      <c r="BG366" s="42">
        <f>COUNTIFS($T366:$AX366,"PL")</f>
        <v>7</v>
      </c>
      <c r="BH366" s="42">
        <f>COUNTIFS($T366:$AX366,"CL")</f>
        <v>1</v>
      </c>
      <c r="BI366" s="42">
        <f>COUNTIFS($T366:$AX366,"BL")</f>
        <v>0</v>
      </c>
      <c r="BJ366" s="42">
        <f>COUNTIFS($T366:$AX366,"CO")</f>
        <v>0</v>
      </c>
      <c r="BK366" s="42">
        <f t="shared" si="33"/>
        <v>8</v>
      </c>
      <c r="BL366" s="42">
        <f t="shared" si="34"/>
        <v>0</v>
      </c>
      <c r="BM366" s="42">
        <f t="shared" si="35"/>
        <v>0</v>
      </c>
      <c r="BN366" s="42">
        <f>SUM(AY366:BJ366)+SUM(COUNTIFS(Q366:AX366,{"TERM","RESIGNED"}))</f>
        <v>31</v>
      </c>
      <c r="BO366" s="1" t="s">
        <v>45</v>
      </c>
      <c r="BP366" s="42" t="s">
        <v>1217</v>
      </c>
      <c r="BQ366" s="34"/>
    </row>
    <row r="367" spans="1:69" x14ac:dyDescent="0.25">
      <c r="A367" s="32">
        <f t="shared" si="36"/>
        <v>365</v>
      </c>
      <c r="B367" s="1" t="s">
        <v>172</v>
      </c>
      <c r="C367" s="1">
        <v>102133</v>
      </c>
      <c r="D367" s="27">
        <v>102133</v>
      </c>
      <c r="E367" s="1" t="s">
        <v>946</v>
      </c>
      <c r="F367" s="34" t="s">
        <v>479</v>
      </c>
      <c r="G367" s="34" t="s">
        <v>123</v>
      </c>
      <c r="H367" s="30">
        <v>44543</v>
      </c>
      <c r="I367" s="30" t="s">
        <v>39</v>
      </c>
      <c r="J367" s="30" t="s">
        <v>39</v>
      </c>
      <c r="K367" s="42">
        <f t="shared" ca="1" si="31"/>
        <v>759</v>
      </c>
      <c r="L367" s="44" t="str">
        <f t="shared" si="32"/>
        <v>Billable</v>
      </c>
      <c r="M367" s="34" t="s">
        <v>124</v>
      </c>
      <c r="N367" s="1" t="s">
        <v>41</v>
      </c>
      <c r="O367" s="1" t="s">
        <v>42</v>
      </c>
      <c r="P367" s="1"/>
      <c r="Q367" s="1"/>
      <c r="R367" s="1" t="s">
        <v>43</v>
      </c>
      <c r="S367" s="33" t="s">
        <v>253</v>
      </c>
      <c r="T367" s="47" t="s">
        <v>965</v>
      </c>
      <c r="U367" s="47" t="s">
        <v>20</v>
      </c>
      <c r="V367" s="47" t="s">
        <v>20</v>
      </c>
      <c r="W367" s="47" t="s">
        <v>965</v>
      </c>
      <c r="X367" s="47" t="s">
        <v>965</v>
      </c>
      <c r="Y367" s="47" t="s">
        <v>965</v>
      </c>
      <c r="Z367" s="47" t="s">
        <v>965</v>
      </c>
      <c r="AA367" s="47" t="s">
        <v>965</v>
      </c>
      <c r="AB367" s="47" t="s">
        <v>20</v>
      </c>
      <c r="AC367" s="47" t="s">
        <v>20</v>
      </c>
      <c r="AD367" s="47" t="s">
        <v>965</v>
      </c>
      <c r="AE367" s="47" t="s">
        <v>967</v>
      </c>
      <c r="AF367" s="47" t="s">
        <v>965</v>
      </c>
      <c r="AG367" s="47" t="s">
        <v>965</v>
      </c>
      <c r="AH367" s="47" t="s">
        <v>965</v>
      </c>
      <c r="AI367" s="47" t="s">
        <v>20</v>
      </c>
      <c r="AJ367" s="47" t="s">
        <v>20</v>
      </c>
      <c r="AK367" s="47" t="s">
        <v>965</v>
      </c>
      <c r="AL367" s="47" t="s">
        <v>965</v>
      </c>
      <c r="AM367" s="47" t="s">
        <v>965</v>
      </c>
      <c r="AN367" s="47" t="s">
        <v>965</v>
      </c>
      <c r="AO367" s="47" t="s">
        <v>965</v>
      </c>
      <c r="AP367" s="47" t="s">
        <v>20</v>
      </c>
      <c r="AQ367" s="47" t="s">
        <v>20</v>
      </c>
      <c r="AR367" s="47" t="s">
        <v>20</v>
      </c>
      <c r="AS367" s="47" t="s">
        <v>965</v>
      </c>
      <c r="AT367" s="47" t="s">
        <v>965</v>
      </c>
      <c r="AU367" s="47" t="s">
        <v>965</v>
      </c>
      <c r="AV367" s="47" t="s">
        <v>967</v>
      </c>
      <c r="AW367" s="47" t="s">
        <v>20</v>
      </c>
      <c r="AX367" s="47" t="s">
        <v>20</v>
      </c>
      <c r="AY367" s="42">
        <f>COUNTIFS($T367:$AX367,"P")</f>
        <v>18</v>
      </c>
      <c r="AZ367" s="42">
        <f>COUNTIFS($T367:$AX367,"HD")/2</f>
        <v>0</v>
      </c>
      <c r="BA367" s="42">
        <f>COUNTIFS($T367:$AX367,"DO")</f>
        <v>11</v>
      </c>
      <c r="BB367" s="1">
        <f>COUNTIFS($T367:$AX367,"UPL")</f>
        <v>0</v>
      </c>
      <c r="BC367" s="42">
        <f>COUNTIFS($T367:$AX367,"LWP")</f>
        <v>0</v>
      </c>
      <c r="BD367" s="42">
        <f>SUM(COUNTIFS($T367:$AX367,{"PAT","MAT"}))</f>
        <v>0</v>
      </c>
      <c r="BE367" s="42">
        <f>COUNTIFS($T367:$AX367,"HO")</f>
        <v>0</v>
      </c>
      <c r="BF367" s="42">
        <f>COUNTIFS($T367:$AX367,"NA")</f>
        <v>0</v>
      </c>
      <c r="BG367" s="42">
        <f>COUNTIFS($T367:$AX367,"PL")</f>
        <v>0</v>
      </c>
      <c r="BH367" s="42">
        <f>COUNTIFS($T367:$AX367,"CL")</f>
        <v>2</v>
      </c>
      <c r="BI367" s="42">
        <f>COUNTIFS($T367:$AX367,"BL")</f>
        <v>0</v>
      </c>
      <c r="BJ367" s="42">
        <f>COUNTIFS($T367:$AX367,"CO")</f>
        <v>0</v>
      </c>
      <c r="BK367" s="42">
        <f t="shared" si="33"/>
        <v>2</v>
      </c>
      <c r="BL367" s="42">
        <f t="shared" si="34"/>
        <v>1</v>
      </c>
      <c r="BM367" s="42">
        <f t="shared" si="35"/>
        <v>1</v>
      </c>
      <c r="BN367" s="42">
        <f>SUM(AY367:BJ367)+SUM(COUNTIFS(Q367:AX367,{"TERM","RESIGNED"}))</f>
        <v>31</v>
      </c>
      <c r="BO367" s="1" t="s">
        <v>45</v>
      </c>
      <c r="BP367" s="42" t="s">
        <v>1018</v>
      </c>
      <c r="BQ367" s="34"/>
    </row>
    <row r="368" spans="1:69" x14ac:dyDescent="0.25">
      <c r="A368" s="32">
        <f t="shared" si="36"/>
        <v>366</v>
      </c>
      <c r="B368" s="1" t="s">
        <v>172</v>
      </c>
      <c r="C368" s="1">
        <v>102139</v>
      </c>
      <c r="D368" s="27">
        <v>102139</v>
      </c>
      <c r="E368" s="1" t="s">
        <v>946</v>
      </c>
      <c r="F368" s="34" t="s">
        <v>477</v>
      </c>
      <c r="G368" s="34" t="s">
        <v>123</v>
      </c>
      <c r="H368" s="30">
        <v>44543</v>
      </c>
      <c r="I368" s="30" t="s">
        <v>39</v>
      </c>
      <c r="J368" s="30" t="s">
        <v>39</v>
      </c>
      <c r="K368" s="42">
        <f t="shared" ca="1" si="31"/>
        <v>759</v>
      </c>
      <c r="L368" s="44" t="str">
        <f t="shared" si="32"/>
        <v>Billable</v>
      </c>
      <c r="M368" s="34" t="s">
        <v>124</v>
      </c>
      <c r="N368" s="1" t="s">
        <v>41</v>
      </c>
      <c r="O368" s="1" t="s">
        <v>42</v>
      </c>
      <c r="P368" s="1"/>
      <c r="Q368" s="1"/>
      <c r="R368" s="1" t="s">
        <v>43</v>
      </c>
      <c r="S368" s="33" t="s">
        <v>303</v>
      </c>
      <c r="T368" s="47" t="s">
        <v>966</v>
      </c>
      <c r="U368" s="47" t="s">
        <v>20</v>
      </c>
      <c r="V368" s="47" t="s">
        <v>20</v>
      </c>
      <c r="W368" s="47" t="s">
        <v>965</v>
      </c>
      <c r="X368" s="47" t="s">
        <v>967</v>
      </c>
      <c r="Y368" s="47" t="s">
        <v>965</v>
      </c>
      <c r="Z368" s="47" t="s">
        <v>965</v>
      </c>
      <c r="AA368" s="47" t="s">
        <v>965</v>
      </c>
      <c r="AB368" s="47" t="s">
        <v>20</v>
      </c>
      <c r="AC368" s="47" t="s">
        <v>20</v>
      </c>
      <c r="AD368" s="47" t="s">
        <v>965</v>
      </c>
      <c r="AE368" s="47" t="s">
        <v>968</v>
      </c>
      <c r="AF368" s="47" t="s">
        <v>965</v>
      </c>
      <c r="AG368" s="47" t="s">
        <v>965</v>
      </c>
      <c r="AH368" s="47" t="s">
        <v>22</v>
      </c>
      <c r="AI368" s="47" t="s">
        <v>20</v>
      </c>
      <c r="AJ368" s="47" t="s">
        <v>20</v>
      </c>
      <c r="AK368" s="47" t="s">
        <v>965</v>
      </c>
      <c r="AL368" s="47" t="s">
        <v>965</v>
      </c>
      <c r="AM368" s="47" t="s">
        <v>965</v>
      </c>
      <c r="AN368" s="47" t="s">
        <v>965</v>
      </c>
      <c r="AO368" s="47" t="s">
        <v>965</v>
      </c>
      <c r="AP368" s="47" t="s">
        <v>20</v>
      </c>
      <c r="AQ368" s="47" t="s">
        <v>20</v>
      </c>
      <c r="AR368" s="47" t="s">
        <v>20</v>
      </c>
      <c r="AS368" s="47" t="s">
        <v>21</v>
      </c>
      <c r="AT368" s="47" t="s">
        <v>965</v>
      </c>
      <c r="AU368" s="47" t="s">
        <v>965</v>
      </c>
      <c r="AV368" s="47" t="s">
        <v>21</v>
      </c>
      <c r="AW368" s="47" t="s">
        <v>20</v>
      </c>
      <c r="AX368" s="47" t="s">
        <v>20</v>
      </c>
      <c r="AY368" s="42">
        <f>COUNTIFS($T368:$AX368,"P")</f>
        <v>14</v>
      </c>
      <c r="AZ368" s="42">
        <f>COUNTIFS($T368:$AX368,"HD")/2</f>
        <v>0.5</v>
      </c>
      <c r="BA368" s="42">
        <f>COUNTIFS($T368:$AX368,"DO")</f>
        <v>11</v>
      </c>
      <c r="BB368" s="1">
        <f>COUNTIFS($T368:$AX368,"UPL")</f>
        <v>2</v>
      </c>
      <c r="BC368" s="42">
        <f>COUNTIFS($T368:$AX368,"LWP")</f>
        <v>1</v>
      </c>
      <c r="BD368" s="42">
        <f>SUM(COUNTIFS($T368:$AX368,{"PAT","MAT"}))</f>
        <v>0</v>
      </c>
      <c r="BE368" s="42">
        <f>COUNTIFS($T368:$AX368,"HO")</f>
        <v>0</v>
      </c>
      <c r="BF368" s="42">
        <f>COUNTIFS($T368:$AX368,"NA")</f>
        <v>0</v>
      </c>
      <c r="BG368" s="42">
        <f>COUNTIFS($T368:$AX368,"PL")</f>
        <v>1</v>
      </c>
      <c r="BH368" s="42">
        <f>COUNTIFS($T368:$AX368,"CL")</f>
        <v>1</v>
      </c>
      <c r="BI368" s="42">
        <f>COUNTIFS($T368:$AX368,"BL")</f>
        <v>0</v>
      </c>
      <c r="BJ368" s="42">
        <f>COUNTIFS($T368:$AX368,"CO")</f>
        <v>0</v>
      </c>
      <c r="BK368" s="42">
        <f t="shared" si="33"/>
        <v>2</v>
      </c>
      <c r="BL368" s="42">
        <f t="shared" si="34"/>
        <v>0</v>
      </c>
      <c r="BM368" s="42">
        <f t="shared" si="35"/>
        <v>1</v>
      </c>
      <c r="BN368" s="42">
        <f>SUM(AY368:BJ368)+SUM(COUNTIFS(Q368:AX368,{"TERM","RESIGNED"}))</f>
        <v>30.5</v>
      </c>
      <c r="BO368" s="1" t="s">
        <v>45</v>
      </c>
      <c r="BP368" s="42" t="s">
        <v>1020</v>
      </c>
      <c r="BQ368" s="34"/>
    </row>
    <row r="369" spans="1:69" x14ac:dyDescent="0.25">
      <c r="A369" s="32">
        <f t="shared" si="36"/>
        <v>367</v>
      </c>
      <c r="B369" s="1" t="s">
        <v>172</v>
      </c>
      <c r="C369" s="1">
        <v>102151</v>
      </c>
      <c r="D369" s="27">
        <v>102151</v>
      </c>
      <c r="E369" s="1" t="s">
        <v>946</v>
      </c>
      <c r="F369" s="34" t="s">
        <v>481</v>
      </c>
      <c r="G369" s="34" t="s">
        <v>55</v>
      </c>
      <c r="H369" s="30">
        <v>44551</v>
      </c>
      <c r="I369" s="30" t="s">
        <v>39</v>
      </c>
      <c r="J369" s="30" t="s">
        <v>39</v>
      </c>
      <c r="K369" s="42">
        <f t="shared" ca="1" si="31"/>
        <v>751</v>
      </c>
      <c r="L369" s="44" t="str">
        <f t="shared" si="32"/>
        <v>Non Billable</v>
      </c>
      <c r="M369" s="34" t="s">
        <v>56</v>
      </c>
      <c r="N369" s="1" t="s">
        <v>41</v>
      </c>
      <c r="O369" s="1" t="s">
        <v>42</v>
      </c>
      <c r="P369" s="1"/>
      <c r="Q369" s="1"/>
      <c r="R369" s="1" t="s">
        <v>43</v>
      </c>
      <c r="S369" s="33" t="s">
        <v>108</v>
      </c>
      <c r="T369" s="47" t="s">
        <v>965</v>
      </c>
      <c r="U369" s="47" t="s">
        <v>20</v>
      </c>
      <c r="V369" s="47" t="s">
        <v>20</v>
      </c>
      <c r="W369" s="47" t="s">
        <v>965</v>
      </c>
      <c r="X369" s="47" t="s">
        <v>965</v>
      </c>
      <c r="Y369" s="47" t="s">
        <v>965</v>
      </c>
      <c r="Z369" s="47" t="s">
        <v>965</v>
      </c>
      <c r="AA369" s="47" t="s">
        <v>965</v>
      </c>
      <c r="AB369" s="47" t="s">
        <v>20</v>
      </c>
      <c r="AC369" s="47" t="s">
        <v>20</v>
      </c>
      <c r="AD369" s="47" t="s">
        <v>965</v>
      </c>
      <c r="AE369" s="47" t="s">
        <v>965</v>
      </c>
      <c r="AF369" s="47" t="s">
        <v>965</v>
      </c>
      <c r="AG369" s="47" t="s">
        <v>967</v>
      </c>
      <c r="AH369" s="47" t="s">
        <v>967</v>
      </c>
      <c r="AI369" s="47" t="s">
        <v>20</v>
      </c>
      <c r="AJ369" s="47" t="s">
        <v>20</v>
      </c>
      <c r="AK369" s="47" t="s">
        <v>967</v>
      </c>
      <c r="AL369" s="47" t="s">
        <v>967</v>
      </c>
      <c r="AM369" s="47" t="s">
        <v>967</v>
      </c>
      <c r="AN369" s="47" t="s">
        <v>967</v>
      </c>
      <c r="AO369" s="47" t="s">
        <v>967</v>
      </c>
      <c r="AP369" s="47" t="s">
        <v>20</v>
      </c>
      <c r="AQ369" s="47" t="s">
        <v>20</v>
      </c>
      <c r="AR369" s="47" t="s">
        <v>20</v>
      </c>
      <c r="AS369" s="47" t="s">
        <v>968</v>
      </c>
      <c r="AT369" s="47" t="s">
        <v>968</v>
      </c>
      <c r="AU369" s="47" t="s">
        <v>968</v>
      </c>
      <c r="AV369" s="47" t="s">
        <v>968</v>
      </c>
      <c r="AW369" s="47" t="s">
        <v>20</v>
      </c>
      <c r="AX369" s="47" t="s">
        <v>20</v>
      </c>
      <c r="AY369" s="42">
        <f>COUNTIFS($T369:$AX369,"P")</f>
        <v>9</v>
      </c>
      <c r="AZ369" s="42">
        <f>COUNTIFS($T369:$AX369,"HD")/2</f>
        <v>0</v>
      </c>
      <c r="BA369" s="42">
        <f>COUNTIFS($T369:$AX369,"DO")</f>
        <v>11</v>
      </c>
      <c r="BB369" s="1">
        <f>COUNTIFS($T369:$AX369,"UPL")</f>
        <v>0</v>
      </c>
      <c r="BC369" s="42">
        <f>COUNTIFS($T369:$AX369,"LWP")</f>
        <v>0</v>
      </c>
      <c r="BD369" s="42">
        <f>SUM(COUNTIFS($T369:$AX369,{"PAT","MAT"}))</f>
        <v>0</v>
      </c>
      <c r="BE369" s="42">
        <f>COUNTIFS($T369:$AX369,"HO")</f>
        <v>0</v>
      </c>
      <c r="BF369" s="42">
        <f>COUNTIFS($T369:$AX369,"NA")</f>
        <v>0</v>
      </c>
      <c r="BG369" s="42">
        <f>COUNTIFS($T369:$AX369,"PL")</f>
        <v>4</v>
      </c>
      <c r="BH369" s="42">
        <f>COUNTIFS($T369:$AX369,"CL")</f>
        <v>7</v>
      </c>
      <c r="BI369" s="42">
        <f>COUNTIFS($T369:$AX369,"BL")</f>
        <v>0</v>
      </c>
      <c r="BJ369" s="42">
        <f>COUNTIFS($T369:$AX369,"CO")</f>
        <v>0</v>
      </c>
      <c r="BK369" s="42">
        <f t="shared" si="33"/>
        <v>11</v>
      </c>
      <c r="BL369" s="42">
        <f t="shared" si="34"/>
        <v>0</v>
      </c>
      <c r="BM369" s="42">
        <f t="shared" si="35"/>
        <v>0</v>
      </c>
      <c r="BN369" s="42">
        <f>SUM(AY369:BJ369)+SUM(COUNTIFS(Q369:AX369,{"TERM","RESIGNED"}))</f>
        <v>31</v>
      </c>
      <c r="BO369" s="1" t="s">
        <v>45</v>
      </c>
      <c r="BP369" s="42" t="s">
        <v>1021</v>
      </c>
      <c r="BQ369" s="34"/>
    </row>
    <row r="370" spans="1:69" x14ac:dyDescent="0.25">
      <c r="A370" s="32">
        <f t="shared" si="36"/>
        <v>368</v>
      </c>
      <c r="B370" s="1" t="s">
        <v>172</v>
      </c>
      <c r="C370" s="1">
        <v>102178</v>
      </c>
      <c r="D370" s="27">
        <v>102178</v>
      </c>
      <c r="E370" s="1" t="s">
        <v>945</v>
      </c>
      <c r="F370" s="34" t="s">
        <v>483</v>
      </c>
      <c r="G370" s="34" t="s">
        <v>80</v>
      </c>
      <c r="H370" s="30">
        <v>44558</v>
      </c>
      <c r="I370" s="30" t="s">
        <v>39</v>
      </c>
      <c r="J370" s="30" t="s">
        <v>39</v>
      </c>
      <c r="K370" s="42">
        <f t="shared" ca="1" si="31"/>
        <v>744</v>
      </c>
      <c r="L370" s="44" t="str">
        <f t="shared" si="32"/>
        <v>Non Billable</v>
      </c>
      <c r="M370" s="34" t="s">
        <v>56</v>
      </c>
      <c r="N370" s="1" t="s">
        <v>41</v>
      </c>
      <c r="O370" s="1" t="s">
        <v>42</v>
      </c>
      <c r="P370" s="1"/>
      <c r="Q370" s="1"/>
      <c r="R370" s="1" t="s">
        <v>43</v>
      </c>
      <c r="S370" s="33" t="s">
        <v>103</v>
      </c>
      <c r="T370" s="47" t="s">
        <v>965</v>
      </c>
      <c r="U370" s="47" t="s">
        <v>20</v>
      </c>
      <c r="V370" s="47" t="s">
        <v>20</v>
      </c>
      <c r="W370" s="47" t="s">
        <v>965</v>
      </c>
      <c r="X370" s="47" t="s">
        <v>965</v>
      </c>
      <c r="Y370" s="47" t="s">
        <v>965</v>
      </c>
      <c r="Z370" s="47" t="s">
        <v>965</v>
      </c>
      <c r="AA370" s="47" t="s">
        <v>967</v>
      </c>
      <c r="AB370" s="47" t="s">
        <v>20</v>
      </c>
      <c r="AC370" s="47" t="s">
        <v>20</v>
      </c>
      <c r="AD370" s="47" t="s">
        <v>965</v>
      </c>
      <c r="AE370" s="47" t="s">
        <v>965</v>
      </c>
      <c r="AF370" s="47" t="s">
        <v>965</v>
      </c>
      <c r="AG370" s="47" t="s">
        <v>965</v>
      </c>
      <c r="AH370" s="47" t="s">
        <v>965</v>
      </c>
      <c r="AI370" s="47" t="s">
        <v>20</v>
      </c>
      <c r="AJ370" s="47" t="s">
        <v>20</v>
      </c>
      <c r="AK370" s="47" t="s">
        <v>965</v>
      </c>
      <c r="AL370" s="47" t="s">
        <v>965</v>
      </c>
      <c r="AM370" s="47" t="s">
        <v>965</v>
      </c>
      <c r="AN370" s="47" t="s">
        <v>965</v>
      </c>
      <c r="AO370" s="47" t="s">
        <v>965</v>
      </c>
      <c r="AP370" s="47" t="s">
        <v>20</v>
      </c>
      <c r="AQ370" s="47" t="s">
        <v>20</v>
      </c>
      <c r="AR370" s="47" t="s">
        <v>20</v>
      </c>
      <c r="AS370" s="47" t="s">
        <v>965</v>
      </c>
      <c r="AT370" s="47" t="s">
        <v>965</v>
      </c>
      <c r="AU370" s="47" t="s">
        <v>965</v>
      </c>
      <c r="AV370" s="47" t="s">
        <v>965</v>
      </c>
      <c r="AW370" s="47" t="s">
        <v>20</v>
      </c>
      <c r="AX370" s="47" t="s">
        <v>20</v>
      </c>
      <c r="AY370" s="42">
        <f>COUNTIFS($T370:$AX370,"P")</f>
        <v>19</v>
      </c>
      <c r="AZ370" s="42">
        <f>COUNTIFS($T370:$AX370,"HD")/2</f>
        <v>0</v>
      </c>
      <c r="BA370" s="42">
        <f>COUNTIFS($T370:$AX370,"DO")</f>
        <v>11</v>
      </c>
      <c r="BB370" s="1">
        <f>COUNTIFS($T370:$AX370,"UPL")</f>
        <v>0</v>
      </c>
      <c r="BC370" s="42">
        <f>COUNTIFS($T370:$AX370,"LWP")</f>
        <v>0</v>
      </c>
      <c r="BD370" s="42">
        <f>SUM(COUNTIFS($T370:$AX370,{"PAT","MAT"}))</f>
        <v>0</v>
      </c>
      <c r="BE370" s="42">
        <f>COUNTIFS($T370:$AX370,"HO")</f>
        <v>0</v>
      </c>
      <c r="BF370" s="42">
        <f>COUNTIFS($T370:$AX370,"NA")</f>
        <v>0</v>
      </c>
      <c r="BG370" s="42">
        <f>COUNTIFS($T370:$AX370,"PL")</f>
        <v>0</v>
      </c>
      <c r="BH370" s="42">
        <f>COUNTIFS($T370:$AX370,"CL")</f>
        <v>1</v>
      </c>
      <c r="BI370" s="42">
        <f>COUNTIFS($T370:$AX370,"BL")</f>
        <v>0</v>
      </c>
      <c r="BJ370" s="42">
        <f>COUNTIFS($T370:$AX370,"CO")</f>
        <v>0</v>
      </c>
      <c r="BK370" s="42">
        <f t="shared" si="33"/>
        <v>1</v>
      </c>
      <c r="BL370" s="42">
        <f t="shared" si="34"/>
        <v>1</v>
      </c>
      <c r="BM370" s="42">
        <f t="shared" si="35"/>
        <v>1</v>
      </c>
      <c r="BN370" s="42">
        <f>SUM(AY370:BJ370)+SUM(COUNTIFS(Q370:AX370,{"TERM","RESIGNED"}))</f>
        <v>31</v>
      </c>
      <c r="BO370" s="1" t="s">
        <v>45</v>
      </c>
      <c r="BP370" s="42" t="s">
        <v>1024</v>
      </c>
      <c r="BQ370" s="34"/>
    </row>
    <row r="371" spans="1:69" x14ac:dyDescent="0.25">
      <c r="A371" s="32">
        <f t="shared" si="36"/>
        <v>369</v>
      </c>
      <c r="B371" s="1" t="s">
        <v>172</v>
      </c>
      <c r="C371" s="1">
        <v>102192</v>
      </c>
      <c r="D371" s="27">
        <v>102192</v>
      </c>
      <c r="E371" s="1" t="s">
        <v>945</v>
      </c>
      <c r="F371" s="34" t="s">
        <v>482</v>
      </c>
      <c r="G371" s="34" t="s">
        <v>80</v>
      </c>
      <c r="H371" s="30">
        <v>44558</v>
      </c>
      <c r="I371" s="30" t="s">
        <v>39</v>
      </c>
      <c r="J371" s="30" t="s">
        <v>39</v>
      </c>
      <c r="K371" s="42">
        <f t="shared" ca="1" si="31"/>
        <v>744</v>
      </c>
      <c r="L371" s="44" t="str">
        <f t="shared" si="32"/>
        <v>Non Billable</v>
      </c>
      <c r="M371" s="34" t="s">
        <v>56</v>
      </c>
      <c r="N371" s="1" t="s">
        <v>41</v>
      </c>
      <c r="O371" s="1" t="s">
        <v>42</v>
      </c>
      <c r="P371" s="1"/>
      <c r="Q371" s="1"/>
      <c r="R371" s="1" t="s">
        <v>43</v>
      </c>
      <c r="S371" s="33" t="s">
        <v>85</v>
      </c>
      <c r="T371" s="47" t="s">
        <v>965</v>
      </c>
      <c r="U371" s="47" t="s">
        <v>20</v>
      </c>
      <c r="V371" s="47" t="s">
        <v>20</v>
      </c>
      <c r="W371" s="47" t="s">
        <v>965</v>
      </c>
      <c r="X371" s="47" t="s">
        <v>965</v>
      </c>
      <c r="Y371" s="47" t="s">
        <v>965</v>
      </c>
      <c r="Z371" s="47" t="s">
        <v>965</v>
      </c>
      <c r="AA371" s="47" t="s">
        <v>965</v>
      </c>
      <c r="AB371" s="47" t="s">
        <v>20</v>
      </c>
      <c r="AC371" s="47" t="s">
        <v>20</v>
      </c>
      <c r="AD371" s="47" t="s">
        <v>965</v>
      </c>
      <c r="AE371" s="47" t="s">
        <v>965</v>
      </c>
      <c r="AF371" s="47" t="s">
        <v>965</v>
      </c>
      <c r="AG371" s="47" t="s">
        <v>965</v>
      </c>
      <c r="AH371" s="47" t="s">
        <v>965</v>
      </c>
      <c r="AI371" s="47" t="s">
        <v>20</v>
      </c>
      <c r="AJ371" s="47" t="s">
        <v>20</v>
      </c>
      <c r="AK371" s="47" t="s">
        <v>965</v>
      </c>
      <c r="AL371" s="47" t="s">
        <v>965</v>
      </c>
      <c r="AM371" s="47" t="s">
        <v>965</v>
      </c>
      <c r="AN371" s="47" t="s">
        <v>965</v>
      </c>
      <c r="AO371" s="47" t="s">
        <v>965</v>
      </c>
      <c r="AP371" s="47" t="s">
        <v>20</v>
      </c>
      <c r="AQ371" s="47" t="s">
        <v>20</v>
      </c>
      <c r="AR371" s="47" t="s">
        <v>20</v>
      </c>
      <c r="AS371" s="47" t="s">
        <v>965</v>
      </c>
      <c r="AT371" s="47" t="s">
        <v>965</v>
      </c>
      <c r="AU371" s="47" t="s">
        <v>965</v>
      </c>
      <c r="AV371" s="47" t="s">
        <v>965</v>
      </c>
      <c r="AW371" s="47" t="s">
        <v>20</v>
      </c>
      <c r="AX371" s="47" t="s">
        <v>20</v>
      </c>
      <c r="AY371" s="42">
        <f>COUNTIFS($T371:$AX371,"P")</f>
        <v>20</v>
      </c>
      <c r="AZ371" s="42">
        <f>COUNTIFS($T371:$AX371,"HD")/2</f>
        <v>0</v>
      </c>
      <c r="BA371" s="42">
        <f>COUNTIFS($T371:$AX371,"DO")</f>
        <v>11</v>
      </c>
      <c r="BB371" s="1">
        <f>COUNTIFS($T371:$AX371,"UPL")</f>
        <v>0</v>
      </c>
      <c r="BC371" s="42">
        <f>COUNTIFS($T371:$AX371,"LWP")</f>
        <v>0</v>
      </c>
      <c r="BD371" s="42">
        <f>SUM(COUNTIFS($T371:$AX371,{"PAT","MAT"}))</f>
        <v>0</v>
      </c>
      <c r="BE371" s="42">
        <f>COUNTIFS($T371:$AX371,"HO")</f>
        <v>0</v>
      </c>
      <c r="BF371" s="42">
        <f>COUNTIFS($T371:$AX371,"NA")</f>
        <v>0</v>
      </c>
      <c r="BG371" s="42">
        <f>COUNTIFS($T371:$AX371,"PL")</f>
        <v>0</v>
      </c>
      <c r="BH371" s="42">
        <f>COUNTIFS($T371:$AX371,"CL")</f>
        <v>0</v>
      </c>
      <c r="BI371" s="42">
        <f>COUNTIFS($T371:$AX371,"BL")</f>
        <v>0</v>
      </c>
      <c r="BJ371" s="42">
        <f>COUNTIFS($T371:$AX371,"CO")</f>
        <v>0</v>
      </c>
      <c r="BK371" s="42">
        <f t="shared" si="33"/>
        <v>0</v>
      </c>
      <c r="BL371" s="42">
        <f t="shared" si="34"/>
        <v>1</v>
      </c>
      <c r="BM371" s="42">
        <f t="shared" si="35"/>
        <v>1</v>
      </c>
      <c r="BN371" s="42">
        <f>SUM(AY371:BJ371)+SUM(COUNTIFS(Q371:AX371,{"TERM","RESIGNED"}))</f>
        <v>31</v>
      </c>
      <c r="BO371" s="1" t="s">
        <v>45</v>
      </c>
      <c r="BP371" s="42" t="s">
        <v>1218</v>
      </c>
      <c r="BQ371" s="34"/>
    </row>
    <row r="372" spans="1:69" x14ac:dyDescent="0.25">
      <c r="A372" s="32">
        <f t="shared" si="36"/>
        <v>370</v>
      </c>
      <c r="B372" s="1" t="s">
        <v>172</v>
      </c>
      <c r="C372" s="1">
        <v>102225</v>
      </c>
      <c r="D372" s="27">
        <v>102225</v>
      </c>
      <c r="E372" s="1" t="s">
        <v>946</v>
      </c>
      <c r="F372" s="34" t="s">
        <v>486</v>
      </c>
      <c r="G372" s="34" t="s">
        <v>123</v>
      </c>
      <c r="H372" s="30">
        <v>44566</v>
      </c>
      <c r="I372" s="30" t="s">
        <v>39</v>
      </c>
      <c r="J372" s="30" t="s">
        <v>39</v>
      </c>
      <c r="K372" s="42">
        <f t="shared" ca="1" si="31"/>
        <v>736</v>
      </c>
      <c r="L372" s="44" t="str">
        <f t="shared" si="32"/>
        <v>Billable</v>
      </c>
      <c r="M372" s="34" t="s">
        <v>124</v>
      </c>
      <c r="N372" s="1" t="s">
        <v>41</v>
      </c>
      <c r="O372" s="1" t="s">
        <v>42</v>
      </c>
      <c r="P372" s="1"/>
      <c r="Q372" s="1"/>
      <c r="R372" s="1" t="s">
        <v>43</v>
      </c>
      <c r="S372" s="33" t="s">
        <v>135</v>
      </c>
      <c r="T372" s="47" t="s">
        <v>965</v>
      </c>
      <c r="U372" s="47" t="s">
        <v>20</v>
      </c>
      <c r="V372" s="47" t="s">
        <v>20</v>
      </c>
      <c r="W372" s="47" t="s">
        <v>965</v>
      </c>
      <c r="X372" s="47" t="s">
        <v>967</v>
      </c>
      <c r="Y372" s="47" t="s">
        <v>965</v>
      </c>
      <c r="Z372" s="47" t="s">
        <v>965</v>
      </c>
      <c r="AA372" s="47" t="s">
        <v>965</v>
      </c>
      <c r="AB372" s="47" t="s">
        <v>20</v>
      </c>
      <c r="AC372" s="47" t="s">
        <v>20</v>
      </c>
      <c r="AD372" s="47" t="s">
        <v>965</v>
      </c>
      <c r="AE372" s="47" t="s">
        <v>965</v>
      </c>
      <c r="AF372" s="47" t="s">
        <v>965</v>
      </c>
      <c r="AG372" s="47" t="s">
        <v>965</v>
      </c>
      <c r="AH372" s="47" t="s">
        <v>965</v>
      </c>
      <c r="AI372" s="47" t="s">
        <v>20</v>
      </c>
      <c r="AJ372" s="47" t="s">
        <v>20</v>
      </c>
      <c r="AK372" s="47" t="s">
        <v>965</v>
      </c>
      <c r="AL372" s="47" t="s">
        <v>965</v>
      </c>
      <c r="AM372" s="47" t="s">
        <v>970</v>
      </c>
      <c r="AN372" s="47" t="s">
        <v>965</v>
      </c>
      <c r="AO372" s="47" t="s">
        <v>967</v>
      </c>
      <c r="AP372" s="47" t="s">
        <v>20</v>
      </c>
      <c r="AQ372" s="47" t="s">
        <v>20</v>
      </c>
      <c r="AR372" s="47" t="s">
        <v>20</v>
      </c>
      <c r="AS372" s="47" t="s">
        <v>965</v>
      </c>
      <c r="AT372" s="47" t="s">
        <v>965</v>
      </c>
      <c r="AU372" s="47" t="s">
        <v>965</v>
      </c>
      <c r="AV372" s="47" t="s">
        <v>965</v>
      </c>
      <c r="AW372" s="47" t="s">
        <v>20</v>
      </c>
      <c r="AX372" s="47" t="s">
        <v>20</v>
      </c>
      <c r="AY372" s="42">
        <f>COUNTIFS($T372:$AX372,"P")</f>
        <v>17</v>
      </c>
      <c r="AZ372" s="42">
        <f>COUNTIFS($T372:$AX372,"HD")/2</f>
        <v>0</v>
      </c>
      <c r="BA372" s="42">
        <f>COUNTIFS($T372:$AX372,"DO")</f>
        <v>11</v>
      </c>
      <c r="BB372" s="1">
        <f>COUNTIFS($T372:$AX372,"UPL")</f>
        <v>0</v>
      </c>
      <c r="BC372" s="42">
        <f>COUNTIFS($T372:$AX372,"LWP")</f>
        <v>0</v>
      </c>
      <c r="BD372" s="42">
        <f>SUM(COUNTIFS($T372:$AX372,{"PAT","MAT"}))</f>
        <v>0</v>
      </c>
      <c r="BE372" s="42">
        <f>COUNTIFS($T372:$AX372,"HO")</f>
        <v>0</v>
      </c>
      <c r="BF372" s="42">
        <f>COUNTIFS($T372:$AX372,"NA")</f>
        <v>0</v>
      </c>
      <c r="BG372" s="42">
        <f>COUNTIFS($T372:$AX372,"PL")</f>
        <v>0</v>
      </c>
      <c r="BH372" s="42">
        <f>COUNTIFS($T372:$AX372,"CL")</f>
        <v>2</v>
      </c>
      <c r="BI372" s="42">
        <f>COUNTIFS($T372:$AX372,"BL")</f>
        <v>1</v>
      </c>
      <c r="BJ372" s="42">
        <f>COUNTIFS($T372:$AX372,"CO")</f>
        <v>0</v>
      </c>
      <c r="BK372" s="42">
        <f t="shared" si="33"/>
        <v>3</v>
      </c>
      <c r="BL372" s="42">
        <f t="shared" si="34"/>
        <v>1</v>
      </c>
      <c r="BM372" s="42">
        <f t="shared" si="35"/>
        <v>1</v>
      </c>
      <c r="BN372" s="42">
        <f>SUM(AY372:BJ372)+SUM(COUNTIFS(Q372:AX372,{"TERM","RESIGNED"}))</f>
        <v>31</v>
      </c>
      <c r="BO372" s="1" t="s">
        <v>45</v>
      </c>
      <c r="BP372" s="42" t="s">
        <v>1018</v>
      </c>
      <c r="BQ372" s="34"/>
    </row>
    <row r="373" spans="1:69" x14ac:dyDescent="0.25">
      <c r="A373" s="32">
        <f t="shared" si="36"/>
        <v>371</v>
      </c>
      <c r="B373" s="1" t="s">
        <v>172</v>
      </c>
      <c r="C373" s="1">
        <v>102226</v>
      </c>
      <c r="D373" s="27">
        <v>102226</v>
      </c>
      <c r="E373" s="1" t="s">
        <v>946</v>
      </c>
      <c r="F373" s="34" t="s">
        <v>487</v>
      </c>
      <c r="G373" s="34" t="s">
        <v>190</v>
      </c>
      <c r="H373" s="30">
        <v>44566</v>
      </c>
      <c r="I373" s="30" t="s">
        <v>39</v>
      </c>
      <c r="J373" s="30" t="s">
        <v>39</v>
      </c>
      <c r="K373" s="42">
        <f t="shared" ca="1" si="31"/>
        <v>736</v>
      </c>
      <c r="L373" s="44" t="str">
        <f t="shared" si="32"/>
        <v>Billable</v>
      </c>
      <c r="M373" s="34" t="s">
        <v>187</v>
      </c>
      <c r="N373" s="1" t="s">
        <v>41</v>
      </c>
      <c r="O373" s="1" t="s">
        <v>42</v>
      </c>
      <c r="P373" s="1"/>
      <c r="Q373" s="1"/>
      <c r="R373" s="1" t="s">
        <v>57</v>
      </c>
      <c r="S373" s="33" t="s">
        <v>146</v>
      </c>
      <c r="T373" s="47" t="s">
        <v>965</v>
      </c>
      <c r="U373" s="47" t="s">
        <v>20</v>
      </c>
      <c r="V373" s="47" t="s">
        <v>20</v>
      </c>
      <c r="W373" s="47" t="s">
        <v>965</v>
      </c>
      <c r="X373" s="47" t="s">
        <v>965</v>
      </c>
      <c r="Y373" s="47" t="s">
        <v>965</v>
      </c>
      <c r="Z373" s="47" t="s">
        <v>965</v>
      </c>
      <c r="AA373" s="47" t="s">
        <v>965</v>
      </c>
      <c r="AB373" s="47" t="s">
        <v>20</v>
      </c>
      <c r="AC373" s="47" t="s">
        <v>20</v>
      </c>
      <c r="AD373" s="47" t="s">
        <v>965</v>
      </c>
      <c r="AE373" s="47" t="s">
        <v>965</v>
      </c>
      <c r="AF373" s="47" t="s">
        <v>965</v>
      </c>
      <c r="AG373" s="47" t="s">
        <v>967</v>
      </c>
      <c r="AH373" s="47" t="s">
        <v>965</v>
      </c>
      <c r="AI373" s="47" t="s">
        <v>20</v>
      </c>
      <c r="AJ373" s="47" t="s">
        <v>20</v>
      </c>
      <c r="AK373" s="47" t="s">
        <v>965</v>
      </c>
      <c r="AL373" s="47" t="s">
        <v>965</v>
      </c>
      <c r="AM373" s="47" t="s">
        <v>965</v>
      </c>
      <c r="AN373" s="47" t="s">
        <v>965</v>
      </c>
      <c r="AO373" s="47" t="s">
        <v>965</v>
      </c>
      <c r="AP373" s="47" t="s">
        <v>20</v>
      </c>
      <c r="AQ373" s="47" t="s">
        <v>20</v>
      </c>
      <c r="AR373" s="47" t="s">
        <v>20</v>
      </c>
      <c r="AS373" s="47" t="s">
        <v>965</v>
      </c>
      <c r="AT373" s="47" t="s">
        <v>965</v>
      </c>
      <c r="AU373" s="47" t="s">
        <v>965</v>
      </c>
      <c r="AV373" s="47" t="s">
        <v>965</v>
      </c>
      <c r="AW373" s="47" t="s">
        <v>20</v>
      </c>
      <c r="AX373" s="47" t="s">
        <v>20</v>
      </c>
      <c r="AY373" s="42">
        <f>COUNTIFS($T373:$AX373,"P")</f>
        <v>19</v>
      </c>
      <c r="AZ373" s="42">
        <f>COUNTIFS($T373:$AX373,"HD")/2</f>
        <v>0</v>
      </c>
      <c r="BA373" s="42">
        <f>COUNTIFS($T373:$AX373,"DO")</f>
        <v>11</v>
      </c>
      <c r="BB373" s="1">
        <f>COUNTIFS($T373:$AX373,"UPL")</f>
        <v>0</v>
      </c>
      <c r="BC373" s="42">
        <f>COUNTIFS($T373:$AX373,"LWP")</f>
        <v>0</v>
      </c>
      <c r="BD373" s="42">
        <f>SUM(COUNTIFS($T373:$AX373,{"PAT","MAT"}))</f>
        <v>0</v>
      </c>
      <c r="BE373" s="42">
        <f>COUNTIFS($T373:$AX373,"HO")</f>
        <v>0</v>
      </c>
      <c r="BF373" s="42">
        <f>COUNTIFS($T373:$AX373,"NA")</f>
        <v>0</v>
      </c>
      <c r="BG373" s="42">
        <f>COUNTIFS($T373:$AX373,"PL")</f>
        <v>0</v>
      </c>
      <c r="BH373" s="42">
        <f>COUNTIFS($T373:$AX373,"CL")</f>
        <v>1</v>
      </c>
      <c r="BI373" s="42">
        <f>COUNTIFS($T373:$AX373,"BL")</f>
        <v>0</v>
      </c>
      <c r="BJ373" s="42">
        <f>COUNTIFS($T373:$AX373,"CO")</f>
        <v>0</v>
      </c>
      <c r="BK373" s="42">
        <f t="shared" si="33"/>
        <v>1</v>
      </c>
      <c r="BL373" s="42">
        <f t="shared" si="34"/>
        <v>1</v>
      </c>
      <c r="BM373" s="42">
        <f t="shared" si="35"/>
        <v>1</v>
      </c>
      <c r="BN373" s="42">
        <f>SUM(AY373:BJ373)+SUM(COUNTIFS(Q373:AX373,{"TERM","RESIGNED"}))</f>
        <v>31</v>
      </c>
      <c r="BO373" s="1" t="s">
        <v>45</v>
      </c>
      <c r="BP373" s="42" t="s">
        <v>1216</v>
      </c>
      <c r="BQ373" s="34"/>
    </row>
    <row r="374" spans="1:69" x14ac:dyDescent="0.25">
      <c r="A374" s="32">
        <f t="shared" si="36"/>
        <v>372</v>
      </c>
      <c r="B374" s="1" t="s">
        <v>172</v>
      </c>
      <c r="C374" s="1">
        <v>102234</v>
      </c>
      <c r="D374" s="27">
        <v>102234</v>
      </c>
      <c r="E374" s="1" t="s">
        <v>946</v>
      </c>
      <c r="F374" s="34" t="s">
        <v>484</v>
      </c>
      <c r="G374" s="34" t="s">
        <v>80</v>
      </c>
      <c r="H374" s="30">
        <v>44566</v>
      </c>
      <c r="I374" s="30" t="s">
        <v>39</v>
      </c>
      <c r="J374" s="30" t="s">
        <v>39</v>
      </c>
      <c r="K374" s="42">
        <f t="shared" ca="1" si="31"/>
        <v>736</v>
      </c>
      <c r="L374" s="44" t="str">
        <f t="shared" si="32"/>
        <v>Non Billable</v>
      </c>
      <c r="M374" s="34" t="s">
        <v>56</v>
      </c>
      <c r="N374" s="1" t="s">
        <v>41</v>
      </c>
      <c r="O374" s="1" t="s">
        <v>42</v>
      </c>
      <c r="P374" s="1"/>
      <c r="Q374" s="1"/>
      <c r="R374" s="1" t="s">
        <v>43</v>
      </c>
      <c r="S374" s="33" t="s">
        <v>990</v>
      </c>
      <c r="T374" s="47" t="s">
        <v>965</v>
      </c>
      <c r="U374" s="47" t="s">
        <v>20</v>
      </c>
      <c r="V374" s="47" t="s">
        <v>20</v>
      </c>
      <c r="W374" s="47" t="s">
        <v>965</v>
      </c>
      <c r="X374" s="47" t="s">
        <v>965</v>
      </c>
      <c r="Y374" s="47" t="s">
        <v>965</v>
      </c>
      <c r="Z374" s="47" t="s">
        <v>965</v>
      </c>
      <c r="AA374" s="47" t="s">
        <v>965</v>
      </c>
      <c r="AB374" s="47" t="s">
        <v>20</v>
      </c>
      <c r="AC374" s="47" t="s">
        <v>20</v>
      </c>
      <c r="AD374" s="47" t="s">
        <v>965</v>
      </c>
      <c r="AE374" s="47" t="s">
        <v>965</v>
      </c>
      <c r="AF374" s="47" t="s">
        <v>965</v>
      </c>
      <c r="AG374" s="47" t="s">
        <v>965</v>
      </c>
      <c r="AH374" s="47" t="s">
        <v>968</v>
      </c>
      <c r="AI374" s="47" t="s">
        <v>20</v>
      </c>
      <c r="AJ374" s="47" t="s">
        <v>20</v>
      </c>
      <c r="AK374" s="47" t="s">
        <v>967</v>
      </c>
      <c r="AL374" s="47" t="s">
        <v>965</v>
      </c>
      <c r="AM374" s="47" t="s">
        <v>965</v>
      </c>
      <c r="AN374" s="47" t="s">
        <v>967</v>
      </c>
      <c r="AO374" s="47" t="s">
        <v>965</v>
      </c>
      <c r="AP374" s="47" t="s">
        <v>20</v>
      </c>
      <c r="AQ374" s="47" t="s">
        <v>20</v>
      </c>
      <c r="AR374" s="47" t="s">
        <v>20</v>
      </c>
      <c r="AS374" s="47" t="s">
        <v>965</v>
      </c>
      <c r="AT374" s="47" t="s">
        <v>965</v>
      </c>
      <c r="AU374" s="47" t="s">
        <v>965</v>
      </c>
      <c r="AV374" s="47" t="s">
        <v>965</v>
      </c>
      <c r="AW374" s="47" t="s">
        <v>20</v>
      </c>
      <c r="AX374" s="47" t="s">
        <v>20</v>
      </c>
      <c r="AY374" s="42">
        <f>COUNTIFS($T374:$AX374,"P")</f>
        <v>17</v>
      </c>
      <c r="AZ374" s="42">
        <f>COUNTIFS($T374:$AX374,"HD")/2</f>
        <v>0</v>
      </c>
      <c r="BA374" s="42">
        <f>COUNTIFS($T374:$AX374,"DO")</f>
        <v>11</v>
      </c>
      <c r="BB374" s="1">
        <f>COUNTIFS($T374:$AX374,"UPL")</f>
        <v>0</v>
      </c>
      <c r="BC374" s="42">
        <f>COUNTIFS($T374:$AX374,"LWP")</f>
        <v>0</v>
      </c>
      <c r="BD374" s="42">
        <f>SUM(COUNTIFS($T374:$AX374,{"PAT","MAT"}))</f>
        <v>0</v>
      </c>
      <c r="BE374" s="42">
        <f>COUNTIFS($T374:$AX374,"HO")</f>
        <v>0</v>
      </c>
      <c r="BF374" s="42">
        <f>COUNTIFS($T374:$AX374,"NA")</f>
        <v>0</v>
      </c>
      <c r="BG374" s="42">
        <f>COUNTIFS($T374:$AX374,"PL")</f>
        <v>1</v>
      </c>
      <c r="BH374" s="42">
        <f>COUNTIFS($T374:$AX374,"CL")</f>
        <v>2</v>
      </c>
      <c r="BI374" s="42">
        <f>COUNTIFS($T374:$AX374,"BL")</f>
        <v>0</v>
      </c>
      <c r="BJ374" s="42">
        <f>COUNTIFS($T374:$AX374,"CO")</f>
        <v>0</v>
      </c>
      <c r="BK374" s="42">
        <f t="shared" si="33"/>
        <v>3</v>
      </c>
      <c r="BL374" s="42">
        <f t="shared" si="34"/>
        <v>1</v>
      </c>
      <c r="BM374" s="42">
        <f t="shared" si="35"/>
        <v>1</v>
      </c>
      <c r="BN374" s="42">
        <f>SUM(AY374:BJ374)+SUM(COUNTIFS(Q374:AX374,{"TERM","RESIGNED"}))</f>
        <v>31</v>
      </c>
      <c r="BO374" s="1" t="s">
        <v>45</v>
      </c>
      <c r="BP374" s="42" t="s">
        <v>1024</v>
      </c>
      <c r="BQ374" s="34"/>
    </row>
    <row r="375" spans="1:69" x14ac:dyDescent="0.25">
      <c r="A375" s="32">
        <f t="shared" si="36"/>
        <v>373</v>
      </c>
      <c r="B375" s="1" t="s">
        <v>172</v>
      </c>
      <c r="C375" s="1">
        <v>102237</v>
      </c>
      <c r="D375" s="27">
        <v>102237</v>
      </c>
      <c r="E375" s="1" t="s">
        <v>946</v>
      </c>
      <c r="F375" s="34" t="s">
        <v>485</v>
      </c>
      <c r="G375" s="34" t="s">
        <v>123</v>
      </c>
      <c r="H375" s="30">
        <v>44566</v>
      </c>
      <c r="I375" s="30" t="s">
        <v>39</v>
      </c>
      <c r="J375" s="30" t="s">
        <v>39</v>
      </c>
      <c r="K375" s="42">
        <f t="shared" ca="1" si="31"/>
        <v>736</v>
      </c>
      <c r="L375" s="44" t="str">
        <f t="shared" si="32"/>
        <v>Billable</v>
      </c>
      <c r="M375" s="34" t="s">
        <v>124</v>
      </c>
      <c r="N375" s="1" t="s">
        <v>41</v>
      </c>
      <c r="O375" s="1" t="s">
        <v>42</v>
      </c>
      <c r="P375" s="1"/>
      <c r="Q375" s="1"/>
      <c r="R375" s="1" t="s">
        <v>43</v>
      </c>
      <c r="S375" s="33" t="s">
        <v>95</v>
      </c>
      <c r="T375" s="47" t="s">
        <v>965</v>
      </c>
      <c r="U375" s="47" t="s">
        <v>20</v>
      </c>
      <c r="V375" s="47" t="s">
        <v>20</v>
      </c>
      <c r="W375" s="47" t="s">
        <v>965</v>
      </c>
      <c r="X375" s="47" t="s">
        <v>968</v>
      </c>
      <c r="Y375" s="47" t="s">
        <v>967</v>
      </c>
      <c r="Z375" s="47" t="s">
        <v>965</v>
      </c>
      <c r="AA375" s="47" t="s">
        <v>965</v>
      </c>
      <c r="AB375" s="47" t="s">
        <v>20</v>
      </c>
      <c r="AC375" s="47" t="s">
        <v>20</v>
      </c>
      <c r="AD375" s="47" t="s">
        <v>965</v>
      </c>
      <c r="AE375" s="47" t="s">
        <v>965</v>
      </c>
      <c r="AF375" s="47" t="s">
        <v>965</v>
      </c>
      <c r="AG375" s="47" t="s">
        <v>965</v>
      </c>
      <c r="AH375" s="47" t="s">
        <v>965</v>
      </c>
      <c r="AI375" s="47" t="s">
        <v>20</v>
      </c>
      <c r="AJ375" s="47" t="s">
        <v>20</v>
      </c>
      <c r="AK375" s="47" t="s">
        <v>965</v>
      </c>
      <c r="AL375" s="47" t="s">
        <v>965</v>
      </c>
      <c r="AM375" s="47" t="s">
        <v>965</v>
      </c>
      <c r="AN375" s="47" t="s">
        <v>965</v>
      </c>
      <c r="AO375" s="47" t="s">
        <v>965</v>
      </c>
      <c r="AP375" s="47" t="s">
        <v>20</v>
      </c>
      <c r="AQ375" s="47" t="s">
        <v>20</v>
      </c>
      <c r="AR375" s="47" t="s">
        <v>20</v>
      </c>
      <c r="AS375" s="47" t="s">
        <v>965</v>
      </c>
      <c r="AT375" s="47" t="s">
        <v>965</v>
      </c>
      <c r="AU375" s="47" t="s">
        <v>965</v>
      </c>
      <c r="AV375" s="47" t="s">
        <v>965</v>
      </c>
      <c r="AW375" s="47" t="s">
        <v>20</v>
      </c>
      <c r="AX375" s="47" t="s">
        <v>20</v>
      </c>
      <c r="AY375" s="42">
        <f>COUNTIFS($T375:$AX375,"P")</f>
        <v>18</v>
      </c>
      <c r="AZ375" s="42">
        <f>COUNTIFS($T375:$AX375,"HD")/2</f>
        <v>0</v>
      </c>
      <c r="BA375" s="42">
        <f>COUNTIFS($T375:$AX375,"DO")</f>
        <v>11</v>
      </c>
      <c r="BB375" s="1">
        <f>COUNTIFS($T375:$AX375,"UPL")</f>
        <v>0</v>
      </c>
      <c r="BC375" s="42">
        <f>COUNTIFS($T375:$AX375,"LWP")</f>
        <v>0</v>
      </c>
      <c r="BD375" s="42">
        <f>SUM(COUNTIFS($T375:$AX375,{"PAT","MAT"}))</f>
        <v>0</v>
      </c>
      <c r="BE375" s="42">
        <f>COUNTIFS($T375:$AX375,"HO")</f>
        <v>0</v>
      </c>
      <c r="BF375" s="42">
        <f>COUNTIFS($T375:$AX375,"NA")</f>
        <v>0</v>
      </c>
      <c r="BG375" s="42">
        <f>COUNTIFS($T375:$AX375,"PL")</f>
        <v>1</v>
      </c>
      <c r="BH375" s="42">
        <f>COUNTIFS($T375:$AX375,"CL")</f>
        <v>1</v>
      </c>
      <c r="BI375" s="42">
        <f>COUNTIFS($T375:$AX375,"BL")</f>
        <v>0</v>
      </c>
      <c r="BJ375" s="42">
        <f>COUNTIFS($T375:$AX375,"CO")</f>
        <v>0</v>
      </c>
      <c r="BK375" s="42">
        <f t="shared" si="33"/>
        <v>2</v>
      </c>
      <c r="BL375" s="42">
        <f t="shared" si="34"/>
        <v>1</v>
      </c>
      <c r="BM375" s="42">
        <f t="shared" si="35"/>
        <v>1</v>
      </c>
      <c r="BN375" s="42">
        <f>SUM(AY375:BJ375)+SUM(COUNTIFS(Q375:AX375,{"TERM","RESIGNED"}))</f>
        <v>31</v>
      </c>
      <c r="BO375" s="1" t="s">
        <v>45</v>
      </c>
      <c r="BP375" s="42" t="s">
        <v>1018</v>
      </c>
      <c r="BQ375" s="34"/>
    </row>
    <row r="376" spans="1:69" x14ac:dyDescent="0.25">
      <c r="A376" s="32">
        <f t="shared" si="36"/>
        <v>374</v>
      </c>
      <c r="B376" s="1" t="s">
        <v>172</v>
      </c>
      <c r="C376" s="1">
        <v>600162</v>
      </c>
      <c r="D376" s="27">
        <v>600162</v>
      </c>
      <c r="E376" s="1" t="s">
        <v>945</v>
      </c>
      <c r="F376" s="34" t="s">
        <v>488</v>
      </c>
      <c r="G376" s="34" t="s">
        <v>954</v>
      </c>
      <c r="H376" s="30">
        <v>44566</v>
      </c>
      <c r="I376" s="30" t="s">
        <v>39</v>
      </c>
      <c r="J376" s="30" t="s">
        <v>39</v>
      </c>
      <c r="K376" s="42">
        <f t="shared" ca="1" si="31"/>
        <v>736</v>
      </c>
      <c r="L376" s="44" t="str">
        <f t="shared" si="32"/>
        <v>Non Billable</v>
      </c>
      <c r="M376" s="34" t="s">
        <v>199</v>
      </c>
      <c r="N376" s="1" t="s">
        <v>270</v>
      </c>
      <c r="O376" s="1" t="s">
        <v>42</v>
      </c>
      <c r="P376" s="1"/>
      <c r="Q376" s="1"/>
      <c r="R376" s="1" t="s">
        <v>43</v>
      </c>
      <c r="S376" s="33" t="s">
        <v>225</v>
      </c>
      <c r="T376" s="47" t="s">
        <v>965</v>
      </c>
      <c r="U376" s="47" t="s">
        <v>20</v>
      </c>
      <c r="V376" s="47" t="s">
        <v>20</v>
      </c>
      <c r="W376" s="47" t="s">
        <v>968</v>
      </c>
      <c r="X376" s="47" t="s">
        <v>965</v>
      </c>
      <c r="Y376" s="47" t="s">
        <v>965</v>
      </c>
      <c r="Z376" s="47" t="s">
        <v>965</v>
      </c>
      <c r="AA376" s="47" t="s">
        <v>965</v>
      </c>
      <c r="AB376" s="47" t="s">
        <v>20</v>
      </c>
      <c r="AC376" s="47" t="s">
        <v>20</v>
      </c>
      <c r="AD376" s="47" t="s">
        <v>965</v>
      </c>
      <c r="AE376" s="47" t="s">
        <v>965</v>
      </c>
      <c r="AF376" s="47" t="s">
        <v>965</v>
      </c>
      <c r="AG376" s="47" t="s">
        <v>965</v>
      </c>
      <c r="AH376" s="47" t="s">
        <v>965</v>
      </c>
      <c r="AI376" s="47" t="s">
        <v>20</v>
      </c>
      <c r="AJ376" s="47" t="s">
        <v>20</v>
      </c>
      <c r="AK376" s="47" t="s">
        <v>967</v>
      </c>
      <c r="AL376" s="47" t="s">
        <v>968</v>
      </c>
      <c r="AM376" s="47" t="s">
        <v>965</v>
      </c>
      <c r="AN376" s="47" t="s">
        <v>965</v>
      </c>
      <c r="AO376" s="47" t="s">
        <v>965</v>
      </c>
      <c r="AP376" s="47" t="s">
        <v>20</v>
      </c>
      <c r="AQ376" s="47" t="s">
        <v>20</v>
      </c>
      <c r="AR376" s="47" t="s">
        <v>20</v>
      </c>
      <c r="AS376" s="47" t="s">
        <v>965</v>
      </c>
      <c r="AT376" s="47" t="s">
        <v>965</v>
      </c>
      <c r="AU376" s="47" t="s">
        <v>965</v>
      </c>
      <c r="AV376" s="47" t="s">
        <v>965</v>
      </c>
      <c r="AW376" s="47" t="s">
        <v>20</v>
      </c>
      <c r="AX376" s="47" t="s">
        <v>20</v>
      </c>
      <c r="AY376" s="42">
        <f>COUNTIFS($T376:$AX376,"P")</f>
        <v>17</v>
      </c>
      <c r="AZ376" s="42">
        <f>COUNTIFS($T376:$AX376,"HD")/2</f>
        <v>0</v>
      </c>
      <c r="BA376" s="42">
        <f>COUNTIFS($T376:$AX376,"DO")</f>
        <v>11</v>
      </c>
      <c r="BB376" s="1">
        <f>COUNTIFS($T376:$AX376,"UPL")</f>
        <v>0</v>
      </c>
      <c r="BC376" s="42">
        <f>COUNTIFS($T376:$AX376,"LWP")</f>
        <v>0</v>
      </c>
      <c r="BD376" s="42">
        <f>SUM(COUNTIFS($T376:$AX376,{"PAT","MAT"}))</f>
        <v>0</v>
      </c>
      <c r="BE376" s="42">
        <f>COUNTIFS($T376:$AX376,"HO")</f>
        <v>0</v>
      </c>
      <c r="BF376" s="42">
        <f>COUNTIFS($T376:$AX376,"NA")</f>
        <v>0</v>
      </c>
      <c r="BG376" s="42">
        <f>COUNTIFS($T376:$AX376,"PL")</f>
        <v>2</v>
      </c>
      <c r="BH376" s="42">
        <f>COUNTIFS($T376:$AX376,"CL")</f>
        <v>1</v>
      </c>
      <c r="BI376" s="42">
        <f>COUNTIFS($T376:$AX376,"BL")</f>
        <v>0</v>
      </c>
      <c r="BJ376" s="42">
        <f>COUNTIFS($T376:$AX376,"CO")</f>
        <v>0</v>
      </c>
      <c r="BK376" s="42">
        <f t="shared" si="33"/>
        <v>3</v>
      </c>
      <c r="BL376" s="42">
        <f t="shared" si="34"/>
        <v>1</v>
      </c>
      <c r="BM376" s="42">
        <f t="shared" si="35"/>
        <v>1</v>
      </c>
      <c r="BN376" s="42">
        <f>SUM(AY376:BJ376)+SUM(COUNTIFS(Q376:AX376,{"TERM","RESIGNED"}))</f>
        <v>31</v>
      </c>
      <c r="BO376" s="1" t="s">
        <v>45</v>
      </c>
      <c r="BP376" s="42" t="s">
        <v>1018</v>
      </c>
      <c r="BQ376" s="34"/>
    </row>
    <row r="377" spans="1:69" x14ac:dyDescent="0.25">
      <c r="A377" s="32">
        <f t="shared" si="36"/>
        <v>375</v>
      </c>
      <c r="B377" s="1" t="s">
        <v>172</v>
      </c>
      <c r="C377" s="1">
        <v>102240</v>
      </c>
      <c r="D377" s="27">
        <v>102240</v>
      </c>
      <c r="E377" s="1" t="s">
        <v>946</v>
      </c>
      <c r="F377" s="34" t="s">
        <v>489</v>
      </c>
      <c r="G377" s="34" t="s">
        <v>80</v>
      </c>
      <c r="H377" s="30">
        <v>44573</v>
      </c>
      <c r="I377" s="30" t="s">
        <v>39</v>
      </c>
      <c r="J377" s="30" t="s">
        <v>39</v>
      </c>
      <c r="K377" s="42">
        <f t="shared" ca="1" si="31"/>
        <v>729</v>
      </c>
      <c r="L377" s="44" t="str">
        <f t="shared" si="32"/>
        <v>Non Billable</v>
      </c>
      <c r="M377" s="34" t="s">
        <v>56</v>
      </c>
      <c r="N377" s="1" t="s">
        <v>41</v>
      </c>
      <c r="O377" s="1" t="s">
        <v>42</v>
      </c>
      <c r="P377" s="1"/>
      <c r="Q377" s="1"/>
      <c r="R377" s="1" t="s">
        <v>43</v>
      </c>
      <c r="S377" s="33" t="s">
        <v>103</v>
      </c>
      <c r="T377" s="47" t="s">
        <v>22</v>
      </c>
      <c r="U377" s="47" t="s">
        <v>20</v>
      </c>
      <c r="V377" s="47" t="s">
        <v>20</v>
      </c>
      <c r="W377" s="47" t="s">
        <v>967</v>
      </c>
      <c r="X377" s="47" t="s">
        <v>968</v>
      </c>
      <c r="Y377" s="47" t="s">
        <v>22</v>
      </c>
      <c r="Z377" s="47" t="s">
        <v>21</v>
      </c>
      <c r="AA377" s="47" t="s">
        <v>21</v>
      </c>
      <c r="AB377" s="47" t="s">
        <v>20</v>
      </c>
      <c r="AC377" s="47" t="s">
        <v>20</v>
      </c>
      <c r="AD377" s="47" t="s">
        <v>965</v>
      </c>
      <c r="AE377" s="47" t="s">
        <v>965</v>
      </c>
      <c r="AF377" s="47" t="s">
        <v>965</v>
      </c>
      <c r="AG377" s="47" t="s">
        <v>965</v>
      </c>
      <c r="AH377" s="47" t="s">
        <v>965</v>
      </c>
      <c r="AI377" s="47" t="s">
        <v>20</v>
      </c>
      <c r="AJ377" s="47" t="s">
        <v>20</v>
      </c>
      <c r="AK377" s="47" t="s">
        <v>965</v>
      </c>
      <c r="AL377" s="47" t="s">
        <v>965</v>
      </c>
      <c r="AM377" s="47" t="s">
        <v>965</v>
      </c>
      <c r="AN377" s="47" t="s">
        <v>965</v>
      </c>
      <c r="AO377" s="47" t="s">
        <v>965</v>
      </c>
      <c r="AP377" s="47" t="s">
        <v>20</v>
      </c>
      <c r="AQ377" s="47" t="s">
        <v>20</v>
      </c>
      <c r="AR377" s="47" t="s">
        <v>20</v>
      </c>
      <c r="AS377" s="47" t="s">
        <v>965</v>
      </c>
      <c r="AT377" s="47" t="s">
        <v>965</v>
      </c>
      <c r="AU377" s="47" t="s">
        <v>965</v>
      </c>
      <c r="AV377" s="47" t="s">
        <v>967</v>
      </c>
      <c r="AW377" s="47" t="s">
        <v>20</v>
      </c>
      <c r="AX377" s="47" t="s">
        <v>20</v>
      </c>
      <c r="AY377" s="42">
        <f>COUNTIFS($T377:$AX377,"P")</f>
        <v>13</v>
      </c>
      <c r="AZ377" s="42">
        <f>COUNTIFS($T377:$AX377,"HD")/2</f>
        <v>0</v>
      </c>
      <c r="BA377" s="42">
        <f>COUNTIFS($T377:$AX377,"DO")</f>
        <v>11</v>
      </c>
      <c r="BB377" s="1">
        <f>COUNTIFS($T377:$AX377,"UPL")</f>
        <v>2</v>
      </c>
      <c r="BC377" s="42">
        <f>COUNTIFS($T377:$AX377,"LWP")</f>
        <v>2</v>
      </c>
      <c r="BD377" s="42">
        <f>SUM(COUNTIFS($T377:$AX377,{"PAT","MAT"}))</f>
        <v>0</v>
      </c>
      <c r="BE377" s="42">
        <f>COUNTIFS($T377:$AX377,"HO")</f>
        <v>0</v>
      </c>
      <c r="BF377" s="42">
        <f>COUNTIFS($T377:$AX377,"NA")</f>
        <v>0</v>
      </c>
      <c r="BG377" s="42">
        <f>COUNTIFS($T377:$AX377,"PL")</f>
        <v>1</v>
      </c>
      <c r="BH377" s="42">
        <f>COUNTIFS($T377:$AX377,"CL")</f>
        <v>2</v>
      </c>
      <c r="BI377" s="42">
        <f>COUNTIFS($T377:$AX377,"BL")</f>
        <v>0</v>
      </c>
      <c r="BJ377" s="42">
        <f>COUNTIFS($T377:$AX377,"CO")</f>
        <v>0</v>
      </c>
      <c r="BK377" s="42">
        <f t="shared" si="33"/>
        <v>3</v>
      </c>
      <c r="BL377" s="42">
        <f t="shared" si="34"/>
        <v>0</v>
      </c>
      <c r="BM377" s="42">
        <f t="shared" si="35"/>
        <v>1</v>
      </c>
      <c r="BN377" s="42">
        <f>SUM(AY377:BJ377)+SUM(COUNTIFS(Q377:AX377,{"TERM","RESIGNED"}))</f>
        <v>31</v>
      </c>
      <c r="BO377" s="1" t="s">
        <v>45</v>
      </c>
      <c r="BP377" s="42" t="s">
        <v>1222</v>
      </c>
      <c r="BQ377" s="34"/>
    </row>
    <row r="378" spans="1:69" x14ac:dyDescent="0.25">
      <c r="A378" s="32">
        <f t="shared" si="36"/>
        <v>376</v>
      </c>
      <c r="B378" s="1" t="s">
        <v>172</v>
      </c>
      <c r="C378" s="1">
        <v>102299</v>
      </c>
      <c r="D378" s="27">
        <v>102299</v>
      </c>
      <c r="E378" s="1" t="s">
        <v>946</v>
      </c>
      <c r="F378" s="34" t="s">
        <v>490</v>
      </c>
      <c r="G378" s="34" t="s">
        <v>80</v>
      </c>
      <c r="H378" s="30">
        <v>44581</v>
      </c>
      <c r="I378" s="30" t="s">
        <v>39</v>
      </c>
      <c r="J378" s="30" t="s">
        <v>39</v>
      </c>
      <c r="K378" s="42">
        <f t="shared" ca="1" si="31"/>
        <v>721</v>
      </c>
      <c r="L378" s="44" t="str">
        <f t="shared" si="32"/>
        <v>Non Billable</v>
      </c>
      <c r="M378" s="34" t="s">
        <v>56</v>
      </c>
      <c r="N378" s="1" t="s">
        <v>41</v>
      </c>
      <c r="O378" s="1" t="s">
        <v>42</v>
      </c>
      <c r="P378" s="1"/>
      <c r="Q378" s="1"/>
      <c r="R378" s="1" t="s">
        <v>43</v>
      </c>
      <c r="S378" s="33" t="s">
        <v>103</v>
      </c>
      <c r="T378" s="47" t="s">
        <v>965</v>
      </c>
      <c r="U378" s="47" t="s">
        <v>20</v>
      </c>
      <c r="V378" s="47" t="s">
        <v>20</v>
      </c>
      <c r="W378" s="47" t="s">
        <v>965</v>
      </c>
      <c r="X378" s="47" t="s">
        <v>965</v>
      </c>
      <c r="Y378" s="47" t="s">
        <v>965</v>
      </c>
      <c r="Z378" s="47" t="s">
        <v>965</v>
      </c>
      <c r="AA378" s="47" t="s">
        <v>965</v>
      </c>
      <c r="AB378" s="47" t="s">
        <v>20</v>
      </c>
      <c r="AC378" s="47" t="s">
        <v>20</v>
      </c>
      <c r="AD378" s="47" t="s">
        <v>965</v>
      </c>
      <c r="AE378" s="47" t="s">
        <v>965</v>
      </c>
      <c r="AF378" s="47" t="s">
        <v>965</v>
      </c>
      <c r="AG378" s="47" t="s">
        <v>965</v>
      </c>
      <c r="AH378" s="47" t="s">
        <v>965</v>
      </c>
      <c r="AI378" s="47" t="s">
        <v>20</v>
      </c>
      <c r="AJ378" s="47" t="s">
        <v>20</v>
      </c>
      <c r="AK378" s="47" t="s">
        <v>965</v>
      </c>
      <c r="AL378" s="47" t="s">
        <v>965</v>
      </c>
      <c r="AM378" s="47" t="s">
        <v>965</v>
      </c>
      <c r="AN378" s="47" t="s">
        <v>965</v>
      </c>
      <c r="AO378" s="47" t="s">
        <v>965</v>
      </c>
      <c r="AP378" s="47" t="s">
        <v>20</v>
      </c>
      <c r="AQ378" s="47" t="s">
        <v>20</v>
      </c>
      <c r="AR378" s="47" t="s">
        <v>20</v>
      </c>
      <c r="AS378" s="47" t="s">
        <v>965</v>
      </c>
      <c r="AT378" s="47" t="s">
        <v>965</v>
      </c>
      <c r="AU378" s="47" t="s">
        <v>967</v>
      </c>
      <c r="AV378" s="47" t="s">
        <v>967</v>
      </c>
      <c r="AW378" s="47" t="s">
        <v>20</v>
      </c>
      <c r="AX378" s="47" t="s">
        <v>20</v>
      </c>
      <c r="AY378" s="42">
        <f>COUNTIFS($T378:$AX378,"P")</f>
        <v>18</v>
      </c>
      <c r="AZ378" s="42">
        <f>COUNTIFS($T378:$AX378,"HD")/2</f>
        <v>0</v>
      </c>
      <c r="BA378" s="42">
        <f>COUNTIFS($T378:$AX378,"DO")</f>
        <v>11</v>
      </c>
      <c r="BB378" s="1">
        <f>COUNTIFS($T378:$AX378,"UPL")</f>
        <v>0</v>
      </c>
      <c r="BC378" s="42">
        <f>COUNTIFS($T378:$AX378,"LWP")</f>
        <v>0</v>
      </c>
      <c r="BD378" s="42">
        <f>SUM(COUNTIFS($T378:$AX378,{"PAT","MAT"}))</f>
        <v>0</v>
      </c>
      <c r="BE378" s="42">
        <f>COUNTIFS($T378:$AX378,"HO")</f>
        <v>0</v>
      </c>
      <c r="BF378" s="42">
        <f>COUNTIFS($T378:$AX378,"NA")</f>
        <v>0</v>
      </c>
      <c r="BG378" s="42">
        <f>COUNTIFS($T378:$AX378,"PL")</f>
        <v>0</v>
      </c>
      <c r="BH378" s="42">
        <f>COUNTIFS($T378:$AX378,"CL")</f>
        <v>2</v>
      </c>
      <c r="BI378" s="42">
        <f>COUNTIFS($T378:$AX378,"BL")</f>
        <v>0</v>
      </c>
      <c r="BJ378" s="42">
        <f>COUNTIFS($T378:$AX378,"CO")</f>
        <v>0</v>
      </c>
      <c r="BK378" s="42">
        <f t="shared" si="33"/>
        <v>2</v>
      </c>
      <c r="BL378" s="42">
        <f t="shared" si="34"/>
        <v>1</v>
      </c>
      <c r="BM378" s="42">
        <f t="shared" si="35"/>
        <v>1</v>
      </c>
      <c r="BN378" s="42">
        <f>SUM(AY378:BJ378)+SUM(COUNTIFS(Q378:AX378,{"TERM","RESIGNED"}))</f>
        <v>31</v>
      </c>
      <c r="BO378" s="1" t="s">
        <v>45</v>
      </c>
      <c r="BP378" s="42" t="s">
        <v>1221</v>
      </c>
      <c r="BQ378" s="34"/>
    </row>
    <row r="379" spans="1:69" x14ac:dyDescent="0.25">
      <c r="A379" s="32">
        <f t="shared" si="36"/>
        <v>377</v>
      </c>
      <c r="B379" s="1" t="s">
        <v>172</v>
      </c>
      <c r="C379" s="1">
        <v>102307</v>
      </c>
      <c r="D379" s="27">
        <v>102307</v>
      </c>
      <c r="E379" s="1" t="s">
        <v>946</v>
      </c>
      <c r="F379" s="34" t="s">
        <v>491</v>
      </c>
      <c r="G379" s="34" t="s">
        <v>123</v>
      </c>
      <c r="H379" s="30">
        <v>44581</v>
      </c>
      <c r="I379" s="30" t="s">
        <v>39</v>
      </c>
      <c r="J379" s="30" t="s">
        <v>39</v>
      </c>
      <c r="K379" s="42">
        <f t="shared" ca="1" si="31"/>
        <v>721</v>
      </c>
      <c r="L379" s="44" t="str">
        <f t="shared" si="32"/>
        <v>Billable</v>
      </c>
      <c r="M379" s="34" t="s">
        <v>124</v>
      </c>
      <c r="N379" s="1" t="s">
        <v>41</v>
      </c>
      <c r="O379" s="1" t="s">
        <v>42</v>
      </c>
      <c r="P379" s="1"/>
      <c r="Q379" s="1"/>
      <c r="R379" s="1" t="s">
        <v>43</v>
      </c>
      <c r="S379" s="33" t="s">
        <v>285</v>
      </c>
      <c r="T379" s="47" t="s">
        <v>965</v>
      </c>
      <c r="U379" s="47" t="s">
        <v>20</v>
      </c>
      <c r="V379" s="47" t="s">
        <v>20</v>
      </c>
      <c r="W379" s="47" t="s">
        <v>967</v>
      </c>
      <c r="X379" s="47" t="s">
        <v>965</v>
      </c>
      <c r="Y379" s="47" t="s">
        <v>965</v>
      </c>
      <c r="Z379" s="47" t="s">
        <v>965</v>
      </c>
      <c r="AA379" s="47" t="s">
        <v>968</v>
      </c>
      <c r="AB379" s="47" t="s">
        <v>20</v>
      </c>
      <c r="AC379" s="47" t="s">
        <v>20</v>
      </c>
      <c r="AD379" s="47" t="s">
        <v>965</v>
      </c>
      <c r="AE379" s="47" t="s">
        <v>965</v>
      </c>
      <c r="AF379" s="47" t="s">
        <v>965</v>
      </c>
      <c r="AG379" s="47" t="s">
        <v>965</v>
      </c>
      <c r="AH379" s="47" t="s">
        <v>965</v>
      </c>
      <c r="AI379" s="47" t="s">
        <v>20</v>
      </c>
      <c r="AJ379" s="47" t="s">
        <v>20</v>
      </c>
      <c r="AK379" s="47" t="s">
        <v>965</v>
      </c>
      <c r="AL379" s="47" t="s">
        <v>965</v>
      </c>
      <c r="AM379" s="47" t="s">
        <v>965</v>
      </c>
      <c r="AN379" s="47" t="s">
        <v>967</v>
      </c>
      <c r="AO379" s="47" t="s">
        <v>21</v>
      </c>
      <c r="AP379" s="47" t="s">
        <v>20</v>
      </c>
      <c r="AQ379" s="47" t="s">
        <v>20</v>
      </c>
      <c r="AR379" s="47" t="s">
        <v>20</v>
      </c>
      <c r="AS379" s="47" t="s">
        <v>965</v>
      </c>
      <c r="AT379" s="47" t="s">
        <v>965</v>
      </c>
      <c r="AU379" s="47" t="s">
        <v>965</v>
      </c>
      <c r="AV379" s="47" t="s">
        <v>965</v>
      </c>
      <c r="AW379" s="47" t="s">
        <v>20</v>
      </c>
      <c r="AX379" s="47" t="s">
        <v>20</v>
      </c>
      <c r="AY379" s="42">
        <f>COUNTIFS($T379:$AX379,"P")</f>
        <v>16</v>
      </c>
      <c r="AZ379" s="42">
        <f>COUNTIFS($T379:$AX379,"HD")/2</f>
        <v>0</v>
      </c>
      <c r="BA379" s="42">
        <f>COUNTIFS($T379:$AX379,"DO")</f>
        <v>11</v>
      </c>
      <c r="BB379" s="1">
        <f>COUNTIFS($T379:$AX379,"UPL")</f>
        <v>1</v>
      </c>
      <c r="BC379" s="42">
        <f>COUNTIFS($T379:$AX379,"LWP")</f>
        <v>0</v>
      </c>
      <c r="BD379" s="42">
        <f>SUM(COUNTIFS($T379:$AX379,{"PAT","MAT"}))</f>
        <v>0</v>
      </c>
      <c r="BE379" s="42">
        <f>COUNTIFS($T379:$AX379,"HO")</f>
        <v>0</v>
      </c>
      <c r="BF379" s="42">
        <f>COUNTIFS($T379:$AX379,"NA")</f>
        <v>0</v>
      </c>
      <c r="BG379" s="42">
        <f>COUNTIFS($T379:$AX379,"PL")</f>
        <v>1</v>
      </c>
      <c r="BH379" s="42">
        <f>COUNTIFS($T379:$AX379,"CL")</f>
        <v>2</v>
      </c>
      <c r="BI379" s="42">
        <f>COUNTIFS($T379:$AX379,"BL")</f>
        <v>0</v>
      </c>
      <c r="BJ379" s="42">
        <f>COUNTIFS($T379:$AX379,"CO")</f>
        <v>0</v>
      </c>
      <c r="BK379" s="42">
        <f t="shared" si="33"/>
        <v>3</v>
      </c>
      <c r="BL379" s="42">
        <f t="shared" si="34"/>
        <v>0</v>
      </c>
      <c r="BM379" s="42">
        <f t="shared" si="35"/>
        <v>1</v>
      </c>
      <c r="BN379" s="42">
        <f>SUM(AY379:BJ379)+SUM(COUNTIFS(Q379:AX379,{"TERM","RESIGNED"}))</f>
        <v>31</v>
      </c>
      <c r="BO379" s="1" t="s">
        <v>45</v>
      </c>
      <c r="BP379" s="42" t="s">
        <v>1023</v>
      </c>
      <c r="BQ379" s="34"/>
    </row>
    <row r="380" spans="1:69" x14ac:dyDescent="0.25">
      <c r="A380" s="32">
        <f t="shared" si="36"/>
        <v>378</v>
      </c>
      <c r="B380" s="1" t="s">
        <v>172</v>
      </c>
      <c r="C380" s="1">
        <v>102320</v>
      </c>
      <c r="D380" s="27">
        <v>102320</v>
      </c>
      <c r="E380" s="1" t="s">
        <v>945</v>
      </c>
      <c r="F380" s="34" t="s">
        <v>493</v>
      </c>
      <c r="G380" s="34" t="s">
        <v>123</v>
      </c>
      <c r="H380" s="30">
        <v>44588</v>
      </c>
      <c r="I380" s="30" t="s">
        <v>39</v>
      </c>
      <c r="J380" s="30" t="s">
        <v>39</v>
      </c>
      <c r="K380" s="42">
        <f t="shared" ca="1" si="31"/>
        <v>714</v>
      </c>
      <c r="L380" s="44" t="str">
        <f t="shared" si="32"/>
        <v>Billable</v>
      </c>
      <c r="M380" s="34" t="s">
        <v>124</v>
      </c>
      <c r="N380" s="1" t="s">
        <v>41</v>
      </c>
      <c r="O380" s="1" t="s">
        <v>42</v>
      </c>
      <c r="P380" s="1"/>
      <c r="Q380" s="1"/>
      <c r="R380" s="1" t="s">
        <v>43</v>
      </c>
      <c r="S380" s="33" t="s">
        <v>242</v>
      </c>
      <c r="T380" s="47" t="s">
        <v>965</v>
      </c>
      <c r="U380" s="47" t="s">
        <v>20</v>
      </c>
      <c r="V380" s="47" t="s">
        <v>20</v>
      </c>
      <c r="W380" s="47" t="s">
        <v>967</v>
      </c>
      <c r="X380" s="47" t="s">
        <v>968</v>
      </c>
      <c r="Y380" s="47" t="s">
        <v>965</v>
      </c>
      <c r="Z380" s="47" t="s">
        <v>965</v>
      </c>
      <c r="AA380" s="47" t="s">
        <v>965</v>
      </c>
      <c r="AB380" s="47" t="s">
        <v>20</v>
      </c>
      <c r="AC380" s="47" t="s">
        <v>20</v>
      </c>
      <c r="AD380" s="47" t="s">
        <v>965</v>
      </c>
      <c r="AE380" s="47" t="s">
        <v>965</v>
      </c>
      <c r="AF380" s="47" t="s">
        <v>965</v>
      </c>
      <c r="AG380" s="47" t="s">
        <v>965</v>
      </c>
      <c r="AH380" s="47" t="s">
        <v>965</v>
      </c>
      <c r="AI380" s="47" t="s">
        <v>20</v>
      </c>
      <c r="AJ380" s="47" t="s">
        <v>20</v>
      </c>
      <c r="AK380" s="47" t="s">
        <v>965</v>
      </c>
      <c r="AL380" s="47" t="s">
        <v>965</v>
      </c>
      <c r="AM380" s="47" t="s">
        <v>965</v>
      </c>
      <c r="AN380" s="47" t="s">
        <v>965</v>
      </c>
      <c r="AO380" s="47" t="s">
        <v>965</v>
      </c>
      <c r="AP380" s="47" t="s">
        <v>20</v>
      </c>
      <c r="AQ380" s="47" t="s">
        <v>20</v>
      </c>
      <c r="AR380" s="47" t="s">
        <v>20</v>
      </c>
      <c r="AS380" s="47" t="s">
        <v>967</v>
      </c>
      <c r="AT380" s="47" t="s">
        <v>965</v>
      </c>
      <c r="AU380" s="47" t="s">
        <v>965</v>
      </c>
      <c r="AV380" s="47" t="s">
        <v>965</v>
      </c>
      <c r="AW380" s="47" t="s">
        <v>20</v>
      </c>
      <c r="AX380" s="47" t="s">
        <v>20</v>
      </c>
      <c r="AY380" s="42">
        <f>COUNTIFS($T380:$AX380,"P")</f>
        <v>17</v>
      </c>
      <c r="AZ380" s="42">
        <f>COUNTIFS($T380:$AX380,"HD")/2</f>
        <v>0</v>
      </c>
      <c r="BA380" s="42">
        <f>COUNTIFS($T380:$AX380,"DO")</f>
        <v>11</v>
      </c>
      <c r="BB380" s="1">
        <f>COUNTIFS($T380:$AX380,"UPL")</f>
        <v>0</v>
      </c>
      <c r="BC380" s="42">
        <f>COUNTIFS($T380:$AX380,"LWP")</f>
        <v>0</v>
      </c>
      <c r="BD380" s="42">
        <f>SUM(COUNTIFS($T380:$AX380,{"PAT","MAT"}))</f>
        <v>0</v>
      </c>
      <c r="BE380" s="42">
        <f>COUNTIFS($T380:$AX380,"HO")</f>
        <v>0</v>
      </c>
      <c r="BF380" s="42">
        <f>COUNTIFS($T380:$AX380,"NA")</f>
        <v>0</v>
      </c>
      <c r="BG380" s="42">
        <f>COUNTIFS($T380:$AX380,"PL")</f>
        <v>1</v>
      </c>
      <c r="BH380" s="42">
        <f>COUNTIFS($T380:$AX380,"CL")</f>
        <v>2</v>
      </c>
      <c r="BI380" s="42">
        <f>COUNTIFS($T380:$AX380,"BL")</f>
        <v>0</v>
      </c>
      <c r="BJ380" s="42">
        <f>COUNTIFS($T380:$AX380,"CO")</f>
        <v>0</v>
      </c>
      <c r="BK380" s="42">
        <f t="shared" si="33"/>
        <v>3</v>
      </c>
      <c r="BL380" s="42">
        <f t="shared" si="34"/>
        <v>1</v>
      </c>
      <c r="BM380" s="42">
        <f t="shared" si="35"/>
        <v>1</v>
      </c>
      <c r="BN380" s="42">
        <f>SUM(AY380:BJ380)+SUM(COUNTIFS(Q380:AX380,{"TERM","RESIGNED"}))</f>
        <v>31</v>
      </c>
      <c r="BO380" s="1" t="s">
        <v>45</v>
      </c>
      <c r="BP380" s="42" t="s">
        <v>1018</v>
      </c>
      <c r="BQ380" s="34"/>
    </row>
    <row r="381" spans="1:69" x14ac:dyDescent="0.25">
      <c r="A381" s="32">
        <f t="shared" si="36"/>
        <v>379</v>
      </c>
      <c r="B381" s="1" t="s">
        <v>172</v>
      </c>
      <c r="C381" s="1">
        <v>102323</v>
      </c>
      <c r="D381" s="27">
        <v>102323</v>
      </c>
      <c r="E381" s="1" t="s">
        <v>946</v>
      </c>
      <c r="F381" s="34" t="s">
        <v>494</v>
      </c>
      <c r="G381" s="34" t="s">
        <v>123</v>
      </c>
      <c r="H381" s="30">
        <v>44588</v>
      </c>
      <c r="I381" s="30" t="s">
        <v>39</v>
      </c>
      <c r="J381" s="30" t="s">
        <v>39</v>
      </c>
      <c r="K381" s="42">
        <f t="shared" ca="1" si="31"/>
        <v>714</v>
      </c>
      <c r="L381" s="44" t="str">
        <f t="shared" si="32"/>
        <v>Billable</v>
      </c>
      <c r="M381" s="34" t="s">
        <v>124</v>
      </c>
      <c r="N381" s="1" t="s">
        <v>41</v>
      </c>
      <c r="O381" s="1" t="s">
        <v>42</v>
      </c>
      <c r="P381" s="1"/>
      <c r="Q381" s="1"/>
      <c r="R381" s="1" t="s">
        <v>43</v>
      </c>
      <c r="S381" s="33" t="s">
        <v>972</v>
      </c>
      <c r="T381" s="47" t="s">
        <v>965</v>
      </c>
      <c r="U381" s="47" t="s">
        <v>20</v>
      </c>
      <c r="V381" s="47" t="s">
        <v>20</v>
      </c>
      <c r="W381" s="47" t="s">
        <v>965</v>
      </c>
      <c r="X381" s="47" t="s">
        <v>965</v>
      </c>
      <c r="Y381" s="47" t="s">
        <v>965</v>
      </c>
      <c r="Z381" s="47" t="s">
        <v>965</v>
      </c>
      <c r="AA381" s="47" t="s">
        <v>965</v>
      </c>
      <c r="AB381" s="47" t="s">
        <v>20</v>
      </c>
      <c r="AC381" s="47" t="s">
        <v>20</v>
      </c>
      <c r="AD381" s="47" t="s">
        <v>965</v>
      </c>
      <c r="AE381" s="47" t="s">
        <v>965</v>
      </c>
      <c r="AF381" s="47" t="s">
        <v>965</v>
      </c>
      <c r="AG381" s="47" t="s">
        <v>965</v>
      </c>
      <c r="AH381" s="47" t="s">
        <v>965</v>
      </c>
      <c r="AI381" s="47" t="s">
        <v>20</v>
      </c>
      <c r="AJ381" s="47" t="s">
        <v>20</v>
      </c>
      <c r="AK381" s="47" t="s">
        <v>965</v>
      </c>
      <c r="AL381" s="47" t="s">
        <v>965</v>
      </c>
      <c r="AM381" s="47" t="s">
        <v>965</v>
      </c>
      <c r="AN381" s="47" t="s">
        <v>965</v>
      </c>
      <c r="AO381" s="47" t="s">
        <v>965</v>
      </c>
      <c r="AP381" s="47" t="s">
        <v>20</v>
      </c>
      <c r="AQ381" s="47" t="s">
        <v>20</v>
      </c>
      <c r="AR381" s="47" t="s">
        <v>20</v>
      </c>
      <c r="AS381" s="47" t="s">
        <v>965</v>
      </c>
      <c r="AT381" s="47" t="s">
        <v>965</v>
      </c>
      <c r="AU381" s="47" t="s">
        <v>965</v>
      </c>
      <c r="AV381" s="47" t="s">
        <v>21</v>
      </c>
      <c r="AW381" s="47" t="s">
        <v>20</v>
      </c>
      <c r="AX381" s="47" t="s">
        <v>20</v>
      </c>
      <c r="AY381" s="42">
        <f>COUNTIFS($T381:$AX381,"P")</f>
        <v>19</v>
      </c>
      <c r="AZ381" s="42">
        <f>COUNTIFS($T381:$AX381,"HD")/2</f>
        <v>0</v>
      </c>
      <c r="BA381" s="42">
        <f>COUNTIFS($T381:$AX381,"DO")</f>
        <v>11</v>
      </c>
      <c r="BB381" s="1">
        <f>COUNTIFS($T381:$AX381,"UPL")</f>
        <v>1</v>
      </c>
      <c r="BC381" s="42">
        <f>COUNTIFS($T381:$AX381,"LWP")</f>
        <v>0</v>
      </c>
      <c r="BD381" s="42">
        <f>SUM(COUNTIFS($T381:$AX381,{"PAT","MAT"}))</f>
        <v>0</v>
      </c>
      <c r="BE381" s="42">
        <f>COUNTIFS($T381:$AX381,"HO")</f>
        <v>0</v>
      </c>
      <c r="BF381" s="42">
        <f>COUNTIFS($T381:$AX381,"NA")</f>
        <v>0</v>
      </c>
      <c r="BG381" s="42">
        <f>COUNTIFS($T381:$AX381,"PL")</f>
        <v>0</v>
      </c>
      <c r="BH381" s="42">
        <f>COUNTIFS($T381:$AX381,"CL")</f>
        <v>0</v>
      </c>
      <c r="BI381" s="42">
        <f>COUNTIFS($T381:$AX381,"BL")</f>
        <v>0</v>
      </c>
      <c r="BJ381" s="42">
        <f>COUNTIFS($T381:$AX381,"CO")</f>
        <v>0</v>
      </c>
      <c r="BK381" s="42">
        <f t="shared" si="33"/>
        <v>0</v>
      </c>
      <c r="BL381" s="42">
        <f t="shared" si="34"/>
        <v>1</v>
      </c>
      <c r="BM381" s="42">
        <f t="shared" si="35"/>
        <v>1</v>
      </c>
      <c r="BN381" s="42">
        <f>SUM(AY381:BJ381)+SUM(COUNTIFS(Q381:AX381,{"TERM","RESIGNED"}))</f>
        <v>31</v>
      </c>
      <c r="BO381" s="1" t="s">
        <v>45</v>
      </c>
      <c r="BP381" s="42" t="s">
        <v>1018</v>
      </c>
      <c r="BQ381" s="34"/>
    </row>
    <row r="382" spans="1:69" x14ac:dyDescent="0.25">
      <c r="A382" s="32">
        <f t="shared" si="36"/>
        <v>380</v>
      </c>
      <c r="B382" s="1" t="s">
        <v>172</v>
      </c>
      <c r="C382" s="1">
        <v>102327</v>
      </c>
      <c r="D382" s="27">
        <v>102327</v>
      </c>
      <c r="E382" s="1" t="s">
        <v>946</v>
      </c>
      <c r="F382" s="34" t="s">
        <v>495</v>
      </c>
      <c r="G382" s="34" t="s">
        <v>80</v>
      </c>
      <c r="H382" s="30">
        <v>44588</v>
      </c>
      <c r="I382" s="30" t="s">
        <v>39</v>
      </c>
      <c r="J382" s="30" t="s">
        <v>39</v>
      </c>
      <c r="K382" s="42">
        <f t="shared" ca="1" si="31"/>
        <v>714</v>
      </c>
      <c r="L382" s="44" t="str">
        <f t="shared" si="32"/>
        <v>Non Billable</v>
      </c>
      <c r="M382" s="34" t="s">
        <v>56</v>
      </c>
      <c r="N382" s="1" t="s">
        <v>41</v>
      </c>
      <c r="O382" s="1" t="s">
        <v>42</v>
      </c>
      <c r="P382" s="1"/>
      <c r="Q382" s="1"/>
      <c r="R382" s="1" t="s">
        <v>43</v>
      </c>
      <c r="S382" s="33" t="s">
        <v>990</v>
      </c>
      <c r="T382" s="47" t="s">
        <v>965</v>
      </c>
      <c r="U382" s="47" t="s">
        <v>20</v>
      </c>
      <c r="V382" s="47" t="s">
        <v>20</v>
      </c>
      <c r="W382" s="47" t="s">
        <v>965</v>
      </c>
      <c r="X382" s="47" t="s">
        <v>965</v>
      </c>
      <c r="Y382" s="47" t="s">
        <v>965</v>
      </c>
      <c r="Z382" s="47" t="s">
        <v>965</v>
      </c>
      <c r="AA382" s="47" t="s">
        <v>965</v>
      </c>
      <c r="AB382" s="47" t="s">
        <v>20</v>
      </c>
      <c r="AC382" s="47" t="s">
        <v>20</v>
      </c>
      <c r="AD382" s="47" t="s">
        <v>965</v>
      </c>
      <c r="AE382" s="47" t="s">
        <v>965</v>
      </c>
      <c r="AF382" s="47" t="s">
        <v>965</v>
      </c>
      <c r="AG382" s="47" t="s">
        <v>965</v>
      </c>
      <c r="AH382" s="47" t="s">
        <v>965</v>
      </c>
      <c r="AI382" s="47" t="s">
        <v>20</v>
      </c>
      <c r="AJ382" s="47" t="s">
        <v>20</v>
      </c>
      <c r="AK382" s="47" t="s">
        <v>965</v>
      </c>
      <c r="AL382" s="47" t="s">
        <v>965</v>
      </c>
      <c r="AM382" s="47" t="s">
        <v>965</v>
      </c>
      <c r="AN382" s="47" t="s">
        <v>965</v>
      </c>
      <c r="AO382" s="47" t="s">
        <v>965</v>
      </c>
      <c r="AP382" s="47" t="s">
        <v>20</v>
      </c>
      <c r="AQ382" s="47" t="s">
        <v>20</v>
      </c>
      <c r="AR382" s="47" t="s">
        <v>20</v>
      </c>
      <c r="AS382" s="47" t="s">
        <v>967</v>
      </c>
      <c r="AT382" s="47" t="s">
        <v>968</v>
      </c>
      <c r="AU382" s="47" t="s">
        <v>968</v>
      </c>
      <c r="AV382" s="47" t="s">
        <v>968</v>
      </c>
      <c r="AW382" s="47" t="s">
        <v>20</v>
      </c>
      <c r="AX382" s="47" t="s">
        <v>20</v>
      </c>
      <c r="AY382" s="42">
        <f>COUNTIFS($T382:$AX382,"P")</f>
        <v>16</v>
      </c>
      <c r="AZ382" s="42">
        <f>COUNTIFS($T382:$AX382,"HD")/2</f>
        <v>0</v>
      </c>
      <c r="BA382" s="42">
        <f>COUNTIFS($T382:$AX382,"DO")</f>
        <v>11</v>
      </c>
      <c r="BB382" s="1">
        <f>COUNTIFS($T382:$AX382,"UPL")</f>
        <v>0</v>
      </c>
      <c r="BC382" s="42">
        <f>COUNTIFS($T382:$AX382,"LWP")</f>
        <v>0</v>
      </c>
      <c r="BD382" s="42">
        <f>SUM(COUNTIFS($T382:$AX382,{"PAT","MAT"}))</f>
        <v>0</v>
      </c>
      <c r="BE382" s="42">
        <f>COUNTIFS($T382:$AX382,"HO")</f>
        <v>0</v>
      </c>
      <c r="BF382" s="42">
        <f>COUNTIFS($T382:$AX382,"NA")</f>
        <v>0</v>
      </c>
      <c r="BG382" s="42">
        <f>COUNTIFS($T382:$AX382,"PL")</f>
        <v>3</v>
      </c>
      <c r="BH382" s="42">
        <f>COUNTIFS($T382:$AX382,"CL")</f>
        <v>1</v>
      </c>
      <c r="BI382" s="42">
        <f>COUNTIFS($T382:$AX382,"BL")</f>
        <v>0</v>
      </c>
      <c r="BJ382" s="42">
        <f>COUNTIFS($T382:$AX382,"CO")</f>
        <v>0</v>
      </c>
      <c r="BK382" s="42">
        <f t="shared" si="33"/>
        <v>4</v>
      </c>
      <c r="BL382" s="42">
        <f t="shared" si="34"/>
        <v>0</v>
      </c>
      <c r="BM382" s="42">
        <f t="shared" si="35"/>
        <v>1</v>
      </c>
      <c r="BN382" s="42">
        <f>SUM(AY382:BJ382)+SUM(COUNTIFS(Q382:AX382,{"TERM","RESIGNED"}))</f>
        <v>31</v>
      </c>
      <c r="BO382" s="1" t="s">
        <v>45</v>
      </c>
      <c r="BP382" s="42" t="s">
        <v>1020</v>
      </c>
      <c r="BQ382" s="34"/>
    </row>
    <row r="383" spans="1:69" x14ac:dyDescent="0.25">
      <c r="A383" s="32">
        <f t="shared" si="36"/>
        <v>381</v>
      </c>
      <c r="B383" s="1" t="s">
        <v>172</v>
      </c>
      <c r="C383" s="1">
        <v>102332</v>
      </c>
      <c r="D383" s="27">
        <v>102332</v>
      </c>
      <c r="E383" s="1" t="s">
        <v>946</v>
      </c>
      <c r="F383" s="34" t="s">
        <v>497</v>
      </c>
      <c r="G383" s="34" t="s">
        <v>80</v>
      </c>
      <c r="H383" s="30">
        <v>44595</v>
      </c>
      <c r="I383" s="30" t="s">
        <v>39</v>
      </c>
      <c r="J383" s="30" t="s">
        <v>39</v>
      </c>
      <c r="K383" s="42">
        <f t="shared" ca="1" si="31"/>
        <v>707</v>
      </c>
      <c r="L383" s="44" t="str">
        <f t="shared" si="32"/>
        <v>Non Billable</v>
      </c>
      <c r="M383" s="34" t="s">
        <v>56</v>
      </c>
      <c r="N383" s="1" t="s">
        <v>41</v>
      </c>
      <c r="O383" s="1" t="s">
        <v>42</v>
      </c>
      <c r="P383" s="1"/>
      <c r="Q383" s="1"/>
      <c r="R383" s="1" t="s">
        <v>43</v>
      </c>
      <c r="S383" s="33" t="s">
        <v>481</v>
      </c>
      <c r="T383" s="47" t="s">
        <v>965</v>
      </c>
      <c r="U383" s="47" t="s">
        <v>20</v>
      </c>
      <c r="V383" s="47" t="s">
        <v>20</v>
      </c>
      <c r="W383" s="47" t="s">
        <v>965</v>
      </c>
      <c r="X383" s="47" t="s">
        <v>965</v>
      </c>
      <c r="Y383" s="47" t="s">
        <v>965</v>
      </c>
      <c r="Z383" s="47" t="s">
        <v>965</v>
      </c>
      <c r="AA383" s="47" t="s">
        <v>965</v>
      </c>
      <c r="AB383" s="47" t="s">
        <v>20</v>
      </c>
      <c r="AC383" s="47" t="s">
        <v>20</v>
      </c>
      <c r="AD383" s="47" t="s">
        <v>965</v>
      </c>
      <c r="AE383" s="47" t="s">
        <v>21</v>
      </c>
      <c r="AF383" s="47" t="s">
        <v>965</v>
      </c>
      <c r="AG383" s="47" t="s">
        <v>965</v>
      </c>
      <c r="AH383" s="47" t="s">
        <v>965</v>
      </c>
      <c r="AI383" s="47" t="s">
        <v>20</v>
      </c>
      <c r="AJ383" s="47" t="s">
        <v>20</v>
      </c>
      <c r="AK383" s="47" t="s">
        <v>965</v>
      </c>
      <c r="AL383" s="47" t="s">
        <v>965</v>
      </c>
      <c r="AM383" s="47" t="s">
        <v>965</v>
      </c>
      <c r="AN383" s="47" t="s">
        <v>965</v>
      </c>
      <c r="AO383" s="47" t="s">
        <v>965</v>
      </c>
      <c r="AP383" s="47" t="s">
        <v>20</v>
      </c>
      <c r="AQ383" s="47" t="s">
        <v>20</v>
      </c>
      <c r="AR383" s="47" t="s">
        <v>20</v>
      </c>
      <c r="AS383" s="47" t="s">
        <v>965</v>
      </c>
      <c r="AT383" s="47" t="s">
        <v>965</v>
      </c>
      <c r="AU383" s="47" t="s">
        <v>965</v>
      </c>
      <c r="AV383" s="47" t="s">
        <v>965</v>
      </c>
      <c r="AW383" s="47" t="s">
        <v>20</v>
      </c>
      <c r="AX383" s="47" t="s">
        <v>20</v>
      </c>
      <c r="AY383" s="42">
        <f>COUNTIFS($T383:$AX383,"P")</f>
        <v>19</v>
      </c>
      <c r="AZ383" s="42">
        <f>COUNTIFS($T383:$AX383,"HD")/2</f>
        <v>0</v>
      </c>
      <c r="BA383" s="42">
        <f>COUNTIFS($T383:$AX383,"DO")</f>
        <v>11</v>
      </c>
      <c r="BB383" s="1">
        <f>COUNTIFS($T383:$AX383,"UPL")</f>
        <v>1</v>
      </c>
      <c r="BC383" s="42">
        <f>COUNTIFS($T383:$AX383,"LWP")</f>
        <v>0</v>
      </c>
      <c r="BD383" s="42">
        <f>SUM(COUNTIFS($T383:$AX383,{"PAT","MAT"}))</f>
        <v>0</v>
      </c>
      <c r="BE383" s="42">
        <f>COUNTIFS($T383:$AX383,"HO")</f>
        <v>0</v>
      </c>
      <c r="BF383" s="42">
        <f>COUNTIFS($T383:$AX383,"NA")</f>
        <v>0</v>
      </c>
      <c r="BG383" s="42">
        <f>COUNTIFS($T383:$AX383,"PL")</f>
        <v>0</v>
      </c>
      <c r="BH383" s="42">
        <f>COUNTIFS($T383:$AX383,"CL")</f>
        <v>0</v>
      </c>
      <c r="BI383" s="42">
        <f>COUNTIFS($T383:$AX383,"BL")</f>
        <v>0</v>
      </c>
      <c r="BJ383" s="42">
        <f>COUNTIFS($T383:$AX383,"CO")</f>
        <v>0</v>
      </c>
      <c r="BK383" s="42">
        <f t="shared" si="33"/>
        <v>0</v>
      </c>
      <c r="BL383" s="42">
        <f t="shared" si="34"/>
        <v>1</v>
      </c>
      <c r="BM383" s="42">
        <f t="shared" si="35"/>
        <v>1</v>
      </c>
      <c r="BN383" s="42">
        <f>SUM(AY383:BJ383)+SUM(COUNTIFS(Q383:AX383,{"TERM","RESIGNED"}))</f>
        <v>31</v>
      </c>
      <c r="BO383" s="1" t="s">
        <v>45</v>
      </c>
      <c r="BP383" s="42" t="s">
        <v>1021</v>
      </c>
      <c r="BQ383" s="34"/>
    </row>
    <row r="384" spans="1:69" x14ac:dyDescent="0.25">
      <c r="A384" s="32">
        <f t="shared" si="36"/>
        <v>382</v>
      </c>
      <c r="B384" s="1" t="s">
        <v>172</v>
      </c>
      <c r="C384" s="1">
        <v>102339</v>
      </c>
      <c r="D384" s="27">
        <v>102339</v>
      </c>
      <c r="E384" s="1" t="s">
        <v>945</v>
      </c>
      <c r="F384" s="34" t="s">
        <v>496</v>
      </c>
      <c r="G384" s="34" t="s">
        <v>186</v>
      </c>
      <c r="H384" s="30">
        <v>44595</v>
      </c>
      <c r="I384" s="30" t="s">
        <v>39</v>
      </c>
      <c r="J384" s="30" t="s">
        <v>39</v>
      </c>
      <c r="K384" s="42">
        <f t="shared" ca="1" si="31"/>
        <v>707</v>
      </c>
      <c r="L384" s="44" t="str">
        <f t="shared" si="32"/>
        <v>Non Billable</v>
      </c>
      <c r="M384" s="34" t="s">
        <v>56</v>
      </c>
      <c r="N384" s="1" t="s">
        <v>41</v>
      </c>
      <c r="O384" s="1" t="s">
        <v>42</v>
      </c>
      <c r="P384" s="1"/>
      <c r="Q384" s="1"/>
      <c r="R384" s="1" t="s">
        <v>43</v>
      </c>
      <c r="S384" s="33" t="s">
        <v>146</v>
      </c>
      <c r="T384" s="47" t="s">
        <v>965</v>
      </c>
      <c r="U384" s="47" t="s">
        <v>20</v>
      </c>
      <c r="V384" s="47" t="s">
        <v>20</v>
      </c>
      <c r="W384" s="47" t="s">
        <v>967</v>
      </c>
      <c r="X384" s="47" t="s">
        <v>965</v>
      </c>
      <c r="Y384" s="47" t="s">
        <v>965</v>
      </c>
      <c r="Z384" s="47" t="s">
        <v>965</v>
      </c>
      <c r="AA384" s="47" t="s">
        <v>965</v>
      </c>
      <c r="AB384" s="47" t="s">
        <v>20</v>
      </c>
      <c r="AC384" s="47" t="s">
        <v>20</v>
      </c>
      <c r="AD384" s="47" t="s">
        <v>965</v>
      </c>
      <c r="AE384" s="47" t="s">
        <v>965</v>
      </c>
      <c r="AF384" s="47" t="s">
        <v>965</v>
      </c>
      <c r="AG384" s="47" t="s">
        <v>965</v>
      </c>
      <c r="AH384" s="47" t="s">
        <v>967</v>
      </c>
      <c r="AI384" s="47" t="s">
        <v>20</v>
      </c>
      <c r="AJ384" s="47" t="s">
        <v>20</v>
      </c>
      <c r="AK384" s="47" t="s">
        <v>968</v>
      </c>
      <c r="AL384" s="47" t="s">
        <v>965</v>
      </c>
      <c r="AM384" s="47" t="s">
        <v>965</v>
      </c>
      <c r="AN384" s="47" t="s">
        <v>965</v>
      </c>
      <c r="AO384" s="47" t="s">
        <v>965</v>
      </c>
      <c r="AP384" s="47" t="s">
        <v>20</v>
      </c>
      <c r="AQ384" s="47" t="s">
        <v>20</v>
      </c>
      <c r="AR384" s="47" t="s">
        <v>20</v>
      </c>
      <c r="AS384" s="47" t="s">
        <v>965</v>
      </c>
      <c r="AT384" s="47" t="s">
        <v>965</v>
      </c>
      <c r="AU384" s="47" t="s">
        <v>965</v>
      </c>
      <c r="AV384" s="47" t="s">
        <v>965</v>
      </c>
      <c r="AW384" s="47" t="s">
        <v>20</v>
      </c>
      <c r="AX384" s="47" t="s">
        <v>20</v>
      </c>
      <c r="AY384" s="42">
        <f>COUNTIFS($T384:$AX384,"P")</f>
        <v>17</v>
      </c>
      <c r="AZ384" s="42">
        <f>COUNTIFS($T384:$AX384,"HD")/2</f>
        <v>0</v>
      </c>
      <c r="BA384" s="42">
        <f>COUNTIFS($T384:$AX384,"DO")</f>
        <v>11</v>
      </c>
      <c r="BB384" s="1">
        <f>COUNTIFS($T384:$AX384,"UPL")</f>
        <v>0</v>
      </c>
      <c r="BC384" s="42">
        <f>COUNTIFS($T384:$AX384,"LWP")</f>
        <v>0</v>
      </c>
      <c r="BD384" s="42">
        <f>SUM(COUNTIFS($T384:$AX384,{"PAT","MAT"}))</f>
        <v>0</v>
      </c>
      <c r="BE384" s="42">
        <f>COUNTIFS($T384:$AX384,"HO")</f>
        <v>0</v>
      </c>
      <c r="BF384" s="42">
        <f>COUNTIFS($T384:$AX384,"NA")</f>
        <v>0</v>
      </c>
      <c r="BG384" s="42">
        <f>COUNTIFS($T384:$AX384,"PL")</f>
        <v>1</v>
      </c>
      <c r="BH384" s="42">
        <f>COUNTIFS($T384:$AX384,"CL")</f>
        <v>2</v>
      </c>
      <c r="BI384" s="42">
        <f>COUNTIFS($T384:$AX384,"BL")</f>
        <v>0</v>
      </c>
      <c r="BJ384" s="42">
        <f>COUNTIFS($T384:$AX384,"CO")</f>
        <v>0</v>
      </c>
      <c r="BK384" s="42">
        <f t="shared" si="33"/>
        <v>3</v>
      </c>
      <c r="BL384" s="42">
        <f t="shared" si="34"/>
        <v>1</v>
      </c>
      <c r="BM384" s="42">
        <f t="shared" si="35"/>
        <v>1</v>
      </c>
      <c r="BN384" s="42">
        <f>SUM(AY384:BJ384)+SUM(COUNTIFS(Q384:AX384,{"TERM","RESIGNED"}))</f>
        <v>31</v>
      </c>
      <c r="BO384" s="1" t="s">
        <v>45</v>
      </c>
      <c r="BP384" s="42" t="s">
        <v>1218</v>
      </c>
      <c r="BQ384" s="34"/>
    </row>
    <row r="385" spans="1:69" x14ac:dyDescent="0.25">
      <c r="A385" s="32">
        <f t="shared" si="36"/>
        <v>383</v>
      </c>
      <c r="B385" s="1" t="s">
        <v>172</v>
      </c>
      <c r="C385" s="1">
        <v>102357</v>
      </c>
      <c r="D385" s="27">
        <v>102357</v>
      </c>
      <c r="E385" s="1" t="s">
        <v>946</v>
      </c>
      <c r="F385" s="34" t="s">
        <v>501</v>
      </c>
      <c r="G385" s="34" t="s">
        <v>123</v>
      </c>
      <c r="H385" s="30">
        <v>44595</v>
      </c>
      <c r="I385" s="30" t="s">
        <v>39</v>
      </c>
      <c r="J385" s="30" t="s">
        <v>39</v>
      </c>
      <c r="K385" s="42">
        <f t="shared" ca="1" si="31"/>
        <v>707</v>
      </c>
      <c r="L385" s="44" t="str">
        <f t="shared" si="32"/>
        <v>Non Billable</v>
      </c>
      <c r="M385" s="34" t="s">
        <v>130</v>
      </c>
      <c r="N385" s="1" t="s">
        <v>41</v>
      </c>
      <c r="O385" s="1" t="s">
        <v>42</v>
      </c>
      <c r="P385" s="1"/>
      <c r="Q385" s="1"/>
      <c r="R385" s="1" t="s">
        <v>43</v>
      </c>
      <c r="S385" s="33" t="s">
        <v>131</v>
      </c>
      <c r="T385" s="47" t="s">
        <v>965</v>
      </c>
      <c r="U385" s="47" t="s">
        <v>20</v>
      </c>
      <c r="V385" s="47" t="s">
        <v>20</v>
      </c>
      <c r="W385" s="47" t="s">
        <v>965</v>
      </c>
      <c r="X385" s="47" t="s">
        <v>965</v>
      </c>
      <c r="Y385" s="47" t="s">
        <v>965</v>
      </c>
      <c r="Z385" s="47" t="s">
        <v>965</v>
      </c>
      <c r="AA385" s="47" t="s">
        <v>965</v>
      </c>
      <c r="AB385" s="47" t="s">
        <v>20</v>
      </c>
      <c r="AC385" s="47" t="s">
        <v>20</v>
      </c>
      <c r="AD385" s="47" t="s">
        <v>965</v>
      </c>
      <c r="AE385" s="47" t="s">
        <v>965</v>
      </c>
      <c r="AF385" s="47" t="s">
        <v>965</v>
      </c>
      <c r="AG385" s="47" t="s">
        <v>967</v>
      </c>
      <c r="AH385" s="47" t="s">
        <v>967</v>
      </c>
      <c r="AI385" s="47" t="s">
        <v>20</v>
      </c>
      <c r="AJ385" s="47" t="s">
        <v>20</v>
      </c>
      <c r="AK385" s="47" t="s">
        <v>965</v>
      </c>
      <c r="AL385" s="47" t="s">
        <v>965</v>
      </c>
      <c r="AM385" s="47" t="s">
        <v>965</v>
      </c>
      <c r="AN385" s="47" t="s">
        <v>965</v>
      </c>
      <c r="AO385" s="47" t="s">
        <v>965</v>
      </c>
      <c r="AP385" s="47" t="s">
        <v>20</v>
      </c>
      <c r="AQ385" s="47" t="s">
        <v>20</v>
      </c>
      <c r="AR385" s="47" t="s">
        <v>20</v>
      </c>
      <c r="AS385" s="47" t="s">
        <v>965</v>
      </c>
      <c r="AT385" s="47" t="s">
        <v>965</v>
      </c>
      <c r="AU385" s="47" t="s">
        <v>965</v>
      </c>
      <c r="AV385" s="47" t="s">
        <v>965</v>
      </c>
      <c r="AW385" s="47" t="s">
        <v>20</v>
      </c>
      <c r="AX385" s="47" t="s">
        <v>20</v>
      </c>
      <c r="AY385" s="42">
        <f>COUNTIFS($T385:$AX385,"P")</f>
        <v>18</v>
      </c>
      <c r="AZ385" s="42">
        <f>COUNTIFS($T385:$AX385,"HD")/2</f>
        <v>0</v>
      </c>
      <c r="BA385" s="42">
        <f>COUNTIFS($T385:$AX385,"DO")</f>
        <v>11</v>
      </c>
      <c r="BB385" s="1">
        <f>COUNTIFS($T385:$AX385,"UPL")</f>
        <v>0</v>
      </c>
      <c r="BC385" s="42">
        <f>COUNTIFS($T385:$AX385,"LWP")</f>
        <v>0</v>
      </c>
      <c r="BD385" s="42">
        <f>SUM(COUNTIFS($T385:$AX385,{"PAT","MAT"}))</f>
        <v>0</v>
      </c>
      <c r="BE385" s="42">
        <f>COUNTIFS($T385:$AX385,"HO")</f>
        <v>0</v>
      </c>
      <c r="BF385" s="42">
        <f>COUNTIFS($T385:$AX385,"NA")</f>
        <v>0</v>
      </c>
      <c r="BG385" s="42">
        <f>COUNTIFS($T385:$AX385,"PL")</f>
        <v>0</v>
      </c>
      <c r="BH385" s="42">
        <f>COUNTIFS($T385:$AX385,"CL")</f>
        <v>2</v>
      </c>
      <c r="BI385" s="42">
        <f>COUNTIFS($T385:$AX385,"BL")</f>
        <v>0</v>
      </c>
      <c r="BJ385" s="42">
        <f>COUNTIFS($T385:$AX385,"CO")</f>
        <v>0</v>
      </c>
      <c r="BK385" s="42">
        <f t="shared" si="33"/>
        <v>2</v>
      </c>
      <c r="BL385" s="42">
        <f t="shared" si="34"/>
        <v>1</v>
      </c>
      <c r="BM385" s="42">
        <f t="shared" si="35"/>
        <v>1</v>
      </c>
      <c r="BN385" s="42">
        <f>SUM(AY385:BJ385)+SUM(COUNTIFS(Q385:AX385,{"TERM","RESIGNED"}))</f>
        <v>31</v>
      </c>
      <c r="BO385" s="1" t="s">
        <v>45</v>
      </c>
      <c r="BP385" s="42" t="s">
        <v>1216</v>
      </c>
      <c r="BQ385" s="34"/>
    </row>
    <row r="386" spans="1:69" x14ac:dyDescent="0.25">
      <c r="A386" s="32">
        <f t="shared" si="36"/>
        <v>384</v>
      </c>
      <c r="B386" s="1" t="s">
        <v>172</v>
      </c>
      <c r="C386" s="1">
        <v>102361</v>
      </c>
      <c r="D386" s="27">
        <v>102361</v>
      </c>
      <c r="E386" s="1" t="s">
        <v>946</v>
      </c>
      <c r="F386" s="34" t="s">
        <v>498</v>
      </c>
      <c r="G386" s="34" t="s">
        <v>80</v>
      </c>
      <c r="H386" s="30">
        <v>44595</v>
      </c>
      <c r="I386" s="30" t="s">
        <v>39</v>
      </c>
      <c r="J386" s="30" t="s">
        <v>39</v>
      </c>
      <c r="K386" s="42">
        <f t="shared" ca="1" si="31"/>
        <v>707</v>
      </c>
      <c r="L386" s="44" t="str">
        <f t="shared" si="32"/>
        <v>Non Billable</v>
      </c>
      <c r="M386" s="34" t="s">
        <v>56</v>
      </c>
      <c r="N386" s="1" t="s">
        <v>41</v>
      </c>
      <c r="O386" s="1" t="s">
        <v>42</v>
      </c>
      <c r="P386" s="1"/>
      <c r="Q386" s="1"/>
      <c r="R386" s="1" t="s">
        <v>43</v>
      </c>
      <c r="S386" s="33" t="s">
        <v>990</v>
      </c>
      <c r="T386" s="47" t="s">
        <v>965</v>
      </c>
      <c r="U386" s="47" t="s">
        <v>20</v>
      </c>
      <c r="V386" s="47" t="s">
        <v>20</v>
      </c>
      <c r="W386" s="47" t="s">
        <v>965</v>
      </c>
      <c r="X386" s="47" t="s">
        <v>965</v>
      </c>
      <c r="Y386" s="47" t="s">
        <v>965</v>
      </c>
      <c r="Z386" s="47" t="s">
        <v>965</v>
      </c>
      <c r="AA386" s="47" t="s">
        <v>965</v>
      </c>
      <c r="AB386" s="47" t="s">
        <v>20</v>
      </c>
      <c r="AC386" s="47" t="s">
        <v>20</v>
      </c>
      <c r="AD386" s="47" t="s">
        <v>965</v>
      </c>
      <c r="AE386" s="47" t="s">
        <v>965</v>
      </c>
      <c r="AF386" s="47" t="s">
        <v>965</v>
      </c>
      <c r="AG386" s="47" t="s">
        <v>968</v>
      </c>
      <c r="AH386" s="47" t="s">
        <v>968</v>
      </c>
      <c r="AI386" s="47" t="s">
        <v>20</v>
      </c>
      <c r="AJ386" s="47" t="s">
        <v>20</v>
      </c>
      <c r="AK386" s="47" t="s">
        <v>968</v>
      </c>
      <c r="AL386" s="47" t="s">
        <v>968</v>
      </c>
      <c r="AM386" s="47" t="s">
        <v>968</v>
      </c>
      <c r="AN386" s="47" t="s">
        <v>968</v>
      </c>
      <c r="AO386" s="47" t="s">
        <v>968</v>
      </c>
      <c r="AP386" s="47" t="s">
        <v>20</v>
      </c>
      <c r="AQ386" s="47" t="s">
        <v>20</v>
      </c>
      <c r="AR386" s="47" t="s">
        <v>20</v>
      </c>
      <c r="AS386" s="47" t="s">
        <v>968</v>
      </c>
      <c r="AT386" s="47" t="s">
        <v>968</v>
      </c>
      <c r="AU386" s="47" t="s">
        <v>968</v>
      </c>
      <c r="AV386" s="47" t="s">
        <v>968</v>
      </c>
      <c r="AW386" s="47" t="s">
        <v>20</v>
      </c>
      <c r="AX386" s="47" t="s">
        <v>20</v>
      </c>
      <c r="AY386" s="42">
        <f>COUNTIFS($T386:$AX386,"P")</f>
        <v>9</v>
      </c>
      <c r="AZ386" s="42">
        <f>COUNTIFS($T386:$AX386,"HD")/2</f>
        <v>0</v>
      </c>
      <c r="BA386" s="42">
        <f>COUNTIFS($T386:$AX386,"DO")</f>
        <v>11</v>
      </c>
      <c r="BB386" s="1">
        <f>COUNTIFS($T386:$AX386,"UPL")</f>
        <v>0</v>
      </c>
      <c r="BC386" s="42">
        <f>COUNTIFS($T386:$AX386,"LWP")</f>
        <v>0</v>
      </c>
      <c r="BD386" s="42">
        <f>SUM(COUNTIFS($T386:$AX386,{"PAT","MAT"}))</f>
        <v>0</v>
      </c>
      <c r="BE386" s="42">
        <f>COUNTIFS($T386:$AX386,"HO")</f>
        <v>0</v>
      </c>
      <c r="BF386" s="42">
        <f>COUNTIFS($T386:$AX386,"NA")</f>
        <v>0</v>
      </c>
      <c r="BG386" s="42">
        <f>COUNTIFS($T386:$AX386,"PL")</f>
        <v>11</v>
      </c>
      <c r="BH386" s="42">
        <f>COUNTIFS($T386:$AX386,"CL")</f>
        <v>0</v>
      </c>
      <c r="BI386" s="42">
        <f>COUNTIFS($T386:$AX386,"BL")</f>
        <v>0</v>
      </c>
      <c r="BJ386" s="42">
        <f>COUNTIFS($T386:$AX386,"CO")</f>
        <v>0</v>
      </c>
      <c r="BK386" s="42">
        <f t="shared" si="33"/>
        <v>11</v>
      </c>
      <c r="BL386" s="42">
        <f t="shared" si="34"/>
        <v>0</v>
      </c>
      <c r="BM386" s="42">
        <f t="shared" si="35"/>
        <v>0</v>
      </c>
      <c r="BN386" s="42">
        <f>SUM(AY386:BJ386)+SUM(COUNTIFS(Q386:AX386,{"TERM","RESIGNED"}))</f>
        <v>31</v>
      </c>
      <c r="BO386" s="1" t="s">
        <v>45</v>
      </c>
      <c r="BP386" s="42" t="s">
        <v>1020</v>
      </c>
      <c r="BQ386" s="34"/>
    </row>
    <row r="387" spans="1:69" x14ac:dyDescent="0.25">
      <c r="A387" s="32">
        <f t="shared" si="36"/>
        <v>385</v>
      </c>
      <c r="B387" s="1" t="s">
        <v>172</v>
      </c>
      <c r="C387" s="1">
        <v>102366</v>
      </c>
      <c r="D387" s="27">
        <v>102366</v>
      </c>
      <c r="E387" s="1" t="s">
        <v>946</v>
      </c>
      <c r="F387" s="34" t="s">
        <v>499</v>
      </c>
      <c r="G387" s="34" t="s">
        <v>123</v>
      </c>
      <c r="H387" s="30">
        <v>44595</v>
      </c>
      <c r="I387" s="30" t="s">
        <v>39</v>
      </c>
      <c r="J387" s="30" t="s">
        <v>39</v>
      </c>
      <c r="K387" s="42">
        <f t="shared" ref="K387:K450" ca="1" si="37">IF(O387="ACTIVE",(TODAY()-H387),(J387-H387))</f>
        <v>707</v>
      </c>
      <c r="L387" s="44" t="str">
        <f t="shared" ref="L387:L450" si="38">IF(OR(M387="Email Verification",M387="Operations",M387="OJT",M387="Bottom Quartile Group",M387="Training"),"Billable","Non Billable")</f>
        <v>Billable</v>
      </c>
      <c r="M387" s="34" t="s">
        <v>124</v>
      </c>
      <c r="N387" s="1" t="s">
        <v>41</v>
      </c>
      <c r="O387" s="1" t="s">
        <v>42</v>
      </c>
      <c r="P387" s="1"/>
      <c r="Q387" s="1"/>
      <c r="R387" s="1" t="s">
        <v>43</v>
      </c>
      <c r="S387" s="33" t="s">
        <v>366</v>
      </c>
      <c r="T387" s="47" t="s">
        <v>21</v>
      </c>
      <c r="U387" s="47" t="s">
        <v>20</v>
      </c>
      <c r="V387" s="47" t="s">
        <v>20</v>
      </c>
      <c r="W387" s="47" t="s">
        <v>965</v>
      </c>
      <c r="X387" s="47" t="s">
        <v>965</v>
      </c>
      <c r="Y387" s="47" t="s">
        <v>965</v>
      </c>
      <c r="Z387" s="47" t="s">
        <v>965</v>
      </c>
      <c r="AA387" s="47" t="s">
        <v>965</v>
      </c>
      <c r="AB387" s="47" t="s">
        <v>20</v>
      </c>
      <c r="AC387" s="47" t="s">
        <v>20</v>
      </c>
      <c r="AD387" s="47" t="s">
        <v>965</v>
      </c>
      <c r="AE387" s="47" t="s">
        <v>965</v>
      </c>
      <c r="AF387" s="47" t="s">
        <v>965</v>
      </c>
      <c r="AG387" s="47" t="s">
        <v>965</v>
      </c>
      <c r="AH387" s="47" t="s">
        <v>965</v>
      </c>
      <c r="AI387" s="47" t="s">
        <v>20</v>
      </c>
      <c r="AJ387" s="47" t="s">
        <v>20</v>
      </c>
      <c r="AK387" s="47" t="s">
        <v>965</v>
      </c>
      <c r="AL387" s="47" t="s">
        <v>965</v>
      </c>
      <c r="AM387" s="47" t="s">
        <v>965</v>
      </c>
      <c r="AN387" s="47" t="s">
        <v>965</v>
      </c>
      <c r="AO387" s="47" t="s">
        <v>965</v>
      </c>
      <c r="AP387" s="47" t="s">
        <v>20</v>
      </c>
      <c r="AQ387" s="47" t="s">
        <v>20</v>
      </c>
      <c r="AR387" s="47" t="s">
        <v>20</v>
      </c>
      <c r="AS387" s="47" t="s">
        <v>965</v>
      </c>
      <c r="AT387" s="47" t="s">
        <v>965</v>
      </c>
      <c r="AU387" s="47" t="s">
        <v>965</v>
      </c>
      <c r="AV387" s="47" t="s">
        <v>965</v>
      </c>
      <c r="AW387" s="47" t="s">
        <v>20</v>
      </c>
      <c r="AX387" s="47" t="s">
        <v>20</v>
      </c>
      <c r="AY387" s="42">
        <f>COUNTIFS($T387:$AX387,"P")</f>
        <v>19</v>
      </c>
      <c r="AZ387" s="42">
        <f>COUNTIFS($T387:$AX387,"HD")/2</f>
        <v>0</v>
      </c>
      <c r="BA387" s="42">
        <f>COUNTIFS($T387:$AX387,"DO")</f>
        <v>11</v>
      </c>
      <c r="BB387" s="1">
        <f>COUNTIFS($T387:$AX387,"UPL")</f>
        <v>1</v>
      </c>
      <c r="BC387" s="42">
        <f>COUNTIFS($T387:$AX387,"LWP")</f>
        <v>0</v>
      </c>
      <c r="BD387" s="42">
        <f>SUM(COUNTIFS($T387:$AX387,{"PAT","MAT"}))</f>
        <v>0</v>
      </c>
      <c r="BE387" s="42">
        <f>COUNTIFS($T387:$AX387,"HO")</f>
        <v>0</v>
      </c>
      <c r="BF387" s="42">
        <f>COUNTIFS($T387:$AX387,"NA")</f>
        <v>0</v>
      </c>
      <c r="BG387" s="42">
        <f>COUNTIFS($T387:$AX387,"PL")</f>
        <v>0</v>
      </c>
      <c r="BH387" s="42">
        <f>COUNTIFS($T387:$AX387,"CL")</f>
        <v>0</v>
      </c>
      <c r="BI387" s="42">
        <f>COUNTIFS($T387:$AX387,"BL")</f>
        <v>0</v>
      </c>
      <c r="BJ387" s="42">
        <f>COUNTIFS($T387:$AX387,"CO")</f>
        <v>0</v>
      </c>
      <c r="BK387" s="42">
        <f t="shared" ref="BK387:BK450" si="39">SUM(BG387:BJ387)</f>
        <v>0</v>
      </c>
      <c r="BL387" s="42">
        <f t="shared" ref="BL387:BL450" si="40">IF(SUM(AY387+AZ387)&gt;=17,1,0)</f>
        <v>1</v>
      </c>
      <c r="BM387" s="42">
        <f t="shared" ref="BM387:BM450" si="41">IF(SUM(AY387+AZ387)&gt;=13,1,0)</f>
        <v>1</v>
      </c>
      <c r="BN387" s="42">
        <f>SUM(AY387:BJ387)+SUM(COUNTIFS(Q387:AX387,{"TERM","RESIGNED"}))</f>
        <v>31</v>
      </c>
      <c r="BO387" s="1" t="s">
        <v>45</v>
      </c>
      <c r="BP387" s="42" t="s">
        <v>1023</v>
      </c>
      <c r="BQ387" s="34"/>
    </row>
    <row r="388" spans="1:69" x14ac:dyDescent="0.25">
      <c r="A388" s="32">
        <f t="shared" si="36"/>
        <v>386</v>
      </c>
      <c r="B388" s="1" t="s">
        <v>172</v>
      </c>
      <c r="C388" s="1">
        <v>102368</v>
      </c>
      <c r="D388" s="27">
        <v>102368</v>
      </c>
      <c r="E388" s="1" t="s">
        <v>946</v>
      </c>
      <c r="F388" s="34" t="s">
        <v>500</v>
      </c>
      <c r="G388" s="34" t="s">
        <v>123</v>
      </c>
      <c r="H388" s="30">
        <v>44595</v>
      </c>
      <c r="I388" s="30" t="s">
        <v>39</v>
      </c>
      <c r="J388" s="30" t="s">
        <v>39</v>
      </c>
      <c r="K388" s="42">
        <f t="shared" ca="1" si="37"/>
        <v>707</v>
      </c>
      <c r="L388" s="44" t="str">
        <f t="shared" si="38"/>
        <v>Billable</v>
      </c>
      <c r="M388" s="34" t="s">
        <v>124</v>
      </c>
      <c r="N388" s="1" t="s">
        <v>41</v>
      </c>
      <c r="O388" s="1" t="s">
        <v>42</v>
      </c>
      <c r="P388" s="1"/>
      <c r="Q388" s="1"/>
      <c r="R388" s="1" t="s">
        <v>43</v>
      </c>
      <c r="S388" s="33" t="s">
        <v>242</v>
      </c>
      <c r="T388" s="47" t="s">
        <v>965</v>
      </c>
      <c r="U388" s="47" t="s">
        <v>20</v>
      </c>
      <c r="V388" s="47" t="s">
        <v>20</v>
      </c>
      <c r="W388" s="47" t="s">
        <v>965</v>
      </c>
      <c r="X388" s="47" t="s">
        <v>965</v>
      </c>
      <c r="Y388" s="47" t="s">
        <v>965</v>
      </c>
      <c r="Z388" s="47" t="s">
        <v>965</v>
      </c>
      <c r="AA388" s="47" t="s">
        <v>967</v>
      </c>
      <c r="AB388" s="47" t="s">
        <v>20</v>
      </c>
      <c r="AC388" s="47" t="s">
        <v>20</v>
      </c>
      <c r="AD388" s="47" t="s">
        <v>965</v>
      </c>
      <c r="AE388" s="47" t="s">
        <v>965</v>
      </c>
      <c r="AF388" s="47" t="s">
        <v>965</v>
      </c>
      <c r="AG388" s="47" t="s">
        <v>965</v>
      </c>
      <c r="AH388" s="47" t="s">
        <v>965</v>
      </c>
      <c r="AI388" s="47" t="s">
        <v>20</v>
      </c>
      <c r="AJ388" s="47" t="s">
        <v>20</v>
      </c>
      <c r="AK388" s="47" t="s">
        <v>965</v>
      </c>
      <c r="AL388" s="47" t="s">
        <v>965</v>
      </c>
      <c r="AM388" s="47" t="s">
        <v>965</v>
      </c>
      <c r="AN388" s="47" t="s">
        <v>965</v>
      </c>
      <c r="AO388" s="47" t="s">
        <v>965</v>
      </c>
      <c r="AP388" s="47" t="s">
        <v>20</v>
      </c>
      <c r="AQ388" s="47" t="s">
        <v>20</v>
      </c>
      <c r="AR388" s="47" t="s">
        <v>20</v>
      </c>
      <c r="AS388" s="47" t="s">
        <v>965</v>
      </c>
      <c r="AT388" s="47" t="s">
        <v>965</v>
      </c>
      <c r="AU388" s="47" t="s">
        <v>965</v>
      </c>
      <c r="AV388" s="47" t="s">
        <v>967</v>
      </c>
      <c r="AW388" s="47" t="s">
        <v>20</v>
      </c>
      <c r="AX388" s="47" t="s">
        <v>20</v>
      </c>
      <c r="AY388" s="42">
        <f>COUNTIFS($T388:$AX388,"P")</f>
        <v>18</v>
      </c>
      <c r="AZ388" s="42">
        <f>COUNTIFS($T388:$AX388,"HD")/2</f>
        <v>0</v>
      </c>
      <c r="BA388" s="42">
        <f>COUNTIFS($T388:$AX388,"DO")</f>
        <v>11</v>
      </c>
      <c r="BB388" s="1">
        <f>COUNTIFS($T388:$AX388,"UPL")</f>
        <v>0</v>
      </c>
      <c r="BC388" s="42">
        <f>COUNTIFS($T388:$AX388,"LWP")</f>
        <v>0</v>
      </c>
      <c r="BD388" s="42">
        <f>SUM(COUNTIFS($T388:$AX388,{"PAT","MAT"}))</f>
        <v>0</v>
      </c>
      <c r="BE388" s="42">
        <f>COUNTIFS($T388:$AX388,"HO")</f>
        <v>0</v>
      </c>
      <c r="BF388" s="42">
        <f>COUNTIFS($T388:$AX388,"NA")</f>
        <v>0</v>
      </c>
      <c r="BG388" s="42">
        <f>COUNTIFS($T388:$AX388,"PL")</f>
        <v>0</v>
      </c>
      <c r="BH388" s="42">
        <f>COUNTIFS($T388:$AX388,"CL")</f>
        <v>2</v>
      </c>
      <c r="BI388" s="42">
        <f>COUNTIFS($T388:$AX388,"BL")</f>
        <v>0</v>
      </c>
      <c r="BJ388" s="42">
        <f>COUNTIFS($T388:$AX388,"CO")</f>
        <v>0</v>
      </c>
      <c r="BK388" s="42">
        <f t="shared" si="39"/>
        <v>2</v>
      </c>
      <c r="BL388" s="42">
        <f t="shared" si="40"/>
        <v>1</v>
      </c>
      <c r="BM388" s="42">
        <f t="shared" si="41"/>
        <v>1</v>
      </c>
      <c r="BN388" s="42">
        <f>SUM(AY388:BJ388)+SUM(COUNTIFS(Q388:AX388,{"TERM","RESIGNED"}))</f>
        <v>31</v>
      </c>
      <c r="BO388" s="1" t="s">
        <v>45</v>
      </c>
      <c r="BP388" s="42" t="s">
        <v>1018</v>
      </c>
      <c r="BQ388" s="34"/>
    </row>
    <row r="389" spans="1:69" x14ac:dyDescent="0.25">
      <c r="A389" s="32">
        <f t="shared" ref="A389:A452" si="42">A388+1</f>
        <v>387</v>
      </c>
      <c r="B389" s="1" t="s">
        <v>172</v>
      </c>
      <c r="C389" s="1">
        <v>102402</v>
      </c>
      <c r="D389" s="27">
        <v>102402</v>
      </c>
      <c r="E389" s="1" t="s">
        <v>946</v>
      </c>
      <c r="F389" s="34" t="s">
        <v>502</v>
      </c>
      <c r="G389" s="34" t="s">
        <v>123</v>
      </c>
      <c r="H389" s="30">
        <v>44602</v>
      </c>
      <c r="I389" s="30" t="s">
        <v>39</v>
      </c>
      <c r="J389" s="30" t="s">
        <v>39</v>
      </c>
      <c r="K389" s="42">
        <f t="shared" ca="1" si="37"/>
        <v>700</v>
      </c>
      <c r="L389" s="44" t="str">
        <f t="shared" si="38"/>
        <v>Billable</v>
      </c>
      <c r="M389" s="34" t="s">
        <v>124</v>
      </c>
      <c r="N389" s="1" t="s">
        <v>41</v>
      </c>
      <c r="O389" s="1" t="s">
        <v>42</v>
      </c>
      <c r="P389" s="1"/>
      <c r="Q389" s="1"/>
      <c r="R389" s="1" t="s">
        <v>43</v>
      </c>
      <c r="S389" s="33" t="s">
        <v>131</v>
      </c>
      <c r="T389" s="47" t="s">
        <v>967</v>
      </c>
      <c r="U389" s="47" t="s">
        <v>20</v>
      </c>
      <c r="V389" s="47" t="s">
        <v>20</v>
      </c>
      <c r="W389" s="47" t="s">
        <v>968</v>
      </c>
      <c r="X389" s="47" t="s">
        <v>968</v>
      </c>
      <c r="Y389" s="47" t="s">
        <v>968</v>
      </c>
      <c r="Z389" s="47" t="s">
        <v>965</v>
      </c>
      <c r="AA389" s="47" t="s">
        <v>965</v>
      </c>
      <c r="AB389" s="47" t="s">
        <v>20</v>
      </c>
      <c r="AC389" s="47" t="s">
        <v>20</v>
      </c>
      <c r="AD389" s="47" t="s">
        <v>965</v>
      </c>
      <c r="AE389" s="47" t="s">
        <v>965</v>
      </c>
      <c r="AF389" s="47" t="s">
        <v>965</v>
      </c>
      <c r="AG389" s="47" t="s">
        <v>965</v>
      </c>
      <c r="AH389" s="47" t="s">
        <v>965</v>
      </c>
      <c r="AI389" s="47" t="s">
        <v>20</v>
      </c>
      <c r="AJ389" s="47" t="s">
        <v>20</v>
      </c>
      <c r="AK389" s="47" t="s">
        <v>965</v>
      </c>
      <c r="AL389" s="47" t="s">
        <v>965</v>
      </c>
      <c r="AM389" s="47" t="s">
        <v>965</v>
      </c>
      <c r="AN389" s="47" t="s">
        <v>965</v>
      </c>
      <c r="AO389" s="47" t="s">
        <v>966</v>
      </c>
      <c r="AP389" s="47" t="s">
        <v>20</v>
      </c>
      <c r="AQ389" s="47" t="s">
        <v>20</v>
      </c>
      <c r="AR389" s="47" t="s">
        <v>20</v>
      </c>
      <c r="AS389" s="47" t="s">
        <v>965</v>
      </c>
      <c r="AT389" s="47" t="s">
        <v>965</v>
      </c>
      <c r="AU389" s="47" t="s">
        <v>965</v>
      </c>
      <c r="AV389" s="47" t="s">
        <v>965</v>
      </c>
      <c r="AW389" s="47" t="s">
        <v>20</v>
      </c>
      <c r="AX389" s="47" t="s">
        <v>20</v>
      </c>
      <c r="AY389" s="42">
        <f>COUNTIFS($T389:$AX389,"P")</f>
        <v>15</v>
      </c>
      <c r="AZ389" s="42">
        <f>COUNTIFS($T389:$AX389,"HD")/2</f>
        <v>0.5</v>
      </c>
      <c r="BA389" s="42">
        <f>COUNTIFS($T389:$AX389,"DO")</f>
        <v>11</v>
      </c>
      <c r="BB389" s="1">
        <f>COUNTIFS($T389:$AX389,"UPL")</f>
        <v>0</v>
      </c>
      <c r="BC389" s="42">
        <f>COUNTIFS($T389:$AX389,"LWP")</f>
        <v>0</v>
      </c>
      <c r="BD389" s="42">
        <f>SUM(COUNTIFS($T389:$AX389,{"PAT","MAT"}))</f>
        <v>0</v>
      </c>
      <c r="BE389" s="42">
        <f>COUNTIFS($T389:$AX389,"HO")</f>
        <v>0</v>
      </c>
      <c r="BF389" s="42">
        <f>COUNTIFS($T389:$AX389,"NA")</f>
        <v>0</v>
      </c>
      <c r="BG389" s="42">
        <f>COUNTIFS($T389:$AX389,"PL")</f>
        <v>3</v>
      </c>
      <c r="BH389" s="42">
        <f>COUNTIFS($T389:$AX389,"CL")</f>
        <v>1</v>
      </c>
      <c r="BI389" s="42">
        <f>COUNTIFS($T389:$AX389,"BL")</f>
        <v>0</v>
      </c>
      <c r="BJ389" s="42">
        <f>COUNTIFS($T389:$AX389,"CO")</f>
        <v>0</v>
      </c>
      <c r="BK389" s="42">
        <f t="shared" si="39"/>
        <v>4</v>
      </c>
      <c r="BL389" s="42">
        <f t="shared" si="40"/>
        <v>0</v>
      </c>
      <c r="BM389" s="42">
        <f t="shared" si="41"/>
        <v>1</v>
      </c>
      <c r="BN389" s="42">
        <f>SUM(AY389:BJ389)+SUM(COUNTIFS(Q389:AX389,{"TERM","RESIGNED"}))</f>
        <v>30.5</v>
      </c>
      <c r="BO389" s="1" t="s">
        <v>45</v>
      </c>
      <c r="BP389" s="42" t="s">
        <v>1021</v>
      </c>
      <c r="BQ389" s="34"/>
    </row>
    <row r="390" spans="1:69" x14ac:dyDescent="0.25">
      <c r="A390" s="32">
        <f t="shared" si="42"/>
        <v>388</v>
      </c>
      <c r="B390" s="1" t="s">
        <v>172</v>
      </c>
      <c r="C390" s="1">
        <v>102414</v>
      </c>
      <c r="D390" s="27">
        <v>102414</v>
      </c>
      <c r="E390" s="1" t="s">
        <v>946</v>
      </c>
      <c r="F390" s="34" t="s">
        <v>503</v>
      </c>
      <c r="G390" s="34" t="s">
        <v>233</v>
      </c>
      <c r="H390" s="30">
        <v>44607</v>
      </c>
      <c r="I390" s="30" t="s">
        <v>39</v>
      </c>
      <c r="J390" s="30" t="s">
        <v>39</v>
      </c>
      <c r="K390" s="42">
        <f t="shared" ca="1" si="37"/>
        <v>695</v>
      </c>
      <c r="L390" s="44" t="str">
        <f t="shared" si="38"/>
        <v>Non Billable</v>
      </c>
      <c r="M390" s="34" t="s">
        <v>202</v>
      </c>
      <c r="N390" s="1" t="s">
        <v>41</v>
      </c>
      <c r="O390" s="1" t="s">
        <v>42</v>
      </c>
      <c r="P390" s="1"/>
      <c r="Q390" s="1"/>
      <c r="R390" s="1" t="s">
        <v>43</v>
      </c>
      <c r="S390" s="33" t="s">
        <v>203</v>
      </c>
      <c r="T390" s="47" t="s">
        <v>968</v>
      </c>
      <c r="U390" s="47" t="s">
        <v>20</v>
      </c>
      <c r="V390" s="47" t="s">
        <v>20</v>
      </c>
      <c r="W390" s="47" t="s">
        <v>965</v>
      </c>
      <c r="X390" s="47" t="s">
        <v>965</v>
      </c>
      <c r="Y390" s="47" t="s">
        <v>965</v>
      </c>
      <c r="Z390" s="47" t="s">
        <v>965</v>
      </c>
      <c r="AA390" s="47" t="s">
        <v>965</v>
      </c>
      <c r="AB390" s="47" t="s">
        <v>20</v>
      </c>
      <c r="AC390" s="47" t="s">
        <v>20</v>
      </c>
      <c r="AD390" s="47" t="s">
        <v>965</v>
      </c>
      <c r="AE390" s="47" t="s">
        <v>965</v>
      </c>
      <c r="AF390" s="47" t="s">
        <v>965</v>
      </c>
      <c r="AG390" s="47" t="s">
        <v>965</v>
      </c>
      <c r="AH390" s="47" t="s">
        <v>967</v>
      </c>
      <c r="AI390" s="47" t="s">
        <v>20</v>
      </c>
      <c r="AJ390" s="47" t="s">
        <v>20</v>
      </c>
      <c r="AK390" s="47" t="s">
        <v>965</v>
      </c>
      <c r="AL390" s="47" t="s">
        <v>965</v>
      </c>
      <c r="AM390" s="47" t="s">
        <v>965</v>
      </c>
      <c r="AN390" s="47" t="s">
        <v>965</v>
      </c>
      <c r="AO390" s="47" t="s">
        <v>965</v>
      </c>
      <c r="AP390" s="47" t="s">
        <v>20</v>
      </c>
      <c r="AQ390" s="47" t="s">
        <v>20</v>
      </c>
      <c r="AR390" s="47" t="s">
        <v>20</v>
      </c>
      <c r="AS390" s="47" t="s">
        <v>965</v>
      </c>
      <c r="AT390" s="47" t="s">
        <v>965</v>
      </c>
      <c r="AU390" s="47" t="s">
        <v>965</v>
      </c>
      <c r="AV390" s="47" t="s">
        <v>965</v>
      </c>
      <c r="AW390" s="47" t="s">
        <v>20</v>
      </c>
      <c r="AX390" s="47" t="s">
        <v>20</v>
      </c>
      <c r="AY390" s="42">
        <f>COUNTIFS($T390:$AX390,"P")</f>
        <v>18</v>
      </c>
      <c r="AZ390" s="42">
        <f>COUNTIFS($T390:$AX390,"HD")/2</f>
        <v>0</v>
      </c>
      <c r="BA390" s="42">
        <f>COUNTIFS($T390:$AX390,"DO")</f>
        <v>11</v>
      </c>
      <c r="BB390" s="1">
        <f>COUNTIFS($T390:$AX390,"UPL")</f>
        <v>0</v>
      </c>
      <c r="BC390" s="42">
        <f>COUNTIFS($T390:$AX390,"LWP")</f>
        <v>0</v>
      </c>
      <c r="BD390" s="42">
        <f>SUM(COUNTIFS($T390:$AX390,{"PAT","MAT"}))</f>
        <v>0</v>
      </c>
      <c r="BE390" s="42">
        <f>COUNTIFS($T390:$AX390,"HO")</f>
        <v>0</v>
      </c>
      <c r="BF390" s="42">
        <f>COUNTIFS($T390:$AX390,"NA")</f>
        <v>0</v>
      </c>
      <c r="BG390" s="42">
        <f>COUNTIFS($T390:$AX390,"PL")</f>
        <v>1</v>
      </c>
      <c r="BH390" s="42">
        <f>COUNTIFS($T390:$AX390,"CL")</f>
        <v>1</v>
      </c>
      <c r="BI390" s="42">
        <f>COUNTIFS($T390:$AX390,"BL")</f>
        <v>0</v>
      </c>
      <c r="BJ390" s="42">
        <f>COUNTIFS($T390:$AX390,"CO")</f>
        <v>0</v>
      </c>
      <c r="BK390" s="42">
        <f t="shared" si="39"/>
        <v>2</v>
      </c>
      <c r="BL390" s="42">
        <f t="shared" si="40"/>
        <v>1</v>
      </c>
      <c r="BM390" s="42">
        <f t="shared" si="41"/>
        <v>1</v>
      </c>
      <c r="BN390" s="42">
        <f>SUM(AY390:BJ390)+SUM(COUNTIFS(Q390:AX390,{"TERM","RESIGNED"}))</f>
        <v>31</v>
      </c>
      <c r="BO390" s="1" t="s">
        <v>45</v>
      </c>
      <c r="BP390" s="42" t="s">
        <v>1214</v>
      </c>
      <c r="BQ390" s="34"/>
    </row>
    <row r="391" spans="1:69" x14ac:dyDescent="0.25">
      <c r="A391" s="32">
        <f t="shared" si="42"/>
        <v>389</v>
      </c>
      <c r="B391" s="1" t="s">
        <v>172</v>
      </c>
      <c r="C391" s="1">
        <v>102415</v>
      </c>
      <c r="D391" s="27">
        <v>102415</v>
      </c>
      <c r="E391" s="1" t="s">
        <v>946</v>
      </c>
      <c r="F391" s="34" t="s">
        <v>381</v>
      </c>
      <c r="G391" s="34" t="s">
        <v>115</v>
      </c>
      <c r="H391" s="30">
        <v>44607</v>
      </c>
      <c r="I391" s="30" t="s">
        <v>39</v>
      </c>
      <c r="J391" s="30" t="s">
        <v>39</v>
      </c>
      <c r="K391" s="42">
        <f t="shared" ca="1" si="37"/>
        <v>695</v>
      </c>
      <c r="L391" s="44" t="str">
        <f t="shared" si="38"/>
        <v>Non Billable</v>
      </c>
      <c r="M391" s="34" t="s">
        <v>52</v>
      </c>
      <c r="N391" s="1" t="s">
        <v>41</v>
      </c>
      <c r="O391" s="1" t="s">
        <v>42</v>
      </c>
      <c r="P391" s="1"/>
      <c r="Q391" s="1"/>
      <c r="R391" s="1" t="s">
        <v>43</v>
      </c>
      <c r="S391" s="33" t="s">
        <v>236</v>
      </c>
      <c r="T391" s="47" t="s">
        <v>965</v>
      </c>
      <c r="U391" s="47" t="s">
        <v>20</v>
      </c>
      <c r="V391" s="47" t="s">
        <v>20</v>
      </c>
      <c r="W391" s="47" t="s">
        <v>967</v>
      </c>
      <c r="X391" s="47" t="s">
        <v>965</v>
      </c>
      <c r="Y391" s="47" t="s">
        <v>965</v>
      </c>
      <c r="Z391" s="47" t="s">
        <v>968</v>
      </c>
      <c r="AA391" s="47" t="s">
        <v>965</v>
      </c>
      <c r="AB391" s="47" t="s">
        <v>20</v>
      </c>
      <c r="AC391" s="47" t="s">
        <v>20</v>
      </c>
      <c r="AD391" s="47" t="s">
        <v>965</v>
      </c>
      <c r="AE391" s="47" t="s">
        <v>968</v>
      </c>
      <c r="AF391" s="47" t="s">
        <v>965</v>
      </c>
      <c r="AG391" s="47" t="s">
        <v>965</v>
      </c>
      <c r="AH391" s="47" t="s">
        <v>965</v>
      </c>
      <c r="AI391" s="47" t="s">
        <v>20</v>
      </c>
      <c r="AJ391" s="47" t="s">
        <v>20</v>
      </c>
      <c r="AK391" s="47" t="s">
        <v>965</v>
      </c>
      <c r="AL391" s="47" t="s">
        <v>965</v>
      </c>
      <c r="AM391" s="47" t="s">
        <v>965</v>
      </c>
      <c r="AN391" s="47" t="s">
        <v>965</v>
      </c>
      <c r="AO391" s="47" t="s">
        <v>965</v>
      </c>
      <c r="AP391" s="47" t="s">
        <v>20</v>
      </c>
      <c r="AQ391" s="47" t="s">
        <v>20</v>
      </c>
      <c r="AR391" s="47" t="s">
        <v>20</v>
      </c>
      <c r="AS391" s="47" t="s">
        <v>965</v>
      </c>
      <c r="AT391" s="47" t="s">
        <v>965</v>
      </c>
      <c r="AU391" s="47" t="s">
        <v>965</v>
      </c>
      <c r="AV391" s="47" t="s">
        <v>965</v>
      </c>
      <c r="AW391" s="47" t="s">
        <v>20</v>
      </c>
      <c r="AX391" s="47" t="s">
        <v>20</v>
      </c>
      <c r="AY391" s="42">
        <f>COUNTIFS($T391:$AX391,"P")</f>
        <v>17</v>
      </c>
      <c r="AZ391" s="42">
        <f>COUNTIFS($T391:$AX391,"HD")/2</f>
        <v>0</v>
      </c>
      <c r="BA391" s="42">
        <f>COUNTIFS($T391:$AX391,"DO")</f>
        <v>11</v>
      </c>
      <c r="BB391" s="1">
        <f>COUNTIFS($T391:$AX391,"UPL")</f>
        <v>0</v>
      </c>
      <c r="BC391" s="42">
        <f>COUNTIFS($T391:$AX391,"LWP")</f>
        <v>0</v>
      </c>
      <c r="BD391" s="42">
        <f>SUM(COUNTIFS($T391:$AX391,{"PAT","MAT"}))</f>
        <v>0</v>
      </c>
      <c r="BE391" s="42">
        <f>COUNTIFS($T391:$AX391,"HO")</f>
        <v>0</v>
      </c>
      <c r="BF391" s="42">
        <f>COUNTIFS($T391:$AX391,"NA")</f>
        <v>0</v>
      </c>
      <c r="BG391" s="42">
        <f>COUNTIFS($T391:$AX391,"PL")</f>
        <v>2</v>
      </c>
      <c r="BH391" s="42">
        <f>COUNTIFS($T391:$AX391,"CL")</f>
        <v>1</v>
      </c>
      <c r="BI391" s="42">
        <f>COUNTIFS($T391:$AX391,"BL")</f>
        <v>0</v>
      </c>
      <c r="BJ391" s="42">
        <f>COUNTIFS($T391:$AX391,"CO")</f>
        <v>0</v>
      </c>
      <c r="BK391" s="42">
        <f t="shared" si="39"/>
        <v>3</v>
      </c>
      <c r="BL391" s="42">
        <f t="shared" si="40"/>
        <v>1</v>
      </c>
      <c r="BM391" s="42">
        <f t="shared" si="41"/>
        <v>1</v>
      </c>
      <c r="BN391" s="42">
        <f>SUM(AY391:BJ391)+SUM(COUNTIFS(Q391:AX391,{"TERM","RESIGNED"}))</f>
        <v>31</v>
      </c>
      <c r="BO391" s="1" t="s">
        <v>45</v>
      </c>
      <c r="BP391" s="42" t="s">
        <v>1018</v>
      </c>
      <c r="BQ391" s="34"/>
    </row>
    <row r="392" spans="1:69" x14ac:dyDescent="0.25">
      <c r="A392" s="32">
        <f t="shared" si="42"/>
        <v>390</v>
      </c>
      <c r="B392" s="1" t="s">
        <v>172</v>
      </c>
      <c r="C392" s="1">
        <v>102449</v>
      </c>
      <c r="D392" s="27">
        <v>102449</v>
      </c>
      <c r="E392" s="1" t="s">
        <v>946</v>
      </c>
      <c r="F392" s="34" t="s">
        <v>504</v>
      </c>
      <c r="G392" s="34" t="s">
        <v>991</v>
      </c>
      <c r="H392" s="30">
        <v>44609</v>
      </c>
      <c r="I392" s="30" t="s">
        <v>39</v>
      </c>
      <c r="J392" s="30" t="s">
        <v>39</v>
      </c>
      <c r="K392" s="42">
        <f t="shared" ca="1" si="37"/>
        <v>693</v>
      </c>
      <c r="L392" s="44" t="str">
        <f t="shared" si="38"/>
        <v>Non Billable</v>
      </c>
      <c r="M392" s="34" t="s">
        <v>130</v>
      </c>
      <c r="N392" s="1" t="s">
        <v>41</v>
      </c>
      <c r="O392" s="1" t="s">
        <v>42</v>
      </c>
      <c r="P392" s="1"/>
      <c r="Q392" s="1"/>
      <c r="R392" s="1" t="s">
        <v>43</v>
      </c>
      <c r="S392" s="33" t="s">
        <v>131</v>
      </c>
      <c r="T392" s="47" t="s">
        <v>967</v>
      </c>
      <c r="U392" s="47" t="s">
        <v>20</v>
      </c>
      <c r="V392" s="47" t="s">
        <v>20</v>
      </c>
      <c r="W392" s="47" t="s">
        <v>967</v>
      </c>
      <c r="X392" s="47" t="s">
        <v>967</v>
      </c>
      <c r="Y392" s="47" t="s">
        <v>967</v>
      </c>
      <c r="Z392" s="47" t="s">
        <v>968</v>
      </c>
      <c r="AA392" s="47" t="s">
        <v>968</v>
      </c>
      <c r="AB392" s="47" t="s">
        <v>20</v>
      </c>
      <c r="AC392" s="47" t="s">
        <v>20</v>
      </c>
      <c r="AD392" s="47" t="s">
        <v>968</v>
      </c>
      <c r="AE392" s="47" t="s">
        <v>968</v>
      </c>
      <c r="AF392" s="47" t="s">
        <v>968</v>
      </c>
      <c r="AG392" s="47" t="s">
        <v>968</v>
      </c>
      <c r="AH392" s="47" t="s">
        <v>968</v>
      </c>
      <c r="AI392" s="47" t="s">
        <v>20</v>
      </c>
      <c r="AJ392" s="47" t="s">
        <v>20</v>
      </c>
      <c r="AK392" s="47" t="s">
        <v>965</v>
      </c>
      <c r="AL392" s="47" t="s">
        <v>965</v>
      </c>
      <c r="AM392" s="47" t="s">
        <v>965</v>
      </c>
      <c r="AN392" s="47" t="s">
        <v>965</v>
      </c>
      <c r="AO392" s="47" t="s">
        <v>965</v>
      </c>
      <c r="AP392" s="47" t="s">
        <v>20</v>
      </c>
      <c r="AQ392" s="47" t="s">
        <v>20</v>
      </c>
      <c r="AR392" s="47" t="s">
        <v>20</v>
      </c>
      <c r="AS392" s="47" t="s">
        <v>965</v>
      </c>
      <c r="AT392" s="47" t="s">
        <v>965</v>
      </c>
      <c r="AU392" s="47" t="s">
        <v>965</v>
      </c>
      <c r="AV392" s="47" t="s">
        <v>965</v>
      </c>
      <c r="AW392" s="47" t="s">
        <v>20</v>
      </c>
      <c r="AX392" s="47" t="s">
        <v>20</v>
      </c>
      <c r="AY392" s="42">
        <f>COUNTIFS($T392:$AX392,"P")</f>
        <v>9</v>
      </c>
      <c r="AZ392" s="42">
        <f>COUNTIFS($T392:$AX392,"HD")/2</f>
        <v>0</v>
      </c>
      <c r="BA392" s="42">
        <f>COUNTIFS($T392:$AX392,"DO")</f>
        <v>11</v>
      </c>
      <c r="BB392" s="1">
        <f>COUNTIFS($T392:$AX392,"UPL")</f>
        <v>0</v>
      </c>
      <c r="BC392" s="42">
        <f>COUNTIFS($T392:$AX392,"LWP")</f>
        <v>0</v>
      </c>
      <c r="BD392" s="42">
        <f>SUM(COUNTIFS($T392:$AX392,{"PAT","MAT"}))</f>
        <v>0</v>
      </c>
      <c r="BE392" s="42">
        <f>COUNTIFS($T392:$AX392,"HO")</f>
        <v>0</v>
      </c>
      <c r="BF392" s="42">
        <f>COUNTIFS($T392:$AX392,"NA")</f>
        <v>0</v>
      </c>
      <c r="BG392" s="42">
        <f>COUNTIFS($T392:$AX392,"PL")</f>
        <v>7</v>
      </c>
      <c r="BH392" s="42">
        <f>COUNTIFS($T392:$AX392,"CL")</f>
        <v>4</v>
      </c>
      <c r="BI392" s="42">
        <f>COUNTIFS($T392:$AX392,"BL")</f>
        <v>0</v>
      </c>
      <c r="BJ392" s="42">
        <f>COUNTIFS($T392:$AX392,"CO")</f>
        <v>0</v>
      </c>
      <c r="BK392" s="42">
        <f t="shared" si="39"/>
        <v>11</v>
      </c>
      <c r="BL392" s="42">
        <f t="shared" si="40"/>
        <v>0</v>
      </c>
      <c r="BM392" s="42">
        <f t="shared" si="41"/>
        <v>0</v>
      </c>
      <c r="BN392" s="42">
        <f>SUM(AY392:BJ392)+SUM(COUNTIFS(Q392:AX392,{"TERM","RESIGNED"}))</f>
        <v>31</v>
      </c>
      <c r="BO392" s="1" t="s">
        <v>45</v>
      </c>
      <c r="BP392" s="42" t="s">
        <v>1219</v>
      </c>
      <c r="BQ392" s="34"/>
    </row>
    <row r="393" spans="1:69" x14ac:dyDescent="0.25">
      <c r="A393" s="32">
        <f t="shared" si="42"/>
        <v>391</v>
      </c>
      <c r="B393" s="1" t="s">
        <v>172</v>
      </c>
      <c r="C393" s="1">
        <v>102451</v>
      </c>
      <c r="D393" s="27">
        <v>102451</v>
      </c>
      <c r="E393" s="1" t="s">
        <v>946</v>
      </c>
      <c r="F393" s="34" t="s">
        <v>505</v>
      </c>
      <c r="G393" s="34" t="s">
        <v>506</v>
      </c>
      <c r="H393" s="30">
        <v>44613</v>
      </c>
      <c r="I393" s="30" t="s">
        <v>39</v>
      </c>
      <c r="J393" s="30" t="s">
        <v>39</v>
      </c>
      <c r="K393" s="42">
        <f t="shared" ca="1" si="37"/>
        <v>689</v>
      </c>
      <c r="L393" s="44" t="str">
        <f t="shared" si="38"/>
        <v>Non Billable</v>
      </c>
      <c r="M393" s="34" t="s">
        <v>202</v>
      </c>
      <c r="N393" s="1" t="s">
        <v>41</v>
      </c>
      <c r="O393" s="1" t="s">
        <v>42</v>
      </c>
      <c r="P393" s="1"/>
      <c r="Q393" s="1"/>
      <c r="R393" s="1" t="s">
        <v>43</v>
      </c>
      <c r="S393" s="33" t="s">
        <v>203</v>
      </c>
      <c r="T393" s="47" t="s">
        <v>965</v>
      </c>
      <c r="U393" s="47" t="s">
        <v>20</v>
      </c>
      <c r="V393" s="47" t="s">
        <v>20</v>
      </c>
      <c r="W393" s="47" t="s">
        <v>965</v>
      </c>
      <c r="X393" s="47" t="s">
        <v>965</v>
      </c>
      <c r="Y393" s="47" t="s">
        <v>965</v>
      </c>
      <c r="Z393" s="47" t="s">
        <v>965</v>
      </c>
      <c r="AA393" s="47" t="s">
        <v>965</v>
      </c>
      <c r="AB393" s="47" t="s">
        <v>20</v>
      </c>
      <c r="AC393" s="47" t="s">
        <v>20</v>
      </c>
      <c r="AD393" s="47" t="s">
        <v>965</v>
      </c>
      <c r="AE393" s="47" t="s">
        <v>965</v>
      </c>
      <c r="AF393" s="47" t="s">
        <v>965</v>
      </c>
      <c r="AG393" s="47" t="s">
        <v>967</v>
      </c>
      <c r="AH393" s="47" t="s">
        <v>967</v>
      </c>
      <c r="AI393" s="47" t="s">
        <v>20</v>
      </c>
      <c r="AJ393" s="47" t="s">
        <v>20</v>
      </c>
      <c r="AK393" s="47" t="s">
        <v>965</v>
      </c>
      <c r="AL393" s="47" t="s">
        <v>965</v>
      </c>
      <c r="AM393" s="47" t="s">
        <v>965</v>
      </c>
      <c r="AN393" s="47" t="s">
        <v>965</v>
      </c>
      <c r="AO393" s="47" t="s">
        <v>22</v>
      </c>
      <c r="AP393" s="47" t="s">
        <v>20</v>
      </c>
      <c r="AQ393" s="47" t="s">
        <v>20</v>
      </c>
      <c r="AR393" s="47" t="s">
        <v>20</v>
      </c>
      <c r="AS393" s="47" t="s">
        <v>965</v>
      </c>
      <c r="AT393" s="47" t="s">
        <v>965</v>
      </c>
      <c r="AU393" s="47" t="s">
        <v>965</v>
      </c>
      <c r="AV393" s="47" t="s">
        <v>965</v>
      </c>
      <c r="AW393" s="47" t="s">
        <v>20</v>
      </c>
      <c r="AX393" s="47" t="s">
        <v>20</v>
      </c>
      <c r="AY393" s="42">
        <f>COUNTIFS($T393:$AX393,"P")</f>
        <v>17</v>
      </c>
      <c r="AZ393" s="42">
        <f>COUNTIFS($T393:$AX393,"HD")/2</f>
        <v>0</v>
      </c>
      <c r="BA393" s="42">
        <f>COUNTIFS($T393:$AX393,"DO")</f>
        <v>11</v>
      </c>
      <c r="BB393" s="1">
        <f>COUNTIFS($T393:$AX393,"UPL")</f>
        <v>0</v>
      </c>
      <c r="BC393" s="42">
        <f>COUNTIFS($T393:$AX393,"LWP")</f>
        <v>1</v>
      </c>
      <c r="BD393" s="42">
        <f>SUM(COUNTIFS($T393:$AX393,{"PAT","MAT"}))</f>
        <v>0</v>
      </c>
      <c r="BE393" s="42">
        <f>COUNTIFS($T393:$AX393,"HO")</f>
        <v>0</v>
      </c>
      <c r="BF393" s="42">
        <f>COUNTIFS($T393:$AX393,"NA")</f>
        <v>0</v>
      </c>
      <c r="BG393" s="42">
        <f>COUNTIFS($T393:$AX393,"PL")</f>
        <v>0</v>
      </c>
      <c r="BH393" s="42">
        <f>COUNTIFS($T393:$AX393,"CL")</f>
        <v>2</v>
      </c>
      <c r="BI393" s="42">
        <f>COUNTIFS($T393:$AX393,"BL")</f>
        <v>0</v>
      </c>
      <c r="BJ393" s="42">
        <f>COUNTIFS($T393:$AX393,"CO")</f>
        <v>0</v>
      </c>
      <c r="BK393" s="42">
        <f t="shared" si="39"/>
        <v>2</v>
      </c>
      <c r="BL393" s="42">
        <f t="shared" si="40"/>
        <v>1</v>
      </c>
      <c r="BM393" s="42">
        <f t="shared" si="41"/>
        <v>1</v>
      </c>
      <c r="BN393" s="42">
        <f>SUM(AY393:BJ393)+SUM(COUNTIFS(Q393:AX393,{"TERM","RESIGNED"}))</f>
        <v>31</v>
      </c>
      <c r="BO393" s="1" t="s">
        <v>45</v>
      </c>
      <c r="BP393" s="42" t="s">
        <v>1025</v>
      </c>
      <c r="BQ393" s="34"/>
    </row>
    <row r="394" spans="1:69" x14ac:dyDescent="0.25">
      <c r="A394" s="32">
        <f t="shared" si="42"/>
        <v>392</v>
      </c>
      <c r="B394" s="1" t="s">
        <v>172</v>
      </c>
      <c r="C394" s="1">
        <v>102452</v>
      </c>
      <c r="D394" s="27">
        <v>102452</v>
      </c>
      <c r="E394" s="1" t="s">
        <v>946</v>
      </c>
      <c r="F394" s="34" t="s">
        <v>507</v>
      </c>
      <c r="G394" s="34" t="s">
        <v>106</v>
      </c>
      <c r="H394" s="30">
        <v>44616</v>
      </c>
      <c r="I394" s="30" t="s">
        <v>39</v>
      </c>
      <c r="J394" s="30" t="s">
        <v>39</v>
      </c>
      <c r="K394" s="42">
        <f t="shared" ca="1" si="37"/>
        <v>686</v>
      </c>
      <c r="L394" s="44" t="str">
        <f t="shared" si="38"/>
        <v>Non Billable</v>
      </c>
      <c r="M394" s="34" t="s">
        <v>40</v>
      </c>
      <c r="N394" s="1" t="s">
        <v>41</v>
      </c>
      <c r="O394" s="1" t="s">
        <v>42</v>
      </c>
      <c r="P394" s="1"/>
      <c r="Q394" s="1"/>
      <c r="R394" s="1" t="s">
        <v>43</v>
      </c>
      <c r="S394" s="33" t="s">
        <v>313</v>
      </c>
      <c r="T394" s="47" t="s">
        <v>965</v>
      </c>
      <c r="U394" s="47" t="s">
        <v>20</v>
      </c>
      <c r="V394" s="47" t="s">
        <v>20</v>
      </c>
      <c r="W394" s="47" t="s">
        <v>22</v>
      </c>
      <c r="X394" s="47" t="s">
        <v>965</v>
      </c>
      <c r="Y394" s="47" t="s">
        <v>965</v>
      </c>
      <c r="Z394" s="47" t="s">
        <v>965</v>
      </c>
      <c r="AA394" s="47" t="s">
        <v>965</v>
      </c>
      <c r="AB394" s="47" t="s">
        <v>20</v>
      </c>
      <c r="AC394" s="47" t="s">
        <v>20</v>
      </c>
      <c r="AD394" s="47" t="s">
        <v>965</v>
      </c>
      <c r="AE394" s="47" t="s">
        <v>965</v>
      </c>
      <c r="AF394" s="47" t="s">
        <v>965</v>
      </c>
      <c r="AG394" s="47" t="s">
        <v>965</v>
      </c>
      <c r="AH394" s="47" t="s">
        <v>965</v>
      </c>
      <c r="AI394" s="47" t="s">
        <v>20</v>
      </c>
      <c r="AJ394" s="47" t="s">
        <v>20</v>
      </c>
      <c r="AK394" s="47" t="s">
        <v>965</v>
      </c>
      <c r="AL394" s="47" t="s">
        <v>965</v>
      </c>
      <c r="AM394" s="47" t="s">
        <v>965</v>
      </c>
      <c r="AN394" s="47" t="s">
        <v>965</v>
      </c>
      <c r="AO394" s="47" t="s">
        <v>965</v>
      </c>
      <c r="AP394" s="47" t="s">
        <v>20</v>
      </c>
      <c r="AQ394" s="47" t="s">
        <v>20</v>
      </c>
      <c r="AR394" s="47" t="s">
        <v>20</v>
      </c>
      <c r="AS394" s="47" t="s">
        <v>967</v>
      </c>
      <c r="AT394" s="47" t="s">
        <v>967</v>
      </c>
      <c r="AU394" s="47" t="s">
        <v>967</v>
      </c>
      <c r="AV394" s="47" t="s">
        <v>967</v>
      </c>
      <c r="AW394" s="47" t="s">
        <v>20</v>
      </c>
      <c r="AX394" s="47" t="s">
        <v>20</v>
      </c>
      <c r="AY394" s="42">
        <f>COUNTIFS($T394:$AX394,"P")</f>
        <v>15</v>
      </c>
      <c r="AZ394" s="42">
        <f>COUNTIFS($T394:$AX394,"HD")/2</f>
        <v>0</v>
      </c>
      <c r="BA394" s="42">
        <f>COUNTIFS($T394:$AX394,"DO")</f>
        <v>11</v>
      </c>
      <c r="BB394" s="1">
        <f>COUNTIFS($T394:$AX394,"UPL")</f>
        <v>0</v>
      </c>
      <c r="BC394" s="42">
        <f>COUNTIFS($T394:$AX394,"LWP")</f>
        <v>1</v>
      </c>
      <c r="BD394" s="42">
        <f>SUM(COUNTIFS($T394:$AX394,{"PAT","MAT"}))</f>
        <v>0</v>
      </c>
      <c r="BE394" s="42">
        <f>COUNTIFS($T394:$AX394,"HO")</f>
        <v>0</v>
      </c>
      <c r="BF394" s="42">
        <f>COUNTIFS($T394:$AX394,"NA")</f>
        <v>0</v>
      </c>
      <c r="BG394" s="42">
        <f>COUNTIFS($T394:$AX394,"PL")</f>
        <v>0</v>
      </c>
      <c r="BH394" s="42">
        <f>COUNTIFS($T394:$AX394,"CL")</f>
        <v>4</v>
      </c>
      <c r="BI394" s="42">
        <f>COUNTIFS($T394:$AX394,"BL")</f>
        <v>0</v>
      </c>
      <c r="BJ394" s="42">
        <f>COUNTIFS($T394:$AX394,"CO")</f>
        <v>0</v>
      </c>
      <c r="BK394" s="42">
        <f t="shared" si="39"/>
        <v>4</v>
      </c>
      <c r="BL394" s="42">
        <f t="shared" si="40"/>
        <v>0</v>
      </c>
      <c r="BM394" s="42">
        <f t="shared" si="41"/>
        <v>1</v>
      </c>
      <c r="BN394" s="42">
        <f>SUM(AY394:BJ394)+SUM(COUNTIFS(Q394:AX394,{"TERM","RESIGNED"}))</f>
        <v>31</v>
      </c>
      <c r="BO394" s="1" t="s">
        <v>45</v>
      </c>
      <c r="BP394" s="42" t="s">
        <v>1215</v>
      </c>
      <c r="BQ394" s="34"/>
    </row>
    <row r="395" spans="1:69" x14ac:dyDescent="0.25">
      <c r="A395" s="32">
        <f t="shared" si="42"/>
        <v>393</v>
      </c>
      <c r="B395" s="1" t="s">
        <v>172</v>
      </c>
      <c r="C395" s="1">
        <v>102454</v>
      </c>
      <c r="D395" s="27">
        <v>102454</v>
      </c>
      <c r="E395" s="1" t="s">
        <v>945</v>
      </c>
      <c r="F395" s="34" t="s">
        <v>508</v>
      </c>
      <c r="G395" s="34" t="s">
        <v>80</v>
      </c>
      <c r="H395" s="30">
        <v>44616</v>
      </c>
      <c r="I395" s="30" t="s">
        <v>39</v>
      </c>
      <c r="J395" s="30" t="s">
        <v>39</v>
      </c>
      <c r="K395" s="42">
        <f t="shared" ca="1" si="37"/>
        <v>686</v>
      </c>
      <c r="L395" s="44" t="str">
        <f t="shared" si="38"/>
        <v>Non Billable</v>
      </c>
      <c r="M395" s="34" t="s">
        <v>56</v>
      </c>
      <c r="N395" s="1" t="s">
        <v>41</v>
      </c>
      <c r="O395" s="1" t="s">
        <v>42</v>
      </c>
      <c r="P395" s="1"/>
      <c r="Q395" s="1"/>
      <c r="R395" s="1" t="s">
        <v>43</v>
      </c>
      <c r="S395" s="33" t="s">
        <v>194</v>
      </c>
      <c r="T395" s="47" t="s">
        <v>965</v>
      </c>
      <c r="U395" s="47" t="s">
        <v>20</v>
      </c>
      <c r="V395" s="47" t="s">
        <v>20</v>
      </c>
      <c r="W395" s="47" t="s">
        <v>965</v>
      </c>
      <c r="X395" s="47" t="s">
        <v>965</v>
      </c>
      <c r="Y395" s="47" t="s">
        <v>965</v>
      </c>
      <c r="Z395" s="47" t="s">
        <v>965</v>
      </c>
      <c r="AA395" s="47" t="s">
        <v>965</v>
      </c>
      <c r="AB395" s="47" t="s">
        <v>20</v>
      </c>
      <c r="AC395" s="47" t="s">
        <v>20</v>
      </c>
      <c r="AD395" s="47" t="s">
        <v>965</v>
      </c>
      <c r="AE395" s="47" t="s">
        <v>965</v>
      </c>
      <c r="AF395" s="47" t="s">
        <v>967</v>
      </c>
      <c r="AG395" s="47" t="s">
        <v>965</v>
      </c>
      <c r="AH395" s="47" t="s">
        <v>965</v>
      </c>
      <c r="AI395" s="47" t="s">
        <v>20</v>
      </c>
      <c r="AJ395" s="47" t="s">
        <v>20</v>
      </c>
      <c r="AK395" s="47" t="s">
        <v>968</v>
      </c>
      <c r="AL395" s="47" t="s">
        <v>965</v>
      </c>
      <c r="AM395" s="47" t="s">
        <v>965</v>
      </c>
      <c r="AN395" s="47" t="s">
        <v>965</v>
      </c>
      <c r="AO395" s="47" t="s">
        <v>965</v>
      </c>
      <c r="AP395" s="47" t="s">
        <v>20</v>
      </c>
      <c r="AQ395" s="47" t="s">
        <v>20</v>
      </c>
      <c r="AR395" s="47" t="s">
        <v>20</v>
      </c>
      <c r="AS395" s="47" t="s">
        <v>968</v>
      </c>
      <c r="AT395" s="47" t="s">
        <v>967</v>
      </c>
      <c r="AU395" s="47" t="s">
        <v>965</v>
      </c>
      <c r="AV395" s="47" t="s">
        <v>965</v>
      </c>
      <c r="AW395" s="47" t="s">
        <v>20</v>
      </c>
      <c r="AX395" s="47" t="s">
        <v>20</v>
      </c>
      <c r="AY395" s="42">
        <f>COUNTIFS($T395:$AX395,"P")</f>
        <v>16</v>
      </c>
      <c r="AZ395" s="42">
        <f>COUNTIFS($T395:$AX395,"HD")/2</f>
        <v>0</v>
      </c>
      <c r="BA395" s="42">
        <f>COUNTIFS($T395:$AX395,"DO")</f>
        <v>11</v>
      </c>
      <c r="BB395" s="1">
        <f>COUNTIFS($T395:$AX395,"UPL")</f>
        <v>0</v>
      </c>
      <c r="BC395" s="42">
        <f>COUNTIFS($T395:$AX395,"LWP")</f>
        <v>0</v>
      </c>
      <c r="BD395" s="42">
        <f>SUM(COUNTIFS($T395:$AX395,{"PAT","MAT"}))</f>
        <v>0</v>
      </c>
      <c r="BE395" s="42">
        <f>COUNTIFS($T395:$AX395,"HO")</f>
        <v>0</v>
      </c>
      <c r="BF395" s="42">
        <f>COUNTIFS($T395:$AX395,"NA")</f>
        <v>0</v>
      </c>
      <c r="BG395" s="42">
        <f>COUNTIFS($T395:$AX395,"PL")</f>
        <v>2</v>
      </c>
      <c r="BH395" s="42">
        <f>COUNTIFS($T395:$AX395,"CL")</f>
        <v>2</v>
      </c>
      <c r="BI395" s="42">
        <f>COUNTIFS($T395:$AX395,"BL")</f>
        <v>0</v>
      </c>
      <c r="BJ395" s="42">
        <f>COUNTIFS($T395:$AX395,"CO")</f>
        <v>0</v>
      </c>
      <c r="BK395" s="42">
        <f t="shared" si="39"/>
        <v>4</v>
      </c>
      <c r="BL395" s="42">
        <f t="shared" si="40"/>
        <v>0</v>
      </c>
      <c r="BM395" s="42">
        <f t="shared" si="41"/>
        <v>1</v>
      </c>
      <c r="BN395" s="42">
        <f>SUM(AY395:BJ395)+SUM(COUNTIFS(Q395:AX395,{"TERM","RESIGNED"}))</f>
        <v>31</v>
      </c>
      <c r="BO395" s="1" t="s">
        <v>45</v>
      </c>
      <c r="BP395" s="42" t="s">
        <v>1220</v>
      </c>
      <c r="BQ395" s="34"/>
    </row>
    <row r="396" spans="1:69" x14ac:dyDescent="0.25">
      <c r="A396" s="32">
        <f t="shared" si="42"/>
        <v>394</v>
      </c>
      <c r="B396" s="1" t="s">
        <v>172</v>
      </c>
      <c r="C396" s="1">
        <v>102475</v>
      </c>
      <c r="D396" s="27">
        <v>102475</v>
      </c>
      <c r="E396" s="1" t="s">
        <v>945</v>
      </c>
      <c r="F396" s="34" t="s">
        <v>509</v>
      </c>
      <c r="G396" s="34" t="s">
        <v>123</v>
      </c>
      <c r="H396" s="30">
        <v>44616</v>
      </c>
      <c r="I396" s="30" t="s">
        <v>39</v>
      </c>
      <c r="J396" s="30" t="s">
        <v>39</v>
      </c>
      <c r="K396" s="42">
        <f t="shared" ca="1" si="37"/>
        <v>686</v>
      </c>
      <c r="L396" s="44" t="str">
        <f t="shared" si="38"/>
        <v>Billable</v>
      </c>
      <c r="M396" s="34" t="s">
        <v>124</v>
      </c>
      <c r="N396" s="1" t="s">
        <v>41</v>
      </c>
      <c r="O396" s="1" t="s">
        <v>42</v>
      </c>
      <c r="P396" s="1"/>
      <c r="Q396" s="1"/>
      <c r="R396" s="1" t="s">
        <v>43</v>
      </c>
      <c r="S396" s="33" t="s">
        <v>135</v>
      </c>
      <c r="T396" s="47" t="s">
        <v>965</v>
      </c>
      <c r="U396" s="47" t="s">
        <v>20</v>
      </c>
      <c r="V396" s="47" t="s">
        <v>20</v>
      </c>
      <c r="W396" s="47" t="s">
        <v>965</v>
      </c>
      <c r="X396" s="47" t="s">
        <v>965</v>
      </c>
      <c r="Y396" s="47" t="s">
        <v>965</v>
      </c>
      <c r="Z396" s="47" t="s">
        <v>965</v>
      </c>
      <c r="AA396" s="47" t="s">
        <v>967</v>
      </c>
      <c r="AB396" s="47" t="s">
        <v>20</v>
      </c>
      <c r="AC396" s="47" t="s">
        <v>20</v>
      </c>
      <c r="AD396" s="47" t="s">
        <v>965</v>
      </c>
      <c r="AE396" s="47" t="s">
        <v>965</v>
      </c>
      <c r="AF396" s="47" t="s">
        <v>965</v>
      </c>
      <c r="AG396" s="47" t="s">
        <v>965</v>
      </c>
      <c r="AH396" s="47" t="s">
        <v>965</v>
      </c>
      <c r="AI396" s="47" t="s">
        <v>20</v>
      </c>
      <c r="AJ396" s="47" t="s">
        <v>20</v>
      </c>
      <c r="AK396" s="47" t="s">
        <v>965</v>
      </c>
      <c r="AL396" s="47" t="s">
        <v>965</v>
      </c>
      <c r="AM396" s="47" t="s">
        <v>965</v>
      </c>
      <c r="AN396" s="47" t="s">
        <v>965</v>
      </c>
      <c r="AO396" s="47" t="s">
        <v>965</v>
      </c>
      <c r="AP396" s="47" t="s">
        <v>20</v>
      </c>
      <c r="AQ396" s="47" t="s">
        <v>20</v>
      </c>
      <c r="AR396" s="47" t="s">
        <v>20</v>
      </c>
      <c r="AS396" s="47" t="s">
        <v>968</v>
      </c>
      <c r="AT396" s="47" t="s">
        <v>968</v>
      </c>
      <c r="AU396" s="47" t="s">
        <v>968</v>
      </c>
      <c r="AV396" s="47" t="s">
        <v>965</v>
      </c>
      <c r="AW396" s="47" t="s">
        <v>20</v>
      </c>
      <c r="AX396" s="47" t="s">
        <v>20</v>
      </c>
      <c r="AY396" s="42">
        <f>COUNTIFS($T396:$AX396,"P")</f>
        <v>16</v>
      </c>
      <c r="AZ396" s="42">
        <f>COUNTIFS($T396:$AX396,"HD")/2</f>
        <v>0</v>
      </c>
      <c r="BA396" s="42">
        <f>COUNTIFS($T396:$AX396,"DO")</f>
        <v>11</v>
      </c>
      <c r="BB396" s="1">
        <f>COUNTIFS($T396:$AX396,"UPL")</f>
        <v>0</v>
      </c>
      <c r="BC396" s="42">
        <f>COUNTIFS($T396:$AX396,"LWP")</f>
        <v>0</v>
      </c>
      <c r="BD396" s="42">
        <f>SUM(COUNTIFS($T396:$AX396,{"PAT","MAT"}))</f>
        <v>0</v>
      </c>
      <c r="BE396" s="42">
        <f>COUNTIFS($T396:$AX396,"HO")</f>
        <v>0</v>
      </c>
      <c r="BF396" s="42">
        <f>COUNTIFS($T396:$AX396,"NA")</f>
        <v>0</v>
      </c>
      <c r="BG396" s="42">
        <f>COUNTIFS($T396:$AX396,"PL")</f>
        <v>3</v>
      </c>
      <c r="BH396" s="42">
        <f>COUNTIFS($T396:$AX396,"CL")</f>
        <v>1</v>
      </c>
      <c r="BI396" s="42">
        <f>COUNTIFS($T396:$AX396,"BL")</f>
        <v>0</v>
      </c>
      <c r="BJ396" s="42">
        <f>COUNTIFS($T396:$AX396,"CO")</f>
        <v>0</v>
      </c>
      <c r="BK396" s="42">
        <f t="shared" si="39"/>
        <v>4</v>
      </c>
      <c r="BL396" s="42">
        <f t="shared" si="40"/>
        <v>0</v>
      </c>
      <c r="BM396" s="42">
        <f t="shared" si="41"/>
        <v>1</v>
      </c>
      <c r="BN396" s="42">
        <f>SUM(AY396:BJ396)+SUM(COUNTIFS(Q396:AX396,{"TERM","RESIGNED"}))</f>
        <v>31</v>
      </c>
      <c r="BO396" s="1" t="s">
        <v>45</v>
      </c>
      <c r="BP396" s="42" t="s">
        <v>1021</v>
      </c>
      <c r="BQ396" s="34"/>
    </row>
    <row r="397" spans="1:69" x14ac:dyDescent="0.25">
      <c r="A397" s="32">
        <f t="shared" si="42"/>
        <v>395</v>
      </c>
      <c r="B397" s="1" t="s">
        <v>172</v>
      </c>
      <c r="C397" s="1">
        <v>102494</v>
      </c>
      <c r="D397" s="27">
        <v>102494</v>
      </c>
      <c r="E397" s="1" t="s">
        <v>946</v>
      </c>
      <c r="F397" s="34" t="s">
        <v>512</v>
      </c>
      <c r="G397" s="34" t="s">
        <v>190</v>
      </c>
      <c r="H397" s="30">
        <v>44623</v>
      </c>
      <c r="I397" s="30" t="s">
        <v>39</v>
      </c>
      <c r="J397" s="30" t="s">
        <v>39</v>
      </c>
      <c r="K397" s="42">
        <f t="shared" ca="1" si="37"/>
        <v>679</v>
      </c>
      <c r="L397" s="44" t="str">
        <f t="shared" si="38"/>
        <v>Billable</v>
      </c>
      <c r="M397" s="34" t="s">
        <v>187</v>
      </c>
      <c r="N397" s="1" t="s">
        <v>41</v>
      </c>
      <c r="O397" s="1" t="s">
        <v>42</v>
      </c>
      <c r="P397" s="1"/>
      <c r="Q397" s="1"/>
      <c r="R397" s="1" t="s">
        <v>43</v>
      </c>
      <c r="S397" s="33" t="s">
        <v>311</v>
      </c>
      <c r="T397" s="47" t="s">
        <v>965</v>
      </c>
      <c r="U397" s="47" t="s">
        <v>20</v>
      </c>
      <c r="V397" s="47" t="s">
        <v>20</v>
      </c>
      <c r="W397" s="47" t="s">
        <v>965</v>
      </c>
      <c r="X397" s="47" t="s">
        <v>965</v>
      </c>
      <c r="Y397" s="47" t="s">
        <v>965</v>
      </c>
      <c r="Z397" s="47" t="s">
        <v>965</v>
      </c>
      <c r="AA397" s="47" t="s">
        <v>968</v>
      </c>
      <c r="AB397" s="47" t="s">
        <v>20</v>
      </c>
      <c r="AC397" s="47" t="s">
        <v>20</v>
      </c>
      <c r="AD397" s="47" t="s">
        <v>965</v>
      </c>
      <c r="AE397" s="47" t="s">
        <v>965</v>
      </c>
      <c r="AF397" s="47" t="s">
        <v>965</v>
      </c>
      <c r="AG397" s="47" t="s">
        <v>965</v>
      </c>
      <c r="AH397" s="47" t="s">
        <v>965</v>
      </c>
      <c r="AI397" s="47" t="s">
        <v>20</v>
      </c>
      <c r="AJ397" s="47" t="s">
        <v>20</v>
      </c>
      <c r="AK397" s="47" t="s">
        <v>965</v>
      </c>
      <c r="AL397" s="47" t="s">
        <v>965</v>
      </c>
      <c r="AM397" s="47" t="s">
        <v>967</v>
      </c>
      <c r="AN397" s="47" t="s">
        <v>968</v>
      </c>
      <c r="AO397" s="47" t="s">
        <v>968</v>
      </c>
      <c r="AP397" s="47" t="s">
        <v>20</v>
      </c>
      <c r="AQ397" s="47" t="s">
        <v>20</v>
      </c>
      <c r="AR397" s="47" t="s">
        <v>20</v>
      </c>
      <c r="AS397" s="47" t="s">
        <v>968</v>
      </c>
      <c r="AT397" s="47" t="s">
        <v>968</v>
      </c>
      <c r="AU397" s="47" t="s">
        <v>968</v>
      </c>
      <c r="AV397" s="47" t="s">
        <v>968</v>
      </c>
      <c r="AW397" s="47" t="s">
        <v>20</v>
      </c>
      <c r="AX397" s="47" t="s">
        <v>20</v>
      </c>
      <c r="AY397" s="42">
        <f>COUNTIFS($T397:$AX397,"P")</f>
        <v>12</v>
      </c>
      <c r="AZ397" s="42">
        <f>COUNTIFS($T397:$AX397,"HD")/2</f>
        <v>0</v>
      </c>
      <c r="BA397" s="42">
        <f>COUNTIFS($T397:$AX397,"DO")</f>
        <v>11</v>
      </c>
      <c r="BB397" s="1">
        <f>COUNTIFS($T397:$AX397,"UPL")</f>
        <v>0</v>
      </c>
      <c r="BC397" s="42">
        <f>COUNTIFS($T397:$AX397,"LWP")</f>
        <v>0</v>
      </c>
      <c r="BD397" s="42">
        <f>SUM(COUNTIFS($T397:$AX397,{"PAT","MAT"}))</f>
        <v>0</v>
      </c>
      <c r="BE397" s="42">
        <f>COUNTIFS($T397:$AX397,"HO")</f>
        <v>0</v>
      </c>
      <c r="BF397" s="42">
        <f>COUNTIFS($T397:$AX397,"NA")</f>
        <v>0</v>
      </c>
      <c r="BG397" s="42">
        <f>COUNTIFS($T397:$AX397,"PL")</f>
        <v>7</v>
      </c>
      <c r="BH397" s="42">
        <f>COUNTIFS($T397:$AX397,"CL")</f>
        <v>1</v>
      </c>
      <c r="BI397" s="42">
        <f>COUNTIFS($T397:$AX397,"BL")</f>
        <v>0</v>
      </c>
      <c r="BJ397" s="42">
        <f>COUNTIFS($T397:$AX397,"CO")</f>
        <v>0</v>
      </c>
      <c r="BK397" s="42">
        <f t="shared" si="39"/>
        <v>8</v>
      </c>
      <c r="BL397" s="42">
        <f t="shared" si="40"/>
        <v>0</v>
      </c>
      <c r="BM397" s="42">
        <f t="shared" si="41"/>
        <v>0</v>
      </c>
      <c r="BN397" s="42">
        <f>SUM(AY397:BJ397)+SUM(COUNTIFS(Q397:AX397,{"TERM","RESIGNED"}))</f>
        <v>31</v>
      </c>
      <c r="BO397" s="1" t="s">
        <v>45</v>
      </c>
      <c r="BP397" s="42" t="s">
        <v>1018</v>
      </c>
      <c r="BQ397" s="34"/>
    </row>
    <row r="398" spans="1:69" x14ac:dyDescent="0.25">
      <c r="A398" s="32">
        <f t="shared" si="42"/>
        <v>396</v>
      </c>
      <c r="B398" s="1" t="s">
        <v>172</v>
      </c>
      <c r="C398" s="1">
        <v>102511</v>
      </c>
      <c r="D398" s="27">
        <v>102511</v>
      </c>
      <c r="E398" s="1" t="s">
        <v>946</v>
      </c>
      <c r="F398" s="34" t="s">
        <v>510</v>
      </c>
      <c r="G398" s="34" t="s">
        <v>123</v>
      </c>
      <c r="H398" s="30">
        <v>44623</v>
      </c>
      <c r="I398" s="30" t="s">
        <v>39</v>
      </c>
      <c r="J398" s="30" t="s">
        <v>39</v>
      </c>
      <c r="K398" s="42">
        <f t="shared" ca="1" si="37"/>
        <v>679</v>
      </c>
      <c r="L398" s="44" t="str">
        <f t="shared" si="38"/>
        <v>Billable</v>
      </c>
      <c r="M398" s="34" t="s">
        <v>124</v>
      </c>
      <c r="N398" s="1" t="s">
        <v>41</v>
      </c>
      <c r="O398" s="1" t="s">
        <v>42</v>
      </c>
      <c r="P398" s="1"/>
      <c r="Q398" s="1"/>
      <c r="R398" s="1" t="s">
        <v>43</v>
      </c>
      <c r="S398" s="33" t="s">
        <v>171</v>
      </c>
      <c r="T398" s="47" t="s">
        <v>965</v>
      </c>
      <c r="U398" s="47" t="s">
        <v>20</v>
      </c>
      <c r="V398" s="47" t="s">
        <v>20</v>
      </c>
      <c r="W398" s="47" t="s">
        <v>967</v>
      </c>
      <c r="X398" s="47" t="s">
        <v>965</v>
      </c>
      <c r="Y398" s="47" t="s">
        <v>965</v>
      </c>
      <c r="Z398" s="47" t="s">
        <v>965</v>
      </c>
      <c r="AA398" s="47" t="s">
        <v>965</v>
      </c>
      <c r="AB398" s="47" t="s">
        <v>20</v>
      </c>
      <c r="AC398" s="47" t="s">
        <v>20</v>
      </c>
      <c r="AD398" s="47" t="s">
        <v>965</v>
      </c>
      <c r="AE398" s="47" t="s">
        <v>965</v>
      </c>
      <c r="AF398" s="47" t="s">
        <v>965</v>
      </c>
      <c r="AG398" s="47" t="s">
        <v>965</v>
      </c>
      <c r="AH398" s="47" t="s">
        <v>965</v>
      </c>
      <c r="AI398" s="47" t="s">
        <v>20</v>
      </c>
      <c r="AJ398" s="47" t="s">
        <v>20</v>
      </c>
      <c r="AK398" s="47" t="s">
        <v>965</v>
      </c>
      <c r="AL398" s="47" t="s">
        <v>965</v>
      </c>
      <c r="AM398" s="47" t="s">
        <v>965</v>
      </c>
      <c r="AN398" s="47" t="s">
        <v>965</v>
      </c>
      <c r="AO398" s="47" t="s">
        <v>965</v>
      </c>
      <c r="AP398" s="47" t="s">
        <v>20</v>
      </c>
      <c r="AQ398" s="47" t="s">
        <v>20</v>
      </c>
      <c r="AR398" s="47" t="s">
        <v>20</v>
      </c>
      <c r="AS398" s="47" t="s">
        <v>967</v>
      </c>
      <c r="AT398" s="47" t="s">
        <v>965</v>
      </c>
      <c r="AU398" s="47" t="s">
        <v>965</v>
      </c>
      <c r="AV398" s="47" t="s">
        <v>965</v>
      </c>
      <c r="AW398" s="47" t="s">
        <v>20</v>
      </c>
      <c r="AX398" s="47" t="s">
        <v>20</v>
      </c>
      <c r="AY398" s="42">
        <f>COUNTIFS($T398:$AX398,"P")</f>
        <v>18</v>
      </c>
      <c r="AZ398" s="42">
        <f>COUNTIFS($T398:$AX398,"HD")/2</f>
        <v>0</v>
      </c>
      <c r="BA398" s="42">
        <f>COUNTIFS($T398:$AX398,"DO")</f>
        <v>11</v>
      </c>
      <c r="BB398" s="1">
        <f>COUNTIFS($T398:$AX398,"UPL")</f>
        <v>0</v>
      </c>
      <c r="BC398" s="42">
        <f>COUNTIFS($T398:$AX398,"LWP")</f>
        <v>0</v>
      </c>
      <c r="BD398" s="42">
        <f>SUM(COUNTIFS($T398:$AX398,{"PAT","MAT"}))</f>
        <v>0</v>
      </c>
      <c r="BE398" s="42">
        <f>COUNTIFS($T398:$AX398,"HO")</f>
        <v>0</v>
      </c>
      <c r="BF398" s="42">
        <f>COUNTIFS($T398:$AX398,"NA")</f>
        <v>0</v>
      </c>
      <c r="BG398" s="42">
        <f>COUNTIFS($T398:$AX398,"PL")</f>
        <v>0</v>
      </c>
      <c r="BH398" s="42">
        <f>COUNTIFS($T398:$AX398,"CL")</f>
        <v>2</v>
      </c>
      <c r="BI398" s="42">
        <f>COUNTIFS($T398:$AX398,"BL")</f>
        <v>0</v>
      </c>
      <c r="BJ398" s="42">
        <f>COUNTIFS($T398:$AX398,"CO")</f>
        <v>0</v>
      </c>
      <c r="BK398" s="42">
        <f t="shared" si="39"/>
        <v>2</v>
      </c>
      <c r="BL398" s="42">
        <f t="shared" si="40"/>
        <v>1</v>
      </c>
      <c r="BM398" s="42">
        <f t="shared" si="41"/>
        <v>1</v>
      </c>
      <c r="BN398" s="42">
        <f>SUM(AY398:BJ398)+SUM(COUNTIFS(Q398:AX398,{"TERM","RESIGNED"}))</f>
        <v>31</v>
      </c>
      <c r="BO398" s="1" t="s">
        <v>45</v>
      </c>
      <c r="BP398" s="42" t="s">
        <v>1018</v>
      </c>
      <c r="BQ398" s="34"/>
    </row>
    <row r="399" spans="1:69" x14ac:dyDescent="0.25">
      <c r="A399" s="32">
        <f t="shared" si="42"/>
        <v>397</v>
      </c>
      <c r="B399" s="1" t="s">
        <v>172</v>
      </c>
      <c r="C399" s="1">
        <v>102514</v>
      </c>
      <c r="D399" s="27">
        <v>102514</v>
      </c>
      <c r="E399" s="1" t="s">
        <v>946</v>
      </c>
      <c r="F399" s="34" t="s">
        <v>511</v>
      </c>
      <c r="G399" s="34" t="s">
        <v>123</v>
      </c>
      <c r="H399" s="30">
        <v>44623</v>
      </c>
      <c r="I399" s="30" t="s">
        <v>39</v>
      </c>
      <c r="J399" s="30" t="s">
        <v>39</v>
      </c>
      <c r="K399" s="42">
        <f t="shared" ca="1" si="37"/>
        <v>679</v>
      </c>
      <c r="L399" s="44" t="str">
        <f t="shared" si="38"/>
        <v>Billable</v>
      </c>
      <c r="M399" s="34" t="s">
        <v>124</v>
      </c>
      <c r="N399" s="1" t="s">
        <v>41</v>
      </c>
      <c r="O399" s="1" t="s">
        <v>42</v>
      </c>
      <c r="P399" s="1"/>
      <c r="Q399" s="1"/>
      <c r="R399" s="1" t="s">
        <v>43</v>
      </c>
      <c r="S399" s="33" t="s">
        <v>423</v>
      </c>
      <c r="T399" s="47" t="s">
        <v>22</v>
      </c>
      <c r="U399" s="47" t="s">
        <v>20</v>
      </c>
      <c r="V399" s="47" t="s">
        <v>20</v>
      </c>
      <c r="W399" s="47" t="s">
        <v>22</v>
      </c>
      <c r="X399" s="47" t="s">
        <v>22</v>
      </c>
      <c r="Y399" s="47" t="s">
        <v>965</v>
      </c>
      <c r="Z399" s="47" t="s">
        <v>965</v>
      </c>
      <c r="AA399" s="47" t="s">
        <v>965</v>
      </c>
      <c r="AB399" s="47" t="s">
        <v>20</v>
      </c>
      <c r="AC399" s="47" t="s">
        <v>20</v>
      </c>
      <c r="AD399" s="47" t="s">
        <v>965</v>
      </c>
      <c r="AE399" s="47" t="s">
        <v>22</v>
      </c>
      <c r="AF399" s="47" t="s">
        <v>22</v>
      </c>
      <c r="AG399" s="47" t="s">
        <v>22</v>
      </c>
      <c r="AH399" s="47" t="s">
        <v>22</v>
      </c>
      <c r="AI399" s="47" t="s">
        <v>20</v>
      </c>
      <c r="AJ399" s="47" t="s">
        <v>20</v>
      </c>
      <c r="AK399" s="47" t="s">
        <v>965</v>
      </c>
      <c r="AL399" s="47" t="s">
        <v>965</v>
      </c>
      <c r="AM399" s="47" t="s">
        <v>965</v>
      </c>
      <c r="AN399" s="47" t="s">
        <v>965</v>
      </c>
      <c r="AO399" s="47" t="s">
        <v>965</v>
      </c>
      <c r="AP399" s="47" t="s">
        <v>20</v>
      </c>
      <c r="AQ399" s="47" t="s">
        <v>20</v>
      </c>
      <c r="AR399" s="47" t="s">
        <v>20</v>
      </c>
      <c r="AS399" s="47" t="s">
        <v>965</v>
      </c>
      <c r="AT399" s="47" t="s">
        <v>965</v>
      </c>
      <c r="AU399" s="47" t="s">
        <v>965</v>
      </c>
      <c r="AV399" s="47" t="s">
        <v>965</v>
      </c>
      <c r="AW399" s="47" t="s">
        <v>20</v>
      </c>
      <c r="AX399" s="47" t="s">
        <v>20</v>
      </c>
      <c r="AY399" s="42">
        <f>COUNTIFS($T399:$AX399,"P")</f>
        <v>13</v>
      </c>
      <c r="AZ399" s="42">
        <f>COUNTIFS($T399:$AX399,"HD")/2</f>
        <v>0</v>
      </c>
      <c r="BA399" s="42">
        <f>COUNTIFS($T399:$AX399,"DO")</f>
        <v>11</v>
      </c>
      <c r="BB399" s="1">
        <f>COUNTIFS($T399:$AX399,"UPL")</f>
        <v>0</v>
      </c>
      <c r="BC399" s="42">
        <f>COUNTIFS($T399:$AX399,"LWP")</f>
        <v>7</v>
      </c>
      <c r="BD399" s="42">
        <f>SUM(COUNTIFS($T399:$AX399,{"PAT","MAT"}))</f>
        <v>0</v>
      </c>
      <c r="BE399" s="42">
        <f>COUNTIFS($T399:$AX399,"HO")</f>
        <v>0</v>
      </c>
      <c r="BF399" s="42">
        <f>COUNTIFS($T399:$AX399,"NA")</f>
        <v>0</v>
      </c>
      <c r="BG399" s="42">
        <f>COUNTIFS($T399:$AX399,"PL")</f>
        <v>0</v>
      </c>
      <c r="BH399" s="42">
        <f>COUNTIFS($T399:$AX399,"CL")</f>
        <v>0</v>
      </c>
      <c r="BI399" s="42">
        <f>COUNTIFS($T399:$AX399,"BL")</f>
        <v>0</v>
      </c>
      <c r="BJ399" s="42">
        <f>COUNTIFS($T399:$AX399,"CO")</f>
        <v>0</v>
      </c>
      <c r="BK399" s="42">
        <f t="shared" si="39"/>
        <v>0</v>
      </c>
      <c r="BL399" s="42">
        <f t="shared" si="40"/>
        <v>0</v>
      </c>
      <c r="BM399" s="42">
        <f t="shared" si="41"/>
        <v>1</v>
      </c>
      <c r="BN399" s="42">
        <f>SUM(AY399:BJ399)+SUM(COUNTIFS(Q399:AX399,{"TERM","RESIGNED"}))</f>
        <v>31</v>
      </c>
      <c r="BO399" s="1" t="s">
        <v>45</v>
      </c>
      <c r="BP399" s="42" t="s">
        <v>1020</v>
      </c>
      <c r="BQ399" s="34"/>
    </row>
    <row r="400" spans="1:69" x14ac:dyDescent="0.25">
      <c r="A400" s="32">
        <f t="shared" si="42"/>
        <v>398</v>
      </c>
      <c r="B400" s="1" t="s">
        <v>172</v>
      </c>
      <c r="C400" s="1">
        <v>102547</v>
      </c>
      <c r="D400" s="27">
        <v>102547</v>
      </c>
      <c r="E400" s="1" t="s">
        <v>945</v>
      </c>
      <c r="F400" s="34" t="s">
        <v>513</v>
      </c>
      <c r="G400" s="34" t="s">
        <v>80</v>
      </c>
      <c r="H400" s="30">
        <v>44630</v>
      </c>
      <c r="I400" s="30" t="s">
        <v>39</v>
      </c>
      <c r="J400" s="30" t="s">
        <v>39</v>
      </c>
      <c r="K400" s="42">
        <f t="shared" ca="1" si="37"/>
        <v>672</v>
      </c>
      <c r="L400" s="44" t="str">
        <f t="shared" si="38"/>
        <v>Non Billable</v>
      </c>
      <c r="M400" s="34" t="s">
        <v>56</v>
      </c>
      <c r="N400" s="1" t="s">
        <v>41</v>
      </c>
      <c r="O400" s="1" t="s">
        <v>42</v>
      </c>
      <c r="P400" s="1"/>
      <c r="Q400" s="1"/>
      <c r="R400" s="1" t="s">
        <v>43</v>
      </c>
      <c r="S400" s="33" t="s">
        <v>85</v>
      </c>
      <c r="T400" s="47" t="s">
        <v>965</v>
      </c>
      <c r="U400" s="47" t="s">
        <v>20</v>
      </c>
      <c r="V400" s="47" t="s">
        <v>20</v>
      </c>
      <c r="W400" s="47" t="s">
        <v>965</v>
      </c>
      <c r="X400" s="47" t="s">
        <v>965</v>
      </c>
      <c r="Y400" s="47" t="s">
        <v>965</v>
      </c>
      <c r="Z400" s="47" t="s">
        <v>965</v>
      </c>
      <c r="AA400" s="47" t="s">
        <v>965</v>
      </c>
      <c r="AB400" s="47" t="s">
        <v>20</v>
      </c>
      <c r="AC400" s="47" t="s">
        <v>20</v>
      </c>
      <c r="AD400" s="47" t="s">
        <v>965</v>
      </c>
      <c r="AE400" s="47" t="s">
        <v>965</v>
      </c>
      <c r="AF400" s="47" t="s">
        <v>965</v>
      </c>
      <c r="AG400" s="47" t="s">
        <v>968</v>
      </c>
      <c r="AH400" s="47" t="s">
        <v>965</v>
      </c>
      <c r="AI400" s="47" t="s">
        <v>20</v>
      </c>
      <c r="AJ400" s="47" t="s">
        <v>20</v>
      </c>
      <c r="AK400" s="47" t="s">
        <v>965</v>
      </c>
      <c r="AL400" s="47" t="s">
        <v>965</v>
      </c>
      <c r="AM400" s="47" t="s">
        <v>965</v>
      </c>
      <c r="AN400" s="47" t="s">
        <v>965</v>
      </c>
      <c r="AO400" s="47" t="s">
        <v>965</v>
      </c>
      <c r="AP400" s="47" t="s">
        <v>20</v>
      </c>
      <c r="AQ400" s="47" t="s">
        <v>20</v>
      </c>
      <c r="AR400" s="47" t="s">
        <v>20</v>
      </c>
      <c r="AS400" s="47" t="s">
        <v>967</v>
      </c>
      <c r="AT400" s="47" t="s">
        <v>965</v>
      </c>
      <c r="AU400" s="47" t="s">
        <v>965</v>
      </c>
      <c r="AV400" s="47" t="s">
        <v>965</v>
      </c>
      <c r="AW400" s="47" t="s">
        <v>20</v>
      </c>
      <c r="AX400" s="47" t="s">
        <v>20</v>
      </c>
      <c r="AY400" s="42">
        <f>COUNTIFS($T400:$AX400,"P")</f>
        <v>18</v>
      </c>
      <c r="AZ400" s="42">
        <f>COUNTIFS($T400:$AX400,"HD")/2</f>
        <v>0</v>
      </c>
      <c r="BA400" s="42">
        <f>COUNTIFS($T400:$AX400,"DO")</f>
        <v>11</v>
      </c>
      <c r="BB400" s="1">
        <f>COUNTIFS($T400:$AX400,"UPL")</f>
        <v>0</v>
      </c>
      <c r="BC400" s="42">
        <f>COUNTIFS($T400:$AX400,"LWP")</f>
        <v>0</v>
      </c>
      <c r="BD400" s="42">
        <f>SUM(COUNTIFS($T400:$AX400,{"PAT","MAT"}))</f>
        <v>0</v>
      </c>
      <c r="BE400" s="42">
        <f>COUNTIFS($T400:$AX400,"HO")</f>
        <v>0</v>
      </c>
      <c r="BF400" s="42">
        <f>COUNTIFS($T400:$AX400,"NA")</f>
        <v>0</v>
      </c>
      <c r="BG400" s="42">
        <f>COUNTIFS($T400:$AX400,"PL")</f>
        <v>1</v>
      </c>
      <c r="BH400" s="42">
        <f>COUNTIFS($T400:$AX400,"CL")</f>
        <v>1</v>
      </c>
      <c r="BI400" s="42">
        <f>COUNTIFS($T400:$AX400,"BL")</f>
        <v>0</v>
      </c>
      <c r="BJ400" s="42">
        <f>COUNTIFS($T400:$AX400,"CO")</f>
        <v>0</v>
      </c>
      <c r="BK400" s="42">
        <f t="shared" si="39"/>
        <v>2</v>
      </c>
      <c r="BL400" s="42">
        <f t="shared" si="40"/>
        <v>1</v>
      </c>
      <c r="BM400" s="42">
        <f t="shared" si="41"/>
        <v>1</v>
      </c>
      <c r="BN400" s="42">
        <f>SUM(AY400:BJ400)+SUM(COUNTIFS(Q400:AX400,{"TERM","RESIGNED"}))</f>
        <v>31</v>
      </c>
      <c r="BO400" s="1" t="s">
        <v>45</v>
      </c>
      <c r="BP400" s="42" t="s">
        <v>1023</v>
      </c>
      <c r="BQ400" s="34"/>
    </row>
    <row r="401" spans="1:69" x14ac:dyDescent="0.25">
      <c r="A401" s="32">
        <f t="shared" si="42"/>
        <v>399</v>
      </c>
      <c r="B401" s="1" t="s">
        <v>172</v>
      </c>
      <c r="C401" s="1">
        <v>102548</v>
      </c>
      <c r="D401" s="27">
        <v>102548</v>
      </c>
      <c r="E401" s="1" t="s">
        <v>945</v>
      </c>
      <c r="F401" s="34" t="s">
        <v>514</v>
      </c>
      <c r="G401" s="34" t="s">
        <v>80</v>
      </c>
      <c r="H401" s="30">
        <v>44630</v>
      </c>
      <c r="I401" s="30" t="s">
        <v>39</v>
      </c>
      <c r="J401" s="30" t="s">
        <v>39</v>
      </c>
      <c r="K401" s="42">
        <f t="shared" ca="1" si="37"/>
        <v>672</v>
      </c>
      <c r="L401" s="44" t="str">
        <f t="shared" si="38"/>
        <v>Non Billable</v>
      </c>
      <c r="M401" s="34" t="s">
        <v>56</v>
      </c>
      <c r="N401" s="1" t="s">
        <v>41</v>
      </c>
      <c r="O401" s="1" t="s">
        <v>42</v>
      </c>
      <c r="P401" s="1"/>
      <c r="Q401" s="1"/>
      <c r="R401" s="1" t="s">
        <v>43</v>
      </c>
      <c r="S401" s="33" t="s">
        <v>309</v>
      </c>
      <c r="T401" s="47" t="s">
        <v>965</v>
      </c>
      <c r="U401" s="47" t="s">
        <v>20</v>
      </c>
      <c r="V401" s="47" t="s">
        <v>20</v>
      </c>
      <c r="W401" s="47" t="s">
        <v>965</v>
      </c>
      <c r="X401" s="47" t="s">
        <v>965</v>
      </c>
      <c r="Y401" s="47" t="s">
        <v>965</v>
      </c>
      <c r="Z401" s="47" t="s">
        <v>965</v>
      </c>
      <c r="AA401" s="47" t="s">
        <v>965</v>
      </c>
      <c r="AB401" s="47" t="s">
        <v>20</v>
      </c>
      <c r="AC401" s="47" t="s">
        <v>20</v>
      </c>
      <c r="AD401" s="47" t="s">
        <v>965</v>
      </c>
      <c r="AE401" s="47" t="s">
        <v>965</v>
      </c>
      <c r="AF401" s="47" t="s">
        <v>967</v>
      </c>
      <c r="AG401" s="47" t="s">
        <v>967</v>
      </c>
      <c r="AH401" s="47" t="s">
        <v>968</v>
      </c>
      <c r="AI401" s="47" t="s">
        <v>20</v>
      </c>
      <c r="AJ401" s="47" t="s">
        <v>20</v>
      </c>
      <c r="AK401" s="47" t="s">
        <v>968</v>
      </c>
      <c r="AL401" s="47" t="s">
        <v>968</v>
      </c>
      <c r="AM401" s="47" t="s">
        <v>968</v>
      </c>
      <c r="AN401" s="47" t="s">
        <v>968</v>
      </c>
      <c r="AO401" s="47" t="s">
        <v>968</v>
      </c>
      <c r="AP401" s="47" t="s">
        <v>20</v>
      </c>
      <c r="AQ401" s="47" t="s">
        <v>20</v>
      </c>
      <c r="AR401" s="47" t="s">
        <v>20</v>
      </c>
      <c r="AS401" s="47" t="s">
        <v>968</v>
      </c>
      <c r="AT401" s="47" t="s">
        <v>968</v>
      </c>
      <c r="AU401" s="47" t="s">
        <v>968</v>
      </c>
      <c r="AV401" s="47" t="s">
        <v>968</v>
      </c>
      <c r="AW401" s="47" t="s">
        <v>20</v>
      </c>
      <c r="AX401" s="47" t="s">
        <v>20</v>
      </c>
      <c r="AY401" s="42">
        <f>COUNTIFS($T401:$AX401,"P")</f>
        <v>8</v>
      </c>
      <c r="AZ401" s="42">
        <f>COUNTIFS($T401:$AX401,"HD")/2</f>
        <v>0</v>
      </c>
      <c r="BA401" s="42">
        <f>COUNTIFS($T401:$AX401,"DO")</f>
        <v>11</v>
      </c>
      <c r="BB401" s="1">
        <f>COUNTIFS($T401:$AX401,"UPL")</f>
        <v>0</v>
      </c>
      <c r="BC401" s="42">
        <f>COUNTIFS($T401:$AX401,"LWP")</f>
        <v>0</v>
      </c>
      <c r="BD401" s="42">
        <f>SUM(COUNTIFS($T401:$AX401,{"PAT","MAT"}))</f>
        <v>0</v>
      </c>
      <c r="BE401" s="42">
        <f>COUNTIFS($T401:$AX401,"HO")</f>
        <v>0</v>
      </c>
      <c r="BF401" s="42">
        <f>COUNTIFS($T401:$AX401,"NA")</f>
        <v>0</v>
      </c>
      <c r="BG401" s="42">
        <f>COUNTIFS($T401:$AX401,"PL")</f>
        <v>10</v>
      </c>
      <c r="BH401" s="42">
        <f>COUNTIFS($T401:$AX401,"CL")</f>
        <v>2</v>
      </c>
      <c r="BI401" s="42">
        <f>COUNTIFS($T401:$AX401,"BL")</f>
        <v>0</v>
      </c>
      <c r="BJ401" s="42">
        <f>COUNTIFS($T401:$AX401,"CO")</f>
        <v>0</v>
      </c>
      <c r="BK401" s="42">
        <f t="shared" si="39"/>
        <v>12</v>
      </c>
      <c r="BL401" s="42">
        <f t="shared" si="40"/>
        <v>0</v>
      </c>
      <c r="BM401" s="42">
        <f t="shared" si="41"/>
        <v>0</v>
      </c>
      <c r="BN401" s="42">
        <f>SUM(AY401:BJ401)+SUM(COUNTIFS(Q401:AX401,{"TERM","RESIGNED"}))</f>
        <v>31</v>
      </c>
      <c r="BO401" s="1" t="s">
        <v>45</v>
      </c>
      <c r="BP401" s="42" t="s">
        <v>1214</v>
      </c>
      <c r="BQ401" s="34"/>
    </row>
    <row r="402" spans="1:69" x14ac:dyDescent="0.25">
      <c r="A402" s="32">
        <f t="shared" si="42"/>
        <v>400</v>
      </c>
      <c r="B402" s="1" t="s">
        <v>172</v>
      </c>
      <c r="C402" s="1">
        <v>102562</v>
      </c>
      <c r="D402" s="27">
        <v>102562</v>
      </c>
      <c r="E402" s="1" t="s">
        <v>946</v>
      </c>
      <c r="F402" s="34" t="s">
        <v>515</v>
      </c>
      <c r="G402" s="34" t="s">
        <v>190</v>
      </c>
      <c r="H402" s="30">
        <v>44630</v>
      </c>
      <c r="I402" s="30" t="s">
        <v>39</v>
      </c>
      <c r="J402" s="30" t="s">
        <v>39</v>
      </c>
      <c r="K402" s="42">
        <f t="shared" ca="1" si="37"/>
        <v>672</v>
      </c>
      <c r="L402" s="44" t="str">
        <f t="shared" si="38"/>
        <v>Billable</v>
      </c>
      <c r="M402" s="34" t="s">
        <v>187</v>
      </c>
      <c r="N402" s="1" t="s">
        <v>41</v>
      </c>
      <c r="O402" s="1" t="s">
        <v>42</v>
      </c>
      <c r="P402" s="1"/>
      <c r="Q402" s="1"/>
      <c r="R402" s="1" t="s">
        <v>43</v>
      </c>
      <c r="S402" s="33" t="s">
        <v>1013</v>
      </c>
      <c r="T402" s="47" t="s">
        <v>965</v>
      </c>
      <c r="U402" s="47" t="s">
        <v>20</v>
      </c>
      <c r="V402" s="47" t="s">
        <v>20</v>
      </c>
      <c r="W402" s="47" t="s">
        <v>965</v>
      </c>
      <c r="X402" s="47" t="s">
        <v>965</v>
      </c>
      <c r="Y402" s="47" t="s">
        <v>965</v>
      </c>
      <c r="Z402" s="47" t="s">
        <v>965</v>
      </c>
      <c r="AA402" s="47" t="s">
        <v>965</v>
      </c>
      <c r="AB402" s="47" t="s">
        <v>20</v>
      </c>
      <c r="AC402" s="47" t="s">
        <v>20</v>
      </c>
      <c r="AD402" s="47" t="s">
        <v>965</v>
      </c>
      <c r="AE402" s="47" t="s">
        <v>965</v>
      </c>
      <c r="AF402" s="47" t="s">
        <v>965</v>
      </c>
      <c r="AG402" s="47" t="s">
        <v>965</v>
      </c>
      <c r="AH402" s="47" t="s">
        <v>965</v>
      </c>
      <c r="AI402" s="47" t="s">
        <v>20</v>
      </c>
      <c r="AJ402" s="47" t="s">
        <v>20</v>
      </c>
      <c r="AK402" s="47" t="s">
        <v>967</v>
      </c>
      <c r="AL402" s="47" t="s">
        <v>965</v>
      </c>
      <c r="AM402" s="47" t="s">
        <v>965</v>
      </c>
      <c r="AN402" s="47" t="s">
        <v>965</v>
      </c>
      <c r="AO402" s="47" t="s">
        <v>965</v>
      </c>
      <c r="AP402" s="47" t="s">
        <v>20</v>
      </c>
      <c r="AQ402" s="47" t="s">
        <v>20</v>
      </c>
      <c r="AR402" s="47" t="s">
        <v>20</v>
      </c>
      <c r="AS402" s="47" t="s">
        <v>967</v>
      </c>
      <c r="AT402" s="47" t="s">
        <v>965</v>
      </c>
      <c r="AU402" s="47" t="s">
        <v>967</v>
      </c>
      <c r="AV402" s="47" t="s">
        <v>22</v>
      </c>
      <c r="AW402" s="47" t="s">
        <v>20</v>
      </c>
      <c r="AX402" s="47" t="s">
        <v>20</v>
      </c>
      <c r="AY402" s="42">
        <f>COUNTIFS($T402:$AX402,"P")</f>
        <v>16</v>
      </c>
      <c r="AZ402" s="42">
        <f>COUNTIFS($T402:$AX402,"HD")/2</f>
        <v>0</v>
      </c>
      <c r="BA402" s="42">
        <f>COUNTIFS($T402:$AX402,"DO")</f>
        <v>11</v>
      </c>
      <c r="BB402" s="1">
        <f>COUNTIFS($T402:$AX402,"UPL")</f>
        <v>0</v>
      </c>
      <c r="BC402" s="42">
        <f>COUNTIFS($T402:$AX402,"LWP")</f>
        <v>1</v>
      </c>
      <c r="BD402" s="42">
        <f>SUM(COUNTIFS($T402:$AX402,{"PAT","MAT"}))</f>
        <v>0</v>
      </c>
      <c r="BE402" s="42">
        <f>COUNTIFS($T402:$AX402,"HO")</f>
        <v>0</v>
      </c>
      <c r="BF402" s="42">
        <f>COUNTIFS($T402:$AX402,"NA")</f>
        <v>0</v>
      </c>
      <c r="BG402" s="42">
        <f>COUNTIFS($T402:$AX402,"PL")</f>
        <v>0</v>
      </c>
      <c r="BH402" s="42">
        <f>COUNTIFS($T402:$AX402,"CL")</f>
        <v>3</v>
      </c>
      <c r="BI402" s="42">
        <f>COUNTIFS($T402:$AX402,"BL")</f>
        <v>0</v>
      </c>
      <c r="BJ402" s="42">
        <f>COUNTIFS($T402:$AX402,"CO")</f>
        <v>0</v>
      </c>
      <c r="BK402" s="42">
        <f t="shared" si="39"/>
        <v>3</v>
      </c>
      <c r="BL402" s="42">
        <f t="shared" si="40"/>
        <v>0</v>
      </c>
      <c r="BM402" s="42">
        <f t="shared" si="41"/>
        <v>1</v>
      </c>
      <c r="BN402" s="42">
        <f>SUM(AY402:BJ402)+SUM(COUNTIFS(Q402:AX402,{"TERM","RESIGNED"}))</f>
        <v>31</v>
      </c>
      <c r="BO402" s="1" t="s">
        <v>45</v>
      </c>
      <c r="BP402" s="42" t="s">
        <v>1020</v>
      </c>
      <c r="BQ402" s="34"/>
    </row>
    <row r="403" spans="1:69" x14ac:dyDescent="0.25">
      <c r="A403" s="32">
        <f t="shared" si="42"/>
        <v>401</v>
      </c>
      <c r="B403" s="1" t="s">
        <v>172</v>
      </c>
      <c r="C403" s="1">
        <v>102568</v>
      </c>
      <c r="D403" s="27">
        <v>102568</v>
      </c>
      <c r="E403" s="1" t="s">
        <v>945</v>
      </c>
      <c r="F403" s="34" t="s">
        <v>516</v>
      </c>
      <c r="G403" s="34" t="s">
        <v>190</v>
      </c>
      <c r="H403" s="30">
        <v>44630</v>
      </c>
      <c r="I403" s="30" t="s">
        <v>39</v>
      </c>
      <c r="J403" s="30" t="s">
        <v>39</v>
      </c>
      <c r="K403" s="42">
        <f t="shared" ca="1" si="37"/>
        <v>672</v>
      </c>
      <c r="L403" s="44" t="str">
        <f t="shared" si="38"/>
        <v>Billable</v>
      </c>
      <c r="M403" s="34" t="s">
        <v>187</v>
      </c>
      <c r="N403" s="1" t="s">
        <v>41</v>
      </c>
      <c r="O403" s="1" t="s">
        <v>42</v>
      </c>
      <c r="P403" s="1"/>
      <c r="Q403" s="1"/>
      <c r="R403" s="1" t="s">
        <v>43</v>
      </c>
      <c r="S403" s="33" t="s">
        <v>188</v>
      </c>
      <c r="T403" s="47" t="s">
        <v>965</v>
      </c>
      <c r="U403" s="47" t="s">
        <v>20</v>
      </c>
      <c r="V403" s="47" t="s">
        <v>20</v>
      </c>
      <c r="W403" s="47" t="s">
        <v>965</v>
      </c>
      <c r="X403" s="47" t="s">
        <v>967</v>
      </c>
      <c r="Y403" s="47" t="s">
        <v>965</v>
      </c>
      <c r="Z403" s="47" t="s">
        <v>965</v>
      </c>
      <c r="AA403" s="47" t="s">
        <v>965</v>
      </c>
      <c r="AB403" s="47" t="s">
        <v>20</v>
      </c>
      <c r="AC403" s="47" t="s">
        <v>20</v>
      </c>
      <c r="AD403" s="47" t="s">
        <v>965</v>
      </c>
      <c r="AE403" s="47" t="s">
        <v>965</v>
      </c>
      <c r="AF403" s="47" t="s">
        <v>965</v>
      </c>
      <c r="AG403" s="47" t="s">
        <v>965</v>
      </c>
      <c r="AH403" s="47" t="s">
        <v>22</v>
      </c>
      <c r="AI403" s="47" t="s">
        <v>20</v>
      </c>
      <c r="AJ403" s="47" t="s">
        <v>20</v>
      </c>
      <c r="AK403" s="47" t="s">
        <v>965</v>
      </c>
      <c r="AL403" s="47" t="s">
        <v>965</v>
      </c>
      <c r="AM403" s="47" t="s">
        <v>965</v>
      </c>
      <c r="AN403" s="47" t="s">
        <v>965</v>
      </c>
      <c r="AO403" s="47" t="s">
        <v>965</v>
      </c>
      <c r="AP403" s="47" t="s">
        <v>20</v>
      </c>
      <c r="AQ403" s="47" t="s">
        <v>20</v>
      </c>
      <c r="AR403" s="47" t="s">
        <v>20</v>
      </c>
      <c r="AS403" s="47" t="s">
        <v>21</v>
      </c>
      <c r="AT403" s="47" t="s">
        <v>967</v>
      </c>
      <c r="AU403" s="47" t="s">
        <v>968</v>
      </c>
      <c r="AV403" s="47" t="s">
        <v>967</v>
      </c>
      <c r="AW403" s="47" t="s">
        <v>20</v>
      </c>
      <c r="AX403" s="47" t="s">
        <v>20</v>
      </c>
      <c r="AY403" s="42">
        <f>COUNTIFS($T403:$AX403,"P")</f>
        <v>14</v>
      </c>
      <c r="AZ403" s="42">
        <f>COUNTIFS($T403:$AX403,"HD")/2</f>
        <v>0</v>
      </c>
      <c r="BA403" s="42">
        <f>COUNTIFS($T403:$AX403,"DO")</f>
        <v>11</v>
      </c>
      <c r="BB403" s="1">
        <f>COUNTIFS($T403:$AX403,"UPL")</f>
        <v>1</v>
      </c>
      <c r="BC403" s="42">
        <f>COUNTIFS($T403:$AX403,"LWP")</f>
        <v>1</v>
      </c>
      <c r="BD403" s="42">
        <f>SUM(COUNTIFS($T403:$AX403,{"PAT","MAT"}))</f>
        <v>0</v>
      </c>
      <c r="BE403" s="42">
        <f>COUNTIFS($T403:$AX403,"HO")</f>
        <v>0</v>
      </c>
      <c r="BF403" s="42">
        <f>COUNTIFS($T403:$AX403,"NA")</f>
        <v>0</v>
      </c>
      <c r="BG403" s="42">
        <f>COUNTIFS($T403:$AX403,"PL")</f>
        <v>1</v>
      </c>
      <c r="BH403" s="42">
        <f>COUNTIFS($T403:$AX403,"CL")</f>
        <v>3</v>
      </c>
      <c r="BI403" s="42">
        <f>COUNTIFS($T403:$AX403,"BL")</f>
        <v>0</v>
      </c>
      <c r="BJ403" s="42">
        <f>COUNTIFS($T403:$AX403,"CO")</f>
        <v>0</v>
      </c>
      <c r="BK403" s="42">
        <f t="shared" si="39"/>
        <v>4</v>
      </c>
      <c r="BL403" s="42">
        <f t="shared" si="40"/>
        <v>0</v>
      </c>
      <c r="BM403" s="42">
        <f t="shared" si="41"/>
        <v>1</v>
      </c>
      <c r="BN403" s="42">
        <f>SUM(AY403:BJ403)+SUM(COUNTIFS(Q403:AX403,{"TERM","RESIGNED"}))</f>
        <v>31</v>
      </c>
      <c r="BO403" s="1" t="s">
        <v>45</v>
      </c>
      <c r="BP403" s="42" t="s">
        <v>1020</v>
      </c>
      <c r="BQ403" s="34"/>
    </row>
    <row r="404" spans="1:69" x14ac:dyDescent="0.25">
      <c r="A404" s="32">
        <f t="shared" si="42"/>
        <v>402</v>
      </c>
      <c r="B404" s="1" t="s">
        <v>172</v>
      </c>
      <c r="C404" s="1">
        <v>102596</v>
      </c>
      <c r="D404" s="27">
        <v>102596</v>
      </c>
      <c r="E404" s="1" t="s">
        <v>946</v>
      </c>
      <c r="F404" s="34" t="s">
        <v>518</v>
      </c>
      <c r="G404" s="34" t="s">
        <v>123</v>
      </c>
      <c r="H404" s="30">
        <v>44637</v>
      </c>
      <c r="I404" s="30" t="s">
        <v>39</v>
      </c>
      <c r="J404" s="30" t="s">
        <v>39</v>
      </c>
      <c r="K404" s="42">
        <f t="shared" ca="1" si="37"/>
        <v>665</v>
      </c>
      <c r="L404" s="44" t="str">
        <f t="shared" si="38"/>
        <v>Billable</v>
      </c>
      <c r="M404" s="34" t="s">
        <v>124</v>
      </c>
      <c r="N404" s="1" t="s">
        <v>41</v>
      </c>
      <c r="O404" s="1" t="s">
        <v>42</v>
      </c>
      <c r="P404" s="1"/>
      <c r="Q404" s="1"/>
      <c r="R404" s="1" t="s">
        <v>43</v>
      </c>
      <c r="S404" s="33" t="s">
        <v>972</v>
      </c>
      <c r="T404" s="47" t="s">
        <v>965</v>
      </c>
      <c r="U404" s="47" t="s">
        <v>20</v>
      </c>
      <c r="V404" s="47" t="s">
        <v>20</v>
      </c>
      <c r="W404" s="47" t="s">
        <v>965</v>
      </c>
      <c r="X404" s="47" t="s">
        <v>965</v>
      </c>
      <c r="Y404" s="47" t="s">
        <v>965</v>
      </c>
      <c r="Z404" s="47" t="s">
        <v>965</v>
      </c>
      <c r="AA404" s="47" t="s">
        <v>965</v>
      </c>
      <c r="AB404" s="47" t="s">
        <v>20</v>
      </c>
      <c r="AC404" s="47" t="s">
        <v>20</v>
      </c>
      <c r="AD404" s="47" t="s">
        <v>967</v>
      </c>
      <c r="AE404" s="47" t="s">
        <v>968</v>
      </c>
      <c r="AF404" s="47" t="s">
        <v>965</v>
      </c>
      <c r="AG404" s="47" t="s">
        <v>965</v>
      </c>
      <c r="AH404" s="47" t="s">
        <v>965</v>
      </c>
      <c r="AI404" s="47" t="s">
        <v>20</v>
      </c>
      <c r="AJ404" s="47" t="s">
        <v>20</v>
      </c>
      <c r="AK404" s="47" t="s">
        <v>968</v>
      </c>
      <c r="AL404" s="47" t="s">
        <v>965</v>
      </c>
      <c r="AM404" s="47" t="s">
        <v>965</v>
      </c>
      <c r="AN404" s="47" t="s">
        <v>965</v>
      </c>
      <c r="AO404" s="47" t="s">
        <v>965</v>
      </c>
      <c r="AP404" s="47" t="s">
        <v>20</v>
      </c>
      <c r="AQ404" s="47" t="s">
        <v>20</v>
      </c>
      <c r="AR404" s="47" t="s">
        <v>20</v>
      </c>
      <c r="AS404" s="47" t="s">
        <v>965</v>
      </c>
      <c r="AT404" s="47" t="s">
        <v>966</v>
      </c>
      <c r="AU404" s="47" t="s">
        <v>965</v>
      </c>
      <c r="AV404" s="47" t="s">
        <v>967</v>
      </c>
      <c r="AW404" s="47" t="s">
        <v>20</v>
      </c>
      <c r="AX404" s="47" t="s">
        <v>20</v>
      </c>
      <c r="AY404" s="42">
        <f>COUNTIFS($T404:$AX404,"P")</f>
        <v>15</v>
      </c>
      <c r="AZ404" s="42">
        <f>COUNTIFS($T404:$AX404,"HD")/2</f>
        <v>0.5</v>
      </c>
      <c r="BA404" s="42">
        <f>COUNTIFS($T404:$AX404,"DO")</f>
        <v>11</v>
      </c>
      <c r="BB404" s="1">
        <f>COUNTIFS($T404:$AX404,"UPL")</f>
        <v>0</v>
      </c>
      <c r="BC404" s="42">
        <f>COUNTIFS($T404:$AX404,"LWP")</f>
        <v>0</v>
      </c>
      <c r="BD404" s="42">
        <f>SUM(COUNTIFS($T404:$AX404,{"PAT","MAT"}))</f>
        <v>0</v>
      </c>
      <c r="BE404" s="42">
        <f>COUNTIFS($T404:$AX404,"HO")</f>
        <v>0</v>
      </c>
      <c r="BF404" s="42">
        <f>COUNTIFS($T404:$AX404,"NA")</f>
        <v>0</v>
      </c>
      <c r="BG404" s="42">
        <f>COUNTIFS($T404:$AX404,"PL")</f>
        <v>2</v>
      </c>
      <c r="BH404" s="42">
        <f>COUNTIFS($T404:$AX404,"CL")</f>
        <v>2</v>
      </c>
      <c r="BI404" s="42">
        <f>COUNTIFS($T404:$AX404,"BL")</f>
        <v>0</v>
      </c>
      <c r="BJ404" s="42">
        <f>COUNTIFS($T404:$AX404,"CO")</f>
        <v>0</v>
      </c>
      <c r="BK404" s="42">
        <f t="shared" si="39"/>
        <v>4</v>
      </c>
      <c r="BL404" s="42">
        <f t="shared" si="40"/>
        <v>0</v>
      </c>
      <c r="BM404" s="42">
        <f t="shared" si="41"/>
        <v>1</v>
      </c>
      <c r="BN404" s="42">
        <f>SUM(AY404:BJ404)+SUM(COUNTIFS(Q404:AX404,{"TERM","RESIGNED"}))</f>
        <v>30.5</v>
      </c>
      <c r="BO404" s="1" t="s">
        <v>45</v>
      </c>
      <c r="BP404" s="42" t="s">
        <v>1018</v>
      </c>
      <c r="BQ404" s="34"/>
    </row>
    <row r="405" spans="1:69" x14ac:dyDescent="0.25">
      <c r="A405" s="32">
        <f t="shared" si="42"/>
        <v>403</v>
      </c>
      <c r="B405" s="1" t="s">
        <v>172</v>
      </c>
      <c r="C405" s="1">
        <v>102611</v>
      </c>
      <c r="D405" s="27">
        <v>102611</v>
      </c>
      <c r="E405" s="1" t="s">
        <v>945</v>
      </c>
      <c r="F405" s="34" t="s">
        <v>517</v>
      </c>
      <c r="G405" s="34" t="s">
        <v>186</v>
      </c>
      <c r="H405" s="30">
        <v>44637</v>
      </c>
      <c r="I405" s="30" t="s">
        <v>39</v>
      </c>
      <c r="J405" s="30" t="s">
        <v>39</v>
      </c>
      <c r="K405" s="42">
        <f t="shared" ca="1" si="37"/>
        <v>665</v>
      </c>
      <c r="L405" s="44" t="str">
        <f t="shared" si="38"/>
        <v>Billable</v>
      </c>
      <c r="M405" s="34" t="s">
        <v>187</v>
      </c>
      <c r="N405" s="1" t="s">
        <v>41</v>
      </c>
      <c r="O405" s="1" t="s">
        <v>42</v>
      </c>
      <c r="P405" s="1"/>
      <c r="Q405" s="1"/>
      <c r="R405" s="1" t="s">
        <v>43</v>
      </c>
      <c r="S405" s="33" t="s">
        <v>255</v>
      </c>
      <c r="T405" s="47" t="s">
        <v>965</v>
      </c>
      <c r="U405" s="47" t="s">
        <v>20</v>
      </c>
      <c r="V405" s="47" t="s">
        <v>20</v>
      </c>
      <c r="W405" s="47" t="s">
        <v>965</v>
      </c>
      <c r="X405" s="47" t="s">
        <v>965</v>
      </c>
      <c r="Y405" s="47" t="s">
        <v>965</v>
      </c>
      <c r="Z405" s="47" t="s">
        <v>965</v>
      </c>
      <c r="AA405" s="47" t="s">
        <v>965</v>
      </c>
      <c r="AB405" s="47" t="s">
        <v>20</v>
      </c>
      <c r="AC405" s="47" t="s">
        <v>20</v>
      </c>
      <c r="AD405" s="47" t="s">
        <v>965</v>
      </c>
      <c r="AE405" s="47" t="s">
        <v>967</v>
      </c>
      <c r="AF405" s="47" t="s">
        <v>965</v>
      </c>
      <c r="AG405" s="47" t="s">
        <v>967</v>
      </c>
      <c r="AH405" s="47" t="s">
        <v>965</v>
      </c>
      <c r="AI405" s="47" t="s">
        <v>20</v>
      </c>
      <c r="AJ405" s="47" t="s">
        <v>20</v>
      </c>
      <c r="AK405" s="47" t="s">
        <v>968</v>
      </c>
      <c r="AL405" s="47" t="s">
        <v>968</v>
      </c>
      <c r="AM405" s="47" t="s">
        <v>968</v>
      </c>
      <c r="AN405" s="47" t="s">
        <v>968</v>
      </c>
      <c r="AO405" s="47" t="s">
        <v>968</v>
      </c>
      <c r="AP405" s="47" t="s">
        <v>20</v>
      </c>
      <c r="AQ405" s="47" t="s">
        <v>20</v>
      </c>
      <c r="AR405" s="47" t="s">
        <v>20</v>
      </c>
      <c r="AS405" s="47" t="s">
        <v>967</v>
      </c>
      <c r="AT405" s="47" t="s">
        <v>967</v>
      </c>
      <c r="AU405" s="47" t="s">
        <v>968</v>
      </c>
      <c r="AV405" s="47" t="s">
        <v>968</v>
      </c>
      <c r="AW405" s="47" t="s">
        <v>20</v>
      </c>
      <c r="AX405" s="47" t="s">
        <v>20</v>
      </c>
      <c r="AY405" s="42">
        <f>COUNTIFS($T405:$AX405,"P")</f>
        <v>9</v>
      </c>
      <c r="AZ405" s="42">
        <f>COUNTIFS($T405:$AX405,"HD")/2</f>
        <v>0</v>
      </c>
      <c r="BA405" s="42">
        <f>COUNTIFS($T405:$AX405,"DO")</f>
        <v>11</v>
      </c>
      <c r="BB405" s="1">
        <f>COUNTIFS($T405:$AX405,"UPL")</f>
        <v>0</v>
      </c>
      <c r="BC405" s="42">
        <f>COUNTIFS($T405:$AX405,"LWP")</f>
        <v>0</v>
      </c>
      <c r="BD405" s="42">
        <f>SUM(COUNTIFS($T405:$AX405,{"PAT","MAT"}))</f>
        <v>0</v>
      </c>
      <c r="BE405" s="42">
        <f>COUNTIFS($T405:$AX405,"HO")</f>
        <v>0</v>
      </c>
      <c r="BF405" s="42">
        <f>COUNTIFS($T405:$AX405,"NA")</f>
        <v>0</v>
      </c>
      <c r="BG405" s="42">
        <f>COUNTIFS($T405:$AX405,"PL")</f>
        <v>7</v>
      </c>
      <c r="BH405" s="42">
        <f>COUNTIFS($T405:$AX405,"CL")</f>
        <v>4</v>
      </c>
      <c r="BI405" s="42">
        <f>COUNTIFS($T405:$AX405,"BL")</f>
        <v>0</v>
      </c>
      <c r="BJ405" s="42">
        <f>COUNTIFS($T405:$AX405,"CO")</f>
        <v>0</v>
      </c>
      <c r="BK405" s="42">
        <f t="shared" si="39"/>
        <v>11</v>
      </c>
      <c r="BL405" s="42">
        <f t="shared" si="40"/>
        <v>0</v>
      </c>
      <c r="BM405" s="42">
        <f t="shared" si="41"/>
        <v>0</v>
      </c>
      <c r="BN405" s="42">
        <f>SUM(AY405:BJ405)+SUM(COUNTIFS(Q405:AX405,{"TERM","RESIGNED"}))</f>
        <v>31</v>
      </c>
      <c r="BO405" s="1" t="s">
        <v>45</v>
      </c>
      <c r="BP405" s="42" t="s">
        <v>1018</v>
      </c>
      <c r="BQ405" s="34"/>
    </row>
    <row r="406" spans="1:69" x14ac:dyDescent="0.25">
      <c r="A406" s="32">
        <f t="shared" si="42"/>
        <v>404</v>
      </c>
      <c r="B406" s="1" t="s">
        <v>172</v>
      </c>
      <c r="C406" s="1">
        <v>102612</v>
      </c>
      <c r="D406" s="27">
        <v>102612</v>
      </c>
      <c r="E406" s="1" t="s">
        <v>946</v>
      </c>
      <c r="F406" s="34" t="s">
        <v>519</v>
      </c>
      <c r="G406" s="34" t="s">
        <v>190</v>
      </c>
      <c r="H406" s="30">
        <v>44637</v>
      </c>
      <c r="I406" s="30" t="s">
        <v>39</v>
      </c>
      <c r="J406" s="30" t="s">
        <v>39</v>
      </c>
      <c r="K406" s="42">
        <f t="shared" ca="1" si="37"/>
        <v>665</v>
      </c>
      <c r="L406" s="44" t="str">
        <f t="shared" si="38"/>
        <v>Billable</v>
      </c>
      <c r="M406" s="34" t="s">
        <v>187</v>
      </c>
      <c r="N406" s="1" t="s">
        <v>41</v>
      </c>
      <c r="O406" s="1" t="s">
        <v>42</v>
      </c>
      <c r="P406" s="1"/>
      <c r="Q406" s="1"/>
      <c r="R406" s="1" t="s">
        <v>43</v>
      </c>
      <c r="S406" s="33" t="s">
        <v>182</v>
      </c>
      <c r="T406" s="47" t="s">
        <v>965</v>
      </c>
      <c r="U406" s="47" t="s">
        <v>20</v>
      </c>
      <c r="V406" s="47" t="s">
        <v>20</v>
      </c>
      <c r="W406" s="47" t="s">
        <v>965</v>
      </c>
      <c r="X406" s="47" t="s">
        <v>965</v>
      </c>
      <c r="Y406" s="47" t="s">
        <v>965</v>
      </c>
      <c r="Z406" s="47" t="s">
        <v>965</v>
      </c>
      <c r="AA406" s="47" t="s">
        <v>965</v>
      </c>
      <c r="AB406" s="47" t="s">
        <v>20</v>
      </c>
      <c r="AC406" s="47" t="s">
        <v>20</v>
      </c>
      <c r="AD406" s="47" t="s">
        <v>965</v>
      </c>
      <c r="AE406" s="47" t="s">
        <v>965</v>
      </c>
      <c r="AF406" s="47" t="s">
        <v>965</v>
      </c>
      <c r="AG406" s="47" t="s">
        <v>965</v>
      </c>
      <c r="AH406" s="47" t="s">
        <v>965</v>
      </c>
      <c r="AI406" s="47" t="s">
        <v>20</v>
      </c>
      <c r="AJ406" s="47" t="s">
        <v>20</v>
      </c>
      <c r="AK406" s="47" t="s">
        <v>965</v>
      </c>
      <c r="AL406" s="47" t="s">
        <v>965</v>
      </c>
      <c r="AM406" s="47" t="s">
        <v>965</v>
      </c>
      <c r="AN406" s="47" t="s">
        <v>967</v>
      </c>
      <c r="AO406" s="47" t="s">
        <v>22</v>
      </c>
      <c r="AP406" s="47" t="s">
        <v>20</v>
      </c>
      <c r="AQ406" s="47" t="s">
        <v>20</v>
      </c>
      <c r="AR406" s="47" t="s">
        <v>20</v>
      </c>
      <c r="AS406" s="47" t="s">
        <v>968</v>
      </c>
      <c r="AT406" s="47" t="s">
        <v>968</v>
      </c>
      <c r="AU406" s="47" t="s">
        <v>968</v>
      </c>
      <c r="AV406" s="47" t="s">
        <v>968</v>
      </c>
      <c r="AW406" s="47" t="s">
        <v>20</v>
      </c>
      <c r="AX406" s="47" t="s">
        <v>20</v>
      </c>
      <c r="AY406" s="42">
        <f>COUNTIFS($T406:$AX406,"P")</f>
        <v>14</v>
      </c>
      <c r="AZ406" s="42">
        <f>COUNTIFS($T406:$AX406,"HD")/2</f>
        <v>0</v>
      </c>
      <c r="BA406" s="42">
        <f>COUNTIFS($T406:$AX406,"DO")</f>
        <v>11</v>
      </c>
      <c r="BB406" s="1">
        <f>COUNTIFS($T406:$AX406,"UPL")</f>
        <v>0</v>
      </c>
      <c r="BC406" s="42">
        <f>COUNTIFS($T406:$AX406,"LWP")</f>
        <v>1</v>
      </c>
      <c r="BD406" s="42">
        <f>SUM(COUNTIFS($T406:$AX406,{"PAT","MAT"}))</f>
        <v>0</v>
      </c>
      <c r="BE406" s="42">
        <f>COUNTIFS($T406:$AX406,"HO")</f>
        <v>0</v>
      </c>
      <c r="BF406" s="42">
        <f>COUNTIFS($T406:$AX406,"NA")</f>
        <v>0</v>
      </c>
      <c r="BG406" s="42">
        <f>COUNTIFS($T406:$AX406,"PL")</f>
        <v>4</v>
      </c>
      <c r="BH406" s="42">
        <f>COUNTIFS($T406:$AX406,"CL")</f>
        <v>1</v>
      </c>
      <c r="BI406" s="42">
        <f>COUNTIFS($T406:$AX406,"BL")</f>
        <v>0</v>
      </c>
      <c r="BJ406" s="42">
        <f>COUNTIFS($T406:$AX406,"CO")</f>
        <v>0</v>
      </c>
      <c r="BK406" s="42">
        <f t="shared" si="39"/>
        <v>5</v>
      </c>
      <c r="BL406" s="42">
        <f t="shared" si="40"/>
        <v>0</v>
      </c>
      <c r="BM406" s="42">
        <f t="shared" si="41"/>
        <v>1</v>
      </c>
      <c r="BN406" s="42">
        <f>SUM(AY406:BJ406)+SUM(COUNTIFS(Q406:AX406,{"TERM","RESIGNED"}))</f>
        <v>31</v>
      </c>
      <c r="BO406" s="1" t="s">
        <v>45</v>
      </c>
      <c r="BP406" s="42" t="s">
        <v>1218</v>
      </c>
      <c r="BQ406" s="34"/>
    </row>
    <row r="407" spans="1:69" x14ac:dyDescent="0.25">
      <c r="A407" s="32">
        <f t="shared" si="42"/>
        <v>405</v>
      </c>
      <c r="B407" s="1" t="s">
        <v>172</v>
      </c>
      <c r="C407" s="1">
        <v>102621</v>
      </c>
      <c r="D407" s="27">
        <v>102621</v>
      </c>
      <c r="E407" s="1" t="s">
        <v>945</v>
      </c>
      <c r="F407" s="34" t="s">
        <v>520</v>
      </c>
      <c r="G407" s="34" t="s">
        <v>190</v>
      </c>
      <c r="H407" s="30">
        <v>44637</v>
      </c>
      <c r="I407" s="30" t="s">
        <v>39</v>
      </c>
      <c r="J407" s="30" t="s">
        <v>39</v>
      </c>
      <c r="K407" s="42">
        <f t="shared" ca="1" si="37"/>
        <v>665</v>
      </c>
      <c r="L407" s="44" t="str">
        <f t="shared" si="38"/>
        <v>Billable</v>
      </c>
      <c r="M407" s="34" t="s">
        <v>187</v>
      </c>
      <c r="N407" s="1" t="s">
        <v>41</v>
      </c>
      <c r="O407" s="1" t="s">
        <v>42</v>
      </c>
      <c r="P407" s="1"/>
      <c r="Q407" s="1"/>
      <c r="R407" s="1" t="s">
        <v>43</v>
      </c>
      <c r="S407" s="33" t="s">
        <v>305</v>
      </c>
      <c r="T407" s="47" t="s">
        <v>965</v>
      </c>
      <c r="U407" s="47" t="s">
        <v>20</v>
      </c>
      <c r="V407" s="47" t="s">
        <v>20</v>
      </c>
      <c r="W407" s="47" t="s">
        <v>967</v>
      </c>
      <c r="X407" s="47" t="s">
        <v>965</v>
      </c>
      <c r="Y407" s="47" t="s">
        <v>965</v>
      </c>
      <c r="Z407" s="47" t="s">
        <v>965</v>
      </c>
      <c r="AA407" s="47" t="s">
        <v>965</v>
      </c>
      <c r="AB407" s="47" t="s">
        <v>20</v>
      </c>
      <c r="AC407" s="47" t="s">
        <v>20</v>
      </c>
      <c r="AD407" s="47" t="s">
        <v>968</v>
      </c>
      <c r="AE407" s="47" t="s">
        <v>965</v>
      </c>
      <c r="AF407" s="47" t="s">
        <v>965</v>
      </c>
      <c r="AG407" s="47" t="s">
        <v>965</v>
      </c>
      <c r="AH407" s="47" t="s">
        <v>965</v>
      </c>
      <c r="AI407" s="47" t="s">
        <v>20</v>
      </c>
      <c r="AJ407" s="47" t="s">
        <v>20</v>
      </c>
      <c r="AK407" s="47" t="s">
        <v>965</v>
      </c>
      <c r="AL407" s="47" t="s">
        <v>965</v>
      </c>
      <c r="AM407" s="47" t="s">
        <v>965</v>
      </c>
      <c r="AN407" s="47" t="s">
        <v>965</v>
      </c>
      <c r="AO407" s="47" t="s">
        <v>965</v>
      </c>
      <c r="AP407" s="47" t="s">
        <v>20</v>
      </c>
      <c r="AQ407" s="47" t="s">
        <v>20</v>
      </c>
      <c r="AR407" s="47" t="s">
        <v>20</v>
      </c>
      <c r="AS407" s="47" t="s">
        <v>965</v>
      </c>
      <c r="AT407" s="47" t="s">
        <v>965</v>
      </c>
      <c r="AU407" s="47" t="s">
        <v>965</v>
      </c>
      <c r="AV407" s="47" t="s">
        <v>967</v>
      </c>
      <c r="AW407" s="47" t="s">
        <v>20</v>
      </c>
      <c r="AX407" s="47" t="s">
        <v>20</v>
      </c>
      <c r="AY407" s="42">
        <f>COUNTIFS($T407:$AX407,"P")</f>
        <v>17</v>
      </c>
      <c r="AZ407" s="42">
        <f>COUNTIFS($T407:$AX407,"HD")/2</f>
        <v>0</v>
      </c>
      <c r="BA407" s="42">
        <f>COUNTIFS($T407:$AX407,"DO")</f>
        <v>11</v>
      </c>
      <c r="BB407" s="1">
        <f>COUNTIFS($T407:$AX407,"UPL")</f>
        <v>0</v>
      </c>
      <c r="BC407" s="42">
        <f>COUNTIFS($T407:$AX407,"LWP")</f>
        <v>0</v>
      </c>
      <c r="BD407" s="42">
        <f>SUM(COUNTIFS($T407:$AX407,{"PAT","MAT"}))</f>
        <v>0</v>
      </c>
      <c r="BE407" s="42">
        <f>COUNTIFS($T407:$AX407,"HO")</f>
        <v>0</v>
      </c>
      <c r="BF407" s="42">
        <f>COUNTIFS($T407:$AX407,"NA")</f>
        <v>0</v>
      </c>
      <c r="BG407" s="42">
        <f>COUNTIFS($T407:$AX407,"PL")</f>
        <v>1</v>
      </c>
      <c r="BH407" s="42">
        <f>COUNTIFS($T407:$AX407,"CL")</f>
        <v>2</v>
      </c>
      <c r="BI407" s="42">
        <f>COUNTIFS($T407:$AX407,"BL")</f>
        <v>0</v>
      </c>
      <c r="BJ407" s="42">
        <f>COUNTIFS($T407:$AX407,"CO")</f>
        <v>0</v>
      </c>
      <c r="BK407" s="42">
        <f t="shared" si="39"/>
        <v>3</v>
      </c>
      <c r="BL407" s="42">
        <f t="shared" si="40"/>
        <v>1</v>
      </c>
      <c r="BM407" s="42">
        <f t="shared" si="41"/>
        <v>1</v>
      </c>
      <c r="BN407" s="42">
        <f>SUM(AY407:BJ407)+SUM(COUNTIFS(Q407:AX407,{"TERM","RESIGNED"}))</f>
        <v>31</v>
      </c>
      <c r="BO407" s="1" t="s">
        <v>45</v>
      </c>
      <c r="BP407" s="42" t="s">
        <v>1018</v>
      </c>
      <c r="BQ407" s="34"/>
    </row>
    <row r="408" spans="1:69" x14ac:dyDescent="0.25">
      <c r="A408" s="32">
        <f t="shared" si="42"/>
        <v>406</v>
      </c>
      <c r="B408" s="1" t="s">
        <v>172</v>
      </c>
      <c r="C408" s="1">
        <v>102629</v>
      </c>
      <c r="D408" s="27">
        <v>102629</v>
      </c>
      <c r="E408" s="1" t="s">
        <v>946</v>
      </c>
      <c r="F408" s="34" t="s">
        <v>521</v>
      </c>
      <c r="G408" s="34" t="s">
        <v>80</v>
      </c>
      <c r="H408" s="30">
        <v>44644</v>
      </c>
      <c r="I408" s="30" t="s">
        <v>39</v>
      </c>
      <c r="J408" s="30" t="s">
        <v>39</v>
      </c>
      <c r="K408" s="42">
        <f t="shared" ca="1" si="37"/>
        <v>658</v>
      </c>
      <c r="L408" s="44" t="str">
        <f t="shared" si="38"/>
        <v>Non Billable</v>
      </c>
      <c r="M408" s="34" t="s">
        <v>56</v>
      </c>
      <c r="N408" s="1" t="s">
        <v>41</v>
      </c>
      <c r="O408" s="1" t="s">
        <v>42</v>
      </c>
      <c r="P408" s="1"/>
      <c r="Q408" s="1"/>
      <c r="R408" s="1" t="s">
        <v>43</v>
      </c>
      <c r="S408" s="33" t="s">
        <v>103</v>
      </c>
      <c r="T408" s="47" t="s">
        <v>965</v>
      </c>
      <c r="U408" s="47" t="s">
        <v>20</v>
      </c>
      <c r="V408" s="47" t="s">
        <v>20</v>
      </c>
      <c r="W408" s="47" t="s">
        <v>968</v>
      </c>
      <c r="X408" s="47" t="s">
        <v>965</v>
      </c>
      <c r="Y408" s="47" t="s">
        <v>965</v>
      </c>
      <c r="Z408" s="47" t="s">
        <v>965</v>
      </c>
      <c r="AA408" s="47" t="s">
        <v>965</v>
      </c>
      <c r="AB408" s="47" t="s">
        <v>20</v>
      </c>
      <c r="AC408" s="47" t="s">
        <v>20</v>
      </c>
      <c r="AD408" s="47" t="s">
        <v>968</v>
      </c>
      <c r="AE408" s="47" t="s">
        <v>22</v>
      </c>
      <c r="AF408" s="47" t="s">
        <v>22</v>
      </c>
      <c r="AG408" s="47" t="s">
        <v>965</v>
      </c>
      <c r="AH408" s="47" t="s">
        <v>22</v>
      </c>
      <c r="AI408" s="47" t="s">
        <v>20</v>
      </c>
      <c r="AJ408" s="47" t="s">
        <v>20</v>
      </c>
      <c r="AK408" s="47" t="s">
        <v>965</v>
      </c>
      <c r="AL408" s="47" t="s">
        <v>965</v>
      </c>
      <c r="AM408" s="47" t="s">
        <v>965</v>
      </c>
      <c r="AN408" s="47" t="s">
        <v>965</v>
      </c>
      <c r="AO408" s="47" t="s">
        <v>965</v>
      </c>
      <c r="AP408" s="47" t="s">
        <v>20</v>
      </c>
      <c r="AQ408" s="47" t="s">
        <v>20</v>
      </c>
      <c r="AR408" s="47" t="s">
        <v>20</v>
      </c>
      <c r="AS408" s="47" t="s">
        <v>965</v>
      </c>
      <c r="AT408" s="47" t="s">
        <v>965</v>
      </c>
      <c r="AU408" s="47" t="s">
        <v>965</v>
      </c>
      <c r="AV408" s="47" t="s">
        <v>965</v>
      </c>
      <c r="AW408" s="47" t="s">
        <v>20</v>
      </c>
      <c r="AX408" s="47" t="s">
        <v>20</v>
      </c>
      <c r="AY408" s="42">
        <f>COUNTIFS($T408:$AX408,"P")</f>
        <v>15</v>
      </c>
      <c r="AZ408" s="42">
        <f>COUNTIFS($T408:$AX408,"HD")/2</f>
        <v>0</v>
      </c>
      <c r="BA408" s="42">
        <f>COUNTIFS($T408:$AX408,"DO")</f>
        <v>11</v>
      </c>
      <c r="BB408" s="1">
        <f>COUNTIFS($T408:$AX408,"UPL")</f>
        <v>0</v>
      </c>
      <c r="BC408" s="42">
        <f>COUNTIFS($T408:$AX408,"LWP")</f>
        <v>3</v>
      </c>
      <c r="BD408" s="42">
        <f>SUM(COUNTIFS($T408:$AX408,{"PAT","MAT"}))</f>
        <v>0</v>
      </c>
      <c r="BE408" s="42">
        <f>COUNTIFS($T408:$AX408,"HO")</f>
        <v>0</v>
      </c>
      <c r="BF408" s="42">
        <f>COUNTIFS($T408:$AX408,"NA")</f>
        <v>0</v>
      </c>
      <c r="BG408" s="42">
        <f>COUNTIFS($T408:$AX408,"PL")</f>
        <v>2</v>
      </c>
      <c r="BH408" s="42">
        <f>COUNTIFS($T408:$AX408,"CL")</f>
        <v>0</v>
      </c>
      <c r="BI408" s="42">
        <f>COUNTIFS($T408:$AX408,"BL")</f>
        <v>0</v>
      </c>
      <c r="BJ408" s="42">
        <f>COUNTIFS($T408:$AX408,"CO")</f>
        <v>0</v>
      </c>
      <c r="BK408" s="42">
        <f t="shared" si="39"/>
        <v>2</v>
      </c>
      <c r="BL408" s="42">
        <f t="shared" si="40"/>
        <v>0</v>
      </c>
      <c r="BM408" s="42">
        <f t="shared" si="41"/>
        <v>1</v>
      </c>
      <c r="BN408" s="42">
        <f>SUM(AY408:BJ408)+SUM(COUNTIFS(Q408:AX408,{"TERM","RESIGNED"}))</f>
        <v>31</v>
      </c>
      <c r="BO408" s="1" t="s">
        <v>45</v>
      </c>
      <c r="BP408" s="42" t="s">
        <v>1216</v>
      </c>
      <c r="BQ408" s="34"/>
    </row>
    <row r="409" spans="1:69" x14ac:dyDescent="0.25">
      <c r="A409" s="32">
        <f t="shared" si="42"/>
        <v>407</v>
      </c>
      <c r="B409" s="1" t="s">
        <v>172</v>
      </c>
      <c r="C409" s="1">
        <v>102650</v>
      </c>
      <c r="D409" s="27">
        <v>102650</v>
      </c>
      <c r="E409" s="1" t="s">
        <v>946</v>
      </c>
      <c r="F409" s="34" t="s">
        <v>523</v>
      </c>
      <c r="G409" s="34" t="s">
        <v>123</v>
      </c>
      <c r="H409" s="30">
        <v>44644</v>
      </c>
      <c r="I409" s="30" t="s">
        <v>39</v>
      </c>
      <c r="J409" s="30" t="s">
        <v>39</v>
      </c>
      <c r="K409" s="42">
        <f t="shared" ca="1" si="37"/>
        <v>658</v>
      </c>
      <c r="L409" s="44" t="str">
        <f t="shared" si="38"/>
        <v>Billable</v>
      </c>
      <c r="M409" s="34" t="s">
        <v>124</v>
      </c>
      <c r="N409" s="1" t="s">
        <v>41</v>
      </c>
      <c r="O409" s="1" t="s">
        <v>42</v>
      </c>
      <c r="P409" s="1"/>
      <c r="Q409" s="1"/>
      <c r="R409" s="1" t="s">
        <v>43</v>
      </c>
      <c r="S409" s="33" t="s">
        <v>429</v>
      </c>
      <c r="T409" s="47" t="s">
        <v>965</v>
      </c>
      <c r="U409" s="47" t="s">
        <v>20</v>
      </c>
      <c r="V409" s="47" t="s">
        <v>20</v>
      </c>
      <c r="W409" s="47" t="s">
        <v>965</v>
      </c>
      <c r="X409" s="47" t="s">
        <v>965</v>
      </c>
      <c r="Y409" s="47" t="s">
        <v>965</v>
      </c>
      <c r="Z409" s="47" t="s">
        <v>965</v>
      </c>
      <c r="AA409" s="47" t="s">
        <v>967</v>
      </c>
      <c r="AB409" s="47" t="s">
        <v>20</v>
      </c>
      <c r="AC409" s="47" t="s">
        <v>20</v>
      </c>
      <c r="AD409" s="47" t="s">
        <v>968</v>
      </c>
      <c r="AE409" s="47" t="s">
        <v>965</v>
      </c>
      <c r="AF409" s="47" t="s">
        <v>965</v>
      </c>
      <c r="AG409" s="47" t="s">
        <v>965</v>
      </c>
      <c r="AH409" s="47" t="s">
        <v>968</v>
      </c>
      <c r="AI409" s="47" t="s">
        <v>20</v>
      </c>
      <c r="AJ409" s="47" t="s">
        <v>20</v>
      </c>
      <c r="AK409" s="47" t="s">
        <v>965</v>
      </c>
      <c r="AL409" s="47" t="s">
        <v>965</v>
      </c>
      <c r="AM409" s="47" t="s">
        <v>965</v>
      </c>
      <c r="AN409" s="47" t="s">
        <v>965</v>
      </c>
      <c r="AO409" s="47" t="s">
        <v>965</v>
      </c>
      <c r="AP409" s="47" t="s">
        <v>20</v>
      </c>
      <c r="AQ409" s="47" t="s">
        <v>20</v>
      </c>
      <c r="AR409" s="47" t="s">
        <v>20</v>
      </c>
      <c r="AS409" s="47" t="s">
        <v>965</v>
      </c>
      <c r="AT409" s="47" t="s">
        <v>965</v>
      </c>
      <c r="AU409" s="47" t="s">
        <v>965</v>
      </c>
      <c r="AV409" s="47" t="s">
        <v>967</v>
      </c>
      <c r="AW409" s="47" t="s">
        <v>20</v>
      </c>
      <c r="AX409" s="47" t="s">
        <v>20</v>
      </c>
      <c r="AY409" s="42">
        <f>COUNTIFS($T409:$AX409,"P")</f>
        <v>16</v>
      </c>
      <c r="AZ409" s="42">
        <f>COUNTIFS($T409:$AX409,"HD")/2</f>
        <v>0</v>
      </c>
      <c r="BA409" s="42">
        <f>COUNTIFS($T409:$AX409,"DO")</f>
        <v>11</v>
      </c>
      <c r="BB409" s="1">
        <f>COUNTIFS($T409:$AX409,"UPL")</f>
        <v>0</v>
      </c>
      <c r="BC409" s="42">
        <f>COUNTIFS($T409:$AX409,"LWP")</f>
        <v>0</v>
      </c>
      <c r="BD409" s="42">
        <f>SUM(COUNTIFS($T409:$AX409,{"PAT","MAT"}))</f>
        <v>0</v>
      </c>
      <c r="BE409" s="42">
        <f>COUNTIFS($T409:$AX409,"HO")</f>
        <v>0</v>
      </c>
      <c r="BF409" s="42">
        <f>COUNTIFS($T409:$AX409,"NA")</f>
        <v>0</v>
      </c>
      <c r="BG409" s="42">
        <f>COUNTIFS($T409:$AX409,"PL")</f>
        <v>2</v>
      </c>
      <c r="BH409" s="42">
        <f>COUNTIFS($T409:$AX409,"CL")</f>
        <v>2</v>
      </c>
      <c r="BI409" s="42">
        <f>COUNTIFS($T409:$AX409,"BL")</f>
        <v>0</v>
      </c>
      <c r="BJ409" s="42">
        <f>COUNTIFS($T409:$AX409,"CO")</f>
        <v>0</v>
      </c>
      <c r="BK409" s="42">
        <f t="shared" si="39"/>
        <v>4</v>
      </c>
      <c r="BL409" s="42">
        <f t="shared" si="40"/>
        <v>0</v>
      </c>
      <c r="BM409" s="42">
        <f t="shared" si="41"/>
        <v>1</v>
      </c>
      <c r="BN409" s="42">
        <f>SUM(AY409:BJ409)+SUM(COUNTIFS(Q409:AX409,{"TERM","RESIGNED"}))</f>
        <v>31</v>
      </c>
      <c r="BO409" s="1" t="s">
        <v>45</v>
      </c>
      <c r="BP409" s="42" t="s">
        <v>1020</v>
      </c>
      <c r="BQ409" s="34"/>
    </row>
    <row r="410" spans="1:69" x14ac:dyDescent="0.25">
      <c r="A410" s="32">
        <f t="shared" si="42"/>
        <v>408</v>
      </c>
      <c r="B410" s="1" t="s">
        <v>172</v>
      </c>
      <c r="C410" s="1">
        <v>102651</v>
      </c>
      <c r="D410" s="27">
        <v>102651</v>
      </c>
      <c r="E410" s="1" t="s">
        <v>946</v>
      </c>
      <c r="F410" s="34" t="s">
        <v>522</v>
      </c>
      <c r="G410" s="34" t="s">
        <v>123</v>
      </c>
      <c r="H410" s="30">
        <v>44644</v>
      </c>
      <c r="I410" s="30" t="s">
        <v>39</v>
      </c>
      <c r="J410" s="30" t="s">
        <v>39</v>
      </c>
      <c r="K410" s="42">
        <f t="shared" ca="1" si="37"/>
        <v>658</v>
      </c>
      <c r="L410" s="44" t="str">
        <f t="shared" si="38"/>
        <v>Billable</v>
      </c>
      <c r="M410" s="34" t="s">
        <v>124</v>
      </c>
      <c r="N410" s="1" t="s">
        <v>41</v>
      </c>
      <c r="O410" s="1" t="s">
        <v>42</v>
      </c>
      <c r="P410" s="1"/>
      <c r="Q410" s="1"/>
      <c r="R410" s="1" t="s">
        <v>43</v>
      </c>
      <c r="S410" s="33" t="s">
        <v>242</v>
      </c>
      <c r="T410" s="47" t="s">
        <v>965</v>
      </c>
      <c r="U410" s="47" t="s">
        <v>20</v>
      </c>
      <c r="V410" s="47" t="s">
        <v>20</v>
      </c>
      <c r="W410" s="47" t="s">
        <v>965</v>
      </c>
      <c r="X410" s="47" t="s">
        <v>965</v>
      </c>
      <c r="Y410" s="47" t="s">
        <v>965</v>
      </c>
      <c r="Z410" s="47" t="s">
        <v>22</v>
      </c>
      <c r="AA410" s="47" t="s">
        <v>965</v>
      </c>
      <c r="AB410" s="47" t="s">
        <v>20</v>
      </c>
      <c r="AC410" s="47" t="s">
        <v>20</v>
      </c>
      <c r="AD410" s="47" t="s">
        <v>965</v>
      </c>
      <c r="AE410" s="47" t="s">
        <v>965</v>
      </c>
      <c r="AF410" s="47" t="s">
        <v>965</v>
      </c>
      <c r="AG410" s="47" t="s">
        <v>967</v>
      </c>
      <c r="AH410" s="47" t="s">
        <v>965</v>
      </c>
      <c r="AI410" s="47" t="s">
        <v>20</v>
      </c>
      <c r="AJ410" s="47" t="s">
        <v>20</v>
      </c>
      <c r="AK410" s="47" t="s">
        <v>968</v>
      </c>
      <c r="AL410" s="47" t="s">
        <v>965</v>
      </c>
      <c r="AM410" s="47" t="s">
        <v>965</v>
      </c>
      <c r="AN410" s="47" t="s">
        <v>965</v>
      </c>
      <c r="AO410" s="47" t="s">
        <v>965</v>
      </c>
      <c r="AP410" s="47" t="s">
        <v>20</v>
      </c>
      <c r="AQ410" s="47" t="s">
        <v>20</v>
      </c>
      <c r="AR410" s="47" t="s">
        <v>20</v>
      </c>
      <c r="AS410" s="47" t="s">
        <v>965</v>
      </c>
      <c r="AT410" s="47" t="s">
        <v>965</v>
      </c>
      <c r="AU410" s="47" t="s">
        <v>965</v>
      </c>
      <c r="AV410" s="47" t="s">
        <v>965</v>
      </c>
      <c r="AW410" s="47" t="s">
        <v>20</v>
      </c>
      <c r="AX410" s="47" t="s">
        <v>20</v>
      </c>
      <c r="AY410" s="42">
        <f>COUNTIFS($T410:$AX410,"P")</f>
        <v>17</v>
      </c>
      <c r="AZ410" s="42">
        <f>COUNTIFS($T410:$AX410,"HD")/2</f>
        <v>0</v>
      </c>
      <c r="BA410" s="42">
        <f>COUNTIFS($T410:$AX410,"DO")</f>
        <v>11</v>
      </c>
      <c r="BB410" s="1">
        <f>COUNTIFS($T410:$AX410,"UPL")</f>
        <v>0</v>
      </c>
      <c r="BC410" s="42">
        <f>COUNTIFS($T410:$AX410,"LWP")</f>
        <v>1</v>
      </c>
      <c r="BD410" s="42">
        <f>SUM(COUNTIFS($T410:$AX410,{"PAT","MAT"}))</f>
        <v>0</v>
      </c>
      <c r="BE410" s="42">
        <f>COUNTIFS($T410:$AX410,"HO")</f>
        <v>0</v>
      </c>
      <c r="BF410" s="42">
        <f>COUNTIFS($T410:$AX410,"NA")</f>
        <v>0</v>
      </c>
      <c r="BG410" s="42">
        <f>COUNTIFS($T410:$AX410,"PL")</f>
        <v>1</v>
      </c>
      <c r="BH410" s="42">
        <f>COUNTIFS($T410:$AX410,"CL")</f>
        <v>1</v>
      </c>
      <c r="BI410" s="42">
        <f>COUNTIFS($T410:$AX410,"BL")</f>
        <v>0</v>
      </c>
      <c r="BJ410" s="42">
        <f>COUNTIFS($T410:$AX410,"CO")</f>
        <v>0</v>
      </c>
      <c r="BK410" s="42">
        <f t="shared" si="39"/>
        <v>2</v>
      </c>
      <c r="BL410" s="42">
        <f t="shared" si="40"/>
        <v>1</v>
      </c>
      <c r="BM410" s="42">
        <f t="shared" si="41"/>
        <v>1</v>
      </c>
      <c r="BN410" s="42">
        <f>SUM(AY410:BJ410)+SUM(COUNTIFS(Q410:AX410,{"TERM","RESIGNED"}))</f>
        <v>31</v>
      </c>
      <c r="BO410" s="1" t="s">
        <v>45</v>
      </c>
      <c r="BP410" s="42" t="s">
        <v>1018</v>
      </c>
      <c r="BQ410" s="34"/>
    </row>
    <row r="411" spans="1:69" x14ac:dyDescent="0.25">
      <c r="A411" s="32">
        <f t="shared" si="42"/>
        <v>409</v>
      </c>
      <c r="B411" s="1" t="s">
        <v>172</v>
      </c>
      <c r="C411" s="1">
        <v>600171</v>
      </c>
      <c r="D411" s="27">
        <v>600171</v>
      </c>
      <c r="E411" s="1" t="s">
        <v>945</v>
      </c>
      <c r="F411" s="34" t="s">
        <v>524</v>
      </c>
      <c r="G411" s="34" t="s">
        <v>190</v>
      </c>
      <c r="H411" s="30">
        <v>44644</v>
      </c>
      <c r="I411" s="30" t="s">
        <v>39</v>
      </c>
      <c r="J411" s="30" t="s">
        <v>39</v>
      </c>
      <c r="K411" s="42">
        <f t="shared" ca="1" si="37"/>
        <v>658</v>
      </c>
      <c r="L411" s="44" t="str">
        <f t="shared" si="38"/>
        <v>Billable</v>
      </c>
      <c r="M411" s="34" t="s">
        <v>187</v>
      </c>
      <c r="N411" s="1" t="s">
        <v>270</v>
      </c>
      <c r="O411" s="1" t="s">
        <v>42</v>
      </c>
      <c r="P411" s="1"/>
      <c r="Q411" s="1"/>
      <c r="R411" s="1" t="s">
        <v>43</v>
      </c>
      <c r="S411" s="33" t="s">
        <v>292</v>
      </c>
      <c r="T411" s="47" t="s">
        <v>965</v>
      </c>
      <c r="U411" s="47" t="s">
        <v>20</v>
      </c>
      <c r="V411" s="47" t="s">
        <v>20</v>
      </c>
      <c r="W411" s="47" t="s">
        <v>965</v>
      </c>
      <c r="X411" s="47" t="s">
        <v>965</v>
      </c>
      <c r="Y411" s="47" t="s">
        <v>965</v>
      </c>
      <c r="Z411" s="47" t="s">
        <v>965</v>
      </c>
      <c r="AA411" s="47" t="s">
        <v>965</v>
      </c>
      <c r="AB411" s="47" t="s">
        <v>20</v>
      </c>
      <c r="AC411" s="47" t="s">
        <v>20</v>
      </c>
      <c r="AD411" s="47" t="s">
        <v>967</v>
      </c>
      <c r="AE411" s="47" t="s">
        <v>968</v>
      </c>
      <c r="AF411" s="47" t="s">
        <v>965</v>
      </c>
      <c r="AG411" s="47" t="s">
        <v>965</v>
      </c>
      <c r="AH411" s="47" t="s">
        <v>965</v>
      </c>
      <c r="AI411" s="47" t="s">
        <v>20</v>
      </c>
      <c r="AJ411" s="47" t="s">
        <v>20</v>
      </c>
      <c r="AK411" s="47" t="s">
        <v>965</v>
      </c>
      <c r="AL411" s="47" t="s">
        <v>965</v>
      </c>
      <c r="AM411" s="47" t="s">
        <v>965</v>
      </c>
      <c r="AN411" s="47" t="s">
        <v>965</v>
      </c>
      <c r="AO411" s="47" t="s">
        <v>970</v>
      </c>
      <c r="AP411" s="47" t="s">
        <v>20</v>
      </c>
      <c r="AQ411" s="47" t="s">
        <v>20</v>
      </c>
      <c r="AR411" s="47" t="s">
        <v>20</v>
      </c>
      <c r="AS411" s="47" t="s">
        <v>965</v>
      </c>
      <c r="AT411" s="47" t="s">
        <v>22</v>
      </c>
      <c r="AU411" s="47" t="s">
        <v>965</v>
      </c>
      <c r="AV411" s="47" t="s">
        <v>965</v>
      </c>
      <c r="AW411" s="47" t="s">
        <v>20</v>
      </c>
      <c r="AX411" s="47" t="s">
        <v>20</v>
      </c>
      <c r="AY411" s="42">
        <f>COUNTIFS($T411:$AX411,"P")</f>
        <v>16</v>
      </c>
      <c r="AZ411" s="42">
        <f>COUNTIFS($T411:$AX411,"HD")/2</f>
        <v>0</v>
      </c>
      <c r="BA411" s="42">
        <f>COUNTIFS($T411:$AX411,"DO")</f>
        <v>11</v>
      </c>
      <c r="BB411" s="1">
        <f>COUNTIFS($T411:$AX411,"UPL")</f>
        <v>0</v>
      </c>
      <c r="BC411" s="42">
        <f>COUNTIFS($T411:$AX411,"LWP")</f>
        <v>1</v>
      </c>
      <c r="BD411" s="42">
        <f>SUM(COUNTIFS($T411:$AX411,{"PAT","MAT"}))</f>
        <v>0</v>
      </c>
      <c r="BE411" s="42">
        <f>COUNTIFS($T411:$AX411,"HO")</f>
        <v>0</v>
      </c>
      <c r="BF411" s="42">
        <f>COUNTIFS($T411:$AX411,"NA")</f>
        <v>0</v>
      </c>
      <c r="BG411" s="42">
        <f>COUNTIFS($T411:$AX411,"PL")</f>
        <v>1</v>
      </c>
      <c r="BH411" s="42">
        <f>COUNTIFS($T411:$AX411,"CL")</f>
        <v>1</v>
      </c>
      <c r="BI411" s="42">
        <f>COUNTIFS($T411:$AX411,"BL")</f>
        <v>1</v>
      </c>
      <c r="BJ411" s="42">
        <f>COUNTIFS($T411:$AX411,"CO")</f>
        <v>0</v>
      </c>
      <c r="BK411" s="42">
        <f t="shared" si="39"/>
        <v>3</v>
      </c>
      <c r="BL411" s="42">
        <f t="shared" si="40"/>
        <v>0</v>
      </c>
      <c r="BM411" s="42">
        <f t="shared" si="41"/>
        <v>1</v>
      </c>
      <c r="BN411" s="42">
        <f>SUM(AY411:BJ411)+SUM(COUNTIFS(Q411:AX411,{"TERM","RESIGNED"}))</f>
        <v>31</v>
      </c>
      <c r="BO411" s="1" t="s">
        <v>45</v>
      </c>
      <c r="BP411" s="42" t="s">
        <v>1018</v>
      </c>
      <c r="BQ411" s="34"/>
    </row>
    <row r="412" spans="1:69" x14ac:dyDescent="0.25">
      <c r="A412" s="32">
        <f t="shared" si="42"/>
        <v>410</v>
      </c>
      <c r="B412" s="1" t="s">
        <v>172</v>
      </c>
      <c r="C412" s="1">
        <v>102660</v>
      </c>
      <c r="D412" s="27">
        <v>102660</v>
      </c>
      <c r="E412" s="1" t="s">
        <v>946</v>
      </c>
      <c r="F412" s="34" t="s">
        <v>525</v>
      </c>
      <c r="G412" s="34" t="s">
        <v>80</v>
      </c>
      <c r="H412" s="30">
        <v>44651</v>
      </c>
      <c r="I412" s="30" t="s">
        <v>39</v>
      </c>
      <c r="J412" s="30" t="s">
        <v>39</v>
      </c>
      <c r="K412" s="42">
        <f t="shared" ca="1" si="37"/>
        <v>651</v>
      </c>
      <c r="L412" s="44" t="str">
        <f t="shared" si="38"/>
        <v>Non Billable</v>
      </c>
      <c r="M412" s="34" t="s">
        <v>56</v>
      </c>
      <c r="N412" s="1" t="s">
        <v>41</v>
      </c>
      <c r="O412" s="1" t="s">
        <v>42</v>
      </c>
      <c r="P412" s="1"/>
      <c r="Q412" s="1"/>
      <c r="R412" s="1" t="s">
        <v>43</v>
      </c>
      <c r="S412" s="33" t="s">
        <v>103</v>
      </c>
      <c r="T412" s="47" t="s">
        <v>965</v>
      </c>
      <c r="U412" s="47" t="s">
        <v>20</v>
      </c>
      <c r="V412" s="47" t="s">
        <v>20</v>
      </c>
      <c r="W412" s="47" t="s">
        <v>965</v>
      </c>
      <c r="X412" s="47" t="s">
        <v>965</v>
      </c>
      <c r="Y412" s="47" t="s">
        <v>965</v>
      </c>
      <c r="Z412" s="47" t="s">
        <v>965</v>
      </c>
      <c r="AA412" s="47" t="s">
        <v>965</v>
      </c>
      <c r="AB412" s="47" t="s">
        <v>20</v>
      </c>
      <c r="AC412" s="47" t="s">
        <v>20</v>
      </c>
      <c r="AD412" s="47" t="s">
        <v>965</v>
      </c>
      <c r="AE412" s="47" t="s">
        <v>965</v>
      </c>
      <c r="AF412" s="47" t="s">
        <v>965</v>
      </c>
      <c r="AG412" s="47" t="s">
        <v>965</v>
      </c>
      <c r="AH412" s="47" t="s">
        <v>965</v>
      </c>
      <c r="AI412" s="47" t="s">
        <v>20</v>
      </c>
      <c r="AJ412" s="47" t="s">
        <v>20</v>
      </c>
      <c r="AK412" s="47" t="s">
        <v>965</v>
      </c>
      <c r="AL412" s="47" t="s">
        <v>965</v>
      </c>
      <c r="AM412" s="47" t="s">
        <v>965</v>
      </c>
      <c r="AN412" s="47" t="s">
        <v>965</v>
      </c>
      <c r="AO412" s="47" t="s">
        <v>965</v>
      </c>
      <c r="AP412" s="47" t="s">
        <v>20</v>
      </c>
      <c r="AQ412" s="47" t="s">
        <v>20</v>
      </c>
      <c r="AR412" s="47" t="s">
        <v>20</v>
      </c>
      <c r="AS412" s="47" t="s">
        <v>967</v>
      </c>
      <c r="AT412" s="47" t="s">
        <v>967</v>
      </c>
      <c r="AU412" s="47" t="s">
        <v>968</v>
      </c>
      <c r="AV412" s="47" t="s">
        <v>968</v>
      </c>
      <c r="AW412" s="47" t="s">
        <v>20</v>
      </c>
      <c r="AX412" s="47" t="s">
        <v>20</v>
      </c>
      <c r="AY412" s="42">
        <f>COUNTIFS($T412:$AX412,"P")</f>
        <v>16</v>
      </c>
      <c r="AZ412" s="42">
        <f>COUNTIFS($T412:$AX412,"HD")/2</f>
        <v>0</v>
      </c>
      <c r="BA412" s="42">
        <f>COUNTIFS($T412:$AX412,"DO")</f>
        <v>11</v>
      </c>
      <c r="BB412" s="1">
        <f>COUNTIFS($T412:$AX412,"UPL")</f>
        <v>0</v>
      </c>
      <c r="BC412" s="42">
        <f>COUNTIFS($T412:$AX412,"LWP")</f>
        <v>0</v>
      </c>
      <c r="BD412" s="42">
        <f>SUM(COUNTIFS($T412:$AX412,{"PAT","MAT"}))</f>
        <v>0</v>
      </c>
      <c r="BE412" s="42">
        <f>COUNTIFS($T412:$AX412,"HO")</f>
        <v>0</v>
      </c>
      <c r="BF412" s="42">
        <f>COUNTIFS($T412:$AX412,"NA")</f>
        <v>0</v>
      </c>
      <c r="BG412" s="42">
        <f>COUNTIFS($T412:$AX412,"PL")</f>
        <v>2</v>
      </c>
      <c r="BH412" s="42">
        <f>COUNTIFS($T412:$AX412,"CL")</f>
        <v>2</v>
      </c>
      <c r="BI412" s="42">
        <f>COUNTIFS($T412:$AX412,"BL")</f>
        <v>0</v>
      </c>
      <c r="BJ412" s="42">
        <f>COUNTIFS($T412:$AX412,"CO")</f>
        <v>0</v>
      </c>
      <c r="BK412" s="42">
        <f t="shared" si="39"/>
        <v>4</v>
      </c>
      <c r="BL412" s="42">
        <f t="shared" si="40"/>
        <v>0</v>
      </c>
      <c r="BM412" s="42">
        <f t="shared" si="41"/>
        <v>1</v>
      </c>
      <c r="BN412" s="42">
        <f>SUM(AY412:BJ412)+SUM(COUNTIFS(Q412:AX412,{"TERM","RESIGNED"}))</f>
        <v>31</v>
      </c>
      <c r="BO412" s="1" t="s">
        <v>45</v>
      </c>
      <c r="BP412" s="42" t="s">
        <v>1222</v>
      </c>
      <c r="BQ412" s="34"/>
    </row>
    <row r="413" spans="1:69" x14ac:dyDescent="0.25">
      <c r="A413" s="32">
        <f t="shared" si="42"/>
        <v>411</v>
      </c>
      <c r="B413" s="1" t="s">
        <v>172</v>
      </c>
      <c r="C413" s="1">
        <v>102675</v>
      </c>
      <c r="D413" s="27">
        <v>102675</v>
      </c>
      <c r="E413" s="1" t="s">
        <v>946</v>
      </c>
      <c r="F413" s="34" t="s">
        <v>526</v>
      </c>
      <c r="G413" s="34" t="s">
        <v>123</v>
      </c>
      <c r="H413" s="30">
        <v>44651</v>
      </c>
      <c r="I413" s="30" t="s">
        <v>39</v>
      </c>
      <c r="J413" s="30" t="s">
        <v>39</v>
      </c>
      <c r="K413" s="42">
        <f t="shared" ca="1" si="37"/>
        <v>651</v>
      </c>
      <c r="L413" s="44" t="str">
        <f t="shared" si="38"/>
        <v>Billable</v>
      </c>
      <c r="M413" s="34" t="s">
        <v>124</v>
      </c>
      <c r="N413" s="1" t="s">
        <v>41</v>
      </c>
      <c r="O413" s="1" t="s">
        <v>42</v>
      </c>
      <c r="P413" s="1"/>
      <c r="Q413" s="1"/>
      <c r="R413" s="1" t="s">
        <v>57</v>
      </c>
      <c r="S413" s="33" t="s">
        <v>142</v>
      </c>
      <c r="T413" s="47" t="s">
        <v>965</v>
      </c>
      <c r="U413" s="47" t="s">
        <v>20</v>
      </c>
      <c r="V413" s="47" t="s">
        <v>20</v>
      </c>
      <c r="W413" s="47" t="s">
        <v>965</v>
      </c>
      <c r="X413" s="47" t="s">
        <v>968</v>
      </c>
      <c r="Y413" s="47" t="s">
        <v>968</v>
      </c>
      <c r="Z413" s="47" t="s">
        <v>965</v>
      </c>
      <c r="AA413" s="47" t="s">
        <v>965</v>
      </c>
      <c r="AB413" s="47" t="s">
        <v>20</v>
      </c>
      <c r="AC413" s="47" t="s">
        <v>20</v>
      </c>
      <c r="AD413" s="47" t="s">
        <v>967</v>
      </c>
      <c r="AE413" s="47" t="s">
        <v>22</v>
      </c>
      <c r="AF413" s="47" t="s">
        <v>967</v>
      </c>
      <c r="AG413" s="47" t="s">
        <v>965</v>
      </c>
      <c r="AH413" s="47" t="s">
        <v>965</v>
      </c>
      <c r="AI413" s="47" t="s">
        <v>20</v>
      </c>
      <c r="AJ413" s="47" t="s">
        <v>20</v>
      </c>
      <c r="AK413" s="47" t="s">
        <v>965</v>
      </c>
      <c r="AL413" s="47" t="s">
        <v>965</v>
      </c>
      <c r="AM413" s="47" t="s">
        <v>965</v>
      </c>
      <c r="AN413" s="47" t="s">
        <v>965</v>
      </c>
      <c r="AO413" s="47" t="s">
        <v>965</v>
      </c>
      <c r="AP413" s="47" t="s">
        <v>20</v>
      </c>
      <c r="AQ413" s="47" t="s">
        <v>20</v>
      </c>
      <c r="AR413" s="47" t="s">
        <v>20</v>
      </c>
      <c r="AS413" s="47" t="s">
        <v>965</v>
      </c>
      <c r="AT413" s="47" t="s">
        <v>965</v>
      </c>
      <c r="AU413" s="47" t="s">
        <v>965</v>
      </c>
      <c r="AV413" s="47" t="s">
        <v>965</v>
      </c>
      <c r="AW413" s="47" t="s">
        <v>20</v>
      </c>
      <c r="AX413" s="47" t="s">
        <v>20</v>
      </c>
      <c r="AY413" s="42">
        <f>COUNTIFS($T413:$AX413,"P")</f>
        <v>15</v>
      </c>
      <c r="AZ413" s="42">
        <f>COUNTIFS($T413:$AX413,"HD")/2</f>
        <v>0</v>
      </c>
      <c r="BA413" s="42">
        <f>COUNTIFS($T413:$AX413,"DO")</f>
        <v>11</v>
      </c>
      <c r="BB413" s="1">
        <f>COUNTIFS($T413:$AX413,"UPL")</f>
        <v>0</v>
      </c>
      <c r="BC413" s="42">
        <f>COUNTIFS($T413:$AX413,"LWP")</f>
        <v>1</v>
      </c>
      <c r="BD413" s="42">
        <f>SUM(COUNTIFS($T413:$AX413,{"PAT","MAT"}))</f>
        <v>0</v>
      </c>
      <c r="BE413" s="42">
        <f>COUNTIFS($T413:$AX413,"HO")</f>
        <v>0</v>
      </c>
      <c r="BF413" s="42">
        <f>COUNTIFS($T413:$AX413,"NA")</f>
        <v>0</v>
      </c>
      <c r="BG413" s="42">
        <f>COUNTIFS($T413:$AX413,"PL")</f>
        <v>2</v>
      </c>
      <c r="BH413" s="42">
        <f>COUNTIFS($T413:$AX413,"CL")</f>
        <v>2</v>
      </c>
      <c r="BI413" s="42">
        <f>COUNTIFS($T413:$AX413,"BL")</f>
        <v>0</v>
      </c>
      <c r="BJ413" s="42">
        <f>COUNTIFS($T413:$AX413,"CO")</f>
        <v>0</v>
      </c>
      <c r="BK413" s="42">
        <f t="shared" si="39"/>
        <v>4</v>
      </c>
      <c r="BL413" s="42">
        <f t="shared" si="40"/>
        <v>0</v>
      </c>
      <c r="BM413" s="42">
        <f t="shared" si="41"/>
        <v>1</v>
      </c>
      <c r="BN413" s="42">
        <f>SUM(AY413:BJ413)+SUM(COUNTIFS(Q413:AX413,{"TERM","RESIGNED"}))</f>
        <v>31</v>
      </c>
      <c r="BO413" s="1" t="s">
        <v>45</v>
      </c>
      <c r="BP413" s="42" t="s">
        <v>1020</v>
      </c>
      <c r="BQ413" s="34"/>
    </row>
    <row r="414" spans="1:69" x14ac:dyDescent="0.25">
      <c r="A414" s="32">
        <f t="shared" si="42"/>
        <v>412</v>
      </c>
      <c r="B414" s="1" t="s">
        <v>172</v>
      </c>
      <c r="C414" s="1">
        <v>102687</v>
      </c>
      <c r="D414" s="27">
        <v>102687</v>
      </c>
      <c r="E414" s="1" t="s">
        <v>946</v>
      </c>
      <c r="F414" s="34" t="s">
        <v>180</v>
      </c>
      <c r="G414" s="34" t="s">
        <v>38</v>
      </c>
      <c r="H414" s="30">
        <v>44658</v>
      </c>
      <c r="I414" s="30" t="s">
        <v>39</v>
      </c>
      <c r="J414" s="30" t="s">
        <v>39</v>
      </c>
      <c r="K414" s="42">
        <f t="shared" ca="1" si="37"/>
        <v>644</v>
      </c>
      <c r="L414" s="44" t="str">
        <f t="shared" si="38"/>
        <v>Non Billable</v>
      </c>
      <c r="M414" s="34" t="s">
        <v>52</v>
      </c>
      <c r="N414" s="1" t="s">
        <v>41</v>
      </c>
      <c r="O414" s="1" t="s">
        <v>42</v>
      </c>
      <c r="P414" s="1"/>
      <c r="Q414" s="1"/>
      <c r="R414" s="1" t="s">
        <v>57</v>
      </c>
      <c r="S414" s="33" t="s">
        <v>237</v>
      </c>
      <c r="T414" s="47" t="s">
        <v>965</v>
      </c>
      <c r="U414" s="47" t="s">
        <v>20</v>
      </c>
      <c r="V414" s="47" t="s">
        <v>20</v>
      </c>
      <c r="W414" s="47" t="s">
        <v>965</v>
      </c>
      <c r="X414" s="47" t="s">
        <v>965</v>
      </c>
      <c r="Y414" s="47" t="s">
        <v>965</v>
      </c>
      <c r="Z414" s="47" t="s">
        <v>965</v>
      </c>
      <c r="AA414" s="47" t="s">
        <v>965</v>
      </c>
      <c r="AB414" s="47" t="s">
        <v>20</v>
      </c>
      <c r="AC414" s="47" t="s">
        <v>20</v>
      </c>
      <c r="AD414" s="47" t="s">
        <v>965</v>
      </c>
      <c r="AE414" s="47" t="s">
        <v>965</v>
      </c>
      <c r="AF414" s="47" t="s">
        <v>965</v>
      </c>
      <c r="AG414" s="47" t="s">
        <v>967</v>
      </c>
      <c r="AH414" s="47" t="s">
        <v>965</v>
      </c>
      <c r="AI414" s="47" t="s">
        <v>20</v>
      </c>
      <c r="AJ414" s="47" t="s">
        <v>20</v>
      </c>
      <c r="AK414" s="47" t="s">
        <v>965</v>
      </c>
      <c r="AL414" s="47" t="s">
        <v>965</v>
      </c>
      <c r="AM414" s="47" t="s">
        <v>965</v>
      </c>
      <c r="AN414" s="47" t="s">
        <v>965</v>
      </c>
      <c r="AO414" s="47" t="s">
        <v>22</v>
      </c>
      <c r="AP414" s="47" t="s">
        <v>20</v>
      </c>
      <c r="AQ414" s="47" t="s">
        <v>20</v>
      </c>
      <c r="AR414" s="47" t="s">
        <v>20</v>
      </c>
      <c r="AS414" s="47" t="s">
        <v>22</v>
      </c>
      <c r="AT414" s="47" t="s">
        <v>22</v>
      </c>
      <c r="AU414" s="47" t="s">
        <v>22</v>
      </c>
      <c r="AV414" s="47" t="s">
        <v>966</v>
      </c>
      <c r="AW414" s="47" t="s">
        <v>20</v>
      </c>
      <c r="AX414" s="47" t="s">
        <v>20</v>
      </c>
      <c r="AY414" s="42">
        <f>COUNTIFS($T414:$AX414,"P")</f>
        <v>14</v>
      </c>
      <c r="AZ414" s="42">
        <f>COUNTIFS($T414:$AX414,"HD")/2</f>
        <v>0.5</v>
      </c>
      <c r="BA414" s="42">
        <f>COUNTIFS($T414:$AX414,"DO")</f>
        <v>11</v>
      </c>
      <c r="BB414" s="1">
        <f>COUNTIFS($T414:$AX414,"UPL")</f>
        <v>0</v>
      </c>
      <c r="BC414" s="42">
        <f>COUNTIFS($T414:$AX414,"LWP")</f>
        <v>4</v>
      </c>
      <c r="BD414" s="42">
        <f>SUM(COUNTIFS($T414:$AX414,{"PAT","MAT"}))</f>
        <v>0</v>
      </c>
      <c r="BE414" s="42">
        <f>COUNTIFS($T414:$AX414,"HO")</f>
        <v>0</v>
      </c>
      <c r="BF414" s="42">
        <f>COUNTIFS($T414:$AX414,"NA")</f>
        <v>0</v>
      </c>
      <c r="BG414" s="42">
        <f>COUNTIFS($T414:$AX414,"PL")</f>
        <v>0</v>
      </c>
      <c r="BH414" s="42">
        <f>COUNTIFS($T414:$AX414,"CL")</f>
        <v>1</v>
      </c>
      <c r="BI414" s="42">
        <f>COUNTIFS($T414:$AX414,"BL")</f>
        <v>0</v>
      </c>
      <c r="BJ414" s="42">
        <f>COUNTIFS($T414:$AX414,"CO")</f>
        <v>0</v>
      </c>
      <c r="BK414" s="42">
        <f t="shared" si="39"/>
        <v>1</v>
      </c>
      <c r="BL414" s="42">
        <f t="shared" si="40"/>
        <v>0</v>
      </c>
      <c r="BM414" s="42">
        <f t="shared" si="41"/>
        <v>1</v>
      </c>
      <c r="BN414" s="42">
        <f>SUM(AY414:BJ414)+SUM(COUNTIFS(Q414:AX414,{"TERM","RESIGNED"}))</f>
        <v>30.5</v>
      </c>
      <c r="BO414" s="1" t="s">
        <v>45</v>
      </c>
      <c r="BP414" s="42" t="s">
        <v>1023</v>
      </c>
      <c r="BQ414" s="34"/>
    </row>
    <row r="415" spans="1:69" x14ac:dyDescent="0.25">
      <c r="A415" s="32">
        <f t="shared" si="42"/>
        <v>413</v>
      </c>
      <c r="B415" s="1" t="s">
        <v>172</v>
      </c>
      <c r="C415" s="1">
        <v>102688</v>
      </c>
      <c r="D415" s="27">
        <v>102688</v>
      </c>
      <c r="E415" s="1" t="s">
        <v>945</v>
      </c>
      <c r="F415" s="34" t="s">
        <v>527</v>
      </c>
      <c r="G415" s="34" t="s">
        <v>55</v>
      </c>
      <c r="H415" s="30">
        <v>44658</v>
      </c>
      <c r="I415" s="30" t="s">
        <v>39</v>
      </c>
      <c r="J415" s="30" t="s">
        <v>39</v>
      </c>
      <c r="K415" s="42">
        <f t="shared" ca="1" si="37"/>
        <v>644</v>
      </c>
      <c r="L415" s="44" t="str">
        <f t="shared" si="38"/>
        <v>Non Billable</v>
      </c>
      <c r="M415" s="34" t="s">
        <v>56</v>
      </c>
      <c r="N415" s="1" t="s">
        <v>41</v>
      </c>
      <c r="O415" s="1" t="s">
        <v>42</v>
      </c>
      <c r="P415" s="1"/>
      <c r="Q415" s="1"/>
      <c r="R415" s="1" t="s">
        <v>43</v>
      </c>
      <c r="S415" s="33" t="s">
        <v>481</v>
      </c>
      <c r="T415" s="47" t="s">
        <v>968</v>
      </c>
      <c r="U415" s="47" t="s">
        <v>20</v>
      </c>
      <c r="V415" s="47" t="s">
        <v>20</v>
      </c>
      <c r="W415" s="47" t="s">
        <v>965</v>
      </c>
      <c r="X415" s="47" t="s">
        <v>965</v>
      </c>
      <c r="Y415" s="47" t="s">
        <v>965</v>
      </c>
      <c r="Z415" s="47" t="s">
        <v>965</v>
      </c>
      <c r="AA415" s="47" t="s">
        <v>965</v>
      </c>
      <c r="AB415" s="47" t="s">
        <v>20</v>
      </c>
      <c r="AC415" s="47" t="s">
        <v>20</v>
      </c>
      <c r="AD415" s="47" t="s">
        <v>965</v>
      </c>
      <c r="AE415" s="47" t="s">
        <v>965</v>
      </c>
      <c r="AF415" s="47" t="s">
        <v>965</v>
      </c>
      <c r="AG415" s="47" t="s">
        <v>965</v>
      </c>
      <c r="AH415" s="47" t="s">
        <v>965</v>
      </c>
      <c r="AI415" s="47" t="s">
        <v>20</v>
      </c>
      <c r="AJ415" s="47" t="s">
        <v>20</v>
      </c>
      <c r="AK415" s="47" t="s">
        <v>965</v>
      </c>
      <c r="AL415" s="47" t="s">
        <v>965</v>
      </c>
      <c r="AM415" s="47" t="s">
        <v>965</v>
      </c>
      <c r="AN415" s="47" t="s">
        <v>965</v>
      </c>
      <c r="AO415" s="47" t="s">
        <v>965</v>
      </c>
      <c r="AP415" s="47" t="s">
        <v>20</v>
      </c>
      <c r="AQ415" s="47" t="s">
        <v>20</v>
      </c>
      <c r="AR415" s="47" t="s">
        <v>20</v>
      </c>
      <c r="AS415" s="47" t="s">
        <v>965</v>
      </c>
      <c r="AT415" s="47" t="s">
        <v>965</v>
      </c>
      <c r="AU415" s="47" t="s">
        <v>965</v>
      </c>
      <c r="AV415" s="47" t="s">
        <v>965</v>
      </c>
      <c r="AW415" s="47" t="s">
        <v>20</v>
      </c>
      <c r="AX415" s="47" t="s">
        <v>20</v>
      </c>
      <c r="AY415" s="42">
        <f>COUNTIFS($T415:$AX415,"P")</f>
        <v>19</v>
      </c>
      <c r="AZ415" s="42">
        <f>COUNTIFS($T415:$AX415,"HD")/2</f>
        <v>0</v>
      </c>
      <c r="BA415" s="42">
        <f>COUNTIFS($T415:$AX415,"DO")</f>
        <v>11</v>
      </c>
      <c r="BB415" s="1">
        <f>COUNTIFS($T415:$AX415,"UPL")</f>
        <v>0</v>
      </c>
      <c r="BC415" s="42">
        <f>COUNTIFS($T415:$AX415,"LWP")</f>
        <v>0</v>
      </c>
      <c r="BD415" s="42">
        <f>SUM(COUNTIFS($T415:$AX415,{"PAT","MAT"}))</f>
        <v>0</v>
      </c>
      <c r="BE415" s="42">
        <f>COUNTIFS($T415:$AX415,"HO")</f>
        <v>0</v>
      </c>
      <c r="BF415" s="42">
        <f>COUNTIFS($T415:$AX415,"NA")</f>
        <v>0</v>
      </c>
      <c r="BG415" s="42">
        <f>COUNTIFS($T415:$AX415,"PL")</f>
        <v>1</v>
      </c>
      <c r="BH415" s="42">
        <f>COUNTIFS($T415:$AX415,"CL")</f>
        <v>0</v>
      </c>
      <c r="BI415" s="42">
        <f>COUNTIFS($T415:$AX415,"BL")</f>
        <v>0</v>
      </c>
      <c r="BJ415" s="42">
        <f>COUNTIFS($T415:$AX415,"CO")</f>
        <v>0</v>
      </c>
      <c r="BK415" s="42">
        <f t="shared" si="39"/>
        <v>1</v>
      </c>
      <c r="BL415" s="42">
        <f t="shared" si="40"/>
        <v>1</v>
      </c>
      <c r="BM415" s="42">
        <f t="shared" si="41"/>
        <v>1</v>
      </c>
      <c r="BN415" s="42">
        <f>SUM(AY415:BJ415)+SUM(COUNTIFS(Q415:AX415,{"TERM","RESIGNED"}))</f>
        <v>31</v>
      </c>
      <c r="BO415" s="1" t="s">
        <v>45</v>
      </c>
      <c r="BP415" s="42" t="s">
        <v>1021</v>
      </c>
      <c r="BQ415" s="34"/>
    </row>
    <row r="416" spans="1:69" x14ac:dyDescent="0.25">
      <c r="A416" s="32">
        <f t="shared" si="42"/>
        <v>414</v>
      </c>
      <c r="B416" s="1" t="s">
        <v>172</v>
      </c>
      <c r="C416" s="1">
        <v>102689</v>
      </c>
      <c r="D416" s="27">
        <v>102689</v>
      </c>
      <c r="E416" s="1" t="s">
        <v>946</v>
      </c>
      <c r="F416" s="34" t="s">
        <v>531</v>
      </c>
      <c r="G416" s="34" t="s">
        <v>80</v>
      </c>
      <c r="H416" s="30">
        <v>44658</v>
      </c>
      <c r="I416" s="30" t="s">
        <v>39</v>
      </c>
      <c r="J416" s="30" t="s">
        <v>39</v>
      </c>
      <c r="K416" s="42">
        <f t="shared" ca="1" si="37"/>
        <v>644</v>
      </c>
      <c r="L416" s="44" t="str">
        <f t="shared" si="38"/>
        <v>Non Billable</v>
      </c>
      <c r="M416" s="34" t="s">
        <v>56</v>
      </c>
      <c r="N416" s="1" t="s">
        <v>41</v>
      </c>
      <c r="O416" s="1" t="s">
        <v>42</v>
      </c>
      <c r="P416" s="1"/>
      <c r="Q416" s="1"/>
      <c r="R416" s="1" t="s">
        <v>43</v>
      </c>
      <c r="S416" s="33" t="s">
        <v>101</v>
      </c>
      <c r="T416" s="47" t="s">
        <v>965</v>
      </c>
      <c r="U416" s="47" t="s">
        <v>20</v>
      </c>
      <c r="V416" s="47" t="s">
        <v>20</v>
      </c>
      <c r="W416" s="47" t="s">
        <v>965</v>
      </c>
      <c r="X416" s="47" t="s">
        <v>965</v>
      </c>
      <c r="Y416" s="47" t="s">
        <v>967</v>
      </c>
      <c r="Z416" s="47" t="s">
        <v>965</v>
      </c>
      <c r="AA416" s="47" t="s">
        <v>965</v>
      </c>
      <c r="AB416" s="47" t="s">
        <v>20</v>
      </c>
      <c r="AC416" s="47" t="s">
        <v>20</v>
      </c>
      <c r="AD416" s="47" t="s">
        <v>965</v>
      </c>
      <c r="AE416" s="47" t="s">
        <v>965</v>
      </c>
      <c r="AF416" s="47" t="s">
        <v>965</v>
      </c>
      <c r="AG416" s="47" t="s">
        <v>965</v>
      </c>
      <c r="AH416" s="47" t="s">
        <v>965</v>
      </c>
      <c r="AI416" s="47" t="s">
        <v>20</v>
      </c>
      <c r="AJ416" s="47" t="s">
        <v>20</v>
      </c>
      <c r="AK416" s="47" t="s">
        <v>965</v>
      </c>
      <c r="AL416" s="47" t="s">
        <v>965</v>
      </c>
      <c r="AM416" s="47" t="s">
        <v>965</v>
      </c>
      <c r="AN416" s="47" t="s">
        <v>965</v>
      </c>
      <c r="AO416" s="47" t="s">
        <v>965</v>
      </c>
      <c r="AP416" s="47" t="s">
        <v>20</v>
      </c>
      <c r="AQ416" s="47" t="s">
        <v>20</v>
      </c>
      <c r="AR416" s="47" t="s">
        <v>20</v>
      </c>
      <c r="AS416" s="47" t="s">
        <v>21</v>
      </c>
      <c r="AT416" s="47" t="s">
        <v>967</v>
      </c>
      <c r="AU416" s="47" t="s">
        <v>967</v>
      </c>
      <c r="AV416" s="47" t="s">
        <v>968</v>
      </c>
      <c r="AW416" s="47" t="s">
        <v>20</v>
      </c>
      <c r="AX416" s="47" t="s">
        <v>20</v>
      </c>
      <c r="AY416" s="42">
        <f>COUNTIFS($T416:$AX416,"P")</f>
        <v>15</v>
      </c>
      <c r="AZ416" s="42">
        <f>COUNTIFS($T416:$AX416,"HD")/2</f>
        <v>0</v>
      </c>
      <c r="BA416" s="42">
        <f>COUNTIFS($T416:$AX416,"DO")</f>
        <v>11</v>
      </c>
      <c r="BB416" s="1">
        <f>COUNTIFS($T416:$AX416,"UPL")</f>
        <v>1</v>
      </c>
      <c r="BC416" s="42">
        <f>COUNTIFS($T416:$AX416,"LWP")</f>
        <v>0</v>
      </c>
      <c r="BD416" s="42">
        <f>SUM(COUNTIFS($T416:$AX416,{"PAT","MAT"}))</f>
        <v>0</v>
      </c>
      <c r="BE416" s="42">
        <f>COUNTIFS($T416:$AX416,"HO")</f>
        <v>0</v>
      </c>
      <c r="BF416" s="42">
        <f>COUNTIFS($T416:$AX416,"NA")</f>
        <v>0</v>
      </c>
      <c r="BG416" s="42">
        <f>COUNTIFS($T416:$AX416,"PL")</f>
        <v>1</v>
      </c>
      <c r="BH416" s="42">
        <f>COUNTIFS($T416:$AX416,"CL")</f>
        <v>3</v>
      </c>
      <c r="BI416" s="42">
        <f>COUNTIFS($T416:$AX416,"BL")</f>
        <v>0</v>
      </c>
      <c r="BJ416" s="42">
        <f>COUNTIFS($T416:$AX416,"CO")</f>
        <v>0</v>
      </c>
      <c r="BK416" s="42">
        <f t="shared" si="39"/>
        <v>4</v>
      </c>
      <c r="BL416" s="42">
        <f t="shared" si="40"/>
        <v>0</v>
      </c>
      <c r="BM416" s="42">
        <f t="shared" si="41"/>
        <v>1</v>
      </c>
      <c r="BN416" s="42">
        <f>SUM(AY416:BJ416)+SUM(COUNTIFS(Q416:AX416,{"TERM","RESIGNED"}))</f>
        <v>31</v>
      </c>
      <c r="BO416" s="1" t="s">
        <v>45</v>
      </c>
      <c r="BP416" s="42" t="s">
        <v>1220</v>
      </c>
      <c r="BQ416" s="34"/>
    </row>
    <row r="417" spans="1:69" x14ac:dyDescent="0.25">
      <c r="A417" s="32">
        <f t="shared" si="42"/>
        <v>415</v>
      </c>
      <c r="B417" s="1" t="s">
        <v>172</v>
      </c>
      <c r="C417" s="1">
        <v>102694</v>
      </c>
      <c r="D417" s="27">
        <v>102694</v>
      </c>
      <c r="E417" s="1" t="s">
        <v>945</v>
      </c>
      <c r="F417" s="34" t="s">
        <v>528</v>
      </c>
      <c r="G417" s="34" t="s">
        <v>123</v>
      </c>
      <c r="H417" s="30">
        <v>44658</v>
      </c>
      <c r="I417" s="30" t="s">
        <v>39</v>
      </c>
      <c r="J417" s="30" t="s">
        <v>39</v>
      </c>
      <c r="K417" s="42">
        <f t="shared" ca="1" si="37"/>
        <v>644</v>
      </c>
      <c r="L417" s="44" t="str">
        <f t="shared" si="38"/>
        <v>Billable</v>
      </c>
      <c r="M417" s="34" t="s">
        <v>124</v>
      </c>
      <c r="N417" s="1" t="s">
        <v>41</v>
      </c>
      <c r="O417" s="1" t="s">
        <v>42</v>
      </c>
      <c r="P417" s="1"/>
      <c r="Q417" s="1"/>
      <c r="R417" s="1" t="s">
        <v>43</v>
      </c>
      <c r="S417" s="33" t="s">
        <v>154</v>
      </c>
      <c r="T417" s="47" t="s">
        <v>965</v>
      </c>
      <c r="U417" s="47" t="s">
        <v>20</v>
      </c>
      <c r="V417" s="47" t="s">
        <v>20</v>
      </c>
      <c r="W417" s="47" t="s">
        <v>965</v>
      </c>
      <c r="X417" s="47" t="s">
        <v>965</v>
      </c>
      <c r="Y417" s="47" t="s">
        <v>965</v>
      </c>
      <c r="Z417" s="47" t="s">
        <v>965</v>
      </c>
      <c r="AA417" s="47" t="s">
        <v>967</v>
      </c>
      <c r="AB417" s="47" t="s">
        <v>20</v>
      </c>
      <c r="AC417" s="47" t="s">
        <v>20</v>
      </c>
      <c r="AD417" s="47" t="s">
        <v>967</v>
      </c>
      <c r="AE417" s="47" t="s">
        <v>965</v>
      </c>
      <c r="AF417" s="47" t="s">
        <v>965</v>
      </c>
      <c r="AG417" s="47" t="s">
        <v>965</v>
      </c>
      <c r="AH417" s="47" t="s">
        <v>965</v>
      </c>
      <c r="AI417" s="47" t="s">
        <v>20</v>
      </c>
      <c r="AJ417" s="47" t="s">
        <v>20</v>
      </c>
      <c r="AK417" s="47" t="s">
        <v>965</v>
      </c>
      <c r="AL417" s="47" t="s">
        <v>965</v>
      </c>
      <c r="AM417" s="47" t="s">
        <v>965</v>
      </c>
      <c r="AN417" s="47" t="s">
        <v>965</v>
      </c>
      <c r="AO417" s="47" t="s">
        <v>965</v>
      </c>
      <c r="AP417" s="47" t="s">
        <v>20</v>
      </c>
      <c r="AQ417" s="47" t="s">
        <v>20</v>
      </c>
      <c r="AR417" s="47" t="s">
        <v>20</v>
      </c>
      <c r="AS417" s="47" t="s">
        <v>968</v>
      </c>
      <c r="AT417" s="47" t="s">
        <v>968</v>
      </c>
      <c r="AU417" s="47" t="s">
        <v>968</v>
      </c>
      <c r="AV417" s="47" t="s">
        <v>968</v>
      </c>
      <c r="AW417" s="47" t="s">
        <v>20</v>
      </c>
      <c r="AX417" s="47" t="s">
        <v>20</v>
      </c>
      <c r="AY417" s="42">
        <f>COUNTIFS($T417:$AX417,"P")</f>
        <v>14</v>
      </c>
      <c r="AZ417" s="42">
        <f>COUNTIFS($T417:$AX417,"HD")/2</f>
        <v>0</v>
      </c>
      <c r="BA417" s="42">
        <f>COUNTIFS($T417:$AX417,"DO")</f>
        <v>11</v>
      </c>
      <c r="BB417" s="1">
        <f>COUNTIFS($T417:$AX417,"UPL")</f>
        <v>0</v>
      </c>
      <c r="BC417" s="42">
        <f>COUNTIFS($T417:$AX417,"LWP")</f>
        <v>0</v>
      </c>
      <c r="BD417" s="42">
        <f>SUM(COUNTIFS($T417:$AX417,{"PAT","MAT"}))</f>
        <v>0</v>
      </c>
      <c r="BE417" s="42">
        <f>COUNTIFS($T417:$AX417,"HO")</f>
        <v>0</v>
      </c>
      <c r="BF417" s="42">
        <f>COUNTIFS($T417:$AX417,"NA")</f>
        <v>0</v>
      </c>
      <c r="BG417" s="42">
        <f>COUNTIFS($T417:$AX417,"PL")</f>
        <v>4</v>
      </c>
      <c r="BH417" s="42">
        <f>COUNTIFS($T417:$AX417,"CL")</f>
        <v>2</v>
      </c>
      <c r="BI417" s="42">
        <f>COUNTIFS($T417:$AX417,"BL")</f>
        <v>0</v>
      </c>
      <c r="BJ417" s="42">
        <f>COUNTIFS($T417:$AX417,"CO")</f>
        <v>0</v>
      </c>
      <c r="BK417" s="42">
        <f t="shared" si="39"/>
        <v>6</v>
      </c>
      <c r="BL417" s="42">
        <f t="shared" si="40"/>
        <v>0</v>
      </c>
      <c r="BM417" s="42">
        <f t="shared" si="41"/>
        <v>1</v>
      </c>
      <c r="BN417" s="42">
        <f>SUM(AY417:BJ417)+SUM(COUNTIFS(Q417:AX417,{"TERM","RESIGNED"}))</f>
        <v>31</v>
      </c>
      <c r="BO417" s="1" t="s">
        <v>45</v>
      </c>
      <c r="BP417" s="42" t="s">
        <v>1020</v>
      </c>
      <c r="BQ417" s="34"/>
    </row>
    <row r="418" spans="1:69" x14ac:dyDescent="0.25">
      <c r="A418" s="32">
        <f t="shared" si="42"/>
        <v>416</v>
      </c>
      <c r="B418" s="1" t="s">
        <v>172</v>
      </c>
      <c r="C418" s="1">
        <v>102703</v>
      </c>
      <c r="D418" s="27">
        <v>102703</v>
      </c>
      <c r="E418" s="1" t="s">
        <v>946</v>
      </c>
      <c r="F418" s="34" t="s">
        <v>529</v>
      </c>
      <c r="G418" s="34" t="s">
        <v>123</v>
      </c>
      <c r="H418" s="30">
        <v>44658</v>
      </c>
      <c r="I418" s="30" t="s">
        <v>39</v>
      </c>
      <c r="J418" s="30" t="s">
        <v>39</v>
      </c>
      <c r="K418" s="42">
        <f t="shared" ca="1" si="37"/>
        <v>644</v>
      </c>
      <c r="L418" s="44" t="str">
        <f t="shared" si="38"/>
        <v>Non Billable</v>
      </c>
      <c r="M418" s="34" t="s">
        <v>128</v>
      </c>
      <c r="N418" s="1" t="s">
        <v>41</v>
      </c>
      <c r="O418" s="1" t="s">
        <v>42</v>
      </c>
      <c r="P418" s="1"/>
      <c r="Q418" s="1"/>
      <c r="R418" s="1" t="s">
        <v>43</v>
      </c>
      <c r="S418" s="33" t="s">
        <v>61</v>
      </c>
      <c r="T418" s="47" t="s">
        <v>965</v>
      </c>
      <c r="U418" s="47" t="s">
        <v>20</v>
      </c>
      <c r="V418" s="47" t="s">
        <v>20</v>
      </c>
      <c r="W418" s="47" t="s">
        <v>965</v>
      </c>
      <c r="X418" s="47" t="s">
        <v>965</v>
      </c>
      <c r="Y418" s="47" t="s">
        <v>965</v>
      </c>
      <c r="Z418" s="47" t="s">
        <v>965</v>
      </c>
      <c r="AA418" s="47" t="s">
        <v>965</v>
      </c>
      <c r="AB418" s="47" t="s">
        <v>20</v>
      </c>
      <c r="AC418" s="47" t="s">
        <v>20</v>
      </c>
      <c r="AD418" s="47" t="s">
        <v>965</v>
      </c>
      <c r="AE418" s="47" t="s">
        <v>965</v>
      </c>
      <c r="AF418" s="47" t="s">
        <v>965</v>
      </c>
      <c r="AG418" s="47" t="s">
        <v>965</v>
      </c>
      <c r="AH418" s="47" t="s">
        <v>965</v>
      </c>
      <c r="AI418" s="47" t="s">
        <v>20</v>
      </c>
      <c r="AJ418" s="47" t="s">
        <v>20</v>
      </c>
      <c r="AK418" s="47" t="s">
        <v>965</v>
      </c>
      <c r="AL418" s="47" t="s">
        <v>965</v>
      </c>
      <c r="AM418" s="47" t="s">
        <v>965</v>
      </c>
      <c r="AN418" s="47" t="s">
        <v>21</v>
      </c>
      <c r="AO418" s="47" t="s">
        <v>21</v>
      </c>
      <c r="AP418" s="47" t="s">
        <v>20</v>
      </c>
      <c r="AQ418" s="47" t="s">
        <v>20</v>
      </c>
      <c r="AR418" s="47" t="s">
        <v>20</v>
      </c>
      <c r="AS418" s="47" t="s">
        <v>21</v>
      </c>
      <c r="AT418" s="47" t="s">
        <v>21</v>
      </c>
      <c r="AU418" s="47" t="s">
        <v>21</v>
      </c>
      <c r="AV418" s="47" t="s">
        <v>21</v>
      </c>
      <c r="AW418" s="47" t="s">
        <v>20</v>
      </c>
      <c r="AX418" s="47" t="s">
        <v>20</v>
      </c>
      <c r="AY418" s="42">
        <f>COUNTIFS($T418:$AX418,"P")</f>
        <v>14</v>
      </c>
      <c r="AZ418" s="42">
        <f>COUNTIFS($T418:$AX418,"HD")/2</f>
        <v>0</v>
      </c>
      <c r="BA418" s="42">
        <f>COUNTIFS($T418:$AX418,"DO")</f>
        <v>11</v>
      </c>
      <c r="BB418" s="1">
        <f>COUNTIFS($T418:$AX418,"UPL")</f>
        <v>6</v>
      </c>
      <c r="BC418" s="42">
        <f>COUNTIFS($T418:$AX418,"LWP")</f>
        <v>0</v>
      </c>
      <c r="BD418" s="42">
        <f>SUM(COUNTIFS($T418:$AX418,{"PAT","MAT"}))</f>
        <v>0</v>
      </c>
      <c r="BE418" s="42">
        <f>COUNTIFS($T418:$AX418,"HO")</f>
        <v>0</v>
      </c>
      <c r="BF418" s="42">
        <f>COUNTIFS($T418:$AX418,"NA")</f>
        <v>0</v>
      </c>
      <c r="BG418" s="42">
        <f>COUNTIFS($T418:$AX418,"PL")</f>
        <v>0</v>
      </c>
      <c r="BH418" s="42">
        <f>COUNTIFS($T418:$AX418,"CL")</f>
        <v>0</v>
      </c>
      <c r="BI418" s="42">
        <f>COUNTIFS($T418:$AX418,"BL")</f>
        <v>0</v>
      </c>
      <c r="BJ418" s="42">
        <f>COUNTIFS($T418:$AX418,"CO")</f>
        <v>0</v>
      </c>
      <c r="BK418" s="42">
        <f t="shared" si="39"/>
        <v>0</v>
      </c>
      <c r="BL418" s="42">
        <f t="shared" si="40"/>
        <v>0</v>
      </c>
      <c r="BM418" s="42">
        <f t="shared" si="41"/>
        <v>1</v>
      </c>
      <c r="BN418" s="42">
        <f>SUM(AY418:BJ418)+SUM(COUNTIFS(Q418:AX418,{"TERM","RESIGNED"}))</f>
        <v>31</v>
      </c>
      <c r="BO418" s="1" t="s">
        <v>45</v>
      </c>
      <c r="BP418" s="42" t="s">
        <v>1019</v>
      </c>
      <c r="BQ418" s="34"/>
    </row>
    <row r="419" spans="1:69" x14ac:dyDescent="0.25">
      <c r="A419" s="32">
        <f t="shared" si="42"/>
        <v>417</v>
      </c>
      <c r="B419" s="1" t="s">
        <v>172</v>
      </c>
      <c r="C419" s="1">
        <v>102739</v>
      </c>
      <c r="D419" s="27">
        <v>102739</v>
      </c>
      <c r="E419" s="1" t="s">
        <v>946</v>
      </c>
      <c r="F419" s="34" t="s">
        <v>532</v>
      </c>
      <c r="G419" s="34" t="s">
        <v>233</v>
      </c>
      <c r="H419" s="30">
        <v>44662</v>
      </c>
      <c r="I419" s="30" t="s">
        <v>39</v>
      </c>
      <c r="J419" s="30" t="s">
        <v>39</v>
      </c>
      <c r="K419" s="42">
        <f t="shared" ca="1" si="37"/>
        <v>640</v>
      </c>
      <c r="L419" s="44" t="str">
        <f t="shared" si="38"/>
        <v>Non Billable</v>
      </c>
      <c r="M419" s="34" t="s">
        <v>202</v>
      </c>
      <c r="N419" s="1" t="s">
        <v>41</v>
      </c>
      <c r="O419" s="1" t="s">
        <v>42</v>
      </c>
      <c r="P419" s="1"/>
      <c r="Q419" s="1"/>
      <c r="R419" s="1" t="s">
        <v>43</v>
      </c>
      <c r="S419" s="33" t="s">
        <v>203</v>
      </c>
      <c r="T419" s="47" t="s">
        <v>965</v>
      </c>
      <c r="U419" s="47" t="s">
        <v>20</v>
      </c>
      <c r="V419" s="47" t="s">
        <v>20</v>
      </c>
      <c r="W419" s="47" t="s">
        <v>965</v>
      </c>
      <c r="X419" s="47" t="s">
        <v>965</v>
      </c>
      <c r="Y419" s="47" t="s">
        <v>965</v>
      </c>
      <c r="Z419" s="47" t="s">
        <v>965</v>
      </c>
      <c r="AA419" s="47" t="s">
        <v>965</v>
      </c>
      <c r="AB419" s="47" t="s">
        <v>20</v>
      </c>
      <c r="AC419" s="47" t="s">
        <v>20</v>
      </c>
      <c r="AD419" s="47" t="s">
        <v>967</v>
      </c>
      <c r="AE419" s="47" t="s">
        <v>968</v>
      </c>
      <c r="AF419" s="47" t="s">
        <v>967</v>
      </c>
      <c r="AG419" s="47" t="s">
        <v>965</v>
      </c>
      <c r="AH419" s="47" t="s">
        <v>965</v>
      </c>
      <c r="AI419" s="47" t="s">
        <v>20</v>
      </c>
      <c r="AJ419" s="47" t="s">
        <v>20</v>
      </c>
      <c r="AK419" s="47" t="s">
        <v>965</v>
      </c>
      <c r="AL419" s="47" t="s">
        <v>965</v>
      </c>
      <c r="AM419" s="47" t="s">
        <v>965</v>
      </c>
      <c r="AN419" s="47" t="s">
        <v>965</v>
      </c>
      <c r="AO419" s="47" t="s">
        <v>965</v>
      </c>
      <c r="AP419" s="47" t="s">
        <v>20</v>
      </c>
      <c r="AQ419" s="47" t="s">
        <v>20</v>
      </c>
      <c r="AR419" s="47" t="s">
        <v>20</v>
      </c>
      <c r="AS419" s="47" t="s">
        <v>965</v>
      </c>
      <c r="AT419" s="47" t="s">
        <v>965</v>
      </c>
      <c r="AU419" s="47" t="s">
        <v>965</v>
      </c>
      <c r="AV419" s="47" t="s">
        <v>965</v>
      </c>
      <c r="AW419" s="47" t="s">
        <v>20</v>
      </c>
      <c r="AX419" s="47" t="s">
        <v>20</v>
      </c>
      <c r="AY419" s="42">
        <f>COUNTIFS($T419:$AX419,"P")</f>
        <v>17</v>
      </c>
      <c r="AZ419" s="42">
        <f>COUNTIFS($T419:$AX419,"HD")/2</f>
        <v>0</v>
      </c>
      <c r="BA419" s="42">
        <f>COUNTIFS($T419:$AX419,"DO")</f>
        <v>11</v>
      </c>
      <c r="BB419" s="1">
        <f>COUNTIFS($T419:$AX419,"UPL")</f>
        <v>0</v>
      </c>
      <c r="BC419" s="42">
        <f>COUNTIFS($T419:$AX419,"LWP")</f>
        <v>0</v>
      </c>
      <c r="BD419" s="42">
        <f>SUM(COUNTIFS($T419:$AX419,{"PAT","MAT"}))</f>
        <v>0</v>
      </c>
      <c r="BE419" s="42">
        <f>COUNTIFS($T419:$AX419,"HO")</f>
        <v>0</v>
      </c>
      <c r="BF419" s="42">
        <f>COUNTIFS($T419:$AX419,"NA")</f>
        <v>0</v>
      </c>
      <c r="BG419" s="42">
        <f>COUNTIFS($T419:$AX419,"PL")</f>
        <v>1</v>
      </c>
      <c r="BH419" s="42">
        <f>COUNTIFS($T419:$AX419,"CL")</f>
        <v>2</v>
      </c>
      <c r="BI419" s="42">
        <f>COUNTIFS($T419:$AX419,"BL")</f>
        <v>0</v>
      </c>
      <c r="BJ419" s="42">
        <f>COUNTIFS($T419:$AX419,"CO")</f>
        <v>0</v>
      </c>
      <c r="BK419" s="42">
        <f t="shared" si="39"/>
        <v>3</v>
      </c>
      <c r="BL419" s="42">
        <f t="shared" si="40"/>
        <v>1</v>
      </c>
      <c r="BM419" s="42">
        <f t="shared" si="41"/>
        <v>1</v>
      </c>
      <c r="BN419" s="42">
        <f>SUM(AY419:BJ419)+SUM(COUNTIFS(Q419:AX419,{"TERM","RESIGNED"}))</f>
        <v>31</v>
      </c>
      <c r="BO419" s="1" t="s">
        <v>45</v>
      </c>
      <c r="BP419" s="42" t="s">
        <v>1018</v>
      </c>
      <c r="BQ419" s="34"/>
    </row>
    <row r="420" spans="1:69" x14ac:dyDescent="0.25">
      <c r="A420" s="32">
        <f t="shared" si="42"/>
        <v>418</v>
      </c>
      <c r="B420" s="1" t="s">
        <v>172</v>
      </c>
      <c r="C420" s="1">
        <v>600178</v>
      </c>
      <c r="D420" s="27">
        <v>600178</v>
      </c>
      <c r="E420" s="1" t="s">
        <v>945</v>
      </c>
      <c r="F420" s="34" t="s">
        <v>533</v>
      </c>
      <c r="G420" s="34" t="s">
        <v>60</v>
      </c>
      <c r="H420" s="30">
        <v>44663</v>
      </c>
      <c r="I420" s="30" t="s">
        <v>39</v>
      </c>
      <c r="J420" s="30" t="s">
        <v>39</v>
      </c>
      <c r="K420" s="42">
        <f t="shared" ca="1" si="37"/>
        <v>639</v>
      </c>
      <c r="L420" s="44" t="str">
        <f t="shared" si="38"/>
        <v>Non Billable</v>
      </c>
      <c r="M420" s="34" t="s">
        <v>1083</v>
      </c>
      <c r="N420" s="1" t="s">
        <v>270</v>
      </c>
      <c r="O420" s="1" t="s">
        <v>42</v>
      </c>
      <c r="P420" s="1"/>
      <c r="Q420" s="1"/>
      <c r="R420" s="1" t="s">
        <v>43</v>
      </c>
      <c r="S420" s="33" t="s">
        <v>207</v>
      </c>
      <c r="T420" s="47" t="s">
        <v>967</v>
      </c>
      <c r="U420" s="47" t="s">
        <v>20</v>
      </c>
      <c r="V420" s="47" t="s">
        <v>20</v>
      </c>
      <c r="W420" s="47" t="s">
        <v>967</v>
      </c>
      <c r="X420" s="47" t="s">
        <v>968</v>
      </c>
      <c r="Y420" s="47" t="s">
        <v>965</v>
      </c>
      <c r="Z420" s="47" t="s">
        <v>965</v>
      </c>
      <c r="AA420" s="47" t="s">
        <v>965</v>
      </c>
      <c r="AB420" s="47" t="s">
        <v>20</v>
      </c>
      <c r="AC420" s="47" t="s">
        <v>20</v>
      </c>
      <c r="AD420" s="47" t="s">
        <v>965</v>
      </c>
      <c r="AE420" s="47" t="s">
        <v>965</v>
      </c>
      <c r="AF420" s="47" t="s">
        <v>965</v>
      </c>
      <c r="AG420" s="47" t="s">
        <v>965</v>
      </c>
      <c r="AH420" s="47" t="s">
        <v>965</v>
      </c>
      <c r="AI420" s="47" t="s">
        <v>20</v>
      </c>
      <c r="AJ420" s="47" t="s">
        <v>20</v>
      </c>
      <c r="AK420" s="47" t="s">
        <v>965</v>
      </c>
      <c r="AL420" s="47" t="s">
        <v>965</v>
      </c>
      <c r="AM420" s="47" t="s">
        <v>965</v>
      </c>
      <c r="AN420" s="47" t="s">
        <v>965</v>
      </c>
      <c r="AO420" s="47" t="s">
        <v>965</v>
      </c>
      <c r="AP420" s="47" t="s">
        <v>20</v>
      </c>
      <c r="AQ420" s="47" t="s">
        <v>20</v>
      </c>
      <c r="AR420" s="47" t="s">
        <v>20</v>
      </c>
      <c r="AS420" s="47" t="s">
        <v>965</v>
      </c>
      <c r="AT420" s="47" t="s">
        <v>965</v>
      </c>
      <c r="AU420" s="47" t="s">
        <v>965</v>
      </c>
      <c r="AV420" s="47" t="s">
        <v>965</v>
      </c>
      <c r="AW420" s="47" t="s">
        <v>20</v>
      </c>
      <c r="AX420" s="47" t="s">
        <v>20</v>
      </c>
      <c r="AY420" s="42">
        <f>COUNTIFS($T420:$AX420,"P")</f>
        <v>17</v>
      </c>
      <c r="AZ420" s="42">
        <f>COUNTIFS($T420:$AX420,"HD")/2</f>
        <v>0</v>
      </c>
      <c r="BA420" s="42">
        <f>COUNTIFS($T420:$AX420,"DO")</f>
        <v>11</v>
      </c>
      <c r="BB420" s="1">
        <f>COUNTIFS($T420:$AX420,"UPL")</f>
        <v>0</v>
      </c>
      <c r="BC420" s="42">
        <f>COUNTIFS($T420:$AX420,"LWP")</f>
        <v>0</v>
      </c>
      <c r="BD420" s="42">
        <f>SUM(COUNTIFS($T420:$AX420,{"PAT","MAT"}))</f>
        <v>0</v>
      </c>
      <c r="BE420" s="42">
        <f>COUNTIFS($T420:$AX420,"HO")</f>
        <v>0</v>
      </c>
      <c r="BF420" s="42">
        <f>COUNTIFS($T420:$AX420,"NA")</f>
        <v>0</v>
      </c>
      <c r="BG420" s="42">
        <f>COUNTIFS($T420:$AX420,"PL")</f>
        <v>1</v>
      </c>
      <c r="BH420" s="42">
        <f>COUNTIFS($T420:$AX420,"CL")</f>
        <v>2</v>
      </c>
      <c r="BI420" s="42">
        <f>COUNTIFS($T420:$AX420,"BL")</f>
        <v>0</v>
      </c>
      <c r="BJ420" s="42">
        <f>COUNTIFS($T420:$AX420,"CO")</f>
        <v>0</v>
      </c>
      <c r="BK420" s="42">
        <f t="shared" si="39"/>
        <v>3</v>
      </c>
      <c r="BL420" s="42">
        <f t="shared" si="40"/>
        <v>1</v>
      </c>
      <c r="BM420" s="42">
        <f t="shared" si="41"/>
        <v>1</v>
      </c>
      <c r="BN420" s="42">
        <f>SUM(AY420:BJ420)+SUM(COUNTIFS(Q420:AX420,{"TERM","RESIGNED"}))</f>
        <v>31</v>
      </c>
      <c r="BO420" s="1" t="s">
        <v>45</v>
      </c>
      <c r="BP420" s="42" t="s">
        <v>1216</v>
      </c>
      <c r="BQ420" s="34"/>
    </row>
    <row r="421" spans="1:69" x14ac:dyDescent="0.25">
      <c r="A421" s="32">
        <f t="shared" si="42"/>
        <v>419</v>
      </c>
      <c r="B421" s="1" t="s">
        <v>172</v>
      </c>
      <c r="C421" s="1">
        <v>102741</v>
      </c>
      <c r="D421" s="27">
        <v>102741</v>
      </c>
      <c r="E421" s="1" t="s">
        <v>946</v>
      </c>
      <c r="F421" s="34" t="s">
        <v>537</v>
      </c>
      <c r="G421" s="34" t="s">
        <v>80</v>
      </c>
      <c r="H421" s="30">
        <v>44665</v>
      </c>
      <c r="I421" s="30" t="s">
        <v>39</v>
      </c>
      <c r="J421" s="30" t="s">
        <v>39</v>
      </c>
      <c r="K421" s="42">
        <f t="shared" ca="1" si="37"/>
        <v>637</v>
      </c>
      <c r="L421" s="44" t="str">
        <f t="shared" si="38"/>
        <v>Non Billable</v>
      </c>
      <c r="M421" s="34" t="s">
        <v>56</v>
      </c>
      <c r="N421" s="1" t="s">
        <v>41</v>
      </c>
      <c r="O421" s="1" t="s">
        <v>42</v>
      </c>
      <c r="P421" s="1"/>
      <c r="Q421" s="1"/>
      <c r="R421" s="1" t="s">
        <v>43</v>
      </c>
      <c r="S421" s="33" t="s">
        <v>85</v>
      </c>
      <c r="T421" s="47" t="s">
        <v>965</v>
      </c>
      <c r="U421" s="47" t="s">
        <v>20</v>
      </c>
      <c r="V421" s="47" t="s">
        <v>20</v>
      </c>
      <c r="W421" s="47" t="s">
        <v>967</v>
      </c>
      <c r="X421" s="47" t="s">
        <v>965</v>
      </c>
      <c r="Y421" s="47" t="s">
        <v>965</v>
      </c>
      <c r="Z421" s="47" t="s">
        <v>965</v>
      </c>
      <c r="AA421" s="47" t="s">
        <v>965</v>
      </c>
      <c r="AB421" s="47" t="s">
        <v>20</v>
      </c>
      <c r="AC421" s="47" t="s">
        <v>20</v>
      </c>
      <c r="AD421" s="47" t="s">
        <v>968</v>
      </c>
      <c r="AE421" s="47" t="s">
        <v>965</v>
      </c>
      <c r="AF421" s="47" t="s">
        <v>965</v>
      </c>
      <c r="AG421" s="47" t="s">
        <v>965</v>
      </c>
      <c r="AH421" s="47" t="s">
        <v>22</v>
      </c>
      <c r="AI421" s="47" t="s">
        <v>20</v>
      </c>
      <c r="AJ421" s="47" t="s">
        <v>20</v>
      </c>
      <c r="AK421" s="47" t="s">
        <v>965</v>
      </c>
      <c r="AL421" s="47" t="s">
        <v>965</v>
      </c>
      <c r="AM421" s="47" t="s">
        <v>965</v>
      </c>
      <c r="AN421" s="47" t="s">
        <v>965</v>
      </c>
      <c r="AO421" s="47" t="s">
        <v>965</v>
      </c>
      <c r="AP421" s="47" t="s">
        <v>20</v>
      </c>
      <c r="AQ421" s="47" t="s">
        <v>20</v>
      </c>
      <c r="AR421" s="47" t="s">
        <v>20</v>
      </c>
      <c r="AS421" s="47" t="s">
        <v>965</v>
      </c>
      <c r="AT421" s="47" t="s">
        <v>965</v>
      </c>
      <c r="AU421" s="47" t="s">
        <v>965</v>
      </c>
      <c r="AV421" s="47" t="s">
        <v>965</v>
      </c>
      <c r="AW421" s="47" t="s">
        <v>20</v>
      </c>
      <c r="AX421" s="47" t="s">
        <v>20</v>
      </c>
      <c r="AY421" s="42">
        <f>COUNTIFS($T421:$AX421,"P")</f>
        <v>17</v>
      </c>
      <c r="AZ421" s="42">
        <f>COUNTIFS($T421:$AX421,"HD")/2</f>
        <v>0</v>
      </c>
      <c r="BA421" s="42">
        <f>COUNTIFS($T421:$AX421,"DO")</f>
        <v>11</v>
      </c>
      <c r="BB421" s="1">
        <f>COUNTIFS($T421:$AX421,"UPL")</f>
        <v>0</v>
      </c>
      <c r="BC421" s="42">
        <f>COUNTIFS($T421:$AX421,"LWP")</f>
        <v>1</v>
      </c>
      <c r="BD421" s="42">
        <f>SUM(COUNTIFS($T421:$AX421,{"PAT","MAT"}))</f>
        <v>0</v>
      </c>
      <c r="BE421" s="42">
        <f>COUNTIFS($T421:$AX421,"HO")</f>
        <v>0</v>
      </c>
      <c r="BF421" s="42">
        <f>COUNTIFS($T421:$AX421,"NA")</f>
        <v>0</v>
      </c>
      <c r="BG421" s="42">
        <f>COUNTIFS($T421:$AX421,"PL")</f>
        <v>1</v>
      </c>
      <c r="BH421" s="42">
        <f>COUNTIFS($T421:$AX421,"CL")</f>
        <v>1</v>
      </c>
      <c r="BI421" s="42">
        <f>COUNTIFS($T421:$AX421,"BL")</f>
        <v>0</v>
      </c>
      <c r="BJ421" s="42">
        <f>COUNTIFS($T421:$AX421,"CO")</f>
        <v>0</v>
      </c>
      <c r="BK421" s="42">
        <f t="shared" si="39"/>
        <v>2</v>
      </c>
      <c r="BL421" s="42">
        <f t="shared" si="40"/>
        <v>1</v>
      </c>
      <c r="BM421" s="42">
        <f t="shared" si="41"/>
        <v>1</v>
      </c>
      <c r="BN421" s="42">
        <f>SUM(AY421:BJ421)+SUM(COUNTIFS(Q421:AX421,{"TERM","RESIGNED"}))</f>
        <v>31</v>
      </c>
      <c r="BO421" s="1" t="s">
        <v>45</v>
      </c>
      <c r="BP421" s="42" t="s">
        <v>1019</v>
      </c>
      <c r="BQ421" s="34"/>
    </row>
    <row r="422" spans="1:69" x14ac:dyDescent="0.25">
      <c r="A422" s="32">
        <f t="shared" si="42"/>
        <v>420</v>
      </c>
      <c r="B422" s="1" t="s">
        <v>172</v>
      </c>
      <c r="C422" s="1">
        <v>102742</v>
      </c>
      <c r="D422" s="27">
        <v>102742</v>
      </c>
      <c r="E422" s="1" t="s">
        <v>946</v>
      </c>
      <c r="F422" s="34" t="s">
        <v>538</v>
      </c>
      <c r="G422" s="34" t="s">
        <v>55</v>
      </c>
      <c r="H422" s="30">
        <v>44665</v>
      </c>
      <c r="I422" s="30" t="s">
        <v>39</v>
      </c>
      <c r="J422" s="30" t="s">
        <v>39</v>
      </c>
      <c r="K422" s="42">
        <f t="shared" ca="1" si="37"/>
        <v>637</v>
      </c>
      <c r="L422" s="44" t="str">
        <f t="shared" si="38"/>
        <v>Non Billable</v>
      </c>
      <c r="M422" s="34" t="s">
        <v>56</v>
      </c>
      <c r="N422" s="1" t="s">
        <v>41</v>
      </c>
      <c r="O422" s="1" t="s">
        <v>42</v>
      </c>
      <c r="P422" s="1"/>
      <c r="Q422" s="1"/>
      <c r="R422" s="1" t="s">
        <v>43</v>
      </c>
      <c r="S422" s="33" t="s">
        <v>481</v>
      </c>
      <c r="T422" s="47" t="s">
        <v>965</v>
      </c>
      <c r="U422" s="47" t="s">
        <v>20</v>
      </c>
      <c r="V422" s="47" t="s">
        <v>20</v>
      </c>
      <c r="W422" s="47" t="s">
        <v>965</v>
      </c>
      <c r="X422" s="47" t="s">
        <v>965</v>
      </c>
      <c r="Y422" s="47" t="s">
        <v>965</v>
      </c>
      <c r="Z422" s="47" t="s">
        <v>965</v>
      </c>
      <c r="AA422" s="47" t="s">
        <v>968</v>
      </c>
      <c r="AB422" s="47" t="s">
        <v>20</v>
      </c>
      <c r="AC422" s="47" t="s">
        <v>20</v>
      </c>
      <c r="AD422" s="47" t="s">
        <v>965</v>
      </c>
      <c r="AE422" s="47" t="s">
        <v>965</v>
      </c>
      <c r="AF422" s="47" t="s">
        <v>965</v>
      </c>
      <c r="AG422" s="47" t="s">
        <v>965</v>
      </c>
      <c r="AH422" s="47" t="s">
        <v>967</v>
      </c>
      <c r="AI422" s="47" t="s">
        <v>20</v>
      </c>
      <c r="AJ422" s="47" t="s">
        <v>20</v>
      </c>
      <c r="AK422" s="47" t="s">
        <v>965</v>
      </c>
      <c r="AL422" s="47" t="s">
        <v>965</v>
      </c>
      <c r="AM422" s="47" t="s">
        <v>965</v>
      </c>
      <c r="AN422" s="47" t="s">
        <v>965</v>
      </c>
      <c r="AO422" s="47" t="s">
        <v>967</v>
      </c>
      <c r="AP422" s="47" t="s">
        <v>20</v>
      </c>
      <c r="AQ422" s="47" t="s">
        <v>20</v>
      </c>
      <c r="AR422" s="47" t="s">
        <v>20</v>
      </c>
      <c r="AS422" s="47" t="s">
        <v>965</v>
      </c>
      <c r="AT422" s="47" t="s">
        <v>965</v>
      </c>
      <c r="AU422" s="47" t="s">
        <v>965</v>
      </c>
      <c r="AV422" s="47" t="s">
        <v>965</v>
      </c>
      <c r="AW422" s="47" t="s">
        <v>20</v>
      </c>
      <c r="AX422" s="47" t="s">
        <v>20</v>
      </c>
      <c r="AY422" s="42">
        <f>COUNTIFS($T422:$AX422,"P")</f>
        <v>17</v>
      </c>
      <c r="AZ422" s="42">
        <f>COUNTIFS($T422:$AX422,"HD")/2</f>
        <v>0</v>
      </c>
      <c r="BA422" s="42">
        <f>COUNTIFS($T422:$AX422,"DO")</f>
        <v>11</v>
      </c>
      <c r="BB422" s="1">
        <f>COUNTIFS($T422:$AX422,"UPL")</f>
        <v>0</v>
      </c>
      <c r="BC422" s="42">
        <f>COUNTIFS($T422:$AX422,"LWP")</f>
        <v>0</v>
      </c>
      <c r="BD422" s="42">
        <f>SUM(COUNTIFS($T422:$AX422,{"PAT","MAT"}))</f>
        <v>0</v>
      </c>
      <c r="BE422" s="42">
        <f>COUNTIFS($T422:$AX422,"HO")</f>
        <v>0</v>
      </c>
      <c r="BF422" s="42">
        <f>COUNTIFS($T422:$AX422,"NA")</f>
        <v>0</v>
      </c>
      <c r="BG422" s="42">
        <f>COUNTIFS($T422:$AX422,"PL")</f>
        <v>1</v>
      </c>
      <c r="BH422" s="42">
        <f>COUNTIFS($T422:$AX422,"CL")</f>
        <v>2</v>
      </c>
      <c r="BI422" s="42">
        <f>COUNTIFS($T422:$AX422,"BL")</f>
        <v>0</v>
      </c>
      <c r="BJ422" s="42">
        <f>COUNTIFS($T422:$AX422,"CO")</f>
        <v>0</v>
      </c>
      <c r="BK422" s="42">
        <f t="shared" si="39"/>
        <v>3</v>
      </c>
      <c r="BL422" s="42">
        <f t="shared" si="40"/>
        <v>1</v>
      </c>
      <c r="BM422" s="42">
        <f t="shared" si="41"/>
        <v>1</v>
      </c>
      <c r="BN422" s="42">
        <f>SUM(AY422:BJ422)+SUM(COUNTIFS(Q422:AX422,{"TERM","RESIGNED"}))</f>
        <v>31</v>
      </c>
      <c r="BO422" s="1" t="s">
        <v>45</v>
      </c>
      <c r="BP422" s="42" t="s">
        <v>1223</v>
      </c>
      <c r="BQ422" s="34"/>
    </row>
    <row r="423" spans="1:69" x14ac:dyDescent="0.25">
      <c r="A423" s="32">
        <f t="shared" si="42"/>
        <v>421</v>
      </c>
      <c r="B423" s="1" t="s">
        <v>172</v>
      </c>
      <c r="C423" s="1">
        <v>102754</v>
      </c>
      <c r="D423" s="27">
        <v>102754</v>
      </c>
      <c r="E423" s="1" t="s">
        <v>946</v>
      </c>
      <c r="F423" s="34" t="s">
        <v>534</v>
      </c>
      <c r="G423" s="34" t="s">
        <v>80</v>
      </c>
      <c r="H423" s="30">
        <v>44665</v>
      </c>
      <c r="I423" s="30" t="s">
        <v>39</v>
      </c>
      <c r="J423" s="30" t="s">
        <v>39</v>
      </c>
      <c r="K423" s="42">
        <f t="shared" ca="1" si="37"/>
        <v>637</v>
      </c>
      <c r="L423" s="44" t="str">
        <f t="shared" si="38"/>
        <v>Non Billable</v>
      </c>
      <c r="M423" s="34" t="s">
        <v>56</v>
      </c>
      <c r="N423" s="1" t="s">
        <v>41</v>
      </c>
      <c r="O423" s="1" t="s">
        <v>42</v>
      </c>
      <c r="P423" s="1"/>
      <c r="Q423" s="1"/>
      <c r="R423" s="1" t="s">
        <v>43</v>
      </c>
      <c r="S423" s="33" t="s">
        <v>101</v>
      </c>
      <c r="T423" s="47" t="s">
        <v>965</v>
      </c>
      <c r="U423" s="47" t="s">
        <v>20</v>
      </c>
      <c r="V423" s="47" t="s">
        <v>20</v>
      </c>
      <c r="W423" s="47" t="s">
        <v>967</v>
      </c>
      <c r="X423" s="47" t="s">
        <v>965</v>
      </c>
      <c r="Y423" s="47" t="s">
        <v>965</v>
      </c>
      <c r="Z423" s="47" t="s">
        <v>965</v>
      </c>
      <c r="AA423" s="47" t="s">
        <v>965</v>
      </c>
      <c r="AB423" s="47" t="s">
        <v>20</v>
      </c>
      <c r="AC423" s="47" t="s">
        <v>20</v>
      </c>
      <c r="AD423" s="47" t="s">
        <v>965</v>
      </c>
      <c r="AE423" s="47" t="s">
        <v>965</v>
      </c>
      <c r="AF423" s="47" t="s">
        <v>965</v>
      </c>
      <c r="AG423" s="47" t="s">
        <v>965</v>
      </c>
      <c r="AH423" s="47" t="s">
        <v>965</v>
      </c>
      <c r="AI423" s="47" t="s">
        <v>20</v>
      </c>
      <c r="AJ423" s="47" t="s">
        <v>20</v>
      </c>
      <c r="AK423" s="47" t="s">
        <v>968</v>
      </c>
      <c r="AL423" s="47" t="s">
        <v>968</v>
      </c>
      <c r="AM423" s="47" t="s">
        <v>968</v>
      </c>
      <c r="AN423" s="47" t="s">
        <v>968</v>
      </c>
      <c r="AO423" s="47" t="s">
        <v>968</v>
      </c>
      <c r="AP423" s="47" t="s">
        <v>20</v>
      </c>
      <c r="AQ423" s="47" t="s">
        <v>20</v>
      </c>
      <c r="AR423" s="47" t="s">
        <v>20</v>
      </c>
      <c r="AS423" s="47" t="s">
        <v>965</v>
      </c>
      <c r="AT423" s="47" t="s">
        <v>966</v>
      </c>
      <c r="AU423" s="47" t="s">
        <v>966</v>
      </c>
      <c r="AV423" s="47" t="s">
        <v>965</v>
      </c>
      <c r="AW423" s="47" t="s">
        <v>20</v>
      </c>
      <c r="AX423" s="47" t="s">
        <v>20</v>
      </c>
      <c r="AY423" s="42">
        <f>COUNTIFS($T423:$AX423,"P")</f>
        <v>12</v>
      </c>
      <c r="AZ423" s="42">
        <f>COUNTIFS($T423:$AX423,"HD")/2</f>
        <v>1</v>
      </c>
      <c r="BA423" s="42">
        <f>COUNTIFS($T423:$AX423,"DO")</f>
        <v>11</v>
      </c>
      <c r="BB423" s="1">
        <f>COUNTIFS($T423:$AX423,"UPL")</f>
        <v>0</v>
      </c>
      <c r="BC423" s="42">
        <f>COUNTIFS($T423:$AX423,"LWP")</f>
        <v>0</v>
      </c>
      <c r="BD423" s="42">
        <f>SUM(COUNTIFS($T423:$AX423,{"PAT","MAT"}))</f>
        <v>0</v>
      </c>
      <c r="BE423" s="42">
        <f>COUNTIFS($T423:$AX423,"HO")</f>
        <v>0</v>
      </c>
      <c r="BF423" s="42">
        <f>COUNTIFS($T423:$AX423,"NA")</f>
        <v>0</v>
      </c>
      <c r="BG423" s="42">
        <f>COUNTIFS($T423:$AX423,"PL")</f>
        <v>5</v>
      </c>
      <c r="BH423" s="42">
        <f>COUNTIFS($T423:$AX423,"CL")</f>
        <v>1</v>
      </c>
      <c r="BI423" s="42">
        <f>COUNTIFS($T423:$AX423,"BL")</f>
        <v>0</v>
      </c>
      <c r="BJ423" s="42">
        <f>COUNTIFS($T423:$AX423,"CO")</f>
        <v>0</v>
      </c>
      <c r="BK423" s="42">
        <f t="shared" si="39"/>
        <v>6</v>
      </c>
      <c r="BL423" s="42">
        <f t="shared" si="40"/>
        <v>0</v>
      </c>
      <c r="BM423" s="42">
        <f t="shared" si="41"/>
        <v>1</v>
      </c>
      <c r="BN423" s="42">
        <f>SUM(AY423:BJ423)+SUM(COUNTIFS(Q423:AX423,{"TERM","RESIGNED"}))</f>
        <v>30</v>
      </c>
      <c r="BO423" s="1" t="s">
        <v>45</v>
      </c>
      <c r="BP423" s="42" t="s">
        <v>1022</v>
      </c>
      <c r="BQ423" s="34"/>
    </row>
    <row r="424" spans="1:69" x14ac:dyDescent="0.25">
      <c r="A424" s="32">
        <f t="shared" si="42"/>
        <v>422</v>
      </c>
      <c r="B424" s="1" t="s">
        <v>172</v>
      </c>
      <c r="C424" s="1">
        <v>102760</v>
      </c>
      <c r="D424" s="27">
        <v>102760</v>
      </c>
      <c r="E424" s="1" t="s">
        <v>945</v>
      </c>
      <c r="F424" s="34" t="s">
        <v>535</v>
      </c>
      <c r="G424" s="34" t="s">
        <v>186</v>
      </c>
      <c r="H424" s="30">
        <v>44665</v>
      </c>
      <c r="I424" s="30" t="s">
        <v>39</v>
      </c>
      <c r="J424" s="30" t="s">
        <v>39</v>
      </c>
      <c r="K424" s="42">
        <f t="shared" ca="1" si="37"/>
        <v>637</v>
      </c>
      <c r="L424" s="44" t="str">
        <f t="shared" si="38"/>
        <v>Non Billable</v>
      </c>
      <c r="M424" s="34" t="s">
        <v>191</v>
      </c>
      <c r="N424" s="1" t="s">
        <v>41</v>
      </c>
      <c r="O424" s="1" t="s">
        <v>42</v>
      </c>
      <c r="P424" s="1"/>
      <c r="Q424" s="1"/>
      <c r="R424" s="1" t="s">
        <v>43</v>
      </c>
      <c r="S424" s="33" t="s">
        <v>192</v>
      </c>
      <c r="T424" s="47" t="s">
        <v>965</v>
      </c>
      <c r="U424" s="47" t="s">
        <v>20</v>
      </c>
      <c r="V424" s="47" t="s">
        <v>20</v>
      </c>
      <c r="W424" s="47" t="s">
        <v>22</v>
      </c>
      <c r="X424" s="47" t="s">
        <v>965</v>
      </c>
      <c r="Y424" s="47" t="s">
        <v>965</v>
      </c>
      <c r="Z424" s="47" t="s">
        <v>965</v>
      </c>
      <c r="AA424" s="47" t="s">
        <v>22</v>
      </c>
      <c r="AB424" s="47" t="s">
        <v>20</v>
      </c>
      <c r="AC424" s="47" t="s">
        <v>20</v>
      </c>
      <c r="AD424" s="47" t="s">
        <v>965</v>
      </c>
      <c r="AE424" s="47" t="s">
        <v>967</v>
      </c>
      <c r="AF424" s="47" t="s">
        <v>965</v>
      </c>
      <c r="AG424" s="47" t="s">
        <v>965</v>
      </c>
      <c r="AH424" s="47" t="s">
        <v>965</v>
      </c>
      <c r="AI424" s="47" t="s">
        <v>20</v>
      </c>
      <c r="AJ424" s="47" t="s">
        <v>20</v>
      </c>
      <c r="AK424" s="47" t="s">
        <v>965</v>
      </c>
      <c r="AL424" s="47" t="s">
        <v>967</v>
      </c>
      <c r="AM424" s="47" t="s">
        <v>965</v>
      </c>
      <c r="AN424" s="47" t="s">
        <v>965</v>
      </c>
      <c r="AO424" s="47" t="s">
        <v>965</v>
      </c>
      <c r="AP424" s="47" t="s">
        <v>20</v>
      </c>
      <c r="AQ424" s="47" t="s">
        <v>20</v>
      </c>
      <c r="AR424" s="47" t="s">
        <v>20</v>
      </c>
      <c r="AS424" s="47" t="s">
        <v>22</v>
      </c>
      <c r="AT424" s="47" t="s">
        <v>965</v>
      </c>
      <c r="AU424" s="47" t="s">
        <v>967</v>
      </c>
      <c r="AV424" s="47" t="s">
        <v>965</v>
      </c>
      <c r="AW424" s="47" t="s">
        <v>20</v>
      </c>
      <c r="AX424" s="47" t="s">
        <v>20</v>
      </c>
      <c r="AY424" s="42">
        <f>COUNTIFS($T424:$AX424,"P")</f>
        <v>14</v>
      </c>
      <c r="AZ424" s="42">
        <f>COUNTIFS($T424:$AX424,"HD")/2</f>
        <v>0</v>
      </c>
      <c r="BA424" s="42">
        <f>COUNTIFS($T424:$AX424,"DO")</f>
        <v>11</v>
      </c>
      <c r="BB424" s="1">
        <f>COUNTIFS($T424:$AX424,"UPL")</f>
        <v>0</v>
      </c>
      <c r="BC424" s="42">
        <f>COUNTIFS($T424:$AX424,"LWP")</f>
        <v>3</v>
      </c>
      <c r="BD424" s="42">
        <f>SUM(COUNTIFS($T424:$AX424,{"PAT","MAT"}))</f>
        <v>0</v>
      </c>
      <c r="BE424" s="42">
        <f>COUNTIFS($T424:$AX424,"HO")</f>
        <v>0</v>
      </c>
      <c r="BF424" s="42">
        <f>COUNTIFS($T424:$AX424,"NA")</f>
        <v>0</v>
      </c>
      <c r="BG424" s="42">
        <f>COUNTIFS($T424:$AX424,"PL")</f>
        <v>0</v>
      </c>
      <c r="BH424" s="42">
        <f>COUNTIFS($T424:$AX424,"CL")</f>
        <v>3</v>
      </c>
      <c r="BI424" s="42">
        <f>COUNTIFS($T424:$AX424,"BL")</f>
        <v>0</v>
      </c>
      <c r="BJ424" s="42">
        <f>COUNTIFS($T424:$AX424,"CO")</f>
        <v>0</v>
      </c>
      <c r="BK424" s="42">
        <f t="shared" si="39"/>
        <v>3</v>
      </c>
      <c r="BL424" s="42">
        <f t="shared" si="40"/>
        <v>0</v>
      </c>
      <c r="BM424" s="42">
        <f t="shared" si="41"/>
        <v>1</v>
      </c>
      <c r="BN424" s="42">
        <f>SUM(AY424:BJ424)+SUM(COUNTIFS(Q424:AX424,{"TERM","RESIGNED"}))</f>
        <v>31</v>
      </c>
      <c r="BO424" s="1" t="s">
        <v>45</v>
      </c>
      <c r="BP424" s="42" t="s">
        <v>1218</v>
      </c>
      <c r="BQ424" s="34"/>
    </row>
    <row r="425" spans="1:69" x14ac:dyDescent="0.25">
      <c r="A425" s="32">
        <f t="shared" si="42"/>
        <v>423</v>
      </c>
      <c r="B425" s="1" t="s">
        <v>172</v>
      </c>
      <c r="C425" s="1">
        <v>102761</v>
      </c>
      <c r="D425" s="27">
        <v>102761</v>
      </c>
      <c r="E425" s="1" t="s">
        <v>946</v>
      </c>
      <c r="F425" s="34" t="s">
        <v>536</v>
      </c>
      <c r="G425" s="34" t="s">
        <v>186</v>
      </c>
      <c r="H425" s="30">
        <v>44665</v>
      </c>
      <c r="I425" s="30" t="s">
        <v>39</v>
      </c>
      <c r="J425" s="30" t="s">
        <v>39</v>
      </c>
      <c r="K425" s="42">
        <f t="shared" ca="1" si="37"/>
        <v>637</v>
      </c>
      <c r="L425" s="44" t="str">
        <f t="shared" si="38"/>
        <v>Billable</v>
      </c>
      <c r="M425" s="34" t="s">
        <v>187</v>
      </c>
      <c r="N425" s="1" t="s">
        <v>41</v>
      </c>
      <c r="O425" s="1" t="s">
        <v>42</v>
      </c>
      <c r="P425" s="1"/>
      <c r="Q425" s="1"/>
      <c r="R425" s="1" t="s">
        <v>43</v>
      </c>
      <c r="S425" s="33" t="s">
        <v>239</v>
      </c>
      <c r="T425" s="47" t="s">
        <v>965</v>
      </c>
      <c r="U425" s="47" t="s">
        <v>20</v>
      </c>
      <c r="V425" s="47" t="s">
        <v>20</v>
      </c>
      <c r="W425" s="47" t="s">
        <v>965</v>
      </c>
      <c r="X425" s="47" t="s">
        <v>965</v>
      </c>
      <c r="Y425" s="47" t="s">
        <v>965</v>
      </c>
      <c r="Z425" s="47" t="s">
        <v>965</v>
      </c>
      <c r="AA425" s="47" t="s">
        <v>965</v>
      </c>
      <c r="AB425" s="47" t="s">
        <v>20</v>
      </c>
      <c r="AC425" s="47" t="s">
        <v>20</v>
      </c>
      <c r="AD425" s="47" t="s">
        <v>965</v>
      </c>
      <c r="AE425" s="47" t="s">
        <v>965</v>
      </c>
      <c r="AF425" s="47" t="s">
        <v>965</v>
      </c>
      <c r="AG425" s="47" t="s">
        <v>965</v>
      </c>
      <c r="AH425" s="47" t="s">
        <v>968</v>
      </c>
      <c r="AI425" s="47" t="s">
        <v>20</v>
      </c>
      <c r="AJ425" s="47" t="s">
        <v>20</v>
      </c>
      <c r="AK425" s="47" t="s">
        <v>22</v>
      </c>
      <c r="AL425" s="47" t="s">
        <v>965</v>
      </c>
      <c r="AM425" s="47" t="s">
        <v>965</v>
      </c>
      <c r="AN425" s="47" t="s">
        <v>965</v>
      </c>
      <c r="AO425" s="47" t="s">
        <v>965</v>
      </c>
      <c r="AP425" s="47" t="s">
        <v>20</v>
      </c>
      <c r="AQ425" s="47" t="s">
        <v>20</v>
      </c>
      <c r="AR425" s="47" t="s">
        <v>20</v>
      </c>
      <c r="AS425" s="47" t="s">
        <v>965</v>
      </c>
      <c r="AT425" s="47" t="s">
        <v>965</v>
      </c>
      <c r="AU425" s="47" t="s">
        <v>965</v>
      </c>
      <c r="AV425" s="47" t="s">
        <v>967</v>
      </c>
      <c r="AW425" s="47" t="s">
        <v>20</v>
      </c>
      <c r="AX425" s="47" t="s">
        <v>20</v>
      </c>
      <c r="AY425" s="42">
        <f>COUNTIFS($T425:$AX425,"P")</f>
        <v>17</v>
      </c>
      <c r="AZ425" s="42">
        <f>COUNTIFS($T425:$AX425,"HD")/2</f>
        <v>0</v>
      </c>
      <c r="BA425" s="42">
        <f>COUNTIFS($T425:$AX425,"DO")</f>
        <v>11</v>
      </c>
      <c r="BB425" s="1">
        <f>COUNTIFS($T425:$AX425,"UPL")</f>
        <v>0</v>
      </c>
      <c r="BC425" s="42">
        <f>COUNTIFS($T425:$AX425,"LWP")</f>
        <v>1</v>
      </c>
      <c r="BD425" s="42">
        <f>SUM(COUNTIFS($T425:$AX425,{"PAT","MAT"}))</f>
        <v>0</v>
      </c>
      <c r="BE425" s="42">
        <f>COUNTIFS($T425:$AX425,"HO")</f>
        <v>0</v>
      </c>
      <c r="BF425" s="42">
        <f>COUNTIFS($T425:$AX425,"NA")</f>
        <v>0</v>
      </c>
      <c r="BG425" s="42">
        <f>COUNTIFS($T425:$AX425,"PL")</f>
        <v>1</v>
      </c>
      <c r="BH425" s="42">
        <f>COUNTIFS($T425:$AX425,"CL")</f>
        <v>1</v>
      </c>
      <c r="BI425" s="42">
        <f>COUNTIFS($T425:$AX425,"BL")</f>
        <v>0</v>
      </c>
      <c r="BJ425" s="42">
        <f>COUNTIFS($T425:$AX425,"CO")</f>
        <v>0</v>
      </c>
      <c r="BK425" s="42">
        <f t="shared" si="39"/>
        <v>2</v>
      </c>
      <c r="BL425" s="42">
        <f t="shared" si="40"/>
        <v>1</v>
      </c>
      <c r="BM425" s="42">
        <f t="shared" si="41"/>
        <v>1</v>
      </c>
      <c r="BN425" s="42">
        <f>SUM(AY425:BJ425)+SUM(COUNTIFS(Q425:AX425,{"TERM","RESIGNED"}))</f>
        <v>31</v>
      </c>
      <c r="BO425" s="1" t="s">
        <v>45</v>
      </c>
      <c r="BP425" s="42" t="s">
        <v>1018</v>
      </c>
      <c r="BQ425" s="34"/>
    </row>
    <row r="426" spans="1:69" x14ac:dyDescent="0.25">
      <c r="A426" s="32">
        <f t="shared" si="42"/>
        <v>424</v>
      </c>
      <c r="B426" s="1" t="s">
        <v>172</v>
      </c>
      <c r="C426" s="1">
        <v>102775</v>
      </c>
      <c r="D426" s="27">
        <v>102775</v>
      </c>
      <c r="E426" s="1" t="s">
        <v>946</v>
      </c>
      <c r="F426" s="34" t="s">
        <v>539</v>
      </c>
      <c r="G426" s="34" t="s">
        <v>60</v>
      </c>
      <c r="H426" s="30">
        <v>44666</v>
      </c>
      <c r="I426" s="30" t="s">
        <v>39</v>
      </c>
      <c r="J426" s="30" t="s">
        <v>39</v>
      </c>
      <c r="K426" s="42">
        <f t="shared" ca="1" si="37"/>
        <v>636</v>
      </c>
      <c r="L426" s="44" t="str">
        <f t="shared" si="38"/>
        <v>Non Billable</v>
      </c>
      <c r="M426" s="34" t="s">
        <v>91</v>
      </c>
      <c r="N426" s="1" t="s">
        <v>41</v>
      </c>
      <c r="O426" s="1" t="s">
        <v>42</v>
      </c>
      <c r="P426" s="1"/>
      <c r="Q426" s="1"/>
      <c r="R426" s="1" t="s">
        <v>43</v>
      </c>
      <c r="S426" s="33" t="s">
        <v>217</v>
      </c>
      <c r="T426" s="47" t="s">
        <v>965</v>
      </c>
      <c r="U426" s="47" t="s">
        <v>20</v>
      </c>
      <c r="V426" s="47" t="s">
        <v>20</v>
      </c>
      <c r="W426" s="47" t="s">
        <v>965</v>
      </c>
      <c r="X426" s="47" t="s">
        <v>965</v>
      </c>
      <c r="Y426" s="47" t="s">
        <v>965</v>
      </c>
      <c r="Z426" s="47" t="s">
        <v>965</v>
      </c>
      <c r="AA426" s="47" t="s">
        <v>965</v>
      </c>
      <c r="AB426" s="47" t="s">
        <v>20</v>
      </c>
      <c r="AC426" s="47" t="s">
        <v>20</v>
      </c>
      <c r="AD426" s="47" t="s">
        <v>965</v>
      </c>
      <c r="AE426" s="47" t="s">
        <v>965</v>
      </c>
      <c r="AF426" s="47" t="s">
        <v>965</v>
      </c>
      <c r="AG426" s="47" t="s">
        <v>965</v>
      </c>
      <c r="AH426" s="47" t="s">
        <v>965</v>
      </c>
      <c r="AI426" s="47" t="s">
        <v>20</v>
      </c>
      <c r="AJ426" s="47" t="s">
        <v>20</v>
      </c>
      <c r="AK426" s="47" t="s">
        <v>965</v>
      </c>
      <c r="AL426" s="47" t="s">
        <v>965</v>
      </c>
      <c r="AM426" s="47" t="s">
        <v>965</v>
      </c>
      <c r="AN426" s="47" t="s">
        <v>965</v>
      </c>
      <c r="AO426" s="47" t="s">
        <v>965</v>
      </c>
      <c r="AP426" s="47" t="s">
        <v>20</v>
      </c>
      <c r="AQ426" s="47" t="s">
        <v>20</v>
      </c>
      <c r="AR426" s="47" t="s">
        <v>20</v>
      </c>
      <c r="AS426" s="47" t="s">
        <v>965</v>
      </c>
      <c r="AT426" s="47" t="s">
        <v>965</v>
      </c>
      <c r="AU426" s="47" t="s">
        <v>965</v>
      </c>
      <c r="AV426" s="47" t="s">
        <v>965</v>
      </c>
      <c r="AW426" s="47" t="s">
        <v>20</v>
      </c>
      <c r="AX426" s="47" t="s">
        <v>20</v>
      </c>
      <c r="AY426" s="42">
        <f>COUNTIFS($T426:$AX426,"P")</f>
        <v>20</v>
      </c>
      <c r="AZ426" s="42">
        <f>COUNTIFS($T426:$AX426,"HD")/2</f>
        <v>0</v>
      </c>
      <c r="BA426" s="42">
        <f>COUNTIFS($T426:$AX426,"DO")</f>
        <v>11</v>
      </c>
      <c r="BB426" s="1">
        <f>COUNTIFS($T426:$AX426,"UPL")</f>
        <v>0</v>
      </c>
      <c r="BC426" s="42">
        <f>COUNTIFS($T426:$AX426,"LWP")</f>
        <v>0</v>
      </c>
      <c r="BD426" s="42">
        <f>SUM(COUNTIFS($T426:$AX426,{"PAT","MAT"}))</f>
        <v>0</v>
      </c>
      <c r="BE426" s="42">
        <f>COUNTIFS($T426:$AX426,"HO")</f>
        <v>0</v>
      </c>
      <c r="BF426" s="42">
        <f>COUNTIFS($T426:$AX426,"NA")</f>
        <v>0</v>
      </c>
      <c r="BG426" s="42">
        <f>COUNTIFS($T426:$AX426,"PL")</f>
        <v>0</v>
      </c>
      <c r="BH426" s="42">
        <f>COUNTIFS($T426:$AX426,"CL")</f>
        <v>0</v>
      </c>
      <c r="BI426" s="42">
        <f>COUNTIFS($T426:$AX426,"BL")</f>
        <v>0</v>
      </c>
      <c r="BJ426" s="42">
        <f>COUNTIFS($T426:$AX426,"CO")</f>
        <v>0</v>
      </c>
      <c r="BK426" s="42">
        <f t="shared" si="39"/>
        <v>0</v>
      </c>
      <c r="BL426" s="42">
        <f t="shared" si="40"/>
        <v>1</v>
      </c>
      <c r="BM426" s="42">
        <f t="shared" si="41"/>
        <v>1</v>
      </c>
      <c r="BN426" s="42">
        <f>SUM(AY426:BJ426)+SUM(COUNTIFS(Q426:AX426,{"TERM","RESIGNED"}))</f>
        <v>31</v>
      </c>
      <c r="BO426" s="1" t="s">
        <v>45</v>
      </c>
      <c r="BP426" s="42" t="s">
        <v>1214</v>
      </c>
      <c r="BQ426" s="34"/>
    </row>
    <row r="427" spans="1:69" x14ac:dyDescent="0.25">
      <c r="A427" s="32">
        <f t="shared" si="42"/>
        <v>425</v>
      </c>
      <c r="B427" s="1" t="s">
        <v>172</v>
      </c>
      <c r="C427" s="1">
        <v>102778</v>
      </c>
      <c r="D427" s="27">
        <v>102778</v>
      </c>
      <c r="E427" s="1" t="s">
        <v>946</v>
      </c>
      <c r="F427" s="34" t="s">
        <v>541</v>
      </c>
      <c r="G427" s="34" t="s">
        <v>262</v>
      </c>
      <c r="H427" s="30">
        <v>44672</v>
      </c>
      <c r="I427" s="30" t="s">
        <v>39</v>
      </c>
      <c r="J427" s="30" t="s">
        <v>39</v>
      </c>
      <c r="K427" s="42">
        <f t="shared" ca="1" si="37"/>
        <v>630</v>
      </c>
      <c r="L427" s="44" t="str">
        <f t="shared" si="38"/>
        <v>Non Billable</v>
      </c>
      <c r="M427" s="34" t="s">
        <v>191</v>
      </c>
      <c r="N427" s="1" t="s">
        <v>41</v>
      </c>
      <c r="O427" s="1" t="s">
        <v>42</v>
      </c>
      <c r="P427" s="1"/>
      <c r="Q427" s="1"/>
      <c r="R427" s="1" t="s">
        <v>43</v>
      </c>
      <c r="S427" s="33" t="s">
        <v>192</v>
      </c>
      <c r="T427" s="47" t="s">
        <v>965</v>
      </c>
      <c r="U427" s="47" t="s">
        <v>20</v>
      </c>
      <c r="V427" s="47" t="s">
        <v>20</v>
      </c>
      <c r="W427" s="47" t="s">
        <v>965</v>
      </c>
      <c r="X427" s="47" t="s">
        <v>965</v>
      </c>
      <c r="Y427" s="47" t="s">
        <v>965</v>
      </c>
      <c r="Z427" s="47" t="s">
        <v>965</v>
      </c>
      <c r="AA427" s="47" t="s">
        <v>967</v>
      </c>
      <c r="AB427" s="47" t="s">
        <v>20</v>
      </c>
      <c r="AC427" s="47" t="s">
        <v>20</v>
      </c>
      <c r="AD427" s="47" t="s">
        <v>965</v>
      </c>
      <c r="AE427" s="47" t="s">
        <v>965</v>
      </c>
      <c r="AF427" s="47" t="s">
        <v>965</v>
      </c>
      <c r="AG427" s="47" t="s">
        <v>965</v>
      </c>
      <c r="AH427" s="47" t="s">
        <v>965</v>
      </c>
      <c r="AI427" s="47" t="s">
        <v>20</v>
      </c>
      <c r="AJ427" s="47" t="s">
        <v>20</v>
      </c>
      <c r="AK427" s="47" t="s">
        <v>965</v>
      </c>
      <c r="AL427" s="47" t="s">
        <v>965</v>
      </c>
      <c r="AM427" s="47" t="s">
        <v>968</v>
      </c>
      <c r="AN427" s="47" t="s">
        <v>965</v>
      </c>
      <c r="AO427" s="47" t="s">
        <v>965</v>
      </c>
      <c r="AP427" s="47" t="s">
        <v>20</v>
      </c>
      <c r="AQ427" s="47" t="s">
        <v>20</v>
      </c>
      <c r="AR427" s="47" t="s">
        <v>20</v>
      </c>
      <c r="AS427" s="47" t="s">
        <v>965</v>
      </c>
      <c r="AT427" s="47" t="s">
        <v>965</v>
      </c>
      <c r="AU427" s="47" t="s">
        <v>965</v>
      </c>
      <c r="AV427" s="47" t="s">
        <v>965</v>
      </c>
      <c r="AW427" s="47" t="s">
        <v>20</v>
      </c>
      <c r="AX427" s="47" t="s">
        <v>20</v>
      </c>
      <c r="AY427" s="42">
        <f>COUNTIFS($T427:$AX427,"P")</f>
        <v>18</v>
      </c>
      <c r="AZ427" s="42">
        <f>COUNTIFS($T427:$AX427,"HD")/2</f>
        <v>0</v>
      </c>
      <c r="BA427" s="42">
        <f>COUNTIFS($T427:$AX427,"DO")</f>
        <v>11</v>
      </c>
      <c r="BB427" s="1">
        <f>COUNTIFS($T427:$AX427,"UPL")</f>
        <v>0</v>
      </c>
      <c r="BC427" s="42">
        <f>COUNTIFS($T427:$AX427,"LWP")</f>
        <v>0</v>
      </c>
      <c r="BD427" s="42">
        <f>SUM(COUNTIFS($T427:$AX427,{"PAT","MAT"}))</f>
        <v>0</v>
      </c>
      <c r="BE427" s="42">
        <f>COUNTIFS($T427:$AX427,"HO")</f>
        <v>0</v>
      </c>
      <c r="BF427" s="42">
        <f>COUNTIFS($T427:$AX427,"NA")</f>
        <v>0</v>
      </c>
      <c r="BG427" s="42">
        <f>COUNTIFS($T427:$AX427,"PL")</f>
        <v>1</v>
      </c>
      <c r="BH427" s="42">
        <f>COUNTIFS($T427:$AX427,"CL")</f>
        <v>1</v>
      </c>
      <c r="BI427" s="42">
        <f>COUNTIFS($T427:$AX427,"BL")</f>
        <v>0</v>
      </c>
      <c r="BJ427" s="42">
        <f>COUNTIFS($T427:$AX427,"CO")</f>
        <v>0</v>
      </c>
      <c r="BK427" s="42">
        <f t="shared" si="39"/>
        <v>2</v>
      </c>
      <c r="BL427" s="42">
        <f t="shared" si="40"/>
        <v>1</v>
      </c>
      <c r="BM427" s="42">
        <f t="shared" si="41"/>
        <v>1</v>
      </c>
      <c r="BN427" s="42">
        <f>SUM(AY427:BJ427)+SUM(COUNTIFS(Q427:AX427,{"TERM","RESIGNED"}))</f>
        <v>31</v>
      </c>
      <c r="BO427" s="1" t="s">
        <v>45</v>
      </c>
      <c r="BP427" s="42" t="s">
        <v>1018</v>
      </c>
      <c r="BQ427" s="34"/>
    </row>
    <row r="428" spans="1:69" x14ac:dyDescent="0.25">
      <c r="A428" s="32">
        <f t="shared" si="42"/>
        <v>426</v>
      </c>
      <c r="B428" s="1" t="s">
        <v>172</v>
      </c>
      <c r="C428" s="1">
        <v>102783</v>
      </c>
      <c r="D428" s="27">
        <v>102783</v>
      </c>
      <c r="E428" s="1" t="s">
        <v>945</v>
      </c>
      <c r="F428" s="34" t="s">
        <v>540</v>
      </c>
      <c r="G428" s="34" t="s">
        <v>186</v>
      </c>
      <c r="H428" s="30">
        <v>44672</v>
      </c>
      <c r="I428" s="30" t="s">
        <v>39</v>
      </c>
      <c r="J428" s="30" t="s">
        <v>39</v>
      </c>
      <c r="K428" s="42">
        <f t="shared" ca="1" si="37"/>
        <v>630</v>
      </c>
      <c r="L428" s="44" t="str">
        <f t="shared" si="38"/>
        <v>Billable</v>
      </c>
      <c r="M428" s="34" t="s">
        <v>187</v>
      </c>
      <c r="N428" s="1" t="s">
        <v>41</v>
      </c>
      <c r="O428" s="1" t="s">
        <v>42</v>
      </c>
      <c r="P428" s="1"/>
      <c r="Q428" s="1"/>
      <c r="R428" s="1" t="s">
        <v>43</v>
      </c>
      <c r="S428" s="33" t="s">
        <v>248</v>
      </c>
      <c r="T428" s="47" t="s">
        <v>965</v>
      </c>
      <c r="U428" s="47" t="s">
        <v>20</v>
      </c>
      <c r="V428" s="47" t="s">
        <v>20</v>
      </c>
      <c r="W428" s="47" t="s">
        <v>965</v>
      </c>
      <c r="X428" s="47" t="s">
        <v>22</v>
      </c>
      <c r="Y428" s="47" t="s">
        <v>965</v>
      </c>
      <c r="Z428" s="47" t="s">
        <v>965</v>
      </c>
      <c r="AA428" s="47" t="s">
        <v>965</v>
      </c>
      <c r="AB428" s="47" t="s">
        <v>20</v>
      </c>
      <c r="AC428" s="47" t="s">
        <v>20</v>
      </c>
      <c r="AD428" s="47" t="s">
        <v>965</v>
      </c>
      <c r="AE428" s="47" t="s">
        <v>965</v>
      </c>
      <c r="AF428" s="47" t="s">
        <v>965</v>
      </c>
      <c r="AG428" s="47" t="s">
        <v>965</v>
      </c>
      <c r="AH428" s="47" t="s">
        <v>965</v>
      </c>
      <c r="AI428" s="47" t="s">
        <v>20</v>
      </c>
      <c r="AJ428" s="47" t="s">
        <v>20</v>
      </c>
      <c r="AK428" s="47" t="s">
        <v>965</v>
      </c>
      <c r="AL428" s="47" t="s">
        <v>965</v>
      </c>
      <c r="AM428" s="47" t="s">
        <v>965</v>
      </c>
      <c r="AN428" s="47" t="s">
        <v>22</v>
      </c>
      <c r="AO428" s="47" t="s">
        <v>965</v>
      </c>
      <c r="AP428" s="47" t="s">
        <v>20</v>
      </c>
      <c r="AQ428" s="47" t="s">
        <v>20</v>
      </c>
      <c r="AR428" s="47" t="s">
        <v>20</v>
      </c>
      <c r="AS428" s="47" t="s">
        <v>967</v>
      </c>
      <c r="AT428" s="47" t="s">
        <v>965</v>
      </c>
      <c r="AU428" s="47" t="s">
        <v>965</v>
      </c>
      <c r="AV428" s="47" t="s">
        <v>967</v>
      </c>
      <c r="AW428" s="47" t="s">
        <v>20</v>
      </c>
      <c r="AX428" s="47" t="s">
        <v>20</v>
      </c>
      <c r="AY428" s="42">
        <f>COUNTIFS($T428:$AX428,"P")</f>
        <v>16</v>
      </c>
      <c r="AZ428" s="42">
        <f>COUNTIFS($T428:$AX428,"HD")/2</f>
        <v>0</v>
      </c>
      <c r="BA428" s="42">
        <f>COUNTIFS($T428:$AX428,"DO")</f>
        <v>11</v>
      </c>
      <c r="BB428" s="1">
        <f>COUNTIFS($T428:$AX428,"UPL")</f>
        <v>0</v>
      </c>
      <c r="BC428" s="42">
        <f>COUNTIFS($T428:$AX428,"LWP")</f>
        <v>2</v>
      </c>
      <c r="BD428" s="42">
        <f>SUM(COUNTIFS($T428:$AX428,{"PAT","MAT"}))</f>
        <v>0</v>
      </c>
      <c r="BE428" s="42">
        <f>COUNTIFS($T428:$AX428,"HO")</f>
        <v>0</v>
      </c>
      <c r="BF428" s="42">
        <f>COUNTIFS($T428:$AX428,"NA")</f>
        <v>0</v>
      </c>
      <c r="BG428" s="42">
        <f>COUNTIFS($T428:$AX428,"PL")</f>
        <v>0</v>
      </c>
      <c r="BH428" s="42">
        <f>COUNTIFS($T428:$AX428,"CL")</f>
        <v>2</v>
      </c>
      <c r="BI428" s="42">
        <f>COUNTIFS($T428:$AX428,"BL")</f>
        <v>0</v>
      </c>
      <c r="BJ428" s="42">
        <f>COUNTIFS($T428:$AX428,"CO")</f>
        <v>0</v>
      </c>
      <c r="BK428" s="42">
        <f t="shared" si="39"/>
        <v>2</v>
      </c>
      <c r="BL428" s="42">
        <f t="shared" si="40"/>
        <v>0</v>
      </c>
      <c r="BM428" s="42">
        <f t="shared" si="41"/>
        <v>1</v>
      </c>
      <c r="BN428" s="42">
        <f>SUM(AY428:BJ428)+SUM(COUNTIFS(Q428:AX428,{"TERM","RESIGNED"}))</f>
        <v>31</v>
      </c>
      <c r="BO428" s="1" t="s">
        <v>45</v>
      </c>
      <c r="BP428" s="42" t="s">
        <v>1018</v>
      </c>
      <c r="BQ428" s="34"/>
    </row>
    <row r="429" spans="1:69" x14ac:dyDescent="0.25">
      <c r="A429" s="32">
        <f t="shared" si="42"/>
        <v>427</v>
      </c>
      <c r="B429" s="1" t="s">
        <v>172</v>
      </c>
      <c r="C429" s="1">
        <v>102796</v>
      </c>
      <c r="D429" s="27">
        <v>102796</v>
      </c>
      <c r="E429" s="1" t="s">
        <v>946</v>
      </c>
      <c r="F429" s="34" t="s">
        <v>544</v>
      </c>
      <c r="G429" s="34" t="s">
        <v>190</v>
      </c>
      <c r="H429" s="30">
        <v>44672</v>
      </c>
      <c r="I429" s="30" t="s">
        <v>39</v>
      </c>
      <c r="J429" s="30" t="s">
        <v>39</v>
      </c>
      <c r="K429" s="42">
        <f t="shared" ca="1" si="37"/>
        <v>630</v>
      </c>
      <c r="L429" s="44" t="str">
        <f t="shared" si="38"/>
        <v>Billable</v>
      </c>
      <c r="M429" s="34" t="s">
        <v>187</v>
      </c>
      <c r="N429" s="1" t="s">
        <v>41</v>
      </c>
      <c r="O429" s="1" t="s">
        <v>42</v>
      </c>
      <c r="P429" s="1"/>
      <c r="Q429" s="1"/>
      <c r="R429" s="1" t="s">
        <v>43</v>
      </c>
      <c r="S429" s="33" t="s">
        <v>431</v>
      </c>
      <c r="T429" s="47" t="s">
        <v>965</v>
      </c>
      <c r="U429" s="47" t="s">
        <v>20</v>
      </c>
      <c r="V429" s="47" t="s">
        <v>20</v>
      </c>
      <c r="W429" s="47" t="s">
        <v>965</v>
      </c>
      <c r="X429" s="47" t="s">
        <v>965</v>
      </c>
      <c r="Y429" s="47" t="s">
        <v>965</v>
      </c>
      <c r="Z429" s="47" t="s">
        <v>965</v>
      </c>
      <c r="AA429" s="47" t="s">
        <v>967</v>
      </c>
      <c r="AB429" s="47" t="s">
        <v>20</v>
      </c>
      <c r="AC429" s="47" t="s">
        <v>20</v>
      </c>
      <c r="AD429" s="47" t="s">
        <v>965</v>
      </c>
      <c r="AE429" s="47" t="s">
        <v>965</v>
      </c>
      <c r="AF429" s="47" t="s">
        <v>965</v>
      </c>
      <c r="AG429" s="47" t="s">
        <v>965</v>
      </c>
      <c r="AH429" s="47" t="s">
        <v>965</v>
      </c>
      <c r="AI429" s="47" t="s">
        <v>20</v>
      </c>
      <c r="AJ429" s="47" t="s">
        <v>20</v>
      </c>
      <c r="AK429" s="47" t="s">
        <v>965</v>
      </c>
      <c r="AL429" s="47" t="s">
        <v>965</v>
      </c>
      <c r="AM429" s="47" t="s">
        <v>965</v>
      </c>
      <c r="AN429" s="47" t="s">
        <v>965</v>
      </c>
      <c r="AO429" s="47" t="s">
        <v>965</v>
      </c>
      <c r="AP429" s="47" t="s">
        <v>20</v>
      </c>
      <c r="AQ429" s="47" t="s">
        <v>20</v>
      </c>
      <c r="AR429" s="47" t="s">
        <v>20</v>
      </c>
      <c r="AS429" s="47" t="s">
        <v>968</v>
      </c>
      <c r="AT429" s="47" t="s">
        <v>967</v>
      </c>
      <c r="AU429" s="47" t="s">
        <v>965</v>
      </c>
      <c r="AV429" s="47" t="s">
        <v>22</v>
      </c>
      <c r="AW429" s="47" t="s">
        <v>20</v>
      </c>
      <c r="AX429" s="47" t="s">
        <v>20</v>
      </c>
      <c r="AY429" s="42">
        <f>COUNTIFS($T429:$AX429,"P")</f>
        <v>16</v>
      </c>
      <c r="AZ429" s="42">
        <f>COUNTIFS($T429:$AX429,"HD")/2</f>
        <v>0</v>
      </c>
      <c r="BA429" s="42">
        <f>COUNTIFS($T429:$AX429,"DO")</f>
        <v>11</v>
      </c>
      <c r="BB429" s="1">
        <f>COUNTIFS($T429:$AX429,"UPL")</f>
        <v>0</v>
      </c>
      <c r="BC429" s="42">
        <f>COUNTIFS($T429:$AX429,"LWP")</f>
        <v>1</v>
      </c>
      <c r="BD429" s="42">
        <f>SUM(COUNTIFS($T429:$AX429,{"PAT","MAT"}))</f>
        <v>0</v>
      </c>
      <c r="BE429" s="42">
        <f>COUNTIFS($T429:$AX429,"HO")</f>
        <v>0</v>
      </c>
      <c r="BF429" s="42">
        <f>COUNTIFS($T429:$AX429,"NA")</f>
        <v>0</v>
      </c>
      <c r="BG429" s="42">
        <f>COUNTIFS($T429:$AX429,"PL")</f>
        <v>1</v>
      </c>
      <c r="BH429" s="42">
        <f>COUNTIFS($T429:$AX429,"CL")</f>
        <v>2</v>
      </c>
      <c r="BI429" s="42">
        <f>COUNTIFS($T429:$AX429,"BL")</f>
        <v>0</v>
      </c>
      <c r="BJ429" s="42">
        <f>COUNTIFS($T429:$AX429,"CO")</f>
        <v>0</v>
      </c>
      <c r="BK429" s="42">
        <f t="shared" si="39"/>
        <v>3</v>
      </c>
      <c r="BL429" s="42">
        <f t="shared" si="40"/>
        <v>0</v>
      </c>
      <c r="BM429" s="42">
        <f t="shared" si="41"/>
        <v>1</v>
      </c>
      <c r="BN429" s="42">
        <f>SUM(AY429:BJ429)+SUM(COUNTIFS(Q429:AX429,{"TERM","RESIGNED"}))</f>
        <v>31</v>
      </c>
      <c r="BO429" s="1" t="s">
        <v>45</v>
      </c>
      <c r="BP429" s="42" t="s">
        <v>1018</v>
      </c>
      <c r="BQ429" s="34"/>
    </row>
    <row r="430" spans="1:69" x14ac:dyDescent="0.25">
      <c r="A430" s="32">
        <f t="shared" si="42"/>
        <v>428</v>
      </c>
      <c r="B430" s="1" t="s">
        <v>172</v>
      </c>
      <c r="C430" s="1">
        <v>102814</v>
      </c>
      <c r="D430" s="27">
        <v>102814</v>
      </c>
      <c r="E430" s="1" t="s">
        <v>946</v>
      </c>
      <c r="F430" s="34" t="s">
        <v>543</v>
      </c>
      <c r="G430" s="34" t="s">
        <v>123</v>
      </c>
      <c r="H430" s="30">
        <v>44672</v>
      </c>
      <c r="I430" s="30" t="s">
        <v>39</v>
      </c>
      <c r="J430" s="30" t="s">
        <v>39</v>
      </c>
      <c r="K430" s="42">
        <f t="shared" ca="1" si="37"/>
        <v>630</v>
      </c>
      <c r="L430" s="44" t="str">
        <f t="shared" si="38"/>
        <v>Billable</v>
      </c>
      <c r="M430" s="34" t="s">
        <v>124</v>
      </c>
      <c r="N430" s="1" t="s">
        <v>41</v>
      </c>
      <c r="O430" s="1" t="s">
        <v>42</v>
      </c>
      <c r="P430" s="1"/>
      <c r="Q430" s="1"/>
      <c r="R430" s="1" t="s">
        <v>43</v>
      </c>
      <c r="S430" s="33" t="s">
        <v>542</v>
      </c>
      <c r="T430" s="47" t="s">
        <v>22</v>
      </c>
      <c r="U430" s="47" t="s">
        <v>20</v>
      </c>
      <c r="V430" s="47" t="s">
        <v>20</v>
      </c>
      <c r="W430" s="47" t="s">
        <v>965</v>
      </c>
      <c r="X430" s="47" t="s">
        <v>965</v>
      </c>
      <c r="Y430" s="47" t="s">
        <v>965</v>
      </c>
      <c r="Z430" s="47" t="s">
        <v>21</v>
      </c>
      <c r="AA430" s="47" t="s">
        <v>965</v>
      </c>
      <c r="AB430" s="47" t="s">
        <v>20</v>
      </c>
      <c r="AC430" s="47" t="s">
        <v>20</v>
      </c>
      <c r="AD430" s="47" t="s">
        <v>965</v>
      </c>
      <c r="AE430" s="47" t="s">
        <v>965</v>
      </c>
      <c r="AF430" s="47" t="s">
        <v>22</v>
      </c>
      <c r="AG430" s="47" t="s">
        <v>965</v>
      </c>
      <c r="AH430" s="47" t="s">
        <v>967</v>
      </c>
      <c r="AI430" s="47" t="s">
        <v>20</v>
      </c>
      <c r="AJ430" s="47" t="s">
        <v>20</v>
      </c>
      <c r="AK430" s="47" t="s">
        <v>965</v>
      </c>
      <c r="AL430" s="47" t="s">
        <v>965</v>
      </c>
      <c r="AM430" s="47" t="s">
        <v>965</v>
      </c>
      <c r="AN430" s="47" t="s">
        <v>965</v>
      </c>
      <c r="AO430" s="47" t="s">
        <v>965</v>
      </c>
      <c r="AP430" s="47" t="s">
        <v>20</v>
      </c>
      <c r="AQ430" s="47" t="s">
        <v>20</v>
      </c>
      <c r="AR430" s="47" t="s">
        <v>20</v>
      </c>
      <c r="AS430" s="47" t="s">
        <v>22</v>
      </c>
      <c r="AT430" s="47" t="s">
        <v>965</v>
      </c>
      <c r="AU430" s="47" t="s">
        <v>965</v>
      </c>
      <c r="AV430" s="47" t="s">
        <v>965</v>
      </c>
      <c r="AW430" s="47" t="s">
        <v>20</v>
      </c>
      <c r="AX430" s="47" t="s">
        <v>20</v>
      </c>
      <c r="AY430" s="42">
        <f>COUNTIFS($T430:$AX430,"P")</f>
        <v>15</v>
      </c>
      <c r="AZ430" s="42">
        <f>COUNTIFS($T430:$AX430,"HD")/2</f>
        <v>0</v>
      </c>
      <c r="BA430" s="42">
        <f>COUNTIFS($T430:$AX430,"DO")</f>
        <v>11</v>
      </c>
      <c r="BB430" s="1">
        <f>COUNTIFS($T430:$AX430,"UPL")</f>
        <v>1</v>
      </c>
      <c r="BC430" s="42">
        <f>COUNTIFS($T430:$AX430,"LWP")</f>
        <v>3</v>
      </c>
      <c r="BD430" s="42">
        <f>SUM(COUNTIFS($T430:$AX430,{"PAT","MAT"}))</f>
        <v>0</v>
      </c>
      <c r="BE430" s="42">
        <f>COUNTIFS($T430:$AX430,"HO")</f>
        <v>0</v>
      </c>
      <c r="BF430" s="42">
        <f>COUNTIFS($T430:$AX430,"NA")</f>
        <v>0</v>
      </c>
      <c r="BG430" s="42">
        <f>COUNTIFS($T430:$AX430,"PL")</f>
        <v>0</v>
      </c>
      <c r="BH430" s="42">
        <f>COUNTIFS($T430:$AX430,"CL")</f>
        <v>1</v>
      </c>
      <c r="BI430" s="42">
        <f>COUNTIFS($T430:$AX430,"BL")</f>
        <v>0</v>
      </c>
      <c r="BJ430" s="42">
        <f>COUNTIFS($T430:$AX430,"CO")</f>
        <v>0</v>
      </c>
      <c r="BK430" s="42">
        <f t="shared" si="39"/>
        <v>1</v>
      </c>
      <c r="BL430" s="42">
        <f t="shared" si="40"/>
        <v>0</v>
      </c>
      <c r="BM430" s="42">
        <f t="shared" si="41"/>
        <v>1</v>
      </c>
      <c r="BN430" s="42">
        <f>SUM(AY430:BJ430)+SUM(COUNTIFS(Q430:AX430,{"TERM","RESIGNED"}))</f>
        <v>31</v>
      </c>
      <c r="BO430" s="1" t="s">
        <v>45</v>
      </c>
      <c r="BP430" s="42" t="s">
        <v>1018</v>
      </c>
      <c r="BQ430" s="34"/>
    </row>
    <row r="431" spans="1:69" x14ac:dyDescent="0.25">
      <c r="A431" s="32">
        <f t="shared" si="42"/>
        <v>429</v>
      </c>
      <c r="B431" s="1" t="s">
        <v>172</v>
      </c>
      <c r="C431" s="1">
        <v>102839</v>
      </c>
      <c r="D431" s="27">
        <v>102839</v>
      </c>
      <c r="E431" s="1" t="s">
        <v>946</v>
      </c>
      <c r="F431" s="34" t="s">
        <v>545</v>
      </c>
      <c r="G431" s="34" t="s">
        <v>123</v>
      </c>
      <c r="H431" s="30">
        <v>44679</v>
      </c>
      <c r="I431" s="30" t="s">
        <v>39</v>
      </c>
      <c r="J431" s="30" t="s">
        <v>39</v>
      </c>
      <c r="K431" s="42">
        <f t="shared" ca="1" si="37"/>
        <v>623</v>
      </c>
      <c r="L431" s="44" t="str">
        <f t="shared" si="38"/>
        <v>Billable</v>
      </c>
      <c r="M431" s="34" t="s">
        <v>124</v>
      </c>
      <c r="N431" s="1" t="s">
        <v>41</v>
      </c>
      <c r="O431" s="1" t="s">
        <v>42</v>
      </c>
      <c r="P431" s="1"/>
      <c r="Q431" s="1"/>
      <c r="R431" s="1" t="s">
        <v>43</v>
      </c>
      <c r="S431" s="33" t="s">
        <v>429</v>
      </c>
      <c r="T431" s="47" t="s">
        <v>965</v>
      </c>
      <c r="U431" s="47" t="s">
        <v>20</v>
      </c>
      <c r="V431" s="47" t="s">
        <v>20</v>
      </c>
      <c r="W431" s="47" t="s">
        <v>965</v>
      </c>
      <c r="X431" s="47" t="s">
        <v>965</v>
      </c>
      <c r="Y431" s="47" t="s">
        <v>965</v>
      </c>
      <c r="Z431" s="47" t="s">
        <v>965</v>
      </c>
      <c r="AA431" s="47" t="s">
        <v>968</v>
      </c>
      <c r="AB431" s="47" t="s">
        <v>20</v>
      </c>
      <c r="AC431" s="47" t="s">
        <v>20</v>
      </c>
      <c r="AD431" s="47" t="s">
        <v>965</v>
      </c>
      <c r="AE431" s="47" t="s">
        <v>965</v>
      </c>
      <c r="AF431" s="47" t="s">
        <v>965</v>
      </c>
      <c r="AG431" s="47" t="s">
        <v>965</v>
      </c>
      <c r="AH431" s="47" t="s">
        <v>965</v>
      </c>
      <c r="AI431" s="47" t="s">
        <v>20</v>
      </c>
      <c r="AJ431" s="47" t="s">
        <v>20</v>
      </c>
      <c r="AK431" s="47" t="s">
        <v>965</v>
      </c>
      <c r="AL431" s="47" t="s">
        <v>965</v>
      </c>
      <c r="AM431" s="47" t="s">
        <v>965</v>
      </c>
      <c r="AN431" s="47" t="s">
        <v>965</v>
      </c>
      <c r="AO431" s="47" t="s">
        <v>967</v>
      </c>
      <c r="AP431" s="47" t="s">
        <v>20</v>
      </c>
      <c r="AQ431" s="47" t="s">
        <v>20</v>
      </c>
      <c r="AR431" s="47" t="s">
        <v>20</v>
      </c>
      <c r="AS431" s="47" t="s">
        <v>965</v>
      </c>
      <c r="AT431" s="47" t="s">
        <v>965</v>
      </c>
      <c r="AU431" s="47" t="s">
        <v>965</v>
      </c>
      <c r="AV431" s="47" t="s">
        <v>968</v>
      </c>
      <c r="AW431" s="47" t="s">
        <v>20</v>
      </c>
      <c r="AX431" s="47" t="s">
        <v>20</v>
      </c>
      <c r="AY431" s="42">
        <f>COUNTIFS($T431:$AX431,"P")</f>
        <v>17</v>
      </c>
      <c r="AZ431" s="42">
        <f>COUNTIFS($T431:$AX431,"HD")/2</f>
        <v>0</v>
      </c>
      <c r="BA431" s="42">
        <f>COUNTIFS($T431:$AX431,"DO")</f>
        <v>11</v>
      </c>
      <c r="BB431" s="1">
        <f>COUNTIFS($T431:$AX431,"UPL")</f>
        <v>0</v>
      </c>
      <c r="BC431" s="42">
        <f>COUNTIFS($T431:$AX431,"LWP")</f>
        <v>0</v>
      </c>
      <c r="BD431" s="42">
        <f>SUM(COUNTIFS($T431:$AX431,{"PAT","MAT"}))</f>
        <v>0</v>
      </c>
      <c r="BE431" s="42">
        <f>COUNTIFS($T431:$AX431,"HO")</f>
        <v>0</v>
      </c>
      <c r="BF431" s="42">
        <f>COUNTIFS($T431:$AX431,"NA")</f>
        <v>0</v>
      </c>
      <c r="BG431" s="42">
        <f>COUNTIFS($T431:$AX431,"PL")</f>
        <v>2</v>
      </c>
      <c r="BH431" s="42">
        <f>COUNTIFS($T431:$AX431,"CL")</f>
        <v>1</v>
      </c>
      <c r="BI431" s="42">
        <f>COUNTIFS($T431:$AX431,"BL")</f>
        <v>0</v>
      </c>
      <c r="BJ431" s="42">
        <f>COUNTIFS($T431:$AX431,"CO")</f>
        <v>0</v>
      </c>
      <c r="BK431" s="42">
        <f t="shared" si="39"/>
        <v>3</v>
      </c>
      <c r="BL431" s="42">
        <f t="shared" si="40"/>
        <v>1</v>
      </c>
      <c r="BM431" s="42">
        <f t="shared" si="41"/>
        <v>1</v>
      </c>
      <c r="BN431" s="42">
        <f>SUM(AY431:BJ431)+SUM(COUNTIFS(Q431:AX431,{"TERM","RESIGNED"}))</f>
        <v>31</v>
      </c>
      <c r="BO431" s="1" t="s">
        <v>45</v>
      </c>
      <c r="BP431" s="42" t="s">
        <v>1020</v>
      </c>
      <c r="BQ431" s="34"/>
    </row>
    <row r="432" spans="1:69" x14ac:dyDescent="0.25">
      <c r="A432" s="32">
        <f t="shared" si="42"/>
        <v>430</v>
      </c>
      <c r="B432" s="1" t="s">
        <v>172</v>
      </c>
      <c r="C432" s="1">
        <v>102846</v>
      </c>
      <c r="D432" s="27">
        <v>102846</v>
      </c>
      <c r="E432" s="1" t="s">
        <v>946</v>
      </c>
      <c r="F432" s="34" t="s">
        <v>546</v>
      </c>
      <c r="G432" s="34" t="s">
        <v>106</v>
      </c>
      <c r="H432" s="30">
        <v>44687</v>
      </c>
      <c r="I432" s="30" t="s">
        <v>39</v>
      </c>
      <c r="J432" s="30" t="s">
        <v>39</v>
      </c>
      <c r="K432" s="42">
        <f t="shared" ca="1" si="37"/>
        <v>615</v>
      </c>
      <c r="L432" s="44" t="str">
        <f t="shared" si="38"/>
        <v>Non Billable</v>
      </c>
      <c r="M432" s="34" t="s">
        <v>47</v>
      </c>
      <c r="N432" s="1" t="s">
        <v>41</v>
      </c>
      <c r="O432" s="1" t="s">
        <v>42</v>
      </c>
      <c r="P432" s="1"/>
      <c r="Q432" s="1"/>
      <c r="R432" s="1" t="s">
        <v>43</v>
      </c>
      <c r="S432" s="33" t="s">
        <v>82</v>
      </c>
      <c r="T432" s="47" t="s">
        <v>965</v>
      </c>
      <c r="U432" s="47" t="s">
        <v>20</v>
      </c>
      <c r="V432" s="47" t="s">
        <v>20</v>
      </c>
      <c r="W432" s="47" t="s">
        <v>965</v>
      </c>
      <c r="X432" s="47" t="s">
        <v>965</v>
      </c>
      <c r="Y432" s="47" t="s">
        <v>965</v>
      </c>
      <c r="Z432" s="47" t="s">
        <v>965</v>
      </c>
      <c r="AA432" s="47" t="s">
        <v>965</v>
      </c>
      <c r="AB432" s="47" t="s">
        <v>20</v>
      </c>
      <c r="AC432" s="47" t="s">
        <v>20</v>
      </c>
      <c r="AD432" s="47" t="s">
        <v>967</v>
      </c>
      <c r="AE432" s="47" t="s">
        <v>967</v>
      </c>
      <c r="AF432" s="47" t="s">
        <v>967</v>
      </c>
      <c r="AG432" s="47" t="s">
        <v>968</v>
      </c>
      <c r="AH432" s="47" t="s">
        <v>968</v>
      </c>
      <c r="AI432" s="47" t="s">
        <v>20</v>
      </c>
      <c r="AJ432" s="47" t="s">
        <v>20</v>
      </c>
      <c r="AK432" s="47" t="s">
        <v>968</v>
      </c>
      <c r="AL432" s="47" t="s">
        <v>968</v>
      </c>
      <c r="AM432" s="47" t="s">
        <v>967</v>
      </c>
      <c r="AN432" s="47" t="s">
        <v>965</v>
      </c>
      <c r="AO432" s="47" t="s">
        <v>965</v>
      </c>
      <c r="AP432" s="47" t="s">
        <v>20</v>
      </c>
      <c r="AQ432" s="47" t="s">
        <v>20</v>
      </c>
      <c r="AR432" s="47" t="s">
        <v>20</v>
      </c>
      <c r="AS432" s="47" t="s">
        <v>966</v>
      </c>
      <c r="AT432" s="47" t="s">
        <v>965</v>
      </c>
      <c r="AU432" s="47" t="s">
        <v>965</v>
      </c>
      <c r="AV432" s="47" t="s">
        <v>965</v>
      </c>
      <c r="AW432" s="47" t="s">
        <v>20</v>
      </c>
      <c r="AX432" s="47" t="s">
        <v>20</v>
      </c>
      <c r="AY432" s="42">
        <f>COUNTIFS($T432:$AX432,"P")</f>
        <v>11</v>
      </c>
      <c r="AZ432" s="42">
        <f>COUNTIFS($T432:$AX432,"HD")/2</f>
        <v>0.5</v>
      </c>
      <c r="BA432" s="42">
        <f>COUNTIFS($T432:$AX432,"DO")</f>
        <v>11</v>
      </c>
      <c r="BB432" s="1">
        <f>COUNTIFS($T432:$AX432,"UPL")</f>
        <v>0</v>
      </c>
      <c r="BC432" s="42">
        <f>COUNTIFS($T432:$AX432,"LWP")</f>
        <v>0</v>
      </c>
      <c r="BD432" s="42">
        <f>SUM(COUNTIFS($T432:$AX432,{"PAT","MAT"}))</f>
        <v>0</v>
      </c>
      <c r="BE432" s="42">
        <f>COUNTIFS($T432:$AX432,"HO")</f>
        <v>0</v>
      </c>
      <c r="BF432" s="42">
        <f>COUNTIFS($T432:$AX432,"NA")</f>
        <v>0</v>
      </c>
      <c r="BG432" s="42">
        <f>COUNTIFS($T432:$AX432,"PL")</f>
        <v>4</v>
      </c>
      <c r="BH432" s="42">
        <f>COUNTIFS($T432:$AX432,"CL")</f>
        <v>4</v>
      </c>
      <c r="BI432" s="42">
        <f>COUNTIFS($T432:$AX432,"BL")</f>
        <v>0</v>
      </c>
      <c r="BJ432" s="42">
        <f>COUNTIFS($T432:$AX432,"CO")</f>
        <v>0</v>
      </c>
      <c r="BK432" s="42">
        <f t="shared" si="39"/>
        <v>8</v>
      </c>
      <c r="BL432" s="42">
        <f t="shared" si="40"/>
        <v>0</v>
      </c>
      <c r="BM432" s="42">
        <f t="shared" si="41"/>
        <v>0</v>
      </c>
      <c r="BN432" s="42">
        <f>SUM(AY432:BJ432)+SUM(COUNTIFS(Q432:AX432,{"TERM","RESIGNED"}))</f>
        <v>30.5</v>
      </c>
      <c r="BO432" s="1" t="s">
        <v>45</v>
      </c>
      <c r="BP432" s="42" t="s">
        <v>1214</v>
      </c>
      <c r="BQ432" s="34"/>
    </row>
    <row r="433" spans="1:69" x14ac:dyDescent="0.25">
      <c r="A433" s="32">
        <f t="shared" si="42"/>
        <v>431</v>
      </c>
      <c r="B433" s="1" t="s">
        <v>172</v>
      </c>
      <c r="C433" s="1">
        <v>102848</v>
      </c>
      <c r="D433" s="27">
        <v>102848</v>
      </c>
      <c r="E433" s="1" t="s">
        <v>946</v>
      </c>
      <c r="F433" s="34" t="s">
        <v>547</v>
      </c>
      <c r="G433" s="34" t="s">
        <v>106</v>
      </c>
      <c r="H433" s="30">
        <v>44687</v>
      </c>
      <c r="I433" s="30" t="s">
        <v>39</v>
      </c>
      <c r="J433" s="30" t="s">
        <v>39</v>
      </c>
      <c r="K433" s="42">
        <f t="shared" ca="1" si="37"/>
        <v>615</v>
      </c>
      <c r="L433" s="44" t="str">
        <f t="shared" si="38"/>
        <v>Non Billable</v>
      </c>
      <c r="M433" s="34" t="s">
        <v>47</v>
      </c>
      <c r="N433" s="1" t="s">
        <v>41</v>
      </c>
      <c r="O433" s="1" t="s">
        <v>42</v>
      </c>
      <c r="P433" s="1"/>
      <c r="Q433" s="1"/>
      <c r="R433" s="1" t="s">
        <v>43</v>
      </c>
      <c r="S433" s="33" t="s">
        <v>264</v>
      </c>
      <c r="T433" s="47" t="s">
        <v>965</v>
      </c>
      <c r="U433" s="47" t="s">
        <v>20</v>
      </c>
      <c r="V433" s="47" t="s">
        <v>20</v>
      </c>
      <c r="W433" s="47" t="s">
        <v>965</v>
      </c>
      <c r="X433" s="47" t="s">
        <v>965</v>
      </c>
      <c r="Y433" s="47" t="s">
        <v>967</v>
      </c>
      <c r="Z433" s="47" t="s">
        <v>967</v>
      </c>
      <c r="AA433" s="47" t="s">
        <v>965</v>
      </c>
      <c r="AB433" s="47" t="s">
        <v>20</v>
      </c>
      <c r="AC433" s="47" t="s">
        <v>20</v>
      </c>
      <c r="AD433" s="47" t="s">
        <v>965</v>
      </c>
      <c r="AE433" s="47" t="s">
        <v>965</v>
      </c>
      <c r="AF433" s="47" t="s">
        <v>965</v>
      </c>
      <c r="AG433" s="47" t="s">
        <v>965</v>
      </c>
      <c r="AH433" s="47" t="s">
        <v>965</v>
      </c>
      <c r="AI433" s="47" t="s">
        <v>20</v>
      </c>
      <c r="AJ433" s="47" t="s">
        <v>20</v>
      </c>
      <c r="AK433" s="47" t="s">
        <v>965</v>
      </c>
      <c r="AL433" s="47" t="s">
        <v>965</v>
      </c>
      <c r="AM433" s="47" t="s">
        <v>965</v>
      </c>
      <c r="AN433" s="47" t="s">
        <v>967</v>
      </c>
      <c r="AO433" s="47" t="s">
        <v>967</v>
      </c>
      <c r="AP433" s="47" t="s">
        <v>20</v>
      </c>
      <c r="AQ433" s="47" t="s">
        <v>20</v>
      </c>
      <c r="AR433" s="47" t="s">
        <v>20</v>
      </c>
      <c r="AS433" s="47" t="s">
        <v>968</v>
      </c>
      <c r="AT433" s="47" t="s">
        <v>968</v>
      </c>
      <c r="AU433" s="47" t="s">
        <v>968</v>
      </c>
      <c r="AV433" s="47" t="s">
        <v>968</v>
      </c>
      <c r="AW433" s="47" t="s">
        <v>20</v>
      </c>
      <c r="AX433" s="47" t="s">
        <v>20</v>
      </c>
      <c r="AY433" s="42">
        <f>COUNTIFS($T433:$AX433,"P")</f>
        <v>12</v>
      </c>
      <c r="AZ433" s="42">
        <f>COUNTIFS($T433:$AX433,"HD")/2</f>
        <v>0</v>
      </c>
      <c r="BA433" s="42">
        <f>COUNTIFS($T433:$AX433,"DO")</f>
        <v>11</v>
      </c>
      <c r="BB433" s="1">
        <f>COUNTIFS($T433:$AX433,"UPL")</f>
        <v>0</v>
      </c>
      <c r="BC433" s="42">
        <f>COUNTIFS($T433:$AX433,"LWP")</f>
        <v>0</v>
      </c>
      <c r="BD433" s="42">
        <f>SUM(COUNTIFS($T433:$AX433,{"PAT","MAT"}))</f>
        <v>0</v>
      </c>
      <c r="BE433" s="42">
        <f>COUNTIFS($T433:$AX433,"HO")</f>
        <v>0</v>
      </c>
      <c r="BF433" s="42">
        <f>COUNTIFS($T433:$AX433,"NA")</f>
        <v>0</v>
      </c>
      <c r="BG433" s="42">
        <f>COUNTIFS($T433:$AX433,"PL")</f>
        <v>4</v>
      </c>
      <c r="BH433" s="42">
        <f>COUNTIFS($T433:$AX433,"CL")</f>
        <v>4</v>
      </c>
      <c r="BI433" s="42">
        <f>COUNTIFS($T433:$AX433,"BL")</f>
        <v>0</v>
      </c>
      <c r="BJ433" s="42">
        <f>COUNTIFS($T433:$AX433,"CO")</f>
        <v>0</v>
      </c>
      <c r="BK433" s="42">
        <f t="shared" si="39"/>
        <v>8</v>
      </c>
      <c r="BL433" s="42">
        <f t="shared" si="40"/>
        <v>0</v>
      </c>
      <c r="BM433" s="42">
        <f t="shared" si="41"/>
        <v>0</v>
      </c>
      <c r="BN433" s="42">
        <f>SUM(AY433:BJ433)+SUM(COUNTIFS(Q433:AX433,{"TERM","RESIGNED"}))</f>
        <v>31</v>
      </c>
      <c r="BO433" s="1" t="s">
        <v>45</v>
      </c>
      <c r="BP433" s="42" t="s">
        <v>1023</v>
      </c>
      <c r="BQ433" s="34"/>
    </row>
    <row r="434" spans="1:69" x14ac:dyDescent="0.25">
      <c r="A434" s="32">
        <f t="shared" si="42"/>
        <v>432</v>
      </c>
      <c r="B434" s="1" t="s">
        <v>172</v>
      </c>
      <c r="C434" s="1">
        <v>102849</v>
      </c>
      <c r="D434" s="27">
        <v>102849</v>
      </c>
      <c r="E434" s="1" t="s">
        <v>946</v>
      </c>
      <c r="F434" s="34" t="s">
        <v>548</v>
      </c>
      <c r="G434" s="34" t="s">
        <v>106</v>
      </c>
      <c r="H434" s="30">
        <v>44687</v>
      </c>
      <c r="I434" s="30" t="s">
        <v>39</v>
      </c>
      <c r="J434" s="30" t="s">
        <v>39</v>
      </c>
      <c r="K434" s="42">
        <f t="shared" ca="1" si="37"/>
        <v>615</v>
      </c>
      <c r="L434" s="44" t="str">
        <f t="shared" si="38"/>
        <v>Non Billable</v>
      </c>
      <c r="M434" s="34" t="s">
        <v>47</v>
      </c>
      <c r="N434" s="1" t="s">
        <v>41</v>
      </c>
      <c r="O434" s="1" t="s">
        <v>42</v>
      </c>
      <c r="P434" s="1"/>
      <c r="Q434" s="1"/>
      <c r="R434" s="1" t="s">
        <v>43</v>
      </c>
      <c r="S434" s="33" t="s">
        <v>267</v>
      </c>
      <c r="T434" s="47" t="s">
        <v>965</v>
      </c>
      <c r="U434" s="47" t="s">
        <v>20</v>
      </c>
      <c r="V434" s="47" t="s">
        <v>20</v>
      </c>
      <c r="W434" s="47" t="s">
        <v>965</v>
      </c>
      <c r="X434" s="47" t="s">
        <v>965</v>
      </c>
      <c r="Y434" s="47" t="s">
        <v>968</v>
      </c>
      <c r="Z434" s="47" t="s">
        <v>965</v>
      </c>
      <c r="AA434" s="47" t="s">
        <v>965</v>
      </c>
      <c r="AB434" s="47" t="s">
        <v>20</v>
      </c>
      <c r="AC434" s="47" t="s">
        <v>20</v>
      </c>
      <c r="AD434" s="47" t="s">
        <v>965</v>
      </c>
      <c r="AE434" s="47" t="s">
        <v>965</v>
      </c>
      <c r="AF434" s="47" t="s">
        <v>965</v>
      </c>
      <c r="AG434" s="47" t="s">
        <v>965</v>
      </c>
      <c r="AH434" s="47" t="s">
        <v>965</v>
      </c>
      <c r="AI434" s="47" t="s">
        <v>20</v>
      </c>
      <c r="AJ434" s="47" t="s">
        <v>20</v>
      </c>
      <c r="AK434" s="47" t="s">
        <v>965</v>
      </c>
      <c r="AL434" s="47" t="s">
        <v>965</v>
      </c>
      <c r="AM434" s="47" t="s">
        <v>965</v>
      </c>
      <c r="AN434" s="47" t="s">
        <v>967</v>
      </c>
      <c r="AO434" s="47" t="s">
        <v>968</v>
      </c>
      <c r="AP434" s="47" t="s">
        <v>20</v>
      </c>
      <c r="AQ434" s="47" t="s">
        <v>20</v>
      </c>
      <c r="AR434" s="47" t="s">
        <v>20</v>
      </c>
      <c r="AS434" s="47" t="s">
        <v>965</v>
      </c>
      <c r="AT434" s="47" t="s">
        <v>965</v>
      </c>
      <c r="AU434" s="47" t="s">
        <v>965</v>
      </c>
      <c r="AV434" s="47" t="s">
        <v>965</v>
      </c>
      <c r="AW434" s="47" t="s">
        <v>20</v>
      </c>
      <c r="AX434" s="47" t="s">
        <v>20</v>
      </c>
      <c r="AY434" s="42">
        <f>COUNTIFS($T434:$AX434,"P")</f>
        <v>17</v>
      </c>
      <c r="AZ434" s="42">
        <f>COUNTIFS($T434:$AX434,"HD")/2</f>
        <v>0</v>
      </c>
      <c r="BA434" s="42">
        <f>COUNTIFS($T434:$AX434,"DO")</f>
        <v>11</v>
      </c>
      <c r="BB434" s="1">
        <f>COUNTIFS($T434:$AX434,"UPL")</f>
        <v>0</v>
      </c>
      <c r="BC434" s="42">
        <f>COUNTIFS($T434:$AX434,"LWP")</f>
        <v>0</v>
      </c>
      <c r="BD434" s="42">
        <f>SUM(COUNTIFS($T434:$AX434,{"PAT","MAT"}))</f>
        <v>0</v>
      </c>
      <c r="BE434" s="42">
        <f>COUNTIFS($T434:$AX434,"HO")</f>
        <v>0</v>
      </c>
      <c r="BF434" s="42">
        <f>COUNTIFS($T434:$AX434,"NA")</f>
        <v>0</v>
      </c>
      <c r="BG434" s="42">
        <f>COUNTIFS($T434:$AX434,"PL")</f>
        <v>2</v>
      </c>
      <c r="BH434" s="42">
        <f>COUNTIFS($T434:$AX434,"CL")</f>
        <v>1</v>
      </c>
      <c r="BI434" s="42">
        <f>COUNTIFS($T434:$AX434,"BL")</f>
        <v>0</v>
      </c>
      <c r="BJ434" s="42">
        <f>COUNTIFS($T434:$AX434,"CO")</f>
        <v>0</v>
      </c>
      <c r="BK434" s="42">
        <f t="shared" si="39"/>
        <v>3</v>
      </c>
      <c r="BL434" s="42">
        <f t="shared" si="40"/>
        <v>1</v>
      </c>
      <c r="BM434" s="42">
        <f t="shared" si="41"/>
        <v>1</v>
      </c>
      <c r="BN434" s="42">
        <f>SUM(AY434:BJ434)+SUM(COUNTIFS(Q434:AX434,{"TERM","RESIGNED"}))</f>
        <v>31</v>
      </c>
      <c r="BO434" s="1" t="s">
        <v>45</v>
      </c>
      <c r="BP434" s="42" t="s">
        <v>1021</v>
      </c>
      <c r="BQ434" s="34"/>
    </row>
    <row r="435" spans="1:69" x14ac:dyDescent="0.25">
      <c r="A435" s="32">
        <f t="shared" si="42"/>
        <v>433</v>
      </c>
      <c r="B435" s="1" t="s">
        <v>172</v>
      </c>
      <c r="C435" s="1">
        <v>102851</v>
      </c>
      <c r="D435" s="27">
        <v>102851</v>
      </c>
      <c r="E435" s="1" t="s">
        <v>946</v>
      </c>
      <c r="F435" s="34" t="s">
        <v>549</v>
      </c>
      <c r="G435" s="34" t="s">
        <v>106</v>
      </c>
      <c r="H435" s="30">
        <v>44687</v>
      </c>
      <c r="I435" s="30" t="s">
        <v>39</v>
      </c>
      <c r="J435" s="30" t="s">
        <v>39</v>
      </c>
      <c r="K435" s="42">
        <f t="shared" ca="1" si="37"/>
        <v>615</v>
      </c>
      <c r="L435" s="44" t="str">
        <f t="shared" si="38"/>
        <v>Non Billable</v>
      </c>
      <c r="M435" s="34" t="s">
        <v>47</v>
      </c>
      <c r="N435" s="1" t="s">
        <v>41</v>
      </c>
      <c r="O435" s="1" t="s">
        <v>42</v>
      </c>
      <c r="P435" s="1"/>
      <c r="Q435" s="1"/>
      <c r="R435" s="1" t="s">
        <v>43</v>
      </c>
      <c r="S435" s="33" t="s">
        <v>267</v>
      </c>
      <c r="T435" s="47" t="s">
        <v>965</v>
      </c>
      <c r="U435" s="47" t="s">
        <v>20</v>
      </c>
      <c r="V435" s="47" t="s">
        <v>20</v>
      </c>
      <c r="W435" s="47" t="s">
        <v>965</v>
      </c>
      <c r="X435" s="47" t="s">
        <v>965</v>
      </c>
      <c r="Y435" s="47" t="s">
        <v>965</v>
      </c>
      <c r="Z435" s="47" t="s">
        <v>965</v>
      </c>
      <c r="AA435" s="47" t="s">
        <v>965</v>
      </c>
      <c r="AB435" s="47" t="s">
        <v>20</v>
      </c>
      <c r="AC435" s="47" t="s">
        <v>20</v>
      </c>
      <c r="AD435" s="47" t="s">
        <v>967</v>
      </c>
      <c r="AE435" s="47" t="s">
        <v>968</v>
      </c>
      <c r="AF435" s="47" t="s">
        <v>965</v>
      </c>
      <c r="AG435" s="47" t="s">
        <v>965</v>
      </c>
      <c r="AH435" s="47" t="s">
        <v>965</v>
      </c>
      <c r="AI435" s="47" t="s">
        <v>20</v>
      </c>
      <c r="AJ435" s="47" t="s">
        <v>20</v>
      </c>
      <c r="AK435" s="47" t="s">
        <v>965</v>
      </c>
      <c r="AL435" s="47" t="s">
        <v>965</v>
      </c>
      <c r="AM435" s="47" t="s">
        <v>965</v>
      </c>
      <c r="AN435" s="47" t="s">
        <v>965</v>
      </c>
      <c r="AO435" s="47" t="s">
        <v>965</v>
      </c>
      <c r="AP435" s="47" t="s">
        <v>20</v>
      </c>
      <c r="AQ435" s="47" t="s">
        <v>20</v>
      </c>
      <c r="AR435" s="47" t="s">
        <v>20</v>
      </c>
      <c r="AS435" s="47" t="s">
        <v>967</v>
      </c>
      <c r="AT435" s="47" t="s">
        <v>965</v>
      </c>
      <c r="AU435" s="47" t="s">
        <v>965</v>
      </c>
      <c r="AV435" s="47" t="s">
        <v>965</v>
      </c>
      <c r="AW435" s="47" t="s">
        <v>20</v>
      </c>
      <c r="AX435" s="47" t="s">
        <v>20</v>
      </c>
      <c r="AY435" s="42">
        <f>COUNTIFS($T435:$AX435,"P")</f>
        <v>17</v>
      </c>
      <c r="AZ435" s="42">
        <f>COUNTIFS($T435:$AX435,"HD")/2</f>
        <v>0</v>
      </c>
      <c r="BA435" s="42">
        <f>COUNTIFS($T435:$AX435,"DO")</f>
        <v>11</v>
      </c>
      <c r="BB435" s="1">
        <f>COUNTIFS($T435:$AX435,"UPL")</f>
        <v>0</v>
      </c>
      <c r="BC435" s="42">
        <f>COUNTIFS($T435:$AX435,"LWP")</f>
        <v>0</v>
      </c>
      <c r="BD435" s="42">
        <f>SUM(COUNTIFS($T435:$AX435,{"PAT","MAT"}))</f>
        <v>0</v>
      </c>
      <c r="BE435" s="42">
        <f>COUNTIFS($T435:$AX435,"HO")</f>
        <v>0</v>
      </c>
      <c r="BF435" s="42">
        <f>COUNTIFS($T435:$AX435,"NA")</f>
        <v>0</v>
      </c>
      <c r="BG435" s="42">
        <f>COUNTIFS($T435:$AX435,"PL")</f>
        <v>1</v>
      </c>
      <c r="BH435" s="42">
        <f>COUNTIFS($T435:$AX435,"CL")</f>
        <v>2</v>
      </c>
      <c r="BI435" s="42">
        <f>COUNTIFS($T435:$AX435,"BL")</f>
        <v>0</v>
      </c>
      <c r="BJ435" s="42">
        <f>COUNTIFS($T435:$AX435,"CO")</f>
        <v>0</v>
      </c>
      <c r="BK435" s="42">
        <f t="shared" si="39"/>
        <v>3</v>
      </c>
      <c r="BL435" s="42">
        <f t="shared" si="40"/>
        <v>1</v>
      </c>
      <c r="BM435" s="42">
        <f t="shared" si="41"/>
        <v>1</v>
      </c>
      <c r="BN435" s="42">
        <f>SUM(AY435:BJ435)+SUM(COUNTIFS(Q435:AX435,{"TERM","RESIGNED"}))</f>
        <v>31</v>
      </c>
      <c r="BO435" s="1" t="s">
        <v>45</v>
      </c>
      <c r="BP435" s="42" t="s">
        <v>1018</v>
      </c>
      <c r="BQ435" s="34"/>
    </row>
    <row r="436" spans="1:69" x14ac:dyDescent="0.25">
      <c r="A436" s="32">
        <f t="shared" si="42"/>
        <v>434</v>
      </c>
      <c r="B436" s="1" t="s">
        <v>172</v>
      </c>
      <c r="C436" s="1">
        <v>102852</v>
      </c>
      <c r="D436" s="27">
        <v>102852</v>
      </c>
      <c r="E436" s="1" t="s">
        <v>946</v>
      </c>
      <c r="F436" s="34" t="s">
        <v>550</v>
      </c>
      <c r="G436" s="34" t="s">
        <v>106</v>
      </c>
      <c r="H436" s="30">
        <v>44687</v>
      </c>
      <c r="I436" s="30" t="s">
        <v>39</v>
      </c>
      <c r="J436" s="30" t="s">
        <v>39</v>
      </c>
      <c r="K436" s="42">
        <f t="shared" ca="1" si="37"/>
        <v>615</v>
      </c>
      <c r="L436" s="44" t="str">
        <f t="shared" si="38"/>
        <v>Non Billable</v>
      </c>
      <c r="M436" s="34" t="s">
        <v>47</v>
      </c>
      <c r="N436" s="1" t="s">
        <v>41</v>
      </c>
      <c r="O436" s="1" t="s">
        <v>42</v>
      </c>
      <c r="P436" s="1"/>
      <c r="Q436" s="1"/>
      <c r="R436" s="1" t="s">
        <v>43</v>
      </c>
      <c r="S436" s="33" t="s">
        <v>82</v>
      </c>
      <c r="T436" s="47" t="s">
        <v>965</v>
      </c>
      <c r="U436" s="47" t="s">
        <v>20</v>
      </c>
      <c r="V436" s="47" t="s">
        <v>20</v>
      </c>
      <c r="W436" s="47" t="s">
        <v>965</v>
      </c>
      <c r="X436" s="47" t="s">
        <v>965</v>
      </c>
      <c r="Y436" s="47" t="s">
        <v>965</v>
      </c>
      <c r="Z436" s="47" t="s">
        <v>965</v>
      </c>
      <c r="AA436" s="47" t="s">
        <v>965</v>
      </c>
      <c r="AB436" s="47" t="s">
        <v>20</v>
      </c>
      <c r="AC436" s="47" t="s">
        <v>20</v>
      </c>
      <c r="AD436" s="47" t="s">
        <v>965</v>
      </c>
      <c r="AE436" s="47" t="s">
        <v>965</v>
      </c>
      <c r="AF436" s="47" t="s">
        <v>965</v>
      </c>
      <c r="AG436" s="47" t="s">
        <v>965</v>
      </c>
      <c r="AH436" s="47" t="s">
        <v>965</v>
      </c>
      <c r="AI436" s="47" t="s">
        <v>20</v>
      </c>
      <c r="AJ436" s="47" t="s">
        <v>20</v>
      </c>
      <c r="AK436" s="47" t="s">
        <v>967</v>
      </c>
      <c r="AL436" s="47" t="s">
        <v>967</v>
      </c>
      <c r="AM436" s="47" t="s">
        <v>967</v>
      </c>
      <c r="AN436" s="47" t="s">
        <v>968</v>
      </c>
      <c r="AO436" s="47" t="s">
        <v>967</v>
      </c>
      <c r="AP436" s="47" t="s">
        <v>20</v>
      </c>
      <c r="AQ436" s="47" t="s">
        <v>20</v>
      </c>
      <c r="AR436" s="47" t="s">
        <v>20</v>
      </c>
      <c r="AS436" s="47" t="s">
        <v>965</v>
      </c>
      <c r="AT436" s="47" t="s">
        <v>965</v>
      </c>
      <c r="AU436" s="47" t="s">
        <v>965</v>
      </c>
      <c r="AV436" s="47" t="s">
        <v>965</v>
      </c>
      <c r="AW436" s="47" t="s">
        <v>20</v>
      </c>
      <c r="AX436" s="47" t="s">
        <v>20</v>
      </c>
      <c r="AY436" s="42">
        <f>COUNTIFS($T436:$AX436,"P")</f>
        <v>15</v>
      </c>
      <c r="AZ436" s="42">
        <f>COUNTIFS($T436:$AX436,"HD")/2</f>
        <v>0</v>
      </c>
      <c r="BA436" s="42">
        <f>COUNTIFS($T436:$AX436,"DO")</f>
        <v>11</v>
      </c>
      <c r="BB436" s="1">
        <f>COUNTIFS($T436:$AX436,"UPL")</f>
        <v>0</v>
      </c>
      <c r="BC436" s="42">
        <f>COUNTIFS($T436:$AX436,"LWP")</f>
        <v>0</v>
      </c>
      <c r="BD436" s="42">
        <f>SUM(COUNTIFS($T436:$AX436,{"PAT","MAT"}))</f>
        <v>0</v>
      </c>
      <c r="BE436" s="42">
        <f>COUNTIFS($T436:$AX436,"HO")</f>
        <v>0</v>
      </c>
      <c r="BF436" s="42">
        <f>COUNTIFS($T436:$AX436,"NA")</f>
        <v>0</v>
      </c>
      <c r="BG436" s="42">
        <f>COUNTIFS($T436:$AX436,"PL")</f>
        <v>1</v>
      </c>
      <c r="BH436" s="42">
        <f>COUNTIFS($T436:$AX436,"CL")</f>
        <v>4</v>
      </c>
      <c r="BI436" s="42">
        <f>COUNTIFS($T436:$AX436,"BL")</f>
        <v>0</v>
      </c>
      <c r="BJ436" s="42">
        <f>COUNTIFS($T436:$AX436,"CO")</f>
        <v>0</v>
      </c>
      <c r="BK436" s="42">
        <f t="shared" si="39"/>
        <v>5</v>
      </c>
      <c r="BL436" s="42">
        <f t="shared" si="40"/>
        <v>0</v>
      </c>
      <c r="BM436" s="42">
        <f t="shared" si="41"/>
        <v>1</v>
      </c>
      <c r="BN436" s="42">
        <f>SUM(AY436:BJ436)+SUM(COUNTIFS(Q436:AX436,{"TERM","RESIGNED"}))</f>
        <v>31</v>
      </c>
      <c r="BO436" s="1" t="s">
        <v>45</v>
      </c>
      <c r="BP436" s="42" t="s">
        <v>1219</v>
      </c>
      <c r="BQ436" s="34"/>
    </row>
    <row r="437" spans="1:69" x14ac:dyDescent="0.25">
      <c r="A437" s="32">
        <f t="shared" si="42"/>
        <v>435</v>
      </c>
      <c r="B437" s="1" t="s">
        <v>172</v>
      </c>
      <c r="C437" s="1">
        <v>102872</v>
      </c>
      <c r="D437" s="27">
        <v>102872</v>
      </c>
      <c r="E437" s="1" t="s">
        <v>946</v>
      </c>
      <c r="F437" s="34" t="s">
        <v>551</v>
      </c>
      <c r="G437" s="34" t="s">
        <v>123</v>
      </c>
      <c r="H437" s="30">
        <v>44687</v>
      </c>
      <c r="I437" s="30" t="s">
        <v>39</v>
      </c>
      <c r="J437" s="30" t="s">
        <v>39</v>
      </c>
      <c r="K437" s="42">
        <f t="shared" ca="1" si="37"/>
        <v>615</v>
      </c>
      <c r="L437" s="44" t="str">
        <f t="shared" si="38"/>
        <v>Billable</v>
      </c>
      <c r="M437" s="34" t="s">
        <v>124</v>
      </c>
      <c r="N437" s="1" t="s">
        <v>41</v>
      </c>
      <c r="O437" s="1" t="s">
        <v>42</v>
      </c>
      <c r="P437" s="1"/>
      <c r="Q437" s="1"/>
      <c r="R437" s="1" t="s">
        <v>43</v>
      </c>
      <c r="S437" s="33" t="s">
        <v>253</v>
      </c>
      <c r="T437" s="47" t="s">
        <v>965</v>
      </c>
      <c r="U437" s="47" t="s">
        <v>20</v>
      </c>
      <c r="V437" s="47" t="s">
        <v>20</v>
      </c>
      <c r="W437" s="47" t="s">
        <v>965</v>
      </c>
      <c r="X437" s="47" t="s">
        <v>965</v>
      </c>
      <c r="Y437" s="47" t="s">
        <v>965</v>
      </c>
      <c r="Z437" s="47" t="s">
        <v>965</v>
      </c>
      <c r="AA437" s="47" t="s">
        <v>965</v>
      </c>
      <c r="AB437" s="47" t="s">
        <v>20</v>
      </c>
      <c r="AC437" s="47" t="s">
        <v>20</v>
      </c>
      <c r="AD437" s="47" t="s">
        <v>965</v>
      </c>
      <c r="AE437" s="47" t="s">
        <v>965</v>
      </c>
      <c r="AF437" s="47" t="s">
        <v>965</v>
      </c>
      <c r="AG437" s="47" t="s">
        <v>965</v>
      </c>
      <c r="AH437" s="47" t="s">
        <v>965</v>
      </c>
      <c r="AI437" s="47" t="s">
        <v>20</v>
      </c>
      <c r="AJ437" s="47" t="s">
        <v>20</v>
      </c>
      <c r="AK437" s="47" t="s">
        <v>965</v>
      </c>
      <c r="AL437" s="47" t="s">
        <v>965</v>
      </c>
      <c r="AM437" s="47" t="s">
        <v>965</v>
      </c>
      <c r="AN437" s="47" t="s">
        <v>965</v>
      </c>
      <c r="AO437" s="47" t="s">
        <v>965</v>
      </c>
      <c r="AP437" s="47" t="s">
        <v>20</v>
      </c>
      <c r="AQ437" s="47" t="s">
        <v>20</v>
      </c>
      <c r="AR437" s="47" t="s">
        <v>20</v>
      </c>
      <c r="AS437" s="47" t="s">
        <v>965</v>
      </c>
      <c r="AT437" s="47" t="s">
        <v>967</v>
      </c>
      <c r="AU437" s="47" t="s">
        <v>967</v>
      </c>
      <c r="AV437" s="47" t="s">
        <v>968</v>
      </c>
      <c r="AW437" s="47" t="s">
        <v>20</v>
      </c>
      <c r="AX437" s="47" t="s">
        <v>20</v>
      </c>
      <c r="AY437" s="42">
        <f>COUNTIFS($T437:$AX437,"P")</f>
        <v>17</v>
      </c>
      <c r="AZ437" s="42">
        <f>COUNTIFS($T437:$AX437,"HD")/2</f>
        <v>0</v>
      </c>
      <c r="BA437" s="42">
        <f>COUNTIFS($T437:$AX437,"DO")</f>
        <v>11</v>
      </c>
      <c r="BB437" s="1">
        <f>COUNTIFS($T437:$AX437,"UPL")</f>
        <v>0</v>
      </c>
      <c r="BC437" s="42">
        <f>COUNTIFS($T437:$AX437,"LWP")</f>
        <v>0</v>
      </c>
      <c r="BD437" s="42">
        <f>SUM(COUNTIFS($T437:$AX437,{"PAT","MAT"}))</f>
        <v>0</v>
      </c>
      <c r="BE437" s="42">
        <f>COUNTIFS($T437:$AX437,"HO")</f>
        <v>0</v>
      </c>
      <c r="BF437" s="42">
        <f>COUNTIFS($T437:$AX437,"NA")</f>
        <v>0</v>
      </c>
      <c r="BG437" s="42">
        <f>COUNTIFS($T437:$AX437,"PL")</f>
        <v>1</v>
      </c>
      <c r="BH437" s="42">
        <f>COUNTIFS($T437:$AX437,"CL")</f>
        <v>2</v>
      </c>
      <c r="BI437" s="42">
        <f>COUNTIFS($T437:$AX437,"BL")</f>
        <v>0</v>
      </c>
      <c r="BJ437" s="42">
        <f>COUNTIFS($T437:$AX437,"CO")</f>
        <v>0</v>
      </c>
      <c r="BK437" s="42">
        <f t="shared" si="39"/>
        <v>3</v>
      </c>
      <c r="BL437" s="42">
        <f t="shared" si="40"/>
        <v>1</v>
      </c>
      <c r="BM437" s="42">
        <f t="shared" si="41"/>
        <v>1</v>
      </c>
      <c r="BN437" s="42">
        <f>SUM(AY437:BJ437)+SUM(COUNTIFS(Q437:AX437,{"TERM","RESIGNED"}))</f>
        <v>31</v>
      </c>
      <c r="BO437" s="1" t="s">
        <v>45</v>
      </c>
      <c r="BP437" s="42" t="s">
        <v>1018</v>
      </c>
      <c r="BQ437" s="34"/>
    </row>
    <row r="438" spans="1:69" x14ac:dyDescent="0.25">
      <c r="A438" s="32">
        <f t="shared" si="42"/>
        <v>436</v>
      </c>
      <c r="B438" s="1" t="s">
        <v>172</v>
      </c>
      <c r="C438" s="1">
        <v>102875</v>
      </c>
      <c r="D438" s="27">
        <v>102875</v>
      </c>
      <c r="E438" s="1" t="s">
        <v>946</v>
      </c>
      <c r="F438" s="34" t="s">
        <v>552</v>
      </c>
      <c r="G438" s="34" t="s">
        <v>991</v>
      </c>
      <c r="H438" s="30">
        <v>44690</v>
      </c>
      <c r="I438" s="30" t="s">
        <v>39</v>
      </c>
      <c r="J438" s="30" t="s">
        <v>39</v>
      </c>
      <c r="K438" s="42">
        <f t="shared" ca="1" si="37"/>
        <v>612</v>
      </c>
      <c r="L438" s="44" t="str">
        <f t="shared" si="38"/>
        <v>Non Billable</v>
      </c>
      <c r="M438" s="34" t="s">
        <v>130</v>
      </c>
      <c r="N438" s="1" t="s">
        <v>41</v>
      </c>
      <c r="O438" s="1" t="s">
        <v>42</v>
      </c>
      <c r="P438" s="1"/>
      <c r="Q438" s="1"/>
      <c r="R438" s="1" t="s">
        <v>43</v>
      </c>
      <c r="S438" s="33" t="s">
        <v>131</v>
      </c>
      <c r="T438" s="47" t="s">
        <v>965</v>
      </c>
      <c r="U438" s="47" t="s">
        <v>20</v>
      </c>
      <c r="V438" s="47" t="s">
        <v>20</v>
      </c>
      <c r="W438" s="47" t="s">
        <v>965</v>
      </c>
      <c r="X438" s="47" t="s">
        <v>965</v>
      </c>
      <c r="Y438" s="47" t="s">
        <v>965</v>
      </c>
      <c r="Z438" s="47" t="s">
        <v>965</v>
      </c>
      <c r="AA438" s="47" t="s">
        <v>965</v>
      </c>
      <c r="AB438" s="47" t="s">
        <v>20</v>
      </c>
      <c r="AC438" s="47" t="s">
        <v>20</v>
      </c>
      <c r="AD438" s="47" t="s">
        <v>965</v>
      </c>
      <c r="AE438" s="47" t="s">
        <v>965</v>
      </c>
      <c r="AF438" s="47" t="s">
        <v>965</v>
      </c>
      <c r="AG438" s="47" t="s">
        <v>965</v>
      </c>
      <c r="AH438" s="47" t="s">
        <v>965</v>
      </c>
      <c r="AI438" s="47" t="s">
        <v>20</v>
      </c>
      <c r="AJ438" s="47" t="s">
        <v>20</v>
      </c>
      <c r="AK438" s="47" t="s">
        <v>965</v>
      </c>
      <c r="AL438" s="47" t="s">
        <v>965</v>
      </c>
      <c r="AM438" s="47" t="s">
        <v>965</v>
      </c>
      <c r="AN438" s="47" t="s">
        <v>967</v>
      </c>
      <c r="AO438" s="47" t="s">
        <v>968</v>
      </c>
      <c r="AP438" s="47" t="s">
        <v>20</v>
      </c>
      <c r="AQ438" s="47" t="s">
        <v>20</v>
      </c>
      <c r="AR438" s="47" t="s">
        <v>20</v>
      </c>
      <c r="AS438" s="47" t="s">
        <v>965</v>
      </c>
      <c r="AT438" s="47" t="s">
        <v>965</v>
      </c>
      <c r="AU438" s="47" t="s">
        <v>965</v>
      </c>
      <c r="AV438" s="47" t="s">
        <v>965</v>
      </c>
      <c r="AW438" s="47" t="s">
        <v>20</v>
      </c>
      <c r="AX438" s="47" t="s">
        <v>20</v>
      </c>
      <c r="AY438" s="42">
        <f>COUNTIFS($T438:$AX438,"P")</f>
        <v>18</v>
      </c>
      <c r="AZ438" s="42">
        <f>COUNTIFS($T438:$AX438,"HD")/2</f>
        <v>0</v>
      </c>
      <c r="BA438" s="42">
        <f>COUNTIFS($T438:$AX438,"DO")</f>
        <v>11</v>
      </c>
      <c r="BB438" s="1">
        <f>COUNTIFS($T438:$AX438,"UPL")</f>
        <v>0</v>
      </c>
      <c r="BC438" s="42">
        <f>COUNTIFS($T438:$AX438,"LWP")</f>
        <v>0</v>
      </c>
      <c r="BD438" s="42">
        <f>SUM(COUNTIFS($T438:$AX438,{"PAT","MAT"}))</f>
        <v>0</v>
      </c>
      <c r="BE438" s="42">
        <f>COUNTIFS($T438:$AX438,"HO")</f>
        <v>0</v>
      </c>
      <c r="BF438" s="42">
        <f>COUNTIFS($T438:$AX438,"NA")</f>
        <v>0</v>
      </c>
      <c r="BG438" s="42">
        <f>COUNTIFS($T438:$AX438,"PL")</f>
        <v>1</v>
      </c>
      <c r="BH438" s="42">
        <f>COUNTIFS($T438:$AX438,"CL")</f>
        <v>1</v>
      </c>
      <c r="BI438" s="42">
        <f>COUNTIFS($T438:$AX438,"BL")</f>
        <v>0</v>
      </c>
      <c r="BJ438" s="42">
        <f>COUNTIFS($T438:$AX438,"CO")</f>
        <v>0</v>
      </c>
      <c r="BK438" s="42">
        <f t="shared" si="39"/>
        <v>2</v>
      </c>
      <c r="BL438" s="42">
        <f t="shared" si="40"/>
        <v>1</v>
      </c>
      <c r="BM438" s="42">
        <f t="shared" si="41"/>
        <v>1</v>
      </c>
      <c r="BN438" s="42">
        <f>SUM(AY438:BJ438)+SUM(COUNTIFS(Q438:AX438,{"TERM","RESIGNED"}))</f>
        <v>31</v>
      </c>
      <c r="BO438" s="1" t="s">
        <v>45</v>
      </c>
      <c r="BP438" s="42" t="s">
        <v>1019</v>
      </c>
      <c r="BQ438" s="34"/>
    </row>
    <row r="439" spans="1:69" x14ac:dyDescent="0.25">
      <c r="A439" s="32">
        <f t="shared" si="42"/>
        <v>437</v>
      </c>
      <c r="B439" s="1" t="s">
        <v>172</v>
      </c>
      <c r="C439" s="1">
        <v>102877</v>
      </c>
      <c r="D439" s="27">
        <v>102877</v>
      </c>
      <c r="E439" s="1" t="s">
        <v>946</v>
      </c>
      <c r="F439" s="34" t="s">
        <v>553</v>
      </c>
      <c r="G439" s="34" t="s">
        <v>991</v>
      </c>
      <c r="H439" s="30">
        <v>44693</v>
      </c>
      <c r="I439" s="30" t="s">
        <v>39</v>
      </c>
      <c r="J439" s="30" t="s">
        <v>39</v>
      </c>
      <c r="K439" s="42">
        <f t="shared" ca="1" si="37"/>
        <v>609</v>
      </c>
      <c r="L439" s="44" t="str">
        <f t="shared" si="38"/>
        <v>Non Billable</v>
      </c>
      <c r="M439" s="34" t="s">
        <v>130</v>
      </c>
      <c r="N439" s="1" t="s">
        <v>41</v>
      </c>
      <c r="O439" s="1" t="s">
        <v>42</v>
      </c>
      <c r="P439" s="1"/>
      <c r="Q439" s="1"/>
      <c r="R439" s="1" t="s">
        <v>43</v>
      </c>
      <c r="S439" s="33" t="s">
        <v>131</v>
      </c>
      <c r="T439" s="47" t="s">
        <v>965</v>
      </c>
      <c r="U439" s="47" t="s">
        <v>20</v>
      </c>
      <c r="V439" s="47" t="s">
        <v>20</v>
      </c>
      <c r="W439" s="47" t="s">
        <v>965</v>
      </c>
      <c r="X439" s="47" t="s">
        <v>965</v>
      </c>
      <c r="Y439" s="47" t="s">
        <v>965</v>
      </c>
      <c r="Z439" s="47" t="s">
        <v>965</v>
      </c>
      <c r="AA439" s="47" t="s">
        <v>965</v>
      </c>
      <c r="AB439" s="47" t="s">
        <v>20</v>
      </c>
      <c r="AC439" s="47" t="s">
        <v>20</v>
      </c>
      <c r="AD439" s="47" t="s">
        <v>965</v>
      </c>
      <c r="AE439" s="47" t="s">
        <v>965</v>
      </c>
      <c r="AF439" s="47" t="s">
        <v>965</v>
      </c>
      <c r="AG439" s="47" t="s">
        <v>965</v>
      </c>
      <c r="AH439" s="47" t="s">
        <v>965</v>
      </c>
      <c r="AI439" s="47" t="s">
        <v>20</v>
      </c>
      <c r="AJ439" s="47" t="s">
        <v>20</v>
      </c>
      <c r="AK439" s="47" t="s">
        <v>967</v>
      </c>
      <c r="AL439" s="47" t="s">
        <v>968</v>
      </c>
      <c r="AM439" s="47" t="s">
        <v>965</v>
      </c>
      <c r="AN439" s="47" t="s">
        <v>965</v>
      </c>
      <c r="AO439" s="47" t="s">
        <v>965</v>
      </c>
      <c r="AP439" s="47" t="s">
        <v>20</v>
      </c>
      <c r="AQ439" s="47" t="s">
        <v>20</v>
      </c>
      <c r="AR439" s="47" t="s">
        <v>20</v>
      </c>
      <c r="AS439" s="47" t="s">
        <v>21</v>
      </c>
      <c r="AT439" s="47" t="s">
        <v>966</v>
      </c>
      <c r="AU439" s="47" t="s">
        <v>965</v>
      </c>
      <c r="AV439" s="47" t="s">
        <v>965</v>
      </c>
      <c r="AW439" s="47" t="s">
        <v>20</v>
      </c>
      <c r="AX439" s="47" t="s">
        <v>20</v>
      </c>
      <c r="AY439" s="42">
        <f>COUNTIFS($T439:$AX439,"P")</f>
        <v>16</v>
      </c>
      <c r="AZ439" s="42">
        <f>COUNTIFS($T439:$AX439,"HD")/2</f>
        <v>0.5</v>
      </c>
      <c r="BA439" s="42">
        <f>COUNTIFS($T439:$AX439,"DO")</f>
        <v>11</v>
      </c>
      <c r="BB439" s="1">
        <f>COUNTIFS($T439:$AX439,"UPL")</f>
        <v>1</v>
      </c>
      <c r="BC439" s="42">
        <f>COUNTIFS($T439:$AX439,"LWP")</f>
        <v>0</v>
      </c>
      <c r="BD439" s="42">
        <f>SUM(COUNTIFS($T439:$AX439,{"PAT","MAT"}))</f>
        <v>0</v>
      </c>
      <c r="BE439" s="42">
        <f>COUNTIFS($T439:$AX439,"HO")</f>
        <v>0</v>
      </c>
      <c r="BF439" s="42">
        <f>COUNTIFS($T439:$AX439,"NA")</f>
        <v>0</v>
      </c>
      <c r="BG439" s="42">
        <f>COUNTIFS($T439:$AX439,"PL")</f>
        <v>1</v>
      </c>
      <c r="BH439" s="42">
        <f>COUNTIFS($T439:$AX439,"CL")</f>
        <v>1</v>
      </c>
      <c r="BI439" s="42">
        <f>COUNTIFS($T439:$AX439,"BL")</f>
        <v>0</v>
      </c>
      <c r="BJ439" s="42">
        <f>COUNTIFS($T439:$AX439,"CO")</f>
        <v>0</v>
      </c>
      <c r="BK439" s="42">
        <f t="shared" si="39"/>
        <v>2</v>
      </c>
      <c r="BL439" s="42">
        <f t="shared" si="40"/>
        <v>0</v>
      </c>
      <c r="BM439" s="42">
        <f t="shared" si="41"/>
        <v>1</v>
      </c>
      <c r="BN439" s="42">
        <f>SUM(AY439:BJ439)+SUM(COUNTIFS(Q439:AX439,{"TERM","RESIGNED"}))</f>
        <v>30.5</v>
      </c>
      <c r="BO439" s="1" t="s">
        <v>45</v>
      </c>
      <c r="BP439" s="42" t="s">
        <v>1019</v>
      </c>
      <c r="BQ439" s="34"/>
    </row>
    <row r="440" spans="1:69" x14ac:dyDescent="0.25">
      <c r="A440" s="32">
        <f t="shared" si="42"/>
        <v>438</v>
      </c>
      <c r="B440" s="1" t="s">
        <v>172</v>
      </c>
      <c r="C440" s="1">
        <v>102880</v>
      </c>
      <c r="D440" s="27">
        <v>102880</v>
      </c>
      <c r="E440" s="1" t="s">
        <v>946</v>
      </c>
      <c r="F440" s="34" t="s">
        <v>554</v>
      </c>
      <c r="G440" s="34" t="s">
        <v>55</v>
      </c>
      <c r="H440" s="30">
        <v>44693</v>
      </c>
      <c r="I440" s="30" t="s">
        <v>39</v>
      </c>
      <c r="J440" s="30" t="s">
        <v>39</v>
      </c>
      <c r="K440" s="42">
        <f t="shared" ca="1" si="37"/>
        <v>609</v>
      </c>
      <c r="L440" s="44" t="str">
        <f t="shared" si="38"/>
        <v>Non Billable</v>
      </c>
      <c r="M440" s="34" t="s">
        <v>56</v>
      </c>
      <c r="N440" s="1" t="s">
        <v>41</v>
      </c>
      <c r="O440" s="1" t="s">
        <v>42</v>
      </c>
      <c r="P440" s="1"/>
      <c r="Q440" s="1"/>
      <c r="R440" s="1" t="s">
        <v>43</v>
      </c>
      <c r="S440" s="33" t="s">
        <v>146</v>
      </c>
      <c r="T440" s="47" t="s">
        <v>967</v>
      </c>
      <c r="U440" s="47" t="s">
        <v>20</v>
      </c>
      <c r="V440" s="47" t="s">
        <v>20</v>
      </c>
      <c r="W440" s="47" t="s">
        <v>967</v>
      </c>
      <c r="X440" s="47" t="s">
        <v>965</v>
      </c>
      <c r="Y440" s="47" t="s">
        <v>965</v>
      </c>
      <c r="Z440" s="47" t="s">
        <v>965</v>
      </c>
      <c r="AA440" s="47" t="s">
        <v>965</v>
      </c>
      <c r="AB440" s="47" t="s">
        <v>20</v>
      </c>
      <c r="AC440" s="47" t="s">
        <v>20</v>
      </c>
      <c r="AD440" s="47" t="s">
        <v>965</v>
      </c>
      <c r="AE440" s="47" t="s">
        <v>965</v>
      </c>
      <c r="AF440" s="47" t="s">
        <v>965</v>
      </c>
      <c r="AG440" s="47" t="s">
        <v>968</v>
      </c>
      <c r="AH440" s="47" t="s">
        <v>965</v>
      </c>
      <c r="AI440" s="47" t="s">
        <v>20</v>
      </c>
      <c r="AJ440" s="47" t="s">
        <v>20</v>
      </c>
      <c r="AK440" s="47" t="s">
        <v>965</v>
      </c>
      <c r="AL440" s="47" t="s">
        <v>965</v>
      </c>
      <c r="AM440" s="47" t="s">
        <v>965</v>
      </c>
      <c r="AN440" s="47" t="s">
        <v>965</v>
      </c>
      <c r="AO440" s="47" t="s">
        <v>965</v>
      </c>
      <c r="AP440" s="47" t="s">
        <v>20</v>
      </c>
      <c r="AQ440" s="47" t="s">
        <v>20</v>
      </c>
      <c r="AR440" s="47" t="s">
        <v>20</v>
      </c>
      <c r="AS440" s="47" t="s">
        <v>965</v>
      </c>
      <c r="AT440" s="47" t="s">
        <v>965</v>
      </c>
      <c r="AU440" s="47" t="s">
        <v>965</v>
      </c>
      <c r="AV440" s="47" t="s">
        <v>965</v>
      </c>
      <c r="AW440" s="47" t="s">
        <v>20</v>
      </c>
      <c r="AX440" s="47" t="s">
        <v>20</v>
      </c>
      <c r="AY440" s="42">
        <f>COUNTIFS($T440:$AX440,"P")</f>
        <v>17</v>
      </c>
      <c r="AZ440" s="42">
        <f>COUNTIFS($T440:$AX440,"HD")/2</f>
        <v>0</v>
      </c>
      <c r="BA440" s="42">
        <f>COUNTIFS($T440:$AX440,"DO")</f>
        <v>11</v>
      </c>
      <c r="BB440" s="1">
        <f>COUNTIFS($T440:$AX440,"UPL")</f>
        <v>0</v>
      </c>
      <c r="BC440" s="42">
        <f>COUNTIFS($T440:$AX440,"LWP")</f>
        <v>0</v>
      </c>
      <c r="BD440" s="42">
        <f>SUM(COUNTIFS($T440:$AX440,{"PAT","MAT"}))</f>
        <v>0</v>
      </c>
      <c r="BE440" s="42">
        <f>COUNTIFS($T440:$AX440,"HO")</f>
        <v>0</v>
      </c>
      <c r="BF440" s="42">
        <f>COUNTIFS($T440:$AX440,"NA")</f>
        <v>0</v>
      </c>
      <c r="BG440" s="42">
        <f>COUNTIFS($T440:$AX440,"PL")</f>
        <v>1</v>
      </c>
      <c r="BH440" s="42">
        <f>COUNTIFS($T440:$AX440,"CL")</f>
        <v>2</v>
      </c>
      <c r="BI440" s="42">
        <f>COUNTIFS($T440:$AX440,"BL")</f>
        <v>0</v>
      </c>
      <c r="BJ440" s="42">
        <f>COUNTIFS($T440:$AX440,"CO")</f>
        <v>0</v>
      </c>
      <c r="BK440" s="42">
        <f t="shared" si="39"/>
        <v>3</v>
      </c>
      <c r="BL440" s="42">
        <f t="shared" si="40"/>
        <v>1</v>
      </c>
      <c r="BM440" s="42">
        <f t="shared" si="41"/>
        <v>1</v>
      </c>
      <c r="BN440" s="42">
        <f>SUM(AY440:BJ440)+SUM(COUNTIFS(Q440:AX440,{"TERM","RESIGNED"}))</f>
        <v>31</v>
      </c>
      <c r="BO440" s="1" t="s">
        <v>45</v>
      </c>
      <c r="BP440" s="42" t="s">
        <v>1024</v>
      </c>
      <c r="BQ440" s="34"/>
    </row>
    <row r="441" spans="1:69" x14ac:dyDescent="0.25">
      <c r="A441" s="32">
        <f t="shared" si="42"/>
        <v>439</v>
      </c>
      <c r="B441" s="1" t="s">
        <v>172</v>
      </c>
      <c r="C441" s="1">
        <v>102883</v>
      </c>
      <c r="D441" s="27">
        <v>102883</v>
      </c>
      <c r="E441" s="1" t="s">
        <v>946</v>
      </c>
      <c r="F441" s="34" t="s">
        <v>555</v>
      </c>
      <c r="G441" s="34" t="s">
        <v>106</v>
      </c>
      <c r="H441" s="30">
        <v>44693</v>
      </c>
      <c r="I441" s="30" t="s">
        <v>39</v>
      </c>
      <c r="J441" s="30" t="s">
        <v>39</v>
      </c>
      <c r="K441" s="42">
        <f t="shared" ca="1" si="37"/>
        <v>609</v>
      </c>
      <c r="L441" s="44" t="str">
        <f t="shared" si="38"/>
        <v>Non Billable</v>
      </c>
      <c r="M441" s="34" t="s">
        <v>47</v>
      </c>
      <c r="N441" s="1" t="s">
        <v>41</v>
      </c>
      <c r="O441" s="1" t="s">
        <v>42</v>
      </c>
      <c r="P441" s="1"/>
      <c r="Q441" s="1"/>
      <c r="R441" s="1" t="s">
        <v>43</v>
      </c>
      <c r="S441" s="33" t="s">
        <v>264</v>
      </c>
      <c r="T441" s="47" t="s">
        <v>965</v>
      </c>
      <c r="U441" s="47" t="s">
        <v>20</v>
      </c>
      <c r="V441" s="47" t="s">
        <v>20</v>
      </c>
      <c r="W441" s="47" t="s">
        <v>965</v>
      </c>
      <c r="X441" s="47" t="s">
        <v>965</v>
      </c>
      <c r="Y441" s="47" t="s">
        <v>965</v>
      </c>
      <c r="Z441" s="47" t="s">
        <v>965</v>
      </c>
      <c r="AA441" s="47" t="s">
        <v>965</v>
      </c>
      <c r="AB441" s="47" t="s">
        <v>20</v>
      </c>
      <c r="AC441" s="47" t="s">
        <v>20</v>
      </c>
      <c r="AD441" s="47" t="s">
        <v>965</v>
      </c>
      <c r="AE441" s="47" t="s">
        <v>965</v>
      </c>
      <c r="AF441" s="47" t="s">
        <v>965</v>
      </c>
      <c r="AG441" s="47" t="s">
        <v>965</v>
      </c>
      <c r="AH441" s="47" t="s">
        <v>965</v>
      </c>
      <c r="AI441" s="47" t="s">
        <v>20</v>
      </c>
      <c r="AJ441" s="47" t="s">
        <v>20</v>
      </c>
      <c r="AK441" s="47" t="s">
        <v>968</v>
      </c>
      <c r="AL441" s="47" t="s">
        <v>965</v>
      </c>
      <c r="AM441" s="47" t="s">
        <v>965</v>
      </c>
      <c r="AN441" s="47" t="s">
        <v>965</v>
      </c>
      <c r="AO441" s="47" t="s">
        <v>965</v>
      </c>
      <c r="AP441" s="47" t="s">
        <v>20</v>
      </c>
      <c r="AQ441" s="47" t="s">
        <v>20</v>
      </c>
      <c r="AR441" s="47" t="s">
        <v>20</v>
      </c>
      <c r="AS441" s="47" t="s">
        <v>967</v>
      </c>
      <c r="AT441" s="47" t="s">
        <v>967</v>
      </c>
      <c r="AU441" s="47" t="s">
        <v>968</v>
      </c>
      <c r="AV441" s="47" t="s">
        <v>968</v>
      </c>
      <c r="AW441" s="47" t="s">
        <v>20</v>
      </c>
      <c r="AX441" s="47" t="s">
        <v>20</v>
      </c>
      <c r="AY441" s="42">
        <f>COUNTIFS($T441:$AX441,"P")</f>
        <v>15</v>
      </c>
      <c r="AZ441" s="42">
        <f>COUNTIFS($T441:$AX441,"HD")/2</f>
        <v>0</v>
      </c>
      <c r="BA441" s="42">
        <f>COUNTIFS($T441:$AX441,"DO")</f>
        <v>11</v>
      </c>
      <c r="BB441" s="1">
        <f>COUNTIFS($T441:$AX441,"UPL")</f>
        <v>0</v>
      </c>
      <c r="BC441" s="42">
        <f>COUNTIFS($T441:$AX441,"LWP")</f>
        <v>0</v>
      </c>
      <c r="BD441" s="42">
        <f>SUM(COUNTIFS($T441:$AX441,{"PAT","MAT"}))</f>
        <v>0</v>
      </c>
      <c r="BE441" s="42">
        <f>COUNTIFS($T441:$AX441,"HO")</f>
        <v>0</v>
      </c>
      <c r="BF441" s="42">
        <f>COUNTIFS($T441:$AX441,"NA")</f>
        <v>0</v>
      </c>
      <c r="BG441" s="42">
        <f>COUNTIFS($T441:$AX441,"PL")</f>
        <v>3</v>
      </c>
      <c r="BH441" s="42">
        <f>COUNTIFS($T441:$AX441,"CL")</f>
        <v>2</v>
      </c>
      <c r="BI441" s="42">
        <f>COUNTIFS($T441:$AX441,"BL")</f>
        <v>0</v>
      </c>
      <c r="BJ441" s="42">
        <f>COUNTIFS($T441:$AX441,"CO")</f>
        <v>0</v>
      </c>
      <c r="BK441" s="42">
        <f t="shared" si="39"/>
        <v>5</v>
      </c>
      <c r="BL441" s="42">
        <f t="shared" si="40"/>
        <v>0</v>
      </c>
      <c r="BM441" s="42">
        <f t="shared" si="41"/>
        <v>1</v>
      </c>
      <c r="BN441" s="42">
        <f>SUM(AY441:BJ441)+SUM(COUNTIFS(Q441:AX441,{"TERM","RESIGNED"}))</f>
        <v>31</v>
      </c>
      <c r="BO441" s="1" t="s">
        <v>45</v>
      </c>
      <c r="BP441" s="42" t="s">
        <v>1021</v>
      </c>
      <c r="BQ441" s="34"/>
    </row>
    <row r="442" spans="1:69" x14ac:dyDescent="0.25">
      <c r="A442" s="32">
        <f t="shared" si="42"/>
        <v>440</v>
      </c>
      <c r="B442" s="1" t="s">
        <v>172</v>
      </c>
      <c r="C442" s="1">
        <v>102884</v>
      </c>
      <c r="D442" s="27">
        <v>102884</v>
      </c>
      <c r="E442" s="1" t="s">
        <v>946</v>
      </c>
      <c r="F442" s="34" t="s">
        <v>556</v>
      </c>
      <c r="G442" s="34" t="s">
        <v>106</v>
      </c>
      <c r="H442" s="30">
        <v>44693</v>
      </c>
      <c r="I442" s="30" t="s">
        <v>39</v>
      </c>
      <c r="J442" s="30" t="s">
        <v>39</v>
      </c>
      <c r="K442" s="42">
        <f t="shared" ca="1" si="37"/>
        <v>609</v>
      </c>
      <c r="L442" s="44" t="str">
        <f t="shared" si="38"/>
        <v>Non Billable</v>
      </c>
      <c r="M442" s="34" t="s">
        <v>47</v>
      </c>
      <c r="N442" s="1" t="s">
        <v>41</v>
      </c>
      <c r="O442" s="1" t="s">
        <v>42</v>
      </c>
      <c r="P442" s="1"/>
      <c r="Q442" s="1"/>
      <c r="R442" s="1" t="s">
        <v>43</v>
      </c>
      <c r="S442" s="33" t="s">
        <v>82</v>
      </c>
      <c r="T442" s="47" t="s">
        <v>965</v>
      </c>
      <c r="U442" s="47" t="s">
        <v>20</v>
      </c>
      <c r="V442" s="47" t="s">
        <v>20</v>
      </c>
      <c r="W442" s="47" t="s">
        <v>965</v>
      </c>
      <c r="X442" s="47" t="s">
        <v>965</v>
      </c>
      <c r="Y442" s="47" t="s">
        <v>967</v>
      </c>
      <c r="Z442" s="47" t="s">
        <v>968</v>
      </c>
      <c r="AA442" s="47" t="s">
        <v>968</v>
      </c>
      <c r="AB442" s="47" t="s">
        <v>20</v>
      </c>
      <c r="AC442" s="47" t="s">
        <v>20</v>
      </c>
      <c r="AD442" s="47" t="s">
        <v>965</v>
      </c>
      <c r="AE442" s="47" t="s">
        <v>965</v>
      </c>
      <c r="AF442" s="47" t="s">
        <v>965</v>
      </c>
      <c r="AG442" s="47" t="s">
        <v>965</v>
      </c>
      <c r="AH442" s="47" t="s">
        <v>965</v>
      </c>
      <c r="AI442" s="47" t="s">
        <v>20</v>
      </c>
      <c r="AJ442" s="47" t="s">
        <v>20</v>
      </c>
      <c r="AK442" s="47" t="s">
        <v>965</v>
      </c>
      <c r="AL442" s="47" t="s">
        <v>965</v>
      </c>
      <c r="AM442" s="47" t="s">
        <v>965</v>
      </c>
      <c r="AN442" s="47" t="s">
        <v>965</v>
      </c>
      <c r="AO442" s="47" t="s">
        <v>967</v>
      </c>
      <c r="AP442" s="47" t="s">
        <v>20</v>
      </c>
      <c r="AQ442" s="47" t="s">
        <v>20</v>
      </c>
      <c r="AR442" s="47" t="s">
        <v>20</v>
      </c>
      <c r="AS442" s="47" t="s">
        <v>965</v>
      </c>
      <c r="AT442" s="47" t="s">
        <v>965</v>
      </c>
      <c r="AU442" s="47" t="s">
        <v>965</v>
      </c>
      <c r="AV442" s="47" t="s">
        <v>965</v>
      </c>
      <c r="AW442" s="47" t="s">
        <v>20</v>
      </c>
      <c r="AX442" s="47" t="s">
        <v>20</v>
      </c>
      <c r="AY442" s="42">
        <f>COUNTIFS($T442:$AX442,"P")</f>
        <v>16</v>
      </c>
      <c r="AZ442" s="42">
        <f>COUNTIFS($T442:$AX442,"HD")/2</f>
        <v>0</v>
      </c>
      <c r="BA442" s="42">
        <f>COUNTIFS($T442:$AX442,"DO")</f>
        <v>11</v>
      </c>
      <c r="BB442" s="1">
        <f>COUNTIFS($T442:$AX442,"UPL")</f>
        <v>0</v>
      </c>
      <c r="BC442" s="42">
        <f>COUNTIFS($T442:$AX442,"LWP")</f>
        <v>0</v>
      </c>
      <c r="BD442" s="42">
        <f>SUM(COUNTIFS($T442:$AX442,{"PAT","MAT"}))</f>
        <v>0</v>
      </c>
      <c r="BE442" s="42">
        <f>COUNTIFS($T442:$AX442,"HO")</f>
        <v>0</v>
      </c>
      <c r="BF442" s="42">
        <f>COUNTIFS($T442:$AX442,"NA")</f>
        <v>0</v>
      </c>
      <c r="BG442" s="42">
        <f>COUNTIFS($T442:$AX442,"PL")</f>
        <v>2</v>
      </c>
      <c r="BH442" s="42">
        <f>COUNTIFS($T442:$AX442,"CL")</f>
        <v>2</v>
      </c>
      <c r="BI442" s="42">
        <f>COUNTIFS($T442:$AX442,"BL")</f>
        <v>0</v>
      </c>
      <c r="BJ442" s="42">
        <f>COUNTIFS($T442:$AX442,"CO")</f>
        <v>0</v>
      </c>
      <c r="BK442" s="42">
        <f t="shared" si="39"/>
        <v>4</v>
      </c>
      <c r="BL442" s="42">
        <f t="shared" si="40"/>
        <v>0</v>
      </c>
      <c r="BM442" s="42">
        <f t="shared" si="41"/>
        <v>1</v>
      </c>
      <c r="BN442" s="42">
        <f>SUM(AY442:BJ442)+SUM(COUNTIFS(Q442:AX442,{"TERM","RESIGNED"}))</f>
        <v>31</v>
      </c>
      <c r="BO442" s="1" t="s">
        <v>45</v>
      </c>
      <c r="BP442" s="42" t="s">
        <v>1214</v>
      </c>
      <c r="BQ442" s="34"/>
    </row>
    <row r="443" spans="1:69" x14ac:dyDescent="0.25">
      <c r="A443" s="32">
        <f t="shared" si="42"/>
        <v>441</v>
      </c>
      <c r="B443" s="1" t="s">
        <v>172</v>
      </c>
      <c r="C443" s="1">
        <v>102906</v>
      </c>
      <c r="D443" s="27">
        <v>102906</v>
      </c>
      <c r="E443" s="1" t="s">
        <v>946</v>
      </c>
      <c r="F443" s="34" t="s">
        <v>557</v>
      </c>
      <c r="G443" s="34" t="s">
        <v>123</v>
      </c>
      <c r="H443" s="30">
        <v>44693</v>
      </c>
      <c r="I443" s="30" t="s">
        <v>39</v>
      </c>
      <c r="J443" s="30" t="s">
        <v>39</v>
      </c>
      <c r="K443" s="42">
        <f t="shared" ca="1" si="37"/>
        <v>609</v>
      </c>
      <c r="L443" s="44" t="str">
        <f t="shared" si="38"/>
        <v>Billable</v>
      </c>
      <c r="M443" s="34" t="s">
        <v>124</v>
      </c>
      <c r="N443" s="1" t="s">
        <v>41</v>
      </c>
      <c r="O443" s="1" t="s">
        <v>42</v>
      </c>
      <c r="P443" s="1"/>
      <c r="Q443" s="1"/>
      <c r="R443" s="1" t="s">
        <v>43</v>
      </c>
      <c r="S443" s="33" t="s">
        <v>253</v>
      </c>
      <c r="T443" s="47" t="s">
        <v>965</v>
      </c>
      <c r="U443" s="47" t="s">
        <v>20</v>
      </c>
      <c r="V443" s="47" t="s">
        <v>20</v>
      </c>
      <c r="W443" s="47" t="s">
        <v>967</v>
      </c>
      <c r="X443" s="47" t="s">
        <v>965</v>
      </c>
      <c r="Y443" s="47" t="s">
        <v>965</v>
      </c>
      <c r="Z443" s="47" t="s">
        <v>965</v>
      </c>
      <c r="AA443" s="47" t="s">
        <v>965</v>
      </c>
      <c r="AB443" s="47" t="s">
        <v>20</v>
      </c>
      <c r="AC443" s="47" t="s">
        <v>20</v>
      </c>
      <c r="AD443" s="47" t="s">
        <v>965</v>
      </c>
      <c r="AE443" s="47" t="s">
        <v>965</v>
      </c>
      <c r="AF443" s="47" t="s">
        <v>965</v>
      </c>
      <c r="AG443" s="47" t="s">
        <v>965</v>
      </c>
      <c r="AH443" s="47" t="s">
        <v>965</v>
      </c>
      <c r="AI443" s="47" t="s">
        <v>20</v>
      </c>
      <c r="AJ443" s="47" t="s">
        <v>20</v>
      </c>
      <c r="AK443" s="47" t="s">
        <v>965</v>
      </c>
      <c r="AL443" s="47" t="s">
        <v>965</v>
      </c>
      <c r="AM443" s="47" t="s">
        <v>965</v>
      </c>
      <c r="AN443" s="47" t="s">
        <v>965</v>
      </c>
      <c r="AO443" s="47" t="s">
        <v>968</v>
      </c>
      <c r="AP443" s="47" t="s">
        <v>20</v>
      </c>
      <c r="AQ443" s="47" t="s">
        <v>20</v>
      </c>
      <c r="AR443" s="47" t="s">
        <v>20</v>
      </c>
      <c r="AS443" s="47" t="s">
        <v>968</v>
      </c>
      <c r="AT443" s="47" t="s">
        <v>968</v>
      </c>
      <c r="AU443" s="47" t="s">
        <v>968</v>
      </c>
      <c r="AV443" s="47" t="s">
        <v>968</v>
      </c>
      <c r="AW443" s="47" t="s">
        <v>20</v>
      </c>
      <c r="AX443" s="47" t="s">
        <v>20</v>
      </c>
      <c r="AY443" s="42">
        <f>COUNTIFS($T443:$AX443,"P")</f>
        <v>14</v>
      </c>
      <c r="AZ443" s="42">
        <f>COUNTIFS($T443:$AX443,"HD")/2</f>
        <v>0</v>
      </c>
      <c r="BA443" s="42">
        <f>COUNTIFS($T443:$AX443,"DO")</f>
        <v>11</v>
      </c>
      <c r="BB443" s="1">
        <f>COUNTIFS($T443:$AX443,"UPL")</f>
        <v>0</v>
      </c>
      <c r="BC443" s="42">
        <f>COUNTIFS($T443:$AX443,"LWP")</f>
        <v>0</v>
      </c>
      <c r="BD443" s="42">
        <f>SUM(COUNTIFS($T443:$AX443,{"PAT","MAT"}))</f>
        <v>0</v>
      </c>
      <c r="BE443" s="42">
        <f>COUNTIFS($T443:$AX443,"HO")</f>
        <v>0</v>
      </c>
      <c r="BF443" s="42">
        <f>COUNTIFS($T443:$AX443,"NA")</f>
        <v>0</v>
      </c>
      <c r="BG443" s="42">
        <f>COUNTIFS($T443:$AX443,"PL")</f>
        <v>5</v>
      </c>
      <c r="BH443" s="42">
        <f>COUNTIFS($T443:$AX443,"CL")</f>
        <v>1</v>
      </c>
      <c r="BI443" s="42">
        <f>COUNTIFS($T443:$AX443,"BL")</f>
        <v>0</v>
      </c>
      <c r="BJ443" s="42">
        <f>COUNTIFS($T443:$AX443,"CO")</f>
        <v>0</v>
      </c>
      <c r="BK443" s="42">
        <f t="shared" si="39"/>
        <v>6</v>
      </c>
      <c r="BL443" s="42">
        <f t="shared" si="40"/>
        <v>0</v>
      </c>
      <c r="BM443" s="42">
        <f t="shared" si="41"/>
        <v>1</v>
      </c>
      <c r="BN443" s="42">
        <f>SUM(AY443:BJ443)+SUM(COUNTIFS(Q443:AX443,{"TERM","RESIGNED"}))</f>
        <v>31</v>
      </c>
      <c r="BO443" s="1" t="s">
        <v>45</v>
      </c>
      <c r="BP443" s="42" t="s">
        <v>1018</v>
      </c>
      <c r="BQ443" s="34"/>
    </row>
    <row r="444" spans="1:69" x14ac:dyDescent="0.25">
      <c r="A444" s="32">
        <f t="shared" si="42"/>
        <v>442</v>
      </c>
      <c r="B444" s="1" t="s">
        <v>172</v>
      </c>
      <c r="C444" s="1">
        <v>102909</v>
      </c>
      <c r="D444" s="27">
        <v>102909</v>
      </c>
      <c r="E444" s="1" t="s">
        <v>946</v>
      </c>
      <c r="F444" s="34" t="s">
        <v>558</v>
      </c>
      <c r="G444" s="34" t="s">
        <v>123</v>
      </c>
      <c r="H444" s="30">
        <v>44693</v>
      </c>
      <c r="I444" s="30" t="s">
        <v>39</v>
      </c>
      <c r="J444" s="30" t="s">
        <v>39</v>
      </c>
      <c r="K444" s="42">
        <f t="shared" ca="1" si="37"/>
        <v>609</v>
      </c>
      <c r="L444" s="44" t="str">
        <f t="shared" si="38"/>
        <v>Billable</v>
      </c>
      <c r="M444" s="34" t="s">
        <v>124</v>
      </c>
      <c r="N444" s="1" t="s">
        <v>41</v>
      </c>
      <c r="O444" s="1" t="s">
        <v>42</v>
      </c>
      <c r="P444" s="1"/>
      <c r="Q444" s="1"/>
      <c r="R444" s="1" t="s">
        <v>43</v>
      </c>
      <c r="S444" s="33" t="s">
        <v>364</v>
      </c>
      <c r="T444" s="47" t="s">
        <v>965</v>
      </c>
      <c r="U444" s="47" t="s">
        <v>20</v>
      </c>
      <c r="V444" s="47" t="s">
        <v>20</v>
      </c>
      <c r="W444" s="47" t="s">
        <v>965</v>
      </c>
      <c r="X444" s="47" t="s">
        <v>965</v>
      </c>
      <c r="Y444" s="47" t="s">
        <v>965</v>
      </c>
      <c r="Z444" s="47" t="s">
        <v>965</v>
      </c>
      <c r="AA444" s="47" t="s">
        <v>965</v>
      </c>
      <c r="AB444" s="47" t="s">
        <v>20</v>
      </c>
      <c r="AC444" s="47" t="s">
        <v>20</v>
      </c>
      <c r="AD444" s="47" t="s">
        <v>965</v>
      </c>
      <c r="AE444" s="47" t="s">
        <v>965</v>
      </c>
      <c r="AF444" s="47" t="s">
        <v>967</v>
      </c>
      <c r="AG444" s="47" t="s">
        <v>968</v>
      </c>
      <c r="AH444" s="47" t="s">
        <v>968</v>
      </c>
      <c r="AI444" s="47" t="s">
        <v>20</v>
      </c>
      <c r="AJ444" s="47" t="s">
        <v>20</v>
      </c>
      <c r="AK444" s="47" t="s">
        <v>965</v>
      </c>
      <c r="AL444" s="47" t="s">
        <v>965</v>
      </c>
      <c r="AM444" s="47" t="s">
        <v>965</v>
      </c>
      <c r="AN444" s="47" t="s">
        <v>965</v>
      </c>
      <c r="AO444" s="47" t="s">
        <v>965</v>
      </c>
      <c r="AP444" s="47" t="s">
        <v>20</v>
      </c>
      <c r="AQ444" s="47" t="s">
        <v>20</v>
      </c>
      <c r="AR444" s="47" t="s">
        <v>20</v>
      </c>
      <c r="AS444" s="47" t="s">
        <v>967</v>
      </c>
      <c r="AT444" s="47" t="s">
        <v>965</v>
      </c>
      <c r="AU444" s="47" t="s">
        <v>965</v>
      </c>
      <c r="AV444" s="47" t="s">
        <v>965</v>
      </c>
      <c r="AW444" s="47" t="s">
        <v>20</v>
      </c>
      <c r="AX444" s="47" t="s">
        <v>20</v>
      </c>
      <c r="AY444" s="42">
        <f>COUNTIFS($T444:$AX444,"P")</f>
        <v>16</v>
      </c>
      <c r="AZ444" s="42">
        <f>COUNTIFS($T444:$AX444,"HD")/2</f>
        <v>0</v>
      </c>
      <c r="BA444" s="42">
        <f>COUNTIFS($T444:$AX444,"DO")</f>
        <v>11</v>
      </c>
      <c r="BB444" s="1">
        <f>COUNTIFS($T444:$AX444,"UPL")</f>
        <v>0</v>
      </c>
      <c r="BC444" s="42">
        <f>COUNTIFS($T444:$AX444,"LWP")</f>
        <v>0</v>
      </c>
      <c r="BD444" s="42">
        <f>SUM(COUNTIFS($T444:$AX444,{"PAT","MAT"}))</f>
        <v>0</v>
      </c>
      <c r="BE444" s="42">
        <f>COUNTIFS($T444:$AX444,"HO")</f>
        <v>0</v>
      </c>
      <c r="BF444" s="42">
        <f>COUNTIFS($T444:$AX444,"NA")</f>
        <v>0</v>
      </c>
      <c r="BG444" s="42">
        <f>COUNTIFS($T444:$AX444,"PL")</f>
        <v>2</v>
      </c>
      <c r="BH444" s="42">
        <f>COUNTIFS($T444:$AX444,"CL")</f>
        <v>2</v>
      </c>
      <c r="BI444" s="42">
        <f>COUNTIFS($T444:$AX444,"BL")</f>
        <v>0</v>
      </c>
      <c r="BJ444" s="42">
        <f>COUNTIFS($T444:$AX444,"CO")</f>
        <v>0</v>
      </c>
      <c r="BK444" s="42">
        <f t="shared" si="39"/>
        <v>4</v>
      </c>
      <c r="BL444" s="42">
        <f t="shared" si="40"/>
        <v>0</v>
      </c>
      <c r="BM444" s="42">
        <f t="shared" si="41"/>
        <v>1</v>
      </c>
      <c r="BN444" s="42">
        <f>SUM(AY444:BJ444)+SUM(COUNTIFS(Q444:AX444,{"TERM","RESIGNED"}))</f>
        <v>31</v>
      </c>
      <c r="BO444" s="1" t="s">
        <v>45</v>
      </c>
      <c r="BP444" s="42" t="s">
        <v>1018</v>
      </c>
      <c r="BQ444" s="34"/>
    </row>
    <row r="445" spans="1:69" x14ac:dyDescent="0.25">
      <c r="A445" s="32">
        <f t="shared" si="42"/>
        <v>443</v>
      </c>
      <c r="B445" s="1" t="s">
        <v>172</v>
      </c>
      <c r="C445" s="1">
        <v>102915</v>
      </c>
      <c r="D445" s="27">
        <v>102915</v>
      </c>
      <c r="E445" s="1" t="s">
        <v>946</v>
      </c>
      <c r="F445" s="34" t="s">
        <v>559</v>
      </c>
      <c r="G445" s="34" t="s">
        <v>162</v>
      </c>
      <c r="H445" s="30">
        <v>44694</v>
      </c>
      <c r="I445" s="30" t="s">
        <v>39</v>
      </c>
      <c r="J445" s="30" t="s">
        <v>39</v>
      </c>
      <c r="K445" s="42">
        <f t="shared" ca="1" si="37"/>
        <v>608</v>
      </c>
      <c r="L445" s="44" t="str">
        <f t="shared" si="38"/>
        <v>Billable</v>
      </c>
      <c r="M445" s="34" t="s">
        <v>124</v>
      </c>
      <c r="N445" s="1" t="s">
        <v>41</v>
      </c>
      <c r="O445" s="1" t="s">
        <v>42</v>
      </c>
      <c r="P445" s="1"/>
      <c r="Q445" s="1"/>
      <c r="R445" s="1" t="s">
        <v>43</v>
      </c>
      <c r="S445" s="33" t="s">
        <v>144</v>
      </c>
      <c r="T445" s="47" t="s">
        <v>965</v>
      </c>
      <c r="U445" s="47" t="s">
        <v>20</v>
      </c>
      <c r="V445" s="47" t="s">
        <v>20</v>
      </c>
      <c r="W445" s="47" t="s">
        <v>965</v>
      </c>
      <c r="X445" s="47" t="s">
        <v>965</v>
      </c>
      <c r="Y445" s="47" t="s">
        <v>965</v>
      </c>
      <c r="Z445" s="47" t="s">
        <v>965</v>
      </c>
      <c r="AA445" s="47" t="s">
        <v>965</v>
      </c>
      <c r="AB445" s="47" t="s">
        <v>20</v>
      </c>
      <c r="AC445" s="47" t="s">
        <v>20</v>
      </c>
      <c r="AD445" s="47" t="s">
        <v>965</v>
      </c>
      <c r="AE445" s="47" t="s">
        <v>965</v>
      </c>
      <c r="AF445" s="47" t="s">
        <v>965</v>
      </c>
      <c r="AG445" s="47" t="s">
        <v>965</v>
      </c>
      <c r="AH445" s="47" t="s">
        <v>965</v>
      </c>
      <c r="AI445" s="47" t="s">
        <v>20</v>
      </c>
      <c r="AJ445" s="47" t="s">
        <v>20</v>
      </c>
      <c r="AK445" s="47" t="s">
        <v>967</v>
      </c>
      <c r="AL445" s="47" t="s">
        <v>967</v>
      </c>
      <c r="AM445" s="47" t="s">
        <v>967</v>
      </c>
      <c r="AN445" s="47" t="s">
        <v>967</v>
      </c>
      <c r="AO445" s="47" t="s">
        <v>968</v>
      </c>
      <c r="AP445" s="47" t="s">
        <v>20</v>
      </c>
      <c r="AQ445" s="47" t="s">
        <v>20</v>
      </c>
      <c r="AR445" s="47" t="s">
        <v>20</v>
      </c>
      <c r="AS445" s="47" t="s">
        <v>968</v>
      </c>
      <c r="AT445" s="47" t="s">
        <v>968</v>
      </c>
      <c r="AU445" s="47" t="s">
        <v>968</v>
      </c>
      <c r="AV445" s="47" t="s">
        <v>968</v>
      </c>
      <c r="AW445" s="47" t="s">
        <v>20</v>
      </c>
      <c r="AX445" s="47" t="s">
        <v>20</v>
      </c>
      <c r="AY445" s="42">
        <f>COUNTIFS($T445:$AX445,"P")</f>
        <v>11</v>
      </c>
      <c r="AZ445" s="42">
        <f>COUNTIFS($T445:$AX445,"HD")/2</f>
        <v>0</v>
      </c>
      <c r="BA445" s="42">
        <f>COUNTIFS($T445:$AX445,"DO")</f>
        <v>11</v>
      </c>
      <c r="BB445" s="1">
        <f>COUNTIFS($T445:$AX445,"UPL")</f>
        <v>0</v>
      </c>
      <c r="BC445" s="42">
        <f>COUNTIFS($T445:$AX445,"LWP")</f>
        <v>0</v>
      </c>
      <c r="BD445" s="42">
        <f>SUM(COUNTIFS($T445:$AX445,{"PAT","MAT"}))</f>
        <v>0</v>
      </c>
      <c r="BE445" s="42">
        <f>COUNTIFS($T445:$AX445,"HO")</f>
        <v>0</v>
      </c>
      <c r="BF445" s="42">
        <f>COUNTIFS($T445:$AX445,"NA")</f>
        <v>0</v>
      </c>
      <c r="BG445" s="42">
        <f>COUNTIFS($T445:$AX445,"PL")</f>
        <v>5</v>
      </c>
      <c r="BH445" s="42">
        <f>COUNTIFS($T445:$AX445,"CL")</f>
        <v>4</v>
      </c>
      <c r="BI445" s="42">
        <f>COUNTIFS($T445:$AX445,"BL")</f>
        <v>0</v>
      </c>
      <c r="BJ445" s="42">
        <f>COUNTIFS($T445:$AX445,"CO")</f>
        <v>0</v>
      </c>
      <c r="BK445" s="42">
        <f t="shared" si="39"/>
        <v>9</v>
      </c>
      <c r="BL445" s="42">
        <f t="shared" si="40"/>
        <v>0</v>
      </c>
      <c r="BM445" s="42">
        <f t="shared" si="41"/>
        <v>0</v>
      </c>
      <c r="BN445" s="42">
        <f>SUM(AY445:BJ445)+SUM(COUNTIFS(Q445:AX445,{"TERM","RESIGNED"}))</f>
        <v>31</v>
      </c>
      <c r="BO445" s="1" t="s">
        <v>45</v>
      </c>
      <c r="BP445" s="42" t="s">
        <v>1021</v>
      </c>
      <c r="BQ445" s="34"/>
    </row>
    <row r="446" spans="1:69" x14ac:dyDescent="0.25">
      <c r="A446" s="32">
        <f t="shared" si="42"/>
        <v>444</v>
      </c>
      <c r="B446" s="1" t="s">
        <v>172</v>
      </c>
      <c r="C446" s="1">
        <v>600197</v>
      </c>
      <c r="D446" s="27">
        <v>600197</v>
      </c>
      <c r="E446" s="1" t="s">
        <v>946</v>
      </c>
      <c r="F446" s="34" t="s">
        <v>561</v>
      </c>
      <c r="G446" s="34" t="s">
        <v>190</v>
      </c>
      <c r="H446" s="30">
        <v>44698</v>
      </c>
      <c r="I446" s="30" t="s">
        <v>39</v>
      </c>
      <c r="J446" s="30" t="s">
        <v>39</v>
      </c>
      <c r="K446" s="42">
        <f t="shared" ca="1" si="37"/>
        <v>604</v>
      </c>
      <c r="L446" s="44" t="str">
        <f t="shared" si="38"/>
        <v>Billable</v>
      </c>
      <c r="M446" s="34" t="s">
        <v>187</v>
      </c>
      <c r="N446" s="1" t="s">
        <v>270</v>
      </c>
      <c r="O446" s="1" t="s">
        <v>42</v>
      </c>
      <c r="P446" s="1"/>
      <c r="Q446" s="1"/>
      <c r="R446" s="1" t="s">
        <v>43</v>
      </c>
      <c r="S446" s="33" t="s">
        <v>277</v>
      </c>
      <c r="T446" s="47" t="s">
        <v>965</v>
      </c>
      <c r="U446" s="47" t="s">
        <v>20</v>
      </c>
      <c r="V446" s="47" t="s">
        <v>20</v>
      </c>
      <c r="W446" s="47" t="s">
        <v>965</v>
      </c>
      <c r="X446" s="47" t="s">
        <v>965</v>
      </c>
      <c r="Y446" s="47" t="s">
        <v>968</v>
      </c>
      <c r="Z446" s="47" t="s">
        <v>965</v>
      </c>
      <c r="AA446" s="47" t="s">
        <v>965</v>
      </c>
      <c r="AB446" s="47" t="s">
        <v>20</v>
      </c>
      <c r="AC446" s="47" t="s">
        <v>20</v>
      </c>
      <c r="AD446" s="47" t="s">
        <v>965</v>
      </c>
      <c r="AE446" s="47" t="s">
        <v>965</v>
      </c>
      <c r="AF446" s="47" t="s">
        <v>965</v>
      </c>
      <c r="AG446" s="47" t="s">
        <v>965</v>
      </c>
      <c r="AH446" s="47" t="s">
        <v>965</v>
      </c>
      <c r="AI446" s="47" t="s">
        <v>20</v>
      </c>
      <c r="AJ446" s="47" t="s">
        <v>20</v>
      </c>
      <c r="AK446" s="47" t="s">
        <v>965</v>
      </c>
      <c r="AL446" s="47" t="s">
        <v>965</v>
      </c>
      <c r="AM446" s="47" t="s">
        <v>22</v>
      </c>
      <c r="AN446" s="47" t="s">
        <v>965</v>
      </c>
      <c r="AO446" s="47" t="s">
        <v>965</v>
      </c>
      <c r="AP446" s="47" t="s">
        <v>20</v>
      </c>
      <c r="AQ446" s="47" t="s">
        <v>20</v>
      </c>
      <c r="AR446" s="47" t="s">
        <v>20</v>
      </c>
      <c r="AS446" s="47" t="s">
        <v>965</v>
      </c>
      <c r="AT446" s="47" t="s">
        <v>968</v>
      </c>
      <c r="AU446" s="47" t="s">
        <v>965</v>
      </c>
      <c r="AV446" s="47" t="s">
        <v>965</v>
      </c>
      <c r="AW446" s="47" t="s">
        <v>20</v>
      </c>
      <c r="AX446" s="47" t="s">
        <v>20</v>
      </c>
      <c r="AY446" s="42">
        <f>COUNTIFS($T446:$AX446,"P")</f>
        <v>17</v>
      </c>
      <c r="AZ446" s="42">
        <f>COUNTIFS($T446:$AX446,"HD")/2</f>
        <v>0</v>
      </c>
      <c r="BA446" s="42">
        <f>COUNTIFS($T446:$AX446,"DO")</f>
        <v>11</v>
      </c>
      <c r="BB446" s="1">
        <f>COUNTIFS($T446:$AX446,"UPL")</f>
        <v>0</v>
      </c>
      <c r="BC446" s="42">
        <f>COUNTIFS($T446:$AX446,"LWP")</f>
        <v>1</v>
      </c>
      <c r="BD446" s="42">
        <f>SUM(COUNTIFS($T446:$AX446,{"PAT","MAT"}))</f>
        <v>0</v>
      </c>
      <c r="BE446" s="42">
        <f>COUNTIFS($T446:$AX446,"HO")</f>
        <v>0</v>
      </c>
      <c r="BF446" s="42">
        <f>COUNTIFS($T446:$AX446,"NA")</f>
        <v>0</v>
      </c>
      <c r="BG446" s="42">
        <f>COUNTIFS($T446:$AX446,"PL")</f>
        <v>2</v>
      </c>
      <c r="BH446" s="42">
        <f>COUNTIFS($T446:$AX446,"CL")</f>
        <v>0</v>
      </c>
      <c r="BI446" s="42">
        <f>COUNTIFS($T446:$AX446,"BL")</f>
        <v>0</v>
      </c>
      <c r="BJ446" s="42">
        <f>COUNTIFS($T446:$AX446,"CO")</f>
        <v>0</v>
      </c>
      <c r="BK446" s="42">
        <f t="shared" si="39"/>
        <v>2</v>
      </c>
      <c r="BL446" s="42">
        <f t="shared" si="40"/>
        <v>1</v>
      </c>
      <c r="BM446" s="42">
        <f t="shared" si="41"/>
        <v>1</v>
      </c>
      <c r="BN446" s="42">
        <f>SUM(AY446:BJ446)+SUM(COUNTIFS(Q446:AX446,{"TERM","RESIGNED"}))</f>
        <v>31</v>
      </c>
      <c r="BO446" s="1" t="s">
        <v>45</v>
      </c>
      <c r="BP446" s="42" t="s">
        <v>1018</v>
      </c>
      <c r="BQ446" s="34"/>
    </row>
    <row r="447" spans="1:69" x14ac:dyDescent="0.25">
      <c r="A447" s="32">
        <f t="shared" si="42"/>
        <v>445</v>
      </c>
      <c r="B447" s="1" t="s">
        <v>172</v>
      </c>
      <c r="C447" s="1">
        <v>102936</v>
      </c>
      <c r="D447" s="27">
        <v>102936</v>
      </c>
      <c r="E447" s="1" t="s">
        <v>946</v>
      </c>
      <c r="F447" s="34" t="s">
        <v>563</v>
      </c>
      <c r="G447" s="34" t="s">
        <v>106</v>
      </c>
      <c r="H447" s="30">
        <v>44700</v>
      </c>
      <c r="I447" s="30" t="s">
        <v>39</v>
      </c>
      <c r="J447" s="30" t="s">
        <v>39</v>
      </c>
      <c r="K447" s="42">
        <f t="shared" ca="1" si="37"/>
        <v>602</v>
      </c>
      <c r="L447" s="44" t="str">
        <f t="shared" si="38"/>
        <v>Non Billable</v>
      </c>
      <c r="M447" s="34" t="s">
        <v>47</v>
      </c>
      <c r="N447" s="1" t="s">
        <v>41</v>
      </c>
      <c r="O447" s="1" t="s">
        <v>42</v>
      </c>
      <c r="P447" s="1"/>
      <c r="Q447" s="1"/>
      <c r="R447" s="1" t="s">
        <v>43</v>
      </c>
      <c r="S447" s="33" t="s">
        <v>267</v>
      </c>
      <c r="T447" s="47" t="s">
        <v>965</v>
      </c>
      <c r="U447" s="47" t="s">
        <v>20</v>
      </c>
      <c r="V447" s="47" t="s">
        <v>20</v>
      </c>
      <c r="W447" s="47" t="s">
        <v>965</v>
      </c>
      <c r="X447" s="47" t="s">
        <v>965</v>
      </c>
      <c r="Y447" s="47" t="s">
        <v>965</v>
      </c>
      <c r="Z447" s="47" t="s">
        <v>965</v>
      </c>
      <c r="AA447" s="47" t="s">
        <v>965</v>
      </c>
      <c r="AB447" s="47" t="s">
        <v>20</v>
      </c>
      <c r="AC447" s="47" t="s">
        <v>20</v>
      </c>
      <c r="AD447" s="47" t="s">
        <v>965</v>
      </c>
      <c r="AE447" s="47" t="s">
        <v>965</v>
      </c>
      <c r="AF447" s="47" t="s">
        <v>965</v>
      </c>
      <c r="AG447" s="47" t="s">
        <v>965</v>
      </c>
      <c r="AH447" s="47" t="s">
        <v>965</v>
      </c>
      <c r="AI447" s="47" t="s">
        <v>20</v>
      </c>
      <c r="AJ447" s="47" t="s">
        <v>20</v>
      </c>
      <c r="AK447" s="47" t="s">
        <v>965</v>
      </c>
      <c r="AL447" s="47" t="s">
        <v>965</v>
      </c>
      <c r="AM447" s="47" t="s">
        <v>965</v>
      </c>
      <c r="AN447" s="47" t="s">
        <v>965</v>
      </c>
      <c r="AO447" s="47" t="s">
        <v>967</v>
      </c>
      <c r="AP447" s="47" t="s">
        <v>20</v>
      </c>
      <c r="AQ447" s="47" t="s">
        <v>20</v>
      </c>
      <c r="AR447" s="47" t="s">
        <v>20</v>
      </c>
      <c r="AS447" s="47" t="s">
        <v>967</v>
      </c>
      <c r="AT447" s="47" t="s">
        <v>968</v>
      </c>
      <c r="AU447" s="47" t="s">
        <v>968</v>
      </c>
      <c r="AV447" s="47" t="s">
        <v>968</v>
      </c>
      <c r="AW447" s="47" t="s">
        <v>20</v>
      </c>
      <c r="AX447" s="47" t="s">
        <v>20</v>
      </c>
      <c r="AY447" s="42">
        <f>COUNTIFS($T447:$AX447,"P")</f>
        <v>15</v>
      </c>
      <c r="AZ447" s="42">
        <f>COUNTIFS($T447:$AX447,"HD")/2</f>
        <v>0</v>
      </c>
      <c r="BA447" s="42">
        <f>COUNTIFS($T447:$AX447,"DO")</f>
        <v>11</v>
      </c>
      <c r="BB447" s="1">
        <f>COUNTIFS($T447:$AX447,"UPL")</f>
        <v>0</v>
      </c>
      <c r="BC447" s="42">
        <f>COUNTIFS($T447:$AX447,"LWP")</f>
        <v>0</v>
      </c>
      <c r="BD447" s="42">
        <f>SUM(COUNTIFS($T447:$AX447,{"PAT","MAT"}))</f>
        <v>0</v>
      </c>
      <c r="BE447" s="42">
        <f>COUNTIFS($T447:$AX447,"HO")</f>
        <v>0</v>
      </c>
      <c r="BF447" s="42">
        <f>COUNTIFS($T447:$AX447,"NA")</f>
        <v>0</v>
      </c>
      <c r="BG447" s="42">
        <f>COUNTIFS($T447:$AX447,"PL")</f>
        <v>3</v>
      </c>
      <c r="BH447" s="42">
        <f>COUNTIFS($T447:$AX447,"CL")</f>
        <v>2</v>
      </c>
      <c r="BI447" s="42">
        <f>COUNTIFS($T447:$AX447,"BL")</f>
        <v>0</v>
      </c>
      <c r="BJ447" s="42">
        <f>COUNTIFS($T447:$AX447,"CO")</f>
        <v>0</v>
      </c>
      <c r="BK447" s="42">
        <f t="shared" si="39"/>
        <v>5</v>
      </c>
      <c r="BL447" s="42">
        <f t="shared" si="40"/>
        <v>0</v>
      </c>
      <c r="BM447" s="42">
        <f t="shared" si="41"/>
        <v>1</v>
      </c>
      <c r="BN447" s="42">
        <f>SUM(AY447:BJ447)+SUM(COUNTIFS(Q447:AX447,{"TERM","RESIGNED"}))</f>
        <v>31</v>
      </c>
      <c r="BO447" s="1" t="s">
        <v>45</v>
      </c>
      <c r="BP447" s="42" t="s">
        <v>1019</v>
      </c>
      <c r="BQ447" s="34"/>
    </row>
    <row r="448" spans="1:69" x14ac:dyDescent="0.25">
      <c r="A448" s="32">
        <f t="shared" si="42"/>
        <v>446</v>
      </c>
      <c r="B448" s="1" t="s">
        <v>172</v>
      </c>
      <c r="C448" s="1">
        <v>102938</v>
      </c>
      <c r="D448" s="27">
        <v>102938</v>
      </c>
      <c r="E448" s="1" t="s">
        <v>946</v>
      </c>
      <c r="F448" s="34" t="s">
        <v>564</v>
      </c>
      <c r="G448" s="34" t="s">
        <v>106</v>
      </c>
      <c r="H448" s="30">
        <v>44700</v>
      </c>
      <c r="I448" s="30" t="s">
        <v>39</v>
      </c>
      <c r="J448" s="30" t="s">
        <v>39</v>
      </c>
      <c r="K448" s="42">
        <f t="shared" ca="1" si="37"/>
        <v>602</v>
      </c>
      <c r="L448" s="44" t="str">
        <f t="shared" si="38"/>
        <v>Non Billable</v>
      </c>
      <c r="M448" s="34" t="s">
        <v>47</v>
      </c>
      <c r="N448" s="1" t="s">
        <v>41</v>
      </c>
      <c r="O448" s="1" t="s">
        <v>42</v>
      </c>
      <c r="P448" s="1"/>
      <c r="Q448" s="1"/>
      <c r="R448" s="1" t="s">
        <v>43</v>
      </c>
      <c r="S448" s="33" t="s">
        <v>63</v>
      </c>
      <c r="T448" s="47" t="s">
        <v>965</v>
      </c>
      <c r="U448" s="47" t="s">
        <v>20</v>
      </c>
      <c r="V448" s="47" t="s">
        <v>20</v>
      </c>
      <c r="W448" s="47" t="s">
        <v>965</v>
      </c>
      <c r="X448" s="47" t="s">
        <v>965</v>
      </c>
      <c r="Y448" s="47" t="s">
        <v>965</v>
      </c>
      <c r="Z448" s="47" t="s">
        <v>965</v>
      </c>
      <c r="AA448" s="47" t="s">
        <v>965</v>
      </c>
      <c r="AB448" s="47" t="s">
        <v>20</v>
      </c>
      <c r="AC448" s="47" t="s">
        <v>20</v>
      </c>
      <c r="AD448" s="47" t="s">
        <v>968</v>
      </c>
      <c r="AE448" s="47" t="s">
        <v>968</v>
      </c>
      <c r="AF448" s="47" t="s">
        <v>968</v>
      </c>
      <c r="AG448" s="47" t="s">
        <v>968</v>
      </c>
      <c r="AH448" s="47" t="s">
        <v>968</v>
      </c>
      <c r="AI448" s="47" t="s">
        <v>20</v>
      </c>
      <c r="AJ448" s="47" t="s">
        <v>20</v>
      </c>
      <c r="AK448" s="47" t="s">
        <v>967</v>
      </c>
      <c r="AL448" s="47" t="s">
        <v>967</v>
      </c>
      <c r="AM448" s="47" t="s">
        <v>968</v>
      </c>
      <c r="AN448" s="47" t="s">
        <v>21</v>
      </c>
      <c r="AO448" s="47" t="s">
        <v>965</v>
      </c>
      <c r="AP448" s="47" t="s">
        <v>20</v>
      </c>
      <c r="AQ448" s="47" t="s">
        <v>20</v>
      </c>
      <c r="AR448" s="47" t="s">
        <v>20</v>
      </c>
      <c r="AS448" s="47" t="s">
        <v>965</v>
      </c>
      <c r="AT448" s="47" t="s">
        <v>965</v>
      </c>
      <c r="AU448" s="47" t="s">
        <v>965</v>
      </c>
      <c r="AV448" s="47" t="s">
        <v>965</v>
      </c>
      <c r="AW448" s="47" t="s">
        <v>20</v>
      </c>
      <c r="AX448" s="47" t="s">
        <v>20</v>
      </c>
      <c r="AY448" s="42">
        <f>COUNTIFS($T448:$AX448,"P")</f>
        <v>11</v>
      </c>
      <c r="AZ448" s="42">
        <f>COUNTIFS($T448:$AX448,"HD")/2</f>
        <v>0</v>
      </c>
      <c r="BA448" s="42">
        <f>COUNTIFS($T448:$AX448,"DO")</f>
        <v>11</v>
      </c>
      <c r="BB448" s="1">
        <f>COUNTIFS($T448:$AX448,"UPL")</f>
        <v>1</v>
      </c>
      <c r="BC448" s="42">
        <f>COUNTIFS($T448:$AX448,"LWP")</f>
        <v>0</v>
      </c>
      <c r="BD448" s="42">
        <f>SUM(COUNTIFS($T448:$AX448,{"PAT","MAT"}))</f>
        <v>0</v>
      </c>
      <c r="BE448" s="42">
        <f>COUNTIFS($T448:$AX448,"HO")</f>
        <v>0</v>
      </c>
      <c r="BF448" s="42">
        <f>COUNTIFS($T448:$AX448,"NA")</f>
        <v>0</v>
      </c>
      <c r="BG448" s="42">
        <f>COUNTIFS($T448:$AX448,"PL")</f>
        <v>6</v>
      </c>
      <c r="BH448" s="42">
        <f>COUNTIFS($T448:$AX448,"CL")</f>
        <v>2</v>
      </c>
      <c r="BI448" s="42">
        <f>COUNTIFS($T448:$AX448,"BL")</f>
        <v>0</v>
      </c>
      <c r="BJ448" s="42">
        <f>COUNTIFS($T448:$AX448,"CO")</f>
        <v>0</v>
      </c>
      <c r="BK448" s="42">
        <f t="shared" si="39"/>
        <v>8</v>
      </c>
      <c r="BL448" s="42">
        <f t="shared" si="40"/>
        <v>0</v>
      </c>
      <c r="BM448" s="42">
        <f t="shared" si="41"/>
        <v>0</v>
      </c>
      <c r="BN448" s="42">
        <f>SUM(AY448:BJ448)+SUM(COUNTIFS(Q448:AX448,{"TERM","RESIGNED"}))</f>
        <v>31</v>
      </c>
      <c r="BO448" s="1" t="s">
        <v>45</v>
      </c>
      <c r="BP448" s="42" t="s">
        <v>1221</v>
      </c>
      <c r="BQ448" s="34"/>
    </row>
    <row r="449" spans="1:69" x14ac:dyDescent="0.25">
      <c r="A449" s="32">
        <f t="shared" si="42"/>
        <v>447</v>
      </c>
      <c r="B449" s="1" t="s">
        <v>172</v>
      </c>
      <c r="C449" s="1">
        <v>102940</v>
      </c>
      <c r="D449" s="27">
        <v>102940</v>
      </c>
      <c r="E449" s="1" t="s">
        <v>946</v>
      </c>
      <c r="F449" s="34" t="s">
        <v>565</v>
      </c>
      <c r="G449" s="34" t="s">
        <v>106</v>
      </c>
      <c r="H449" s="30">
        <v>44700</v>
      </c>
      <c r="I449" s="30" t="s">
        <v>39</v>
      </c>
      <c r="J449" s="30" t="s">
        <v>39</v>
      </c>
      <c r="K449" s="42">
        <f t="shared" ca="1" si="37"/>
        <v>602</v>
      </c>
      <c r="L449" s="44" t="str">
        <f t="shared" si="38"/>
        <v>Non Billable</v>
      </c>
      <c r="M449" s="34" t="s">
        <v>47</v>
      </c>
      <c r="N449" s="1" t="s">
        <v>41</v>
      </c>
      <c r="O449" s="1" t="s">
        <v>42</v>
      </c>
      <c r="P449" s="1"/>
      <c r="Q449" s="1"/>
      <c r="R449" s="1" t="s">
        <v>43</v>
      </c>
      <c r="S449" s="33" t="s">
        <v>69</v>
      </c>
      <c r="T449" s="47" t="s">
        <v>967</v>
      </c>
      <c r="U449" s="47" t="s">
        <v>20</v>
      </c>
      <c r="V449" s="47" t="s">
        <v>20</v>
      </c>
      <c r="W449" s="47" t="s">
        <v>965</v>
      </c>
      <c r="X449" s="47" t="s">
        <v>965</v>
      </c>
      <c r="Y449" s="47" t="s">
        <v>965</v>
      </c>
      <c r="Z449" s="47" t="s">
        <v>965</v>
      </c>
      <c r="AA449" s="47" t="s">
        <v>965</v>
      </c>
      <c r="AB449" s="47" t="s">
        <v>20</v>
      </c>
      <c r="AC449" s="47" t="s">
        <v>20</v>
      </c>
      <c r="AD449" s="47" t="s">
        <v>965</v>
      </c>
      <c r="AE449" s="47" t="s">
        <v>965</v>
      </c>
      <c r="AF449" s="47" t="s">
        <v>965</v>
      </c>
      <c r="AG449" s="47" t="s">
        <v>965</v>
      </c>
      <c r="AH449" s="47" t="s">
        <v>965</v>
      </c>
      <c r="AI449" s="47" t="s">
        <v>20</v>
      </c>
      <c r="AJ449" s="47" t="s">
        <v>20</v>
      </c>
      <c r="AK449" s="47" t="s">
        <v>965</v>
      </c>
      <c r="AL449" s="47" t="s">
        <v>965</v>
      </c>
      <c r="AM449" s="47" t="s">
        <v>965</v>
      </c>
      <c r="AN449" s="47" t="s">
        <v>968</v>
      </c>
      <c r="AO449" s="47" t="s">
        <v>968</v>
      </c>
      <c r="AP449" s="47" t="s">
        <v>20</v>
      </c>
      <c r="AQ449" s="47" t="s">
        <v>20</v>
      </c>
      <c r="AR449" s="47" t="s">
        <v>20</v>
      </c>
      <c r="AS449" s="47" t="s">
        <v>967</v>
      </c>
      <c r="AT449" s="47" t="s">
        <v>968</v>
      </c>
      <c r="AU449" s="47" t="s">
        <v>968</v>
      </c>
      <c r="AV449" s="47" t="s">
        <v>968</v>
      </c>
      <c r="AW449" s="47" t="s">
        <v>20</v>
      </c>
      <c r="AX449" s="47" t="s">
        <v>20</v>
      </c>
      <c r="AY449" s="42">
        <f>COUNTIFS($T449:$AX449,"P")</f>
        <v>13</v>
      </c>
      <c r="AZ449" s="42">
        <f>COUNTIFS($T449:$AX449,"HD")/2</f>
        <v>0</v>
      </c>
      <c r="BA449" s="42">
        <f>COUNTIFS($T449:$AX449,"DO")</f>
        <v>11</v>
      </c>
      <c r="BB449" s="1">
        <f>COUNTIFS($T449:$AX449,"UPL")</f>
        <v>0</v>
      </c>
      <c r="BC449" s="42">
        <f>COUNTIFS($T449:$AX449,"LWP")</f>
        <v>0</v>
      </c>
      <c r="BD449" s="42">
        <f>SUM(COUNTIFS($T449:$AX449,{"PAT","MAT"}))</f>
        <v>0</v>
      </c>
      <c r="BE449" s="42">
        <f>COUNTIFS($T449:$AX449,"HO")</f>
        <v>0</v>
      </c>
      <c r="BF449" s="42">
        <f>COUNTIFS($T449:$AX449,"NA")</f>
        <v>0</v>
      </c>
      <c r="BG449" s="42">
        <f>COUNTIFS($T449:$AX449,"PL")</f>
        <v>5</v>
      </c>
      <c r="BH449" s="42">
        <f>COUNTIFS($T449:$AX449,"CL")</f>
        <v>2</v>
      </c>
      <c r="BI449" s="42">
        <f>COUNTIFS($T449:$AX449,"BL")</f>
        <v>0</v>
      </c>
      <c r="BJ449" s="42">
        <f>COUNTIFS($T449:$AX449,"CO")</f>
        <v>0</v>
      </c>
      <c r="BK449" s="42">
        <f t="shared" si="39"/>
        <v>7</v>
      </c>
      <c r="BL449" s="42">
        <f t="shared" si="40"/>
        <v>0</v>
      </c>
      <c r="BM449" s="42">
        <f t="shared" si="41"/>
        <v>1</v>
      </c>
      <c r="BN449" s="42">
        <f>SUM(AY449:BJ449)+SUM(COUNTIFS(Q449:AX449,{"TERM","RESIGNED"}))</f>
        <v>31</v>
      </c>
      <c r="BO449" s="1" t="s">
        <v>45</v>
      </c>
      <c r="BP449" s="42" t="s">
        <v>1214</v>
      </c>
      <c r="BQ449" s="34"/>
    </row>
    <row r="450" spans="1:69" x14ac:dyDescent="0.25">
      <c r="A450" s="32">
        <f t="shared" si="42"/>
        <v>448</v>
      </c>
      <c r="B450" s="1" t="s">
        <v>172</v>
      </c>
      <c r="C450" s="1">
        <v>102942</v>
      </c>
      <c r="D450" s="27">
        <v>102942</v>
      </c>
      <c r="E450" s="1" t="s">
        <v>946</v>
      </c>
      <c r="F450" s="34" t="s">
        <v>566</v>
      </c>
      <c r="G450" s="34" t="s">
        <v>80</v>
      </c>
      <c r="H450" s="30">
        <v>44700</v>
      </c>
      <c r="I450" s="30" t="s">
        <v>39</v>
      </c>
      <c r="J450" s="30" t="s">
        <v>39</v>
      </c>
      <c r="K450" s="42">
        <f t="shared" ca="1" si="37"/>
        <v>602</v>
      </c>
      <c r="L450" s="44" t="str">
        <f t="shared" si="38"/>
        <v>Non Billable</v>
      </c>
      <c r="M450" s="34" t="s">
        <v>56</v>
      </c>
      <c r="N450" s="1" t="s">
        <v>41</v>
      </c>
      <c r="O450" s="1" t="s">
        <v>42</v>
      </c>
      <c r="P450" s="1"/>
      <c r="Q450" s="1"/>
      <c r="R450" s="1" t="s">
        <v>43</v>
      </c>
      <c r="S450" s="33" t="s">
        <v>194</v>
      </c>
      <c r="T450" s="47" t="s">
        <v>967</v>
      </c>
      <c r="U450" s="47" t="s">
        <v>20</v>
      </c>
      <c r="V450" s="47" t="s">
        <v>20</v>
      </c>
      <c r="W450" s="47" t="s">
        <v>965</v>
      </c>
      <c r="X450" s="47" t="s">
        <v>965</v>
      </c>
      <c r="Y450" s="47" t="s">
        <v>965</v>
      </c>
      <c r="Z450" s="47" t="s">
        <v>965</v>
      </c>
      <c r="AA450" s="47" t="s">
        <v>965</v>
      </c>
      <c r="AB450" s="47" t="s">
        <v>20</v>
      </c>
      <c r="AC450" s="47" t="s">
        <v>20</v>
      </c>
      <c r="AD450" s="47" t="s">
        <v>968</v>
      </c>
      <c r="AE450" s="47" t="s">
        <v>965</v>
      </c>
      <c r="AF450" s="47" t="s">
        <v>965</v>
      </c>
      <c r="AG450" s="47" t="s">
        <v>965</v>
      </c>
      <c r="AH450" s="47" t="s">
        <v>965</v>
      </c>
      <c r="AI450" s="47" t="s">
        <v>20</v>
      </c>
      <c r="AJ450" s="47" t="s">
        <v>20</v>
      </c>
      <c r="AK450" s="47" t="s">
        <v>965</v>
      </c>
      <c r="AL450" s="47" t="s">
        <v>965</v>
      </c>
      <c r="AM450" s="47" t="s">
        <v>965</v>
      </c>
      <c r="AN450" s="47" t="s">
        <v>965</v>
      </c>
      <c r="AO450" s="47" t="s">
        <v>965</v>
      </c>
      <c r="AP450" s="47" t="s">
        <v>20</v>
      </c>
      <c r="AQ450" s="47" t="s">
        <v>20</v>
      </c>
      <c r="AR450" s="47" t="s">
        <v>20</v>
      </c>
      <c r="AS450" s="47" t="s">
        <v>965</v>
      </c>
      <c r="AT450" s="47" t="s">
        <v>965</v>
      </c>
      <c r="AU450" s="47" t="s">
        <v>965</v>
      </c>
      <c r="AV450" s="47" t="s">
        <v>965</v>
      </c>
      <c r="AW450" s="47" t="s">
        <v>20</v>
      </c>
      <c r="AX450" s="47" t="s">
        <v>20</v>
      </c>
      <c r="AY450" s="42">
        <f>COUNTIFS($T450:$AX450,"P")</f>
        <v>18</v>
      </c>
      <c r="AZ450" s="42">
        <f>COUNTIFS($T450:$AX450,"HD")/2</f>
        <v>0</v>
      </c>
      <c r="BA450" s="42">
        <f>COUNTIFS($T450:$AX450,"DO")</f>
        <v>11</v>
      </c>
      <c r="BB450" s="1">
        <f>COUNTIFS($T450:$AX450,"UPL")</f>
        <v>0</v>
      </c>
      <c r="BC450" s="42">
        <f>COUNTIFS($T450:$AX450,"LWP")</f>
        <v>0</v>
      </c>
      <c r="BD450" s="42">
        <f>SUM(COUNTIFS($T450:$AX450,{"PAT","MAT"}))</f>
        <v>0</v>
      </c>
      <c r="BE450" s="42">
        <f>COUNTIFS($T450:$AX450,"HO")</f>
        <v>0</v>
      </c>
      <c r="BF450" s="42">
        <f>COUNTIFS($T450:$AX450,"NA")</f>
        <v>0</v>
      </c>
      <c r="BG450" s="42">
        <f>COUNTIFS($T450:$AX450,"PL")</f>
        <v>1</v>
      </c>
      <c r="BH450" s="42">
        <f>COUNTIFS($T450:$AX450,"CL")</f>
        <v>1</v>
      </c>
      <c r="BI450" s="42">
        <f>COUNTIFS($T450:$AX450,"BL")</f>
        <v>0</v>
      </c>
      <c r="BJ450" s="42">
        <f>COUNTIFS($T450:$AX450,"CO")</f>
        <v>0</v>
      </c>
      <c r="BK450" s="42">
        <f t="shared" si="39"/>
        <v>2</v>
      </c>
      <c r="BL450" s="42">
        <f t="shared" si="40"/>
        <v>1</v>
      </c>
      <c r="BM450" s="42">
        <f t="shared" si="41"/>
        <v>1</v>
      </c>
      <c r="BN450" s="42">
        <f>SUM(AY450:BJ450)+SUM(COUNTIFS(Q450:AX450,{"TERM","RESIGNED"}))</f>
        <v>31</v>
      </c>
      <c r="BO450" s="1" t="s">
        <v>45</v>
      </c>
      <c r="BP450" s="42" t="s">
        <v>1021</v>
      </c>
      <c r="BQ450" s="34"/>
    </row>
    <row r="451" spans="1:69" x14ac:dyDescent="0.25">
      <c r="A451" s="32">
        <f t="shared" si="42"/>
        <v>449</v>
      </c>
      <c r="B451" s="1" t="s">
        <v>172</v>
      </c>
      <c r="C451" s="1">
        <v>102951</v>
      </c>
      <c r="D451" s="27">
        <v>102951</v>
      </c>
      <c r="E451" s="1" t="s">
        <v>946</v>
      </c>
      <c r="F451" s="34" t="s">
        <v>562</v>
      </c>
      <c r="G451" s="34" t="s">
        <v>186</v>
      </c>
      <c r="H451" s="30">
        <v>44700</v>
      </c>
      <c r="I451" s="30" t="s">
        <v>39</v>
      </c>
      <c r="J451" s="30" t="s">
        <v>39</v>
      </c>
      <c r="K451" s="42">
        <f t="shared" ref="K451:K514" ca="1" si="43">IF(O451="ACTIVE",(TODAY()-H451),(J451-H451))</f>
        <v>602</v>
      </c>
      <c r="L451" s="44" t="str">
        <f t="shared" ref="L451:L514" si="44">IF(OR(M451="Email Verification",M451="Operations",M451="OJT",M451="Bottom Quartile Group",M451="Training"),"Billable","Non Billable")</f>
        <v>Billable</v>
      </c>
      <c r="M451" s="34" t="s">
        <v>187</v>
      </c>
      <c r="N451" s="1" t="s">
        <v>41</v>
      </c>
      <c r="O451" s="1" t="s">
        <v>42</v>
      </c>
      <c r="P451" s="1"/>
      <c r="Q451" s="1"/>
      <c r="R451" s="1" t="s">
        <v>43</v>
      </c>
      <c r="S451" s="33" t="s">
        <v>239</v>
      </c>
      <c r="T451" s="47" t="s">
        <v>965</v>
      </c>
      <c r="U451" s="47" t="s">
        <v>20</v>
      </c>
      <c r="V451" s="47" t="s">
        <v>20</v>
      </c>
      <c r="W451" s="47" t="s">
        <v>965</v>
      </c>
      <c r="X451" s="47" t="s">
        <v>965</v>
      </c>
      <c r="Y451" s="47" t="s">
        <v>965</v>
      </c>
      <c r="Z451" s="47" t="s">
        <v>965</v>
      </c>
      <c r="AA451" s="47" t="s">
        <v>965</v>
      </c>
      <c r="AB451" s="47" t="s">
        <v>20</v>
      </c>
      <c r="AC451" s="47" t="s">
        <v>20</v>
      </c>
      <c r="AD451" s="47" t="s">
        <v>965</v>
      </c>
      <c r="AE451" s="47" t="s">
        <v>965</v>
      </c>
      <c r="AF451" s="47" t="s">
        <v>965</v>
      </c>
      <c r="AG451" s="47" t="s">
        <v>965</v>
      </c>
      <c r="AH451" s="47" t="s">
        <v>965</v>
      </c>
      <c r="AI451" s="47" t="s">
        <v>20</v>
      </c>
      <c r="AJ451" s="47" t="s">
        <v>20</v>
      </c>
      <c r="AK451" s="47" t="s">
        <v>965</v>
      </c>
      <c r="AL451" s="47" t="s">
        <v>965</v>
      </c>
      <c r="AM451" s="47" t="s">
        <v>965</v>
      </c>
      <c r="AN451" s="47" t="s">
        <v>965</v>
      </c>
      <c r="AO451" s="47" t="s">
        <v>967</v>
      </c>
      <c r="AP451" s="47" t="s">
        <v>20</v>
      </c>
      <c r="AQ451" s="47" t="s">
        <v>20</v>
      </c>
      <c r="AR451" s="47" t="s">
        <v>20</v>
      </c>
      <c r="AS451" s="47" t="s">
        <v>967</v>
      </c>
      <c r="AT451" s="47" t="s">
        <v>965</v>
      </c>
      <c r="AU451" s="47" t="s">
        <v>965</v>
      </c>
      <c r="AV451" s="47" t="s">
        <v>970</v>
      </c>
      <c r="AW451" s="47" t="s">
        <v>20</v>
      </c>
      <c r="AX451" s="47" t="s">
        <v>20</v>
      </c>
      <c r="AY451" s="42">
        <f>COUNTIFS($T451:$AX451,"P")</f>
        <v>17</v>
      </c>
      <c r="AZ451" s="42">
        <f>COUNTIFS($T451:$AX451,"HD")/2</f>
        <v>0</v>
      </c>
      <c r="BA451" s="42">
        <f>COUNTIFS($T451:$AX451,"DO")</f>
        <v>11</v>
      </c>
      <c r="BB451" s="1">
        <f>COUNTIFS($T451:$AX451,"UPL")</f>
        <v>0</v>
      </c>
      <c r="BC451" s="42">
        <f>COUNTIFS($T451:$AX451,"LWP")</f>
        <v>0</v>
      </c>
      <c r="BD451" s="42">
        <f>SUM(COUNTIFS($T451:$AX451,{"PAT","MAT"}))</f>
        <v>0</v>
      </c>
      <c r="BE451" s="42">
        <f>COUNTIFS($T451:$AX451,"HO")</f>
        <v>0</v>
      </c>
      <c r="BF451" s="42">
        <f>COUNTIFS($T451:$AX451,"NA")</f>
        <v>0</v>
      </c>
      <c r="BG451" s="42">
        <f>COUNTIFS($T451:$AX451,"PL")</f>
        <v>0</v>
      </c>
      <c r="BH451" s="42">
        <f>COUNTIFS($T451:$AX451,"CL")</f>
        <v>2</v>
      </c>
      <c r="BI451" s="42">
        <f>COUNTIFS($T451:$AX451,"BL")</f>
        <v>1</v>
      </c>
      <c r="BJ451" s="42">
        <f>COUNTIFS($T451:$AX451,"CO")</f>
        <v>0</v>
      </c>
      <c r="BK451" s="42">
        <f t="shared" ref="BK451:BK514" si="45">SUM(BG451:BJ451)</f>
        <v>3</v>
      </c>
      <c r="BL451" s="42">
        <f t="shared" ref="BL451:BL514" si="46">IF(SUM(AY451+AZ451)&gt;=17,1,0)</f>
        <v>1</v>
      </c>
      <c r="BM451" s="42">
        <f t="shared" ref="BM451:BM514" si="47">IF(SUM(AY451+AZ451)&gt;=13,1,0)</f>
        <v>1</v>
      </c>
      <c r="BN451" s="42">
        <f>SUM(AY451:BJ451)+SUM(COUNTIFS(Q451:AX451,{"TERM","RESIGNED"}))</f>
        <v>31</v>
      </c>
      <c r="BO451" s="1" t="s">
        <v>45</v>
      </c>
      <c r="BP451" s="42" t="s">
        <v>1018</v>
      </c>
      <c r="BQ451" s="34"/>
    </row>
    <row r="452" spans="1:69" x14ac:dyDescent="0.25">
      <c r="A452" s="32">
        <f t="shared" si="42"/>
        <v>450</v>
      </c>
      <c r="B452" s="1" t="s">
        <v>172</v>
      </c>
      <c r="C452" s="1">
        <v>102972</v>
      </c>
      <c r="D452" s="27">
        <v>102972</v>
      </c>
      <c r="E452" s="1" t="s">
        <v>946</v>
      </c>
      <c r="F452" s="34" t="s">
        <v>567</v>
      </c>
      <c r="G452" s="34" t="s">
        <v>106</v>
      </c>
      <c r="H452" s="30">
        <v>44700</v>
      </c>
      <c r="I452" s="30" t="s">
        <v>39</v>
      </c>
      <c r="J452" s="30" t="s">
        <v>39</v>
      </c>
      <c r="K452" s="42">
        <f t="shared" ca="1" si="43"/>
        <v>602</v>
      </c>
      <c r="L452" s="44" t="str">
        <f t="shared" si="44"/>
        <v>Non Billable</v>
      </c>
      <c r="M452" s="34" t="s">
        <v>47</v>
      </c>
      <c r="N452" s="1" t="s">
        <v>41</v>
      </c>
      <c r="O452" s="1" t="s">
        <v>42</v>
      </c>
      <c r="P452" s="1"/>
      <c r="Q452" s="1"/>
      <c r="R452" s="1" t="s">
        <v>43</v>
      </c>
      <c r="S452" s="33" t="s">
        <v>63</v>
      </c>
      <c r="T452" s="47" t="s">
        <v>965</v>
      </c>
      <c r="U452" s="47" t="s">
        <v>20</v>
      </c>
      <c r="V452" s="47" t="s">
        <v>20</v>
      </c>
      <c r="W452" s="47" t="s">
        <v>965</v>
      </c>
      <c r="X452" s="47" t="s">
        <v>965</v>
      </c>
      <c r="Y452" s="47" t="s">
        <v>965</v>
      </c>
      <c r="Z452" s="47" t="s">
        <v>965</v>
      </c>
      <c r="AA452" s="47" t="s">
        <v>965</v>
      </c>
      <c r="AB452" s="47" t="s">
        <v>20</v>
      </c>
      <c r="AC452" s="47" t="s">
        <v>20</v>
      </c>
      <c r="AD452" s="47" t="s">
        <v>965</v>
      </c>
      <c r="AE452" s="47" t="s">
        <v>965</v>
      </c>
      <c r="AF452" s="47" t="s">
        <v>965</v>
      </c>
      <c r="AG452" s="47" t="s">
        <v>965</v>
      </c>
      <c r="AH452" s="47" t="s">
        <v>965</v>
      </c>
      <c r="AI452" s="47" t="s">
        <v>20</v>
      </c>
      <c r="AJ452" s="47" t="s">
        <v>20</v>
      </c>
      <c r="AK452" s="47" t="s">
        <v>965</v>
      </c>
      <c r="AL452" s="47" t="s">
        <v>965</v>
      </c>
      <c r="AM452" s="47" t="s">
        <v>965</v>
      </c>
      <c r="AN452" s="47" t="s">
        <v>965</v>
      </c>
      <c r="AO452" s="47" t="s">
        <v>967</v>
      </c>
      <c r="AP452" s="47" t="s">
        <v>20</v>
      </c>
      <c r="AQ452" s="47" t="s">
        <v>20</v>
      </c>
      <c r="AR452" s="47" t="s">
        <v>20</v>
      </c>
      <c r="AS452" s="47" t="s">
        <v>968</v>
      </c>
      <c r="AT452" s="47" t="s">
        <v>968</v>
      </c>
      <c r="AU452" s="47" t="s">
        <v>968</v>
      </c>
      <c r="AV452" s="47" t="s">
        <v>967</v>
      </c>
      <c r="AW452" s="47" t="s">
        <v>20</v>
      </c>
      <c r="AX452" s="47" t="s">
        <v>20</v>
      </c>
      <c r="AY452" s="42">
        <f>COUNTIFS($T452:$AX452,"P")</f>
        <v>15</v>
      </c>
      <c r="AZ452" s="42">
        <f>COUNTIFS($T452:$AX452,"HD")/2</f>
        <v>0</v>
      </c>
      <c r="BA452" s="42">
        <f>COUNTIFS($T452:$AX452,"DO")</f>
        <v>11</v>
      </c>
      <c r="BB452" s="1">
        <f>COUNTIFS($T452:$AX452,"UPL")</f>
        <v>0</v>
      </c>
      <c r="BC452" s="42">
        <f>COUNTIFS($T452:$AX452,"LWP")</f>
        <v>0</v>
      </c>
      <c r="BD452" s="42">
        <f>SUM(COUNTIFS($T452:$AX452,{"PAT","MAT"}))</f>
        <v>0</v>
      </c>
      <c r="BE452" s="42">
        <f>COUNTIFS($T452:$AX452,"HO")</f>
        <v>0</v>
      </c>
      <c r="BF452" s="42">
        <f>COUNTIFS($T452:$AX452,"NA")</f>
        <v>0</v>
      </c>
      <c r="BG452" s="42">
        <f>COUNTIFS($T452:$AX452,"PL")</f>
        <v>3</v>
      </c>
      <c r="BH452" s="42">
        <f>COUNTIFS($T452:$AX452,"CL")</f>
        <v>2</v>
      </c>
      <c r="BI452" s="42">
        <f>COUNTIFS($T452:$AX452,"BL")</f>
        <v>0</v>
      </c>
      <c r="BJ452" s="42">
        <f>COUNTIFS($T452:$AX452,"CO")</f>
        <v>0</v>
      </c>
      <c r="BK452" s="42">
        <f t="shared" si="45"/>
        <v>5</v>
      </c>
      <c r="BL452" s="42">
        <f t="shared" si="46"/>
        <v>0</v>
      </c>
      <c r="BM452" s="42">
        <f t="shared" si="47"/>
        <v>1</v>
      </c>
      <c r="BN452" s="42">
        <f>SUM(AY452:BJ452)+SUM(COUNTIFS(Q452:AX452,{"TERM","RESIGNED"}))</f>
        <v>31</v>
      </c>
      <c r="BO452" s="1" t="s">
        <v>45</v>
      </c>
      <c r="BP452" s="42" t="s">
        <v>1221</v>
      </c>
      <c r="BQ452" s="34"/>
    </row>
    <row r="453" spans="1:69" x14ac:dyDescent="0.25">
      <c r="A453" s="32">
        <f t="shared" ref="A453:A516" si="48">A452+1</f>
        <v>451</v>
      </c>
      <c r="B453" s="1" t="s">
        <v>172</v>
      </c>
      <c r="C453" s="1">
        <v>102973</v>
      </c>
      <c r="D453" s="27">
        <v>102973</v>
      </c>
      <c r="E453" s="1" t="s">
        <v>946</v>
      </c>
      <c r="F453" s="34" t="s">
        <v>568</v>
      </c>
      <c r="G453" s="34" t="s">
        <v>569</v>
      </c>
      <c r="H453" s="30">
        <v>44704</v>
      </c>
      <c r="I453" s="30" t="s">
        <v>39</v>
      </c>
      <c r="J453" s="30" t="s">
        <v>39</v>
      </c>
      <c r="K453" s="42">
        <f t="shared" ca="1" si="43"/>
        <v>598</v>
      </c>
      <c r="L453" s="44" t="str">
        <f t="shared" si="44"/>
        <v>Non Billable</v>
      </c>
      <c r="M453" s="34" t="s">
        <v>202</v>
      </c>
      <c r="N453" s="1" t="s">
        <v>41</v>
      </c>
      <c r="O453" s="1" t="s">
        <v>42</v>
      </c>
      <c r="P453" s="1"/>
      <c r="Q453" s="1"/>
      <c r="R453" s="1" t="s">
        <v>43</v>
      </c>
      <c r="S453" s="33" t="s">
        <v>203</v>
      </c>
      <c r="T453" s="47" t="s">
        <v>965</v>
      </c>
      <c r="U453" s="47" t="s">
        <v>20</v>
      </c>
      <c r="V453" s="47" t="s">
        <v>20</v>
      </c>
      <c r="W453" s="47" t="s">
        <v>965</v>
      </c>
      <c r="X453" s="47" t="s">
        <v>965</v>
      </c>
      <c r="Y453" s="47" t="s">
        <v>965</v>
      </c>
      <c r="Z453" s="47" t="s">
        <v>965</v>
      </c>
      <c r="AA453" s="47" t="s">
        <v>965</v>
      </c>
      <c r="AB453" s="47" t="s">
        <v>20</v>
      </c>
      <c r="AC453" s="47" t="s">
        <v>20</v>
      </c>
      <c r="AD453" s="47" t="s">
        <v>965</v>
      </c>
      <c r="AE453" s="47" t="s">
        <v>965</v>
      </c>
      <c r="AF453" s="47" t="s">
        <v>965</v>
      </c>
      <c r="AG453" s="47" t="s">
        <v>965</v>
      </c>
      <c r="AH453" s="47" t="s">
        <v>965</v>
      </c>
      <c r="AI453" s="47" t="s">
        <v>20</v>
      </c>
      <c r="AJ453" s="47" t="s">
        <v>20</v>
      </c>
      <c r="AK453" s="47" t="s">
        <v>965</v>
      </c>
      <c r="AL453" s="47" t="s">
        <v>965</v>
      </c>
      <c r="AM453" s="47" t="s">
        <v>965</v>
      </c>
      <c r="AN453" s="47" t="s">
        <v>965</v>
      </c>
      <c r="AO453" s="47" t="s">
        <v>965</v>
      </c>
      <c r="AP453" s="47" t="s">
        <v>20</v>
      </c>
      <c r="AQ453" s="47" t="s">
        <v>20</v>
      </c>
      <c r="AR453" s="47" t="s">
        <v>20</v>
      </c>
      <c r="AS453" s="47" t="s">
        <v>965</v>
      </c>
      <c r="AT453" s="47" t="s">
        <v>965</v>
      </c>
      <c r="AU453" s="47" t="s">
        <v>965</v>
      </c>
      <c r="AV453" s="47" t="s">
        <v>965</v>
      </c>
      <c r="AW453" s="47" t="s">
        <v>20</v>
      </c>
      <c r="AX453" s="47" t="s">
        <v>20</v>
      </c>
      <c r="AY453" s="42">
        <f>COUNTIFS($T453:$AX453,"P")</f>
        <v>20</v>
      </c>
      <c r="AZ453" s="42">
        <f>COUNTIFS($T453:$AX453,"HD")/2</f>
        <v>0</v>
      </c>
      <c r="BA453" s="42">
        <f>COUNTIFS($T453:$AX453,"DO")</f>
        <v>11</v>
      </c>
      <c r="BB453" s="1">
        <f>COUNTIFS($T453:$AX453,"UPL")</f>
        <v>0</v>
      </c>
      <c r="BC453" s="42">
        <f>COUNTIFS($T453:$AX453,"LWP")</f>
        <v>0</v>
      </c>
      <c r="BD453" s="42">
        <f>SUM(COUNTIFS($T453:$AX453,{"PAT","MAT"}))</f>
        <v>0</v>
      </c>
      <c r="BE453" s="42">
        <f>COUNTIFS($T453:$AX453,"HO")</f>
        <v>0</v>
      </c>
      <c r="BF453" s="42">
        <f>COUNTIFS($T453:$AX453,"NA")</f>
        <v>0</v>
      </c>
      <c r="BG453" s="42">
        <f>COUNTIFS($T453:$AX453,"PL")</f>
        <v>0</v>
      </c>
      <c r="BH453" s="42">
        <f>COUNTIFS($T453:$AX453,"CL")</f>
        <v>0</v>
      </c>
      <c r="BI453" s="42">
        <f>COUNTIFS($T453:$AX453,"BL")</f>
        <v>0</v>
      </c>
      <c r="BJ453" s="42">
        <f>COUNTIFS($T453:$AX453,"CO")</f>
        <v>0</v>
      </c>
      <c r="BK453" s="42">
        <f t="shared" si="45"/>
        <v>0</v>
      </c>
      <c r="BL453" s="42">
        <f t="shared" si="46"/>
        <v>1</v>
      </c>
      <c r="BM453" s="42">
        <f t="shared" si="47"/>
        <v>1</v>
      </c>
      <c r="BN453" s="42">
        <f>SUM(AY453:BJ453)+SUM(COUNTIFS(Q453:AX453,{"TERM","RESIGNED"}))</f>
        <v>31</v>
      </c>
      <c r="BO453" s="1" t="s">
        <v>45</v>
      </c>
      <c r="BP453" s="42" t="s">
        <v>1022</v>
      </c>
      <c r="BQ453" s="34"/>
    </row>
    <row r="454" spans="1:69" x14ac:dyDescent="0.25">
      <c r="A454" s="32">
        <f t="shared" si="48"/>
        <v>452</v>
      </c>
      <c r="B454" s="1" t="s">
        <v>172</v>
      </c>
      <c r="C454" s="1">
        <v>600203</v>
      </c>
      <c r="D454" s="27">
        <v>600203</v>
      </c>
      <c r="E454" s="1" t="s">
        <v>946</v>
      </c>
      <c r="F454" s="34" t="s">
        <v>570</v>
      </c>
      <c r="G454" s="34" t="s">
        <v>190</v>
      </c>
      <c r="H454" s="30">
        <v>44707</v>
      </c>
      <c r="I454" s="30" t="s">
        <v>39</v>
      </c>
      <c r="J454" s="30" t="s">
        <v>39</v>
      </c>
      <c r="K454" s="42">
        <f t="shared" ca="1" si="43"/>
        <v>595</v>
      </c>
      <c r="L454" s="44" t="str">
        <f t="shared" si="44"/>
        <v>Billable</v>
      </c>
      <c r="M454" s="34" t="s">
        <v>187</v>
      </c>
      <c r="N454" s="1" t="s">
        <v>270</v>
      </c>
      <c r="O454" s="1" t="s">
        <v>42</v>
      </c>
      <c r="P454" s="1"/>
      <c r="Q454" s="1"/>
      <c r="R454" s="1" t="s">
        <v>43</v>
      </c>
      <c r="S454" s="33" t="s">
        <v>277</v>
      </c>
      <c r="T454" s="47" t="s">
        <v>965</v>
      </c>
      <c r="U454" s="47" t="s">
        <v>20</v>
      </c>
      <c r="V454" s="47" t="s">
        <v>20</v>
      </c>
      <c r="W454" s="47" t="s">
        <v>965</v>
      </c>
      <c r="X454" s="47" t="s">
        <v>965</v>
      </c>
      <c r="Y454" s="47" t="s">
        <v>965</v>
      </c>
      <c r="Z454" s="47" t="s">
        <v>967</v>
      </c>
      <c r="AA454" s="47" t="s">
        <v>965</v>
      </c>
      <c r="AB454" s="47" t="s">
        <v>20</v>
      </c>
      <c r="AC454" s="47" t="s">
        <v>20</v>
      </c>
      <c r="AD454" s="47" t="s">
        <v>965</v>
      </c>
      <c r="AE454" s="47" t="s">
        <v>965</v>
      </c>
      <c r="AF454" s="47" t="s">
        <v>965</v>
      </c>
      <c r="AG454" s="47" t="s">
        <v>965</v>
      </c>
      <c r="AH454" s="47" t="s">
        <v>968</v>
      </c>
      <c r="AI454" s="47" t="s">
        <v>20</v>
      </c>
      <c r="AJ454" s="47" t="s">
        <v>20</v>
      </c>
      <c r="AK454" s="47" t="s">
        <v>965</v>
      </c>
      <c r="AL454" s="47" t="s">
        <v>965</v>
      </c>
      <c r="AM454" s="47" t="s">
        <v>965</v>
      </c>
      <c r="AN454" s="47" t="s">
        <v>967</v>
      </c>
      <c r="AO454" s="47" t="s">
        <v>965</v>
      </c>
      <c r="AP454" s="47" t="s">
        <v>20</v>
      </c>
      <c r="AQ454" s="47" t="s">
        <v>20</v>
      </c>
      <c r="AR454" s="47" t="s">
        <v>20</v>
      </c>
      <c r="AS454" s="47" t="s">
        <v>965</v>
      </c>
      <c r="AT454" s="47" t="s">
        <v>967</v>
      </c>
      <c r="AU454" s="47" t="s">
        <v>965</v>
      </c>
      <c r="AV454" s="47" t="s">
        <v>965</v>
      </c>
      <c r="AW454" s="47" t="s">
        <v>20</v>
      </c>
      <c r="AX454" s="47" t="s">
        <v>20</v>
      </c>
      <c r="AY454" s="42">
        <f>COUNTIFS($T454:$AX454,"P")</f>
        <v>16</v>
      </c>
      <c r="AZ454" s="42">
        <f>COUNTIFS($T454:$AX454,"HD")/2</f>
        <v>0</v>
      </c>
      <c r="BA454" s="42">
        <f>COUNTIFS($T454:$AX454,"DO")</f>
        <v>11</v>
      </c>
      <c r="BB454" s="1">
        <f>COUNTIFS($T454:$AX454,"UPL")</f>
        <v>0</v>
      </c>
      <c r="BC454" s="42">
        <f>COUNTIFS($T454:$AX454,"LWP")</f>
        <v>0</v>
      </c>
      <c r="BD454" s="42">
        <f>SUM(COUNTIFS($T454:$AX454,{"PAT","MAT"}))</f>
        <v>0</v>
      </c>
      <c r="BE454" s="42">
        <f>COUNTIFS($T454:$AX454,"HO")</f>
        <v>0</v>
      </c>
      <c r="BF454" s="42">
        <f>COUNTIFS($T454:$AX454,"NA")</f>
        <v>0</v>
      </c>
      <c r="BG454" s="42">
        <f>COUNTIFS($T454:$AX454,"PL")</f>
        <v>1</v>
      </c>
      <c r="BH454" s="42">
        <f>COUNTIFS($T454:$AX454,"CL")</f>
        <v>3</v>
      </c>
      <c r="BI454" s="42">
        <f>COUNTIFS($T454:$AX454,"BL")</f>
        <v>0</v>
      </c>
      <c r="BJ454" s="42">
        <f>COUNTIFS($T454:$AX454,"CO")</f>
        <v>0</v>
      </c>
      <c r="BK454" s="42">
        <f t="shared" si="45"/>
        <v>4</v>
      </c>
      <c r="BL454" s="42">
        <f t="shared" si="46"/>
        <v>0</v>
      </c>
      <c r="BM454" s="42">
        <f t="shared" si="47"/>
        <v>1</v>
      </c>
      <c r="BN454" s="42">
        <f>SUM(AY454:BJ454)+SUM(COUNTIFS(Q454:AX454,{"TERM","RESIGNED"}))</f>
        <v>31</v>
      </c>
      <c r="BO454" s="1" t="s">
        <v>45</v>
      </c>
      <c r="BP454" s="42" t="s">
        <v>1018</v>
      </c>
      <c r="BQ454" s="34"/>
    </row>
    <row r="455" spans="1:69" x14ac:dyDescent="0.25">
      <c r="A455" s="32">
        <f t="shared" si="48"/>
        <v>453</v>
      </c>
      <c r="B455" s="1" t="s">
        <v>172</v>
      </c>
      <c r="C455" s="1">
        <v>600205</v>
      </c>
      <c r="D455" s="27">
        <v>600205</v>
      </c>
      <c r="E455" s="1" t="s">
        <v>946</v>
      </c>
      <c r="F455" s="34" t="s">
        <v>571</v>
      </c>
      <c r="G455" s="34" t="s">
        <v>190</v>
      </c>
      <c r="H455" s="30">
        <v>44707</v>
      </c>
      <c r="I455" s="30" t="s">
        <v>39</v>
      </c>
      <c r="J455" s="30" t="s">
        <v>39</v>
      </c>
      <c r="K455" s="42">
        <f t="shared" ca="1" si="43"/>
        <v>595</v>
      </c>
      <c r="L455" s="44" t="str">
        <f t="shared" si="44"/>
        <v>Billable</v>
      </c>
      <c r="M455" s="34" t="s">
        <v>187</v>
      </c>
      <c r="N455" s="1" t="s">
        <v>270</v>
      </c>
      <c r="O455" s="1" t="s">
        <v>42</v>
      </c>
      <c r="P455" s="1"/>
      <c r="Q455" s="1"/>
      <c r="R455" s="1" t="s">
        <v>43</v>
      </c>
      <c r="S455" s="33" t="s">
        <v>292</v>
      </c>
      <c r="T455" s="47" t="s">
        <v>21</v>
      </c>
      <c r="U455" s="47" t="s">
        <v>20</v>
      </c>
      <c r="V455" s="47" t="s">
        <v>20</v>
      </c>
      <c r="W455" s="47" t="s">
        <v>22</v>
      </c>
      <c r="X455" s="47" t="s">
        <v>22</v>
      </c>
      <c r="Y455" s="47" t="s">
        <v>965</v>
      </c>
      <c r="Z455" s="47" t="s">
        <v>965</v>
      </c>
      <c r="AA455" s="47" t="s">
        <v>965</v>
      </c>
      <c r="AB455" s="47" t="s">
        <v>20</v>
      </c>
      <c r="AC455" s="47" t="s">
        <v>20</v>
      </c>
      <c r="AD455" s="47" t="s">
        <v>965</v>
      </c>
      <c r="AE455" s="47" t="s">
        <v>967</v>
      </c>
      <c r="AF455" s="47" t="s">
        <v>965</v>
      </c>
      <c r="AG455" s="47" t="s">
        <v>965</v>
      </c>
      <c r="AH455" s="47" t="s">
        <v>965</v>
      </c>
      <c r="AI455" s="47" t="s">
        <v>20</v>
      </c>
      <c r="AJ455" s="47" t="s">
        <v>20</v>
      </c>
      <c r="AK455" s="47" t="s">
        <v>965</v>
      </c>
      <c r="AL455" s="47" t="s">
        <v>965</v>
      </c>
      <c r="AM455" s="47" t="s">
        <v>965</v>
      </c>
      <c r="AN455" s="47" t="s">
        <v>965</v>
      </c>
      <c r="AO455" s="47" t="s">
        <v>965</v>
      </c>
      <c r="AP455" s="47" t="s">
        <v>20</v>
      </c>
      <c r="AQ455" s="47" t="s">
        <v>20</v>
      </c>
      <c r="AR455" s="47" t="s">
        <v>20</v>
      </c>
      <c r="AS455" s="47" t="s">
        <v>965</v>
      </c>
      <c r="AT455" s="47" t="s">
        <v>965</v>
      </c>
      <c r="AU455" s="47" t="s">
        <v>965</v>
      </c>
      <c r="AV455" s="47" t="s">
        <v>967</v>
      </c>
      <c r="AW455" s="47" t="s">
        <v>20</v>
      </c>
      <c r="AX455" s="47" t="s">
        <v>20</v>
      </c>
      <c r="AY455" s="42">
        <f>COUNTIFS($T455:$AX455,"P")</f>
        <v>15</v>
      </c>
      <c r="AZ455" s="42">
        <f>COUNTIFS($T455:$AX455,"HD")/2</f>
        <v>0</v>
      </c>
      <c r="BA455" s="42">
        <f>COUNTIFS($T455:$AX455,"DO")</f>
        <v>11</v>
      </c>
      <c r="BB455" s="1">
        <f>COUNTIFS($T455:$AX455,"UPL")</f>
        <v>1</v>
      </c>
      <c r="BC455" s="42">
        <f>COUNTIFS($T455:$AX455,"LWP")</f>
        <v>2</v>
      </c>
      <c r="BD455" s="42">
        <f>SUM(COUNTIFS($T455:$AX455,{"PAT","MAT"}))</f>
        <v>0</v>
      </c>
      <c r="BE455" s="42">
        <f>COUNTIFS($T455:$AX455,"HO")</f>
        <v>0</v>
      </c>
      <c r="BF455" s="42">
        <f>COUNTIFS($T455:$AX455,"NA")</f>
        <v>0</v>
      </c>
      <c r="BG455" s="42">
        <f>COUNTIFS($T455:$AX455,"PL")</f>
        <v>0</v>
      </c>
      <c r="BH455" s="42">
        <f>COUNTIFS($T455:$AX455,"CL")</f>
        <v>2</v>
      </c>
      <c r="BI455" s="42">
        <f>COUNTIFS($T455:$AX455,"BL")</f>
        <v>0</v>
      </c>
      <c r="BJ455" s="42">
        <f>COUNTIFS($T455:$AX455,"CO")</f>
        <v>0</v>
      </c>
      <c r="BK455" s="42">
        <f t="shared" si="45"/>
        <v>2</v>
      </c>
      <c r="BL455" s="42">
        <f t="shared" si="46"/>
        <v>0</v>
      </c>
      <c r="BM455" s="42">
        <f t="shared" si="47"/>
        <v>1</v>
      </c>
      <c r="BN455" s="42">
        <f>SUM(AY455:BJ455)+SUM(COUNTIFS(Q455:AX455,{"TERM","RESIGNED"}))</f>
        <v>31</v>
      </c>
      <c r="BO455" s="1" t="s">
        <v>45</v>
      </c>
      <c r="BP455" s="42" t="s">
        <v>1018</v>
      </c>
      <c r="BQ455" s="34"/>
    </row>
    <row r="456" spans="1:69" x14ac:dyDescent="0.25">
      <c r="A456" s="32">
        <f t="shared" si="48"/>
        <v>454</v>
      </c>
      <c r="B456" s="1" t="s">
        <v>172</v>
      </c>
      <c r="C456" s="1">
        <v>102974</v>
      </c>
      <c r="D456" s="27">
        <v>102974</v>
      </c>
      <c r="E456" s="1" t="s">
        <v>945</v>
      </c>
      <c r="F456" s="34" t="s">
        <v>574</v>
      </c>
      <c r="G456" s="34" t="s">
        <v>575</v>
      </c>
      <c r="H456" s="30">
        <v>44708</v>
      </c>
      <c r="I456" s="30" t="s">
        <v>39</v>
      </c>
      <c r="J456" s="30" t="s">
        <v>39</v>
      </c>
      <c r="K456" s="42">
        <f t="shared" ca="1" si="43"/>
        <v>594</v>
      </c>
      <c r="L456" s="44" t="str">
        <f t="shared" si="44"/>
        <v>Non Billable</v>
      </c>
      <c r="M456" s="34" t="s">
        <v>130</v>
      </c>
      <c r="N456" s="1" t="s">
        <v>41</v>
      </c>
      <c r="O456" s="1" t="s">
        <v>42</v>
      </c>
      <c r="P456" s="1"/>
      <c r="Q456" s="1"/>
      <c r="R456" s="1" t="s">
        <v>43</v>
      </c>
      <c r="S456" s="33" t="s">
        <v>131</v>
      </c>
      <c r="T456" s="47" t="s">
        <v>965</v>
      </c>
      <c r="U456" s="47" t="s">
        <v>20</v>
      </c>
      <c r="V456" s="47" t="s">
        <v>20</v>
      </c>
      <c r="W456" s="47" t="s">
        <v>965</v>
      </c>
      <c r="X456" s="47" t="s">
        <v>965</v>
      </c>
      <c r="Y456" s="47" t="s">
        <v>965</v>
      </c>
      <c r="Z456" s="47" t="s">
        <v>965</v>
      </c>
      <c r="AA456" s="47" t="s">
        <v>965</v>
      </c>
      <c r="AB456" s="47" t="s">
        <v>20</v>
      </c>
      <c r="AC456" s="47" t="s">
        <v>20</v>
      </c>
      <c r="AD456" s="47" t="s">
        <v>965</v>
      </c>
      <c r="AE456" s="47" t="s">
        <v>965</v>
      </c>
      <c r="AF456" s="47" t="s">
        <v>965</v>
      </c>
      <c r="AG456" s="47" t="s">
        <v>965</v>
      </c>
      <c r="AH456" s="47" t="s">
        <v>965</v>
      </c>
      <c r="AI456" s="47" t="s">
        <v>20</v>
      </c>
      <c r="AJ456" s="47" t="s">
        <v>20</v>
      </c>
      <c r="AK456" s="47" t="s">
        <v>967</v>
      </c>
      <c r="AL456" s="47" t="s">
        <v>968</v>
      </c>
      <c r="AM456" s="47" t="s">
        <v>965</v>
      </c>
      <c r="AN456" s="47" t="s">
        <v>965</v>
      </c>
      <c r="AO456" s="47" t="s">
        <v>965</v>
      </c>
      <c r="AP456" s="47" t="s">
        <v>20</v>
      </c>
      <c r="AQ456" s="47" t="s">
        <v>20</v>
      </c>
      <c r="AR456" s="47" t="s">
        <v>20</v>
      </c>
      <c r="AS456" s="47" t="s">
        <v>965</v>
      </c>
      <c r="AT456" s="47" t="s">
        <v>965</v>
      </c>
      <c r="AU456" s="47" t="s">
        <v>965</v>
      </c>
      <c r="AV456" s="47" t="s">
        <v>22</v>
      </c>
      <c r="AW456" s="47" t="s">
        <v>20</v>
      </c>
      <c r="AX456" s="47" t="s">
        <v>20</v>
      </c>
      <c r="AY456" s="42">
        <f>COUNTIFS($T456:$AX456,"P")</f>
        <v>17</v>
      </c>
      <c r="AZ456" s="42">
        <f>COUNTIFS($T456:$AX456,"HD")/2</f>
        <v>0</v>
      </c>
      <c r="BA456" s="42">
        <f>COUNTIFS($T456:$AX456,"DO")</f>
        <v>11</v>
      </c>
      <c r="BB456" s="1">
        <f>COUNTIFS($T456:$AX456,"UPL")</f>
        <v>0</v>
      </c>
      <c r="BC456" s="42">
        <f>COUNTIFS($T456:$AX456,"LWP")</f>
        <v>1</v>
      </c>
      <c r="BD456" s="42">
        <f>SUM(COUNTIFS($T456:$AX456,{"PAT","MAT"}))</f>
        <v>0</v>
      </c>
      <c r="BE456" s="42">
        <f>COUNTIFS($T456:$AX456,"HO")</f>
        <v>0</v>
      </c>
      <c r="BF456" s="42">
        <f>COUNTIFS($T456:$AX456,"NA")</f>
        <v>0</v>
      </c>
      <c r="BG456" s="42">
        <f>COUNTIFS($T456:$AX456,"PL")</f>
        <v>1</v>
      </c>
      <c r="BH456" s="42">
        <f>COUNTIFS($T456:$AX456,"CL")</f>
        <v>1</v>
      </c>
      <c r="BI456" s="42">
        <f>COUNTIFS($T456:$AX456,"BL")</f>
        <v>0</v>
      </c>
      <c r="BJ456" s="42">
        <f>COUNTIFS($T456:$AX456,"CO")</f>
        <v>0</v>
      </c>
      <c r="BK456" s="42">
        <f t="shared" si="45"/>
        <v>2</v>
      </c>
      <c r="BL456" s="42">
        <f t="shared" si="46"/>
        <v>1</v>
      </c>
      <c r="BM456" s="42">
        <f t="shared" si="47"/>
        <v>1</v>
      </c>
      <c r="BN456" s="42">
        <f>SUM(AY456:BJ456)+SUM(COUNTIFS(Q456:AX456,{"TERM","RESIGNED"}))</f>
        <v>31</v>
      </c>
      <c r="BO456" s="1" t="s">
        <v>45</v>
      </c>
      <c r="BP456" s="42" t="s">
        <v>1021</v>
      </c>
      <c r="BQ456" s="34"/>
    </row>
    <row r="457" spans="1:69" x14ac:dyDescent="0.25">
      <c r="A457" s="32">
        <f t="shared" si="48"/>
        <v>455</v>
      </c>
      <c r="B457" s="1" t="s">
        <v>172</v>
      </c>
      <c r="C457" s="1">
        <v>102977</v>
      </c>
      <c r="D457" s="27">
        <v>102977</v>
      </c>
      <c r="E457" s="1" t="s">
        <v>946</v>
      </c>
      <c r="F457" s="34" t="s">
        <v>577</v>
      </c>
      <c r="G457" s="34" t="s">
        <v>106</v>
      </c>
      <c r="H457" s="30">
        <v>44708</v>
      </c>
      <c r="I457" s="30" t="s">
        <v>39</v>
      </c>
      <c r="J457" s="30" t="s">
        <v>39</v>
      </c>
      <c r="K457" s="42">
        <f t="shared" ca="1" si="43"/>
        <v>594</v>
      </c>
      <c r="L457" s="44" t="str">
        <f t="shared" si="44"/>
        <v>Non Billable</v>
      </c>
      <c r="M457" s="34" t="s">
        <v>47</v>
      </c>
      <c r="N457" s="1" t="s">
        <v>41</v>
      </c>
      <c r="O457" s="1" t="s">
        <v>42</v>
      </c>
      <c r="P457" s="1"/>
      <c r="Q457" s="1"/>
      <c r="R457" s="1" t="s">
        <v>43</v>
      </c>
      <c r="S457" s="33" t="s">
        <v>69</v>
      </c>
      <c r="T457" s="47" t="s">
        <v>965</v>
      </c>
      <c r="U457" s="47" t="s">
        <v>20</v>
      </c>
      <c r="V457" s="47" t="s">
        <v>20</v>
      </c>
      <c r="W457" s="47" t="s">
        <v>965</v>
      </c>
      <c r="X457" s="47" t="s">
        <v>965</v>
      </c>
      <c r="Y457" s="47" t="s">
        <v>965</v>
      </c>
      <c r="Z457" s="47" t="s">
        <v>965</v>
      </c>
      <c r="AA457" s="47" t="s">
        <v>965</v>
      </c>
      <c r="AB457" s="47" t="s">
        <v>20</v>
      </c>
      <c r="AC457" s="47" t="s">
        <v>20</v>
      </c>
      <c r="AD457" s="47" t="s">
        <v>965</v>
      </c>
      <c r="AE457" s="47" t="s">
        <v>965</v>
      </c>
      <c r="AF457" s="47" t="s">
        <v>965</v>
      </c>
      <c r="AG457" s="47" t="s">
        <v>965</v>
      </c>
      <c r="AH457" s="47" t="s">
        <v>965</v>
      </c>
      <c r="AI457" s="47" t="s">
        <v>20</v>
      </c>
      <c r="AJ457" s="47" t="s">
        <v>20</v>
      </c>
      <c r="AK457" s="47" t="s">
        <v>965</v>
      </c>
      <c r="AL457" s="47" t="s">
        <v>965</v>
      </c>
      <c r="AM457" s="47" t="s">
        <v>965</v>
      </c>
      <c r="AN457" s="47" t="s">
        <v>965</v>
      </c>
      <c r="AO457" s="47" t="s">
        <v>965</v>
      </c>
      <c r="AP457" s="47" t="s">
        <v>20</v>
      </c>
      <c r="AQ457" s="47" t="s">
        <v>20</v>
      </c>
      <c r="AR457" s="47" t="s">
        <v>20</v>
      </c>
      <c r="AS457" s="47" t="s">
        <v>967</v>
      </c>
      <c r="AT457" s="47" t="s">
        <v>965</v>
      </c>
      <c r="AU457" s="47" t="s">
        <v>965</v>
      </c>
      <c r="AV457" s="47" t="s">
        <v>22</v>
      </c>
      <c r="AW457" s="47" t="s">
        <v>20</v>
      </c>
      <c r="AX457" s="47" t="s">
        <v>20</v>
      </c>
      <c r="AY457" s="42">
        <f>COUNTIFS($T457:$AX457,"P")</f>
        <v>18</v>
      </c>
      <c r="AZ457" s="42">
        <f>COUNTIFS($T457:$AX457,"HD")/2</f>
        <v>0</v>
      </c>
      <c r="BA457" s="42">
        <f>COUNTIFS($T457:$AX457,"DO")</f>
        <v>11</v>
      </c>
      <c r="BB457" s="1">
        <f>COUNTIFS($T457:$AX457,"UPL")</f>
        <v>0</v>
      </c>
      <c r="BC457" s="42">
        <f>COUNTIFS($T457:$AX457,"LWP")</f>
        <v>1</v>
      </c>
      <c r="BD457" s="42">
        <f>SUM(COUNTIFS($T457:$AX457,{"PAT","MAT"}))</f>
        <v>0</v>
      </c>
      <c r="BE457" s="42">
        <f>COUNTIFS($T457:$AX457,"HO")</f>
        <v>0</v>
      </c>
      <c r="BF457" s="42">
        <f>COUNTIFS($T457:$AX457,"NA")</f>
        <v>0</v>
      </c>
      <c r="BG457" s="42">
        <f>COUNTIFS($T457:$AX457,"PL")</f>
        <v>0</v>
      </c>
      <c r="BH457" s="42">
        <f>COUNTIFS($T457:$AX457,"CL")</f>
        <v>1</v>
      </c>
      <c r="BI457" s="42">
        <f>COUNTIFS($T457:$AX457,"BL")</f>
        <v>0</v>
      </c>
      <c r="BJ457" s="42">
        <f>COUNTIFS($T457:$AX457,"CO")</f>
        <v>0</v>
      </c>
      <c r="BK457" s="42">
        <f t="shared" si="45"/>
        <v>1</v>
      </c>
      <c r="BL457" s="42">
        <f t="shared" si="46"/>
        <v>1</v>
      </c>
      <c r="BM457" s="42">
        <f t="shared" si="47"/>
        <v>1</v>
      </c>
      <c r="BN457" s="42">
        <f>SUM(AY457:BJ457)+SUM(COUNTIFS(Q457:AX457,{"TERM","RESIGNED"}))</f>
        <v>31</v>
      </c>
      <c r="BO457" s="1" t="s">
        <v>45</v>
      </c>
      <c r="BP457" s="42" t="s">
        <v>1021</v>
      </c>
      <c r="BQ457" s="34"/>
    </row>
    <row r="458" spans="1:69" x14ac:dyDescent="0.25">
      <c r="A458" s="32">
        <f t="shared" si="48"/>
        <v>456</v>
      </c>
      <c r="B458" s="1" t="s">
        <v>172</v>
      </c>
      <c r="C458" s="1">
        <v>102979</v>
      </c>
      <c r="D458" s="27">
        <v>102979</v>
      </c>
      <c r="E458" s="1" t="s">
        <v>946</v>
      </c>
      <c r="F458" s="34" t="s">
        <v>578</v>
      </c>
      <c r="G458" s="34" t="s">
        <v>106</v>
      </c>
      <c r="H458" s="30">
        <v>44708</v>
      </c>
      <c r="I458" s="30" t="s">
        <v>39</v>
      </c>
      <c r="J458" s="30" t="s">
        <v>39</v>
      </c>
      <c r="K458" s="42">
        <f t="shared" ca="1" si="43"/>
        <v>594</v>
      </c>
      <c r="L458" s="44" t="str">
        <f t="shared" si="44"/>
        <v>Non Billable</v>
      </c>
      <c r="M458" s="34" t="s">
        <v>47</v>
      </c>
      <c r="N458" s="1" t="s">
        <v>41</v>
      </c>
      <c r="O458" s="1" t="s">
        <v>42</v>
      </c>
      <c r="P458" s="1"/>
      <c r="Q458" s="1"/>
      <c r="R458" s="1" t="s">
        <v>43</v>
      </c>
      <c r="S458" s="33" t="s">
        <v>69</v>
      </c>
      <c r="T458" s="47" t="s">
        <v>965</v>
      </c>
      <c r="U458" s="47" t="s">
        <v>20</v>
      </c>
      <c r="V458" s="47" t="s">
        <v>20</v>
      </c>
      <c r="W458" s="47" t="s">
        <v>965</v>
      </c>
      <c r="X458" s="47" t="s">
        <v>965</v>
      </c>
      <c r="Y458" s="47" t="s">
        <v>965</v>
      </c>
      <c r="Z458" s="47" t="s">
        <v>965</v>
      </c>
      <c r="AA458" s="47" t="s">
        <v>965</v>
      </c>
      <c r="AB458" s="47" t="s">
        <v>20</v>
      </c>
      <c r="AC458" s="47" t="s">
        <v>20</v>
      </c>
      <c r="AD458" s="47" t="s">
        <v>965</v>
      </c>
      <c r="AE458" s="47" t="s">
        <v>965</v>
      </c>
      <c r="AF458" s="47" t="s">
        <v>965</v>
      </c>
      <c r="AG458" s="47" t="s">
        <v>965</v>
      </c>
      <c r="AH458" s="47" t="s">
        <v>965</v>
      </c>
      <c r="AI458" s="47" t="s">
        <v>20</v>
      </c>
      <c r="AJ458" s="47" t="s">
        <v>20</v>
      </c>
      <c r="AK458" s="47" t="s">
        <v>965</v>
      </c>
      <c r="AL458" s="47" t="s">
        <v>965</v>
      </c>
      <c r="AM458" s="47" t="s">
        <v>965</v>
      </c>
      <c r="AN458" s="47" t="s">
        <v>965</v>
      </c>
      <c r="AO458" s="47" t="s">
        <v>967</v>
      </c>
      <c r="AP458" s="47" t="s">
        <v>20</v>
      </c>
      <c r="AQ458" s="47" t="s">
        <v>20</v>
      </c>
      <c r="AR458" s="47" t="s">
        <v>20</v>
      </c>
      <c r="AS458" s="47" t="s">
        <v>965</v>
      </c>
      <c r="AT458" s="47" t="s">
        <v>965</v>
      </c>
      <c r="AU458" s="47" t="s">
        <v>967</v>
      </c>
      <c r="AV458" s="47" t="s">
        <v>965</v>
      </c>
      <c r="AW458" s="47" t="s">
        <v>20</v>
      </c>
      <c r="AX458" s="47" t="s">
        <v>20</v>
      </c>
      <c r="AY458" s="42">
        <f>COUNTIFS($T458:$AX458,"P")</f>
        <v>18</v>
      </c>
      <c r="AZ458" s="42">
        <f>COUNTIFS($T458:$AX458,"HD")/2</f>
        <v>0</v>
      </c>
      <c r="BA458" s="42">
        <f>COUNTIFS($T458:$AX458,"DO")</f>
        <v>11</v>
      </c>
      <c r="BB458" s="1">
        <f>COUNTIFS($T458:$AX458,"UPL")</f>
        <v>0</v>
      </c>
      <c r="BC458" s="42">
        <f>COUNTIFS($T458:$AX458,"LWP")</f>
        <v>0</v>
      </c>
      <c r="BD458" s="42">
        <f>SUM(COUNTIFS($T458:$AX458,{"PAT","MAT"}))</f>
        <v>0</v>
      </c>
      <c r="BE458" s="42">
        <f>COUNTIFS($T458:$AX458,"HO")</f>
        <v>0</v>
      </c>
      <c r="BF458" s="42">
        <f>COUNTIFS($T458:$AX458,"NA")</f>
        <v>0</v>
      </c>
      <c r="BG458" s="42">
        <f>COUNTIFS($T458:$AX458,"PL")</f>
        <v>0</v>
      </c>
      <c r="BH458" s="42">
        <f>COUNTIFS($T458:$AX458,"CL")</f>
        <v>2</v>
      </c>
      <c r="BI458" s="42">
        <f>COUNTIFS($T458:$AX458,"BL")</f>
        <v>0</v>
      </c>
      <c r="BJ458" s="42">
        <f>COUNTIFS($T458:$AX458,"CO")</f>
        <v>0</v>
      </c>
      <c r="BK458" s="42">
        <f t="shared" si="45"/>
        <v>2</v>
      </c>
      <c r="BL458" s="42">
        <f t="shared" si="46"/>
        <v>1</v>
      </c>
      <c r="BM458" s="42">
        <f t="shared" si="47"/>
        <v>1</v>
      </c>
      <c r="BN458" s="42">
        <f>SUM(AY458:BJ458)+SUM(COUNTIFS(Q458:AX458,{"TERM","RESIGNED"}))</f>
        <v>31</v>
      </c>
      <c r="BO458" s="1" t="s">
        <v>45</v>
      </c>
      <c r="BP458" s="42" t="s">
        <v>1214</v>
      </c>
      <c r="BQ458" s="34"/>
    </row>
    <row r="459" spans="1:69" x14ac:dyDescent="0.25">
      <c r="A459" s="32">
        <f t="shared" si="48"/>
        <v>457</v>
      </c>
      <c r="B459" s="1" t="s">
        <v>172</v>
      </c>
      <c r="C459" s="1">
        <v>102981</v>
      </c>
      <c r="D459" s="27">
        <v>102981</v>
      </c>
      <c r="E459" s="1" t="s">
        <v>946</v>
      </c>
      <c r="F459" s="34" t="s">
        <v>579</v>
      </c>
      <c r="G459" s="34" t="s">
        <v>80</v>
      </c>
      <c r="H459" s="30">
        <v>44708</v>
      </c>
      <c r="I459" s="30" t="s">
        <v>39</v>
      </c>
      <c r="J459" s="30" t="s">
        <v>39</v>
      </c>
      <c r="K459" s="42">
        <f t="shared" ca="1" si="43"/>
        <v>594</v>
      </c>
      <c r="L459" s="44" t="str">
        <f t="shared" si="44"/>
        <v>Non Billable</v>
      </c>
      <c r="M459" s="34" t="s">
        <v>56</v>
      </c>
      <c r="N459" s="1" t="s">
        <v>41</v>
      </c>
      <c r="O459" s="1" t="s">
        <v>42</v>
      </c>
      <c r="P459" s="1"/>
      <c r="Q459" s="1"/>
      <c r="R459" s="1" t="s">
        <v>43</v>
      </c>
      <c r="S459" s="33" t="s">
        <v>194</v>
      </c>
      <c r="T459" s="47" t="s">
        <v>965</v>
      </c>
      <c r="U459" s="47" t="s">
        <v>20</v>
      </c>
      <c r="V459" s="47" t="s">
        <v>20</v>
      </c>
      <c r="W459" s="47" t="s">
        <v>965</v>
      </c>
      <c r="X459" s="47" t="s">
        <v>965</v>
      </c>
      <c r="Y459" s="47" t="s">
        <v>965</v>
      </c>
      <c r="Z459" s="47" t="s">
        <v>965</v>
      </c>
      <c r="AA459" s="47" t="s">
        <v>965</v>
      </c>
      <c r="AB459" s="47" t="s">
        <v>20</v>
      </c>
      <c r="AC459" s="47" t="s">
        <v>20</v>
      </c>
      <c r="AD459" s="47" t="s">
        <v>965</v>
      </c>
      <c r="AE459" s="47" t="s">
        <v>965</v>
      </c>
      <c r="AF459" s="47" t="s">
        <v>967</v>
      </c>
      <c r="AG459" s="47" t="s">
        <v>965</v>
      </c>
      <c r="AH459" s="47" t="s">
        <v>965</v>
      </c>
      <c r="AI459" s="47" t="s">
        <v>20</v>
      </c>
      <c r="AJ459" s="47" t="s">
        <v>20</v>
      </c>
      <c r="AK459" s="47" t="s">
        <v>965</v>
      </c>
      <c r="AL459" s="47" t="s">
        <v>965</v>
      </c>
      <c r="AM459" s="47" t="s">
        <v>965</v>
      </c>
      <c r="AN459" s="47" t="s">
        <v>965</v>
      </c>
      <c r="AO459" s="47" t="s">
        <v>965</v>
      </c>
      <c r="AP459" s="47" t="s">
        <v>20</v>
      </c>
      <c r="AQ459" s="47" t="s">
        <v>20</v>
      </c>
      <c r="AR459" s="47" t="s">
        <v>20</v>
      </c>
      <c r="AS459" s="47" t="s">
        <v>968</v>
      </c>
      <c r="AT459" s="47" t="s">
        <v>965</v>
      </c>
      <c r="AU459" s="47" t="s">
        <v>965</v>
      </c>
      <c r="AV459" s="47" t="s">
        <v>965</v>
      </c>
      <c r="AW459" s="47" t="s">
        <v>20</v>
      </c>
      <c r="AX459" s="47" t="s">
        <v>20</v>
      </c>
      <c r="AY459" s="42">
        <f>COUNTIFS($T459:$AX459,"P")</f>
        <v>18</v>
      </c>
      <c r="AZ459" s="42">
        <f>COUNTIFS($T459:$AX459,"HD")/2</f>
        <v>0</v>
      </c>
      <c r="BA459" s="42">
        <f>COUNTIFS($T459:$AX459,"DO")</f>
        <v>11</v>
      </c>
      <c r="BB459" s="1">
        <f>COUNTIFS($T459:$AX459,"UPL")</f>
        <v>0</v>
      </c>
      <c r="BC459" s="42">
        <f>COUNTIFS($T459:$AX459,"LWP")</f>
        <v>0</v>
      </c>
      <c r="BD459" s="42">
        <f>SUM(COUNTIFS($T459:$AX459,{"PAT","MAT"}))</f>
        <v>0</v>
      </c>
      <c r="BE459" s="42">
        <f>COUNTIFS($T459:$AX459,"HO")</f>
        <v>0</v>
      </c>
      <c r="BF459" s="42">
        <f>COUNTIFS($T459:$AX459,"NA")</f>
        <v>0</v>
      </c>
      <c r="BG459" s="42">
        <f>COUNTIFS($T459:$AX459,"PL")</f>
        <v>1</v>
      </c>
      <c r="BH459" s="42">
        <f>COUNTIFS($T459:$AX459,"CL")</f>
        <v>1</v>
      </c>
      <c r="BI459" s="42">
        <f>COUNTIFS($T459:$AX459,"BL")</f>
        <v>0</v>
      </c>
      <c r="BJ459" s="42">
        <f>COUNTIFS($T459:$AX459,"CO")</f>
        <v>0</v>
      </c>
      <c r="BK459" s="42">
        <f t="shared" si="45"/>
        <v>2</v>
      </c>
      <c r="BL459" s="42">
        <f t="shared" si="46"/>
        <v>1</v>
      </c>
      <c r="BM459" s="42">
        <f t="shared" si="47"/>
        <v>1</v>
      </c>
      <c r="BN459" s="42">
        <f>SUM(AY459:BJ459)+SUM(COUNTIFS(Q459:AX459,{"TERM","RESIGNED"}))</f>
        <v>31</v>
      </c>
      <c r="BO459" s="1" t="s">
        <v>45</v>
      </c>
      <c r="BP459" s="42" t="s">
        <v>1217</v>
      </c>
      <c r="BQ459" s="34"/>
    </row>
    <row r="460" spans="1:69" x14ac:dyDescent="0.25">
      <c r="A460" s="32">
        <f t="shared" si="48"/>
        <v>458</v>
      </c>
      <c r="B460" s="1" t="s">
        <v>172</v>
      </c>
      <c r="C460" s="1">
        <v>102984</v>
      </c>
      <c r="D460" s="27">
        <v>102984</v>
      </c>
      <c r="E460" s="1" t="s">
        <v>946</v>
      </c>
      <c r="F460" s="34" t="s">
        <v>582</v>
      </c>
      <c r="G460" s="34" t="s">
        <v>190</v>
      </c>
      <c r="H460" s="30">
        <v>44708</v>
      </c>
      <c r="I460" s="30" t="s">
        <v>39</v>
      </c>
      <c r="J460" s="30" t="s">
        <v>39</v>
      </c>
      <c r="K460" s="42">
        <f t="shared" ca="1" si="43"/>
        <v>594</v>
      </c>
      <c r="L460" s="44" t="str">
        <f t="shared" si="44"/>
        <v>Billable</v>
      </c>
      <c r="M460" s="34" t="s">
        <v>187</v>
      </c>
      <c r="N460" s="1" t="s">
        <v>41</v>
      </c>
      <c r="O460" s="1" t="s">
        <v>42</v>
      </c>
      <c r="P460" s="1"/>
      <c r="Q460" s="1"/>
      <c r="R460" s="1" t="s">
        <v>43</v>
      </c>
      <c r="S460" s="33" t="s">
        <v>255</v>
      </c>
      <c r="T460" s="47" t="s">
        <v>967</v>
      </c>
      <c r="U460" s="47" t="s">
        <v>20</v>
      </c>
      <c r="V460" s="47" t="s">
        <v>20</v>
      </c>
      <c r="W460" s="47" t="s">
        <v>965</v>
      </c>
      <c r="X460" s="47" t="s">
        <v>965</v>
      </c>
      <c r="Y460" s="47" t="s">
        <v>965</v>
      </c>
      <c r="Z460" s="47" t="s">
        <v>965</v>
      </c>
      <c r="AA460" s="47" t="s">
        <v>965</v>
      </c>
      <c r="AB460" s="47" t="s">
        <v>20</v>
      </c>
      <c r="AC460" s="47" t="s">
        <v>20</v>
      </c>
      <c r="AD460" s="47" t="s">
        <v>965</v>
      </c>
      <c r="AE460" s="47" t="s">
        <v>965</v>
      </c>
      <c r="AF460" s="47" t="s">
        <v>965</v>
      </c>
      <c r="AG460" s="47" t="s">
        <v>965</v>
      </c>
      <c r="AH460" s="47" t="s">
        <v>965</v>
      </c>
      <c r="AI460" s="47" t="s">
        <v>20</v>
      </c>
      <c r="AJ460" s="47" t="s">
        <v>20</v>
      </c>
      <c r="AK460" s="47" t="s">
        <v>965</v>
      </c>
      <c r="AL460" s="47" t="s">
        <v>965</v>
      </c>
      <c r="AM460" s="47" t="s">
        <v>965</v>
      </c>
      <c r="AN460" s="47" t="s">
        <v>965</v>
      </c>
      <c r="AO460" s="47" t="s">
        <v>967</v>
      </c>
      <c r="AP460" s="47" t="s">
        <v>20</v>
      </c>
      <c r="AQ460" s="47" t="s">
        <v>20</v>
      </c>
      <c r="AR460" s="47" t="s">
        <v>20</v>
      </c>
      <c r="AS460" s="47" t="s">
        <v>967</v>
      </c>
      <c r="AT460" s="47" t="s">
        <v>967</v>
      </c>
      <c r="AU460" s="47" t="s">
        <v>968</v>
      </c>
      <c r="AV460" s="47" t="s">
        <v>968</v>
      </c>
      <c r="AW460" s="47" t="s">
        <v>20</v>
      </c>
      <c r="AX460" s="47" t="s">
        <v>20</v>
      </c>
      <c r="AY460" s="42">
        <f>COUNTIFS($T460:$AX460,"P")</f>
        <v>14</v>
      </c>
      <c r="AZ460" s="42">
        <f>COUNTIFS($T460:$AX460,"HD")/2</f>
        <v>0</v>
      </c>
      <c r="BA460" s="42">
        <f>COUNTIFS($T460:$AX460,"DO")</f>
        <v>11</v>
      </c>
      <c r="BB460" s="1">
        <f>COUNTIFS($T460:$AX460,"UPL")</f>
        <v>0</v>
      </c>
      <c r="BC460" s="42">
        <f>COUNTIFS($T460:$AX460,"LWP")</f>
        <v>0</v>
      </c>
      <c r="BD460" s="42">
        <f>SUM(COUNTIFS($T460:$AX460,{"PAT","MAT"}))</f>
        <v>0</v>
      </c>
      <c r="BE460" s="42">
        <f>COUNTIFS($T460:$AX460,"HO")</f>
        <v>0</v>
      </c>
      <c r="BF460" s="42">
        <f>COUNTIFS($T460:$AX460,"NA")</f>
        <v>0</v>
      </c>
      <c r="BG460" s="42">
        <f>COUNTIFS($T460:$AX460,"PL")</f>
        <v>2</v>
      </c>
      <c r="BH460" s="42">
        <f>COUNTIFS($T460:$AX460,"CL")</f>
        <v>4</v>
      </c>
      <c r="BI460" s="42">
        <f>COUNTIFS($T460:$AX460,"BL")</f>
        <v>0</v>
      </c>
      <c r="BJ460" s="42">
        <f>COUNTIFS($T460:$AX460,"CO")</f>
        <v>0</v>
      </c>
      <c r="BK460" s="42">
        <f t="shared" si="45"/>
        <v>6</v>
      </c>
      <c r="BL460" s="42">
        <f t="shared" si="46"/>
        <v>0</v>
      </c>
      <c r="BM460" s="42">
        <f t="shared" si="47"/>
        <v>1</v>
      </c>
      <c r="BN460" s="42">
        <f>SUM(AY460:BJ460)+SUM(COUNTIFS(Q460:AX460,{"TERM","RESIGNED"}))</f>
        <v>31</v>
      </c>
      <c r="BO460" s="1" t="s">
        <v>45</v>
      </c>
      <c r="BP460" s="42" t="s">
        <v>1018</v>
      </c>
      <c r="BQ460" s="34"/>
    </row>
    <row r="461" spans="1:69" x14ac:dyDescent="0.25">
      <c r="A461" s="32">
        <f t="shared" si="48"/>
        <v>459</v>
      </c>
      <c r="B461" s="1" t="s">
        <v>172</v>
      </c>
      <c r="C461" s="1">
        <v>102989</v>
      </c>
      <c r="D461" s="27">
        <v>102989</v>
      </c>
      <c r="E461" s="1" t="s">
        <v>946</v>
      </c>
      <c r="F461" s="34" t="s">
        <v>586</v>
      </c>
      <c r="G461" s="34" t="s">
        <v>190</v>
      </c>
      <c r="H461" s="30">
        <v>44708</v>
      </c>
      <c r="I461" s="30" t="s">
        <v>39</v>
      </c>
      <c r="J461" s="30" t="s">
        <v>39</v>
      </c>
      <c r="K461" s="42">
        <f t="shared" ca="1" si="43"/>
        <v>594</v>
      </c>
      <c r="L461" s="44" t="str">
        <f t="shared" si="44"/>
        <v>Billable</v>
      </c>
      <c r="M461" s="34" t="s">
        <v>187</v>
      </c>
      <c r="N461" s="1" t="s">
        <v>41</v>
      </c>
      <c r="O461" s="1" t="s">
        <v>42</v>
      </c>
      <c r="P461" s="1"/>
      <c r="Q461" s="1"/>
      <c r="R461" s="1" t="s">
        <v>43</v>
      </c>
      <c r="S461" s="33" t="s">
        <v>255</v>
      </c>
      <c r="T461" s="47" t="s">
        <v>965</v>
      </c>
      <c r="U461" s="47" t="s">
        <v>20</v>
      </c>
      <c r="V461" s="47" t="s">
        <v>20</v>
      </c>
      <c r="W461" s="47" t="s">
        <v>965</v>
      </c>
      <c r="X461" s="47" t="s">
        <v>965</v>
      </c>
      <c r="Y461" s="47" t="s">
        <v>965</v>
      </c>
      <c r="Z461" s="47" t="s">
        <v>965</v>
      </c>
      <c r="AA461" s="47" t="s">
        <v>965</v>
      </c>
      <c r="AB461" s="47" t="s">
        <v>20</v>
      </c>
      <c r="AC461" s="47" t="s">
        <v>20</v>
      </c>
      <c r="AD461" s="47" t="s">
        <v>965</v>
      </c>
      <c r="AE461" s="47" t="s">
        <v>965</v>
      </c>
      <c r="AF461" s="47" t="s">
        <v>965</v>
      </c>
      <c r="AG461" s="47" t="s">
        <v>965</v>
      </c>
      <c r="AH461" s="47" t="s">
        <v>965</v>
      </c>
      <c r="AI461" s="47" t="s">
        <v>20</v>
      </c>
      <c r="AJ461" s="47" t="s">
        <v>20</v>
      </c>
      <c r="AK461" s="47" t="s">
        <v>965</v>
      </c>
      <c r="AL461" s="47" t="s">
        <v>965</v>
      </c>
      <c r="AM461" s="47" t="s">
        <v>965</v>
      </c>
      <c r="AN461" s="47" t="s">
        <v>967</v>
      </c>
      <c r="AO461" s="47" t="s">
        <v>967</v>
      </c>
      <c r="AP461" s="47" t="s">
        <v>20</v>
      </c>
      <c r="AQ461" s="47" t="s">
        <v>20</v>
      </c>
      <c r="AR461" s="47" t="s">
        <v>20</v>
      </c>
      <c r="AS461" s="47" t="s">
        <v>968</v>
      </c>
      <c r="AT461" s="47" t="s">
        <v>968</v>
      </c>
      <c r="AU461" s="47" t="s">
        <v>968</v>
      </c>
      <c r="AV461" s="47" t="s">
        <v>968</v>
      </c>
      <c r="AW461" s="47" t="s">
        <v>20</v>
      </c>
      <c r="AX461" s="47" t="s">
        <v>20</v>
      </c>
      <c r="AY461" s="42">
        <f>COUNTIFS($T461:$AX461,"P")</f>
        <v>14</v>
      </c>
      <c r="AZ461" s="42">
        <f>COUNTIFS($T461:$AX461,"HD")/2</f>
        <v>0</v>
      </c>
      <c r="BA461" s="42">
        <f>COUNTIFS($T461:$AX461,"DO")</f>
        <v>11</v>
      </c>
      <c r="BB461" s="1">
        <f>COUNTIFS($T461:$AX461,"UPL")</f>
        <v>0</v>
      </c>
      <c r="BC461" s="42">
        <f>COUNTIFS($T461:$AX461,"LWP")</f>
        <v>0</v>
      </c>
      <c r="BD461" s="42">
        <f>SUM(COUNTIFS($T461:$AX461,{"PAT","MAT"}))</f>
        <v>0</v>
      </c>
      <c r="BE461" s="42">
        <f>COUNTIFS($T461:$AX461,"HO")</f>
        <v>0</v>
      </c>
      <c r="BF461" s="42">
        <f>COUNTIFS($T461:$AX461,"NA")</f>
        <v>0</v>
      </c>
      <c r="BG461" s="42">
        <f>COUNTIFS($T461:$AX461,"PL")</f>
        <v>4</v>
      </c>
      <c r="BH461" s="42">
        <f>COUNTIFS($T461:$AX461,"CL")</f>
        <v>2</v>
      </c>
      <c r="BI461" s="42">
        <f>COUNTIFS($T461:$AX461,"BL")</f>
        <v>0</v>
      </c>
      <c r="BJ461" s="42">
        <f>COUNTIFS($T461:$AX461,"CO")</f>
        <v>0</v>
      </c>
      <c r="BK461" s="42">
        <f t="shared" si="45"/>
        <v>6</v>
      </c>
      <c r="BL461" s="42">
        <f t="shared" si="46"/>
        <v>0</v>
      </c>
      <c r="BM461" s="42">
        <f t="shared" si="47"/>
        <v>1</v>
      </c>
      <c r="BN461" s="42">
        <f>SUM(AY461:BJ461)+SUM(COUNTIFS(Q461:AX461,{"TERM","RESIGNED"}))</f>
        <v>31</v>
      </c>
      <c r="BO461" s="1" t="s">
        <v>45</v>
      </c>
      <c r="BP461" s="42" t="s">
        <v>1018</v>
      </c>
      <c r="BQ461" s="34"/>
    </row>
    <row r="462" spans="1:69" x14ac:dyDescent="0.25">
      <c r="A462" s="32">
        <f t="shared" si="48"/>
        <v>460</v>
      </c>
      <c r="B462" s="1" t="s">
        <v>172</v>
      </c>
      <c r="C462" s="1">
        <v>102992</v>
      </c>
      <c r="D462" s="27">
        <v>102992</v>
      </c>
      <c r="E462" s="1" t="s">
        <v>945</v>
      </c>
      <c r="F462" s="34" t="s">
        <v>583</v>
      </c>
      <c r="G462" s="34" t="s">
        <v>190</v>
      </c>
      <c r="H462" s="30">
        <v>44708</v>
      </c>
      <c r="I462" s="30" t="s">
        <v>39</v>
      </c>
      <c r="J462" s="30" t="s">
        <v>39</v>
      </c>
      <c r="K462" s="42">
        <f t="shared" ca="1" si="43"/>
        <v>594</v>
      </c>
      <c r="L462" s="44" t="str">
        <f t="shared" si="44"/>
        <v>Billable</v>
      </c>
      <c r="M462" s="34" t="s">
        <v>187</v>
      </c>
      <c r="N462" s="1" t="s">
        <v>41</v>
      </c>
      <c r="O462" s="1" t="s">
        <v>42</v>
      </c>
      <c r="P462" s="1"/>
      <c r="Q462" s="1"/>
      <c r="R462" s="1" t="s">
        <v>43</v>
      </c>
      <c r="S462" s="33" t="s">
        <v>248</v>
      </c>
      <c r="T462" s="47" t="s">
        <v>965</v>
      </c>
      <c r="U462" s="47" t="s">
        <v>20</v>
      </c>
      <c r="V462" s="47" t="s">
        <v>20</v>
      </c>
      <c r="W462" s="47" t="s">
        <v>967</v>
      </c>
      <c r="X462" s="47" t="s">
        <v>965</v>
      </c>
      <c r="Y462" s="47" t="s">
        <v>965</v>
      </c>
      <c r="Z462" s="47" t="s">
        <v>965</v>
      </c>
      <c r="AA462" s="47" t="s">
        <v>965</v>
      </c>
      <c r="AB462" s="47" t="s">
        <v>20</v>
      </c>
      <c r="AC462" s="47" t="s">
        <v>20</v>
      </c>
      <c r="AD462" s="47" t="s">
        <v>965</v>
      </c>
      <c r="AE462" s="47" t="s">
        <v>965</v>
      </c>
      <c r="AF462" s="47" t="s">
        <v>965</v>
      </c>
      <c r="AG462" s="47" t="s">
        <v>968</v>
      </c>
      <c r="AH462" s="47" t="s">
        <v>965</v>
      </c>
      <c r="AI462" s="47" t="s">
        <v>20</v>
      </c>
      <c r="AJ462" s="47" t="s">
        <v>20</v>
      </c>
      <c r="AK462" s="47" t="s">
        <v>965</v>
      </c>
      <c r="AL462" s="47" t="s">
        <v>965</v>
      </c>
      <c r="AM462" s="47" t="s">
        <v>965</v>
      </c>
      <c r="AN462" s="47" t="s">
        <v>968</v>
      </c>
      <c r="AO462" s="47" t="s">
        <v>968</v>
      </c>
      <c r="AP462" s="47" t="s">
        <v>20</v>
      </c>
      <c r="AQ462" s="47" t="s">
        <v>20</v>
      </c>
      <c r="AR462" s="47" t="s">
        <v>20</v>
      </c>
      <c r="AS462" s="47" t="s">
        <v>965</v>
      </c>
      <c r="AT462" s="47" t="s">
        <v>965</v>
      </c>
      <c r="AU462" s="47" t="s">
        <v>965</v>
      </c>
      <c r="AV462" s="47" t="s">
        <v>965</v>
      </c>
      <c r="AW462" s="47" t="s">
        <v>20</v>
      </c>
      <c r="AX462" s="47" t="s">
        <v>20</v>
      </c>
      <c r="AY462" s="42">
        <f>COUNTIFS($T462:$AX462,"P")</f>
        <v>16</v>
      </c>
      <c r="AZ462" s="42">
        <f>COUNTIFS($T462:$AX462,"HD")/2</f>
        <v>0</v>
      </c>
      <c r="BA462" s="42">
        <f>COUNTIFS($T462:$AX462,"DO")</f>
        <v>11</v>
      </c>
      <c r="BB462" s="1">
        <f>COUNTIFS($T462:$AX462,"UPL")</f>
        <v>0</v>
      </c>
      <c r="BC462" s="42">
        <f>COUNTIFS($T462:$AX462,"LWP")</f>
        <v>0</v>
      </c>
      <c r="BD462" s="42">
        <f>SUM(COUNTIFS($T462:$AX462,{"PAT","MAT"}))</f>
        <v>0</v>
      </c>
      <c r="BE462" s="42">
        <f>COUNTIFS($T462:$AX462,"HO")</f>
        <v>0</v>
      </c>
      <c r="BF462" s="42">
        <f>COUNTIFS($T462:$AX462,"NA")</f>
        <v>0</v>
      </c>
      <c r="BG462" s="42">
        <f>COUNTIFS($T462:$AX462,"PL")</f>
        <v>3</v>
      </c>
      <c r="BH462" s="42">
        <f>COUNTIFS($T462:$AX462,"CL")</f>
        <v>1</v>
      </c>
      <c r="BI462" s="42">
        <f>COUNTIFS($T462:$AX462,"BL")</f>
        <v>0</v>
      </c>
      <c r="BJ462" s="42">
        <f>COUNTIFS($T462:$AX462,"CO")</f>
        <v>0</v>
      </c>
      <c r="BK462" s="42">
        <f t="shared" si="45"/>
        <v>4</v>
      </c>
      <c r="BL462" s="42">
        <f t="shared" si="46"/>
        <v>0</v>
      </c>
      <c r="BM462" s="42">
        <f t="shared" si="47"/>
        <v>1</v>
      </c>
      <c r="BN462" s="42">
        <f>SUM(AY462:BJ462)+SUM(COUNTIFS(Q462:AX462,{"TERM","RESIGNED"}))</f>
        <v>31</v>
      </c>
      <c r="BO462" s="1" t="s">
        <v>45</v>
      </c>
      <c r="BP462" s="42" t="s">
        <v>1020</v>
      </c>
      <c r="BQ462" s="34"/>
    </row>
    <row r="463" spans="1:69" x14ac:dyDescent="0.25">
      <c r="A463" s="32">
        <f t="shared" si="48"/>
        <v>461</v>
      </c>
      <c r="B463" s="1" t="s">
        <v>172</v>
      </c>
      <c r="C463" s="1">
        <v>102993</v>
      </c>
      <c r="D463" s="27">
        <v>102993</v>
      </c>
      <c r="E463" s="1" t="s">
        <v>946</v>
      </c>
      <c r="F463" s="34" t="s">
        <v>584</v>
      </c>
      <c r="G463" s="34" t="s">
        <v>190</v>
      </c>
      <c r="H463" s="30">
        <v>44708</v>
      </c>
      <c r="I463" s="30" t="s">
        <v>39</v>
      </c>
      <c r="J463" s="30" t="s">
        <v>39</v>
      </c>
      <c r="K463" s="42">
        <f t="shared" ca="1" si="43"/>
        <v>594</v>
      </c>
      <c r="L463" s="44" t="str">
        <f t="shared" si="44"/>
        <v>Billable</v>
      </c>
      <c r="M463" s="34" t="s">
        <v>187</v>
      </c>
      <c r="N463" s="1" t="s">
        <v>41</v>
      </c>
      <c r="O463" s="1" t="s">
        <v>42</v>
      </c>
      <c r="P463" s="1"/>
      <c r="Q463" s="1"/>
      <c r="R463" s="1" t="s">
        <v>43</v>
      </c>
      <c r="S463" s="33" t="s">
        <v>101</v>
      </c>
      <c r="T463" s="47" t="s">
        <v>965</v>
      </c>
      <c r="U463" s="47" t="s">
        <v>20</v>
      </c>
      <c r="V463" s="47" t="s">
        <v>20</v>
      </c>
      <c r="W463" s="47" t="s">
        <v>965</v>
      </c>
      <c r="X463" s="47" t="s">
        <v>965</v>
      </c>
      <c r="Y463" s="47" t="s">
        <v>965</v>
      </c>
      <c r="Z463" s="47" t="s">
        <v>965</v>
      </c>
      <c r="AA463" s="47" t="s">
        <v>965</v>
      </c>
      <c r="AB463" s="47" t="s">
        <v>20</v>
      </c>
      <c r="AC463" s="47" t="s">
        <v>20</v>
      </c>
      <c r="AD463" s="47" t="s">
        <v>965</v>
      </c>
      <c r="AE463" s="47" t="s">
        <v>965</v>
      </c>
      <c r="AF463" s="47" t="s">
        <v>965</v>
      </c>
      <c r="AG463" s="47" t="s">
        <v>965</v>
      </c>
      <c r="AH463" s="47" t="s">
        <v>965</v>
      </c>
      <c r="AI463" s="47" t="s">
        <v>20</v>
      </c>
      <c r="AJ463" s="47" t="s">
        <v>20</v>
      </c>
      <c r="AK463" s="47" t="s">
        <v>965</v>
      </c>
      <c r="AL463" s="47" t="s">
        <v>965</v>
      </c>
      <c r="AM463" s="47" t="s">
        <v>965</v>
      </c>
      <c r="AN463" s="47" t="s">
        <v>965</v>
      </c>
      <c r="AO463" s="47" t="s">
        <v>965</v>
      </c>
      <c r="AP463" s="47" t="s">
        <v>20</v>
      </c>
      <c r="AQ463" s="47" t="s">
        <v>20</v>
      </c>
      <c r="AR463" s="47" t="s">
        <v>20</v>
      </c>
      <c r="AS463" s="47" t="s">
        <v>965</v>
      </c>
      <c r="AT463" s="47" t="s">
        <v>966</v>
      </c>
      <c r="AU463" s="47" t="s">
        <v>966</v>
      </c>
      <c r="AV463" s="47" t="s">
        <v>966</v>
      </c>
      <c r="AW463" s="47" t="s">
        <v>20</v>
      </c>
      <c r="AX463" s="47" t="s">
        <v>20</v>
      </c>
      <c r="AY463" s="42">
        <f>COUNTIFS($T463:$AX463,"P")</f>
        <v>17</v>
      </c>
      <c r="AZ463" s="42">
        <f>COUNTIFS($T463:$AX463,"HD")/2</f>
        <v>1.5</v>
      </c>
      <c r="BA463" s="42">
        <f>COUNTIFS($T463:$AX463,"DO")</f>
        <v>11</v>
      </c>
      <c r="BB463" s="1">
        <f>COUNTIFS($T463:$AX463,"UPL")</f>
        <v>0</v>
      </c>
      <c r="BC463" s="42">
        <f>COUNTIFS($T463:$AX463,"LWP")</f>
        <v>0</v>
      </c>
      <c r="BD463" s="42">
        <f>SUM(COUNTIFS($T463:$AX463,{"PAT","MAT"}))</f>
        <v>0</v>
      </c>
      <c r="BE463" s="42">
        <f>COUNTIFS($T463:$AX463,"HO")</f>
        <v>0</v>
      </c>
      <c r="BF463" s="42">
        <f>COUNTIFS($T463:$AX463,"NA")</f>
        <v>0</v>
      </c>
      <c r="BG463" s="42">
        <f>COUNTIFS($T463:$AX463,"PL")</f>
        <v>0</v>
      </c>
      <c r="BH463" s="42">
        <f>COUNTIFS($T463:$AX463,"CL")</f>
        <v>0</v>
      </c>
      <c r="BI463" s="42">
        <f>COUNTIFS($T463:$AX463,"BL")</f>
        <v>0</v>
      </c>
      <c r="BJ463" s="42">
        <f>COUNTIFS($T463:$AX463,"CO")</f>
        <v>0</v>
      </c>
      <c r="BK463" s="42">
        <f t="shared" si="45"/>
        <v>0</v>
      </c>
      <c r="BL463" s="42">
        <f t="shared" si="46"/>
        <v>1</v>
      </c>
      <c r="BM463" s="42">
        <f t="shared" si="47"/>
        <v>1</v>
      </c>
      <c r="BN463" s="42">
        <f>SUM(AY463:BJ463)+SUM(COUNTIFS(Q463:AX463,{"TERM","RESIGNED"}))</f>
        <v>29.5</v>
      </c>
      <c r="BO463" s="1" t="s">
        <v>45</v>
      </c>
      <c r="BP463" s="42" t="s">
        <v>1022</v>
      </c>
      <c r="BQ463" s="34"/>
    </row>
    <row r="464" spans="1:69" x14ac:dyDescent="0.25">
      <c r="A464" s="32">
        <f t="shared" si="48"/>
        <v>462</v>
      </c>
      <c r="B464" s="1" t="s">
        <v>172</v>
      </c>
      <c r="C464" s="1">
        <v>102994</v>
      </c>
      <c r="D464" s="27">
        <v>102994</v>
      </c>
      <c r="E464" s="1" t="s">
        <v>946</v>
      </c>
      <c r="F464" s="34" t="s">
        <v>587</v>
      </c>
      <c r="G464" s="34" t="s">
        <v>190</v>
      </c>
      <c r="H464" s="30">
        <v>44708</v>
      </c>
      <c r="I464" s="30" t="s">
        <v>39</v>
      </c>
      <c r="J464" s="30" t="s">
        <v>39</v>
      </c>
      <c r="K464" s="42">
        <f t="shared" ca="1" si="43"/>
        <v>594</v>
      </c>
      <c r="L464" s="44" t="str">
        <f t="shared" si="44"/>
        <v>Billable</v>
      </c>
      <c r="M464" s="34" t="s">
        <v>187</v>
      </c>
      <c r="N464" s="1" t="s">
        <v>41</v>
      </c>
      <c r="O464" s="1" t="s">
        <v>42</v>
      </c>
      <c r="P464" s="1"/>
      <c r="Q464" s="1"/>
      <c r="R464" s="1" t="s">
        <v>43</v>
      </c>
      <c r="S464" s="33" t="s">
        <v>443</v>
      </c>
      <c r="T464" s="47" t="s">
        <v>967</v>
      </c>
      <c r="U464" s="47" t="s">
        <v>20</v>
      </c>
      <c r="V464" s="47" t="s">
        <v>20</v>
      </c>
      <c r="W464" s="47" t="s">
        <v>965</v>
      </c>
      <c r="X464" s="47" t="s">
        <v>965</v>
      </c>
      <c r="Y464" s="47" t="s">
        <v>965</v>
      </c>
      <c r="Z464" s="47" t="s">
        <v>965</v>
      </c>
      <c r="AA464" s="47" t="s">
        <v>965</v>
      </c>
      <c r="AB464" s="47" t="s">
        <v>20</v>
      </c>
      <c r="AC464" s="47" t="s">
        <v>20</v>
      </c>
      <c r="AD464" s="47" t="s">
        <v>965</v>
      </c>
      <c r="AE464" s="47" t="s">
        <v>965</v>
      </c>
      <c r="AF464" s="47" t="s">
        <v>965</v>
      </c>
      <c r="AG464" s="47" t="s">
        <v>965</v>
      </c>
      <c r="AH464" s="47" t="s">
        <v>965</v>
      </c>
      <c r="AI464" s="47" t="s">
        <v>20</v>
      </c>
      <c r="AJ464" s="47" t="s">
        <v>20</v>
      </c>
      <c r="AK464" s="47" t="s">
        <v>965</v>
      </c>
      <c r="AL464" s="47" t="s">
        <v>965</v>
      </c>
      <c r="AM464" s="47" t="s">
        <v>965</v>
      </c>
      <c r="AN464" s="47" t="s">
        <v>965</v>
      </c>
      <c r="AO464" s="47" t="s">
        <v>965</v>
      </c>
      <c r="AP464" s="47" t="s">
        <v>20</v>
      </c>
      <c r="AQ464" s="47" t="s">
        <v>20</v>
      </c>
      <c r="AR464" s="47" t="s">
        <v>20</v>
      </c>
      <c r="AS464" s="47" t="s">
        <v>965</v>
      </c>
      <c r="AT464" s="47" t="s">
        <v>968</v>
      </c>
      <c r="AU464" s="47" t="s">
        <v>968</v>
      </c>
      <c r="AV464" s="47" t="s">
        <v>968</v>
      </c>
      <c r="AW464" s="47" t="s">
        <v>20</v>
      </c>
      <c r="AX464" s="47" t="s">
        <v>20</v>
      </c>
      <c r="AY464" s="42">
        <f>COUNTIFS($T464:$AX464,"P")</f>
        <v>16</v>
      </c>
      <c r="AZ464" s="42">
        <f>COUNTIFS($T464:$AX464,"HD")/2</f>
        <v>0</v>
      </c>
      <c r="BA464" s="42">
        <f>COUNTIFS($T464:$AX464,"DO")</f>
        <v>11</v>
      </c>
      <c r="BB464" s="1">
        <f>COUNTIFS($T464:$AX464,"UPL")</f>
        <v>0</v>
      </c>
      <c r="BC464" s="42">
        <f>COUNTIFS($T464:$AX464,"LWP")</f>
        <v>0</v>
      </c>
      <c r="BD464" s="42">
        <f>SUM(COUNTIFS($T464:$AX464,{"PAT","MAT"}))</f>
        <v>0</v>
      </c>
      <c r="BE464" s="42">
        <f>COUNTIFS($T464:$AX464,"HO")</f>
        <v>0</v>
      </c>
      <c r="BF464" s="42">
        <f>COUNTIFS($T464:$AX464,"NA")</f>
        <v>0</v>
      </c>
      <c r="BG464" s="42">
        <f>COUNTIFS($T464:$AX464,"PL")</f>
        <v>3</v>
      </c>
      <c r="BH464" s="42">
        <f>COUNTIFS($T464:$AX464,"CL")</f>
        <v>1</v>
      </c>
      <c r="BI464" s="42">
        <f>COUNTIFS($T464:$AX464,"BL")</f>
        <v>0</v>
      </c>
      <c r="BJ464" s="42">
        <f>COUNTIFS($T464:$AX464,"CO")</f>
        <v>0</v>
      </c>
      <c r="BK464" s="42">
        <f t="shared" si="45"/>
        <v>4</v>
      </c>
      <c r="BL464" s="42">
        <f t="shared" si="46"/>
        <v>0</v>
      </c>
      <c r="BM464" s="42">
        <f t="shared" si="47"/>
        <v>1</v>
      </c>
      <c r="BN464" s="42">
        <f>SUM(AY464:BJ464)+SUM(COUNTIFS(Q464:AX464,{"TERM","RESIGNED"}))</f>
        <v>31</v>
      </c>
      <c r="BO464" s="1" t="s">
        <v>45</v>
      </c>
      <c r="BP464" s="42" t="s">
        <v>1021</v>
      </c>
      <c r="BQ464" s="34"/>
    </row>
    <row r="465" spans="1:69" x14ac:dyDescent="0.25">
      <c r="A465" s="32">
        <f t="shared" si="48"/>
        <v>463</v>
      </c>
      <c r="B465" s="1" t="s">
        <v>172</v>
      </c>
      <c r="C465" s="1">
        <v>103000</v>
      </c>
      <c r="D465" s="27">
        <v>103000</v>
      </c>
      <c r="E465" s="1" t="s">
        <v>945</v>
      </c>
      <c r="F465" s="34" t="s">
        <v>585</v>
      </c>
      <c r="G465" s="34" t="s">
        <v>190</v>
      </c>
      <c r="H465" s="30">
        <v>44708</v>
      </c>
      <c r="I465" s="30" t="s">
        <v>39</v>
      </c>
      <c r="J465" s="30" t="s">
        <v>39</v>
      </c>
      <c r="K465" s="42">
        <f t="shared" ca="1" si="43"/>
        <v>594</v>
      </c>
      <c r="L465" s="44" t="str">
        <f t="shared" si="44"/>
        <v>Billable</v>
      </c>
      <c r="M465" s="34" t="s">
        <v>187</v>
      </c>
      <c r="N465" s="1" t="s">
        <v>41</v>
      </c>
      <c r="O465" s="1" t="s">
        <v>42</v>
      </c>
      <c r="P465" s="1"/>
      <c r="Q465" s="1"/>
      <c r="R465" s="1" t="s">
        <v>43</v>
      </c>
      <c r="S465" s="33" t="s">
        <v>255</v>
      </c>
      <c r="T465" s="47" t="s">
        <v>969</v>
      </c>
      <c r="U465" s="47" t="s">
        <v>20</v>
      </c>
      <c r="V465" s="47" t="s">
        <v>20</v>
      </c>
      <c r="W465" s="47" t="s">
        <v>969</v>
      </c>
      <c r="X465" s="47" t="s">
        <v>969</v>
      </c>
      <c r="Y465" s="47" t="s">
        <v>969</v>
      </c>
      <c r="Z465" s="47" t="s">
        <v>969</v>
      </c>
      <c r="AA465" s="47" t="s">
        <v>969</v>
      </c>
      <c r="AB465" s="47" t="s">
        <v>20</v>
      </c>
      <c r="AC465" s="47" t="s">
        <v>20</v>
      </c>
      <c r="AD465" s="47" t="s">
        <v>969</v>
      </c>
      <c r="AE465" s="47" t="s">
        <v>969</v>
      </c>
      <c r="AF465" s="47" t="s">
        <v>969</v>
      </c>
      <c r="AG465" s="47" t="s">
        <v>969</v>
      </c>
      <c r="AH465" s="47" t="s">
        <v>969</v>
      </c>
      <c r="AI465" s="47" t="s">
        <v>20</v>
      </c>
      <c r="AJ465" s="47" t="s">
        <v>20</v>
      </c>
      <c r="AK465" s="47" t="s">
        <v>969</v>
      </c>
      <c r="AL465" s="47" t="s">
        <v>969</v>
      </c>
      <c r="AM465" s="47" t="s">
        <v>969</v>
      </c>
      <c r="AN465" s="47" t="s">
        <v>969</v>
      </c>
      <c r="AO465" s="47" t="s">
        <v>969</v>
      </c>
      <c r="AP465" s="47" t="s">
        <v>20</v>
      </c>
      <c r="AQ465" s="47" t="s">
        <v>20</v>
      </c>
      <c r="AR465" s="47" t="s">
        <v>20</v>
      </c>
      <c r="AS465" s="47" t="s">
        <v>969</v>
      </c>
      <c r="AT465" s="47" t="s">
        <v>969</v>
      </c>
      <c r="AU465" s="47" t="s">
        <v>969</v>
      </c>
      <c r="AV465" s="47" t="s">
        <v>969</v>
      </c>
      <c r="AW465" s="47" t="s">
        <v>20</v>
      </c>
      <c r="AX465" s="47" t="s">
        <v>20</v>
      </c>
      <c r="AY465" s="42">
        <f>COUNTIFS($T465:$AX465,"P")</f>
        <v>0</v>
      </c>
      <c r="AZ465" s="42">
        <f>COUNTIFS($T465:$AX465,"HD")/2</f>
        <v>0</v>
      </c>
      <c r="BA465" s="42">
        <f>COUNTIFS($T465:$AX465,"DO")</f>
        <v>11</v>
      </c>
      <c r="BB465" s="1">
        <f>COUNTIFS($T465:$AX465,"UPL")</f>
        <v>0</v>
      </c>
      <c r="BC465" s="42">
        <f>COUNTIFS($T465:$AX465,"LWP")</f>
        <v>0</v>
      </c>
      <c r="BD465" s="42">
        <f>SUM(COUNTIFS($T465:$AX465,{"PAT","MAT"}))</f>
        <v>20</v>
      </c>
      <c r="BE465" s="42">
        <f>COUNTIFS($T465:$AX465,"HO")</f>
        <v>0</v>
      </c>
      <c r="BF465" s="42">
        <f>COUNTIFS($T465:$AX465,"NA")</f>
        <v>0</v>
      </c>
      <c r="BG465" s="42">
        <f>COUNTIFS($T465:$AX465,"PL")</f>
        <v>0</v>
      </c>
      <c r="BH465" s="42">
        <f>COUNTIFS($T465:$AX465,"CL")</f>
        <v>0</v>
      </c>
      <c r="BI465" s="42">
        <f>COUNTIFS($T465:$AX465,"BL")</f>
        <v>0</v>
      </c>
      <c r="BJ465" s="42">
        <f>COUNTIFS($T465:$AX465,"CO")</f>
        <v>0</v>
      </c>
      <c r="BK465" s="42">
        <f t="shared" si="45"/>
        <v>0</v>
      </c>
      <c r="BL465" s="42">
        <f t="shared" si="46"/>
        <v>0</v>
      </c>
      <c r="BM465" s="42">
        <f t="shared" si="47"/>
        <v>0</v>
      </c>
      <c r="BN465" s="42">
        <f>SUM(AY465:BJ465)+SUM(COUNTIFS(Q465:AX465,{"TERM","RESIGNED"}))</f>
        <v>31</v>
      </c>
      <c r="BO465" s="1" t="s">
        <v>45</v>
      </c>
      <c r="BP465" s="42" t="s">
        <v>1023</v>
      </c>
      <c r="BQ465" s="34" t="s">
        <v>1338</v>
      </c>
    </row>
    <row r="466" spans="1:69" x14ac:dyDescent="0.25">
      <c r="A466" s="32">
        <f t="shared" si="48"/>
        <v>464</v>
      </c>
      <c r="B466" s="1" t="s">
        <v>172</v>
      </c>
      <c r="C466" s="1">
        <v>103014</v>
      </c>
      <c r="D466" s="27">
        <v>103014</v>
      </c>
      <c r="E466" s="1" t="s">
        <v>946</v>
      </c>
      <c r="F466" s="34" t="s">
        <v>581</v>
      </c>
      <c r="G466" s="34" t="s">
        <v>123</v>
      </c>
      <c r="H466" s="30">
        <v>44708</v>
      </c>
      <c r="I466" s="30" t="s">
        <v>39</v>
      </c>
      <c r="J466" s="30" t="s">
        <v>39</v>
      </c>
      <c r="K466" s="42">
        <f t="shared" ca="1" si="43"/>
        <v>594</v>
      </c>
      <c r="L466" s="44" t="str">
        <f t="shared" si="44"/>
        <v>Billable</v>
      </c>
      <c r="M466" s="34" t="s">
        <v>124</v>
      </c>
      <c r="N466" s="1" t="s">
        <v>41</v>
      </c>
      <c r="O466" s="1" t="s">
        <v>42</v>
      </c>
      <c r="P466" s="1"/>
      <c r="Q466" s="1"/>
      <c r="R466" s="1" t="s">
        <v>43</v>
      </c>
      <c r="S466" s="33" t="s">
        <v>423</v>
      </c>
      <c r="T466" s="47" t="s">
        <v>965</v>
      </c>
      <c r="U466" s="47" t="s">
        <v>20</v>
      </c>
      <c r="V466" s="47" t="s">
        <v>20</v>
      </c>
      <c r="W466" s="47" t="s">
        <v>965</v>
      </c>
      <c r="X466" s="47" t="s">
        <v>965</v>
      </c>
      <c r="Y466" s="47" t="s">
        <v>965</v>
      </c>
      <c r="Z466" s="47" t="s">
        <v>965</v>
      </c>
      <c r="AA466" s="47" t="s">
        <v>965</v>
      </c>
      <c r="AB466" s="47" t="s">
        <v>20</v>
      </c>
      <c r="AC466" s="47" t="s">
        <v>20</v>
      </c>
      <c r="AD466" s="47" t="s">
        <v>965</v>
      </c>
      <c r="AE466" s="47" t="s">
        <v>965</v>
      </c>
      <c r="AF466" s="47" t="s">
        <v>965</v>
      </c>
      <c r="AG466" s="47" t="s">
        <v>965</v>
      </c>
      <c r="AH466" s="47" t="s">
        <v>965</v>
      </c>
      <c r="AI466" s="47" t="s">
        <v>20</v>
      </c>
      <c r="AJ466" s="47" t="s">
        <v>20</v>
      </c>
      <c r="AK466" s="47" t="s">
        <v>968</v>
      </c>
      <c r="AL466" s="47" t="s">
        <v>967</v>
      </c>
      <c r="AM466" s="47" t="s">
        <v>965</v>
      </c>
      <c r="AN466" s="47" t="s">
        <v>965</v>
      </c>
      <c r="AO466" s="47" t="s">
        <v>965</v>
      </c>
      <c r="AP466" s="47" t="s">
        <v>20</v>
      </c>
      <c r="AQ466" s="47" t="s">
        <v>20</v>
      </c>
      <c r="AR466" s="47" t="s">
        <v>20</v>
      </c>
      <c r="AS466" s="47" t="s">
        <v>21</v>
      </c>
      <c r="AT466" s="47" t="s">
        <v>21</v>
      </c>
      <c r="AU466" s="47" t="s">
        <v>965</v>
      </c>
      <c r="AV466" s="47" t="s">
        <v>965</v>
      </c>
      <c r="AW466" s="47" t="s">
        <v>20</v>
      </c>
      <c r="AX466" s="47" t="s">
        <v>20</v>
      </c>
      <c r="AY466" s="42">
        <f>COUNTIFS($T466:$AX466,"P")</f>
        <v>16</v>
      </c>
      <c r="AZ466" s="42">
        <f>COUNTIFS($T466:$AX466,"HD")/2</f>
        <v>0</v>
      </c>
      <c r="BA466" s="42">
        <f>COUNTIFS($T466:$AX466,"DO")</f>
        <v>11</v>
      </c>
      <c r="BB466" s="1">
        <f>COUNTIFS($T466:$AX466,"UPL")</f>
        <v>2</v>
      </c>
      <c r="BC466" s="42">
        <f>COUNTIFS($T466:$AX466,"LWP")</f>
        <v>0</v>
      </c>
      <c r="BD466" s="42">
        <f>SUM(COUNTIFS($T466:$AX466,{"PAT","MAT"}))</f>
        <v>0</v>
      </c>
      <c r="BE466" s="42">
        <f>COUNTIFS($T466:$AX466,"HO")</f>
        <v>0</v>
      </c>
      <c r="BF466" s="42">
        <f>COUNTIFS($T466:$AX466,"NA")</f>
        <v>0</v>
      </c>
      <c r="BG466" s="42">
        <f>COUNTIFS($T466:$AX466,"PL")</f>
        <v>1</v>
      </c>
      <c r="BH466" s="42">
        <f>COUNTIFS($T466:$AX466,"CL")</f>
        <v>1</v>
      </c>
      <c r="BI466" s="42">
        <f>COUNTIFS($T466:$AX466,"BL")</f>
        <v>0</v>
      </c>
      <c r="BJ466" s="42">
        <f>COUNTIFS($T466:$AX466,"CO")</f>
        <v>0</v>
      </c>
      <c r="BK466" s="42">
        <f t="shared" si="45"/>
        <v>2</v>
      </c>
      <c r="BL466" s="42">
        <f t="shared" si="46"/>
        <v>0</v>
      </c>
      <c r="BM466" s="42">
        <f t="shared" si="47"/>
        <v>1</v>
      </c>
      <c r="BN466" s="42">
        <f>SUM(AY466:BJ466)+SUM(COUNTIFS(Q466:AX466,{"TERM","RESIGNED"}))</f>
        <v>31</v>
      </c>
      <c r="BO466" s="1" t="s">
        <v>45</v>
      </c>
      <c r="BP466" s="42" t="s">
        <v>1020</v>
      </c>
      <c r="BQ466" s="34"/>
    </row>
    <row r="467" spans="1:69" x14ac:dyDescent="0.25">
      <c r="A467" s="32">
        <f t="shared" si="48"/>
        <v>465</v>
      </c>
      <c r="B467" s="1" t="s">
        <v>172</v>
      </c>
      <c r="C467" s="1">
        <v>103019</v>
      </c>
      <c r="D467" s="27">
        <v>103019</v>
      </c>
      <c r="E467" s="1" t="s">
        <v>946</v>
      </c>
      <c r="F467" s="34" t="s">
        <v>580</v>
      </c>
      <c r="G467" s="34" t="s">
        <v>123</v>
      </c>
      <c r="H467" s="30">
        <v>44708</v>
      </c>
      <c r="I467" s="30" t="s">
        <v>39</v>
      </c>
      <c r="J467" s="30" t="s">
        <v>39</v>
      </c>
      <c r="K467" s="42">
        <f t="shared" ca="1" si="43"/>
        <v>594</v>
      </c>
      <c r="L467" s="44" t="str">
        <f t="shared" si="44"/>
        <v>Billable</v>
      </c>
      <c r="M467" s="34" t="s">
        <v>124</v>
      </c>
      <c r="N467" s="1" t="s">
        <v>41</v>
      </c>
      <c r="O467" s="1" t="s">
        <v>42</v>
      </c>
      <c r="P467" s="1"/>
      <c r="Q467" s="1"/>
      <c r="R467" s="1" t="s">
        <v>43</v>
      </c>
      <c r="S467" s="33" t="s">
        <v>154</v>
      </c>
      <c r="T467" s="47" t="s">
        <v>965</v>
      </c>
      <c r="U467" s="47" t="s">
        <v>20</v>
      </c>
      <c r="V467" s="47" t="s">
        <v>20</v>
      </c>
      <c r="W467" s="47" t="s">
        <v>965</v>
      </c>
      <c r="X467" s="47" t="s">
        <v>965</v>
      </c>
      <c r="Y467" s="47" t="s">
        <v>965</v>
      </c>
      <c r="Z467" s="47" t="s">
        <v>965</v>
      </c>
      <c r="AA467" s="47" t="s">
        <v>965</v>
      </c>
      <c r="AB467" s="47" t="s">
        <v>20</v>
      </c>
      <c r="AC467" s="47" t="s">
        <v>20</v>
      </c>
      <c r="AD467" s="47" t="s">
        <v>965</v>
      </c>
      <c r="AE467" s="47" t="s">
        <v>965</v>
      </c>
      <c r="AF467" s="47" t="s">
        <v>965</v>
      </c>
      <c r="AG467" s="47" t="s">
        <v>965</v>
      </c>
      <c r="AH467" s="47" t="s">
        <v>965</v>
      </c>
      <c r="AI467" s="47" t="s">
        <v>20</v>
      </c>
      <c r="AJ467" s="47" t="s">
        <v>20</v>
      </c>
      <c r="AK467" s="47" t="s">
        <v>967</v>
      </c>
      <c r="AL467" s="47" t="s">
        <v>967</v>
      </c>
      <c r="AM467" s="47" t="s">
        <v>967</v>
      </c>
      <c r="AN467" s="47" t="s">
        <v>967</v>
      </c>
      <c r="AO467" s="47" t="s">
        <v>968</v>
      </c>
      <c r="AP467" s="47" t="s">
        <v>20</v>
      </c>
      <c r="AQ467" s="47" t="s">
        <v>20</v>
      </c>
      <c r="AR467" s="47" t="s">
        <v>20</v>
      </c>
      <c r="AS467" s="47" t="s">
        <v>965</v>
      </c>
      <c r="AT467" s="47" t="s">
        <v>965</v>
      </c>
      <c r="AU467" s="47" t="s">
        <v>965</v>
      </c>
      <c r="AV467" s="47" t="s">
        <v>965</v>
      </c>
      <c r="AW467" s="47" t="s">
        <v>20</v>
      </c>
      <c r="AX467" s="47" t="s">
        <v>20</v>
      </c>
      <c r="AY467" s="42">
        <f>COUNTIFS($T467:$AX467,"P")</f>
        <v>15</v>
      </c>
      <c r="AZ467" s="42">
        <f>COUNTIFS($T467:$AX467,"HD")/2</f>
        <v>0</v>
      </c>
      <c r="BA467" s="42">
        <f>COUNTIFS($T467:$AX467,"DO")</f>
        <v>11</v>
      </c>
      <c r="BB467" s="1">
        <f>COUNTIFS($T467:$AX467,"UPL")</f>
        <v>0</v>
      </c>
      <c r="BC467" s="42">
        <f>COUNTIFS($T467:$AX467,"LWP")</f>
        <v>0</v>
      </c>
      <c r="BD467" s="42">
        <f>SUM(COUNTIFS($T467:$AX467,{"PAT","MAT"}))</f>
        <v>0</v>
      </c>
      <c r="BE467" s="42">
        <f>COUNTIFS($T467:$AX467,"HO")</f>
        <v>0</v>
      </c>
      <c r="BF467" s="42">
        <f>COUNTIFS($T467:$AX467,"NA")</f>
        <v>0</v>
      </c>
      <c r="BG467" s="42">
        <f>COUNTIFS($T467:$AX467,"PL")</f>
        <v>1</v>
      </c>
      <c r="BH467" s="42">
        <f>COUNTIFS($T467:$AX467,"CL")</f>
        <v>4</v>
      </c>
      <c r="BI467" s="42">
        <f>COUNTIFS($T467:$AX467,"BL")</f>
        <v>0</v>
      </c>
      <c r="BJ467" s="42">
        <f>COUNTIFS($T467:$AX467,"CO")</f>
        <v>0</v>
      </c>
      <c r="BK467" s="42">
        <f t="shared" si="45"/>
        <v>5</v>
      </c>
      <c r="BL467" s="42">
        <f t="shared" si="46"/>
        <v>0</v>
      </c>
      <c r="BM467" s="42">
        <f t="shared" si="47"/>
        <v>1</v>
      </c>
      <c r="BN467" s="42">
        <f>SUM(AY467:BJ467)+SUM(COUNTIFS(Q467:AX467,{"TERM","RESIGNED"}))</f>
        <v>31</v>
      </c>
      <c r="BO467" s="1" t="s">
        <v>45</v>
      </c>
      <c r="BP467" s="42" t="s">
        <v>1020</v>
      </c>
      <c r="BQ467" s="34"/>
    </row>
    <row r="468" spans="1:69" x14ac:dyDescent="0.25">
      <c r="A468" s="32">
        <f t="shared" si="48"/>
        <v>466</v>
      </c>
      <c r="B468" s="1" t="s">
        <v>172</v>
      </c>
      <c r="C468" s="1">
        <v>103032</v>
      </c>
      <c r="D468" s="27">
        <v>103032</v>
      </c>
      <c r="E468" s="1" t="s">
        <v>946</v>
      </c>
      <c r="F468" s="34" t="s">
        <v>572</v>
      </c>
      <c r="G468" s="34" t="s">
        <v>162</v>
      </c>
      <c r="H468" s="30">
        <v>44708</v>
      </c>
      <c r="I468" s="30" t="s">
        <v>39</v>
      </c>
      <c r="J468" s="30" t="s">
        <v>39</v>
      </c>
      <c r="K468" s="42">
        <f t="shared" ca="1" si="43"/>
        <v>594</v>
      </c>
      <c r="L468" s="44" t="str">
        <f t="shared" si="44"/>
        <v>Billable</v>
      </c>
      <c r="M468" s="34" t="s">
        <v>124</v>
      </c>
      <c r="N468" s="1" t="s">
        <v>41</v>
      </c>
      <c r="O468" s="1" t="s">
        <v>42</v>
      </c>
      <c r="P468" s="1"/>
      <c r="Q468" s="1"/>
      <c r="R468" s="1" t="s">
        <v>43</v>
      </c>
      <c r="S468" s="33" t="s">
        <v>163</v>
      </c>
      <c r="T468" s="47" t="s">
        <v>965</v>
      </c>
      <c r="U468" s="47" t="s">
        <v>20</v>
      </c>
      <c r="V468" s="47" t="s">
        <v>20</v>
      </c>
      <c r="W468" s="47" t="s">
        <v>965</v>
      </c>
      <c r="X468" s="47" t="s">
        <v>965</v>
      </c>
      <c r="Y468" s="47" t="s">
        <v>965</v>
      </c>
      <c r="Z468" s="47" t="s">
        <v>965</v>
      </c>
      <c r="AA468" s="47" t="s">
        <v>965</v>
      </c>
      <c r="AB468" s="47" t="s">
        <v>20</v>
      </c>
      <c r="AC468" s="47" t="s">
        <v>20</v>
      </c>
      <c r="AD468" s="47" t="s">
        <v>965</v>
      </c>
      <c r="AE468" s="47" t="s">
        <v>965</v>
      </c>
      <c r="AF468" s="47" t="s">
        <v>965</v>
      </c>
      <c r="AG468" s="47" t="s">
        <v>965</v>
      </c>
      <c r="AH468" s="47" t="s">
        <v>965</v>
      </c>
      <c r="AI468" s="47" t="s">
        <v>20</v>
      </c>
      <c r="AJ468" s="47" t="s">
        <v>20</v>
      </c>
      <c r="AK468" s="47" t="s">
        <v>965</v>
      </c>
      <c r="AL468" s="47" t="s">
        <v>965</v>
      </c>
      <c r="AM468" s="47" t="s">
        <v>965</v>
      </c>
      <c r="AN468" s="47" t="s">
        <v>965</v>
      </c>
      <c r="AO468" s="47" t="s">
        <v>967</v>
      </c>
      <c r="AP468" s="47" t="s">
        <v>20</v>
      </c>
      <c r="AQ468" s="47" t="s">
        <v>20</v>
      </c>
      <c r="AR468" s="47" t="s">
        <v>20</v>
      </c>
      <c r="AS468" s="47" t="s">
        <v>967</v>
      </c>
      <c r="AT468" s="47" t="s">
        <v>968</v>
      </c>
      <c r="AU468" s="47" t="s">
        <v>968</v>
      </c>
      <c r="AV468" s="47" t="s">
        <v>968</v>
      </c>
      <c r="AW468" s="47" t="s">
        <v>20</v>
      </c>
      <c r="AX468" s="47" t="s">
        <v>20</v>
      </c>
      <c r="AY468" s="42">
        <f>COUNTIFS($T468:$AX468,"P")</f>
        <v>15</v>
      </c>
      <c r="AZ468" s="42">
        <f>COUNTIFS($T468:$AX468,"HD")/2</f>
        <v>0</v>
      </c>
      <c r="BA468" s="42">
        <f>COUNTIFS($T468:$AX468,"DO")</f>
        <v>11</v>
      </c>
      <c r="BB468" s="1">
        <f>COUNTIFS($T468:$AX468,"UPL")</f>
        <v>0</v>
      </c>
      <c r="BC468" s="42">
        <f>COUNTIFS($T468:$AX468,"LWP")</f>
        <v>0</v>
      </c>
      <c r="BD468" s="42">
        <f>SUM(COUNTIFS($T468:$AX468,{"PAT","MAT"}))</f>
        <v>0</v>
      </c>
      <c r="BE468" s="42">
        <f>COUNTIFS($T468:$AX468,"HO")</f>
        <v>0</v>
      </c>
      <c r="BF468" s="42">
        <f>COUNTIFS($T468:$AX468,"NA")</f>
        <v>0</v>
      </c>
      <c r="BG468" s="42">
        <f>COUNTIFS($T468:$AX468,"PL")</f>
        <v>3</v>
      </c>
      <c r="BH468" s="42">
        <f>COUNTIFS($T468:$AX468,"CL")</f>
        <v>2</v>
      </c>
      <c r="BI468" s="42">
        <f>COUNTIFS($T468:$AX468,"BL")</f>
        <v>0</v>
      </c>
      <c r="BJ468" s="42">
        <f>COUNTIFS($T468:$AX468,"CO")</f>
        <v>0</v>
      </c>
      <c r="BK468" s="42">
        <f t="shared" si="45"/>
        <v>5</v>
      </c>
      <c r="BL468" s="42">
        <f t="shared" si="46"/>
        <v>0</v>
      </c>
      <c r="BM468" s="42">
        <f t="shared" si="47"/>
        <v>1</v>
      </c>
      <c r="BN468" s="42">
        <f>SUM(AY468:BJ468)+SUM(COUNTIFS(Q468:AX468,{"TERM","RESIGNED"}))</f>
        <v>31</v>
      </c>
      <c r="BO468" s="1" t="s">
        <v>45</v>
      </c>
      <c r="BP468" s="42" t="s">
        <v>1020</v>
      </c>
      <c r="BQ468" s="34"/>
    </row>
    <row r="469" spans="1:69" x14ac:dyDescent="0.25">
      <c r="A469" s="32">
        <f t="shared" si="48"/>
        <v>467</v>
      </c>
      <c r="B469" s="1" t="s">
        <v>172</v>
      </c>
      <c r="C469" s="1">
        <v>103035</v>
      </c>
      <c r="D469" s="27">
        <v>103035</v>
      </c>
      <c r="E469" s="1" t="s">
        <v>945</v>
      </c>
      <c r="F469" s="34" t="s">
        <v>573</v>
      </c>
      <c r="G469" s="34" t="s">
        <v>162</v>
      </c>
      <c r="H469" s="30">
        <v>44708</v>
      </c>
      <c r="I469" s="30" t="s">
        <v>39</v>
      </c>
      <c r="J469" s="30" t="s">
        <v>39</v>
      </c>
      <c r="K469" s="42">
        <f t="shared" ca="1" si="43"/>
        <v>594</v>
      </c>
      <c r="L469" s="44" t="str">
        <f t="shared" si="44"/>
        <v>Billable</v>
      </c>
      <c r="M469" s="34" t="s">
        <v>124</v>
      </c>
      <c r="N469" s="1" t="s">
        <v>41</v>
      </c>
      <c r="O469" s="1" t="s">
        <v>42</v>
      </c>
      <c r="P469" s="1"/>
      <c r="Q469" s="1"/>
      <c r="R469" s="1" t="s">
        <v>43</v>
      </c>
      <c r="S469" s="33" t="s">
        <v>163</v>
      </c>
      <c r="T469" s="47" t="s">
        <v>967</v>
      </c>
      <c r="U469" s="47" t="s">
        <v>20</v>
      </c>
      <c r="V469" s="47" t="s">
        <v>20</v>
      </c>
      <c r="W469" s="47" t="s">
        <v>968</v>
      </c>
      <c r="X469" s="47" t="s">
        <v>22</v>
      </c>
      <c r="Y469" s="47" t="s">
        <v>965</v>
      </c>
      <c r="Z469" s="47" t="s">
        <v>965</v>
      </c>
      <c r="AA469" s="47" t="s">
        <v>965</v>
      </c>
      <c r="AB469" s="47" t="s">
        <v>20</v>
      </c>
      <c r="AC469" s="47" t="s">
        <v>20</v>
      </c>
      <c r="AD469" s="47" t="s">
        <v>965</v>
      </c>
      <c r="AE469" s="47" t="s">
        <v>965</v>
      </c>
      <c r="AF469" s="47" t="s">
        <v>965</v>
      </c>
      <c r="AG469" s="47" t="s">
        <v>965</v>
      </c>
      <c r="AH469" s="47" t="s">
        <v>965</v>
      </c>
      <c r="AI469" s="47" t="s">
        <v>20</v>
      </c>
      <c r="AJ469" s="47" t="s">
        <v>20</v>
      </c>
      <c r="AK469" s="47" t="s">
        <v>965</v>
      </c>
      <c r="AL469" s="47" t="s">
        <v>965</v>
      </c>
      <c r="AM469" s="47" t="s">
        <v>965</v>
      </c>
      <c r="AN469" s="47" t="s">
        <v>965</v>
      </c>
      <c r="AO469" s="47" t="s">
        <v>965</v>
      </c>
      <c r="AP469" s="47" t="s">
        <v>20</v>
      </c>
      <c r="AQ469" s="47" t="s">
        <v>20</v>
      </c>
      <c r="AR469" s="47" t="s">
        <v>20</v>
      </c>
      <c r="AS469" s="47" t="s">
        <v>965</v>
      </c>
      <c r="AT469" s="47" t="s">
        <v>965</v>
      </c>
      <c r="AU469" s="47" t="s">
        <v>965</v>
      </c>
      <c r="AV469" s="47" t="s">
        <v>967</v>
      </c>
      <c r="AW469" s="47" t="s">
        <v>20</v>
      </c>
      <c r="AX469" s="47" t="s">
        <v>20</v>
      </c>
      <c r="AY469" s="42">
        <f>COUNTIFS($T469:$AX469,"P")</f>
        <v>16</v>
      </c>
      <c r="AZ469" s="42">
        <f>COUNTIFS($T469:$AX469,"HD")/2</f>
        <v>0</v>
      </c>
      <c r="BA469" s="42">
        <f>COUNTIFS($T469:$AX469,"DO")</f>
        <v>11</v>
      </c>
      <c r="BB469" s="1">
        <f>COUNTIFS($T469:$AX469,"UPL")</f>
        <v>0</v>
      </c>
      <c r="BC469" s="42">
        <f>COUNTIFS($T469:$AX469,"LWP")</f>
        <v>1</v>
      </c>
      <c r="BD469" s="42">
        <f>SUM(COUNTIFS($T469:$AX469,{"PAT","MAT"}))</f>
        <v>0</v>
      </c>
      <c r="BE469" s="42">
        <f>COUNTIFS($T469:$AX469,"HO")</f>
        <v>0</v>
      </c>
      <c r="BF469" s="42">
        <f>COUNTIFS($T469:$AX469,"NA")</f>
        <v>0</v>
      </c>
      <c r="BG469" s="42">
        <f>COUNTIFS($T469:$AX469,"PL")</f>
        <v>1</v>
      </c>
      <c r="BH469" s="42">
        <f>COUNTIFS($T469:$AX469,"CL")</f>
        <v>2</v>
      </c>
      <c r="BI469" s="42">
        <f>COUNTIFS($T469:$AX469,"BL")</f>
        <v>0</v>
      </c>
      <c r="BJ469" s="42">
        <f>COUNTIFS($T469:$AX469,"CO")</f>
        <v>0</v>
      </c>
      <c r="BK469" s="42">
        <f t="shared" si="45"/>
        <v>3</v>
      </c>
      <c r="BL469" s="42">
        <f t="shared" si="46"/>
        <v>0</v>
      </c>
      <c r="BM469" s="42">
        <f t="shared" si="47"/>
        <v>1</v>
      </c>
      <c r="BN469" s="42">
        <f>SUM(AY469:BJ469)+SUM(COUNTIFS(Q469:AX469,{"TERM","RESIGNED"}))</f>
        <v>31</v>
      </c>
      <c r="BO469" s="1" t="s">
        <v>45</v>
      </c>
      <c r="BP469" s="42" t="s">
        <v>1020</v>
      </c>
      <c r="BQ469" s="34"/>
    </row>
    <row r="470" spans="1:69" x14ac:dyDescent="0.25">
      <c r="A470" s="32">
        <f t="shared" si="48"/>
        <v>468</v>
      </c>
      <c r="B470" s="1" t="s">
        <v>172</v>
      </c>
      <c r="C470" s="1">
        <v>103050</v>
      </c>
      <c r="D470" s="27">
        <v>103050</v>
      </c>
      <c r="E470" s="1" t="s">
        <v>946</v>
      </c>
      <c r="F470" s="34" t="s">
        <v>588</v>
      </c>
      <c r="G470" s="34" t="s">
        <v>80</v>
      </c>
      <c r="H470" s="30">
        <v>44715</v>
      </c>
      <c r="I470" s="30" t="s">
        <v>39</v>
      </c>
      <c r="J470" s="30" t="s">
        <v>39</v>
      </c>
      <c r="K470" s="42">
        <f t="shared" ca="1" si="43"/>
        <v>587</v>
      </c>
      <c r="L470" s="44" t="str">
        <f t="shared" si="44"/>
        <v>Non Billable</v>
      </c>
      <c r="M470" s="34" t="s">
        <v>56</v>
      </c>
      <c r="N470" s="1" t="s">
        <v>41</v>
      </c>
      <c r="O470" s="1" t="s">
        <v>42</v>
      </c>
      <c r="P470" s="1"/>
      <c r="Q470" s="1"/>
      <c r="R470" s="1" t="s">
        <v>43</v>
      </c>
      <c r="S470" s="33" t="s">
        <v>990</v>
      </c>
      <c r="T470" s="47" t="s">
        <v>965</v>
      </c>
      <c r="U470" s="47" t="s">
        <v>20</v>
      </c>
      <c r="V470" s="47" t="s">
        <v>20</v>
      </c>
      <c r="W470" s="47" t="s">
        <v>965</v>
      </c>
      <c r="X470" s="47" t="s">
        <v>965</v>
      </c>
      <c r="Y470" s="47" t="s">
        <v>965</v>
      </c>
      <c r="Z470" s="47" t="s">
        <v>965</v>
      </c>
      <c r="AA470" s="47" t="s">
        <v>965</v>
      </c>
      <c r="AB470" s="47" t="s">
        <v>20</v>
      </c>
      <c r="AC470" s="47" t="s">
        <v>20</v>
      </c>
      <c r="AD470" s="47" t="s">
        <v>965</v>
      </c>
      <c r="AE470" s="47" t="s">
        <v>965</v>
      </c>
      <c r="AF470" s="47" t="s">
        <v>965</v>
      </c>
      <c r="AG470" s="47" t="s">
        <v>965</v>
      </c>
      <c r="AH470" s="47" t="s">
        <v>965</v>
      </c>
      <c r="AI470" s="47" t="s">
        <v>20</v>
      </c>
      <c r="AJ470" s="47" t="s">
        <v>20</v>
      </c>
      <c r="AK470" s="47" t="s">
        <v>965</v>
      </c>
      <c r="AL470" s="47" t="s">
        <v>965</v>
      </c>
      <c r="AM470" s="47" t="s">
        <v>965</v>
      </c>
      <c r="AN470" s="47" t="s">
        <v>965</v>
      </c>
      <c r="AO470" s="47" t="s">
        <v>965</v>
      </c>
      <c r="AP470" s="47" t="s">
        <v>20</v>
      </c>
      <c r="AQ470" s="47" t="s">
        <v>20</v>
      </c>
      <c r="AR470" s="47" t="s">
        <v>20</v>
      </c>
      <c r="AS470" s="47" t="s">
        <v>967</v>
      </c>
      <c r="AT470" s="47" t="s">
        <v>965</v>
      </c>
      <c r="AU470" s="47" t="s">
        <v>967</v>
      </c>
      <c r="AV470" s="47" t="s">
        <v>967</v>
      </c>
      <c r="AW470" s="47" t="s">
        <v>20</v>
      </c>
      <c r="AX470" s="47" t="s">
        <v>20</v>
      </c>
      <c r="AY470" s="42">
        <f>COUNTIFS($T470:$AX470,"P")</f>
        <v>17</v>
      </c>
      <c r="AZ470" s="42">
        <f>COUNTIFS($T470:$AX470,"HD")/2</f>
        <v>0</v>
      </c>
      <c r="BA470" s="42">
        <f>COUNTIFS($T470:$AX470,"DO")</f>
        <v>11</v>
      </c>
      <c r="BB470" s="1">
        <f>COUNTIFS($T470:$AX470,"UPL")</f>
        <v>0</v>
      </c>
      <c r="BC470" s="42">
        <f>COUNTIFS($T470:$AX470,"LWP")</f>
        <v>0</v>
      </c>
      <c r="BD470" s="42">
        <f>SUM(COUNTIFS($T470:$AX470,{"PAT","MAT"}))</f>
        <v>0</v>
      </c>
      <c r="BE470" s="42">
        <f>COUNTIFS($T470:$AX470,"HO")</f>
        <v>0</v>
      </c>
      <c r="BF470" s="42">
        <f>COUNTIFS($T470:$AX470,"NA")</f>
        <v>0</v>
      </c>
      <c r="BG470" s="42">
        <f>COUNTIFS($T470:$AX470,"PL")</f>
        <v>0</v>
      </c>
      <c r="BH470" s="42">
        <f>COUNTIFS($T470:$AX470,"CL")</f>
        <v>3</v>
      </c>
      <c r="BI470" s="42">
        <f>COUNTIFS($T470:$AX470,"BL")</f>
        <v>0</v>
      </c>
      <c r="BJ470" s="42">
        <f>COUNTIFS($T470:$AX470,"CO")</f>
        <v>0</v>
      </c>
      <c r="BK470" s="42">
        <f t="shared" si="45"/>
        <v>3</v>
      </c>
      <c r="BL470" s="42">
        <f t="shared" si="46"/>
        <v>1</v>
      </c>
      <c r="BM470" s="42">
        <f t="shared" si="47"/>
        <v>1</v>
      </c>
      <c r="BN470" s="42">
        <f>SUM(AY470:BJ470)+SUM(COUNTIFS(Q470:AX470,{"TERM","RESIGNED"}))</f>
        <v>31</v>
      </c>
      <c r="BO470" s="1" t="s">
        <v>45</v>
      </c>
      <c r="BP470" s="42" t="s">
        <v>1020</v>
      </c>
      <c r="BQ470" s="34"/>
    </row>
    <row r="471" spans="1:69" x14ac:dyDescent="0.25">
      <c r="A471" s="32">
        <f t="shared" si="48"/>
        <v>469</v>
      </c>
      <c r="B471" s="1" t="s">
        <v>172</v>
      </c>
      <c r="C471" s="1">
        <v>103054</v>
      </c>
      <c r="D471" s="27">
        <v>103054</v>
      </c>
      <c r="E471" s="1" t="s">
        <v>946</v>
      </c>
      <c r="F471" s="34" t="s">
        <v>589</v>
      </c>
      <c r="G471" s="34" t="s">
        <v>80</v>
      </c>
      <c r="H471" s="30">
        <v>44715</v>
      </c>
      <c r="I471" s="30" t="s">
        <v>39</v>
      </c>
      <c r="J471" s="30" t="s">
        <v>39</v>
      </c>
      <c r="K471" s="42">
        <f t="shared" ca="1" si="43"/>
        <v>587</v>
      </c>
      <c r="L471" s="44" t="str">
        <f t="shared" si="44"/>
        <v>Non Billable</v>
      </c>
      <c r="M471" s="34" t="s">
        <v>56</v>
      </c>
      <c r="N471" s="1" t="s">
        <v>41</v>
      </c>
      <c r="O471" s="1" t="s">
        <v>42</v>
      </c>
      <c r="P471" s="1"/>
      <c r="Q471" s="1"/>
      <c r="R471" s="1" t="s">
        <v>43</v>
      </c>
      <c r="S471" s="33" t="s">
        <v>103</v>
      </c>
      <c r="T471" s="47" t="s">
        <v>965</v>
      </c>
      <c r="U471" s="47" t="s">
        <v>20</v>
      </c>
      <c r="V471" s="47" t="s">
        <v>20</v>
      </c>
      <c r="W471" s="47" t="s">
        <v>965</v>
      </c>
      <c r="X471" s="47" t="s">
        <v>967</v>
      </c>
      <c r="Y471" s="47" t="s">
        <v>967</v>
      </c>
      <c r="Z471" s="47" t="s">
        <v>967</v>
      </c>
      <c r="AA471" s="47" t="s">
        <v>967</v>
      </c>
      <c r="AB471" s="47" t="s">
        <v>20</v>
      </c>
      <c r="AC471" s="47" t="s">
        <v>20</v>
      </c>
      <c r="AD471" s="47" t="s">
        <v>968</v>
      </c>
      <c r="AE471" s="47" t="s">
        <v>968</v>
      </c>
      <c r="AF471" s="47" t="s">
        <v>968</v>
      </c>
      <c r="AG471" s="47" t="s">
        <v>968</v>
      </c>
      <c r="AH471" s="47" t="s">
        <v>968</v>
      </c>
      <c r="AI471" s="47" t="s">
        <v>20</v>
      </c>
      <c r="AJ471" s="47" t="s">
        <v>20</v>
      </c>
      <c r="AK471" s="47" t="s">
        <v>968</v>
      </c>
      <c r="AL471" s="47" t="s">
        <v>968</v>
      </c>
      <c r="AM471" s="47" t="s">
        <v>968</v>
      </c>
      <c r="AN471" s="47" t="s">
        <v>968</v>
      </c>
      <c r="AO471" s="47" t="s">
        <v>968</v>
      </c>
      <c r="AP471" s="47" t="s">
        <v>20</v>
      </c>
      <c r="AQ471" s="47" t="s">
        <v>20</v>
      </c>
      <c r="AR471" s="47" t="s">
        <v>20</v>
      </c>
      <c r="AS471" s="47" t="s">
        <v>965</v>
      </c>
      <c r="AT471" s="47" t="s">
        <v>965</v>
      </c>
      <c r="AU471" s="47" t="s">
        <v>965</v>
      </c>
      <c r="AV471" s="47" t="s">
        <v>965</v>
      </c>
      <c r="AW471" s="47" t="s">
        <v>20</v>
      </c>
      <c r="AX471" s="47" t="s">
        <v>20</v>
      </c>
      <c r="AY471" s="42">
        <f>COUNTIFS($T471:$AX471,"P")</f>
        <v>6</v>
      </c>
      <c r="AZ471" s="42">
        <f>COUNTIFS($T471:$AX471,"HD")/2</f>
        <v>0</v>
      </c>
      <c r="BA471" s="42">
        <f>COUNTIFS($T471:$AX471,"DO")</f>
        <v>11</v>
      </c>
      <c r="BB471" s="1">
        <f>COUNTIFS($T471:$AX471,"UPL")</f>
        <v>0</v>
      </c>
      <c r="BC471" s="42">
        <f>COUNTIFS($T471:$AX471,"LWP")</f>
        <v>0</v>
      </c>
      <c r="BD471" s="42">
        <f>SUM(COUNTIFS($T471:$AX471,{"PAT","MAT"}))</f>
        <v>0</v>
      </c>
      <c r="BE471" s="42">
        <f>COUNTIFS($T471:$AX471,"HO")</f>
        <v>0</v>
      </c>
      <c r="BF471" s="42">
        <f>COUNTIFS($T471:$AX471,"NA")</f>
        <v>0</v>
      </c>
      <c r="BG471" s="42">
        <f>COUNTIFS($T471:$AX471,"PL")</f>
        <v>10</v>
      </c>
      <c r="BH471" s="42">
        <f>COUNTIFS($T471:$AX471,"CL")</f>
        <v>4</v>
      </c>
      <c r="BI471" s="42">
        <f>COUNTIFS($T471:$AX471,"BL")</f>
        <v>0</v>
      </c>
      <c r="BJ471" s="42">
        <f>COUNTIFS($T471:$AX471,"CO")</f>
        <v>0</v>
      </c>
      <c r="BK471" s="42">
        <f t="shared" si="45"/>
        <v>14</v>
      </c>
      <c r="BL471" s="42">
        <f t="shared" si="46"/>
        <v>0</v>
      </c>
      <c r="BM471" s="42">
        <f t="shared" si="47"/>
        <v>0</v>
      </c>
      <c r="BN471" s="42">
        <f>SUM(AY471:BJ471)+SUM(COUNTIFS(Q471:AX471,{"TERM","RESIGNED"}))</f>
        <v>31</v>
      </c>
      <c r="BO471" s="1" t="s">
        <v>45</v>
      </c>
      <c r="BP471" s="42" t="s">
        <v>1217</v>
      </c>
      <c r="BQ471" s="34"/>
    </row>
    <row r="472" spans="1:69" x14ac:dyDescent="0.25">
      <c r="A472" s="32">
        <f t="shared" si="48"/>
        <v>470</v>
      </c>
      <c r="B472" s="1" t="s">
        <v>172</v>
      </c>
      <c r="C472" s="1">
        <v>103105</v>
      </c>
      <c r="D472" s="27">
        <v>103105</v>
      </c>
      <c r="E472" s="1" t="s">
        <v>946</v>
      </c>
      <c r="F472" s="34" t="s">
        <v>595</v>
      </c>
      <c r="G472" s="34" t="s">
        <v>123</v>
      </c>
      <c r="H472" s="30">
        <v>44715</v>
      </c>
      <c r="I472" s="30" t="s">
        <v>39</v>
      </c>
      <c r="J472" s="30" t="s">
        <v>39</v>
      </c>
      <c r="K472" s="42">
        <f t="shared" ca="1" si="43"/>
        <v>587</v>
      </c>
      <c r="L472" s="44" t="str">
        <f t="shared" si="44"/>
        <v>Billable</v>
      </c>
      <c r="M472" s="34" t="s">
        <v>124</v>
      </c>
      <c r="N472" s="1" t="s">
        <v>41</v>
      </c>
      <c r="O472" s="1" t="s">
        <v>42</v>
      </c>
      <c r="P472" s="1"/>
      <c r="Q472" s="1"/>
      <c r="R472" s="1" t="s">
        <v>43</v>
      </c>
      <c r="S472" s="33" t="s">
        <v>171</v>
      </c>
      <c r="T472" s="47" t="s">
        <v>965</v>
      </c>
      <c r="U472" s="47" t="s">
        <v>20</v>
      </c>
      <c r="V472" s="47" t="s">
        <v>20</v>
      </c>
      <c r="W472" s="47" t="s">
        <v>965</v>
      </c>
      <c r="X472" s="47" t="s">
        <v>965</v>
      </c>
      <c r="Y472" s="47" t="s">
        <v>965</v>
      </c>
      <c r="Z472" s="47" t="s">
        <v>965</v>
      </c>
      <c r="AA472" s="47" t="s">
        <v>965</v>
      </c>
      <c r="AB472" s="47" t="s">
        <v>20</v>
      </c>
      <c r="AC472" s="47" t="s">
        <v>20</v>
      </c>
      <c r="AD472" s="47" t="s">
        <v>965</v>
      </c>
      <c r="AE472" s="47" t="s">
        <v>965</v>
      </c>
      <c r="AF472" s="47" t="s">
        <v>965</v>
      </c>
      <c r="AG472" s="47" t="s">
        <v>965</v>
      </c>
      <c r="AH472" s="47" t="s">
        <v>965</v>
      </c>
      <c r="AI472" s="47" t="s">
        <v>20</v>
      </c>
      <c r="AJ472" s="47" t="s">
        <v>20</v>
      </c>
      <c r="AK472" s="47" t="s">
        <v>967</v>
      </c>
      <c r="AL472" s="47" t="s">
        <v>967</v>
      </c>
      <c r="AM472" s="47" t="s">
        <v>967</v>
      </c>
      <c r="AN472" s="47" t="s">
        <v>967</v>
      </c>
      <c r="AO472" s="47" t="s">
        <v>968</v>
      </c>
      <c r="AP472" s="47" t="s">
        <v>20</v>
      </c>
      <c r="AQ472" s="47" t="s">
        <v>20</v>
      </c>
      <c r="AR472" s="47" t="s">
        <v>20</v>
      </c>
      <c r="AS472" s="47" t="s">
        <v>968</v>
      </c>
      <c r="AT472" s="47" t="s">
        <v>968</v>
      </c>
      <c r="AU472" s="47" t="s">
        <v>968</v>
      </c>
      <c r="AV472" s="47" t="s">
        <v>968</v>
      </c>
      <c r="AW472" s="47" t="s">
        <v>20</v>
      </c>
      <c r="AX472" s="47" t="s">
        <v>20</v>
      </c>
      <c r="AY472" s="42">
        <f>COUNTIFS($T472:$AX472,"P")</f>
        <v>11</v>
      </c>
      <c r="AZ472" s="42">
        <f>COUNTIFS($T472:$AX472,"HD")/2</f>
        <v>0</v>
      </c>
      <c r="BA472" s="42">
        <f>COUNTIFS($T472:$AX472,"DO")</f>
        <v>11</v>
      </c>
      <c r="BB472" s="1">
        <f>COUNTIFS($T472:$AX472,"UPL")</f>
        <v>0</v>
      </c>
      <c r="BC472" s="42">
        <f>COUNTIFS($T472:$AX472,"LWP")</f>
        <v>0</v>
      </c>
      <c r="BD472" s="42">
        <f>SUM(COUNTIFS($T472:$AX472,{"PAT","MAT"}))</f>
        <v>0</v>
      </c>
      <c r="BE472" s="42">
        <f>COUNTIFS($T472:$AX472,"HO")</f>
        <v>0</v>
      </c>
      <c r="BF472" s="42">
        <f>COUNTIFS($T472:$AX472,"NA")</f>
        <v>0</v>
      </c>
      <c r="BG472" s="42">
        <f>COUNTIFS($T472:$AX472,"PL")</f>
        <v>5</v>
      </c>
      <c r="BH472" s="42">
        <f>COUNTIFS($T472:$AX472,"CL")</f>
        <v>4</v>
      </c>
      <c r="BI472" s="42">
        <f>COUNTIFS($T472:$AX472,"BL")</f>
        <v>0</v>
      </c>
      <c r="BJ472" s="42">
        <f>COUNTIFS($T472:$AX472,"CO")</f>
        <v>0</v>
      </c>
      <c r="BK472" s="42">
        <f t="shared" si="45"/>
        <v>9</v>
      </c>
      <c r="BL472" s="42">
        <f t="shared" si="46"/>
        <v>0</v>
      </c>
      <c r="BM472" s="42">
        <f t="shared" si="47"/>
        <v>0</v>
      </c>
      <c r="BN472" s="42">
        <f>SUM(AY472:BJ472)+SUM(COUNTIFS(Q472:AX472,{"TERM","RESIGNED"}))</f>
        <v>31</v>
      </c>
      <c r="BO472" s="1" t="s">
        <v>45</v>
      </c>
      <c r="BP472" s="42" t="s">
        <v>1018</v>
      </c>
      <c r="BQ472" s="34"/>
    </row>
    <row r="473" spans="1:69" x14ac:dyDescent="0.25">
      <c r="A473" s="32">
        <f t="shared" si="48"/>
        <v>471</v>
      </c>
      <c r="B473" s="1" t="s">
        <v>172</v>
      </c>
      <c r="C473" s="1">
        <v>103113</v>
      </c>
      <c r="D473" s="27">
        <v>103113</v>
      </c>
      <c r="E473" s="1" t="s">
        <v>945</v>
      </c>
      <c r="F473" s="34" t="s">
        <v>596</v>
      </c>
      <c r="G473" s="34" t="s">
        <v>123</v>
      </c>
      <c r="H473" s="30">
        <v>44715</v>
      </c>
      <c r="I473" s="30" t="s">
        <v>39</v>
      </c>
      <c r="J473" s="30" t="s">
        <v>39</v>
      </c>
      <c r="K473" s="42">
        <f t="shared" ca="1" si="43"/>
        <v>587</v>
      </c>
      <c r="L473" s="44" t="str">
        <f t="shared" si="44"/>
        <v>Billable</v>
      </c>
      <c r="M473" s="34" t="s">
        <v>124</v>
      </c>
      <c r="N473" s="1" t="s">
        <v>41</v>
      </c>
      <c r="O473" s="1" t="s">
        <v>42</v>
      </c>
      <c r="P473" s="1"/>
      <c r="Q473" s="1"/>
      <c r="R473" s="1" t="s">
        <v>43</v>
      </c>
      <c r="S473" s="33" t="s">
        <v>362</v>
      </c>
      <c r="T473" s="47" t="s">
        <v>967</v>
      </c>
      <c r="U473" s="47" t="s">
        <v>20</v>
      </c>
      <c r="V473" s="47" t="s">
        <v>20</v>
      </c>
      <c r="W473" s="47" t="s">
        <v>967</v>
      </c>
      <c r="X473" s="47" t="s">
        <v>965</v>
      </c>
      <c r="Y473" s="47" t="s">
        <v>965</v>
      </c>
      <c r="Z473" s="47" t="s">
        <v>965</v>
      </c>
      <c r="AA473" s="47" t="s">
        <v>965</v>
      </c>
      <c r="AB473" s="47" t="s">
        <v>20</v>
      </c>
      <c r="AC473" s="47" t="s">
        <v>20</v>
      </c>
      <c r="AD473" s="47" t="s">
        <v>965</v>
      </c>
      <c r="AE473" s="47" t="s">
        <v>968</v>
      </c>
      <c r="AF473" s="47" t="s">
        <v>968</v>
      </c>
      <c r="AG473" s="47" t="s">
        <v>968</v>
      </c>
      <c r="AH473" s="47" t="s">
        <v>21</v>
      </c>
      <c r="AI473" s="47" t="s">
        <v>20</v>
      </c>
      <c r="AJ473" s="47" t="s">
        <v>20</v>
      </c>
      <c r="AK473" s="47" t="s">
        <v>21</v>
      </c>
      <c r="AL473" s="47" t="s">
        <v>965</v>
      </c>
      <c r="AM473" s="47" t="s">
        <v>965</v>
      </c>
      <c r="AN473" s="47" t="s">
        <v>965</v>
      </c>
      <c r="AO473" s="47" t="s">
        <v>965</v>
      </c>
      <c r="AP473" s="47" t="s">
        <v>20</v>
      </c>
      <c r="AQ473" s="47" t="s">
        <v>20</v>
      </c>
      <c r="AR473" s="47" t="s">
        <v>20</v>
      </c>
      <c r="AS473" s="47" t="s">
        <v>965</v>
      </c>
      <c r="AT473" s="47" t="s">
        <v>965</v>
      </c>
      <c r="AU473" s="47" t="s">
        <v>965</v>
      </c>
      <c r="AV473" s="47" t="s">
        <v>965</v>
      </c>
      <c r="AW473" s="47" t="s">
        <v>20</v>
      </c>
      <c r="AX473" s="47" t="s">
        <v>20</v>
      </c>
      <c r="AY473" s="42">
        <f>COUNTIFS($T473:$AX473,"P")</f>
        <v>13</v>
      </c>
      <c r="AZ473" s="42">
        <f>COUNTIFS($T473:$AX473,"HD")/2</f>
        <v>0</v>
      </c>
      <c r="BA473" s="42">
        <f>COUNTIFS($T473:$AX473,"DO")</f>
        <v>11</v>
      </c>
      <c r="BB473" s="1">
        <f>COUNTIFS($T473:$AX473,"UPL")</f>
        <v>2</v>
      </c>
      <c r="BC473" s="42">
        <f>COUNTIFS($T473:$AX473,"LWP")</f>
        <v>0</v>
      </c>
      <c r="BD473" s="42">
        <f>SUM(COUNTIFS($T473:$AX473,{"PAT","MAT"}))</f>
        <v>0</v>
      </c>
      <c r="BE473" s="42">
        <f>COUNTIFS($T473:$AX473,"HO")</f>
        <v>0</v>
      </c>
      <c r="BF473" s="42">
        <f>COUNTIFS($T473:$AX473,"NA")</f>
        <v>0</v>
      </c>
      <c r="BG473" s="42">
        <f>COUNTIFS($T473:$AX473,"PL")</f>
        <v>3</v>
      </c>
      <c r="BH473" s="42">
        <f>COUNTIFS($T473:$AX473,"CL")</f>
        <v>2</v>
      </c>
      <c r="BI473" s="42">
        <f>COUNTIFS($T473:$AX473,"BL")</f>
        <v>0</v>
      </c>
      <c r="BJ473" s="42">
        <f>COUNTIFS($T473:$AX473,"CO")</f>
        <v>0</v>
      </c>
      <c r="BK473" s="42">
        <f t="shared" si="45"/>
        <v>5</v>
      </c>
      <c r="BL473" s="42">
        <f t="shared" si="46"/>
        <v>0</v>
      </c>
      <c r="BM473" s="42">
        <f t="shared" si="47"/>
        <v>1</v>
      </c>
      <c r="BN473" s="42">
        <f>SUM(AY473:BJ473)+SUM(COUNTIFS(Q473:AX473,{"TERM","RESIGNED"}))</f>
        <v>31</v>
      </c>
      <c r="BO473" s="1" t="s">
        <v>45</v>
      </c>
      <c r="BP473" s="42" t="s">
        <v>1018</v>
      </c>
      <c r="BQ473" s="34"/>
    </row>
    <row r="474" spans="1:69" x14ac:dyDescent="0.25">
      <c r="A474" s="32">
        <f t="shared" si="48"/>
        <v>472</v>
      </c>
      <c r="B474" s="1" t="s">
        <v>172</v>
      </c>
      <c r="C474" s="1">
        <v>103136</v>
      </c>
      <c r="D474" s="27">
        <v>103136</v>
      </c>
      <c r="E474" s="1" t="s">
        <v>946</v>
      </c>
      <c r="F474" s="34" t="s">
        <v>591</v>
      </c>
      <c r="G474" s="34" t="s">
        <v>106</v>
      </c>
      <c r="H474" s="30">
        <v>44715</v>
      </c>
      <c r="I474" s="30" t="s">
        <v>39</v>
      </c>
      <c r="J474" s="30" t="s">
        <v>39</v>
      </c>
      <c r="K474" s="42">
        <f t="shared" ca="1" si="43"/>
        <v>587</v>
      </c>
      <c r="L474" s="44" t="str">
        <f t="shared" si="44"/>
        <v>Non Billable</v>
      </c>
      <c r="M474" s="34" t="s">
        <v>47</v>
      </c>
      <c r="N474" s="1" t="s">
        <v>41</v>
      </c>
      <c r="O474" s="1" t="s">
        <v>42</v>
      </c>
      <c r="P474" s="1"/>
      <c r="Q474" s="1"/>
      <c r="R474" s="1" t="s">
        <v>43</v>
      </c>
      <c r="S474" s="33" t="s">
        <v>264</v>
      </c>
      <c r="T474" s="47" t="s">
        <v>965</v>
      </c>
      <c r="U474" s="47" t="s">
        <v>20</v>
      </c>
      <c r="V474" s="47" t="s">
        <v>20</v>
      </c>
      <c r="W474" s="47" t="s">
        <v>965</v>
      </c>
      <c r="X474" s="47" t="s">
        <v>965</v>
      </c>
      <c r="Y474" s="47" t="s">
        <v>965</v>
      </c>
      <c r="Z474" s="47" t="s">
        <v>965</v>
      </c>
      <c r="AA474" s="47" t="s">
        <v>965</v>
      </c>
      <c r="AB474" s="47" t="s">
        <v>20</v>
      </c>
      <c r="AC474" s="47" t="s">
        <v>20</v>
      </c>
      <c r="AD474" s="47" t="s">
        <v>965</v>
      </c>
      <c r="AE474" s="47" t="s">
        <v>965</v>
      </c>
      <c r="AF474" s="47" t="s">
        <v>965</v>
      </c>
      <c r="AG474" s="47" t="s">
        <v>965</v>
      </c>
      <c r="AH474" s="47" t="s">
        <v>965</v>
      </c>
      <c r="AI474" s="47" t="s">
        <v>20</v>
      </c>
      <c r="AJ474" s="47" t="s">
        <v>20</v>
      </c>
      <c r="AK474" s="47" t="s">
        <v>965</v>
      </c>
      <c r="AL474" s="47" t="s">
        <v>968</v>
      </c>
      <c r="AM474" s="47" t="s">
        <v>968</v>
      </c>
      <c r="AN474" s="47" t="s">
        <v>968</v>
      </c>
      <c r="AO474" s="47" t="s">
        <v>968</v>
      </c>
      <c r="AP474" s="47" t="s">
        <v>20</v>
      </c>
      <c r="AQ474" s="47" t="s">
        <v>20</v>
      </c>
      <c r="AR474" s="47" t="s">
        <v>20</v>
      </c>
      <c r="AS474" s="47" t="s">
        <v>965</v>
      </c>
      <c r="AT474" s="47" t="s">
        <v>965</v>
      </c>
      <c r="AU474" s="47" t="s">
        <v>965</v>
      </c>
      <c r="AV474" s="47" t="s">
        <v>967</v>
      </c>
      <c r="AW474" s="47" t="s">
        <v>20</v>
      </c>
      <c r="AX474" s="47" t="s">
        <v>20</v>
      </c>
      <c r="AY474" s="42">
        <f>COUNTIFS($T474:$AX474,"P")</f>
        <v>15</v>
      </c>
      <c r="AZ474" s="42">
        <f>COUNTIFS($T474:$AX474,"HD")/2</f>
        <v>0</v>
      </c>
      <c r="BA474" s="42">
        <f>COUNTIFS($T474:$AX474,"DO")</f>
        <v>11</v>
      </c>
      <c r="BB474" s="1">
        <f>COUNTIFS($T474:$AX474,"UPL")</f>
        <v>0</v>
      </c>
      <c r="BC474" s="42">
        <f>COUNTIFS($T474:$AX474,"LWP")</f>
        <v>0</v>
      </c>
      <c r="BD474" s="42">
        <f>SUM(COUNTIFS($T474:$AX474,{"PAT","MAT"}))</f>
        <v>0</v>
      </c>
      <c r="BE474" s="42">
        <f>COUNTIFS($T474:$AX474,"HO")</f>
        <v>0</v>
      </c>
      <c r="BF474" s="42">
        <f>COUNTIFS($T474:$AX474,"NA")</f>
        <v>0</v>
      </c>
      <c r="BG474" s="42">
        <f>COUNTIFS($T474:$AX474,"PL")</f>
        <v>4</v>
      </c>
      <c r="BH474" s="42">
        <f>COUNTIFS($T474:$AX474,"CL")</f>
        <v>1</v>
      </c>
      <c r="BI474" s="42">
        <f>COUNTIFS($T474:$AX474,"BL")</f>
        <v>0</v>
      </c>
      <c r="BJ474" s="42">
        <f>COUNTIFS($T474:$AX474,"CO")</f>
        <v>0</v>
      </c>
      <c r="BK474" s="42">
        <f t="shared" si="45"/>
        <v>5</v>
      </c>
      <c r="BL474" s="42">
        <f t="shared" si="46"/>
        <v>0</v>
      </c>
      <c r="BM474" s="42">
        <f t="shared" si="47"/>
        <v>1</v>
      </c>
      <c r="BN474" s="42">
        <f>SUM(AY474:BJ474)+SUM(COUNTIFS(Q474:AX474,{"TERM","RESIGNED"}))</f>
        <v>31</v>
      </c>
      <c r="BO474" s="1" t="s">
        <v>45</v>
      </c>
      <c r="BP474" s="42" t="s">
        <v>1021</v>
      </c>
      <c r="BQ474" s="34"/>
    </row>
    <row r="475" spans="1:69" x14ac:dyDescent="0.25">
      <c r="A475" s="32">
        <f t="shared" si="48"/>
        <v>473</v>
      </c>
      <c r="B475" s="1" t="s">
        <v>172</v>
      </c>
      <c r="C475" s="1">
        <v>103137</v>
      </c>
      <c r="D475" s="27">
        <v>103137</v>
      </c>
      <c r="E475" s="1" t="s">
        <v>946</v>
      </c>
      <c r="F475" s="34" t="s">
        <v>592</v>
      </c>
      <c r="G475" s="34" t="s">
        <v>106</v>
      </c>
      <c r="H475" s="30">
        <v>44715</v>
      </c>
      <c r="I475" s="30" t="s">
        <v>39</v>
      </c>
      <c r="J475" s="30" t="s">
        <v>39</v>
      </c>
      <c r="K475" s="42">
        <f t="shared" ca="1" si="43"/>
        <v>587</v>
      </c>
      <c r="L475" s="44" t="str">
        <f t="shared" si="44"/>
        <v>Non Billable</v>
      </c>
      <c r="M475" s="34" t="s">
        <v>47</v>
      </c>
      <c r="N475" s="1" t="s">
        <v>41</v>
      </c>
      <c r="O475" s="1" t="s">
        <v>42</v>
      </c>
      <c r="P475" s="1"/>
      <c r="Q475" s="1"/>
      <c r="R475" s="1" t="s">
        <v>43</v>
      </c>
      <c r="S475" s="33" t="s">
        <v>69</v>
      </c>
      <c r="T475" s="47" t="s">
        <v>965</v>
      </c>
      <c r="U475" s="47" t="s">
        <v>20</v>
      </c>
      <c r="V475" s="47" t="s">
        <v>20</v>
      </c>
      <c r="W475" s="47" t="s">
        <v>965</v>
      </c>
      <c r="X475" s="47" t="s">
        <v>965</v>
      </c>
      <c r="Y475" s="47" t="s">
        <v>965</v>
      </c>
      <c r="Z475" s="47" t="s">
        <v>965</v>
      </c>
      <c r="AA475" s="47" t="s">
        <v>965</v>
      </c>
      <c r="AB475" s="47" t="s">
        <v>20</v>
      </c>
      <c r="AC475" s="47" t="s">
        <v>20</v>
      </c>
      <c r="AD475" s="47" t="s">
        <v>965</v>
      </c>
      <c r="AE475" s="47" t="s">
        <v>965</v>
      </c>
      <c r="AF475" s="47" t="s">
        <v>965</v>
      </c>
      <c r="AG475" s="47" t="s">
        <v>965</v>
      </c>
      <c r="AH475" s="47" t="s">
        <v>965</v>
      </c>
      <c r="AI475" s="47" t="s">
        <v>20</v>
      </c>
      <c r="AJ475" s="47" t="s">
        <v>20</v>
      </c>
      <c r="AK475" s="47" t="s">
        <v>965</v>
      </c>
      <c r="AL475" s="47" t="s">
        <v>967</v>
      </c>
      <c r="AM475" s="47" t="s">
        <v>965</v>
      </c>
      <c r="AN475" s="47" t="s">
        <v>965</v>
      </c>
      <c r="AO475" s="47" t="s">
        <v>965</v>
      </c>
      <c r="AP475" s="47" t="s">
        <v>20</v>
      </c>
      <c r="AQ475" s="47" t="s">
        <v>20</v>
      </c>
      <c r="AR475" s="47" t="s">
        <v>20</v>
      </c>
      <c r="AS475" s="47" t="s">
        <v>967</v>
      </c>
      <c r="AT475" s="47" t="s">
        <v>965</v>
      </c>
      <c r="AU475" s="47" t="s">
        <v>965</v>
      </c>
      <c r="AV475" s="47" t="s">
        <v>965</v>
      </c>
      <c r="AW475" s="47" t="s">
        <v>20</v>
      </c>
      <c r="AX475" s="47" t="s">
        <v>20</v>
      </c>
      <c r="AY475" s="42">
        <f>COUNTIFS($T475:$AX475,"P")</f>
        <v>18</v>
      </c>
      <c r="AZ475" s="42">
        <f>COUNTIFS($T475:$AX475,"HD")/2</f>
        <v>0</v>
      </c>
      <c r="BA475" s="42">
        <f>COUNTIFS($T475:$AX475,"DO")</f>
        <v>11</v>
      </c>
      <c r="BB475" s="1">
        <f>COUNTIFS($T475:$AX475,"UPL")</f>
        <v>0</v>
      </c>
      <c r="BC475" s="42">
        <f>COUNTIFS($T475:$AX475,"LWP")</f>
        <v>0</v>
      </c>
      <c r="BD475" s="42">
        <f>SUM(COUNTIFS($T475:$AX475,{"PAT","MAT"}))</f>
        <v>0</v>
      </c>
      <c r="BE475" s="42">
        <f>COUNTIFS($T475:$AX475,"HO")</f>
        <v>0</v>
      </c>
      <c r="BF475" s="42">
        <f>COUNTIFS($T475:$AX475,"NA")</f>
        <v>0</v>
      </c>
      <c r="BG475" s="42">
        <f>COUNTIFS($T475:$AX475,"PL")</f>
        <v>0</v>
      </c>
      <c r="BH475" s="42">
        <f>COUNTIFS($T475:$AX475,"CL")</f>
        <v>2</v>
      </c>
      <c r="BI475" s="42">
        <f>COUNTIFS($T475:$AX475,"BL")</f>
        <v>0</v>
      </c>
      <c r="BJ475" s="42">
        <f>COUNTIFS($T475:$AX475,"CO")</f>
        <v>0</v>
      </c>
      <c r="BK475" s="42">
        <f t="shared" si="45"/>
        <v>2</v>
      </c>
      <c r="BL475" s="42">
        <f t="shared" si="46"/>
        <v>1</v>
      </c>
      <c r="BM475" s="42">
        <f t="shared" si="47"/>
        <v>1</v>
      </c>
      <c r="BN475" s="42">
        <f>SUM(AY475:BJ475)+SUM(COUNTIFS(Q475:AX475,{"TERM","RESIGNED"}))</f>
        <v>31</v>
      </c>
      <c r="BO475" s="1" t="s">
        <v>45</v>
      </c>
      <c r="BP475" s="42" t="s">
        <v>1023</v>
      </c>
      <c r="BQ475" s="34"/>
    </row>
    <row r="476" spans="1:69" x14ac:dyDescent="0.25">
      <c r="A476" s="32">
        <f t="shared" si="48"/>
        <v>474</v>
      </c>
      <c r="B476" s="1" t="s">
        <v>172</v>
      </c>
      <c r="C476" s="1">
        <v>103141</v>
      </c>
      <c r="D476" s="27">
        <v>103141</v>
      </c>
      <c r="E476" s="1" t="s">
        <v>946</v>
      </c>
      <c r="F476" s="34" t="s">
        <v>593</v>
      </c>
      <c r="G476" s="34" t="s">
        <v>106</v>
      </c>
      <c r="H476" s="30">
        <v>44715</v>
      </c>
      <c r="I476" s="30" t="s">
        <v>39</v>
      </c>
      <c r="J476" s="30" t="s">
        <v>39</v>
      </c>
      <c r="K476" s="42">
        <f t="shared" ca="1" si="43"/>
        <v>587</v>
      </c>
      <c r="L476" s="44" t="str">
        <f t="shared" si="44"/>
        <v>Non Billable</v>
      </c>
      <c r="M476" s="34" t="s">
        <v>47</v>
      </c>
      <c r="N476" s="1" t="s">
        <v>41</v>
      </c>
      <c r="O476" s="1" t="s">
        <v>42</v>
      </c>
      <c r="P476" s="1"/>
      <c r="Q476" s="1"/>
      <c r="R476" s="1" t="s">
        <v>43</v>
      </c>
      <c r="S476" s="33" t="s">
        <v>63</v>
      </c>
      <c r="T476" s="47" t="s">
        <v>965</v>
      </c>
      <c r="U476" s="47" t="s">
        <v>20</v>
      </c>
      <c r="V476" s="47" t="s">
        <v>20</v>
      </c>
      <c r="W476" s="47" t="s">
        <v>965</v>
      </c>
      <c r="X476" s="47" t="s">
        <v>965</v>
      </c>
      <c r="Y476" s="47" t="s">
        <v>967</v>
      </c>
      <c r="Z476" s="47" t="s">
        <v>967</v>
      </c>
      <c r="AA476" s="47" t="s">
        <v>968</v>
      </c>
      <c r="AB476" s="47" t="s">
        <v>20</v>
      </c>
      <c r="AC476" s="47" t="s">
        <v>20</v>
      </c>
      <c r="AD476" s="47" t="s">
        <v>965</v>
      </c>
      <c r="AE476" s="47" t="s">
        <v>965</v>
      </c>
      <c r="AF476" s="47" t="s">
        <v>965</v>
      </c>
      <c r="AG476" s="47" t="s">
        <v>965</v>
      </c>
      <c r="AH476" s="47" t="s">
        <v>965</v>
      </c>
      <c r="AI476" s="47" t="s">
        <v>20</v>
      </c>
      <c r="AJ476" s="47" t="s">
        <v>20</v>
      </c>
      <c r="AK476" s="47" t="s">
        <v>965</v>
      </c>
      <c r="AL476" s="47" t="s">
        <v>965</v>
      </c>
      <c r="AM476" s="47" t="s">
        <v>965</v>
      </c>
      <c r="AN476" s="47" t="s">
        <v>22</v>
      </c>
      <c r="AO476" s="47" t="s">
        <v>965</v>
      </c>
      <c r="AP476" s="47" t="s">
        <v>20</v>
      </c>
      <c r="AQ476" s="47" t="s">
        <v>20</v>
      </c>
      <c r="AR476" s="47" t="s">
        <v>20</v>
      </c>
      <c r="AS476" s="47" t="s">
        <v>965</v>
      </c>
      <c r="AT476" s="47" t="s">
        <v>965</v>
      </c>
      <c r="AU476" s="47" t="s">
        <v>965</v>
      </c>
      <c r="AV476" s="47" t="s">
        <v>965</v>
      </c>
      <c r="AW476" s="47" t="s">
        <v>20</v>
      </c>
      <c r="AX476" s="47" t="s">
        <v>20</v>
      </c>
      <c r="AY476" s="42">
        <f>COUNTIFS($T476:$AX476,"P")</f>
        <v>16</v>
      </c>
      <c r="AZ476" s="42">
        <f>COUNTIFS($T476:$AX476,"HD")/2</f>
        <v>0</v>
      </c>
      <c r="BA476" s="42">
        <f>COUNTIFS($T476:$AX476,"DO")</f>
        <v>11</v>
      </c>
      <c r="BB476" s="1">
        <f>COUNTIFS($T476:$AX476,"UPL")</f>
        <v>0</v>
      </c>
      <c r="BC476" s="42">
        <f>COUNTIFS($T476:$AX476,"LWP")</f>
        <v>1</v>
      </c>
      <c r="BD476" s="42">
        <f>SUM(COUNTIFS($T476:$AX476,{"PAT","MAT"}))</f>
        <v>0</v>
      </c>
      <c r="BE476" s="42">
        <f>COUNTIFS($T476:$AX476,"HO")</f>
        <v>0</v>
      </c>
      <c r="BF476" s="42">
        <f>COUNTIFS($T476:$AX476,"NA")</f>
        <v>0</v>
      </c>
      <c r="BG476" s="42">
        <f>COUNTIFS($T476:$AX476,"PL")</f>
        <v>1</v>
      </c>
      <c r="BH476" s="42">
        <f>COUNTIFS($T476:$AX476,"CL")</f>
        <v>2</v>
      </c>
      <c r="BI476" s="42">
        <f>COUNTIFS($T476:$AX476,"BL")</f>
        <v>0</v>
      </c>
      <c r="BJ476" s="42">
        <f>COUNTIFS($T476:$AX476,"CO")</f>
        <v>0</v>
      </c>
      <c r="BK476" s="42">
        <f t="shared" si="45"/>
        <v>3</v>
      </c>
      <c r="BL476" s="42">
        <f t="shared" si="46"/>
        <v>0</v>
      </c>
      <c r="BM476" s="42">
        <f t="shared" si="47"/>
        <v>1</v>
      </c>
      <c r="BN476" s="42">
        <f>SUM(AY476:BJ476)+SUM(COUNTIFS(Q476:AX476,{"TERM","RESIGNED"}))</f>
        <v>31</v>
      </c>
      <c r="BO476" s="1" t="s">
        <v>45</v>
      </c>
      <c r="BP476" s="42" t="s">
        <v>1221</v>
      </c>
      <c r="BQ476" s="34"/>
    </row>
    <row r="477" spans="1:69" x14ac:dyDescent="0.25">
      <c r="A477" s="32">
        <f t="shared" si="48"/>
        <v>475</v>
      </c>
      <c r="B477" s="1" t="s">
        <v>172</v>
      </c>
      <c r="C477" s="1">
        <v>103145</v>
      </c>
      <c r="D477" s="27">
        <v>103145</v>
      </c>
      <c r="E477" s="1" t="s">
        <v>946</v>
      </c>
      <c r="F477" s="34" t="s">
        <v>594</v>
      </c>
      <c r="G477" s="34" t="s">
        <v>106</v>
      </c>
      <c r="H477" s="30">
        <v>44715</v>
      </c>
      <c r="I477" s="30" t="s">
        <v>39</v>
      </c>
      <c r="J477" s="30" t="s">
        <v>39</v>
      </c>
      <c r="K477" s="42">
        <f t="shared" ca="1" si="43"/>
        <v>587</v>
      </c>
      <c r="L477" s="44" t="str">
        <f t="shared" si="44"/>
        <v>Non Billable</v>
      </c>
      <c r="M477" s="34" t="s">
        <v>47</v>
      </c>
      <c r="N477" s="1" t="s">
        <v>41</v>
      </c>
      <c r="O477" s="1" t="s">
        <v>42</v>
      </c>
      <c r="P477" s="1"/>
      <c r="Q477" s="1"/>
      <c r="R477" s="1" t="s">
        <v>43</v>
      </c>
      <c r="S477" s="33" t="s">
        <v>69</v>
      </c>
      <c r="T477" s="47" t="s">
        <v>965</v>
      </c>
      <c r="U477" s="47" t="s">
        <v>20</v>
      </c>
      <c r="V477" s="47" t="s">
        <v>20</v>
      </c>
      <c r="W477" s="47" t="s">
        <v>965</v>
      </c>
      <c r="X477" s="47" t="s">
        <v>965</v>
      </c>
      <c r="Y477" s="47" t="s">
        <v>965</v>
      </c>
      <c r="Z477" s="47" t="s">
        <v>965</v>
      </c>
      <c r="AA477" s="47" t="s">
        <v>965</v>
      </c>
      <c r="AB477" s="47" t="s">
        <v>20</v>
      </c>
      <c r="AC477" s="47" t="s">
        <v>20</v>
      </c>
      <c r="AD477" s="47" t="s">
        <v>965</v>
      </c>
      <c r="AE477" s="47" t="s">
        <v>965</v>
      </c>
      <c r="AF477" s="47" t="s">
        <v>967</v>
      </c>
      <c r="AG477" s="47" t="s">
        <v>968</v>
      </c>
      <c r="AH477" s="47" t="s">
        <v>968</v>
      </c>
      <c r="AI477" s="47" t="s">
        <v>20</v>
      </c>
      <c r="AJ477" s="47" t="s">
        <v>20</v>
      </c>
      <c r="AK477" s="47" t="s">
        <v>968</v>
      </c>
      <c r="AL477" s="47" t="s">
        <v>968</v>
      </c>
      <c r="AM477" s="47" t="s">
        <v>968</v>
      </c>
      <c r="AN477" s="47" t="s">
        <v>968</v>
      </c>
      <c r="AO477" s="47" t="s">
        <v>967</v>
      </c>
      <c r="AP477" s="47" t="s">
        <v>20</v>
      </c>
      <c r="AQ477" s="47" t="s">
        <v>20</v>
      </c>
      <c r="AR477" s="47" t="s">
        <v>20</v>
      </c>
      <c r="AS477" s="47" t="s">
        <v>965</v>
      </c>
      <c r="AT477" s="47" t="s">
        <v>965</v>
      </c>
      <c r="AU477" s="47" t="s">
        <v>965</v>
      </c>
      <c r="AV477" s="47" t="s">
        <v>965</v>
      </c>
      <c r="AW477" s="47" t="s">
        <v>20</v>
      </c>
      <c r="AX477" s="47" t="s">
        <v>20</v>
      </c>
      <c r="AY477" s="42">
        <f>COUNTIFS($T477:$AX477,"P")</f>
        <v>12</v>
      </c>
      <c r="AZ477" s="42">
        <f>COUNTIFS($T477:$AX477,"HD")/2</f>
        <v>0</v>
      </c>
      <c r="BA477" s="42">
        <f>COUNTIFS($T477:$AX477,"DO")</f>
        <v>11</v>
      </c>
      <c r="BB477" s="1">
        <f>COUNTIFS($T477:$AX477,"UPL")</f>
        <v>0</v>
      </c>
      <c r="BC477" s="42">
        <f>COUNTIFS($T477:$AX477,"LWP")</f>
        <v>0</v>
      </c>
      <c r="BD477" s="42">
        <f>SUM(COUNTIFS($T477:$AX477,{"PAT","MAT"}))</f>
        <v>0</v>
      </c>
      <c r="BE477" s="42">
        <f>COUNTIFS($T477:$AX477,"HO")</f>
        <v>0</v>
      </c>
      <c r="BF477" s="42">
        <f>COUNTIFS($T477:$AX477,"NA")</f>
        <v>0</v>
      </c>
      <c r="BG477" s="42">
        <f>COUNTIFS($T477:$AX477,"PL")</f>
        <v>6</v>
      </c>
      <c r="BH477" s="42">
        <f>COUNTIFS($T477:$AX477,"CL")</f>
        <v>2</v>
      </c>
      <c r="BI477" s="42">
        <f>COUNTIFS($T477:$AX477,"BL")</f>
        <v>0</v>
      </c>
      <c r="BJ477" s="42">
        <f>COUNTIFS($T477:$AX477,"CO")</f>
        <v>0</v>
      </c>
      <c r="BK477" s="42">
        <f t="shared" si="45"/>
        <v>8</v>
      </c>
      <c r="BL477" s="42">
        <f t="shared" si="46"/>
        <v>0</v>
      </c>
      <c r="BM477" s="42">
        <f t="shared" si="47"/>
        <v>0</v>
      </c>
      <c r="BN477" s="42">
        <f>SUM(AY477:BJ477)+SUM(COUNTIFS(Q477:AX477,{"TERM","RESIGNED"}))</f>
        <v>31</v>
      </c>
      <c r="BO477" s="1" t="s">
        <v>45</v>
      </c>
      <c r="BP477" s="42" t="s">
        <v>1218</v>
      </c>
      <c r="BQ477" s="34"/>
    </row>
    <row r="478" spans="1:69" x14ac:dyDescent="0.25">
      <c r="A478" s="32">
        <f t="shared" si="48"/>
        <v>476</v>
      </c>
      <c r="B478" s="1" t="s">
        <v>172</v>
      </c>
      <c r="C478" s="1">
        <v>103153</v>
      </c>
      <c r="D478" s="27">
        <v>103153</v>
      </c>
      <c r="E478" s="1" t="s">
        <v>945</v>
      </c>
      <c r="F478" s="34" t="s">
        <v>599</v>
      </c>
      <c r="G478" s="34" t="s">
        <v>80</v>
      </c>
      <c r="H478" s="30">
        <v>44725</v>
      </c>
      <c r="I478" s="30" t="s">
        <v>39</v>
      </c>
      <c r="J478" s="30" t="s">
        <v>39</v>
      </c>
      <c r="K478" s="42">
        <f t="shared" ca="1" si="43"/>
        <v>577</v>
      </c>
      <c r="L478" s="44" t="str">
        <f t="shared" si="44"/>
        <v>Non Billable</v>
      </c>
      <c r="M478" s="34" t="s">
        <v>56</v>
      </c>
      <c r="N478" s="1" t="s">
        <v>41</v>
      </c>
      <c r="O478" s="1" t="s">
        <v>42</v>
      </c>
      <c r="P478" s="1"/>
      <c r="Q478" s="1"/>
      <c r="R478" s="1" t="s">
        <v>43</v>
      </c>
      <c r="S478" s="33" t="s">
        <v>103</v>
      </c>
      <c r="T478" s="47" t="s">
        <v>965</v>
      </c>
      <c r="U478" s="47" t="s">
        <v>20</v>
      </c>
      <c r="V478" s="47" t="s">
        <v>20</v>
      </c>
      <c r="W478" s="47" t="s">
        <v>965</v>
      </c>
      <c r="X478" s="47" t="s">
        <v>965</v>
      </c>
      <c r="Y478" s="47" t="s">
        <v>965</v>
      </c>
      <c r="Z478" s="47" t="s">
        <v>965</v>
      </c>
      <c r="AA478" s="47" t="s">
        <v>965</v>
      </c>
      <c r="AB478" s="47" t="s">
        <v>20</v>
      </c>
      <c r="AC478" s="47" t="s">
        <v>20</v>
      </c>
      <c r="AD478" s="47" t="s">
        <v>965</v>
      </c>
      <c r="AE478" s="47" t="s">
        <v>965</v>
      </c>
      <c r="AF478" s="47" t="s">
        <v>965</v>
      </c>
      <c r="AG478" s="47" t="s">
        <v>965</v>
      </c>
      <c r="AH478" s="47" t="s">
        <v>965</v>
      </c>
      <c r="AI478" s="47" t="s">
        <v>20</v>
      </c>
      <c r="AJ478" s="47" t="s">
        <v>20</v>
      </c>
      <c r="AK478" s="47" t="s">
        <v>967</v>
      </c>
      <c r="AL478" s="47" t="s">
        <v>967</v>
      </c>
      <c r="AM478" s="47" t="s">
        <v>967</v>
      </c>
      <c r="AN478" s="47" t="s">
        <v>967</v>
      </c>
      <c r="AO478" s="47" t="s">
        <v>967</v>
      </c>
      <c r="AP478" s="47" t="s">
        <v>20</v>
      </c>
      <c r="AQ478" s="47" t="s">
        <v>20</v>
      </c>
      <c r="AR478" s="47" t="s">
        <v>20</v>
      </c>
      <c r="AS478" s="47" t="s">
        <v>967</v>
      </c>
      <c r="AT478" s="47" t="s">
        <v>968</v>
      </c>
      <c r="AU478" s="47" t="s">
        <v>968</v>
      </c>
      <c r="AV478" s="47" t="s">
        <v>968</v>
      </c>
      <c r="AW478" s="47" t="s">
        <v>20</v>
      </c>
      <c r="AX478" s="47" t="s">
        <v>20</v>
      </c>
      <c r="AY478" s="42">
        <f>COUNTIFS($T478:$AX478,"P")</f>
        <v>11</v>
      </c>
      <c r="AZ478" s="42">
        <f>COUNTIFS($T478:$AX478,"HD")/2</f>
        <v>0</v>
      </c>
      <c r="BA478" s="42">
        <f>COUNTIFS($T478:$AX478,"DO")</f>
        <v>11</v>
      </c>
      <c r="BB478" s="1">
        <f>COUNTIFS($T478:$AX478,"UPL")</f>
        <v>0</v>
      </c>
      <c r="BC478" s="42">
        <f>COUNTIFS($T478:$AX478,"LWP")</f>
        <v>0</v>
      </c>
      <c r="BD478" s="42">
        <f>SUM(COUNTIFS($T478:$AX478,{"PAT","MAT"}))</f>
        <v>0</v>
      </c>
      <c r="BE478" s="42">
        <f>COUNTIFS($T478:$AX478,"HO")</f>
        <v>0</v>
      </c>
      <c r="BF478" s="42">
        <f>COUNTIFS($T478:$AX478,"NA")</f>
        <v>0</v>
      </c>
      <c r="BG478" s="42">
        <f>COUNTIFS($T478:$AX478,"PL")</f>
        <v>3</v>
      </c>
      <c r="BH478" s="42">
        <f>COUNTIFS($T478:$AX478,"CL")</f>
        <v>6</v>
      </c>
      <c r="BI478" s="42">
        <f>COUNTIFS($T478:$AX478,"BL")</f>
        <v>0</v>
      </c>
      <c r="BJ478" s="42">
        <f>COUNTIFS($T478:$AX478,"CO")</f>
        <v>0</v>
      </c>
      <c r="BK478" s="42">
        <f t="shared" si="45"/>
        <v>9</v>
      </c>
      <c r="BL478" s="42">
        <f t="shared" si="46"/>
        <v>0</v>
      </c>
      <c r="BM478" s="42">
        <f t="shared" si="47"/>
        <v>0</v>
      </c>
      <c r="BN478" s="42">
        <f>SUM(AY478:BJ478)+SUM(COUNTIFS(Q478:AX478,{"TERM","RESIGNED"}))</f>
        <v>31</v>
      </c>
      <c r="BO478" s="1" t="s">
        <v>45</v>
      </c>
      <c r="BP478" s="42" t="s">
        <v>1222</v>
      </c>
      <c r="BQ478" s="34"/>
    </row>
    <row r="479" spans="1:69" x14ac:dyDescent="0.25">
      <c r="A479" s="32">
        <f t="shared" si="48"/>
        <v>477</v>
      </c>
      <c r="B479" s="1" t="s">
        <v>172</v>
      </c>
      <c r="C479" s="1">
        <v>103157</v>
      </c>
      <c r="D479" s="27">
        <v>103157</v>
      </c>
      <c r="E479" s="1" t="s">
        <v>946</v>
      </c>
      <c r="F479" s="34" t="s">
        <v>600</v>
      </c>
      <c r="G479" s="34" t="s">
        <v>80</v>
      </c>
      <c r="H479" s="30">
        <v>44725</v>
      </c>
      <c r="I479" s="30" t="s">
        <v>39</v>
      </c>
      <c r="J479" s="30" t="s">
        <v>39</v>
      </c>
      <c r="K479" s="42">
        <f t="shared" ca="1" si="43"/>
        <v>577</v>
      </c>
      <c r="L479" s="44" t="str">
        <f t="shared" si="44"/>
        <v>Non Billable</v>
      </c>
      <c r="M479" s="34" t="s">
        <v>56</v>
      </c>
      <c r="N479" s="1" t="s">
        <v>41</v>
      </c>
      <c r="O479" s="1" t="s">
        <v>42</v>
      </c>
      <c r="P479" s="1"/>
      <c r="Q479" s="1"/>
      <c r="R479" s="1" t="s">
        <v>43</v>
      </c>
      <c r="S479" s="33" t="s">
        <v>481</v>
      </c>
      <c r="T479" s="47" t="s">
        <v>965</v>
      </c>
      <c r="U479" s="47" t="s">
        <v>20</v>
      </c>
      <c r="V479" s="47" t="s">
        <v>20</v>
      </c>
      <c r="W479" s="47" t="s">
        <v>967</v>
      </c>
      <c r="X479" s="47" t="s">
        <v>967</v>
      </c>
      <c r="Y479" s="47" t="s">
        <v>968</v>
      </c>
      <c r="Z479" s="47" t="s">
        <v>968</v>
      </c>
      <c r="AA479" s="47" t="s">
        <v>965</v>
      </c>
      <c r="AB479" s="47" t="s">
        <v>20</v>
      </c>
      <c r="AC479" s="47" t="s">
        <v>20</v>
      </c>
      <c r="AD479" s="47" t="s">
        <v>965</v>
      </c>
      <c r="AE479" s="47" t="s">
        <v>965</v>
      </c>
      <c r="AF479" s="47" t="s">
        <v>965</v>
      </c>
      <c r="AG479" s="47" t="s">
        <v>965</v>
      </c>
      <c r="AH479" s="47" t="s">
        <v>965</v>
      </c>
      <c r="AI479" s="47" t="s">
        <v>20</v>
      </c>
      <c r="AJ479" s="47" t="s">
        <v>20</v>
      </c>
      <c r="AK479" s="47" t="s">
        <v>965</v>
      </c>
      <c r="AL479" s="47" t="s">
        <v>965</v>
      </c>
      <c r="AM479" s="47" t="s">
        <v>965</v>
      </c>
      <c r="AN479" s="47" t="s">
        <v>965</v>
      </c>
      <c r="AO479" s="47" t="s">
        <v>965</v>
      </c>
      <c r="AP479" s="47" t="s">
        <v>20</v>
      </c>
      <c r="AQ479" s="47" t="s">
        <v>20</v>
      </c>
      <c r="AR479" s="47" t="s">
        <v>20</v>
      </c>
      <c r="AS479" s="47" t="s">
        <v>965</v>
      </c>
      <c r="AT479" s="47" t="s">
        <v>965</v>
      </c>
      <c r="AU479" s="47" t="s">
        <v>965</v>
      </c>
      <c r="AV479" s="47" t="s">
        <v>965</v>
      </c>
      <c r="AW479" s="47" t="s">
        <v>20</v>
      </c>
      <c r="AX479" s="47" t="s">
        <v>20</v>
      </c>
      <c r="AY479" s="42">
        <f>COUNTIFS($T479:$AX479,"P")</f>
        <v>16</v>
      </c>
      <c r="AZ479" s="42">
        <f>COUNTIFS($T479:$AX479,"HD")/2</f>
        <v>0</v>
      </c>
      <c r="BA479" s="42">
        <f>COUNTIFS($T479:$AX479,"DO")</f>
        <v>11</v>
      </c>
      <c r="BB479" s="1">
        <f>COUNTIFS($T479:$AX479,"UPL")</f>
        <v>0</v>
      </c>
      <c r="BC479" s="42">
        <f>COUNTIFS($T479:$AX479,"LWP")</f>
        <v>0</v>
      </c>
      <c r="BD479" s="42">
        <f>SUM(COUNTIFS($T479:$AX479,{"PAT","MAT"}))</f>
        <v>0</v>
      </c>
      <c r="BE479" s="42">
        <f>COUNTIFS($T479:$AX479,"HO")</f>
        <v>0</v>
      </c>
      <c r="BF479" s="42">
        <f>COUNTIFS($T479:$AX479,"NA")</f>
        <v>0</v>
      </c>
      <c r="BG479" s="42">
        <f>COUNTIFS($T479:$AX479,"PL")</f>
        <v>2</v>
      </c>
      <c r="BH479" s="42">
        <f>COUNTIFS($T479:$AX479,"CL")</f>
        <v>2</v>
      </c>
      <c r="BI479" s="42">
        <f>COUNTIFS($T479:$AX479,"BL")</f>
        <v>0</v>
      </c>
      <c r="BJ479" s="42">
        <f>COUNTIFS($T479:$AX479,"CO")</f>
        <v>0</v>
      </c>
      <c r="BK479" s="42">
        <f t="shared" si="45"/>
        <v>4</v>
      </c>
      <c r="BL479" s="42">
        <f t="shared" si="46"/>
        <v>0</v>
      </c>
      <c r="BM479" s="42">
        <f t="shared" si="47"/>
        <v>1</v>
      </c>
      <c r="BN479" s="42">
        <f>SUM(AY479:BJ479)+SUM(COUNTIFS(Q479:AX479,{"TERM","RESIGNED"}))</f>
        <v>31</v>
      </c>
      <c r="BO479" s="1" t="s">
        <v>45</v>
      </c>
      <c r="BP479" s="42" t="s">
        <v>1021</v>
      </c>
      <c r="BQ479" s="34"/>
    </row>
    <row r="480" spans="1:69" x14ac:dyDescent="0.25">
      <c r="A480" s="32">
        <f t="shared" si="48"/>
        <v>478</v>
      </c>
      <c r="B480" s="1" t="s">
        <v>172</v>
      </c>
      <c r="C480" s="1">
        <v>103171</v>
      </c>
      <c r="D480" s="27">
        <v>103171</v>
      </c>
      <c r="E480" s="1" t="s">
        <v>945</v>
      </c>
      <c r="F480" s="34" t="s">
        <v>602</v>
      </c>
      <c r="G480" s="34" t="s">
        <v>190</v>
      </c>
      <c r="H480" s="30">
        <v>44725</v>
      </c>
      <c r="I480" s="30" t="s">
        <v>39</v>
      </c>
      <c r="J480" s="30" t="s">
        <v>39</v>
      </c>
      <c r="K480" s="42">
        <f t="shared" ca="1" si="43"/>
        <v>577</v>
      </c>
      <c r="L480" s="44" t="str">
        <f t="shared" si="44"/>
        <v>Billable</v>
      </c>
      <c r="M480" s="34" t="s">
        <v>187</v>
      </c>
      <c r="N480" s="1" t="s">
        <v>41</v>
      </c>
      <c r="O480" s="1" t="s">
        <v>42</v>
      </c>
      <c r="P480" s="1"/>
      <c r="Q480" s="1"/>
      <c r="R480" s="1" t="s">
        <v>43</v>
      </c>
      <c r="S480" s="33" t="s">
        <v>255</v>
      </c>
      <c r="T480" s="47" t="s">
        <v>965</v>
      </c>
      <c r="U480" s="47" t="s">
        <v>20</v>
      </c>
      <c r="V480" s="47" t="s">
        <v>20</v>
      </c>
      <c r="W480" s="47" t="s">
        <v>965</v>
      </c>
      <c r="X480" s="47" t="s">
        <v>965</v>
      </c>
      <c r="Y480" s="47" t="s">
        <v>965</v>
      </c>
      <c r="Z480" s="47" t="s">
        <v>965</v>
      </c>
      <c r="AA480" s="47" t="s">
        <v>965</v>
      </c>
      <c r="AB480" s="47" t="s">
        <v>20</v>
      </c>
      <c r="AC480" s="47" t="s">
        <v>20</v>
      </c>
      <c r="AD480" s="47" t="s">
        <v>965</v>
      </c>
      <c r="AE480" s="47" t="s">
        <v>965</v>
      </c>
      <c r="AF480" s="47" t="s">
        <v>965</v>
      </c>
      <c r="AG480" s="47" t="s">
        <v>965</v>
      </c>
      <c r="AH480" s="47" t="s">
        <v>965</v>
      </c>
      <c r="AI480" s="47" t="s">
        <v>20</v>
      </c>
      <c r="AJ480" s="47" t="s">
        <v>20</v>
      </c>
      <c r="AK480" s="47" t="s">
        <v>965</v>
      </c>
      <c r="AL480" s="47" t="s">
        <v>965</v>
      </c>
      <c r="AM480" s="47" t="s">
        <v>965</v>
      </c>
      <c r="AN480" s="47" t="s">
        <v>965</v>
      </c>
      <c r="AO480" s="47" t="s">
        <v>967</v>
      </c>
      <c r="AP480" s="47" t="s">
        <v>20</v>
      </c>
      <c r="AQ480" s="47" t="s">
        <v>20</v>
      </c>
      <c r="AR480" s="47" t="s">
        <v>20</v>
      </c>
      <c r="AS480" s="47" t="s">
        <v>967</v>
      </c>
      <c r="AT480" s="47" t="s">
        <v>965</v>
      </c>
      <c r="AU480" s="47" t="s">
        <v>965</v>
      </c>
      <c r="AV480" s="47" t="s">
        <v>968</v>
      </c>
      <c r="AW480" s="47" t="s">
        <v>20</v>
      </c>
      <c r="AX480" s="47" t="s">
        <v>20</v>
      </c>
      <c r="AY480" s="42">
        <f>COUNTIFS($T480:$AX480,"P")</f>
        <v>17</v>
      </c>
      <c r="AZ480" s="42">
        <f>COUNTIFS($T480:$AX480,"HD")/2</f>
        <v>0</v>
      </c>
      <c r="BA480" s="42">
        <f>COUNTIFS($T480:$AX480,"DO")</f>
        <v>11</v>
      </c>
      <c r="BB480" s="1">
        <f>COUNTIFS($T480:$AX480,"UPL")</f>
        <v>0</v>
      </c>
      <c r="BC480" s="42">
        <f>COUNTIFS($T480:$AX480,"LWP")</f>
        <v>0</v>
      </c>
      <c r="BD480" s="42">
        <f>SUM(COUNTIFS($T480:$AX480,{"PAT","MAT"}))</f>
        <v>0</v>
      </c>
      <c r="BE480" s="42">
        <f>COUNTIFS($T480:$AX480,"HO")</f>
        <v>0</v>
      </c>
      <c r="BF480" s="42">
        <f>COUNTIFS($T480:$AX480,"NA")</f>
        <v>0</v>
      </c>
      <c r="BG480" s="42">
        <f>COUNTIFS($T480:$AX480,"PL")</f>
        <v>1</v>
      </c>
      <c r="BH480" s="42">
        <f>COUNTIFS($T480:$AX480,"CL")</f>
        <v>2</v>
      </c>
      <c r="BI480" s="42">
        <f>COUNTIFS($T480:$AX480,"BL")</f>
        <v>0</v>
      </c>
      <c r="BJ480" s="42">
        <f>COUNTIFS($T480:$AX480,"CO")</f>
        <v>0</v>
      </c>
      <c r="BK480" s="42">
        <f t="shared" si="45"/>
        <v>3</v>
      </c>
      <c r="BL480" s="42">
        <f t="shared" si="46"/>
        <v>1</v>
      </c>
      <c r="BM480" s="42">
        <f t="shared" si="47"/>
        <v>1</v>
      </c>
      <c r="BN480" s="42">
        <f>SUM(AY480:BJ480)+SUM(COUNTIFS(Q480:AX480,{"TERM","RESIGNED"}))</f>
        <v>31</v>
      </c>
      <c r="BO480" s="1" t="s">
        <v>45</v>
      </c>
      <c r="BP480" s="42" t="s">
        <v>1018</v>
      </c>
      <c r="BQ480" s="34"/>
    </row>
    <row r="481" spans="1:69" x14ac:dyDescent="0.25">
      <c r="A481" s="32">
        <f t="shared" si="48"/>
        <v>479</v>
      </c>
      <c r="B481" s="1" t="s">
        <v>172</v>
      </c>
      <c r="C481" s="1">
        <v>103178</v>
      </c>
      <c r="D481" s="27">
        <v>103178</v>
      </c>
      <c r="E481" s="1" t="s">
        <v>946</v>
      </c>
      <c r="F481" s="34" t="s">
        <v>603</v>
      </c>
      <c r="G481" s="34" t="s">
        <v>190</v>
      </c>
      <c r="H481" s="30">
        <v>44725</v>
      </c>
      <c r="I481" s="30" t="s">
        <v>39</v>
      </c>
      <c r="J481" s="30" t="s">
        <v>39</v>
      </c>
      <c r="K481" s="42">
        <f t="shared" ca="1" si="43"/>
        <v>577</v>
      </c>
      <c r="L481" s="44" t="str">
        <f t="shared" si="44"/>
        <v>Billable</v>
      </c>
      <c r="M481" s="34" t="s">
        <v>187</v>
      </c>
      <c r="N481" s="1" t="s">
        <v>41</v>
      </c>
      <c r="O481" s="1" t="s">
        <v>42</v>
      </c>
      <c r="P481" s="1"/>
      <c r="Q481" s="1"/>
      <c r="R481" s="1" t="s">
        <v>43</v>
      </c>
      <c r="S481" s="33" t="s">
        <v>235</v>
      </c>
      <c r="T481" s="47" t="s">
        <v>965</v>
      </c>
      <c r="U481" s="47" t="s">
        <v>20</v>
      </c>
      <c r="V481" s="47" t="s">
        <v>20</v>
      </c>
      <c r="W481" s="47" t="s">
        <v>965</v>
      </c>
      <c r="X481" s="47" t="s">
        <v>965</v>
      </c>
      <c r="Y481" s="47" t="s">
        <v>965</v>
      </c>
      <c r="Z481" s="47" t="s">
        <v>965</v>
      </c>
      <c r="AA481" s="47" t="s">
        <v>965</v>
      </c>
      <c r="AB481" s="47" t="s">
        <v>20</v>
      </c>
      <c r="AC481" s="47" t="s">
        <v>20</v>
      </c>
      <c r="AD481" s="47" t="s">
        <v>965</v>
      </c>
      <c r="AE481" s="47" t="s">
        <v>965</v>
      </c>
      <c r="AF481" s="47" t="s">
        <v>965</v>
      </c>
      <c r="AG481" s="47" t="s">
        <v>965</v>
      </c>
      <c r="AH481" s="47" t="s">
        <v>965</v>
      </c>
      <c r="AI481" s="47" t="s">
        <v>20</v>
      </c>
      <c r="AJ481" s="47" t="s">
        <v>20</v>
      </c>
      <c r="AK481" s="47" t="s">
        <v>965</v>
      </c>
      <c r="AL481" s="47" t="s">
        <v>965</v>
      </c>
      <c r="AM481" s="47" t="s">
        <v>965</v>
      </c>
      <c r="AN481" s="47" t="s">
        <v>965</v>
      </c>
      <c r="AO481" s="47" t="s">
        <v>965</v>
      </c>
      <c r="AP481" s="47" t="s">
        <v>20</v>
      </c>
      <c r="AQ481" s="47" t="s">
        <v>20</v>
      </c>
      <c r="AR481" s="47" t="s">
        <v>20</v>
      </c>
      <c r="AS481" s="47" t="s">
        <v>967</v>
      </c>
      <c r="AT481" s="47" t="s">
        <v>968</v>
      </c>
      <c r="AU481" s="47" t="s">
        <v>967</v>
      </c>
      <c r="AV481" s="47" t="s">
        <v>22</v>
      </c>
      <c r="AW481" s="47" t="s">
        <v>20</v>
      </c>
      <c r="AX481" s="47" t="s">
        <v>20</v>
      </c>
      <c r="AY481" s="42">
        <f>COUNTIFS($T481:$AX481,"P")</f>
        <v>16</v>
      </c>
      <c r="AZ481" s="42">
        <f>COUNTIFS($T481:$AX481,"HD")/2</f>
        <v>0</v>
      </c>
      <c r="BA481" s="42">
        <f>COUNTIFS($T481:$AX481,"DO")</f>
        <v>11</v>
      </c>
      <c r="BB481" s="1">
        <f>COUNTIFS($T481:$AX481,"UPL")</f>
        <v>0</v>
      </c>
      <c r="BC481" s="42">
        <f>COUNTIFS($T481:$AX481,"LWP")</f>
        <v>1</v>
      </c>
      <c r="BD481" s="42">
        <f>SUM(COUNTIFS($T481:$AX481,{"PAT","MAT"}))</f>
        <v>0</v>
      </c>
      <c r="BE481" s="42">
        <f>COUNTIFS($T481:$AX481,"HO")</f>
        <v>0</v>
      </c>
      <c r="BF481" s="42">
        <f>COUNTIFS($T481:$AX481,"NA")</f>
        <v>0</v>
      </c>
      <c r="BG481" s="42">
        <f>COUNTIFS($T481:$AX481,"PL")</f>
        <v>1</v>
      </c>
      <c r="BH481" s="42">
        <f>COUNTIFS($T481:$AX481,"CL")</f>
        <v>2</v>
      </c>
      <c r="BI481" s="42">
        <f>COUNTIFS($T481:$AX481,"BL")</f>
        <v>0</v>
      </c>
      <c r="BJ481" s="42">
        <f>COUNTIFS($T481:$AX481,"CO")</f>
        <v>0</v>
      </c>
      <c r="BK481" s="42">
        <f t="shared" si="45"/>
        <v>3</v>
      </c>
      <c r="BL481" s="42">
        <f t="shared" si="46"/>
        <v>0</v>
      </c>
      <c r="BM481" s="42">
        <f t="shared" si="47"/>
        <v>1</v>
      </c>
      <c r="BN481" s="42">
        <f>SUM(AY481:BJ481)+SUM(COUNTIFS(Q481:AX481,{"TERM","RESIGNED"}))</f>
        <v>31</v>
      </c>
      <c r="BO481" s="1" t="s">
        <v>45</v>
      </c>
      <c r="BP481" s="42" t="s">
        <v>1018</v>
      </c>
      <c r="BQ481" s="34"/>
    </row>
    <row r="482" spans="1:69" x14ac:dyDescent="0.25">
      <c r="A482" s="32">
        <f t="shared" si="48"/>
        <v>480</v>
      </c>
      <c r="B482" s="1" t="s">
        <v>172</v>
      </c>
      <c r="C482" s="1">
        <v>103181</v>
      </c>
      <c r="D482" s="27">
        <v>103181</v>
      </c>
      <c r="E482" s="1" t="s">
        <v>946</v>
      </c>
      <c r="F482" s="34" t="s">
        <v>604</v>
      </c>
      <c r="G482" s="34" t="s">
        <v>190</v>
      </c>
      <c r="H482" s="30">
        <v>44725</v>
      </c>
      <c r="I482" s="30" t="s">
        <v>39</v>
      </c>
      <c r="J482" s="30" t="s">
        <v>39</v>
      </c>
      <c r="K482" s="42">
        <f t="shared" ca="1" si="43"/>
        <v>577</v>
      </c>
      <c r="L482" s="44" t="str">
        <f t="shared" si="44"/>
        <v>Billable</v>
      </c>
      <c r="M482" s="34" t="s">
        <v>187</v>
      </c>
      <c r="N482" s="1" t="s">
        <v>41</v>
      </c>
      <c r="O482" s="1" t="s">
        <v>42</v>
      </c>
      <c r="P482" s="1"/>
      <c r="Q482" s="1"/>
      <c r="R482" s="1" t="s">
        <v>43</v>
      </c>
      <c r="S482" s="33" t="s">
        <v>305</v>
      </c>
      <c r="T482" s="47" t="s">
        <v>967</v>
      </c>
      <c r="U482" s="47" t="s">
        <v>20</v>
      </c>
      <c r="V482" s="47" t="s">
        <v>20</v>
      </c>
      <c r="W482" s="47" t="s">
        <v>967</v>
      </c>
      <c r="X482" s="47" t="s">
        <v>965</v>
      </c>
      <c r="Y482" s="47" t="s">
        <v>965</v>
      </c>
      <c r="Z482" s="47" t="s">
        <v>965</v>
      </c>
      <c r="AA482" s="47" t="s">
        <v>965</v>
      </c>
      <c r="AB482" s="47" t="s">
        <v>20</v>
      </c>
      <c r="AC482" s="47" t="s">
        <v>20</v>
      </c>
      <c r="AD482" s="47" t="s">
        <v>965</v>
      </c>
      <c r="AE482" s="47" t="s">
        <v>965</v>
      </c>
      <c r="AF482" s="47" t="s">
        <v>965</v>
      </c>
      <c r="AG482" s="47" t="s">
        <v>965</v>
      </c>
      <c r="AH482" s="47" t="s">
        <v>968</v>
      </c>
      <c r="AI482" s="47" t="s">
        <v>20</v>
      </c>
      <c r="AJ482" s="47" t="s">
        <v>20</v>
      </c>
      <c r="AK482" s="47" t="s">
        <v>965</v>
      </c>
      <c r="AL482" s="47" t="s">
        <v>965</v>
      </c>
      <c r="AM482" s="47" t="s">
        <v>965</v>
      </c>
      <c r="AN482" s="47" t="s">
        <v>965</v>
      </c>
      <c r="AO482" s="47" t="s">
        <v>967</v>
      </c>
      <c r="AP482" s="47" t="s">
        <v>20</v>
      </c>
      <c r="AQ482" s="47" t="s">
        <v>20</v>
      </c>
      <c r="AR482" s="47" t="s">
        <v>20</v>
      </c>
      <c r="AS482" s="47" t="s">
        <v>968</v>
      </c>
      <c r="AT482" s="47" t="s">
        <v>968</v>
      </c>
      <c r="AU482" s="47" t="s">
        <v>968</v>
      </c>
      <c r="AV482" s="47" t="s">
        <v>968</v>
      </c>
      <c r="AW482" s="47" t="s">
        <v>20</v>
      </c>
      <c r="AX482" s="47" t="s">
        <v>20</v>
      </c>
      <c r="AY482" s="42">
        <f>COUNTIFS($T482:$AX482,"P")</f>
        <v>12</v>
      </c>
      <c r="AZ482" s="42">
        <f>COUNTIFS($T482:$AX482,"HD")/2</f>
        <v>0</v>
      </c>
      <c r="BA482" s="42">
        <f>COUNTIFS($T482:$AX482,"DO")</f>
        <v>11</v>
      </c>
      <c r="BB482" s="1">
        <f>COUNTIFS($T482:$AX482,"UPL")</f>
        <v>0</v>
      </c>
      <c r="BC482" s="42">
        <f>COUNTIFS($T482:$AX482,"LWP")</f>
        <v>0</v>
      </c>
      <c r="BD482" s="42">
        <f>SUM(COUNTIFS($T482:$AX482,{"PAT","MAT"}))</f>
        <v>0</v>
      </c>
      <c r="BE482" s="42">
        <f>COUNTIFS($T482:$AX482,"HO")</f>
        <v>0</v>
      </c>
      <c r="BF482" s="42">
        <f>COUNTIFS($T482:$AX482,"NA")</f>
        <v>0</v>
      </c>
      <c r="BG482" s="42">
        <f>COUNTIFS($T482:$AX482,"PL")</f>
        <v>5</v>
      </c>
      <c r="BH482" s="42">
        <f>COUNTIFS($T482:$AX482,"CL")</f>
        <v>3</v>
      </c>
      <c r="BI482" s="42">
        <f>COUNTIFS($T482:$AX482,"BL")</f>
        <v>0</v>
      </c>
      <c r="BJ482" s="42">
        <f>COUNTIFS($T482:$AX482,"CO")</f>
        <v>0</v>
      </c>
      <c r="BK482" s="42">
        <f t="shared" si="45"/>
        <v>8</v>
      </c>
      <c r="BL482" s="42">
        <f t="shared" si="46"/>
        <v>0</v>
      </c>
      <c r="BM482" s="42">
        <f t="shared" si="47"/>
        <v>0</v>
      </c>
      <c r="BN482" s="42">
        <f>SUM(AY482:BJ482)+SUM(COUNTIFS(Q482:AX482,{"TERM","RESIGNED"}))</f>
        <v>31</v>
      </c>
      <c r="BO482" s="1" t="s">
        <v>45</v>
      </c>
      <c r="BP482" s="42" t="s">
        <v>1018</v>
      </c>
      <c r="BQ482" s="34"/>
    </row>
    <row r="483" spans="1:69" x14ac:dyDescent="0.25">
      <c r="A483" s="32">
        <f t="shared" si="48"/>
        <v>481</v>
      </c>
      <c r="B483" s="1" t="s">
        <v>172</v>
      </c>
      <c r="C483" s="1">
        <v>103196</v>
      </c>
      <c r="D483" s="27">
        <v>103196</v>
      </c>
      <c r="E483" s="1" t="s">
        <v>946</v>
      </c>
      <c r="F483" s="34" t="s">
        <v>598</v>
      </c>
      <c r="G483" s="34" t="s">
        <v>186</v>
      </c>
      <c r="H483" s="30">
        <v>44725</v>
      </c>
      <c r="I483" s="30" t="s">
        <v>39</v>
      </c>
      <c r="J483" s="30" t="s">
        <v>39</v>
      </c>
      <c r="K483" s="42">
        <f t="shared" ca="1" si="43"/>
        <v>577</v>
      </c>
      <c r="L483" s="44" t="str">
        <f t="shared" si="44"/>
        <v>Billable</v>
      </c>
      <c r="M483" s="34" t="s">
        <v>187</v>
      </c>
      <c r="N483" s="1" t="s">
        <v>41</v>
      </c>
      <c r="O483" s="1" t="s">
        <v>42</v>
      </c>
      <c r="P483" s="1"/>
      <c r="Q483" s="1"/>
      <c r="R483" s="1" t="s">
        <v>43</v>
      </c>
      <c r="S483" s="33" t="s">
        <v>248</v>
      </c>
      <c r="T483" s="47" t="s">
        <v>965</v>
      </c>
      <c r="U483" s="47" t="s">
        <v>20</v>
      </c>
      <c r="V483" s="47" t="s">
        <v>20</v>
      </c>
      <c r="W483" s="47" t="s">
        <v>968</v>
      </c>
      <c r="X483" s="47" t="s">
        <v>965</v>
      </c>
      <c r="Y483" s="47" t="s">
        <v>965</v>
      </c>
      <c r="Z483" s="47" t="s">
        <v>965</v>
      </c>
      <c r="AA483" s="47" t="s">
        <v>965</v>
      </c>
      <c r="AB483" s="47" t="s">
        <v>20</v>
      </c>
      <c r="AC483" s="47" t="s">
        <v>20</v>
      </c>
      <c r="AD483" s="47" t="s">
        <v>967</v>
      </c>
      <c r="AE483" s="47" t="s">
        <v>965</v>
      </c>
      <c r="AF483" s="47" t="s">
        <v>965</v>
      </c>
      <c r="AG483" s="47" t="s">
        <v>965</v>
      </c>
      <c r="AH483" s="47" t="s">
        <v>965</v>
      </c>
      <c r="AI483" s="47" t="s">
        <v>20</v>
      </c>
      <c r="AJ483" s="47" t="s">
        <v>20</v>
      </c>
      <c r="AK483" s="47" t="s">
        <v>965</v>
      </c>
      <c r="AL483" s="47" t="s">
        <v>965</v>
      </c>
      <c r="AM483" s="47" t="s">
        <v>968</v>
      </c>
      <c r="AN483" s="47" t="s">
        <v>965</v>
      </c>
      <c r="AO483" s="47" t="s">
        <v>965</v>
      </c>
      <c r="AP483" s="47" t="s">
        <v>20</v>
      </c>
      <c r="AQ483" s="47" t="s">
        <v>20</v>
      </c>
      <c r="AR483" s="47" t="s">
        <v>20</v>
      </c>
      <c r="AS483" s="47" t="s">
        <v>967</v>
      </c>
      <c r="AT483" s="47" t="s">
        <v>965</v>
      </c>
      <c r="AU483" s="47" t="s">
        <v>965</v>
      </c>
      <c r="AV483" s="47" t="s">
        <v>965</v>
      </c>
      <c r="AW483" s="47" t="s">
        <v>20</v>
      </c>
      <c r="AX483" s="47" t="s">
        <v>20</v>
      </c>
      <c r="AY483" s="42">
        <f>COUNTIFS($T483:$AX483,"P")</f>
        <v>16</v>
      </c>
      <c r="AZ483" s="42">
        <f>COUNTIFS($T483:$AX483,"HD")/2</f>
        <v>0</v>
      </c>
      <c r="BA483" s="42">
        <f>COUNTIFS($T483:$AX483,"DO")</f>
        <v>11</v>
      </c>
      <c r="BB483" s="1">
        <f>COUNTIFS($T483:$AX483,"UPL")</f>
        <v>0</v>
      </c>
      <c r="BC483" s="42">
        <f>COUNTIFS($T483:$AX483,"LWP")</f>
        <v>0</v>
      </c>
      <c r="BD483" s="42">
        <f>SUM(COUNTIFS($T483:$AX483,{"PAT","MAT"}))</f>
        <v>0</v>
      </c>
      <c r="BE483" s="42">
        <f>COUNTIFS($T483:$AX483,"HO")</f>
        <v>0</v>
      </c>
      <c r="BF483" s="42">
        <f>COUNTIFS($T483:$AX483,"NA")</f>
        <v>0</v>
      </c>
      <c r="BG483" s="42">
        <f>COUNTIFS($T483:$AX483,"PL")</f>
        <v>2</v>
      </c>
      <c r="BH483" s="42">
        <f>COUNTIFS($T483:$AX483,"CL")</f>
        <v>2</v>
      </c>
      <c r="BI483" s="42">
        <f>COUNTIFS($T483:$AX483,"BL")</f>
        <v>0</v>
      </c>
      <c r="BJ483" s="42">
        <f>COUNTIFS($T483:$AX483,"CO")</f>
        <v>0</v>
      </c>
      <c r="BK483" s="42">
        <f t="shared" si="45"/>
        <v>4</v>
      </c>
      <c r="BL483" s="42">
        <f t="shared" si="46"/>
        <v>0</v>
      </c>
      <c r="BM483" s="42">
        <f t="shared" si="47"/>
        <v>1</v>
      </c>
      <c r="BN483" s="42">
        <f>SUM(AY483:BJ483)+SUM(COUNTIFS(Q483:AX483,{"TERM","RESIGNED"}))</f>
        <v>31</v>
      </c>
      <c r="BO483" s="1" t="s">
        <v>45</v>
      </c>
      <c r="BP483" s="42" t="s">
        <v>1020</v>
      </c>
      <c r="BQ483" s="34"/>
    </row>
    <row r="484" spans="1:69" x14ac:dyDescent="0.25">
      <c r="A484" s="32">
        <f t="shared" si="48"/>
        <v>482</v>
      </c>
      <c r="B484" s="1" t="s">
        <v>172</v>
      </c>
      <c r="C484" s="1">
        <v>103230</v>
      </c>
      <c r="D484" s="27">
        <v>103230</v>
      </c>
      <c r="E484" s="1" t="s">
        <v>946</v>
      </c>
      <c r="F484" s="34" t="s">
        <v>597</v>
      </c>
      <c r="G484" s="34" t="s">
        <v>162</v>
      </c>
      <c r="H484" s="30">
        <v>44725</v>
      </c>
      <c r="I484" s="30" t="s">
        <v>39</v>
      </c>
      <c r="J484" s="30" t="s">
        <v>39</v>
      </c>
      <c r="K484" s="42">
        <f t="shared" ca="1" si="43"/>
        <v>577</v>
      </c>
      <c r="L484" s="44" t="str">
        <f t="shared" si="44"/>
        <v>Billable</v>
      </c>
      <c r="M484" s="34" t="s">
        <v>124</v>
      </c>
      <c r="N484" s="1" t="s">
        <v>41</v>
      </c>
      <c r="O484" s="1" t="s">
        <v>42</v>
      </c>
      <c r="P484" s="1"/>
      <c r="Q484" s="1"/>
      <c r="R484" s="1" t="s">
        <v>43</v>
      </c>
      <c r="S484" s="33" t="s">
        <v>144</v>
      </c>
      <c r="T484" s="47" t="s">
        <v>965</v>
      </c>
      <c r="U484" s="47" t="s">
        <v>20</v>
      </c>
      <c r="V484" s="47" t="s">
        <v>20</v>
      </c>
      <c r="W484" s="47" t="s">
        <v>965</v>
      </c>
      <c r="X484" s="47" t="s">
        <v>965</v>
      </c>
      <c r="Y484" s="47" t="s">
        <v>965</v>
      </c>
      <c r="Z484" s="47" t="s">
        <v>965</v>
      </c>
      <c r="AA484" s="47" t="s">
        <v>965</v>
      </c>
      <c r="AB484" s="47" t="s">
        <v>20</v>
      </c>
      <c r="AC484" s="47" t="s">
        <v>20</v>
      </c>
      <c r="AD484" s="47" t="s">
        <v>965</v>
      </c>
      <c r="AE484" s="47" t="s">
        <v>965</v>
      </c>
      <c r="AF484" s="47" t="s">
        <v>965</v>
      </c>
      <c r="AG484" s="47" t="s">
        <v>965</v>
      </c>
      <c r="AH484" s="47" t="s">
        <v>965</v>
      </c>
      <c r="AI484" s="47" t="s">
        <v>20</v>
      </c>
      <c r="AJ484" s="47" t="s">
        <v>20</v>
      </c>
      <c r="AK484" s="47" t="s">
        <v>965</v>
      </c>
      <c r="AL484" s="47" t="s">
        <v>965</v>
      </c>
      <c r="AM484" s="47" t="s">
        <v>965</v>
      </c>
      <c r="AN484" s="47" t="s">
        <v>965</v>
      </c>
      <c r="AO484" s="47" t="s">
        <v>965</v>
      </c>
      <c r="AP484" s="47" t="s">
        <v>20</v>
      </c>
      <c r="AQ484" s="47" t="s">
        <v>20</v>
      </c>
      <c r="AR484" s="47" t="s">
        <v>20</v>
      </c>
      <c r="AS484" s="47" t="s">
        <v>965</v>
      </c>
      <c r="AT484" s="47" t="s">
        <v>966</v>
      </c>
      <c r="AU484" s="47" t="s">
        <v>965</v>
      </c>
      <c r="AV484" s="47" t="s">
        <v>965</v>
      </c>
      <c r="AW484" s="47" t="s">
        <v>20</v>
      </c>
      <c r="AX484" s="47" t="s">
        <v>20</v>
      </c>
      <c r="AY484" s="42">
        <f>COUNTIFS($T484:$AX484,"P")</f>
        <v>19</v>
      </c>
      <c r="AZ484" s="42">
        <f>COUNTIFS($T484:$AX484,"HD")/2</f>
        <v>0.5</v>
      </c>
      <c r="BA484" s="42">
        <f>COUNTIFS($T484:$AX484,"DO")</f>
        <v>11</v>
      </c>
      <c r="BB484" s="1">
        <f>COUNTIFS($T484:$AX484,"UPL")</f>
        <v>0</v>
      </c>
      <c r="BC484" s="42">
        <f>COUNTIFS($T484:$AX484,"LWP")</f>
        <v>0</v>
      </c>
      <c r="BD484" s="42">
        <f>SUM(COUNTIFS($T484:$AX484,{"PAT","MAT"}))</f>
        <v>0</v>
      </c>
      <c r="BE484" s="42">
        <f>COUNTIFS($T484:$AX484,"HO")</f>
        <v>0</v>
      </c>
      <c r="BF484" s="42">
        <f>COUNTIFS($T484:$AX484,"NA")</f>
        <v>0</v>
      </c>
      <c r="BG484" s="42">
        <f>COUNTIFS($T484:$AX484,"PL")</f>
        <v>0</v>
      </c>
      <c r="BH484" s="42">
        <f>COUNTIFS($T484:$AX484,"CL")</f>
        <v>0</v>
      </c>
      <c r="BI484" s="42">
        <f>COUNTIFS($T484:$AX484,"BL")</f>
        <v>0</v>
      </c>
      <c r="BJ484" s="42">
        <f>COUNTIFS($T484:$AX484,"CO")</f>
        <v>0</v>
      </c>
      <c r="BK484" s="42">
        <f t="shared" si="45"/>
        <v>0</v>
      </c>
      <c r="BL484" s="42">
        <f t="shared" si="46"/>
        <v>1</v>
      </c>
      <c r="BM484" s="42">
        <f t="shared" si="47"/>
        <v>1</v>
      </c>
      <c r="BN484" s="42">
        <f>SUM(AY484:BJ484)+SUM(COUNTIFS(Q484:AX484,{"TERM","RESIGNED"}))</f>
        <v>30.5</v>
      </c>
      <c r="BO484" s="1" t="s">
        <v>45</v>
      </c>
      <c r="BP484" s="42" t="s">
        <v>1021</v>
      </c>
      <c r="BQ484" s="34"/>
    </row>
    <row r="485" spans="1:69" x14ac:dyDescent="0.25">
      <c r="A485" s="32">
        <f t="shared" si="48"/>
        <v>483</v>
      </c>
      <c r="B485" s="1" t="s">
        <v>172</v>
      </c>
      <c r="C485" s="1">
        <v>600210</v>
      </c>
      <c r="D485" s="27">
        <v>600210</v>
      </c>
      <c r="E485" s="1" t="s">
        <v>946</v>
      </c>
      <c r="F485" s="34" t="s">
        <v>605</v>
      </c>
      <c r="G485" s="34" t="s">
        <v>190</v>
      </c>
      <c r="H485" s="30">
        <v>44727</v>
      </c>
      <c r="I485" s="30" t="s">
        <v>39</v>
      </c>
      <c r="J485" s="30" t="s">
        <v>39</v>
      </c>
      <c r="K485" s="42">
        <f t="shared" ca="1" si="43"/>
        <v>575</v>
      </c>
      <c r="L485" s="44" t="str">
        <f t="shared" si="44"/>
        <v>Billable</v>
      </c>
      <c r="M485" s="34" t="s">
        <v>187</v>
      </c>
      <c r="N485" s="1" t="s">
        <v>270</v>
      </c>
      <c r="O485" s="1" t="s">
        <v>42</v>
      </c>
      <c r="P485" s="1"/>
      <c r="Q485" s="1"/>
      <c r="R485" s="1" t="s">
        <v>43</v>
      </c>
      <c r="S485" s="33" t="s">
        <v>277</v>
      </c>
      <c r="T485" s="47" t="s">
        <v>965</v>
      </c>
      <c r="U485" s="47" t="s">
        <v>20</v>
      </c>
      <c r="V485" s="47" t="s">
        <v>20</v>
      </c>
      <c r="W485" s="47" t="s">
        <v>965</v>
      </c>
      <c r="X485" s="47" t="s">
        <v>965</v>
      </c>
      <c r="Y485" s="47" t="s">
        <v>965</v>
      </c>
      <c r="Z485" s="47" t="s">
        <v>965</v>
      </c>
      <c r="AA485" s="47" t="s">
        <v>965</v>
      </c>
      <c r="AB485" s="47" t="s">
        <v>20</v>
      </c>
      <c r="AC485" s="47" t="s">
        <v>20</v>
      </c>
      <c r="AD485" s="47" t="s">
        <v>965</v>
      </c>
      <c r="AE485" s="47" t="s">
        <v>965</v>
      </c>
      <c r="AF485" s="47" t="s">
        <v>965</v>
      </c>
      <c r="AG485" s="47" t="s">
        <v>965</v>
      </c>
      <c r="AH485" s="47" t="s">
        <v>965</v>
      </c>
      <c r="AI485" s="47" t="s">
        <v>20</v>
      </c>
      <c r="AJ485" s="47" t="s">
        <v>20</v>
      </c>
      <c r="AK485" s="47" t="s">
        <v>965</v>
      </c>
      <c r="AL485" s="47" t="s">
        <v>967</v>
      </c>
      <c r="AM485" s="47" t="s">
        <v>965</v>
      </c>
      <c r="AN485" s="47" t="s">
        <v>965</v>
      </c>
      <c r="AO485" s="47" t="s">
        <v>965</v>
      </c>
      <c r="AP485" s="47" t="s">
        <v>20</v>
      </c>
      <c r="AQ485" s="47" t="s">
        <v>20</v>
      </c>
      <c r="AR485" s="47" t="s">
        <v>20</v>
      </c>
      <c r="AS485" s="47" t="s">
        <v>967</v>
      </c>
      <c r="AT485" s="47" t="s">
        <v>965</v>
      </c>
      <c r="AU485" s="47" t="s">
        <v>965</v>
      </c>
      <c r="AV485" s="47" t="s">
        <v>965</v>
      </c>
      <c r="AW485" s="47" t="s">
        <v>20</v>
      </c>
      <c r="AX485" s="47" t="s">
        <v>20</v>
      </c>
      <c r="AY485" s="42">
        <f>COUNTIFS($T485:$AX485,"P")</f>
        <v>18</v>
      </c>
      <c r="AZ485" s="42">
        <f>COUNTIFS($T485:$AX485,"HD")/2</f>
        <v>0</v>
      </c>
      <c r="BA485" s="42">
        <f>COUNTIFS($T485:$AX485,"DO")</f>
        <v>11</v>
      </c>
      <c r="BB485" s="1">
        <f>COUNTIFS($T485:$AX485,"UPL")</f>
        <v>0</v>
      </c>
      <c r="BC485" s="42">
        <f>COUNTIFS($T485:$AX485,"LWP")</f>
        <v>0</v>
      </c>
      <c r="BD485" s="42">
        <f>SUM(COUNTIFS($T485:$AX485,{"PAT","MAT"}))</f>
        <v>0</v>
      </c>
      <c r="BE485" s="42">
        <f>COUNTIFS($T485:$AX485,"HO")</f>
        <v>0</v>
      </c>
      <c r="BF485" s="42">
        <f>COUNTIFS($T485:$AX485,"NA")</f>
        <v>0</v>
      </c>
      <c r="BG485" s="42">
        <f>COUNTIFS($T485:$AX485,"PL")</f>
        <v>0</v>
      </c>
      <c r="BH485" s="42">
        <f>COUNTIFS($T485:$AX485,"CL")</f>
        <v>2</v>
      </c>
      <c r="BI485" s="42">
        <f>COUNTIFS($T485:$AX485,"BL")</f>
        <v>0</v>
      </c>
      <c r="BJ485" s="42">
        <f>COUNTIFS($T485:$AX485,"CO")</f>
        <v>0</v>
      </c>
      <c r="BK485" s="42">
        <f t="shared" si="45"/>
        <v>2</v>
      </c>
      <c r="BL485" s="42">
        <f t="shared" si="46"/>
        <v>1</v>
      </c>
      <c r="BM485" s="42">
        <f t="shared" si="47"/>
        <v>1</v>
      </c>
      <c r="BN485" s="42">
        <f>SUM(AY485:BJ485)+SUM(COUNTIFS(Q485:AX485,{"TERM","RESIGNED"}))</f>
        <v>31</v>
      </c>
      <c r="BO485" s="1" t="s">
        <v>45</v>
      </c>
      <c r="BP485" s="42" t="s">
        <v>1018</v>
      </c>
      <c r="BQ485" s="34"/>
    </row>
    <row r="486" spans="1:69" x14ac:dyDescent="0.25">
      <c r="A486" s="32">
        <f t="shared" si="48"/>
        <v>484</v>
      </c>
      <c r="B486" s="1" t="s">
        <v>172</v>
      </c>
      <c r="C486" s="1">
        <v>103239</v>
      </c>
      <c r="D486" s="27">
        <v>103239</v>
      </c>
      <c r="E486" s="1" t="s">
        <v>946</v>
      </c>
      <c r="F486" s="34" t="s">
        <v>542</v>
      </c>
      <c r="G486" s="34" t="s">
        <v>115</v>
      </c>
      <c r="H486" s="30">
        <v>44729</v>
      </c>
      <c r="I486" s="30" t="s">
        <v>39</v>
      </c>
      <c r="J486" s="30" t="s">
        <v>39</v>
      </c>
      <c r="K486" s="42">
        <f t="shared" ca="1" si="43"/>
        <v>573</v>
      </c>
      <c r="L486" s="44" t="str">
        <f t="shared" si="44"/>
        <v>Non Billable</v>
      </c>
      <c r="M486" s="34" t="s">
        <v>52</v>
      </c>
      <c r="N486" s="1" t="s">
        <v>41</v>
      </c>
      <c r="O486" s="1" t="s">
        <v>42</v>
      </c>
      <c r="P486" s="1"/>
      <c r="Q486" s="1"/>
      <c r="R486" s="1" t="s">
        <v>43</v>
      </c>
      <c r="S486" s="33" t="s">
        <v>236</v>
      </c>
      <c r="T486" s="47" t="s">
        <v>965</v>
      </c>
      <c r="U486" s="47" t="s">
        <v>20</v>
      </c>
      <c r="V486" s="47" t="s">
        <v>20</v>
      </c>
      <c r="W486" s="47" t="s">
        <v>967</v>
      </c>
      <c r="X486" s="47" t="s">
        <v>965</v>
      </c>
      <c r="Y486" s="47" t="s">
        <v>965</v>
      </c>
      <c r="Z486" s="47" t="s">
        <v>965</v>
      </c>
      <c r="AA486" s="47" t="s">
        <v>965</v>
      </c>
      <c r="AB486" s="47" t="s">
        <v>20</v>
      </c>
      <c r="AC486" s="47" t="s">
        <v>20</v>
      </c>
      <c r="AD486" s="47" t="s">
        <v>965</v>
      </c>
      <c r="AE486" s="47" t="s">
        <v>965</v>
      </c>
      <c r="AF486" s="47" t="s">
        <v>965</v>
      </c>
      <c r="AG486" s="47" t="s">
        <v>965</v>
      </c>
      <c r="AH486" s="47" t="s">
        <v>965</v>
      </c>
      <c r="AI486" s="47" t="s">
        <v>20</v>
      </c>
      <c r="AJ486" s="47" t="s">
        <v>20</v>
      </c>
      <c r="AK486" s="47" t="s">
        <v>970</v>
      </c>
      <c r="AL486" s="47" t="s">
        <v>965</v>
      </c>
      <c r="AM486" s="47" t="s">
        <v>965</v>
      </c>
      <c r="AN486" s="47" t="s">
        <v>967</v>
      </c>
      <c r="AO486" s="47" t="s">
        <v>967</v>
      </c>
      <c r="AP486" s="47" t="s">
        <v>20</v>
      </c>
      <c r="AQ486" s="47" t="s">
        <v>20</v>
      </c>
      <c r="AR486" s="47" t="s">
        <v>20</v>
      </c>
      <c r="AS486" s="47" t="s">
        <v>965</v>
      </c>
      <c r="AT486" s="47" t="s">
        <v>965</v>
      </c>
      <c r="AU486" s="47" t="s">
        <v>965</v>
      </c>
      <c r="AV486" s="47" t="s">
        <v>965</v>
      </c>
      <c r="AW486" s="47" t="s">
        <v>20</v>
      </c>
      <c r="AX486" s="47" t="s">
        <v>20</v>
      </c>
      <c r="AY486" s="42">
        <f>COUNTIFS($T486:$AX486,"P")</f>
        <v>16</v>
      </c>
      <c r="AZ486" s="42">
        <f>COUNTIFS($T486:$AX486,"HD")/2</f>
        <v>0</v>
      </c>
      <c r="BA486" s="42">
        <f>COUNTIFS($T486:$AX486,"DO")</f>
        <v>11</v>
      </c>
      <c r="BB486" s="1">
        <f>COUNTIFS($T486:$AX486,"UPL")</f>
        <v>0</v>
      </c>
      <c r="BC486" s="42">
        <f>COUNTIFS($T486:$AX486,"LWP")</f>
        <v>0</v>
      </c>
      <c r="BD486" s="42">
        <f>SUM(COUNTIFS($T486:$AX486,{"PAT","MAT"}))</f>
        <v>0</v>
      </c>
      <c r="BE486" s="42">
        <f>COUNTIFS($T486:$AX486,"HO")</f>
        <v>0</v>
      </c>
      <c r="BF486" s="42">
        <f>COUNTIFS($T486:$AX486,"NA")</f>
        <v>0</v>
      </c>
      <c r="BG486" s="42">
        <f>COUNTIFS($T486:$AX486,"PL")</f>
        <v>0</v>
      </c>
      <c r="BH486" s="42">
        <f>COUNTIFS($T486:$AX486,"CL")</f>
        <v>3</v>
      </c>
      <c r="BI486" s="42">
        <f>COUNTIFS($T486:$AX486,"BL")</f>
        <v>1</v>
      </c>
      <c r="BJ486" s="42">
        <f>COUNTIFS($T486:$AX486,"CO")</f>
        <v>0</v>
      </c>
      <c r="BK486" s="42">
        <f t="shared" si="45"/>
        <v>4</v>
      </c>
      <c r="BL486" s="42">
        <f t="shared" si="46"/>
        <v>0</v>
      </c>
      <c r="BM486" s="42">
        <f t="shared" si="47"/>
        <v>1</v>
      </c>
      <c r="BN486" s="42">
        <f>SUM(AY486:BJ486)+SUM(COUNTIFS(Q486:AX486,{"TERM","RESIGNED"}))</f>
        <v>31</v>
      </c>
      <c r="BO486" s="1" t="s">
        <v>45</v>
      </c>
      <c r="BP486" s="42" t="s">
        <v>1018</v>
      </c>
      <c r="BQ486" s="34"/>
    </row>
    <row r="487" spans="1:69" x14ac:dyDescent="0.25">
      <c r="A487" s="32">
        <f t="shared" si="48"/>
        <v>485</v>
      </c>
      <c r="B487" s="1" t="s">
        <v>172</v>
      </c>
      <c r="C487" s="1">
        <v>103240</v>
      </c>
      <c r="D487" s="27">
        <v>103240</v>
      </c>
      <c r="E487" s="1" t="s">
        <v>946</v>
      </c>
      <c r="F487" s="34" t="s">
        <v>194</v>
      </c>
      <c r="G487" s="34" t="s">
        <v>115</v>
      </c>
      <c r="H487" s="30">
        <v>44729</v>
      </c>
      <c r="I487" s="30" t="s">
        <v>39</v>
      </c>
      <c r="J487" s="30" t="s">
        <v>39</v>
      </c>
      <c r="K487" s="42">
        <f t="shared" ca="1" si="43"/>
        <v>573</v>
      </c>
      <c r="L487" s="44" t="str">
        <f t="shared" si="44"/>
        <v>Non Billable</v>
      </c>
      <c r="M487" s="34" t="s">
        <v>56</v>
      </c>
      <c r="N487" s="1" t="s">
        <v>41</v>
      </c>
      <c r="O487" s="1" t="s">
        <v>42</v>
      </c>
      <c r="P487" s="1"/>
      <c r="Q487" s="1"/>
      <c r="R487" s="1" t="s">
        <v>43</v>
      </c>
      <c r="S487" s="33" t="s">
        <v>985</v>
      </c>
      <c r="T487" s="47" t="s">
        <v>965</v>
      </c>
      <c r="U487" s="47" t="s">
        <v>20</v>
      </c>
      <c r="V487" s="47" t="s">
        <v>20</v>
      </c>
      <c r="W487" s="47" t="s">
        <v>965</v>
      </c>
      <c r="X487" s="47" t="s">
        <v>965</v>
      </c>
      <c r="Y487" s="47" t="s">
        <v>965</v>
      </c>
      <c r="Z487" s="47" t="s">
        <v>967</v>
      </c>
      <c r="AA487" s="47" t="s">
        <v>968</v>
      </c>
      <c r="AB487" s="47" t="s">
        <v>20</v>
      </c>
      <c r="AC487" s="47" t="s">
        <v>20</v>
      </c>
      <c r="AD487" s="47" t="s">
        <v>965</v>
      </c>
      <c r="AE487" s="47" t="s">
        <v>965</v>
      </c>
      <c r="AF487" s="47" t="s">
        <v>965</v>
      </c>
      <c r="AG487" s="47" t="s">
        <v>965</v>
      </c>
      <c r="AH487" s="47" t="s">
        <v>965</v>
      </c>
      <c r="AI487" s="47" t="s">
        <v>20</v>
      </c>
      <c r="AJ487" s="47" t="s">
        <v>20</v>
      </c>
      <c r="AK487" s="47" t="s">
        <v>965</v>
      </c>
      <c r="AL487" s="47" t="s">
        <v>965</v>
      </c>
      <c r="AM487" s="47" t="s">
        <v>965</v>
      </c>
      <c r="AN487" s="47" t="s">
        <v>965</v>
      </c>
      <c r="AO487" s="47" t="s">
        <v>965</v>
      </c>
      <c r="AP487" s="47" t="s">
        <v>20</v>
      </c>
      <c r="AQ487" s="47" t="s">
        <v>20</v>
      </c>
      <c r="AR487" s="47" t="s">
        <v>20</v>
      </c>
      <c r="AS487" s="47" t="s">
        <v>965</v>
      </c>
      <c r="AT487" s="47" t="s">
        <v>965</v>
      </c>
      <c r="AU487" s="47" t="s">
        <v>965</v>
      </c>
      <c r="AV487" s="47" t="s">
        <v>966</v>
      </c>
      <c r="AW487" s="47" t="s">
        <v>20</v>
      </c>
      <c r="AX487" s="47" t="s">
        <v>20</v>
      </c>
      <c r="AY487" s="42">
        <f>COUNTIFS($T487:$AX487,"P")</f>
        <v>17</v>
      </c>
      <c r="AZ487" s="42">
        <f>COUNTIFS($T487:$AX487,"HD")/2</f>
        <v>0.5</v>
      </c>
      <c r="BA487" s="42">
        <f>COUNTIFS($T487:$AX487,"DO")</f>
        <v>11</v>
      </c>
      <c r="BB487" s="1">
        <f>COUNTIFS($T487:$AX487,"UPL")</f>
        <v>0</v>
      </c>
      <c r="BC487" s="42">
        <f>COUNTIFS($T487:$AX487,"LWP")</f>
        <v>0</v>
      </c>
      <c r="BD487" s="42">
        <f>SUM(COUNTIFS($T487:$AX487,{"PAT","MAT"}))</f>
        <v>0</v>
      </c>
      <c r="BE487" s="42">
        <f>COUNTIFS($T487:$AX487,"HO")</f>
        <v>0</v>
      </c>
      <c r="BF487" s="42">
        <f>COUNTIFS($T487:$AX487,"NA")</f>
        <v>0</v>
      </c>
      <c r="BG487" s="42">
        <f>COUNTIFS($T487:$AX487,"PL")</f>
        <v>1</v>
      </c>
      <c r="BH487" s="42">
        <f>COUNTIFS($T487:$AX487,"CL")</f>
        <v>1</v>
      </c>
      <c r="BI487" s="42">
        <f>COUNTIFS($T487:$AX487,"BL")</f>
        <v>0</v>
      </c>
      <c r="BJ487" s="42">
        <f>COUNTIFS($T487:$AX487,"CO")</f>
        <v>0</v>
      </c>
      <c r="BK487" s="42">
        <f t="shared" si="45"/>
        <v>2</v>
      </c>
      <c r="BL487" s="42">
        <f t="shared" si="46"/>
        <v>1</v>
      </c>
      <c r="BM487" s="42">
        <f t="shared" si="47"/>
        <v>1</v>
      </c>
      <c r="BN487" s="42">
        <f>SUM(AY487:BJ487)+SUM(COUNTIFS(Q487:AX487,{"TERM","RESIGNED"}))</f>
        <v>30.5</v>
      </c>
      <c r="BO487" s="1" t="s">
        <v>45</v>
      </c>
      <c r="BP487" s="42" t="s">
        <v>1218</v>
      </c>
      <c r="BQ487" s="34"/>
    </row>
    <row r="488" spans="1:69" x14ac:dyDescent="0.25">
      <c r="A488" s="32">
        <f t="shared" si="48"/>
        <v>486</v>
      </c>
      <c r="B488" s="1" t="s">
        <v>172</v>
      </c>
      <c r="C488" s="1">
        <v>103244</v>
      </c>
      <c r="D488" s="27">
        <v>103244</v>
      </c>
      <c r="E488" s="1" t="s">
        <v>946</v>
      </c>
      <c r="F488" s="34" t="s">
        <v>606</v>
      </c>
      <c r="G488" s="34" t="s">
        <v>80</v>
      </c>
      <c r="H488" s="30">
        <v>44729</v>
      </c>
      <c r="I488" s="30" t="s">
        <v>39</v>
      </c>
      <c r="J488" s="30" t="s">
        <v>39</v>
      </c>
      <c r="K488" s="42">
        <f t="shared" ca="1" si="43"/>
        <v>573</v>
      </c>
      <c r="L488" s="44" t="str">
        <f t="shared" si="44"/>
        <v>Non Billable</v>
      </c>
      <c r="M488" s="34" t="s">
        <v>56</v>
      </c>
      <c r="N488" s="1" t="s">
        <v>41</v>
      </c>
      <c r="O488" s="1" t="s">
        <v>42</v>
      </c>
      <c r="P488" s="1"/>
      <c r="Q488" s="1"/>
      <c r="R488" s="1" t="s">
        <v>43</v>
      </c>
      <c r="S488" s="33" t="s">
        <v>194</v>
      </c>
      <c r="T488" s="47" t="s">
        <v>965</v>
      </c>
      <c r="U488" s="47" t="s">
        <v>20</v>
      </c>
      <c r="V488" s="47" t="s">
        <v>20</v>
      </c>
      <c r="W488" s="47" t="s">
        <v>965</v>
      </c>
      <c r="X488" s="47" t="s">
        <v>965</v>
      </c>
      <c r="Y488" s="47" t="s">
        <v>965</v>
      </c>
      <c r="Z488" s="47" t="s">
        <v>965</v>
      </c>
      <c r="AA488" s="47" t="s">
        <v>968</v>
      </c>
      <c r="AB488" s="47" t="s">
        <v>20</v>
      </c>
      <c r="AC488" s="47" t="s">
        <v>20</v>
      </c>
      <c r="AD488" s="47" t="s">
        <v>965</v>
      </c>
      <c r="AE488" s="47" t="s">
        <v>965</v>
      </c>
      <c r="AF488" s="47" t="s">
        <v>965</v>
      </c>
      <c r="AG488" s="47" t="s">
        <v>967</v>
      </c>
      <c r="AH488" s="47" t="s">
        <v>968</v>
      </c>
      <c r="AI488" s="47" t="s">
        <v>20</v>
      </c>
      <c r="AJ488" s="47" t="s">
        <v>20</v>
      </c>
      <c r="AK488" s="47" t="s">
        <v>965</v>
      </c>
      <c r="AL488" s="47" t="s">
        <v>965</v>
      </c>
      <c r="AM488" s="47" t="s">
        <v>965</v>
      </c>
      <c r="AN488" s="47" t="s">
        <v>965</v>
      </c>
      <c r="AO488" s="47" t="s">
        <v>965</v>
      </c>
      <c r="AP488" s="47" t="s">
        <v>20</v>
      </c>
      <c r="AQ488" s="47" t="s">
        <v>20</v>
      </c>
      <c r="AR488" s="47" t="s">
        <v>20</v>
      </c>
      <c r="AS488" s="47" t="s">
        <v>965</v>
      </c>
      <c r="AT488" s="47" t="s">
        <v>965</v>
      </c>
      <c r="AU488" s="47" t="s">
        <v>965</v>
      </c>
      <c r="AV488" s="47" t="s">
        <v>22</v>
      </c>
      <c r="AW488" s="47" t="s">
        <v>20</v>
      </c>
      <c r="AX488" s="47" t="s">
        <v>20</v>
      </c>
      <c r="AY488" s="42">
        <f>COUNTIFS($T488:$AX488,"P")</f>
        <v>16</v>
      </c>
      <c r="AZ488" s="42">
        <f>COUNTIFS($T488:$AX488,"HD")/2</f>
        <v>0</v>
      </c>
      <c r="BA488" s="42">
        <f>COUNTIFS($T488:$AX488,"DO")</f>
        <v>11</v>
      </c>
      <c r="BB488" s="1">
        <f>COUNTIFS($T488:$AX488,"UPL")</f>
        <v>0</v>
      </c>
      <c r="BC488" s="42">
        <f>COUNTIFS($T488:$AX488,"LWP")</f>
        <v>1</v>
      </c>
      <c r="BD488" s="42">
        <f>SUM(COUNTIFS($T488:$AX488,{"PAT","MAT"}))</f>
        <v>0</v>
      </c>
      <c r="BE488" s="42">
        <f>COUNTIFS($T488:$AX488,"HO")</f>
        <v>0</v>
      </c>
      <c r="BF488" s="42">
        <f>COUNTIFS($T488:$AX488,"NA")</f>
        <v>0</v>
      </c>
      <c r="BG488" s="42">
        <f>COUNTIFS($T488:$AX488,"PL")</f>
        <v>2</v>
      </c>
      <c r="BH488" s="42">
        <f>COUNTIFS($T488:$AX488,"CL")</f>
        <v>1</v>
      </c>
      <c r="BI488" s="42">
        <f>COUNTIFS($T488:$AX488,"BL")</f>
        <v>0</v>
      </c>
      <c r="BJ488" s="42">
        <f>COUNTIFS($T488:$AX488,"CO")</f>
        <v>0</v>
      </c>
      <c r="BK488" s="42">
        <f t="shared" si="45"/>
        <v>3</v>
      </c>
      <c r="BL488" s="42">
        <f t="shared" si="46"/>
        <v>0</v>
      </c>
      <c r="BM488" s="42">
        <f t="shared" si="47"/>
        <v>1</v>
      </c>
      <c r="BN488" s="42">
        <f>SUM(AY488:BJ488)+SUM(COUNTIFS(Q488:AX488,{"TERM","RESIGNED"}))</f>
        <v>31</v>
      </c>
      <c r="BO488" s="1" t="s">
        <v>45</v>
      </c>
      <c r="BP488" s="42" t="s">
        <v>1218</v>
      </c>
      <c r="BQ488" s="34"/>
    </row>
    <row r="489" spans="1:69" x14ac:dyDescent="0.25">
      <c r="A489" s="32">
        <f t="shared" si="48"/>
        <v>487</v>
      </c>
      <c r="B489" s="1" t="s">
        <v>172</v>
      </c>
      <c r="C489" s="1">
        <v>103269</v>
      </c>
      <c r="D489" s="27">
        <v>103269</v>
      </c>
      <c r="E489" s="1" t="s">
        <v>946</v>
      </c>
      <c r="F489" s="34" t="s">
        <v>607</v>
      </c>
      <c r="G489" s="34" t="s">
        <v>123</v>
      </c>
      <c r="H489" s="30">
        <v>44729</v>
      </c>
      <c r="I489" s="30" t="s">
        <v>39</v>
      </c>
      <c r="J489" s="30" t="s">
        <v>39</v>
      </c>
      <c r="K489" s="42">
        <f t="shared" ca="1" si="43"/>
        <v>573</v>
      </c>
      <c r="L489" s="44" t="str">
        <f t="shared" si="44"/>
        <v>Billable</v>
      </c>
      <c r="M489" s="34" t="s">
        <v>124</v>
      </c>
      <c r="N489" s="1" t="s">
        <v>41</v>
      </c>
      <c r="O489" s="1" t="s">
        <v>42</v>
      </c>
      <c r="P489" s="1"/>
      <c r="Q489" s="1"/>
      <c r="R489" s="1" t="s">
        <v>43</v>
      </c>
      <c r="S489" s="33" t="s">
        <v>323</v>
      </c>
      <c r="T489" s="47" t="s">
        <v>965</v>
      </c>
      <c r="U489" s="47" t="s">
        <v>20</v>
      </c>
      <c r="V489" s="47" t="s">
        <v>20</v>
      </c>
      <c r="W489" s="47" t="s">
        <v>965</v>
      </c>
      <c r="X489" s="47" t="s">
        <v>965</v>
      </c>
      <c r="Y489" s="47" t="s">
        <v>965</v>
      </c>
      <c r="Z489" s="47" t="s">
        <v>965</v>
      </c>
      <c r="AA489" s="47" t="s">
        <v>965</v>
      </c>
      <c r="AB489" s="47" t="s">
        <v>20</v>
      </c>
      <c r="AC489" s="47" t="s">
        <v>20</v>
      </c>
      <c r="AD489" s="47" t="s">
        <v>967</v>
      </c>
      <c r="AE489" s="47" t="s">
        <v>965</v>
      </c>
      <c r="AF489" s="47" t="s">
        <v>965</v>
      </c>
      <c r="AG489" s="47" t="s">
        <v>965</v>
      </c>
      <c r="AH489" s="47" t="s">
        <v>968</v>
      </c>
      <c r="AI489" s="47" t="s">
        <v>20</v>
      </c>
      <c r="AJ489" s="47" t="s">
        <v>20</v>
      </c>
      <c r="AK489" s="47" t="s">
        <v>965</v>
      </c>
      <c r="AL489" s="47" t="s">
        <v>965</v>
      </c>
      <c r="AM489" s="47" t="s">
        <v>968</v>
      </c>
      <c r="AN489" s="47" t="s">
        <v>968</v>
      </c>
      <c r="AO489" s="47" t="s">
        <v>968</v>
      </c>
      <c r="AP489" s="47" t="s">
        <v>20</v>
      </c>
      <c r="AQ489" s="47" t="s">
        <v>20</v>
      </c>
      <c r="AR489" s="47" t="s">
        <v>20</v>
      </c>
      <c r="AS489" s="47" t="s">
        <v>965</v>
      </c>
      <c r="AT489" s="47" t="s">
        <v>965</v>
      </c>
      <c r="AU489" s="47" t="s">
        <v>965</v>
      </c>
      <c r="AV489" s="47" t="s">
        <v>967</v>
      </c>
      <c r="AW489" s="47" t="s">
        <v>20</v>
      </c>
      <c r="AX489" s="47" t="s">
        <v>20</v>
      </c>
      <c r="AY489" s="42">
        <f>COUNTIFS($T489:$AX489,"P")</f>
        <v>14</v>
      </c>
      <c r="AZ489" s="42">
        <f>COUNTIFS($T489:$AX489,"HD")/2</f>
        <v>0</v>
      </c>
      <c r="BA489" s="42">
        <f>COUNTIFS($T489:$AX489,"DO")</f>
        <v>11</v>
      </c>
      <c r="BB489" s="1">
        <f>COUNTIFS($T489:$AX489,"UPL")</f>
        <v>0</v>
      </c>
      <c r="BC489" s="42">
        <f>COUNTIFS($T489:$AX489,"LWP")</f>
        <v>0</v>
      </c>
      <c r="BD489" s="42">
        <f>SUM(COUNTIFS($T489:$AX489,{"PAT","MAT"}))</f>
        <v>0</v>
      </c>
      <c r="BE489" s="42">
        <f>COUNTIFS($T489:$AX489,"HO")</f>
        <v>0</v>
      </c>
      <c r="BF489" s="42">
        <f>COUNTIFS($T489:$AX489,"NA")</f>
        <v>0</v>
      </c>
      <c r="BG489" s="42">
        <f>COUNTIFS($T489:$AX489,"PL")</f>
        <v>4</v>
      </c>
      <c r="BH489" s="42">
        <f>COUNTIFS($T489:$AX489,"CL")</f>
        <v>2</v>
      </c>
      <c r="BI489" s="42">
        <f>COUNTIFS($T489:$AX489,"BL")</f>
        <v>0</v>
      </c>
      <c r="BJ489" s="42">
        <f>COUNTIFS($T489:$AX489,"CO")</f>
        <v>0</v>
      </c>
      <c r="BK489" s="42">
        <f t="shared" si="45"/>
        <v>6</v>
      </c>
      <c r="BL489" s="42">
        <f t="shared" si="46"/>
        <v>0</v>
      </c>
      <c r="BM489" s="42">
        <f t="shared" si="47"/>
        <v>1</v>
      </c>
      <c r="BN489" s="42">
        <f>SUM(AY489:BJ489)+SUM(COUNTIFS(Q489:AX489,{"TERM","RESIGNED"}))</f>
        <v>31</v>
      </c>
      <c r="BO489" s="1" t="s">
        <v>45</v>
      </c>
      <c r="BP489" s="42" t="s">
        <v>1018</v>
      </c>
      <c r="BQ489" s="34"/>
    </row>
    <row r="490" spans="1:69" x14ac:dyDescent="0.25">
      <c r="A490" s="32">
        <f t="shared" si="48"/>
        <v>488</v>
      </c>
      <c r="B490" s="1" t="s">
        <v>172</v>
      </c>
      <c r="C490" s="1">
        <v>103275</v>
      </c>
      <c r="D490" s="27">
        <v>103275</v>
      </c>
      <c r="E490" s="1" t="s">
        <v>946</v>
      </c>
      <c r="F490" s="34" t="s">
        <v>608</v>
      </c>
      <c r="G490" s="34" t="s">
        <v>123</v>
      </c>
      <c r="H490" s="30">
        <v>44729</v>
      </c>
      <c r="I490" s="30" t="s">
        <v>39</v>
      </c>
      <c r="J490" s="30" t="s">
        <v>39</v>
      </c>
      <c r="K490" s="42">
        <f t="shared" ca="1" si="43"/>
        <v>573</v>
      </c>
      <c r="L490" s="44" t="str">
        <f t="shared" si="44"/>
        <v>Billable</v>
      </c>
      <c r="M490" s="34" t="s">
        <v>124</v>
      </c>
      <c r="N490" s="1" t="s">
        <v>41</v>
      </c>
      <c r="O490" s="1" t="s">
        <v>42</v>
      </c>
      <c r="P490" s="1"/>
      <c r="Q490" s="1"/>
      <c r="R490" s="1" t="s">
        <v>43</v>
      </c>
      <c r="S490" s="33" t="s">
        <v>323</v>
      </c>
      <c r="T490" s="47" t="s">
        <v>965</v>
      </c>
      <c r="U490" s="47" t="s">
        <v>20</v>
      </c>
      <c r="V490" s="47" t="s">
        <v>20</v>
      </c>
      <c r="W490" s="47" t="s">
        <v>965</v>
      </c>
      <c r="X490" s="47" t="s">
        <v>965</v>
      </c>
      <c r="Y490" s="47" t="s">
        <v>965</v>
      </c>
      <c r="Z490" s="47" t="s">
        <v>965</v>
      </c>
      <c r="AA490" s="47" t="s">
        <v>967</v>
      </c>
      <c r="AB490" s="47" t="s">
        <v>20</v>
      </c>
      <c r="AC490" s="47" t="s">
        <v>20</v>
      </c>
      <c r="AD490" s="47" t="s">
        <v>965</v>
      </c>
      <c r="AE490" s="47" t="s">
        <v>965</v>
      </c>
      <c r="AF490" s="47" t="s">
        <v>965</v>
      </c>
      <c r="AG490" s="47" t="s">
        <v>965</v>
      </c>
      <c r="AH490" s="47" t="s">
        <v>965</v>
      </c>
      <c r="AI490" s="47" t="s">
        <v>20</v>
      </c>
      <c r="AJ490" s="47" t="s">
        <v>20</v>
      </c>
      <c r="AK490" s="47" t="s">
        <v>965</v>
      </c>
      <c r="AL490" s="47" t="s">
        <v>965</v>
      </c>
      <c r="AM490" s="47" t="s">
        <v>965</v>
      </c>
      <c r="AN490" s="47" t="s">
        <v>965</v>
      </c>
      <c r="AO490" s="47" t="s">
        <v>965</v>
      </c>
      <c r="AP490" s="47" t="s">
        <v>20</v>
      </c>
      <c r="AQ490" s="47" t="s">
        <v>20</v>
      </c>
      <c r="AR490" s="47" t="s">
        <v>20</v>
      </c>
      <c r="AS490" s="47" t="s">
        <v>968</v>
      </c>
      <c r="AT490" s="47" t="s">
        <v>965</v>
      </c>
      <c r="AU490" s="47" t="s">
        <v>968</v>
      </c>
      <c r="AV490" s="47" t="s">
        <v>967</v>
      </c>
      <c r="AW490" s="47" t="s">
        <v>20</v>
      </c>
      <c r="AX490" s="47" t="s">
        <v>20</v>
      </c>
      <c r="AY490" s="42">
        <f>COUNTIFS($T490:$AX490,"P")</f>
        <v>16</v>
      </c>
      <c r="AZ490" s="42">
        <f>COUNTIFS($T490:$AX490,"HD")/2</f>
        <v>0</v>
      </c>
      <c r="BA490" s="42">
        <f>COUNTIFS($T490:$AX490,"DO")</f>
        <v>11</v>
      </c>
      <c r="BB490" s="1">
        <f>COUNTIFS($T490:$AX490,"UPL")</f>
        <v>0</v>
      </c>
      <c r="BC490" s="42">
        <f>COUNTIFS($T490:$AX490,"LWP")</f>
        <v>0</v>
      </c>
      <c r="BD490" s="42">
        <f>SUM(COUNTIFS($T490:$AX490,{"PAT","MAT"}))</f>
        <v>0</v>
      </c>
      <c r="BE490" s="42">
        <f>COUNTIFS($T490:$AX490,"HO")</f>
        <v>0</v>
      </c>
      <c r="BF490" s="42">
        <f>COUNTIFS($T490:$AX490,"NA")</f>
        <v>0</v>
      </c>
      <c r="BG490" s="42">
        <f>COUNTIFS($T490:$AX490,"PL")</f>
        <v>2</v>
      </c>
      <c r="BH490" s="42">
        <f>COUNTIFS($T490:$AX490,"CL")</f>
        <v>2</v>
      </c>
      <c r="BI490" s="42">
        <f>COUNTIFS($T490:$AX490,"BL")</f>
        <v>0</v>
      </c>
      <c r="BJ490" s="42">
        <f>COUNTIFS($T490:$AX490,"CO")</f>
        <v>0</v>
      </c>
      <c r="BK490" s="42">
        <f t="shared" si="45"/>
        <v>4</v>
      </c>
      <c r="BL490" s="42">
        <f t="shared" si="46"/>
        <v>0</v>
      </c>
      <c r="BM490" s="42">
        <f t="shared" si="47"/>
        <v>1</v>
      </c>
      <c r="BN490" s="42">
        <f>SUM(AY490:BJ490)+SUM(COUNTIFS(Q490:AX490,{"TERM","RESIGNED"}))</f>
        <v>31</v>
      </c>
      <c r="BO490" s="1" t="s">
        <v>45</v>
      </c>
      <c r="BP490" s="42" t="s">
        <v>1018</v>
      </c>
      <c r="BQ490" s="34"/>
    </row>
    <row r="491" spans="1:69" x14ac:dyDescent="0.25">
      <c r="A491" s="32">
        <f t="shared" si="48"/>
        <v>489</v>
      </c>
      <c r="B491" s="1" t="s">
        <v>172</v>
      </c>
      <c r="C491" s="1">
        <v>103310</v>
      </c>
      <c r="D491" s="27">
        <v>103310</v>
      </c>
      <c r="E491" s="1" t="s">
        <v>946</v>
      </c>
      <c r="F491" s="34" t="s">
        <v>609</v>
      </c>
      <c r="G491" s="34" t="s">
        <v>991</v>
      </c>
      <c r="H491" s="30">
        <v>44732</v>
      </c>
      <c r="I491" s="30" t="s">
        <v>39</v>
      </c>
      <c r="J491" s="30" t="s">
        <v>39</v>
      </c>
      <c r="K491" s="42">
        <f t="shared" ca="1" si="43"/>
        <v>570</v>
      </c>
      <c r="L491" s="44" t="str">
        <f t="shared" si="44"/>
        <v>Non Billable</v>
      </c>
      <c r="M491" s="34" t="s">
        <v>130</v>
      </c>
      <c r="N491" s="1" t="s">
        <v>41</v>
      </c>
      <c r="O491" s="1" t="s">
        <v>42</v>
      </c>
      <c r="P491" s="1"/>
      <c r="Q491" s="1"/>
      <c r="R491" s="1" t="s">
        <v>43</v>
      </c>
      <c r="S491" s="33" t="s">
        <v>131</v>
      </c>
      <c r="T491" s="47" t="s">
        <v>965</v>
      </c>
      <c r="U491" s="47" t="s">
        <v>20</v>
      </c>
      <c r="V491" s="47" t="s">
        <v>20</v>
      </c>
      <c r="W491" s="47" t="s">
        <v>967</v>
      </c>
      <c r="X491" s="47" t="s">
        <v>967</v>
      </c>
      <c r="Y491" s="47" t="s">
        <v>967</v>
      </c>
      <c r="Z491" s="47" t="s">
        <v>967</v>
      </c>
      <c r="AA491" s="47" t="s">
        <v>968</v>
      </c>
      <c r="AB491" s="47" t="s">
        <v>20</v>
      </c>
      <c r="AC491" s="47" t="s">
        <v>20</v>
      </c>
      <c r="AD491" s="47" t="s">
        <v>965</v>
      </c>
      <c r="AE491" s="47" t="s">
        <v>965</v>
      </c>
      <c r="AF491" s="47" t="s">
        <v>965</v>
      </c>
      <c r="AG491" s="47" t="s">
        <v>965</v>
      </c>
      <c r="AH491" s="47" t="s">
        <v>965</v>
      </c>
      <c r="AI491" s="47" t="s">
        <v>20</v>
      </c>
      <c r="AJ491" s="47" t="s">
        <v>20</v>
      </c>
      <c r="AK491" s="47" t="s">
        <v>965</v>
      </c>
      <c r="AL491" s="47" t="s">
        <v>965</v>
      </c>
      <c r="AM491" s="47" t="s">
        <v>965</v>
      </c>
      <c r="AN491" s="47" t="s">
        <v>965</v>
      </c>
      <c r="AO491" s="47" t="s">
        <v>965</v>
      </c>
      <c r="AP491" s="47" t="s">
        <v>20</v>
      </c>
      <c r="AQ491" s="47" t="s">
        <v>20</v>
      </c>
      <c r="AR491" s="47" t="s">
        <v>20</v>
      </c>
      <c r="AS491" s="47" t="s">
        <v>965</v>
      </c>
      <c r="AT491" s="47" t="s">
        <v>965</v>
      </c>
      <c r="AU491" s="47" t="s">
        <v>965</v>
      </c>
      <c r="AV491" s="47" t="s">
        <v>965</v>
      </c>
      <c r="AW491" s="47" t="s">
        <v>20</v>
      </c>
      <c r="AX491" s="47" t="s">
        <v>20</v>
      </c>
      <c r="AY491" s="42">
        <f>COUNTIFS($T491:$AX491,"P")</f>
        <v>15</v>
      </c>
      <c r="AZ491" s="42">
        <f>COUNTIFS($T491:$AX491,"HD")/2</f>
        <v>0</v>
      </c>
      <c r="BA491" s="42">
        <f>COUNTIFS($T491:$AX491,"DO")</f>
        <v>11</v>
      </c>
      <c r="BB491" s="1">
        <f>COUNTIFS($T491:$AX491,"UPL")</f>
        <v>0</v>
      </c>
      <c r="BC491" s="42">
        <f>COUNTIFS($T491:$AX491,"LWP")</f>
        <v>0</v>
      </c>
      <c r="BD491" s="42">
        <f>SUM(COUNTIFS($T491:$AX491,{"PAT","MAT"}))</f>
        <v>0</v>
      </c>
      <c r="BE491" s="42">
        <f>COUNTIFS($T491:$AX491,"HO")</f>
        <v>0</v>
      </c>
      <c r="BF491" s="42">
        <f>COUNTIFS($T491:$AX491,"NA")</f>
        <v>0</v>
      </c>
      <c r="BG491" s="42">
        <f>COUNTIFS($T491:$AX491,"PL")</f>
        <v>1</v>
      </c>
      <c r="BH491" s="42">
        <f>COUNTIFS($T491:$AX491,"CL")</f>
        <v>4</v>
      </c>
      <c r="BI491" s="42">
        <f>COUNTIFS($T491:$AX491,"BL")</f>
        <v>0</v>
      </c>
      <c r="BJ491" s="42">
        <f>COUNTIFS($T491:$AX491,"CO")</f>
        <v>0</v>
      </c>
      <c r="BK491" s="42">
        <f t="shared" si="45"/>
        <v>5</v>
      </c>
      <c r="BL491" s="42">
        <f t="shared" si="46"/>
        <v>0</v>
      </c>
      <c r="BM491" s="42">
        <f t="shared" si="47"/>
        <v>1</v>
      </c>
      <c r="BN491" s="42">
        <f>SUM(AY491:BJ491)+SUM(COUNTIFS(Q491:AX491,{"TERM","RESIGNED"}))</f>
        <v>31</v>
      </c>
      <c r="BO491" s="1" t="s">
        <v>45</v>
      </c>
      <c r="BP491" s="42" t="s">
        <v>1019</v>
      </c>
      <c r="BQ491" s="34"/>
    </row>
    <row r="492" spans="1:69" x14ac:dyDescent="0.25">
      <c r="A492" s="32">
        <f t="shared" si="48"/>
        <v>490</v>
      </c>
      <c r="B492" s="1" t="s">
        <v>172</v>
      </c>
      <c r="C492" s="1">
        <v>103313</v>
      </c>
      <c r="D492" s="27">
        <v>103313</v>
      </c>
      <c r="E492" s="1" t="s">
        <v>946</v>
      </c>
      <c r="F492" s="34" t="s">
        <v>611</v>
      </c>
      <c r="G492" s="34" t="s">
        <v>991</v>
      </c>
      <c r="H492" s="30">
        <v>44736</v>
      </c>
      <c r="I492" s="30" t="s">
        <v>39</v>
      </c>
      <c r="J492" s="30" t="s">
        <v>39</v>
      </c>
      <c r="K492" s="42">
        <f t="shared" ca="1" si="43"/>
        <v>566</v>
      </c>
      <c r="L492" s="44" t="str">
        <f t="shared" si="44"/>
        <v>Non Billable</v>
      </c>
      <c r="M492" s="34" t="s">
        <v>130</v>
      </c>
      <c r="N492" s="1" t="s">
        <v>41</v>
      </c>
      <c r="O492" s="1" t="s">
        <v>42</v>
      </c>
      <c r="P492" s="1"/>
      <c r="Q492" s="1"/>
      <c r="R492" s="1" t="s">
        <v>43</v>
      </c>
      <c r="S492" s="33" t="s">
        <v>131</v>
      </c>
      <c r="T492" s="47" t="s">
        <v>965</v>
      </c>
      <c r="U492" s="47" t="s">
        <v>20</v>
      </c>
      <c r="V492" s="47" t="s">
        <v>20</v>
      </c>
      <c r="W492" s="47" t="s">
        <v>965</v>
      </c>
      <c r="X492" s="47" t="s">
        <v>965</v>
      </c>
      <c r="Y492" s="47" t="s">
        <v>965</v>
      </c>
      <c r="Z492" s="47" t="s">
        <v>965</v>
      </c>
      <c r="AA492" s="47" t="s">
        <v>965</v>
      </c>
      <c r="AB492" s="47" t="s">
        <v>20</v>
      </c>
      <c r="AC492" s="47" t="s">
        <v>20</v>
      </c>
      <c r="AD492" s="47" t="s">
        <v>968</v>
      </c>
      <c r="AE492" s="47" t="s">
        <v>968</v>
      </c>
      <c r="AF492" s="47" t="s">
        <v>968</v>
      </c>
      <c r="AG492" s="47" t="s">
        <v>968</v>
      </c>
      <c r="AH492" s="47" t="s">
        <v>968</v>
      </c>
      <c r="AI492" s="47" t="s">
        <v>20</v>
      </c>
      <c r="AJ492" s="47" t="s">
        <v>20</v>
      </c>
      <c r="AK492" s="47" t="s">
        <v>965</v>
      </c>
      <c r="AL492" s="47" t="s">
        <v>965</v>
      </c>
      <c r="AM492" s="47" t="s">
        <v>965</v>
      </c>
      <c r="AN492" s="47" t="s">
        <v>965</v>
      </c>
      <c r="AO492" s="47" t="s">
        <v>965</v>
      </c>
      <c r="AP492" s="47" t="s">
        <v>20</v>
      </c>
      <c r="AQ492" s="47" t="s">
        <v>20</v>
      </c>
      <c r="AR492" s="47" t="s">
        <v>20</v>
      </c>
      <c r="AS492" s="47" t="s">
        <v>965</v>
      </c>
      <c r="AT492" s="47" t="s">
        <v>965</v>
      </c>
      <c r="AU492" s="47" t="s">
        <v>965</v>
      </c>
      <c r="AV492" s="47" t="s">
        <v>965</v>
      </c>
      <c r="AW492" s="47" t="s">
        <v>20</v>
      </c>
      <c r="AX492" s="47" t="s">
        <v>20</v>
      </c>
      <c r="AY492" s="42">
        <f>COUNTIFS($T492:$AX492,"P")</f>
        <v>15</v>
      </c>
      <c r="AZ492" s="42">
        <f>COUNTIFS($T492:$AX492,"HD")/2</f>
        <v>0</v>
      </c>
      <c r="BA492" s="42">
        <f>COUNTIFS($T492:$AX492,"DO")</f>
        <v>11</v>
      </c>
      <c r="BB492" s="1">
        <f>COUNTIFS($T492:$AX492,"UPL")</f>
        <v>0</v>
      </c>
      <c r="BC492" s="42">
        <f>COUNTIFS($T492:$AX492,"LWP")</f>
        <v>0</v>
      </c>
      <c r="BD492" s="42">
        <f>SUM(COUNTIFS($T492:$AX492,{"PAT","MAT"}))</f>
        <v>0</v>
      </c>
      <c r="BE492" s="42">
        <f>COUNTIFS($T492:$AX492,"HO")</f>
        <v>0</v>
      </c>
      <c r="BF492" s="42">
        <f>COUNTIFS($T492:$AX492,"NA")</f>
        <v>0</v>
      </c>
      <c r="BG492" s="42">
        <f>COUNTIFS($T492:$AX492,"PL")</f>
        <v>5</v>
      </c>
      <c r="BH492" s="42">
        <f>COUNTIFS($T492:$AX492,"CL")</f>
        <v>0</v>
      </c>
      <c r="BI492" s="42">
        <f>COUNTIFS($T492:$AX492,"BL")</f>
        <v>0</v>
      </c>
      <c r="BJ492" s="42">
        <f>COUNTIFS($T492:$AX492,"CO")</f>
        <v>0</v>
      </c>
      <c r="BK492" s="42">
        <f t="shared" si="45"/>
        <v>5</v>
      </c>
      <c r="BL492" s="42">
        <f t="shared" si="46"/>
        <v>0</v>
      </c>
      <c r="BM492" s="42">
        <f t="shared" si="47"/>
        <v>1</v>
      </c>
      <c r="BN492" s="42">
        <f>SUM(AY492:BJ492)+SUM(COUNTIFS(Q492:AX492,{"TERM","RESIGNED"}))</f>
        <v>31</v>
      </c>
      <c r="BO492" s="1" t="s">
        <v>45</v>
      </c>
      <c r="BP492" s="42" t="s">
        <v>1019</v>
      </c>
      <c r="BQ492" s="34"/>
    </row>
    <row r="493" spans="1:69" x14ac:dyDescent="0.25">
      <c r="A493" s="32">
        <f t="shared" si="48"/>
        <v>491</v>
      </c>
      <c r="B493" s="1" t="s">
        <v>172</v>
      </c>
      <c r="C493" s="1">
        <v>103316</v>
      </c>
      <c r="D493" s="27">
        <v>103316</v>
      </c>
      <c r="E493" s="1" t="s">
        <v>946</v>
      </c>
      <c r="F493" s="34" t="s">
        <v>613</v>
      </c>
      <c r="G493" s="34" t="s">
        <v>190</v>
      </c>
      <c r="H493" s="30">
        <v>44736</v>
      </c>
      <c r="I493" s="30" t="s">
        <v>39</v>
      </c>
      <c r="J493" s="30" t="s">
        <v>39</v>
      </c>
      <c r="K493" s="42">
        <f t="shared" ca="1" si="43"/>
        <v>566</v>
      </c>
      <c r="L493" s="44" t="str">
        <f t="shared" si="44"/>
        <v>Billable</v>
      </c>
      <c r="M493" s="34" t="s">
        <v>187</v>
      </c>
      <c r="N493" s="1" t="s">
        <v>41</v>
      </c>
      <c r="O493" s="1" t="s">
        <v>42</v>
      </c>
      <c r="P493" s="1"/>
      <c r="Q493" s="1"/>
      <c r="R493" s="1" t="s">
        <v>43</v>
      </c>
      <c r="S493" s="33" t="s">
        <v>182</v>
      </c>
      <c r="T493" s="47" t="s">
        <v>965</v>
      </c>
      <c r="U493" s="47" t="s">
        <v>20</v>
      </c>
      <c r="V493" s="47" t="s">
        <v>20</v>
      </c>
      <c r="W493" s="47" t="s">
        <v>967</v>
      </c>
      <c r="X493" s="47" t="s">
        <v>965</v>
      </c>
      <c r="Y493" s="47" t="s">
        <v>965</v>
      </c>
      <c r="Z493" s="47" t="s">
        <v>965</v>
      </c>
      <c r="AA493" s="47" t="s">
        <v>965</v>
      </c>
      <c r="AB493" s="47" t="s">
        <v>20</v>
      </c>
      <c r="AC493" s="47" t="s">
        <v>20</v>
      </c>
      <c r="AD493" s="47" t="s">
        <v>965</v>
      </c>
      <c r="AE493" s="47" t="s">
        <v>965</v>
      </c>
      <c r="AF493" s="47" t="s">
        <v>965</v>
      </c>
      <c r="AG493" s="47" t="s">
        <v>965</v>
      </c>
      <c r="AH493" s="47" t="s">
        <v>965</v>
      </c>
      <c r="AI493" s="47" t="s">
        <v>20</v>
      </c>
      <c r="AJ493" s="47" t="s">
        <v>20</v>
      </c>
      <c r="AK493" s="47" t="s">
        <v>965</v>
      </c>
      <c r="AL493" s="47" t="s">
        <v>965</v>
      </c>
      <c r="AM493" s="47" t="s">
        <v>965</v>
      </c>
      <c r="AN493" s="47" t="s">
        <v>965</v>
      </c>
      <c r="AO493" s="47" t="s">
        <v>965</v>
      </c>
      <c r="AP493" s="47" t="s">
        <v>20</v>
      </c>
      <c r="AQ493" s="47" t="s">
        <v>20</v>
      </c>
      <c r="AR493" s="47" t="s">
        <v>20</v>
      </c>
      <c r="AS493" s="47" t="s">
        <v>965</v>
      </c>
      <c r="AT493" s="47" t="s">
        <v>965</v>
      </c>
      <c r="AU493" s="47" t="s">
        <v>22</v>
      </c>
      <c r="AV493" s="47" t="s">
        <v>967</v>
      </c>
      <c r="AW493" s="47" t="s">
        <v>20</v>
      </c>
      <c r="AX493" s="47" t="s">
        <v>20</v>
      </c>
      <c r="AY493" s="42">
        <f>COUNTIFS($T493:$AX493,"P")</f>
        <v>17</v>
      </c>
      <c r="AZ493" s="42">
        <f>COUNTIFS($T493:$AX493,"HD")/2</f>
        <v>0</v>
      </c>
      <c r="BA493" s="42">
        <f>COUNTIFS($T493:$AX493,"DO")</f>
        <v>11</v>
      </c>
      <c r="BB493" s="1">
        <f>COUNTIFS($T493:$AX493,"UPL")</f>
        <v>0</v>
      </c>
      <c r="BC493" s="42">
        <f>COUNTIFS($T493:$AX493,"LWP")</f>
        <v>1</v>
      </c>
      <c r="BD493" s="42">
        <f>SUM(COUNTIFS($T493:$AX493,{"PAT","MAT"}))</f>
        <v>0</v>
      </c>
      <c r="BE493" s="42">
        <f>COUNTIFS($T493:$AX493,"HO")</f>
        <v>0</v>
      </c>
      <c r="BF493" s="42">
        <f>COUNTIFS($T493:$AX493,"NA")</f>
        <v>0</v>
      </c>
      <c r="BG493" s="42">
        <f>COUNTIFS($T493:$AX493,"PL")</f>
        <v>0</v>
      </c>
      <c r="BH493" s="42">
        <f>COUNTIFS($T493:$AX493,"CL")</f>
        <v>2</v>
      </c>
      <c r="BI493" s="42">
        <f>COUNTIFS($T493:$AX493,"BL")</f>
        <v>0</v>
      </c>
      <c r="BJ493" s="42">
        <f>COUNTIFS($T493:$AX493,"CO")</f>
        <v>0</v>
      </c>
      <c r="BK493" s="42">
        <f t="shared" si="45"/>
        <v>2</v>
      </c>
      <c r="BL493" s="42">
        <f t="shared" si="46"/>
        <v>1</v>
      </c>
      <c r="BM493" s="42">
        <f t="shared" si="47"/>
        <v>1</v>
      </c>
      <c r="BN493" s="42">
        <f>SUM(AY493:BJ493)+SUM(COUNTIFS(Q493:AX493,{"TERM","RESIGNED"}))</f>
        <v>31</v>
      </c>
      <c r="BO493" s="1" t="s">
        <v>45</v>
      </c>
      <c r="BP493" s="42" t="s">
        <v>1018</v>
      </c>
      <c r="BQ493" s="34"/>
    </row>
    <row r="494" spans="1:69" x14ac:dyDescent="0.25">
      <c r="A494" s="32">
        <f t="shared" si="48"/>
        <v>492</v>
      </c>
      <c r="B494" s="1" t="s">
        <v>172</v>
      </c>
      <c r="C494" s="1">
        <v>103320</v>
      </c>
      <c r="D494" s="27">
        <v>103320</v>
      </c>
      <c r="E494" s="1" t="s">
        <v>946</v>
      </c>
      <c r="F494" s="34" t="s">
        <v>614</v>
      </c>
      <c r="G494" s="34" t="s">
        <v>190</v>
      </c>
      <c r="H494" s="30">
        <v>44736</v>
      </c>
      <c r="I494" s="30" t="s">
        <v>39</v>
      </c>
      <c r="J494" s="30" t="s">
        <v>39</v>
      </c>
      <c r="K494" s="42">
        <f t="shared" ca="1" si="43"/>
        <v>566</v>
      </c>
      <c r="L494" s="44" t="str">
        <f t="shared" si="44"/>
        <v>Billable</v>
      </c>
      <c r="M494" s="34" t="s">
        <v>187</v>
      </c>
      <c r="N494" s="1" t="s">
        <v>41</v>
      </c>
      <c r="O494" s="1" t="s">
        <v>42</v>
      </c>
      <c r="P494" s="1"/>
      <c r="Q494" s="1"/>
      <c r="R494" s="1" t="s">
        <v>43</v>
      </c>
      <c r="S494" s="33" t="s">
        <v>188</v>
      </c>
      <c r="T494" s="47" t="s">
        <v>965</v>
      </c>
      <c r="U494" s="47" t="s">
        <v>20</v>
      </c>
      <c r="V494" s="47" t="s">
        <v>20</v>
      </c>
      <c r="W494" s="47" t="s">
        <v>967</v>
      </c>
      <c r="X494" s="47" t="s">
        <v>965</v>
      </c>
      <c r="Y494" s="47" t="s">
        <v>965</v>
      </c>
      <c r="Z494" s="47" t="s">
        <v>965</v>
      </c>
      <c r="AA494" s="47" t="s">
        <v>965</v>
      </c>
      <c r="AB494" s="47" t="s">
        <v>20</v>
      </c>
      <c r="AC494" s="47" t="s">
        <v>20</v>
      </c>
      <c r="AD494" s="47" t="s">
        <v>965</v>
      </c>
      <c r="AE494" s="47" t="s">
        <v>965</v>
      </c>
      <c r="AF494" s="47" t="s">
        <v>965</v>
      </c>
      <c r="AG494" s="47" t="s">
        <v>965</v>
      </c>
      <c r="AH494" s="47" t="s">
        <v>965</v>
      </c>
      <c r="AI494" s="47" t="s">
        <v>20</v>
      </c>
      <c r="AJ494" s="47" t="s">
        <v>20</v>
      </c>
      <c r="AK494" s="47" t="s">
        <v>965</v>
      </c>
      <c r="AL494" s="47" t="s">
        <v>965</v>
      </c>
      <c r="AM494" s="47" t="s">
        <v>965</v>
      </c>
      <c r="AN494" s="47" t="s">
        <v>965</v>
      </c>
      <c r="AO494" s="47" t="s">
        <v>968</v>
      </c>
      <c r="AP494" s="47" t="s">
        <v>20</v>
      </c>
      <c r="AQ494" s="47" t="s">
        <v>20</v>
      </c>
      <c r="AR494" s="47" t="s">
        <v>20</v>
      </c>
      <c r="AS494" s="47" t="s">
        <v>968</v>
      </c>
      <c r="AT494" s="47" t="s">
        <v>968</v>
      </c>
      <c r="AU494" s="47" t="s">
        <v>968</v>
      </c>
      <c r="AV494" s="47" t="s">
        <v>968</v>
      </c>
      <c r="AW494" s="47" t="s">
        <v>20</v>
      </c>
      <c r="AX494" s="47" t="s">
        <v>20</v>
      </c>
      <c r="AY494" s="42">
        <f>COUNTIFS($T494:$AX494,"P")</f>
        <v>14</v>
      </c>
      <c r="AZ494" s="42">
        <f>COUNTIFS($T494:$AX494,"HD")/2</f>
        <v>0</v>
      </c>
      <c r="BA494" s="42">
        <f>COUNTIFS($T494:$AX494,"DO")</f>
        <v>11</v>
      </c>
      <c r="BB494" s="1">
        <f>COUNTIFS($T494:$AX494,"UPL")</f>
        <v>0</v>
      </c>
      <c r="BC494" s="42">
        <f>COUNTIFS($T494:$AX494,"LWP")</f>
        <v>0</v>
      </c>
      <c r="BD494" s="42">
        <f>SUM(COUNTIFS($T494:$AX494,{"PAT","MAT"}))</f>
        <v>0</v>
      </c>
      <c r="BE494" s="42">
        <f>COUNTIFS($T494:$AX494,"HO")</f>
        <v>0</v>
      </c>
      <c r="BF494" s="42">
        <f>COUNTIFS($T494:$AX494,"NA")</f>
        <v>0</v>
      </c>
      <c r="BG494" s="42">
        <f>COUNTIFS($T494:$AX494,"PL")</f>
        <v>5</v>
      </c>
      <c r="BH494" s="42">
        <f>COUNTIFS($T494:$AX494,"CL")</f>
        <v>1</v>
      </c>
      <c r="BI494" s="42">
        <f>COUNTIFS($T494:$AX494,"BL")</f>
        <v>0</v>
      </c>
      <c r="BJ494" s="42">
        <f>COUNTIFS($T494:$AX494,"CO")</f>
        <v>0</v>
      </c>
      <c r="BK494" s="42">
        <f t="shared" si="45"/>
        <v>6</v>
      </c>
      <c r="BL494" s="42">
        <f t="shared" si="46"/>
        <v>0</v>
      </c>
      <c r="BM494" s="42">
        <f t="shared" si="47"/>
        <v>1</v>
      </c>
      <c r="BN494" s="42">
        <f>SUM(AY494:BJ494)+SUM(COUNTIFS(Q494:AX494,{"TERM","RESIGNED"}))</f>
        <v>31</v>
      </c>
      <c r="BO494" s="1" t="s">
        <v>45</v>
      </c>
      <c r="BP494" s="42" t="s">
        <v>1020</v>
      </c>
      <c r="BQ494" s="34"/>
    </row>
    <row r="495" spans="1:69" x14ac:dyDescent="0.25">
      <c r="A495" s="32">
        <f t="shared" si="48"/>
        <v>493</v>
      </c>
      <c r="B495" s="1" t="s">
        <v>172</v>
      </c>
      <c r="C495" s="1">
        <v>103326</v>
      </c>
      <c r="D495" s="27">
        <v>103326</v>
      </c>
      <c r="E495" s="1" t="s">
        <v>946</v>
      </c>
      <c r="F495" s="34" t="s">
        <v>610</v>
      </c>
      <c r="G495" s="34" t="s">
        <v>190</v>
      </c>
      <c r="H495" s="30">
        <v>44736</v>
      </c>
      <c r="I495" s="30" t="s">
        <v>39</v>
      </c>
      <c r="J495" s="30" t="s">
        <v>39</v>
      </c>
      <c r="K495" s="42">
        <f t="shared" ca="1" si="43"/>
        <v>566</v>
      </c>
      <c r="L495" s="44" t="str">
        <f t="shared" si="44"/>
        <v>Billable</v>
      </c>
      <c r="M495" s="34" t="s">
        <v>187</v>
      </c>
      <c r="N495" s="1" t="s">
        <v>41</v>
      </c>
      <c r="O495" s="1" t="s">
        <v>42</v>
      </c>
      <c r="P495" s="1"/>
      <c r="Q495" s="1"/>
      <c r="R495" s="1" t="s">
        <v>43</v>
      </c>
      <c r="S495" s="33" t="s">
        <v>182</v>
      </c>
      <c r="T495" s="47" t="s">
        <v>965</v>
      </c>
      <c r="U495" s="47" t="s">
        <v>20</v>
      </c>
      <c r="V495" s="47" t="s">
        <v>20</v>
      </c>
      <c r="W495" s="47" t="s">
        <v>965</v>
      </c>
      <c r="X495" s="47" t="s">
        <v>965</v>
      </c>
      <c r="Y495" s="47" t="s">
        <v>965</v>
      </c>
      <c r="Z495" s="47" t="s">
        <v>965</v>
      </c>
      <c r="AA495" s="47" t="s">
        <v>965</v>
      </c>
      <c r="AB495" s="47" t="s">
        <v>20</v>
      </c>
      <c r="AC495" s="47" t="s">
        <v>20</v>
      </c>
      <c r="AD495" s="47" t="s">
        <v>965</v>
      </c>
      <c r="AE495" s="47" t="s">
        <v>965</v>
      </c>
      <c r="AF495" s="47" t="s">
        <v>965</v>
      </c>
      <c r="AG495" s="47" t="s">
        <v>965</v>
      </c>
      <c r="AH495" s="47" t="s">
        <v>965</v>
      </c>
      <c r="AI495" s="47" t="s">
        <v>20</v>
      </c>
      <c r="AJ495" s="47" t="s">
        <v>20</v>
      </c>
      <c r="AK495" s="47" t="s">
        <v>967</v>
      </c>
      <c r="AL495" s="47" t="s">
        <v>967</v>
      </c>
      <c r="AM495" s="47" t="s">
        <v>967</v>
      </c>
      <c r="AN495" s="47" t="s">
        <v>967</v>
      </c>
      <c r="AO495" s="47" t="s">
        <v>967</v>
      </c>
      <c r="AP495" s="47" t="s">
        <v>20</v>
      </c>
      <c r="AQ495" s="47" t="s">
        <v>20</v>
      </c>
      <c r="AR495" s="47" t="s">
        <v>20</v>
      </c>
      <c r="AS495" s="47" t="s">
        <v>967</v>
      </c>
      <c r="AT495" s="47" t="s">
        <v>968</v>
      </c>
      <c r="AU495" s="47" t="s">
        <v>968</v>
      </c>
      <c r="AV495" s="47" t="s">
        <v>968</v>
      </c>
      <c r="AW495" s="47" t="s">
        <v>20</v>
      </c>
      <c r="AX495" s="47" t="s">
        <v>20</v>
      </c>
      <c r="AY495" s="42">
        <f>COUNTIFS($T495:$AX495,"P")</f>
        <v>11</v>
      </c>
      <c r="AZ495" s="42">
        <f>COUNTIFS($T495:$AX495,"HD")/2</f>
        <v>0</v>
      </c>
      <c r="BA495" s="42">
        <f>COUNTIFS($T495:$AX495,"DO")</f>
        <v>11</v>
      </c>
      <c r="BB495" s="1">
        <f>COUNTIFS($T495:$AX495,"UPL")</f>
        <v>0</v>
      </c>
      <c r="BC495" s="42">
        <f>COUNTIFS($T495:$AX495,"LWP")</f>
        <v>0</v>
      </c>
      <c r="BD495" s="42">
        <f>SUM(COUNTIFS($T495:$AX495,{"PAT","MAT"}))</f>
        <v>0</v>
      </c>
      <c r="BE495" s="42">
        <f>COUNTIFS($T495:$AX495,"HO")</f>
        <v>0</v>
      </c>
      <c r="BF495" s="42">
        <f>COUNTIFS($T495:$AX495,"NA")</f>
        <v>0</v>
      </c>
      <c r="BG495" s="42">
        <f>COUNTIFS($T495:$AX495,"PL")</f>
        <v>3</v>
      </c>
      <c r="BH495" s="42">
        <f>COUNTIFS($T495:$AX495,"CL")</f>
        <v>6</v>
      </c>
      <c r="BI495" s="42">
        <f>COUNTIFS($T495:$AX495,"BL")</f>
        <v>0</v>
      </c>
      <c r="BJ495" s="42">
        <f>COUNTIFS($T495:$AX495,"CO")</f>
        <v>0</v>
      </c>
      <c r="BK495" s="42">
        <f t="shared" si="45"/>
        <v>9</v>
      </c>
      <c r="BL495" s="42">
        <f t="shared" si="46"/>
        <v>0</v>
      </c>
      <c r="BM495" s="42">
        <f t="shared" si="47"/>
        <v>0</v>
      </c>
      <c r="BN495" s="42">
        <f>SUM(AY495:BJ495)+SUM(COUNTIFS(Q495:AX495,{"TERM","RESIGNED"}))</f>
        <v>31</v>
      </c>
      <c r="BO495" s="1" t="s">
        <v>45</v>
      </c>
      <c r="BP495" s="42" t="s">
        <v>1018</v>
      </c>
      <c r="BQ495" s="34"/>
    </row>
    <row r="496" spans="1:69" x14ac:dyDescent="0.25">
      <c r="A496" s="32">
        <f t="shared" si="48"/>
        <v>494</v>
      </c>
      <c r="B496" s="1" t="s">
        <v>172</v>
      </c>
      <c r="C496" s="1">
        <v>103344</v>
      </c>
      <c r="D496" s="27">
        <v>103344</v>
      </c>
      <c r="E496" s="1" t="s">
        <v>946</v>
      </c>
      <c r="F496" s="34" t="s">
        <v>612</v>
      </c>
      <c r="G496" s="34" t="s">
        <v>123</v>
      </c>
      <c r="H496" s="30">
        <v>44736</v>
      </c>
      <c r="I496" s="30" t="s">
        <v>39</v>
      </c>
      <c r="J496" s="30" t="s">
        <v>39</v>
      </c>
      <c r="K496" s="42">
        <f t="shared" ca="1" si="43"/>
        <v>566</v>
      </c>
      <c r="L496" s="44" t="str">
        <f t="shared" si="44"/>
        <v>Billable</v>
      </c>
      <c r="M496" s="34" t="s">
        <v>124</v>
      </c>
      <c r="N496" s="1" t="s">
        <v>41</v>
      </c>
      <c r="O496" s="1" t="s">
        <v>42</v>
      </c>
      <c r="P496" s="1"/>
      <c r="Q496" s="1"/>
      <c r="R496" s="1" t="s">
        <v>43</v>
      </c>
      <c r="S496" s="33" t="s">
        <v>301</v>
      </c>
      <c r="T496" s="47" t="s">
        <v>965</v>
      </c>
      <c r="U496" s="47" t="s">
        <v>20</v>
      </c>
      <c r="V496" s="47" t="s">
        <v>20</v>
      </c>
      <c r="W496" s="47" t="s">
        <v>967</v>
      </c>
      <c r="X496" s="47" t="s">
        <v>965</v>
      </c>
      <c r="Y496" s="47" t="s">
        <v>965</v>
      </c>
      <c r="Z496" s="47" t="s">
        <v>965</v>
      </c>
      <c r="AA496" s="47" t="s">
        <v>965</v>
      </c>
      <c r="AB496" s="47" t="s">
        <v>20</v>
      </c>
      <c r="AC496" s="47" t="s">
        <v>20</v>
      </c>
      <c r="AD496" s="47" t="s">
        <v>965</v>
      </c>
      <c r="AE496" s="47" t="s">
        <v>965</v>
      </c>
      <c r="AF496" s="47" t="s">
        <v>965</v>
      </c>
      <c r="AG496" s="47" t="s">
        <v>965</v>
      </c>
      <c r="AH496" s="47" t="s">
        <v>965</v>
      </c>
      <c r="AI496" s="47" t="s">
        <v>20</v>
      </c>
      <c r="AJ496" s="47" t="s">
        <v>20</v>
      </c>
      <c r="AK496" s="47" t="s">
        <v>965</v>
      </c>
      <c r="AL496" s="47" t="s">
        <v>965</v>
      </c>
      <c r="AM496" s="47" t="s">
        <v>965</v>
      </c>
      <c r="AN496" s="47" t="s">
        <v>965</v>
      </c>
      <c r="AO496" s="47" t="s">
        <v>967</v>
      </c>
      <c r="AP496" s="47" t="s">
        <v>20</v>
      </c>
      <c r="AQ496" s="47" t="s">
        <v>20</v>
      </c>
      <c r="AR496" s="47" t="s">
        <v>20</v>
      </c>
      <c r="AS496" s="47" t="s">
        <v>965</v>
      </c>
      <c r="AT496" s="47" t="s">
        <v>965</v>
      </c>
      <c r="AU496" s="47" t="s">
        <v>965</v>
      </c>
      <c r="AV496" s="47" t="s">
        <v>965</v>
      </c>
      <c r="AW496" s="47" t="s">
        <v>20</v>
      </c>
      <c r="AX496" s="47" t="s">
        <v>20</v>
      </c>
      <c r="AY496" s="42">
        <f>COUNTIFS($T496:$AX496,"P")</f>
        <v>18</v>
      </c>
      <c r="AZ496" s="42">
        <f>COUNTIFS($T496:$AX496,"HD")/2</f>
        <v>0</v>
      </c>
      <c r="BA496" s="42">
        <f>COUNTIFS($T496:$AX496,"DO")</f>
        <v>11</v>
      </c>
      <c r="BB496" s="1">
        <f>COUNTIFS($T496:$AX496,"UPL")</f>
        <v>0</v>
      </c>
      <c r="BC496" s="42">
        <f>COUNTIFS($T496:$AX496,"LWP")</f>
        <v>0</v>
      </c>
      <c r="BD496" s="42">
        <f>SUM(COUNTIFS($T496:$AX496,{"PAT","MAT"}))</f>
        <v>0</v>
      </c>
      <c r="BE496" s="42">
        <f>COUNTIFS($T496:$AX496,"HO")</f>
        <v>0</v>
      </c>
      <c r="BF496" s="42">
        <f>COUNTIFS($T496:$AX496,"NA")</f>
        <v>0</v>
      </c>
      <c r="BG496" s="42">
        <f>COUNTIFS($T496:$AX496,"PL")</f>
        <v>0</v>
      </c>
      <c r="BH496" s="42">
        <f>COUNTIFS($T496:$AX496,"CL")</f>
        <v>2</v>
      </c>
      <c r="BI496" s="42">
        <f>COUNTIFS($T496:$AX496,"BL")</f>
        <v>0</v>
      </c>
      <c r="BJ496" s="42">
        <f>COUNTIFS($T496:$AX496,"CO")</f>
        <v>0</v>
      </c>
      <c r="BK496" s="42">
        <f t="shared" si="45"/>
        <v>2</v>
      </c>
      <c r="BL496" s="42">
        <f t="shared" si="46"/>
        <v>1</v>
      </c>
      <c r="BM496" s="42">
        <f t="shared" si="47"/>
        <v>1</v>
      </c>
      <c r="BN496" s="42">
        <f>SUM(AY496:BJ496)+SUM(COUNTIFS(Q496:AX496,{"TERM","RESIGNED"}))</f>
        <v>31</v>
      </c>
      <c r="BO496" s="1" t="s">
        <v>45</v>
      </c>
      <c r="BP496" s="42" t="s">
        <v>1018</v>
      </c>
      <c r="BQ496" s="34"/>
    </row>
    <row r="497" spans="1:69" x14ac:dyDescent="0.25">
      <c r="A497" s="32">
        <f t="shared" si="48"/>
        <v>495</v>
      </c>
      <c r="B497" s="1" t="s">
        <v>172</v>
      </c>
      <c r="C497" s="1">
        <v>103398</v>
      </c>
      <c r="D497" s="27">
        <v>103398</v>
      </c>
      <c r="E497" s="1" t="s">
        <v>946</v>
      </c>
      <c r="F497" s="34" t="s">
        <v>615</v>
      </c>
      <c r="G497" s="34" t="s">
        <v>190</v>
      </c>
      <c r="H497" s="30">
        <v>44743</v>
      </c>
      <c r="I497" s="30" t="s">
        <v>39</v>
      </c>
      <c r="J497" s="30" t="s">
        <v>39</v>
      </c>
      <c r="K497" s="42">
        <f t="shared" ca="1" si="43"/>
        <v>559</v>
      </c>
      <c r="L497" s="44" t="str">
        <f t="shared" si="44"/>
        <v>Billable</v>
      </c>
      <c r="M497" s="34" t="s">
        <v>187</v>
      </c>
      <c r="N497" s="1" t="s">
        <v>41</v>
      </c>
      <c r="O497" s="1" t="s">
        <v>42</v>
      </c>
      <c r="P497" s="1"/>
      <c r="Q497" s="1"/>
      <c r="R497" s="1" t="s">
        <v>43</v>
      </c>
      <c r="S497" s="33" t="s">
        <v>188</v>
      </c>
      <c r="T497" s="47" t="s">
        <v>965</v>
      </c>
      <c r="U497" s="47" t="s">
        <v>20</v>
      </c>
      <c r="V497" s="47" t="s">
        <v>20</v>
      </c>
      <c r="W497" s="47" t="s">
        <v>967</v>
      </c>
      <c r="X497" s="47" t="s">
        <v>965</v>
      </c>
      <c r="Y497" s="47" t="s">
        <v>965</v>
      </c>
      <c r="Z497" s="47" t="s">
        <v>967</v>
      </c>
      <c r="AA497" s="47" t="s">
        <v>967</v>
      </c>
      <c r="AB497" s="47" t="s">
        <v>20</v>
      </c>
      <c r="AC497" s="47" t="s">
        <v>20</v>
      </c>
      <c r="AD497" s="47" t="s">
        <v>968</v>
      </c>
      <c r="AE497" s="47" t="s">
        <v>968</v>
      </c>
      <c r="AF497" s="47" t="s">
        <v>968</v>
      </c>
      <c r="AG497" s="47" t="s">
        <v>968</v>
      </c>
      <c r="AH497" s="47" t="s">
        <v>968</v>
      </c>
      <c r="AI497" s="47" t="s">
        <v>20</v>
      </c>
      <c r="AJ497" s="47" t="s">
        <v>20</v>
      </c>
      <c r="AK497" s="47" t="s">
        <v>968</v>
      </c>
      <c r="AL497" s="47" t="s">
        <v>968</v>
      </c>
      <c r="AM497" s="47" t="s">
        <v>968</v>
      </c>
      <c r="AN497" s="47" t="s">
        <v>968</v>
      </c>
      <c r="AO497" s="47" t="s">
        <v>968</v>
      </c>
      <c r="AP497" s="47" t="s">
        <v>20</v>
      </c>
      <c r="AQ497" s="47" t="s">
        <v>20</v>
      </c>
      <c r="AR497" s="47" t="s">
        <v>20</v>
      </c>
      <c r="AS497" s="47" t="s">
        <v>968</v>
      </c>
      <c r="AT497" s="47" t="s">
        <v>968</v>
      </c>
      <c r="AU497" s="47" t="s">
        <v>967</v>
      </c>
      <c r="AV497" s="47" t="s">
        <v>967</v>
      </c>
      <c r="AW497" s="47" t="s">
        <v>20</v>
      </c>
      <c r="AX497" s="47" t="s">
        <v>20</v>
      </c>
      <c r="AY497" s="42">
        <f>COUNTIFS($T497:$AX497,"P")</f>
        <v>3</v>
      </c>
      <c r="AZ497" s="42">
        <f>COUNTIFS($T497:$AX497,"HD")/2</f>
        <v>0</v>
      </c>
      <c r="BA497" s="42">
        <f>COUNTIFS($T497:$AX497,"DO")</f>
        <v>11</v>
      </c>
      <c r="BB497" s="1">
        <f>COUNTIFS($T497:$AX497,"UPL")</f>
        <v>0</v>
      </c>
      <c r="BC497" s="42">
        <f>COUNTIFS($T497:$AX497,"LWP")</f>
        <v>0</v>
      </c>
      <c r="BD497" s="42">
        <f>SUM(COUNTIFS($T497:$AX497,{"PAT","MAT"}))</f>
        <v>0</v>
      </c>
      <c r="BE497" s="42">
        <f>COUNTIFS($T497:$AX497,"HO")</f>
        <v>0</v>
      </c>
      <c r="BF497" s="42">
        <f>COUNTIFS($T497:$AX497,"NA")</f>
        <v>0</v>
      </c>
      <c r="BG497" s="42">
        <f>COUNTIFS($T497:$AX497,"PL")</f>
        <v>12</v>
      </c>
      <c r="BH497" s="42">
        <f>COUNTIFS($T497:$AX497,"CL")</f>
        <v>5</v>
      </c>
      <c r="BI497" s="42">
        <f>COUNTIFS($T497:$AX497,"BL")</f>
        <v>0</v>
      </c>
      <c r="BJ497" s="42">
        <f>COUNTIFS($T497:$AX497,"CO")</f>
        <v>0</v>
      </c>
      <c r="BK497" s="42">
        <f t="shared" si="45"/>
        <v>17</v>
      </c>
      <c r="BL497" s="42">
        <f t="shared" si="46"/>
        <v>0</v>
      </c>
      <c r="BM497" s="42">
        <f t="shared" si="47"/>
        <v>0</v>
      </c>
      <c r="BN497" s="42">
        <f>SUM(AY497:BJ497)+SUM(COUNTIFS(Q497:AX497,{"TERM","RESIGNED"}))</f>
        <v>31</v>
      </c>
      <c r="BO497" s="1" t="s">
        <v>45</v>
      </c>
      <c r="BP497" s="42" t="s">
        <v>1020</v>
      </c>
      <c r="BQ497" s="34"/>
    </row>
    <row r="498" spans="1:69" x14ac:dyDescent="0.25">
      <c r="A498" s="32">
        <f t="shared" si="48"/>
        <v>496</v>
      </c>
      <c r="B498" s="1" t="s">
        <v>172</v>
      </c>
      <c r="C498" s="1">
        <v>103429</v>
      </c>
      <c r="D498" s="27">
        <v>103429</v>
      </c>
      <c r="E498" s="1" t="s">
        <v>946</v>
      </c>
      <c r="F498" s="34" t="s">
        <v>616</v>
      </c>
      <c r="G498" s="34" t="s">
        <v>123</v>
      </c>
      <c r="H498" s="30">
        <v>44743</v>
      </c>
      <c r="I498" s="30" t="s">
        <v>39</v>
      </c>
      <c r="J498" s="30" t="s">
        <v>39</v>
      </c>
      <c r="K498" s="42">
        <f t="shared" ca="1" si="43"/>
        <v>559</v>
      </c>
      <c r="L498" s="44" t="str">
        <f t="shared" si="44"/>
        <v>Billable</v>
      </c>
      <c r="M498" s="34" t="s">
        <v>124</v>
      </c>
      <c r="N498" s="1" t="s">
        <v>41</v>
      </c>
      <c r="O498" s="1" t="s">
        <v>42</v>
      </c>
      <c r="P498" s="1"/>
      <c r="Q498" s="1"/>
      <c r="R498" s="1" t="s">
        <v>43</v>
      </c>
      <c r="S498" s="33" t="s">
        <v>154</v>
      </c>
      <c r="T498" s="47" t="s">
        <v>965</v>
      </c>
      <c r="U498" s="47" t="s">
        <v>20</v>
      </c>
      <c r="V498" s="47" t="s">
        <v>20</v>
      </c>
      <c r="W498" s="47" t="s">
        <v>965</v>
      </c>
      <c r="X498" s="47" t="s">
        <v>965</v>
      </c>
      <c r="Y498" s="47" t="s">
        <v>965</v>
      </c>
      <c r="Z498" s="47" t="s">
        <v>965</v>
      </c>
      <c r="AA498" s="47" t="s">
        <v>965</v>
      </c>
      <c r="AB498" s="47" t="s">
        <v>20</v>
      </c>
      <c r="AC498" s="47" t="s">
        <v>20</v>
      </c>
      <c r="AD498" s="47" t="s">
        <v>965</v>
      </c>
      <c r="AE498" s="47" t="s">
        <v>965</v>
      </c>
      <c r="AF498" s="47" t="s">
        <v>965</v>
      </c>
      <c r="AG498" s="47" t="s">
        <v>965</v>
      </c>
      <c r="AH498" s="47" t="s">
        <v>967</v>
      </c>
      <c r="AI498" s="47" t="s">
        <v>20</v>
      </c>
      <c r="AJ498" s="47" t="s">
        <v>20</v>
      </c>
      <c r="AK498" s="47" t="s">
        <v>967</v>
      </c>
      <c r="AL498" s="47" t="s">
        <v>968</v>
      </c>
      <c r="AM498" s="47" t="s">
        <v>965</v>
      </c>
      <c r="AN498" s="47" t="s">
        <v>965</v>
      </c>
      <c r="AO498" s="47" t="s">
        <v>965</v>
      </c>
      <c r="AP498" s="47" t="s">
        <v>20</v>
      </c>
      <c r="AQ498" s="47" t="s">
        <v>20</v>
      </c>
      <c r="AR498" s="47" t="s">
        <v>20</v>
      </c>
      <c r="AS498" s="47" t="s">
        <v>965</v>
      </c>
      <c r="AT498" s="47" t="s">
        <v>965</v>
      </c>
      <c r="AU498" s="47" t="s">
        <v>965</v>
      </c>
      <c r="AV498" s="47" t="s">
        <v>22</v>
      </c>
      <c r="AW498" s="47" t="s">
        <v>20</v>
      </c>
      <c r="AX498" s="47" t="s">
        <v>20</v>
      </c>
      <c r="AY498" s="42">
        <f>COUNTIFS($T498:$AX498,"P")</f>
        <v>16</v>
      </c>
      <c r="AZ498" s="42">
        <f>COUNTIFS($T498:$AX498,"HD")/2</f>
        <v>0</v>
      </c>
      <c r="BA498" s="42">
        <f>COUNTIFS($T498:$AX498,"DO")</f>
        <v>11</v>
      </c>
      <c r="BB498" s="1">
        <f>COUNTIFS($T498:$AX498,"UPL")</f>
        <v>0</v>
      </c>
      <c r="BC498" s="42">
        <f>COUNTIFS($T498:$AX498,"LWP")</f>
        <v>1</v>
      </c>
      <c r="BD498" s="42">
        <f>SUM(COUNTIFS($T498:$AX498,{"PAT","MAT"}))</f>
        <v>0</v>
      </c>
      <c r="BE498" s="42">
        <f>COUNTIFS($T498:$AX498,"HO")</f>
        <v>0</v>
      </c>
      <c r="BF498" s="42">
        <f>COUNTIFS($T498:$AX498,"NA")</f>
        <v>0</v>
      </c>
      <c r="BG498" s="42">
        <f>COUNTIFS($T498:$AX498,"PL")</f>
        <v>1</v>
      </c>
      <c r="BH498" s="42">
        <f>COUNTIFS($T498:$AX498,"CL")</f>
        <v>2</v>
      </c>
      <c r="BI498" s="42">
        <f>COUNTIFS($T498:$AX498,"BL")</f>
        <v>0</v>
      </c>
      <c r="BJ498" s="42">
        <f>COUNTIFS($T498:$AX498,"CO")</f>
        <v>0</v>
      </c>
      <c r="BK498" s="42">
        <f t="shared" si="45"/>
        <v>3</v>
      </c>
      <c r="BL498" s="42">
        <f t="shared" si="46"/>
        <v>0</v>
      </c>
      <c r="BM498" s="42">
        <f t="shared" si="47"/>
        <v>1</v>
      </c>
      <c r="BN498" s="42">
        <f>SUM(AY498:BJ498)+SUM(COUNTIFS(Q498:AX498,{"TERM","RESIGNED"}))</f>
        <v>31</v>
      </c>
      <c r="BO498" s="1" t="s">
        <v>45</v>
      </c>
      <c r="BP498" s="42" t="s">
        <v>1020</v>
      </c>
      <c r="BQ498" s="34"/>
    </row>
    <row r="499" spans="1:69" x14ac:dyDescent="0.25">
      <c r="A499" s="32">
        <f t="shared" si="48"/>
        <v>497</v>
      </c>
      <c r="B499" s="1" t="s">
        <v>172</v>
      </c>
      <c r="C499" s="1">
        <v>103443</v>
      </c>
      <c r="D499" s="27">
        <v>103443</v>
      </c>
      <c r="E499" s="1" t="s">
        <v>946</v>
      </c>
      <c r="F499" s="34" t="s">
        <v>617</v>
      </c>
      <c r="G499" s="34" t="s">
        <v>123</v>
      </c>
      <c r="H499" s="30">
        <v>44743</v>
      </c>
      <c r="I499" s="30" t="s">
        <v>39</v>
      </c>
      <c r="J499" s="30" t="s">
        <v>39</v>
      </c>
      <c r="K499" s="42">
        <f t="shared" ca="1" si="43"/>
        <v>559</v>
      </c>
      <c r="L499" s="44" t="str">
        <f t="shared" si="44"/>
        <v>Billable</v>
      </c>
      <c r="M499" s="34" t="s">
        <v>124</v>
      </c>
      <c r="N499" s="1" t="s">
        <v>41</v>
      </c>
      <c r="O499" s="1" t="s">
        <v>42</v>
      </c>
      <c r="P499" s="1"/>
      <c r="Q499" s="1"/>
      <c r="R499" s="1" t="s">
        <v>43</v>
      </c>
      <c r="S499" s="33" t="s">
        <v>142</v>
      </c>
      <c r="T499" s="47" t="s">
        <v>965</v>
      </c>
      <c r="U499" s="47" t="s">
        <v>20</v>
      </c>
      <c r="V499" s="47" t="s">
        <v>20</v>
      </c>
      <c r="W499" s="47" t="s">
        <v>967</v>
      </c>
      <c r="X499" s="47" t="s">
        <v>965</v>
      </c>
      <c r="Y499" s="47" t="s">
        <v>965</v>
      </c>
      <c r="Z499" s="47" t="s">
        <v>965</v>
      </c>
      <c r="AA499" s="47" t="s">
        <v>965</v>
      </c>
      <c r="AB499" s="47" t="s">
        <v>20</v>
      </c>
      <c r="AC499" s="47" t="s">
        <v>20</v>
      </c>
      <c r="AD499" s="47" t="s">
        <v>965</v>
      </c>
      <c r="AE499" s="47" t="s">
        <v>965</v>
      </c>
      <c r="AF499" s="47" t="s">
        <v>965</v>
      </c>
      <c r="AG499" s="47" t="s">
        <v>965</v>
      </c>
      <c r="AH499" s="47" t="s">
        <v>965</v>
      </c>
      <c r="AI499" s="47" t="s">
        <v>20</v>
      </c>
      <c r="AJ499" s="47" t="s">
        <v>20</v>
      </c>
      <c r="AK499" s="47" t="s">
        <v>965</v>
      </c>
      <c r="AL499" s="47" t="s">
        <v>965</v>
      </c>
      <c r="AM499" s="47" t="s">
        <v>965</v>
      </c>
      <c r="AN499" s="47" t="s">
        <v>965</v>
      </c>
      <c r="AO499" s="47" t="s">
        <v>965</v>
      </c>
      <c r="AP499" s="47" t="s">
        <v>20</v>
      </c>
      <c r="AQ499" s="47" t="s">
        <v>20</v>
      </c>
      <c r="AR499" s="47" t="s">
        <v>20</v>
      </c>
      <c r="AS499" s="47" t="s">
        <v>967</v>
      </c>
      <c r="AT499" s="47" t="s">
        <v>967</v>
      </c>
      <c r="AU499" s="47" t="s">
        <v>965</v>
      </c>
      <c r="AV499" s="47" t="s">
        <v>965</v>
      </c>
      <c r="AW499" s="47" t="s">
        <v>20</v>
      </c>
      <c r="AX499" s="47" t="s">
        <v>20</v>
      </c>
      <c r="AY499" s="42">
        <f>COUNTIFS($T499:$AX499,"P")</f>
        <v>17</v>
      </c>
      <c r="AZ499" s="42">
        <f>COUNTIFS($T499:$AX499,"HD")/2</f>
        <v>0</v>
      </c>
      <c r="BA499" s="42">
        <f>COUNTIFS($T499:$AX499,"DO")</f>
        <v>11</v>
      </c>
      <c r="BB499" s="1">
        <f>COUNTIFS($T499:$AX499,"UPL")</f>
        <v>0</v>
      </c>
      <c r="BC499" s="42">
        <f>COUNTIFS($T499:$AX499,"LWP")</f>
        <v>0</v>
      </c>
      <c r="BD499" s="42">
        <f>SUM(COUNTIFS($T499:$AX499,{"PAT","MAT"}))</f>
        <v>0</v>
      </c>
      <c r="BE499" s="42">
        <f>COUNTIFS($T499:$AX499,"HO")</f>
        <v>0</v>
      </c>
      <c r="BF499" s="42">
        <f>COUNTIFS($T499:$AX499,"NA")</f>
        <v>0</v>
      </c>
      <c r="BG499" s="42">
        <f>COUNTIFS($T499:$AX499,"PL")</f>
        <v>0</v>
      </c>
      <c r="BH499" s="42">
        <f>COUNTIFS($T499:$AX499,"CL")</f>
        <v>3</v>
      </c>
      <c r="BI499" s="42">
        <f>COUNTIFS($T499:$AX499,"BL")</f>
        <v>0</v>
      </c>
      <c r="BJ499" s="42">
        <f>COUNTIFS($T499:$AX499,"CO")</f>
        <v>0</v>
      </c>
      <c r="BK499" s="42">
        <f t="shared" si="45"/>
        <v>3</v>
      </c>
      <c r="BL499" s="42">
        <f t="shared" si="46"/>
        <v>1</v>
      </c>
      <c r="BM499" s="42">
        <f t="shared" si="47"/>
        <v>1</v>
      </c>
      <c r="BN499" s="42">
        <f>SUM(AY499:BJ499)+SUM(COUNTIFS(Q499:AX499,{"TERM","RESIGNED"}))</f>
        <v>31</v>
      </c>
      <c r="BO499" s="1" t="s">
        <v>45</v>
      </c>
      <c r="BP499" s="42" t="s">
        <v>1020</v>
      </c>
      <c r="BQ499" s="34"/>
    </row>
    <row r="500" spans="1:69" x14ac:dyDescent="0.25">
      <c r="A500" s="32">
        <f t="shared" si="48"/>
        <v>498</v>
      </c>
      <c r="B500" s="1" t="s">
        <v>172</v>
      </c>
      <c r="C500" s="1">
        <v>103461</v>
      </c>
      <c r="D500" s="27">
        <v>103461</v>
      </c>
      <c r="E500" s="1" t="s">
        <v>945</v>
      </c>
      <c r="F500" s="34" t="s">
        <v>619</v>
      </c>
      <c r="G500" s="34" t="s">
        <v>190</v>
      </c>
      <c r="H500" s="30">
        <v>44743</v>
      </c>
      <c r="I500" s="30" t="s">
        <v>39</v>
      </c>
      <c r="J500" s="30" t="s">
        <v>39</v>
      </c>
      <c r="K500" s="42">
        <f t="shared" ca="1" si="43"/>
        <v>559</v>
      </c>
      <c r="L500" s="44" t="str">
        <f t="shared" si="44"/>
        <v>Billable</v>
      </c>
      <c r="M500" s="34" t="s">
        <v>187</v>
      </c>
      <c r="N500" s="1" t="s">
        <v>41</v>
      </c>
      <c r="O500" s="1" t="s">
        <v>42</v>
      </c>
      <c r="P500" s="1"/>
      <c r="Q500" s="1"/>
      <c r="R500" s="1" t="s">
        <v>43</v>
      </c>
      <c r="S500" s="33" t="s">
        <v>250</v>
      </c>
      <c r="T500" s="47" t="s">
        <v>965</v>
      </c>
      <c r="U500" s="47" t="s">
        <v>20</v>
      </c>
      <c r="V500" s="47" t="s">
        <v>20</v>
      </c>
      <c r="W500" s="47" t="s">
        <v>965</v>
      </c>
      <c r="X500" s="47" t="s">
        <v>965</v>
      </c>
      <c r="Y500" s="47" t="s">
        <v>965</v>
      </c>
      <c r="Z500" s="47" t="s">
        <v>965</v>
      </c>
      <c r="AA500" s="47" t="s">
        <v>968</v>
      </c>
      <c r="AB500" s="47" t="s">
        <v>20</v>
      </c>
      <c r="AC500" s="47" t="s">
        <v>20</v>
      </c>
      <c r="AD500" s="47" t="s">
        <v>965</v>
      </c>
      <c r="AE500" s="47" t="s">
        <v>965</v>
      </c>
      <c r="AF500" s="47" t="s">
        <v>965</v>
      </c>
      <c r="AG500" s="47" t="s">
        <v>965</v>
      </c>
      <c r="AH500" s="47" t="s">
        <v>965</v>
      </c>
      <c r="AI500" s="47" t="s">
        <v>20</v>
      </c>
      <c r="AJ500" s="47" t="s">
        <v>20</v>
      </c>
      <c r="AK500" s="47" t="s">
        <v>965</v>
      </c>
      <c r="AL500" s="47" t="s">
        <v>965</v>
      </c>
      <c r="AM500" s="47" t="s">
        <v>965</v>
      </c>
      <c r="AN500" s="47" t="s">
        <v>965</v>
      </c>
      <c r="AO500" s="47" t="s">
        <v>965</v>
      </c>
      <c r="AP500" s="47" t="s">
        <v>20</v>
      </c>
      <c r="AQ500" s="47" t="s">
        <v>20</v>
      </c>
      <c r="AR500" s="47" t="s">
        <v>20</v>
      </c>
      <c r="AS500" s="47" t="s">
        <v>965</v>
      </c>
      <c r="AT500" s="47" t="s">
        <v>965</v>
      </c>
      <c r="AU500" s="47" t="s">
        <v>967</v>
      </c>
      <c r="AV500" s="47" t="s">
        <v>965</v>
      </c>
      <c r="AW500" s="47" t="s">
        <v>20</v>
      </c>
      <c r="AX500" s="47" t="s">
        <v>20</v>
      </c>
      <c r="AY500" s="42">
        <f>COUNTIFS($T500:$AX500,"P")</f>
        <v>18</v>
      </c>
      <c r="AZ500" s="42">
        <f>COUNTIFS($T500:$AX500,"HD")/2</f>
        <v>0</v>
      </c>
      <c r="BA500" s="42">
        <f>COUNTIFS($T500:$AX500,"DO")</f>
        <v>11</v>
      </c>
      <c r="BB500" s="1">
        <f>COUNTIFS($T500:$AX500,"UPL")</f>
        <v>0</v>
      </c>
      <c r="BC500" s="42">
        <f>COUNTIFS($T500:$AX500,"LWP")</f>
        <v>0</v>
      </c>
      <c r="BD500" s="42">
        <f>SUM(COUNTIFS($T500:$AX500,{"PAT","MAT"}))</f>
        <v>0</v>
      </c>
      <c r="BE500" s="42">
        <f>COUNTIFS($T500:$AX500,"HO")</f>
        <v>0</v>
      </c>
      <c r="BF500" s="42">
        <f>COUNTIFS($T500:$AX500,"NA")</f>
        <v>0</v>
      </c>
      <c r="BG500" s="42">
        <f>COUNTIFS($T500:$AX500,"PL")</f>
        <v>1</v>
      </c>
      <c r="BH500" s="42">
        <f>COUNTIFS($T500:$AX500,"CL")</f>
        <v>1</v>
      </c>
      <c r="BI500" s="42">
        <f>COUNTIFS($T500:$AX500,"BL")</f>
        <v>0</v>
      </c>
      <c r="BJ500" s="42">
        <f>COUNTIFS($T500:$AX500,"CO")</f>
        <v>0</v>
      </c>
      <c r="BK500" s="42">
        <f t="shared" si="45"/>
        <v>2</v>
      </c>
      <c r="BL500" s="42">
        <f t="shared" si="46"/>
        <v>1</v>
      </c>
      <c r="BM500" s="42">
        <f t="shared" si="47"/>
        <v>1</v>
      </c>
      <c r="BN500" s="42">
        <f>SUM(AY500:BJ500)+SUM(COUNTIFS(Q500:AX500,{"TERM","RESIGNED"}))</f>
        <v>31</v>
      </c>
      <c r="BO500" s="1" t="s">
        <v>45</v>
      </c>
      <c r="BP500" s="42" t="s">
        <v>1021</v>
      </c>
      <c r="BQ500" s="34"/>
    </row>
    <row r="501" spans="1:69" x14ac:dyDescent="0.25">
      <c r="A501" s="32">
        <f t="shared" si="48"/>
        <v>499</v>
      </c>
      <c r="B501" s="1" t="s">
        <v>172</v>
      </c>
      <c r="C501" s="1">
        <v>103469</v>
      </c>
      <c r="D501" s="27">
        <v>103469</v>
      </c>
      <c r="E501" s="1" t="s">
        <v>946</v>
      </c>
      <c r="F501" s="34" t="s">
        <v>620</v>
      </c>
      <c r="G501" s="34" t="s">
        <v>190</v>
      </c>
      <c r="H501" s="30">
        <v>44743</v>
      </c>
      <c r="I501" s="30" t="s">
        <v>39</v>
      </c>
      <c r="J501" s="30" t="s">
        <v>39</v>
      </c>
      <c r="K501" s="42">
        <f t="shared" ca="1" si="43"/>
        <v>559</v>
      </c>
      <c r="L501" s="44" t="str">
        <f t="shared" si="44"/>
        <v>Billable</v>
      </c>
      <c r="M501" s="34" t="s">
        <v>187</v>
      </c>
      <c r="N501" s="1" t="s">
        <v>41</v>
      </c>
      <c r="O501" s="1" t="s">
        <v>42</v>
      </c>
      <c r="P501" s="1"/>
      <c r="Q501" s="1"/>
      <c r="R501" s="1" t="s">
        <v>43</v>
      </c>
      <c r="S501" s="33" t="s">
        <v>302</v>
      </c>
      <c r="T501" s="47" t="s">
        <v>965</v>
      </c>
      <c r="U501" s="47" t="s">
        <v>20</v>
      </c>
      <c r="V501" s="47" t="s">
        <v>20</v>
      </c>
      <c r="W501" s="47" t="s">
        <v>965</v>
      </c>
      <c r="X501" s="47" t="s">
        <v>965</v>
      </c>
      <c r="Y501" s="47" t="s">
        <v>965</v>
      </c>
      <c r="Z501" s="47" t="s">
        <v>965</v>
      </c>
      <c r="AA501" s="47" t="s">
        <v>22</v>
      </c>
      <c r="AB501" s="47" t="s">
        <v>20</v>
      </c>
      <c r="AC501" s="47" t="s">
        <v>20</v>
      </c>
      <c r="AD501" s="47" t="s">
        <v>965</v>
      </c>
      <c r="AE501" s="47" t="s">
        <v>965</v>
      </c>
      <c r="AF501" s="47" t="s">
        <v>967</v>
      </c>
      <c r="AG501" s="47" t="s">
        <v>967</v>
      </c>
      <c r="AH501" s="47" t="s">
        <v>967</v>
      </c>
      <c r="AI501" s="47" t="s">
        <v>20</v>
      </c>
      <c r="AJ501" s="47" t="s">
        <v>20</v>
      </c>
      <c r="AK501" s="47" t="s">
        <v>968</v>
      </c>
      <c r="AL501" s="47" t="s">
        <v>968</v>
      </c>
      <c r="AM501" s="47" t="s">
        <v>968</v>
      </c>
      <c r="AN501" s="47" t="s">
        <v>968</v>
      </c>
      <c r="AO501" s="47" t="s">
        <v>968</v>
      </c>
      <c r="AP501" s="47" t="s">
        <v>20</v>
      </c>
      <c r="AQ501" s="47" t="s">
        <v>20</v>
      </c>
      <c r="AR501" s="47" t="s">
        <v>20</v>
      </c>
      <c r="AS501" s="47" t="s">
        <v>965</v>
      </c>
      <c r="AT501" s="47" t="s">
        <v>965</v>
      </c>
      <c r="AU501" s="47" t="s">
        <v>965</v>
      </c>
      <c r="AV501" s="47" t="s">
        <v>967</v>
      </c>
      <c r="AW501" s="47" t="s">
        <v>20</v>
      </c>
      <c r="AX501" s="47" t="s">
        <v>20</v>
      </c>
      <c r="AY501" s="42">
        <f>COUNTIFS($T501:$AX501,"P")</f>
        <v>10</v>
      </c>
      <c r="AZ501" s="42">
        <f>COUNTIFS($T501:$AX501,"HD")/2</f>
        <v>0</v>
      </c>
      <c r="BA501" s="42">
        <f>COUNTIFS($T501:$AX501,"DO")</f>
        <v>11</v>
      </c>
      <c r="BB501" s="1">
        <f>COUNTIFS($T501:$AX501,"UPL")</f>
        <v>0</v>
      </c>
      <c r="BC501" s="42">
        <f>COUNTIFS($T501:$AX501,"LWP")</f>
        <v>1</v>
      </c>
      <c r="BD501" s="42">
        <f>SUM(COUNTIFS($T501:$AX501,{"PAT","MAT"}))</f>
        <v>0</v>
      </c>
      <c r="BE501" s="42">
        <f>COUNTIFS($T501:$AX501,"HO")</f>
        <v>0</v>
      </c>
      <c r="BF501" s="42">
        <f>COUNTIFS($T501:$AX501,"NA")</f>
        <v>0</v>
      </c>
      <c r="BG501" s="42">
        <f>COUNTIFS($T501:$AX501,"PL")</f>
        <v>5</v>
      </c>
      <c r="BH501" s="42">
        <f>COUNTIFS($T501:$AX501,"CL")</f>
        <v>4</v>
      </c>
      <c r="BI501" s="42">
        <f>COUNTIFS($T501:$AX501,"BL")</f>
        <v>0</v>
      </c>
      <c r="BJ501" s="42">
        <f>COUNTIFS($T501:$AX501,"CO")</f>
        <v>0</v>
      </c>
      <c r="BK501" s="42">
        <f t="shared" si="45"/>
        <v>9</v>
      </c>
      <c r="BL501" s="42">
        <f t="shared" si="46"/>
        <v>0</v>
      </c>
      <c r="BM501" s="42">
        <f t="shared" si="47"/>
        <v>0</v>
      </c>
      <c r="BN501" s="42">
        <f>SUM(AY501:BJ501)+SUM(COUNTIFS(Q501:AX501,{"TERM","RESIGNED"}))</f>
        <v>31</v>
      </c>
      <c r="BO501" s="1" t="s">
        <v>45</v>
      </c>
      <c r="BP501" s="42" t="s">
        <v>1019</v>
      </c>
      <c r="BQ501" s="34"/>
    </row>
    <row r="502" spans="1:69" x14ac:dyDescent="0.25">
      <c r="A502" s="32">
        <f t="shared" si="48"/>
        <v>500</v>
      </c>
      <c r="B502" s="1" t="s">
        <v>172</v>
      </c>
      <c r="C502" s="1">
        <v>103481</v>
      </c>
      <c r="D502" s="27">
        <v>103481</v>
      </c>
      <c r="E502" s="1" t="s">
        <v>946</v>
      </c>
      <c r="F502" s="34" t="s">
        <v>621</v>
      </c>
      <c r="G502" s="34" t="s">
        <v>80</v>
      </c>
      <c r="H502" s="30">
        <v>44749</v>
      </c>
      <c r="I502" s="30" t="s">
        <v>39</v>
      </c>
      <c r="J502" s="30" t="s">
        <v>39</v>
      </c>
      <c r="K502" s="42">
        <f t="shared" ca="1" si="43"/>
        <v>553</v>
      </c>
      <c r="L502" s="44" t="str">
        <f t="shared" si="44"/>
        <v>Non Billable</v>
      </c>
      <c r="M502" s="34" t="s">
        <v>56</v>
      </c>
      <c r="N502" s="1" t="s">
        <v>41</v>
      </c>
      <c r="O502" s="1" t="s">
        <v>42</v>
      </c>
      <c r="P502" s="1"/>
      <c r="Q502" s="1"/>
      <c r="R502" s="1" t="s">
        <v>43</v>
      </c>
      <c r="S502" s="33" t="s">
        <v>194</v>
      </c>
      <c r="T502" s="47" t="s">
        <v>965</v>
      </c>
      <c r="U502" s="47" t="s">
        <v>20</v>
      </c>
      <c r="V502" s="47" t="s">
        <v>20</v>
      </c>
      <c r="W502" s="47" t="s">
        <v>965</v>
      </c>
      <c r="X502" s="47" t="s">
        <v>965</v>
      </c>
      <c r="Y502" s="47" t="s">
        <v>965</v>
      </c>
      <c r="Z502" s="47" t="s">
        <v>965</v>
      </c>
      <c r="AA502" s="47" t="s">
        <v>965</v>
      </c>
      <c r="AB502" s="47" t="s">
        <v>20</v>
      </c>
      <c r="AC502" s="47" t="s">
        <v>20</v>
      </c>
      <c r="AD502" s="47" t="s">
        <v>965</v>
      </c>
      <c r="AE502" s="47" t="s">
        <v>965</v>
      </c>
      <c r="AF502" s="47" t="s">
        <v>965</v>
      </c>
      <c r="AG502" s="47" t="s">
        <v>965</v>
      </c>
      <c r="AH502" s="47" t="s">
        <v>965</v>
      </c>
      <c r="AI502" s="47" t="s">
        <v>20</v>
      </c>
      <c r="AJ502" s="47" t="s">
        <v>20</v>
      </c>
      <c r="AK502" s="47" t="s">
        <v>965</v>
      </c>
      <c r="AL502" s="47" t="s">
        <v>965</v>
      </c>
      <c r="AM502" s="47" t="s">
        <v>965</v>
      </c>
      <c r="AN502" s="47" t="s">
        <v>965</v>
      </c>
      <c r="AO502" s="47" t="s">
        <v>965</v>
      </c>
      <c r="AP502" s="47" t="s">
        <v>20</v>
      </c>
      <c r="AQ502" s="47" t="s">
        <v>20</v>
      </c>
      <c r="AR502" s="47" t="s">
        <v>20</v>
      </c>
      <c r="AS502" s="47" t="s">
        <v>965</v>
      </c>
      <c r="AT502" s="47" t="s">
        <v>965</v>
      </c>
      <c r="AU502" s="47" t="s">
        <v>965</v>
      </c>
      <c r="AV502" s="47" t="s">
        <v>965</v>
      </c>
      <c r="AW502" s="47" t="s">
        <v>20</v>
      </c>
      <c r="AX502" s="47" t="s">
        <v>20</v>
      </c>
      <c r="AY502" s="42">
        <f>COUNTIFS($T502:$AX502,"P")</f>
        <v>20</v>
      </c>
      <c r="AZ502" s="42">
        <f>COUNTIFS($T502:$AX502,"HD")/2</f>
        <v>0</v>
      </c>
      <c r="BA502" s="42">
        <f>COUNTIFS($T502:$AX502,"DO")</f>
        <v>11</v>
      </c>
      <c r="BB502" s="1">
        <f>COUNTIFS($T502:$AX502,"UPL")</f>
        <v>0</v>
      </c>
      <c r="BC502" s="42">
        <f>COUNTIFS($T502:$AX502,"LWP")</f>
        <v>0</v>
      </c>
      <c r="BD502" s="42">
        <f>SUM(COUNTIFS($T502:$AX502,{"PAT","MAT"}))</f>
        <v>0</v>
      </c>
      <c r="BE502" s="42">
        <f>COUNTIFS($T502:$AX502,"HO")</f>
        <v>0</v>
      </c>
      <c r="BF502" s="42">
        <f>COUNTIFS($T502:$AX502,"NA")</f>
        <v>0</v>
      </c>
      <c r="BG502" s="42">
        <f>COUNTIFS($T502:$AX502,"PL")</f>
        <v>0</v>
      </c>
      <c r="BH502" s="42">
        <f>COUNTIFS($T502:$AX502,"CL")</f>
        <v>0</v>
      </c>
      <c r="BI502" s="42">
        <f>COUNTIFS($T502:$AX502,"BL")</f>
        <v>0</v>
      </c>
      <c r="BJ502" s="42">
        <f>COUNTIFS($T502:$AX502,"CO")</f>
        <v>0</v>
      </c>
      <c r="BK502" s="42">
        <f t="shared" si="45"/>
        <v>0</v>
      </c>
      <c r="BL502" s="42">
        <f t="shared" si="46"/>
        <v>1</v>
      </c>
      <c r="BM502" s="42">
        <f t="shared" si="47"/>
        <v>1</v>
      </c>
      <c r="BN502" s="42">
        <f>SUM(AY502:BJ502)+SUM(COUNTIFS(Q502:AX502,{"TERM","RESIGNED"}))</f>
        <v>31</v>
      </c>
      <c r="BO502" s="1" t="s">
        <v>45</v>
      </c>
      <c r="BP502" s="42" t="s">
        <v>1217</v>
      </c>
      <c r="BQ502" s="34"/>
    </row>
    <row r="503" spans="1:69" x14ac:dyDescent="0.25">
      <c r="A503" s="32">
        <f t="shared" si="48"/>
        <v>501</v>
      </c>
      <c r="B503" s="1" t="s">
        <v>172</v>
      </c>
      <c r="C503" s="1">
        <v>103487</v>
      </c>
      <c r="D503" s="27">
        <v>103487</v>
      </c>
      <c r="E503" s="1" t="s">
        <v>945</v>
      </c>
      <c r="F503" s="34" t="s">
        <v>622</v>
      </c>
      <c r="G503" s="34" t="s">
        <v>80</v>
      </c>
      <c r="H503" s="30">
        <v>44749</v>
      </c>
      <c r="I503" s="30" t="s">
        <v>39</v>
      </c>
      <c r="J503" s="30" t="s">
        <v>39</v>
      </c>
      <c r="K503" s="42">
        <f t="shared" ca="1" si="43"/>
        <v>553</v>
      </c>
      <c r="L503" s="44" t="str">
        <f t="shared" si="44"/>
        <v>Non Billable</v>
      </c>
      <c r="M503" s="34" t="s">
        <v>56</v>
      </c>
      <c r="N503" s="1" t="s">
        <v>41</v>
      </c>
      <c r="O503" s="1" t="s">
        <v>42</v>
      </c>
      <c r="P503" s="1"/>
      <c r="Q503" s="1"/>
      <c r="R503" s="1" t="s">
        <v>43</v>
      </c>
      <c r="S503" s="33" t="s">
        <v>286</v>
      </c>
      <c r="T503" s="47" t="s">
        <v>965</v>
      </c>
      <c r="U503" s="47" t="s">
        <v>20</v>
      </c>
      <c r="V503" s="47" t="s">
        <v>20</v>
      </c>
      <c r="W503" s="47" t="s">
        <v>965</v>
      </c>
      <c r="X503" s="47" t="s">
        <v>965</v>
      </c>
      <c r="Y503" s="47" t="s">
        <v>965</v>
      </c>
      <c r="Z503" s="47" t="s">
        <v>965</v>
      </c>
      <c r="AA503" s="47" t="s">
        <v>965</v>
      </c>
      <c r="AB503" s="47" t="s">
        <v>20</v>
      </c>
      <c r="AC503" s="47" t="s">
        <v>20</v>
      </c>
      <c r="AD503" s="47" t="s">
        <v>965</v>
      </c>
      <c r="AE503" s="47" t="s">
        <v>965</v>
      </c>
      <c r="AF503" s="47" t="s">
        <v>965</v>
      </c>
      <c r="AG503" s="47" t="s">
        <v>967</v>
      </c>
      <c r="AH503" s="47" t="s">
        <v>968</v>
      </c>
      <c r="AI503" s="47" t="s">
        <v>20</v>
      </c>
      <c r="AJ503" s="47" t="s">
        <v>20</v>
      </c>
      <c r="AK503" s="47" t="s">
        <v>965</v>
      </c>
      <c r="AL503" s="47" t="s">
        <v>965</v>
      </c>
      <c r="AM503" s="47" t="s">
        <v>965</v>
      </c>
      <c r="AN503" s="47" t="s">
        <v>965</v>
      </c>
      <c r="AO503" s="47" t="s">
        <v>965</v>
      </c>
      <c r="AP503" s="47" t="s">
        <v>20</v>
      </c>
      <c r="AQ503" s="47" t="s">
        <v>20</v>
      </c>
      <c r="AR503" s="47" t="s">
        <v>20</v>
      </c>
      <c r="AS503" s="47" t="s">
        <v>968</v>
      </c>
      <c r="AT503" s="47" t="s">
        <v>968</v>
      </c>
      <c r="AU503" s="47" t="s">
        <v>968</v>
      </c>
      <c r="AV503" s="47" t="s">
        <v>967</v>
      </c>
      <c r="AW503" s="47" t="s">
        <v>20</v>
      </c>
      <c r="AX503" s="47" t="s">
        <v>20</v>
      </c>
      <c r="AY503" s="42">
        <f>COUNTIFS($T503:$AX503,"P")</f>
        <v>14</v>
      </c>
      <c r="AZ503" s="42">
        <f>COUNTIFS($T503:$AX503,"HD")/2</f>
        <v>0</v>
      </c>
      <c r="BA503" s="42">
        <f>COUNTIFS($T503:$AX503,"DO")</f>
        <v>11</v>
      </c>
      <c r="BB503" s="1">
        <f>COUNTIFS($T503:$AX503,"UPL")</f>
        <v>0</v>
      </c>
      <c r="BC503" s="42">
        <f>COUNTIFS($T503:$AX503,"LWP")</f>
        <v>0</v>
      </c>
      <c r="BD503" s="42">
        <f>SUM(COUNTIFS($T503:$AX503,{"PAT","MAT"}))</f>
        <v>0</v>
      </c>
      <c r="BE503" s="42">
        <f>COUNTIFS($T503:$AX503,"HO")</f>
        <v>0</v>
      </c>
      <c r="BF503" s="42">
        <f>COUNTIFS($T503:$AX503,"NA")</f>
        <v>0</v>
      </c>
      <c r="BG503" s="42">
        <f>COUNTIFS($T503:$AX503,"PL")</f>
        <v>4</v>
      </c>
      <c r="BH503" s="42">
        <f>COUNTIFS($T503:$AX503,"CL")</f>
        <v>2</v>
      </c>
      <c r="BI503" s="42">
        <f>COUNTIFS($T503:$AX503,"BL")</f>
        <v>0</v>
      </c>
      <c r="BJ503" s="42">
        <f>COUNTIFS($T503:$AX503,"CO")</f>
        <v>0</v>
      </c>
      <c r="BK503" s="42">
        <f t="shared" si="45"/>
        <v>6</v>
      </c>
      <c r="BL503" s="42">
        <f t="shared" si="46"/>
        <v>0</v>
      </c>
      <c r="BM503" s="42">
        <f t="shared" si="47"/>
        <v>1</v>
      </c>
      <c r="BN503" s="42">
        <f>SUM(AY503:BJ503)+SUM(COUNTIFS(Q503:AX503,{"TERM","RESIGNED"}))</f>
        <v>31</v>
      </c>
      <c r="BO503" s="1" t="s">
        <v>45</v>
      </c>
      <c r="BP503" s="42" t="s">
        <v>1215</v>
      </c>
      <c r="BQ503" s="34"/>
    </row>
    <row r="504" spans="1:69" x14ac:dyDescent="0.25">
      <c r="A504" s="32">
        <f t="shared" si="48"/>
        <v>502</v>
      </c>
      <c r="B504" s="1" t="s">
        <v>172</v>
      </c>
      <c r="C504" s="1">
        <v>103497</v>
      </c>
      <c r="D504" s="27">
        <v>103497</v>
      </c>
      <c r="E504" s="1" t="s">
        <v>946</v>
      </c>
      <c r="F504" s="34" t="s">
        <v>629</v>
      </c>
      <c r="G504" s="34" t="s">
        <v>190</v>
      </c>
      <c r="H504" s="30">
        <v>44749</v>
      </c>
      <c r="I504" s="30" t="s">
        <v>39</v>
      </c>
      <c r="J504" s="30" t="s">
        <v>39</v>
      </c>
      <c r="K504" s="42">
        <f t="shared" ca="1" si="43"/>
        <v>553</v>
      </c>
      <c r="L504" s="44" t="str">
        <f t="shared" si="44"/>
        <v>Billable</v>
      </c>
      <c r="M504" s="34" t="s">
        <v>187</v>
      </c>
      <c r="N504" s="1" t="s">
        <v>41</v>
      </c>
      <c r="O504" s="1" t="s">
        <v>42</v>
      </c>
      <c r="P504" s="1"/>
      <c r="Q504" s="1"/>
      <c r="R504" s="1" t="s">
        <v>43</v>
      </c>
      <c r="S504" s="33" t="s">
        <v>239</v>
      </c>
      <c r="T504" s="47" t="s">
        <v>965</v>
      </c>
      <c r="U504" s="47" t="s">
        <v>20</v>
      </c>
      <c r="V504" s="47" t="s">
        <v>20</v>
      </c>
      <c r="W504" s="47" t="s">
        <v>967</v>
      </c>
      <c r="X504" s="47" t="s">
        <v>968</v>
      </c>
      <c r="Y504" s="47" t="s">
        <v>968</v>
      </c>
      <c r="Z504" s="47" t="s">
        <v>965</v>
      </c>
      <c r="AA504" s="47" t="s">
        <v>965</v>
      </c>
      <c r="AB504" s="47" t="s">
        <v>20</v>
      </c>
      <c r="AC504" s="47" t="s">
        <v>20</v>
      </c>
      <c r="AD504" s="47" t="s">
        <v>965</v>
      </c>
      <c r="AE504" s="47" t="s">
        <v>965</v>
      </c>
      <c r="AF504" s="47" t="s">
        <v>965</v>
      </c>
      <c r="AG504" s="47" t="s">
        <v>965</v>
      </c>
      <c r="AH504" s="47" t="s">
        <v>965</v>
      </c>
      <c r="AI504" s="47" t="s">
        <v>20</v>
      </c>
      <c r="AJ504" s="47" t="s">
        <v>20</v>
      </c>
      <c r="AK504" s="47" t="s">
        <v>965</v>
      </c>
      <c r="AL504" s="47" t="s">
        <v>965</v>
      </c>
      <c r="AM504" s="47" t="s">
        <v>965</v>
      </c>
      <c r="AN504" s="47" t="s">
        <v>965</v>
      </c>
      <c r="AO504" s="47" t="s">
        <v>965</v>
      </c>
      <c r="AP504" s="47" t="s">
        <v>20</v>
      </c>
      <c r="AQ504" s="47" t="s">
        <v>20</v>
      </c>
      <c r="AR504" s="47" t="s">
        <v>20</v>
      </c>
      <c r="AS504" s="47" t="s">
        <v>965</v>
      </c>
      <c r="AT504" s="47" t="s">
        <v>965</v>
      </c>
      <c r="AU504" s="47" t="s">
        <v>965</v>
      </c>
      <c r="AV504" s="47" t="s">
        <v>967</v>
      </c>
      <c r="AW504" s="47" t="s">
        <v>20</v>
      </c>
      <c r="AX504" s="47" t="s">
        <v>20</v>
      </c>
      <c r="AY504" s="42">
        <f>COUNTIFS($T504:$AX504,"P")</f>
        <v>16</v>
      </c>
      <c r="AZ504" s="42">
        <f>COUNTIFS($T504:$AX504,"HD")/2</f>
        <v>0</v>
      </c>
      <c r="BA504" s="42">
        <f>COUNTIFS($T504:$AX504,"DO")</f>
        <v>11</v>
      </c>
      <c r="BB504" s="1">
        <f>COUNTIFS($T504:$AX504,"UPL")</f>
        <v>0</v>
      </c>
      <c r="BC504" s="42">
        <f>COUNTIFS($T504:$AX504,"LWP")</f>
        <v>0</v>
      </c>
      <c r="BD504" s="42">
        <f>SUM(COUNTIFS($T504:$AX504,{"PAT","MAT"}))</f>
        <v>0</v>
      </c>
      <c r="BE504" s="42">
        <f>COUNTIFS($T504:$AX504,"HO")</f>
        <v>0</v>
      </c>
      <c r="BF504" s="42">
        <f>COUNTIFS($T504:$AX504,"NA")</f>
        <v>0</v>
      </c>
      <c r="BG504" s="42">
        <f>COUNTIFS($T504:$AX504,"PL")</f>
        <v>2</v>
      </c>
      <c r="BH504" s="42">
        <f>COUNTIFS($T504:$AX504,"CL")</f>
        <v>2</v>
      </c>
      <c r="BI504" s="42">
        <f>COUNTIFS($T504:$AX504,"BL")</f>
        <v>0</v>
      </c>
      <c r="BJ504" s="42">
        <f>COUNTIFS($T504:$AX504,"CO")</f>
        <v>0</v>
      </c>
      <c r="BK504" s="42">
        <f t="shared" si="45"/>
        <v>4</v>
      </c>
      <c r="BL504" s="42">
        <f t="shared" si="46"/>
        <v>0</v>
      </c>
      <c r="BM504" s="42">
        <f t="shared" si="47"/>
        <v>1</v>
      </c>
      <c r="BN504" s="42">
        <f>SUM(AY504:BJ504)+SUM(COUNTIFS(Q504:AX504,{"TERM","RESIGNED"}))</f>
        <v>31</v>
      </c>
      <c r="BO504" s="1" t="s">
        <v>45</v>
      </c>
      <c r="BP504" s="42" t="s">
        <v>1018</v>
      </c>
      <c r="BQ504" s="34"/>
    </row>
    <row r="505" spans="1:69" x14ac:dyDescent="0.25">
      <c r="A505" s="32">
        <f t="shared" si="48"/>
        <v>503</v>
      </c>
      <c r="B505" s="1" t="s">
        <v>172</v>
      </c>
      <c r="C505" s="1">
        <v>103503</v>
      </c>
      <c r="D505" s="27">
        <v>103503</v>
      </c>
      <c r="E505" s="1" t="s">
        <v>946</v>
      </c>
      <c r="F505" s="34" t="s">
        <v>630</v>
      </c>
      <c r="G505" s="34" t="s">
        <v>190</v>
      </c>
      <c r="H505" s="30">
        <v>44749</v>
      </c>
      <c r="I505" s="30" t="s">
        <v>39</v>
      </c>
      <c r="J505" s="30" t="s">
        <v>39</v>
      </c>
      <c r="K505" s="42">
        <f t="shared" ca="1" si="43"/>
        <v>553</v>
      </c>
      <c r="L505" s="44" t="str">
        <f t="shared" si="44"/>
        <v>Billable</v>
      </c>
      <c r="M505" s="34" t="s">
        <v>187</v>
      </c>
      <c r="N505" s="1" t="s">
        <v>41</v>
      </c>
      <c r="O505" s="1" t="s">
        <v>42</v>
      </c>
      <c r="P505" s="1"/>
      <c r="Q505" s="1"/>
      <c r="R505" s="1" t="s">
        <v>43</v>
      </c>
      <c r="S505" s="33" t="s">
        <v>248</v>
      </c>
      <c r="T505" s="47" t="s">
        <v>965</v>
      </c>
      <c r="U505" s="47" t="s">
        <v>20</v>
      </c>
      <c r="V505" s="47" t="s">
        <v>20</v>
      </c>
      <c r="W505" s="47" t="s">
        <v>968</v>
      </c>
      <c r="X505" s="47" t="s">
        <v>965</v>
      </c>
      <c r="Y505" s="47" t="s">
        <v>965</v>
      </c>
      <c r="Z505" s="47" t="s">
        <v>965</v>
      </c>
      <c r="AA505" s="47" t="s">
        <v>965</v>
      </c>
      <c r="AB505" s="47" t="s">
        <v>20</v>
      </c>
      <c r="AC505" s="47" t="s">
        <v>20</v>
      </c>
      <c r="AD505" s="47" t="s">
        <v>968</v>
      </c>
      <c r="AE505" s="47" t="s">
        <v>965</v>
      </c>
      <c r="AF505" s="47" t="s">
        <v>965</v>
      </c>
      <c r="AG505" s="47" t="s">
        <v>965</v>
      </c>
      <c r="AH505" s="47" t="s">
        <v>965</v>
      </c>
      <c r="AI505" s="47" t="s">
        <v>20</v>
      </c>
      <c r="AJ505" s="47" t="s">
        <v>20</v>
      </c>
      <c r="AK505" s="47" t="s">
        <v>965</v>
      </c>
      <c r="AL505" s="47" t="s">
        <v>965</v>
      </c>
      <c r="AM505" s="47" t="s">
        <v>965</v>
      </c>
      <c r="AN505" s="47" t="s">
        <v>965</v>
      </c>
      <c r="AO505" s="47" t="s">
        <v>965</v>
      </c>
      <c r="AP505" s="47" t="s">
        <v>20</v>
      </c>
      <c r="AQ505" s="47" t="s">
        <v>20</v>
      </c>
      <c r="AR505" s="47" t="s">
        <v>20</v>
      </c>
      <c r="AS505" s="47" t="s">
        <v>965</v>
      </c>
      <c r="AT505" s="47" t="s">
        <v>967</v>
      </c>
      <c r="AU505" s="47" t="s">
        <v>965</v>
      </c>
      <c r="AV505" s="47" t="s">
        <v>965</v>
      </c>
      <c r="AW505" s="47" t="s">
        <v>20</v>
      </c>
      <c r="AX505" s="47" t="s">
        <v>20</v>
      </c>
      <c r="AY505" s="42">
        <f>COUNTIFS($T505:$AX505,"P")</f>
        <v>17</v>
      </c>
      <c r="AZ505" s="42">
        <f>COUNTIFS($T505:$AX505,"HD")/2</f>
        <v>0</v>
      </c>
      <c r="BA505" s="42">
        <f>COUNTIFS($T505:$AX505,"DO")</f>
        <v>11</v>
      </c>
      <c r="BB505" s="1">
        <f>COUNTIFS($T505:$AX505,"UPL")</f>
        <v>0</v>
      </c>
      <c r="BC505" s="42">
        <f>COUNTIFS($T505:$AX505,"LWP")</f>
        <v>0</v>
      </c>
      <c r="BD505" s="42">
        <f>SUM(COUNTIFS($T505:$AX505,{"PAT","MAT"}))</f>
        <v>0</v>
      </c>
      <c r="BE505" s="42">
        <f>COUNTIFS($T505:$AX505,"HO")</f>
        <v>0</v>
      </c>
      <c r="BF505" s="42">
        <f>COUNTIFS($T505:$AX505,"NA")</f>
        <v>0</v>
      </c>
      <c r="BG505" s="42">
        <f>COUNTIFS($T505:$AX505,"PL")</f>
        <v>2</v>
      </c>
      <c r="BH505" s="42">
        <f>COUNTIFS($T505:$AX505,"CL")</f>
        <v>1</v>
      </c>
      <c r="BI505" s="42">
        <f>COUNTIFS($T505:$AX505,"BL")</f>
        <v>0</v>
      </c>
      <c r="BJ505" s="42">
        <f>COUNTIFS($T505:$AX505,"CO")</f>
        <v>0</v>
      </c>
      <c r="BK505" s="42">
        <f t="shared" si="45"/>
        <v>3</v>
      </c>
      <c r="BL505" s="42">
        <f t="shared" si="46"/>
        <v>1</v>
      </c>
      <c r="BM505" s="42">
        <f t="shared" si="47"/>
        <v>1</v>
      </c>
      <c r="BN505" s="42">
        <f>SUM(AY505:BJ505)+SUM(COUNTIFS(Q505:AX505,{"TERM","RESIGNED"}))</f>
        <v>31</v>
      </c>
      <c r="BO505" s="1" t="s">
        <v>45</v>
      </c>
      <c r="BP505" s="42" t="s">
        <v>1020</v>
      </c>
      <c r="BQ505" s="34"/>
    </row>
    <row r="506" spans="1:69" x14ac:dyDescent="0.25">
      <c r="A506" s="32">
        <f t="shared" si="48"/>
        <v>504</v>
      </c>
      <c r="B506" s="1" t="s">
        <v>172</v>
      </c>
      <c r="C506" s="1">
        <v>103505</v>
      </c>
      <c r="D506" s="27">
        <v>103505</v>
      </c>
      <c r="E506" s="1" t="s">
        <v>946</v>
      </c>
      <c r="F506" s="34" t="s">
        <v>624</v>
      </c>
      <c r="G506" s="34" t="s">
        <v>123</v>
      </c>
      <c r="H506" s="30">
        <v>44749</v>
      </c>
      <c r="I506" s="30" t="s">
        <v>39</v>
      </c>
      <c r="J506" s="30" t="s">
        <v>39</v>
      </c>
      <c r="K506" s="42">
        <f t="shared" ca="1" si="43"/>
        <v>553</v>
      </c>
      <c r="L506" s="44" t="str">
        <f t="shared" si="44"/>
        <v>Billable</v>
      </c>
      <c r="M506" s="34" t="s">
        <v>124</v>
      </c>
      <c r="N506" s="1" t="s">
        <v>41</v>
      </c>
      <c r="O506" s="1" t="s">
        <v>42</v>
      </c>
      <c r="P506" s="1"/>
      <c r="Q506" s="1"/>
      <c r="R506" s="1" t="s">
        <v>43</v>
      </c>
      <c r="S506" s="33" t="s">
        <v>66</v>
      </c>
      <c r="T506" s="47" t="s">
        <v>965</v>
      </c>
      <c r="U506" s="47" t="s">
        <v>20</v>
      </c>
      <c r="V506" s="47" t="s">
        <v>20</v>
      </c>
      <c r="W506" s="47" t="s">
        <v>965</v>
      </c>
      <c r="X506" s="47" t="s">
        <v>965</v>
      </c>
      <c r="Y506" s="47" t="s">
        <v>965</v>
      </c>
      <c r="Z506" s="47" t="s">
        <v>965</v>
      </c>
      <c r="AA506" s="47" t="s">
        <v>967</v>
      </c>
      <c r="AB506" s="47" t="s">
        <v>20</v>
      </c>
      <c r="AC506" s="47" t="s">
        <v>20</v>
      </c>
      <c r="AD506" s="47" t="s">
        <v>965</v>
      </c>
      <c r="AE506" s="47" t="s">
        <v>965</v>
      </c>
      <c r="AF506" s="47" t="s">
        <v>965</v>
      </c>
      <c r="AG506" s="47" t="s">
        <v>965</v>
      </c>
      <c r="AH506" s="47" t="s">
        <v>965</v>
      </c>
      <c r="AI506" s="47" t="s">
        <v>20</v>
      </c>
      <c r="AJ506" s="47" t="s">
        <v>20</v>
      </c>
      <c r="AK506" s="47" t="s">
        <v>965</v>
      </c>
      <c r="AL506" s="47" t="s">
        <v>965</v>
      </c>
      <c r="AM506" s="47" t="s">
        <v>965</v>
      </c>
      <c r="AN506" s="47" t="s">
        <v>965</v>
      </c>
      <c r="AO506" s="47" t="s">
        <v>965</v>
      </c>
      <c r="AP506" s="47" t="s">
        <v>20</v>
      </c>
      <c r="AQ506" s="47" t="s">
        <v>20</v>
      </c>
      <c r="AR506" s="47" t="s">
        <v>20</v>
      </c>
      <c r="AS506" s="47" t="s">
        <v>21</v>
      </c>
      <c r="AT506" s="47" t="s">
        <v>965</v>
      </c>
      <c r="AU506" s="47" t="s">
        <v>965</v>
      </c>
      <c r="AV506" s="47" t="s">
        <v>967</v>
      </c>
      <c r="AW506" s="47" t="s">
        <v>20</v>
      </c>
      <c r="AX506" s="47" t="s">
        <v>20</v>
      </c>
      <c r="AY506" s="42">
        <f>COUNTIFS($T506:$AX506,"P")</f>
        <v>17</v>
      </c>
      <c r="AZ506" s="42">
        <f>COUNTIFS($T506:$AX506,"HD")/2</f>
        <v>0</v>
      </c>
      <c r="BA506" s="42">
        <f>COUNTIFS($T506:$AX506,"DO")</f>
        <v>11</v>
      </c>
      <c r="BB506" s="1">
        <f>COUNTIFS($T506:$AX506,"UPL")</f>
        <v>1</v>
      </c>
      <c r="BC506" s="42">
        <f>COUNTIFS($T506:$AX506,"LWP")</f>
        <v>0</v>
      </c>
      <c r="BD506" s="42">
        <f>SUM(COUNTIFS($T506:$AX506,{"PAT","MAT"}))</f>
        <v>0</v>
      </c>
      <c r="BE506" s="42">
        <f>COUNTIFS($T506:$AX506,"HO")</f>
        <v>0</v>
      </c>
      <c r="BF506" s="42">
        <f>COUNTIFS($T506:$AX506,"NA")</f>
        <v>0</v>
      </c>
      <c r="BG506" s="42">
        <f>COUNTIFS($T506:$AX506,"PL")</f>
        <v>0</v>
      </c>
      <c r="BH506" s="42">
        <f>COUNTIFS($T506:$AX506,"CL")</f>
        <v>2</v>
      </c>
      <c r="BI506" s="42">
        <f>COUNTIFS($T506:$AX506,"BL")</f>
        <v>0</v>
      </c>
      <c r="BJ506" s="42">
        <f>COUNTIFS($T506:$AX506,"CO")</f>
        <v>0</v>
      </c>
      <c r="BK506" s="42">
        <f t="shared" si="45"/>
        <v>2</v>
      </c>
      <c r="BL506" s="42">
        <f t="shared" si="46"/>
        <v>1</v>
      </c>
      <c r="BM506" s="42">
        <f t="shared" si="47"/>
        <v>1</v>
      </c>
      <c r="BN506" s="42">
        <f>SUM(AY506:BJ506)+SUM(COUNTIFS(Q506:AX506,{"TERM","RESIGNED"}))</f>
        <v>31</v>
      </c>
      <c r="BO506" s="1" t="s">
        <v>45</v>
      </c>
      <c r="BP506" s="42" t="s">
        <v>1018</v>
      </c>
      <c r="BQ506" s="34"/>
    </row>
    <row r="507" spans="1:69" x14ac:dyDescent="0.25">
      <c r="A507" s="32">
        <f t="shared" si="48"/>
        <v>505</v>
      </c>
      <c r="B507" s="1" t="s">
        <v>172</v>
      </c>
      <c r="C507" s="1">
        <v>103518</v>
      </c>
      <c r="D507" s="27">
        <v>103518</v>
      </c>
      <c r="E507" s="1" t="s">
        <v>945</v>
      </c>
      <c r="F507" s="34" t="s">
        <v>626</v>
      </c>
      <c r="G507" s="34" t="s">
        <v>123</v>
      </c>
      <c r="H507" s="30">
        <v>44749</v>
      </c>
      <c r="I507" s="30" t="s">
        <v>39</v>
      </c>
      <c r="J507" s="30" t="s">
        <v>39</v>
      </c>
      <c r="K507" s="42">
        <f t="shared" ca="1" si="43"/>
        <v>553</v>
      </c>
      <c r="L507" s="44" t="str">
        <f t="shared" si="44"/>
        <v>Billable</v>
      </c>
      <c r="M507" s="34" t="s">
        <v>124</v>
      </c>
      <c r="N507" s="1" t="s">
        <v>41</v>
      </c>
      <c r="O507" s="1" t="s">
        <v>42</v>
      </c>
      <c r="P507" s="1"/>
      <c r="Q507" s="1"/>
      <c r="R507" s="1" t="s">
        <v>43</v>
      </c>
      <c r="S507" s="33" t="s">
        <v>135</v>
      </c>
      <c r="T507" s="47" t="s">
        <v>967</v>
      </c>
      <c r="U507" s="47" t="s">
        <v>20</v>
      </c>
      <c r="V507" s="47" t="s">
        <v>20</v>
      </c>
      <c r="W507" s="47" t="s">
        <v>965</v>
      </c>
      <c r="X507" s="47" t="s">
        <v>965</v>
      </c>
      <c r="Y507" s="47" t="s">
        <v>965</v>
      </c>
      <c r="Z507" s="47" t="s">
        <v>965</v>
      </c>
      <c r="AA507" s="47" t="s">
        <v>965</v>
      </c>
      <c r="AB507" s="47" t="s">
        <v>20</v>
      </c>
      <c r="AC507" s="47" t="s">
        <v>20</v>
      </c>
      <c r="AD507" s="47" t="s">
        <v>968</v>
      </c>
      <c r="AE507" s="47" t="s">
        <v>965</v>
      </c>
      <c r="AF507" s="47" t="s">
        <v>965</v>
      </c>
      <c r="AG507" s="47" t="s">
        <v>965</v>
      </c>
      <c r="AH507" s="47" t="s">
        <v>965</v>
      </c>
      <c r="AI507" s="47" t="s">
        <v>20</v>
      </c>
      <c r="AJ507" s="47" t="s">
        <v>20</v>
      </c>
      <c r="AK507" s="47" t="s">
        <v>965</v>
      </c>
      <c r="AL507" s="47" t="s">
        <v>965</v>
      </c>
      <c r="AM507" s="47" t="s">
        <v>965</v>
      </c>
      <c r="AN507" s="47" t="s">
        <v>965</v>
      </c>
      <c r="AO507" s="47" t="s">
        <v>21</v>
      </c>
      <c r="AP507" s="47" t="s">
        <v>20</v>
      </c>
      <c r="AQ507" s="47" t="s">
        <v>20</v>
      </c>
      <c r="AR507" s="47" t="s">
        <v>20</v>
      </c>
      <c r="AS507" s="47" t="s">
        <v>965</v>
      </c>
      <c r="AT507" s="47" t="s">
        <v>965</v>
      </c>
      <c r="AU507" s="47" t="s">
        <v>965</v>
      </c>
      <c r="AV507" s="47" t="s">
        <v>21</v>
      </c>
      <c r="AW507" s="47" t="s">
        <v>20</v>
      </c>
      <c r="AX507" s="47" t="s">
        <v>20</v>
      </c>
      <c r="AY507" s="42">
        <f>COUNTIFS($T507:$AX507,"P")</f>
        <v>16</v>
      </c>
      <c r="AZ507" s="42">
        <f>COUNTIFS($T507:$AX507,"HD")/2</f>
        <v>0</v>
      </c>
      <c r="BA507" s="42">
        <f>COUNTIFS($T507:$AX507,"DO")</f>
        <v>11</v>
      </c>
      <c r="BB507" s="1">
        <f>COUNTIFS($T507:$AX507,"UPL")</f>
        <v>2</v>
      </c>
      <c r="BC507" s="42">
        <f>COUNTIFS($T507:$AX507,"LWP")</f>
        <v>0</v>
      </c>
      <c r="BD507" s="42">
        <f>SUM(COUNTIFS($T507:$AX507,{"PAT","MAT"}))</f>
        <v>0</v>
      </c>
      <c r="BE507" s="42">
        <f>COUNTIFS($T507:$AX507,"HO")</f>
        <v>0</v>
      </c>
      <c r="BF507" s="42">
        <f>COUNTIFS($T507:$AX507,"NA")</f>
        <v>0</v>
      </c>
      <c r="BG507" s="42">
        <f>COUNTIFS($T507:$AX507,"PL")</f>
        <v>1</v>
      </c>
      <c r="BH507" s="42">
        <f>COUNTIFS($T507:$AX507,"CL")</f>
        <v>1</v>
      </c>
      <c r="BI507" s="42">
        <f>COUNTIFS($T507:$AX507,"BL")</f>
        <v>0</v>
      </c>
      <c r="BJ507" s="42">
        <f>COUNTIFS($T507:$AX507,"CO")</f>
        <v>0</v>
      </c>
      <c r="BK507" s="42">
        <f t="shared" si="45"/>
        <v>2</v>
      </c>
      <c r="BL507" s="42">
        <f t="shared" si="46"/>
        <v>0</v>
      </c>
      <c r="BM507" s="42">
        <f t="shared" si="47"/>
        <v>1</v>
      </c>
      <c r="BN507" s="42">
        <f>SUM(AY507:BJ507)+SUM(COUNTIFS(Q507:AX507,{"TERM","RESIGNED"}))</f>
        <v>31</v>
      </c>
      <c r="BO507" s="1" t="s">
        <v>45</v>
      </c>
      <c r="BP507" s="42" t="s">
        <v>1021</v>
      </c>
      <c r="BQ507" s="34"/>
    </row>
    <row r="508" spans="1:69" x14ac:dyDescent="0.25">
      <c r="A508" s="32">
        <f t="shared" si="48"/>
        <v>506</v>
      </c>
      <c r="B508" s="1" t="s">
        <v>172</v>
      </c>
      <c r="C508" s="1">
        <v>103521</v>
      </c>
      <c r="D508" s="27">
        <v>103521</v>
      </c>
      <c r="E508" s="1" t="s">
        <v>946</v>
      </c>
      <c r="F508" s="34" t="s">
        <v>623</v>
      </c>
      <c r="G508" s="34" t="s">
        <v>80</v>
      </c>
      <c r="H508" s="30">
        <v>44749</v>
      </c>
      <c r="I508" s="30" t="s">
        <v>39</v>
      </c>
      <c r="J508" s="30" t="s">
        <v>39</v>
      </c>
      <c r="K508" s="42">
        <f t="shared" ca="1" si="43"/>
        <v>553</v>
      </c>
      <c r="L508" s="44" t="str">
        <f t="shared" si="44"/>
        <v>Non Billable</v>
      </c>
      <c r="M508" s="34" t="s">
        <v>56</v>
      </c>
      <c r="N508" s="1" t="s">
        <v>41</v>
      </c>
      <c r="O508" s="1" t="s">
        <v>42</v>
      </c>
      <c r="P508" s="1"/>
      <c r="Q508" s="1"/>
      <c r="R508" s="1" t="s">
        <v>43</v>
      </c>
      <c r="S508" s="33" t="s">
        <v>1373</v>
      </c>
      <c r="T508" s="47" t="s">
        <v>967</v>
      </c>
      <c r="U508" s="47" t="s">
        <v>20</v>
      </c>
      <c r="V508" s="47" t="s">
        <v>20</v>
      </c>
      <c r="W508" s="47" t="s">
        <v>965</v>
      </c>
      <c r="X508" s="47" t="s">
        <v>965</v>
      </c>
      <c r="Y508" s="47" t="s">
        <v>965</v>
      </c>
      <c r="Z508" s="47" t="s">
        <v>965</v>
      </c>
      <c r="AA508" s="47" t="s">
        <v>965</v>
      </c>
      <c r="AB508" s="47" t="s">
        <v>20</v>
      </c>
      <c r="AC508" s="47" t="s">
        <v>20</v>
      </c>
      <c r="AD508" s="47" t="s">
        <v>965</v>
      </c>
      <c r="AE508" s="47" t="s">
        <v>965</v>
      </c>
      <c r="AF508" s="47" t="s">
        <v>965</v>
      </c>
      <c r="AG508" s="47" t="s">
        <v>965</v>
      </c>
      <c r="AH508" s="47" t="s">
        <v>965</v>
      </c>
      <c r="AI508" s="47" t="s">
        <v>20</v>
      </c>
      <c r="AJ508" s="47" t="s">
        <v>20</v>
      </c>
      <c r="AK508" s="47" t="s">
        <v>965</v>
      </c>
      <c r="AL508" s="47" t="s">
        <v>965</v>
      </c>
      <c r="AM508" s="47" t="s">
        <v>965</v>
      </c>
      <c r="AN508" s="47" t="s">
        <v>965</v>
      </c>
      <c r="AO508" s="47" t="s">
        <v>965</v>
      </c>
      <c r="AP508" s="47" t="s">
        <v>20</v>
      </c>
      <c r="AQ508" s="47" t="s">
        <v>20</v>
      </c>
      <c r="AR508" s="47" t="s">
        <v>20</v>
      </c>
      <c r="AS508" s="47" t="s">
        <v>968</v>
      </c>
      <c r="AT508" s="47" t="s">
        <v>968</v>
      </c>
      <c r="AU508" s="47" t="s">
        <v>968</v>
      </c>
      <c r="AV508" s="47" t="s">
        <v>968</v>
      </c>
      <c r="AW508" s="47" t="s">
        <v>20</v>
      </c>
      <c r="AX508" s="47" t="s">
        <v>20</v>
      </c>
      <c r="AY508" s="42">
        <f>COUNTIFS($T508:$AX508,"P")</f>
        <v>15</v>
      </c>
      <c r="AZ508" s="42">
        <f>COUNTIFS($T508:$AX508,"HD")/2</f>
        <v>0</v>
      </c>
      <c r="BA508" s="42">
        <f>COUNTIFS($T508:$AX508,"DO")</f>
        <v>11</v>
      </c>
      <c r="BB508" s="1">
        <f>COUNTIFS($T508:$AX508,"UPL")</f>
        <v>0</v>
      </c>
      <c r="BC508" s="42">
        <f>COUNTIFS($T508:$AX508,"LWP")</f>
        <v>0</v>
      </c>
      <c r="BD508" s="42">
        <f>SUM(COUNTIFS($T508:$AX508,{"PAT","MAT"}))</f>
        <v>0</v>
      </c>
      <c r="BE508" s="42">
        <f>COUNTIFS($T508:$AX508,"HO")</f>
        <v>0</v>
      </c>
      <c r="BF508" s="42">
        <f>COUNTIFS($T508:$AX508,"NA")</f>
        <v>0</v>
      </c>
      <c r="BG508" s="42">
        <f>COUNTIFS($T508:$AX508,"PL")</f>
        <v>4</v>
      </c>
      <c r="BH508" s="42">
        <f>COUNTIFS($T508:$AX508,"CL")</f>
        <v>1</v>
      </c>
      <c r="BI508" s="42">
        <f>COUNTIFS($T508:$AX508,"BL")</f>
        <v>0</v>
      </c>
      <c r="BJ508" s="42">
        <f>COUNTIFS($T508:$AX508,"CO")</f>
        <v>0</v>
      </c>
      <c r="BK508" s="42">
        <f t="shared" si="45"/>
        <v>5</v>
      </c>
      <c r="BL508" s="42">
        <f t="shared" si="46"/>
        <v>0</v>
      </c>
      <c r="BM508" s="42">
        <f t="shared" si="47"/>
        <v>1</v>
      </c>
      <c r="BN508" s="42">
        <f>SUM(AY508:BJ508)+SUM(COUNTIFS(Q508:AX508,{"TERM","RESIGNED"}))</f>
        <v>31</v>
      </c>
      <c r="BO508" s="1" t="s">
        <v>45</v>
      </c>
      <c r="BP508" s="42" t="s">
        <v>1218</v>
      </c>
      <c r="BQ508" s="34"/>
    </row>
    <row r="509" spans="1:69" x14ac:dyDescent="0.25">
      <c r="A509" s="32">
        <f t="shared" si="48"/>
        <v>507</v>
      </c>
      <c r="B509" s="1" t="s">
        <v>172</v>
      </c>
      <c r="C509" s="1">
        <v>103526</v>
      </c>
      <c r="D509" s="27">
        <v>103526</v>
      </c>
      <c r="E509" s="1" t="s">
        <v>945</v>
      </c>
      <c r="F509" s="34" t="s">
        <v>627</v>
      </c>
      <c r="G509" s="34" t="s">
        <v>123</v>
      </c>
      <c r="H509" s="30">
        <v>44749</v>
      </c>
      <c r="I509" s="30" t="s">
        <v>39</v>
      </c>
      <c r="J509" s="30" t="s">
        <v>39</v>
      </c>
      <c r="K509" s="42">
        <f t="shared" ca="1" si="43"/>
        <v>553</v>
      </c>
      <c r="L509" s="44" t="str">
        <f t="shared" si="44"/>
        <v>Billable</v>
      </c>
      <c r="M509" s="34" t="s">
        <v>124</v>
      </c>
      <c r="N509" s="1" t="s">
        <v>41</v>
      </c>
      <c r="O509" s="1" t="s">
        <v>42</v>
      </c>
      <c r="P509" s="1"/>
      <c r="Q509" s="1"/>
      <c r="R509" s="1" t="s">
        <v>43</v>
      </c>
      <c r="S509" s="33" t="s">
        <v>66</v>
      </c>
      <c r="T509" s="47" t="s">
        <v>965</v>
      </c>
      <c r="U509" s="47" t="s">
        <v>20</v>
      </c>
      <c r="V509" s="47" t="s">
        <v>20</v>
      </c>
      <c r="W509" s="47" t="s">
        <v>965</v>
      </c>
      <c r="X509" s="47" t="s">
        <v>965</v>
      </c>
      <c r="Y509" s="47" t="s">
        <v>965</v>
      </c>
      <c r="Z509" s="47" t="s">
        <v>965</v>
      </c>
      <c r="AA509" s="47" t="s">
        <v>965</v>
      </c>
      <c r="AB509" s="47" t="s">
        <v>20</v>
      </c>
      <c r="AC509" s="47" t="s">
        <v>20</v>
      </c>
      <c r="AD509" s="47" t="s">
        <v>965</v>
      </c>
      <c r="AE509" s="47" t="s">
        <v>965</v>
      </c>
      <c r="AF509" s="47" t="s">
        <v>965</v>
      </c>
      <c r="AG509" s="47" t="s">
        <v>965</v>
      </c>
      <c r="AH509" s="47" t="s">
        <v>965</v>
      </c>
      <c r="AI509" s="47" t="s">
        <v>20</v>
      </c>
      <c r="AJ509" s="47" t="s">
        <v>20</v>
      </c>
      <c r="AK509" s="47" t="s">
        <v>965</v>
      </c>
      <c r="AL509" s="47" t="s">
        <v>965</v>
      </c>
      <c r="AM509" s="47" t="s">
        <v>965</v>
      </c>
      <c r="AN509" s="47" t="s">
        <v>965</v>
      </c>
      <c r="AO509" s="47" t="s">
        <v>965</v>
      </c>
      <c r="AP509" s="47" t="s">
        <v>20</v>
      </c>
      <c r="AQ509" s="47" t="s">
        <v>20</v>
      </c>
      <c r="AR509" s="47" t="s">
        <v>20</v>
      </c>
      <c r="AS509" s="47" t="s">
        <v>967</v>
      </c>
      <c r="AT509" s="47" t="s">
        <v>968</v>
      </c>
      <c r="AU509" s="47" t="s">
        <v>968</v>
      </c>
      <c r="AV509" s="47" t="s">
        <v>968</v>
      </c>
      <c r="AW509" s="47" t="s">
        <v>20</v>
      </c>
      <c r="AX509" s="47" t="s">
        <v>20</v>
      </c>
      <c r="AY509" s="42">
        <f>COUNTIFS($T509:$AX509,"P")</f>
        <v>16</v>
      </c>
      <c r="AZ509" s="42">
        <f>COUNTIFS($T509:$AX509,"HD")/2</f>
        <v>0</v>
      </c>
      <c r="BA509" s="42">
        <f>COUNTIFS($T509:$AX509,"DO")</f>
        <v>11</v>
      </c>
      <c r="BB509" s="1">
        <f>COUNTIFS($T509:$AX509,"UPL")</f>
        <v>0</v>
      </c>
      <c r="BC509" s="42">
        <f>COUNTIFS($T509:$AX509,"LWP")</f>
        <v>0</v>
      </c>
      <c r="BD509" s="42">
        <f>SUM(COUNTIFS($T509:$AX509,{"PAT","MAT"}))</f>
        <v>0</v>
      </c>
      <c r="BE509" s="42">
        <f>COUNTIFS($T509:$AX509,"HO")</f>
        <v>0</v>
      </c>
      <c r="BF509" s="42">
        <f>COUNTIFS($T509:$AX509,"NA")</f>
        <v>0</v>
      </c>
      <c r="BG509" s="42">
        <f>COUNTIFS($T509:$AX509,"PL")</f>
        <v>3</v>
      </c>
      <c r="BH509" s="42">
        <f>COUNTIFS($T509:$AX509,"CL")</f>
        <v>1</v>
      </c>
      <c r="BI509" s="42">
        <f>COUNTIFS($T509:$AX509,"BL")</f>
        <v>0</v>
      </c>
      <c r="BJ509" s="42">
        <f>COUNTIFS($T509:$AX509,"CO")</f>
        <v>0</v>
      </c>
      <c r="BK509" s="42">
        <f t="shared" si="45"/>
        <v>4</v>
      </c>
      <c r="BL509" s="42">
        <f t="shared" si="46"/>
        <v>0</v>
      </c>
      <c r="BM509" s="42">
        <f t="shared" si="47"/>
        <v>1</v>
      </c>
      <c r="BN509" s="42">
        <f>SUM(AY509:BJ509)+SUM(COUNTIFS(Q509:AX509,{"TERM","RESIGNED"}))</f>
        <v>31</v>
      </c>
      <c r="BO509" s="1" t="s">
        <v>45</v>
      </c>
      <c r="BP509" s="42" t="s">
        <v>1021</v>
      </c>
      <c r="BQ509" s="34"/>
    </row>
    <row r="510" spans="1:69" x14ac:dyDescent="0.25">
      <c r="A510" s="32">
        <f t="shared" si="48"/>
        <v>508</v>
      </c>
      <c r="B510" s="1" t="s">
        <v>172</v>
      </c>
      <c r="C510" s="1">
        <v>103527</v>
      </c>
      <c r="D510" s="27">
        <v>103527</v>
      </c>
      <c r="E510" s="1" t="s">
        <v>946</v>
      </c>
      <c r="F510" s="34" t="s">
        <v>628</v>
      </c>
      <c r="G510" s="34" t="s">
        <v>123</v>
      </c>
      <c r="H510" s="30">
        <v>44749</v>
      </c>
      <c r="I510" s="30" t="s">
        <v>39</v>
      </c>
      <c r="J510" s="30" t="s">
        <v>39</v>
      </c>
      <c r="K510" s="42">
        <f t="shared" ca="1" si="43"/>
        <v>553</v>
      </c>
      <c r="L510" s="44" t="str">
        <f t="shared" si="44"/>
        <v>Billable</v>
      </c>
      <c r="M510" s="34" t="s">
        <v>124</v>
      </c>
      <c r="N510" s="1" t="s">
        <v>41</v>
      </c>
      <c r="O510" s="1" t="s">
        <v>42</v>
      </c>
      <c r="P510" s="1"/>
      <c r="Q510" s="1"/>
      <c r="R510" s="1" t="s">
        <v>43</v>
      </c>
      <c r="S510" s="33" t="s">
        <v>381</v>
      </c>
      <c r="T510" s="47" t="s">
        <v>965</v>
      </c>
      <c r="U510" s="47" t="s">
        <v>20</v>
      </c>
      <c r="V510" s="47" t="s">
        <v>20</v>
      </c>
      <c r="W510" s="47" t="s">
        <v>965</v>
      </c>
      <c r="X510" s="47" t="s">
        <v>965</v>
      </c>
      <c r="Y510" s="47" t="s">
        <v>968</v>
      </c>
      <c r="Z510" s="47" t="s">
        <v>968</v>
      </c>
      <c r="AA510" s="47" t="s">
        <v>968</v>
      </c>
      <c r="AB510" s="47" t="s">
        <v>20</v>
      </c>
      <c r="AC510" s="47" t="s">
        <v>20</v>
      </c>
      <c r="AD510" s="47" t="s">
        <v>968</v>
      </c>
      <c r="AE510" s="47" t="s">
        <v>968</v>
      </c>
      <c r="AF510" s="47" t="s">
        <v>968</v>
      </c>
      <c r="AG510" s="47" t="s">
        <v>968</v>
      </c>
      <c r="AH510" s="47" t="s">
        <v>965</v>
      </c>
      <c r="AI510" s="47" t="s">
        <v>20</v>
      </c>
      <c r="AJ510" s="47" t="s">
        <v>20</v>
      </c>
      <c r="AK510" s="47" t="s">
        <v>965</v>
      </c>
      <c r="AL510" s="47" t="s">
        <v>965</v>
      </c>
      <c r="AM510" s="47" t="s">
        <v>965</v>
      </c>
      <c r="AN510" s="47" t="s">
        <v>965</v>
      </c>
      <c r="AO510" s="47" t="s">
        <v>965</v>
      </c>
      <c r="AP510" s="47" t="s">
        <v>20</v>
      </c>
      <c r="AQ510" s="47" t="s">
        <v>20</v>
      </c>
      <c r="AR510" s="47" t="s">
        <v>20</v>
      </c>
      <c r="AS510" s="47" t="s">
        <v>965</v>
      </c>
      <c r="AT510" s="47" t="s">
        <v>965</v>
      </c>
      <c r="AU510" s="47" t="s">
        <v>965</v>
      </c>
      <c r="AV510" s="47" t="s">
        <v>965</v>
      </c>
      <c r="AW510" s="47" t="s">
        <v>20</v>
      </c>
      <c r="AX510" s="47" t="s">
        <v>20</v>
      </c>
      <c r="AY510" s="42">
        <f>COUNTIFS($T510:$AX510,"P")</f>
        <v>13</v>
      </c>
      <c r="AZ510" s="42">
        <f>COUNTIFS($T510:$AX510,"HD")/2</f>
        <v>0</v>
      </c>
      <c r="BA510" s="42">
        <f>COUNTIFS($T510:$AX510,"DO")</f>
        <v>11</v>
      </c>
      <c r="BB510" s="1">
        <f>COUNTIFS($T510:$AX510,"UPL")</f>
        <v>0</v>
      </c>
      <c r="BC510" s="42">
        <f>COUNTIFS($T510:$AX510,"LWP")</f>
        <v>0</v>
      </c>
      <c r="BD510" s="42">
        <f>SUM(COUNTIFS($T510:$AX510,{"PAT","MAT"}))</f>
        <v>0</v>
      </c>
      <c r="BE510" s="42">
        <f>COUNTIFS($T510:$AX510,"HO")</f>
        <v>0</v>
      </c>
      <c r="BF510" s="42">
        <f>COUNTIFS($T510:$AX510,"NA")</f>
        <v>0</v>
      </c>
      <c r="BG510" s="42">
        <f>COUNTIFS($T510:$AX510,"PL")</f>
        <v>7</v>
      </c>
      <c r="BH510" s="42">
        <f>COUNTIFS($T510:$AX510,"CL")</f>
        <v>0</v>
      </c>
      <c r="BI510" s="42">
        <f>COUNTIFS($T510:$AX510,"BL")</f>
        <v>0</v>
      </c>
      <c r="BJ510" s="42">
        <f>COUNTIFS($T510:$AX510,"CO")</f>
        <v>0</v>
      </c>
      <c r="BK510" s="42">
        <f t="shared" si="45"/>
        <v>7</v>
      </c>
      <c r="BL510" s="42">
        <f t="shared" si="46"/>
        <v>0</v>
      </c>
      <c r="BM510" s="42">
        <f t="shared" si="47"/>
        <v>1</v>
      </c>
      <c r="BN510" s="42">
        <f>SUM(AY510:BJ510)+SUM(COUNTIFS(Q510:AX510,{"TERM","RESIGNED"}))</f>
        <v>31</v>
      </c>
      <c r="BO510" s="1" t="s">
        <v>45</v>
      </c>
      <c r="BP510" s="42" t="s">
        <v>1018</v>
      </c>
      <c r="BQ510" s="34"/>
    </row>
    <row r="511" spans="1:69" x14ac:dyDescent="0.25">
      <c r="A511" s="32">
        <f t="shared" si="48"/>
        <v>509</v>
      </c>
      <c r="B511" s="1" t="s">
        <v>172</v>
      </c>
      <c r="C511" s="1">
        <v>103536</v>
      </c>
      <c r="D511" s="27">
        <v>103536</v>
      </c>
      <c r="E511" s="1" t="s">
        <v>946</v>
      </c>
      <c r="F511" s="34" t="s">
        <v>632</v>
      </c>
      <c r="G511" s="34" t="s">
        <v>80</v>
      </c>
      <c r="H511" s="30">
        <v>44750</v>
      </c>
      <c r="I511" s="30" t="s">
        <v>39</v>
      </c>
      <c r="J511" s="30" t="s">
        <v>39</v>
      </c>
      <c r="K511" s="42">
        <f t="shared" ca="1" si="43"/>
        <v>552</v>
      </c>
      <c r="L511" s="44" t="str">
        <f t="shared" si="44"/>
        <v>Non Billable</v>
      </c>
      <c r="M511" s="34" t="s">
        <v>56</v>
      </c>
      <c r="N511" s="1" t="s">
        <v>41</v>
      </c>
      <c r="O511" s="1" t="s">
        <v>42</v>
      </c>
      <c r="P511" s="1"/>
      <c r="Q511" s="1"/>
      <c r="R511" s="1" t="s">
        <v>43</v>
      </c>
      <c r="S511" s="33" t="s">
        <v>101</v>
      </c>
      <c r="T511" s="47" t="s">
        <v>965</v>
      </c>
      <c r="U511" s="47" t="s">
        <v>20</v>
      </c>
      <c r="V511" s="47" t="s">
        <v>20</v>
      </c>
      <c r="W511" s="47" t="s">
        <v>967</v>
      </c>
      <c r="X511" s="47" t="s">
        <v>22</v>
      </c>
      <c r="Y511" s="47" t="s">
        <v>965</v>
      </c>
      <c r="Z511" s="47" t="s">
        <v>965</v>
      </c>
      <c r="AA511" s="47" t="s">
        <v>965</v>
      </c>
      <c r="AB511" s="47" t="s">
        <v>20</v>
      </c>
      <c r="AC511" s="47" t="s">
        <v>20</v>
      </c>
      <c r="AD511" s="47" t="s">
        <v>965</v>
      </c>
      <c r="AE511" s="47" t="s">
        <v>965</v>
      </c>
      <c r="AF511" s="47" t="s">
        <v>965</v>
      </c>
      <c r="AG511" s="47" t="s">
        <v>965</v>
      </c>
      <c r="AH511" s="47" t="s">
        <v>965</v>
      </c>
      <c r="AI511" s="47" t="s">
        <v>20</v>
      </c>
      <c r="AJ511" s="47" t="s">
        <v>20</v>
      </c>
      <c r="AK511" s="47" t="s">
        <v>965</v>
      </c>
      <c r="AL511" s="47" t="s">
        <v>965</v>
      </c>
      <c r="AM511" s="47" t="s">
        <v>965</v>
      </c>
      <c r="AN511" s="47" t="s">
        <v>968</v>
      </c>
      <c r="AO511" s="47" t="s">
        <v>968</v>
      </c>
      <c r="AP511" s="47" t="s">
        <v>20</v>
      </c>
      <c r="AQ511" s="47" t="s">
        <v>20</v>
      </c>
      <c r="AR511" s="47" t="s">
        <v>20</v>
      </c>
      <c r="AS511" s="47" t="s">
        <v>965</v>
      </c>
      <c r="AT511" s="47" t="s">
        <v>965</v>
      </c>
      <c r="AU511" s="47" t="s">
        <v>965</v>
      </c>
      <c r="AV511" s="47" t="s">
        <v>965</v>
      </c>
      <c r="AW511" s="47" t="s">
        <v>20</v>
      </c>
      <c r="AX511" s="47" t="s">
        <v>20</v>
      </c>
      <c r="AY511" s="42">
        <f>COUNTIFS($T511:$AX511,"P")</f>
        <v>16</v>
      </c>
      <c r="AZ511" s="42">
        <f>COUNTIFS($T511:$AX511,"HD")/2</f>
        <v>0</v>
      </c>
      <c r="BA511" s="42">
        <f>COUNTIFS($T511:$AX511,"DO")</f>
        <v>11</v>
      </c>
      <c r="BB511" s="1">
        <f>COUNTIFS($T511:$AX511,"UPL")</f>
        <v>0</v>
      </c>
      <c r="BC511" s="42">
        <f>COUNTIFS($T511:$AX511,"LWP")</f>
        <v>1</v>
      </c>
      <c r="BD511" s="42">
        <f>SUM(COUNTIFS($T511:$AX511,{"PAT","MAT"}))</f>
        <v>0</v>
      </c>
      <c r="BE511" s="42">
        <f>COUNTIFS($T511:$AX511,"HO")</f>
        <v>0</v>
      </c>
      <c r="BF511" s="42">
        <f>COUNTIFS($T511:$AX511,"NA")</f>
        <v>0</v>
      </c>
      <c r="BG511" s="42">
        <f>COUNTIFS($T511:$AX511,"PL")</f>
        <v>2</v>
      </c>
      <c r="BH511" s="42">
        <f>COUNTIFS($T511:$AX511,"CL")</f>
        <v>1</v>
      </c>
      <c r="BI511" s="42">
        <f>COUNTIFS($T511:$AX511,"BL")</f>
        <v>0</v>
      </c>
      <c r="BJ511" s="42">
        <f>COUNTIFS($T511:$AX511,"CO")</f>
        <v>0</v>
      </c>
      <c r="BK511" s="42">
        <f t="shared" si="45"/>
        <v>3</v>
      </c>
      <c r="BL511" s="42">
        <f t="shared" si="46"/>
        <v>0</v>
      </c>
      <c r="BM511" s="42">
        <f t="shared" si="47"/>
        <v>1</v>
      </c>
      <c r="BN511" s="42">
        <f>SUM(AY511:BJ511)+SUM(COUNTIFS(Q511:AX511,{"TERM","RESIGNED"}))</f>
        <v>31</v>
      </c>
      <c r="BO511" s="1" t="s">
        <v>45</v>
      </c>
      <c r="BP511" s="42" t="s">
        <v>1022</v>
      </c>
      <c r="BQ511" s="34"/>
    </row>
    <row r="512" spans="1:69" x14ac:dyDescent="0.25">
      <c r="A512" s="32">
        <f t="shared" si="48"/>
        <v>510</v>
      </c>
      <c r="B512" s="1" t="s">
        <v>172</v>
      </c>
      <c r="C512" s="1">
        <v>103541</v>
      </c>
      <c r="D512" s="27">
        <v>103541</v>
      </c>
      <c r="E512" s="1" t="s">
        <v>946</v>
      </c>
      <c r="F512" s="34" t="s">
        <v>631</v>
      </c>
      <c r="G512" s="34" t="s">
        <v>190</v>
      </c>
      <c r="H512" s="30">
        <v>44750</v>
      </c>
      <c r="I512" s="30" t="s">
        <v>39</v>
      </c>
      <c r="J512" s="30" t="s">
        <v>39</v>
      </c>
      <c r="K512" s="42">
        <f t="shared" ca="1" si="43"/>
        <v>552</v>
      </c>
      <c r="L512" s="44" t="str">
        <f t="shared" si="44"/>
        <v>Billable</v>
      </c>
      <c r="M512" s="34" t="s">
        <v>187</v>
      </c>
      <c r="N512" s="1" t="s">
        <v>41</v>
      </c>
      <c r="O512" s="1" t="s">
        <v>42</v>
      </c>
      <c r="P512" s="1"/>
      <c r="Q512" s="1"/>
      <c r="R512" s="1" t="s">
        <v>43</v>
      </c>
      <c r="S512" s="33" t="s">
        <v>188</v>
      </c>
      <c r="T512" s="47" t="s">
        <v>965</v>
      </c>
      <c r="U512" s="47" t="s">
        <v>20</v>
      </c>
      <c r="V512" s="47" t="s">
        <v>20</v>
      </c>
      <c r="W512" s="47" t="s">
        <v>967</v>
      </c>
      <c r="X512" s="47" t="s">
        <v>965</v>
      </c>
      <c r="Y512" s="47" t="s">
        <v>965</v>
      </c>
      <c r="Z512" s="47" t="s">
        <v>965</v>
      </c>
      <c r="AA512" s="47" t="s">
        <v>965</v>
      </c>
      <c r="AB512" s="47" t="s">
        <v>20</v>
      </c>
      <c r="AC512" s="47" t="s">
        <v>20</v>
      </c>
      <c r="AD512" s="47" t="s">
        <v>965</v>
      </c>
      <c r="AE512" s="47" t="s">
        <v>965</v>
      </c>
      <c r="AF512" s="47" t="s">
        <v>965</v>
      </c>
      <c r="AG512" s="47" t="s">
        <v>965</v>
      </c>
      <c r="AH512" s="47" t="s">
        <v>965</v>
      </c>
      <c r="AI512" s="47" t="s">
        <v>20</v>
      </c>
      <c r="AJ512" s="47" t="s">
        <v>20</v>
      </c>
      <c r="AK512" s="47" t="s">
        <v>967</v>
      </c>
      <c r="AL512" s="47" t="s">
        <v>967</v>
      </c>
      <c r="AM512" s="47" t="s">
        <v>968</v>
      </c>
      <c r="AN512" s="47" t="s">
        <v>968</v>
      </c>
      <c r="AO512" s="47" t="s">
        <v>968</v>
      </c>
      <c r="AP512" s="47" t="s">
        <v>20</v>
      </c>
      <c r="AQ512" s="47" t="s">
        <v>20</v>
      </c>
      <c r="AR512" s="47" t="s">
        <v>20</v>
      </c>
      <c r="AS512" s="47" t="s">
        <v>968</v>
      </c>
      <c r="AT512" s="47" t="s">
        <v>968</v>
      </c>
      <c r="AU512" s="47" t="s">
        <v>968</v>
      </c>
      <c r="AV512" s="47" t="s">
        <v>968</v>
      </c>
      <c r="AW512" s="47" t="s">
        <v>20</v>
      </c>
      <c r="AX512" s="47" t="s">
        <v>20</v>
      </c>
      <c r="AY512" s="42">
        <f>COUNTIFS($T512:$AX512,"P")</f>
        <v>10</v>
      </c>
      <c r="AZ512" s="42">
        <f>COUNTIFS($T512:$AX512,"HD")/2</f>
        <v>0</v>
      </c>
      <c r="BA512" s="42">
        <f>COUNTIFS($T512:$AX512,"DO")</f>
        <v>11</v>
      </c>
      <c r="BB512" s="1">
        <f>COUNTIFS($T512:$AX512,"UPL")</f>
        <v>0</v>
      </c>
      <c r="BC512" s="42">
        <f>COUNTIFS($T512:$AX512,"LWP")</f>
        <v>0</v>
      </c>
      <c r="BD512" s="42">
        <f>SUM(COUNTIFS($T512:$AX512,{"PAT","MAT"}))</f>
        <v>0</v>
      </c>
      <c r="BE512" s="42">
        <f>COUNTIFS($T512:$AX512,"HO")</f>
        <v>0</v>
      </c>
      <c r="BF512" s="42">
        <f>COUNTIFS($T512:$AX512,"NA")</f>
        <v>0</v>
      </c>
      <c r="BG512" s="42">
        <f>COUNTIFS($T512:$AX512,"PL")</f>
        <v>7</v>
      </c>
      <c r="BH512" s="42">
        <f>COUNTIFS($T512:$AX512,"CL")</f>
        <v>3</v>
      </c>
      <c r="BI512" s="42">
        <f>COUNTIFS($T512:$AX512,"BL")</f>
        <v>0</v>
      </c>
      <c r="BJ512" s="42">
        <f>COUNTIFS($T512:$AX512,"CO")</f>
        <v>0</v>
      </c>
      <c r="BK512" s="42">
        <f t="shared" si="45"/>
        <v>10</v>
      </c>
      <c r="BL512" s="42">
        <f t="shared" si="46"/>
        <v>0</v>
      </c>
      <c r="BM512" s="42">
        <f t="shared" si="47"/>
        <v>0</v>
      </c>
      <c r="BN512" s="42">
        <f>SUM(AY512:BJ512)+SUM(COUNTIFS(Q512:AX512,{"TERM","RESIGNED"}))</f>
        <v>31</v>
      </c>
      <c r="BO512" s="1" t="s">
        <v>45</v>
      </c>
      <c r="BP512" s="42" t="s">
        <v>1020</v>
      </c>
      <c r="BQ512" s="34"/>
    </row>
    <row r="513" spans="1:69" x14ac:dyDescent="0.25">
      <c r="A513" s="32">
        <f t="shared" si="48"/>
        <v>511</v>
      </c>
      <c r="B513" s="1" t="s">
        <v>172</v>
      </c>
      <c r="C513" s="1">
        <v>103547</v>
      </c>
      <c r="D513" s="27">
        <v>103547</v>
      </c>
      <c r="E513" s="1" t="s">
        <v>946</v>
      </c>
      <c r="F513" s="34" t="s">
        <v>634</v>
      </c>
      <c r="G513" s="34" t="s">
        <v>190</v>
      </c>
      <c r="H513" s="30">
        <v>44750</v>
      </c>
      <c r="I513" s="30" t="s">
        <v>39</v>
      </c>
      <c r="J513" s="30" t="s">
        <v>39</v>
      </c>
      <c r="K513" s="42">
        <f t="shared" ca="1" si="43"/>
        <v>552</v>
      </c>
      <c r="L513" s="44" t="str">
        <f t="shared" si="44"/>
        <v>Billable</v>
      </c>
      <c r="M513" s="34" t="s">
        <v>187</v>
      </c>
      <c r="N513" s="1" t="s">
        <v>41</v>
      </c>
      <c r="O513" s="1" t="s">
        <v>42</v>
      </c>
      <c r="P513" s="1"/>
      <c r="Q513" s="1"/>
      <c r="R513" s="1" t="s">
        <v>43</v>
      </c>
      <c r="S513" s="33" t="s">
        <v>235</v>
      </c>
      <c r="T513" s="47" t="s">
        <v>965</v>
      </c>
      <c r="U513" s="47" t="s">
        <v>20</v>
      </c>
      <c r="V513" s="47" t="s">
        <v>20</v>
      </c>
      <c r="W513" s="47" t="s">
        <v>965</v>
      </c>
      <c r="X513" s="47" t="s">
        <v>965</v>
      </c>
      <c r="Y513" s="47" t="s">
        <v>965</v>
      </c>
      <c r="Z513" s="47" t="s">
        <v>965</v>
      </c>
      <c r="AA513" s="47" t="s">
        <v>965</v>
      </c>
      <c r="AB513" s="47" t="s">
        <v>20</v>
      </c>
      <c r="AC513" s="47" t="s">
        <v>20</v>
      </c>
      <c r="AD513" s="47" t="s">
        <v>965</v>
      </c>
      <c r="AE513" s="47" t="s">
        <v>965</v>
      </c>
      <c r="AF513" s="47" t="s">
        <v>965</v>
      </c>
      <c r="AG513" s="47" t="s">
        <v>965</v>
      </c>
      <c r="AH513" s="47" t="s">
        <v>965</v>
      </c>
      <c r="AI513" s="47" t="s">
        <v>20</v>
      </c>
      <c r="AJ513" s="47" t="s">
        <v>20</v>
      </c>
      <c r="AK513" s="47" t="s">
        <v>965</v>
      </c>
      <c r="AL513" s="47" t="s">
        <v>965</v>
      </c>
      <c r="AM513" s="47" t="s">
        <v>965</v>
      </c>
      <c r="AN513" s="47" t="s">
        <v>965</v>
      </c>
      <c r="AO513" s="47" t="s">
        <v>965</v>
      </c>
      <c r="AP513" s="47" t="s">
        <v>20</v>
      </c>
      <c r="AQ513" s="47" t="s">
        <v>20</v>
      </c>
      <c r="AR513" s="47" t="s">
        <v>20</v>
      </c>
      <c r="AS513" s="47" t="s">
        <v>967</v>
      </c>
      <c r="AT513" s="47" t="s">
        <v>968</v>
      </c>
      <c r="AU513" s="47" t="s">
        <v>968</v>
      </c>
      <c r="AV513" s="47" t="s">
        <v>967</v>
      </c>
      <c r="AW513" s="47" t="s">
        <v>20</v>
      </c>
      <c r="AX513" s="47" t="s">
        <v>20</v>
      </c>
      <c r="AY513" s="42">
        <f>COUNTIFS($T513:$AX513,"P")</f>
        <v>16</v>
      </c>
      <c r="AZ513" s="42">
        <f>COUNTIFS($T513:$AX513,"HD")/2</f>
        <v>0</v>
      </c>
      <c r="BA513" s="42">
        <f>COUNTIFS($T513:$AX513,"DO")</f>
        <v>11</v>
      </c>
      <c r="BB513" s="1">
        <f>COUNTIFS($T513:$AX513,"UPL")</f>
        <v>0</v>
      </c>
      <c r="BC513" s="42">
        <f>COUNTIFS($T513:$AX513,"LWP")</f>
        <v>0</v>
      </c>
      <c r="BD513" s="42">
        <f>SUM(COUNTIFS($T513:$AX513,{"PAT","MAT"}))</f>
        <v>0</v>
      </c>
      <c r="BE513" s="42">
        <f>COUNTIFS($T513:$AX513,"HO")</f>
        <v>0</v>
      </c>
      <c r="BF513" s="42">
        <f>COUNTIFS($T513:$AX513,"NA")</f>
        <v>0</v>
      </c>
      <c r="BG513" s="42">
        <f>COUNTIFS($T513:$AX513,"PL")</f>
        <v>2</v>
      </c>
      <c r="BH513" s="42">
        <f>COUNTIFS($T513:$AX513,"CL")</f>
        <v>2</v>
      </c>
      <c r="BI513" s="42">
        <f>COUNTIFS($T513:$AX513,"BL")</f>
        <v>0</v>
      </c>
      <c r="BJ513" s="42">
        <f>COUNTIFS($T513:$AX513,"CO")</f>
        <v>0</v>
      </c>
      <c r="BK513" s="42">
        <f t="shared" si="45"/>
        <v>4</v>
      </c>
      <c r="BL513" s="42">
        <f t="shared" si="46"/>
        <v>0</v>
      </c>
      <c r="BM513" s="42">
        <f t="shared" si="47"/>
        <v>1</v>
      </c>
      <c r="BN513" s="42">
        <f>SUM(AY513:BJ513)+SUM(COUNTIFS(Q513:AX513,{"TERM","RESIGNED"}))</f>
        <v>31</v>
      </c>
      <c r="BO513" s="1" t="s">
        <v>45</v>
      </c>
      <c r="BP513" s="42" t="s">
        <v>1018</v>
      </c>
      <c r="BQ513" s="34"/>
    </row>
    <row r="514" spans="1:69" x14ac:dyDescent="0.25">
      <c r="A514" s="32">
        <f t="shared" si="48"/>
        <v>512</v>
      </c>
      <c r="B514" s="1" t="s">
        <v>172</v>
      </c>
      <c r="C514" s="1">
        <v>103549</v>
      </c>
      <c r="D514" s="27">
        <v>103549</v>
      </c>
      <c r="E514" s="1" t="s">
        <v>946</v>
      </c>
      <c r="F514" s="34" t="s">
        <v>635</v>
      </c>
      <c r="G514" s="34" t="s">
        <v>190</v>
      </c>
      <c r="H514" s="30">
        <v>44750</v>
      </c>
      <c r="I514" s="30" t="s">
        <v>39</v>
      </c>
      <c r="J514" s="30" t="s">
        <v>39</v>
      </c>
      <c r="K514" s="42">
        <f t="shared" ca="1" si="43"/>
        <v>552</v>
      </c>
      <c r="L514" s="44" t="str">
        <f t="shared" si="44"/>
        <v>Billable</v>
      </c>
      <c r="M514" s="34" t="s">
        <v>187</v>
      </c>
      <c r="N514" s="1" t="s">
        <v>41</v>
      </c>
      <c r="O514" s="1" t="s">
        <v>42</v>
      </c>
      <c r="P514" s="1"/>
      <c r="Q514" s="1"/>
      <c r="R514" s="1" t="s">
        <v>43</v>
      </c>
      <c r="S514" s="33" t="s">
        <v>431</v>
      </c>
      <c r="T514" s="47" t="s">
        <v>965</v>
      </c>
      <c r="U514" s="47" t="s">
        <v>20</v>
      </c>
      <c r="V514" s="47" t="s">
        <v>20</v>
      </c>
      <c r="W514" s="47" t="s">
        <v>965</v>
      </c>
      <c r="X514" s="47" t="s">
        <v>965</v>
      </c>
      <c r="Y514" s="47" t="s">
        <v>965</v>
      </c>
      <c r="Z514" s="47" t="s">
        <v>965</v>
      </c>
      <c r="AA514" s="47" t="s">
        <v>965</v>
      </c>
      <c r="AB514" s="47" t="s">
        <v>20</v>
      </c>
      <c r="AC514" s="47" t="s">
        <v>20</v>
      </c>
      <c r="AD514" s="47" t="s">
        <v>965</v>
      </c>
      <c r="AE514" s="47" t="s">
        <v>965</v>
      </c>
      <c r="AF514" s="47" t="s">
        <v>965</v>
      </c>
      <c r="AG514" s="47" t="s">
        <v>965</v>
      </c>
      <c r="AH514" s="47" t="s">
        <v>965</v>
      </c>
      <c r="AI514" s="47" t="s">
        <v>20</v>
      </c>
      <c r="AJ514" s="47" t="s">
        <v>20</v>
      </c>
      <c r="AK514" s="47" t="s">
        <v>967</v>
      </c>
      <c r="AL514" s="47" t="s">
        <v>965</v>
      </c>
      <c r="AM514" s="47" t="s">
        <v>965</v>
      </c>
      <c r="AN514" s="47" t="s">
        <v>22</v>
      </c>
      <c r="AO514" s="47" t="s">
        <v>965</v>
      </c>
      <c r="AP514" s="47" t="s">
        <v>20</v>
      </c>
      <c r="AQ514" s="47" t="s">
        <v>20</v>
      </c>
      <c r="AR514" s="47" t="s">
        <v>20</v>
      </c>
      <c r="AS514" s="47" t="s">
        <v>22</v>
      </c>
      <c r="AT514" s="47" t="s">
        <v>22</v>
      </c>
      <c r="AU514" s="47" t="s">
        <v>967</v>
      </c>
      <c r="AV514" s="47" t="s">
        <v>968</v>
      </c>
      <c r="AW514" s="47" t="s">
        <v>20</v>
      </c>
      <c r="AX514" s="47" t="s">
        <v>20</v>
      </c>
      <c r="AY514" s="42">
        <f>COUNTIFS($T514:$AX514,"P")</f>
        <v>14</v>
      </c>
      <c r="AZ514" s="42">
        <f>COUNTIFS($T514:$AX514,"HD")/2</f>
        <v>0</v>
      </c>
      <c r="BA514" s="42">
        <f>COUNTIFS($T514:$AX514,"DO")</f>
        <v>11</v>
      </c>
      <c r="BB514" s="1">
        <f>COUNTIFS($T514:$AX514,"UPL")</f>
        <v>0</v>
      </c>
      <c r="BC514" s="42">
        <f>COUNTIFS($T514:$AX514,"LWP")</f>
        <v>3</v>
      </c>
      <c r="BD514" s="42">
        <f>SUM(COUNTIFS($T514:$AX514,{"PAT","MAT"}))</f>
        <v>0</v>
      </c>
      <c r="BE514" s="42">
        <f>COUNTIFS($T514:$AX514,"HO")</f>
        <v>0</v>
      </c>
      <c r="BF514" s="42">
        <f>COUNTIFS($T514:$AX514,"NA")</f>
        <v>0</v>
      </c>
      <c r="BG514" s="42">
        <f>COUNTIFS($T514:$AX514,"PL")</f>
        <v>1</v>
      </c>
      <c r="BH514" s="42">
        <f>COUNTIFS($T514:$AX514,"CL")</f>
        <v>2</v>
      </c>
      <c r="BI514" s="42">
        <f>COUNTIFS($T514:$AX514,"BL")</f>
        <v>0</v>
      </c>
      <c r="BJ514" s="42">
        <f>COUNTIFS($T514:$AX514,"CO")</f>
        <v>0</v>
      </c>
      <c r="BK514" s="42">
        <f t="shared" si="45"/>
        <v>3</v>
      </c>
      <c r="BL514" s="42">
        <f t="shared" si="46"/>
        <v>0</v>
      </c>
      <c r="BM514" s="42">
        <f t="shared" si="47"/>
        <v>1</v>
      </c>
      <c r="BN514" s="42">
        <f>SUM(AY514:BJ514)+SUM(COUNTIFS(Q514:AX514,{"TERM","RESIGNED"}))</f>
        <v>31</v>
      </c>
      <c r="BO514" s="1" t="s">
        <v>45</v>
      </c>
      <c r="BP514" s="42" t="s">
        <v>1018</v>
      </c>
      <c r="BQ514" s="34"/>
    </row>
    <row r="515" spans="1:69" x14ac:dyDescent="0.25">
      <c r="A515" s="32">
        <f t="shared" si="48"/>
        <v>513</v>
      </c>
      <c r="B515" s="1" t="s">
        <v>172</v>
      </c>
      <c r="C515" s="1">
        <v>103551</v>
      </c>
      <c r="D515" s="27">
        <v>103551</v>
      </c>
      <c r="E515" s="1" t="s">
        <v>946</v>
      </c>
      <c r="F515" s="34" t="s">
        <v>636</v>
      </c>
      <c r="G515" s="34" t="s">
        <v>190</v>
      </c>
      <c r="H515" s="30">
        <v>44750</v>
      </c>
      <c r="I515" s="30" t="s">
        <v>39</v>
      </c>
      <c r="J515" s="30" t="s">
        <v>39</v>
      </c>
      <c r="K515" s="42">
        <f t="shared" ref="K515:K578" ca="1" si="49">IF(O515="ACTIVE",(TODAY()-H515),(J515-H515))</f>
        <v>552</v>
      </c>
      <c r="L515" s="44" t="str">
        <f t="shared" ref="L515:L578" si="50">IF(OR(M515="Email Verification",M515="Operations",M515="OJT",M515="Bottom Quartile Group",M515="Training"),"Billable","Non Billable")</f>
        <v>Billable</v>
      </c>
      <c r="M515" s="34" t="s">
        <v>187</v>
      </c>
      <c r="N515" s="1" t="s">
        <v>41</v>
      </c>
      <c r="O515" s="1" t="s">
        <v>42</v>
      </c>
      <c r="P515" s="1"/>
      <c r="Q515" s="1"/>
      <c r="R515" s="1" t="s">
        <v>43</v>
      </c>
      <c r="S515" s="33" t="s">
        <v>431</v>
      </c>
      <c r="T515" s="47" t="s">
        <v>965</v>
      </c>
      <c r="U515" s="47" t="s">
        <v>20</v>
      </c>
      <c r="V515" s="47" t="s">
        <v>20</v>
      </c>
      <c r="W515" s="47" t="s">
        <v>965</v>
      </c>
      <c r="X515" s="47" t="s">
        <v>967</v>
      </c>
      <c r="Y515" s="47" t="s">
        <v>965</v>
      </c>
      <c r="Z515" s="47" t="s">
        <v>965</v>
      </c>
      <c r="AA515" s="47" t="s">
        <v>965</v>
      </c>
      <c r="AB515" s="47" t="s">
        <v>20</v>
      </c>
      <c r="AC515" s="47" t="s">
        <v>20</v>
      </c>
      <c r="AD515" s="47" t="s">
        <v>965</v>
      </c>
      <c r="AE515" s="47" t="s">
        <v>965</v>
      </c>
      <c r="AF515" s="47" t="s">
        <v>965</v>
      </c>
      <c r="AG515" s="47" t="s">
        <v>965</v>
      </c>
      <c r="AH515" s="47" t="s">
        <v>965</v>
      </c>
      <c r="AI515" s="47" t="s">
        <v>20</v>
      </c>
      <c r="AJ515" s="47" t="s">
        <v>20</v>
      </c>
      <c r="AK515" s="47" t="s">
        <v>968</v>
      </c>
      <c r="AL515" s="47" t="s">
        <v>968</v>
      </c>
      <c r="AM515" s="47" t="s">
        <v>965</v>
      </c>
      <c r="AN515" s="47" t="s">
        <v>968</v>
      </c>
      <c r="AO515" s="47" t="s">
        <v>965</v>
      </c>
      <c r="AP515" s="47" t="s">
        <v>20</v>
      </c>
      <c r="AQ515" s="47" t="s">
        <v>20</v>
      </c>
      <c r="AR515" s="47" t="s">
        <v>20</v>
      </c>
      <c r="AS515" s="47" t="s">
        <v>968</v>
      </c>
      <c r="AT515" s="47" t="s">
        <v>967</v>
      </c>
      <c r="AU515" s="47" t="s">
        <v>965</v>
      </c>
      <c r="AV515" s="47" t="s">
        <v>968</v>
      </c>
      <c r="AW515" s="47" t="s">
        <v>20</v>
      </c>
      <c r="AX515" s="47" t="s">
        <v>20</v>
      </c>
      <c r="AY515" s="42">
        <f>COUNTIFS($T515:$AX515,"P")</f>
        <v>13</v>
      </c>
      <c r="AZ515" s="42">
        <f>COUNTIFS($T515:$AX515,"HD")/2</f>
        <v>0</v>
      </c>
      <c r="BA515" s="42">
        <f>COUNTIFS($T515:$AX515,"DO")</f>
        <v>11</v>
      </c>
      <c r="BB515" s="1">
        <f>COUNTIFS($T515:$AX515,"UPL")</f>
        <v>0</v>
      </c>
      <c r="BC515" s="42">
        <f>COUNTIFS($T515:$AX515,"LWP")</f>
        <v>0</v>
      </c>
      <c r="BD515" s="42">
        <f>SUM(COUNTIFS($T515:$AX515,{"PAT","MAT"}))</f>
        <v>0</v>
      </c>
      <c r="BE515" s="42">
        <f>COUNTIFS($T515:$AX515,"HO")</f>
        <v>0</v>
      </c>
      <c r="BF515" s="42">
        <f>COUNTIFS($T515:$AX515,"NA")</f>
        <v>0</v>
      </c>
      <c r="BG515" s="42">
        <f>COUNTIFS($T515:$AX515,"PL")</f>
        <v>5</v>
      </c>
      <c r="BH515" s="42">
        <f>COUNTIFS($T515:$AX515,"CL")</f>
        <v>2</v>
      </c>
      <c r="BI515" s="42">
        <f>COUNTIFS($T515:$AX515,"BL")</f>
        <v>0</v>
      </c>
      <c r="BJ515" s="42">
        <f>COUNTIFS($T515:$AX515,"CO")</f>
        <v>0</v>
      </c>
      <c r="BK515" s="42">
        <f t="shared" ref="BK515:BK578" si="51">SUM(BG515:BJ515)</f>
        <v>7</v>
      </c>
      <c r="BL515" s="42">
        <f t="shared" ref="BL515:BL578" si="52">IF(SUM(AY515+AZ515)&gt;=17,1,0)</f>
        <v>0</v>
      </c>
      <c r="BM515" s="42">
        <f t="shared" ref="BM515:BM578" si="53">IF(SUM(AY515+AZ515)&gt;=13,1,0)</f>
        <v>1</v>
      </c>
      <c r="BN515" s="42">
        <f>SUM(AY515:BJ515)+SUM(COUNTIFS(Q515:AX515,{"TERM","RESIGNED"}))</f>
        <v>31</v>
      </c>
      <c r="BO515" s="1" t="s">
        <v>45</v>
      </c>
      <c r="BP515" s="42" t="s">
        <v>1018</v>
      </c>
      <c r="BQ515" s="34"/>
    </row>
    <row r="516" spans="1:69" x14ac:dyDescent="0.25">
      <c r="A516" s="32">
        <f t="shared" si="48"/>
        <v>514</v>
      </c>
      <c r="B516" s="1" t="s">
        <v>172</v>
      </c>
      <c r="C516" s="1">
        <v>103561</v>
      </c>
      <c r="D516" s="27">
        <v>103561</v>
      </c>
      <c r="E516" s="1" t="s">
        <v>945</v>
      </c>
      <c r="F516" s="34" t="s">
        <v>633</v>
      </c>
      <c r="G516" s="34" t="s">
        <v>123</v>
      </c>
      <c r="H516" s="30">
        <v>44750</v>
      </c>
      <c r="I516" s="30" t="s">
        <v>39</v>
      </c>
      <c r="J516" s="30" t="s">
        <v>39</v>
      </c>
      <c r="K516" s="42">
        <f t="shared" ca="1" si="49"/>
        <v>552</v>
      </c>
      <c r="L516" s="44" t="str">
        <f t="shared" si="50"/>
        <v>Billable</v>
      </c>
      <c r="M516" s="34" t="s">
        <v>124</v>
      </c>
      <c r="N516" s="1" t="s">
        <v>41</v>
      </c>
      <c r="O516" s="1" t="s">
        <v>42</v>
      </c>
      <c r="P516" s="1"/>
      <c r="Q516" s="1"/>
      <c r="R516" s="1" t="s">
        <v>43</v>
      </c>
      <c r="S516" s="33" t="s">
        <v>367</v>
      </c>
      <c r="T516" s="47" t="s">
        <v>965</v>
      </c>
      <c r="U516" s="47" t="s">
        <v>20</v>
      </c>
      <c r="V516" s="47" t="s">
        <v>20</v>
      </c>
      <c r="W516" s="47" t="s">
        <v>965</v>
      </c>
      <c r="X516" s="47" t="s">
        <v>967</v>
      </c>
      <c r="Y516" s="47" t="s">
        <v>965</v>
      </c>
      <c r="Z516" s="47" t="s">
        <v>965</v>
      </c>
      <c r="AA516" s="47" t="s">
        <v>965</v>
      </c>
      <c r="AB516" s="47" t="s">
        <v>20</v>
      </c>
      <c r="AC516" s="47" t="s">
        <v>20</v>
      </c>
      <c r="AD516" s="47" t="s">
        <v>965</v>
      </c>
      <c r="AE516" s="47" t="s">
        <v>965</v>
      </c>
      <c r="AF516" s="47" t="s">
        <v>965</v>
      </c>
      <c r="AG516" s="47" t="s">
        <v>965</v>
      </c>
      <c r="AH516" s="47" t="s">
        <v>965</v>
      </c>
      <c r="AI516" s="47" t="s">
        <v>20</v>
      </c>
      <c r="AJ516" s="47" t="s">
        <v>20</v>
      </c>
      <c r="AK516" s="47" t="s">
        <v>965</v>
      </c>
      <c r="AL516" s="47" t="s">
        <v>965</v>
      </c>
      <c r="AM516" s="47" t="s">
        <v>965</v>
      </c>
      <c r="AN516" s="47" t="s">
        <v>965</v>
      </c>
      <c r="AO516" s="47" t="s">
        <v>21</v>
      </c>
      <c r="AP516" s="47" t="s">
        <v>20</v>
      </c>
      <c r="AQ516" s="47" t="s">
        <v>20</v>
      </c>
      <c r="AR516" s="47" t="s">
        <v>20</v>
      </c>
      <c r="AS516" s="47" t="s">
        <v>965</v>
      </c>
      <c r="AT516" s="47" t="s">
        <v>965</v>
      </c>
      <c r="AU516" s="47" t="s">
        <v>965</v>
      </c>
      <c r="AV516" s="47" t="s">
        <v>965</v>
      </c>
      <c r="AW516" s="47" t="s">
        <v>20</v>
      </c>
      <c r="AX516" s="47" t="s">
        <v>20</v>
      </c>
      <c r="AY516" s="42">
        <f>COUNTIFS($T516:$AX516,"P")</f>
        <v>18</v>
      </c>
      <c r="AZ516" s="42">
        <f>COUNTIFS($T516:$AX516,"HD")/2</f>
        <v>0</v>
      </c>
      <c r="BA516" s="42">
        <f>COUNTIFS($T516:$AX516,"DO")</f>
        <v>11</v>
      </c>
      <c r="BB516" s="1">
        <f>COUNTIFS($T516:$AX516,"UPL")</f>
        <v>1</v>
      </c>
      <c r="BC516" s="42">
        <f>COUNTIFS($T516:$AX516,"LWP")</f>
        <v>0</v>
      </c>
      <c r="BD516" s="42">
        <f>SUM(COUNTIFS($T516:$AX516,{"PAT","MAT"}))</f>
        <v>0</v>
      </c>
      <c r="BE516" s="42">
        <f>COUNTIFS($T516:$AX516,"HO")</f>
        <v>0</v>
      </c>
      <c r="BF516" s="42">
        <f>COUNTIFS($T516:$AX516,"NA")</f>
        <v>0</v>
      </c>
      <c r="BG516" s="42">
        <f>COUNTIFS($T516:$AX516,"PL")</f>
        <v>0</v>
      </c>
      <c r="BH516" s="42">
        <f>COUNTIFS($T516:$AX516,"CL")</f>
        <v>1</v>
      </c>
      <c r="BI516" s="42">
        <f>COUNTIFS($T516:$AX516,"BL")</f>
        <v>0</v>
      </c>
      <c r="BJ516" s="42">
        <f>COUNTIFS($T516:$AX516,"CO")</f>
        <v>0</v>
      </c>
      <c r="BK516" s="42">
        <f t="shared" si="51"/>
        <v>1</v>
      </c>
      <c r="BL516" s="42">
        <f t="shared" si="52"/>
        <v>1</v>
      </c>
      <c r="BM516" s="42">
        <f t="shared" si="53"/>
        <v>1</v>
      </c>
      <c r="BN516" s="42">
        <f>SUM(AY516:BJ516)+SUM(COUNTIFS(Q516:AX516,{"TERM","RESIGNED"}))</f>
        <v>31</v>
      </c>
      <c r="BO516" s="1" t="s">
        <v>45</v>
      </c>
      <c r="BP516" s="42" t="s">
        <v>1020</v>
      </c>
      <c r="BQ516" s="34"/>
    </row>
    <row r="517" spans="1:69" x14ac:dyDescent="0.25">
      <c r="A517" s="32">
        <f t="shared" ref="A517:A580" si="54">A516+1</f>
        <v>515</v>
      </c>
      <c r="B517" s="1" t="s">
        <v>172</v>
      </c>
      <c r="C517" s="1">
        <v>103567</v>
      </c>
      <c r="D517" s="27">
        <v>103567</v>
      </c>
      <c r="E517" s="1" t="s">
        <v>946</v>
      </c>
      <c r="F517" s="34" t="s">
        <v>637</v>
      </c>
      <c r="G517" s="34" t="s">
        <v>190</v>
      </c>
      <c r="H517" s="30">
        <v>44750</v>
      </c>
      <c r="I517" s="30" t="s">
        <v>39</v>
      </c>
      <c r="J517" s="30" t="s">
        <v>39</v>
      </c>
      <c r="K517" s="42">
        <f t="shared" ca="1" si="49"/>
        <v>552</v>
      </c>
      <c r="L517" s="44" t="str">
        <f t="shared" si="50"/>
        <v>Billable</v>
      </c>
      <c r="M517" s="34" t="s">
        <v>187</v>
      </c>
      <c r="N517" s="1" t="s">
        <v>41</v>
      </c>
      <c r="O517" s="1" t="s">
        <v>42</v>
      </c>
      <c r="P517" s="1"/>
      <c r="Q517" s="1"/>
      <c r="R517" s="1" t="s">
        <v>43</v>
      </c>
      <c r="S517" s="33" t="s">
        <v>212</v>
      </c>
      <c r="T517" s="47" t="s">
        <v>965</v>
      </c>
      <c r="U517" s="47" t="s">
        <v>20</v>
      </c>
      <c r="V517" s="47" t="s">
        <v>20</v>
      </c>
      <c r="W517" s="47" t="s">
        <v>965</v>
      </c>
      <c r="X517" s="47" t="s">
        <v>965</v>
      </c>
      <c r="Y517" s="47" t="s">
        <v>965</v>
      </c>
      <c r="Z517" s="47" t="s">
        <v>965</v>
      </c>
      <c r="AA517" s="47" t="s">
        <v>965</v>
      </c>
      <c r="AB517" s="47" t="s">
        <v>20</v>
      </c>
      <c r="AC517" s="47" t="s">
        <v>20</v>
      </c>
      <c r="AD517" s="47" t="s">
        <v>965</v>
      </c>
      <c r="AE517" s="47" t="s">
        <v>965</v>
      </c>
      <c r="AF517" s="47" t="s">
        <v>965</v>
      </c>
      <c r="AG517" s="47" t="s">
        <v>965</v>
      </c>
      <c r="AH517" s="47" t="s">
        <v>965</v>
      </c>
      <c r="AI517" s="47" t="s">
        <v>20</v>
      </c>
      <c r="AJ517" s="47" t="s">
        <v>20</v>
      </c>
      <c r="AK517" s="47" t="s">
        <v>965</v>
      </c>
      <c r="AL517" s="47" t="s">
        <v>965</v>
      </c>
      <c r="AM517" s="47" t="s">
        <v>965</v>
      </c>
      <c r="AN517" s="47" t="s">
        <v>965</v>
      </c>
      <c r="AO517" s="47" t="s">
        <v>965</v>
      </c>
      <c r="AP517" s="47" t="s">
        <v>20</v>
      </c>
      <c r="AQ517" s="47" t="s">
        <v>20</v>
      </c>
      <c r="AR517" s="47" t="s">
        <v>20</v>
      </c>
      <c r="AS517" s="47" t="s">
        <v>965</v>
      </c>
      <c r="AT517" s="47" t="s">
        <v>965</v>
      </c>
      <c r="AU517" s="47" t="s">
        <v>965</v>
      </c>
      <c r="AV517" s="47" t="s">
        <v>965</v>
      </c>
      <c r="AW517" s="47" t="s">
        <v>20</v>
      </c>
      <c r="AX517" s="47" t="s">
        <v>20</v>
      </c>
      <c r="AY517" s="42">
        <f>COUNTIFS($T517:$AX517,"P")</f>
        <v>20</v>
      </c>
      <c r="AZ517" s="42">
        <f>COUNTIFS($T517:$AX517,"HD")/2</f>
        <v>0</v>
      </c>
      <c r="BA517" s="42">
        <f>COUNTIFS($T517:$AX517,"DO")</f>
        <v>11</v>
      </c>
      <c r="BB517" s="1">
        <f>COUNTIFS($T517:$AX517,"UPL")</f>
        <v>0</v>
      </c>
      <c r="BC517" s="42">
        <f>COUNTIFS($T517:$AX517,"LWP")</f>
        <v>0</v>
      </c>
      <c r="BD517" s="42">
        <f>SUM(COUNTIFS($T517:$AX517,{"PAT","MAT"}))</f>
        <v>0</v>
      </c>
      <c r="BE517" s="42">
        <f>COUNTIFS($T517:$AX517,"HO")</f>
        <v>0</v>
      </c>
      <c r="BF517" s="42">
        <f>COUNTIFS($T517:$AX517,"NA")</f>
        <v>0</v>
      </c>
      <c r="BG517" s="42">
        <f>COUNTIFS($T517:$AX517,"PL")</f>
        <v>0</v>
      </c>
      <c r="BH517" s="42">
        <f>COUNTIFS($T517:$AX517,"CL")</f>
        <v>0</v>
      </c>
      <c r="BI517" s="42">
        <f>COUNTIFS($T517:$AX517,"BL")</f>
        <v>0</v>
      </c>
      <c r="BJ517" s="42">
        <f>COUNTIFS($T517:$AX517,"CO")</f>
        <v>0</v>
      </c>
      <c r="BK517" s="42">
        <f t="shared" si="51"/>
        <v>0</v>
      </c>
      <c r="BL517" s="42">
        <f t="shared" si="52"/>
        <v>1</v>
      </c>
      <c r="BM517" s="42">
        <f t="shared" si="53"/>
        <v>1</v>
      </c>
      <c r="BN517" s="42">
        <f>SUM(AY517:BJ517)+SUM(COUNTIFS(Q517:AX517,{"TERM","RESIGNED"}))</f>
        <v>31</v>
      </c>
      <c r="BO517" s="1" t="s">
        <v>45</v>
      </c>
      <c r="BP517" s="42" t="s">
        <v>1023</v>
      </c>
      <c r="BQ517" s="34"/>
    </row>
    <row r="518" spans="1:69" x14ac:dyDescent="0.25">
      <c r="A518" s="32">
        <f t="shared" si="54"/>
        <v>516</v>
      </c>
      <c r="B518" s="1" t="s">
        <v>172</v>
      </c>
      <c r="C518" s="1">
        <v>103576</v>
      </c>
      <c r="D518" s="27">
        <v>103576</v>
      </c>
      <c r="E518" s="1" t="s">
        <v>946</v>
      </c>
      <c r="F518" s="34" t="s">
        <v>638</v>
      </c>
      <c r="G518" s="34" t="s">
        <v>80</v>
      </c>
      <c r="H518" s="30">
        <v>44754</v>
      </c>
      <c r="I518" s="30" t="s">
        <v>39</v>
      </c>
      <c r="J518" s="30" t="s">
        <v>39</v>
      </c>
      <c r="K518" s="42">
        <f t="shared" ca="1" si="49"/>
        <v>548</v>
      </c>
      <c r="L518" s="44" t="str">
        <f t="shared" si="50"/>
        <v>Non Billable</v>
      </c>
      <c r="M518" s="34" t="s">
        <v>56</v>
      </c>
      <c r="N518" s="1" t="s">
        <v>41</v>
      </c>
      <c r="O518" s="1" t="s">
        <v>42</v>
      </c>
      <c r="P518" s="1"/>
      <c r="Q518" s="1"/>
      <c r="R518" s="1" t="s">
        <v>43</v>
      </c>
      <c r="S518" s="33" t="s">
        <v>101</v>
      </c>
      <c r="T518" s="47" t="s">
        <v>965</v>
      </c>
      <c r="U518" s="47" t="s">
        <v>20</v>
      </c>
      <c r="V518" s="47" t="s">
        <v>20</v>
      </c>
      <c r="W518" s="47" t="s">
        <v>967</v>
      </c>
      <c r="X518" s="47" t="s">
        <v>22</v>
      </c>
      <c r="Y518" s="47" t="s">
        <v>965</v>
      </c>
      <c r="Z518" s="47" t="s">
        <v>965</v>
      </c>
      <c r="AA518" s="47" t="s">
        <v>965</v>
      </c>
      <c r="AB518" s="47" t="s">
        <v>20</v>
      </c>
      <c r="AC518" s="47" t="s">
        <v>20</v>
      </c>
      <c r="AD518" s="47" t="s">
        <v>965</v>
      </c>
      <c r="AE518" s="47" t="s">
        <v>965</v>
      </c>
      <c r="AF518" s="47" t="s">
        <v>965</v>
      </c>
      <c r="AG518" s="47" t="s">
        <v>22</v>
      </c>
      <c r="AH518" s="47" t="s">
        <v>965</v>
      </c>
      <c r="AI518" s="47" t="s">
        <v>20</v>
      </c>
      <c r="AJ518" s="47" t="s">
        <v>20</v>
      </c>
      <c r="AK518" s="47" t="s">
        <v>965</v>
      </c>
      <c r="AL518" s="47" t="s">
        <v>968</v>
      </c>
      <c r="AM518" s="47" t="s">
        <v>965</v>
      </c>
      <c r="AN518" s="47" t="s">
        <v>965</v>
      </c>
      <c r="AO518" s="47" t="s">
        <v>22</v>
      </c>
      <c r="AP518" s="47" t="s">
        <v>20</v>
      </c>
      <c r="AQ518" s="47" t="s">
        <v>20</v>
      </c>
      <c r="AR518" s="47" t="s">
        <v>20</v>
      </c>
      <c r="AS518" s="47" t="s">
        <v>22</v>
      </c>
      <c r="AT518" s="47" t="s">
        <v>21</v>
      </c>
      <c r="AU518" s="47" t="s">
        <v>21</v>
      </c>
      <c r="AV518" s="47" t="s">
        <v>21</v>
      </c>
      <c r="AW518" s="47" t="s">
        <v>20</v>
      </c>
      <c r="AX518" s="47" t="s">
        <v>20</v>
      </c>
      <c r="AY518" s="42">
        <f>COUNTIFS($T518:$AX518,"P")</f>
        <v>11</v>
      </c>
      <c r="AZ518" s="42">
        <f>COUNTIFS($T518:$AX518,"HD")/2</f>
        <v>0</v>
      </c>
      <c r="BA518" s="42">
        <f>COUNTIFS($T518:$AX518,"DO")</f>
        <v>11</v>
      </c>
      <c r="BB518" s="1">
        <f>COUNTIFS($T518:$AX518,"UPL")</f>
        <v>3</v>
      </c>
      <c r="BC518" s="42">
        <f>COUNTIFS($T518:$AX518,"LWP")</f>
        <v>4</v>
      </c>
      <c r="BD518" s="42">
        <f>SUM(COUNTIFS($T518:$AX518,{"PAT","MAT"}))</f>
        <v>0</v>
      </c>
      <c r="BE518" s="42">
        <f>COUNTIFS($T518:$AX518,"HO")</f>
        <v>0</v>
      </c>
      <c r="BF518" s="42">
        <f>COUNTIFS($T518:$AX518,"NA")</f>
        <v>0</v>
      </c>
      <c r="BG518" s="42">
        <f>COUNTIFS($T518:$AX518,"PL")</f>
        <v>1</v>
      </c>
      <c r="BH518" s="42">
        <f>COUNTIFS($T518:$AX518,"CL")</f>
        <v>1</v>
      </c>
      <c r="BI518" s="42">
        <f>COUNTIFS($T518:$AX518,"BL")</f>
        <v>0</v>
      </c>
      <c r="BJ518" s="42">
        <f>COUNTIFS($T518:$AX518,"CO")</f>
        <v>0</v>
      </c>
      <c r="BK518" s="42">
        <f t="shared" si="51"/>
        <v>2</v>
      </c>
      <c r="BL518" s="42">
        <f t="shared" si="52"/>
        <v>0</v>
      </c>
      <c r="BM518" s="42">
        <f t="shared" si="53"/>
        <v>0</v>
      </c>
      <c r="BN518" s="42">
        <f>SUM(AY518:BJ518)+SUM(COUNTIFS(Q518:AX518,{"TERM","RESIGNED"}))</f>
        <v>31</v>
      </c>
      <c r="BO518" s="1" t="s">
        <v>45</v>
      </c>
      <c r="BP518" s="42" t="s">
        <v>1022</v>
      </c>
      <c r="BQ518" s="34"/>
    </row>
    <row r="519" spans="1:69" x14ac:dyDescent="0.25">
      <c r="A519" s="32">
        <f t="shared" si="54"/>
        <v>517</v>
      </c>
      <c r="B519" s="1" t="s">
        <v>172</v>
      </c>
      <c r="C519" s="1">
        <v>103578</v>
      </c>
      <c r="D519" s="27">
        <v>103578</v>
      </c>
      <c r="E519" s="1" t="s">
        <v>945</v>
      </c>
      <c r="F519" s="34" t="s">
        <v>639</v>
      </c>
      <c r="G519" s="34" t="s">
        <v>991</v>
      </c>
      <c r="H519" s="30">
        <v>44754</v>
      </c>
      <c r="I519" s="30" t="s">
        <v>39</v>
      </c>
      <c r="J519" s="30" t="s">
        <v>39</v>
      </c>
      <c r="K519" s="42">
        <f t="shared" ca="1" si="49"/>
        <v>548</v>
      </c>
      <c r="L519" s="44" t="str">
        <f t="shared" si="50"/>
        <v>Non Billable</v>
      </c>
      <c r="M519" s="34" t="s">
        <v>130</v>
      </c>
      <c r="N519" s="1" t="s">
        <v>41</v>
      </c>
      <c r="O519" s="1" t="s">
        <v>42</v>
      </c>
      <c r="P519" s="1"/>
      <c r="Q519" s="1"/>
      <c r="R519" s="1" t="s">
        <v>43</v>
      </c>
      <c r="S519" s="33" t="s">
        <v>131</v>
      </c>
      <c r="T519" s="47" t="s">
        <v>965</v>
      </c>
      <c r="U519" s="47" t="s">
        <v>20</v>
      </c>
      <c r="V519" s="47" t="s">
        <v>20</v>
      </c>
      <c r="W519" s="47" t="s">
        <v>965</v>
      </c>
      <c r="X519" s="47" t="s">
        <v>965</v>
      </c>
      <c r="Y519" s="47" t="s">
        <v>965</v>
      </c>
      <c r="Z519" s="47" t="s">
        <v>965</v>
      </c>
      <c r="AA519" s="47" t="s">
        <v>965</v>
      </c>
      <c r="AB519" s="47" t="s">
        <v>20</v>
      </c>
      <c r="AC519" s="47" t="s">
        <v>20</v>
      </c>
      <c r="AD519" s="47" t="s">
        <v>965</v>
      </c>
      <c r="AE519" s="47" t="s">
        <v>965</v>
      </c>
      <c r="AF519" s="47" t="s">
        <v>965</v>
      </c>
      <c r="AG519" s="47" t="s">
        <v>965</v>
      </c>
      <c r="AH519" s="47" t="s">
        <v>965</v>
      </c>
      <c r="AI519" s="47" t="s">
        <v>20</v>
      </c>
      <c r="AJ519" s="47" t="s">
        <v>20</v>
      </c>
      <c r="AK519" s="47" t="s">
        <v>965</v>
      </c>
      <c r="AL519" s="47" t="s">
        <v>965</v>
      </c>
      <c r="AM519" s="47" t="s">
        <v>965</v>
      </c>
      <c r="AN519" s="47" t="s">
        <v>965</v>
      </c>
      <c r="AO519" s="47" t="s">
        <v>965</v>
      </c>
      <c r="AP519" s="47" t="s">
        <v>20</v>
      </c>
      <c r="AQ519" s="47" t="s">
        <v>20</v>
      </c>
      <c r="AR519" s="47" t="s">
        <v>20</v>
      </c>
      <c r="AS519" s="47" t="s">
        <v>965</v>
      </c>
      <c r="AT519" s="47" t="s">
        <v>965</v>
      </c>
      <c r="AU519" s="47" t="s">
        <v>967</v>
      </c>
      <c r="AV519" s="47" t="s">
        <v>967</v>
      </c>
      <c r="AW519" s="47" t="s">
        <v>20</v>
      </c>
      <c r="AX519" s="47" t="s">
        <v>20</v>
      </c>
      <c r="AY519" s="42">
        <f>COUNTIFS($T519:$AX519,"P")</f>
        <v>18</v>
      </c>
      <c r="AZ519" s="42">
        <f>COUNTIFS($T519:$AX519,"HD")/2</f>
        <v>0</v>
      </c>
      <c r="BA519" s="42">
        <f>COUNTIFS($T519:$AX519,"DO")</f>
        <v>11</v>
      </c>
      <c r="BB519" s="1">
        <f>COUNTIFS($T519:$AX519,"UPL")</f>
        <v>0</v>
      </c>
      <c r="BC519" s="42">
        <f>COUNTIFS($T519:$AX519,"LWP")</f>
        <v>0</v>
      </c>
      <c r="BD519" s="42">
        <f>SUM(COUNTIFS($T519:$AX519,{"PAT","MAT"}))</f>
        <v>0</v>
      </c>
      <c r="BE519" s="42">
        <f>COUNTIFS($T519:$AX519,"HO")</f>
        <v>0</v>
      </c>
      <c r="BF519" s="42">
        <f>COUNTIFS($T519:$AX519,"NA")</f>
        <v>0</v>
      </c>
      <c r="BG519" s="42">
        <f>COUNTIFS($T519:$AX519,"PL")</f>
        <v>0</v>
      </c>
      <c r="BH519" s="42">
        <f>COUNTIFS($T519:$AX519,"CL")</f>
        <v>2</v>
      </c>
      <c r="BI519" s="42">
        <f>COUNTIFS($T519:$AX519,"BL")</f>
        <v>0</v>
      </c>
      <c r="BJ519" s="42">
        <f>COUNTIFS($T519:$AX519,"CO")</f>
        <v>0</v>
      </c>
      <c r="BK519" s="42">
        <f t="shared" si="51"/>
        <v>2</v>
      </c>
      <c r="BL519" s="42">
        <f t="shared" si="52"/>
        <v>1</v>
      </c>
      <c r="BM519" s="42">
        <f t="shared" si="53"/>
        <v>1</v>
      </c>
      <c r="BN519" s="42">
        <f>SUM(AY519:BJ519)+SUM(COUNTIFS(Q519:AX519,{"TERM","RESIGNED"}))</f>
        <v>31</v>
      </c>
      <c r="BO519" s="1" t="s">
        <v>45</v>
      </c>
      <c r="BP519" s="42" t="s">
        <v>1019</v>
      </c>
      <c r="BQ519" s="34"/>
    </row>
    <row r="520" spans="1:69" x14ac:dyDescent="0.25">
      <c r="A520" s="32">
        <f t="shared" si="54"/>
        <v>518</v>
      </c>
      <c r="B520" s="1" t="s">
        <v>172</v>
      </c>
      <c r="C520" s="1">
        <v>103590</v>
      </c>
      <c r="D520" s="27">
        <v>103590</v>
      </c>
      <c r="E520" s="1" t="s">
        <v>946</v>
      </c>
      <c r="F520" s="34" t="s">
        <v>640</v>
      </c>
      <c r="G520" s="34" t="s">
        <v>123</v>
      </c>
      <c r="H520" s="30">
        <v>44754</v>
      </c>
      <c r="I520" s="30" t="s">
        <v>39</v>
      </c>
      <c r="J520" s="30" t="s">
        <v>39</v>
      </c>
      <c r="K520" s="42">
        <f t="shared" ca="1" si="49"/>
        <v>548</v>
      </c>
      <c r="L520" s="44" t="str">
        <f t="shared" si="50"/>
        <v>Billable</v>
      </c>
      <c r="M520" s="34" t="s">
        <v>124</v>
      </c>
      <c r="N520" s="1" t="s">
        <v>41</v>
      </c>
      <c r="O520" s="1" t="s">
        <v>42</v>
      </c>
      <c r="P520" s="1"/>
      <c r="Q520" s="1"/>
      <c r="R520" s="1" t="s">
        <v>43</v>
      </c>
      <c r="S520" s="33" t="s">
        <v>367</v>
      </c>
      <c r="T520" s="47" t="s">
        <v>965</v>
      </c>
      <c r="U520" s="47" t="s">
        <v>20</v>
      </c>
      <c r="V520" s="47" t="s">
        <v>20</v>
      </c>
      <c r="W520" s="47" t="s">
        <v>965</v>
      </c>
      <c r="X520" s="47" t="s">
        <v>965</v>
      </c>
      <c r="Y520" s="47" t="s">
        <v>965</v>
      </c>
      <c r="Z520" s="47" t="s">
        <v>965</v>
      </c>
      <c r="AA520" s="47" t="s">
        <v>965</v>
      </c>
      <c r="AB520" s="47" t="s">
        <v>20</v>
      </c>
      <c r="AC520" s="47" t="s">
        <v>20</v>
      </c>
      <c r="AD520" s="47" t="s">
        <v>965</v>
      </c>
      <c r="AE520" s="47" t="s">
        <v>965</v>
      </c>
      <c r="AF520" s="47" t="s">
        <v>965</v>
      </c>
      <c r="AG520" s="47" t="s">
        <v>965</v>
      </c>
      <c r="AH520" s="47" t="s">
        <v>965</v>
      </c>
      <c r="AI520" s="47" t="s">
        <v>20</v>
      </c>
      <c r="AJ520" s="47" t="s">
        <v>20</v>
      </c>
      <c r="AK520" s="47" t="s">
        <v>965</v>
      </c>
      <c r="AL520" s="47" t="s">
        <v>965</v>
      </c>
      <c r="AM520" s="47" t="s">
        <v>965</v>
      </c>
      <c r="AN520" s="47" t="s">
        <v>965</v>
      </c>
      <c r="AO520" s="47" t="s">
        <v>967</v>
      </c>
      <c r="AP520" s="47" t="s">
        <v>20</v>
      </c>
      <c r="AQ520" s="47" t="s">
        <v>20</v>
      </c>
      <c r="AR520" s="47" t="s">
        <v>20</v>
      </c>
      <c r="AS520" s="47" t="s">
        <v>21</v>
      </c>
      <c r="AT520" s="47" t="s">
        <v>965</v>
      </c>
      <c r="AU520" s="47" t="s">
        <v>965</v>
      </c>
      <c r="AV520" s="47" t="s">
        <v>965</v>
      </c>
      <c r="AW520" s="47" t="s">
        <v>20</v>
      </c>
      <c r="AX520" s="47" t="s">
        <v>20</v>
      </c>
      <c r="AY520" s="42">
        <f>COUNTIFS($T520:$AX520,"P")</f>
        <v>18</v>
      </c>
      <c r="AZ520" s="42">
        <f>COUNTIFS($T520:$AX520,"HD")/2</f>
        <v>0</v>
      </c>
      <c r="BA520" s="42">
        <f>COUNTIFS($T520:$AX520,"DO")</f>
        <v>11</v>
      </c>
      <c r="BB520" s="1">
        <f>COUNTIFS($T520:$AX520,"UPL")</f>
        <v>1</v>
      </c>
      <c r="BC520" s="42">
        <f>COUNTIFS($T520:$AX520,"LWP")</f>
        <v>0</v>
      </c>
      <c r="BD520" s="42">
        <f>SUM(COUNTIFS($T520:$AX520,{"PAT","MAT"}))</f>
        <v>0</v>
      </c>
      <c r="BE520" s="42">
        <f>COUNTIFS($T520:$AX520,"HO")</f>
        <v>0</v>
      </c>
      <c r="BF520" s="42">
        <f>COUNTIFS($T520:$AX520,"NA")</f>
        <v>0</v>
      </c>
      <c r="BG520" s="42">
        <f>COUNTIFS($T520:$AX520,"PL")</f>
        <v>0</v>
      </c>
      <c r="BH520" s="42">
        <f>COUNTIFS($T520:$AX520,"CL")</f>
        <v>1</v>
      </c>
      <c r="BI520" s="42">
        <f>COUNTIFS($T520:$AX520,"BL")</f>
        <v>0</v>
      </c>
      <c r="BJ520" s="42">
        <f>COUNTIFS($T520:$AX520,"CO")</f>
        <v>0</v>
      </c>
      <c r="BK520" s="42">
        <f t="shared" si="51"/>
        <v>1</v>
      </c>
      <c r="BL520" s="42">
        <f t="shared" si="52"/>
        <v>1</v>
      </c>
      <c r="BM520" s="42">
        <f t="shared" si="53"/>
        <v>1</v>
      </c>
      <c r="BN520" s="42">
        <f>SUM(AY520:BJ520)+SUM(COUNTIFS(Q520:AX520,{"TERM","RESIGNED"}))</f>
        <v>31</v>
      </c>
      <c r="BO520" s="1" t="s">
        <v>45</v>
      </c>
      <c r="BP520" s="42" t="s">
        <v>1020</v>
      </c>
      <c r="BQ520" s="34"/>
    </row>
    <row r="521" spans="1:69" x14ac:dyDescent="0.25">
      <c r="A521" s="32">
        <f t="shared" si="54"/>
        <v>519</v>
      </c>
      <c r="B521" s="1" t="s">
        <v>172</v>
      </c>
      <c r="C521" s="1">
        <v>600220</v>
      </c>
      <c r="D521" s="27">
        <v>600220</v>
      </c>
      <c r="E521" s="1" t="s">
        <v>946</v>
      </c>
      <c r="F521" s="34" t="s">
        <v>643</v>
      </c>
      <c r="G521" s="34" t="s">
        <v>190</v>
      </c>
      <c r="H521" s="30">
        <v>44755</v>
      </c>
      <c r="I521" s="30" t="s">
        <v>39</v>
      </c>
      <c r="J521" s="30" t="s">
        <v>39</v>
      </c>
      <c r="K521" s="42">
        <f t="shared" ca="1" si="49"/>
        <v>547</v>
      </c>
      <c r="L521" s="44" t="str">
        <f t="shared" si="50"/>
        <v>Billable</v>
      </c>
      <c r="M521" s="34" t="s">
        <v>187</v>
      </c>
      <c r="N521" s="1" t="s">
        <v>270</v>
      </c>
      <c r="O521" s="1" t="s">
        <v>42</v>
      </c>
      <c r="P521" s="1"/>
      <c r="Q521" s="1"/>
      <c r="R521" s="1" t="s">
        <v>43</v>
      </c>
      <c r="S521" s="33" t="s">
        <v>277</v>
      </c>
      <c r="T521" s="47" t="s">
        <v>965</v>
      </c>
      <c r="U521" s="47" t="s">
        <v>20</v>
      </c>
      <c r="V521" s="47" t="s">
        <v>20</v>
      </c>
      <c r="W521" s="47" t="s">
        <v>965</v>
      </c>
      <c r="X521" s="47" t="s">
        <v>965</v>
      </c>
      <c r="Y521" s="47" t="s">
        <v>965</v>
      </c>
      <c r="Z521" s="47" t="s">
        <v>965</v>
      </c>
      <c r="AA521" s="47" t="s">
        <v>965</v>
      </c>
      <c r="AB521" s="47" t="s">
        <v>20</v>
      </c>
      <c r="AC521" s="47" t="s">
        <v>20</v>
      </c>
      <c r="AD521" s="47" t="s">
        <v>965</v>
      </c>
      <c r="AE521" s="47" t="s">
        <v>965</v>
      </c>
      <c r="AF521" s="47" t="s">
        <v>965</v>
      </c>
      <c r="AG521" s="47" t="s">
        <v>965</v>
      </c>
      <c r="AH521" s="47" t="s">
        <v>965</v>
      </c>
      <c r="AI521" s="47" t="s">
        <v>20</v>
      </c>
      <c r="AJ521" s="47" t="s">
        <v>20</v>
      </c>
      <c r="AK521" s="47" t="s">
        <v>965</v>
      </c>
      <c r="AL521" s="47" t="s">
        <v>965</v>
      </c>
      <c r="AM521" s="47" t="s">
        <v>965</v>
      </c>
      <c r="AN521" s="47" t="s">
        <v>965</v>
      </c>
      <c r="AO521" s="47" t="s">
        <v>967</v>
      </c>
      <c r="AP521" s="47" t="s">
        <v>20</v>
      </c>
      <c r="AQ521" s="47" t="s">
        <v>20</v>
      </c>
      <c r="AR521" s="47" t="s">
        <v>20</v>
      </c>
      <c r="AS521" s="47" t="s">
        <v>965</v>
      </c>
      <c r="AT521" s="47" t="s">
        <v>965</v>
      </c>
      <c r="AU521" s="47" t="s">
        <v>965</v>
      </c>
      <c r="AV521" s="47" t="s">
        <v>965</v>
      </c>
      <c r="AW521" s="47" t="s">
        <v>20</v>
      </c>
      <c r="AX521" s="47" t="s">
        <v>20</v>
      </c>
      <c r="AY521" s="42">
        <f>COUNTIFS($T521:$AX521,"P")</f>
        <v>19</v>
      </c>
      <c r="AZ521" s="42">
        <f>COUNTIFS($T521:$AX521,"HD")/2</f>
        <v>0</v>
      </c>
      <c r="BA521" s="42">
        <f>COUNTIFS($T521:$AX521,"DO")</f>
        <v>11</v>
      </c>
      <c r="BB521" s="1">
        <f>COUNTIFS($T521:$AX521,"UPL")</f>
        <v>0</v>
      </c>
      <c r="BC521" s="42">
        <f>COUNTIFS($T521:$AX521,"LWP")</f>
        <v>0</v>
      </c>
      <c r="BD521" s="42">
        <f>SUM(COUNTIFS($T521:$AX521,{"PAT","MAT"}))</f>
        <v>0</v>
      </c>
      <c r="BE521" s="42">
        <f>COUNTIFS($T521:$AX521,"HO")</f>
        <v>0</v>
      </c>
      <c r="BF521" s="42">
        <f>COUNTIFS($T521:$AX521,"NA")</f>
        <v>0</v>
      </c>
      <c r="BG521" s="42">
        <f>COUNTIFS($T521:$AX521,"PL")</f>
        <v>0</v>
      </c>
      <c r="BH521" s="42">
        <f>COUNTIFS($T521:$AX521,"CL")</f>
        <v>1</v>
      </c>
      <c r="BI521" s="42">
        <f>COUNTIFS($T521:$AX521,"BL")</f>
        <v>0</v>
      </c>
      <c r="BJ521" s="42">
        <f>COUNTIFS($T521:$AX521,"CO")</f>
        <v>0</v>
      </c>
      <c r="BK521" s="42">
        <f t="shared" si="51"/>
        <v>1</v>
      </c>
      <c r="BL521" s="42">
        <f t="shared" si="52"/>
        <v>1</v>
      </c>
      <c r="BM521" s="42">
        <f t="shared" si="53"/>
        <v>1</v>
      </c>
      <c r="BN521" s="42">
        <f>SUM(AY521:BJ521)+SUM(COUNTIFS(Q521:AX521,{"TERM","RESIGNED"}))</f>
        <v>31</v>
      </c>
      <c r="BO521" s="1" t="s">
        <v>45</v>
      </c>
      <c r="BP521" s="42" t="s">
        <v>1018</v>
      </c>
      <c r="BQ521" s="34"/>
    </row>
    <row r="522" spans="1:69" x14ac:dyDescent="0.25">
      <c r="A522" s="32">
        <f t="shared" si="54"/>
        <v>520</v>
      </c>
      <c r="B522" s="1" t="s">
        <v>172</v>
      </c>
      <c r="C522" s="1">
        <v>103609</v>
      </c>
      <c r="D522" s="27">
        <v>103609</v>
      </c>
      <c r="E522" s="1" t="s">
        <v>945</v>
      </c>
      <c r="F522" s="34" t="s">
        <v>644</v>
      </c>
      <c r="G522" s="34" t="s">
        <v>80</v>
      </c>
      <c r="H522" s="30">
        <v>44757</v>
      </c>
      <c r="I522" s="30" t="s">
        <v>39</v>
      </c>
      <c r="J522" s="30" t="s">
        <v>39</v>
      </c>
      <c r="K522" s="42">
        <f t="shared" ca="1" si="49"/>
        <v>545</v>
      </c>
      <c r="L522" s="44" t="str">
        <f t="shared" si="50"/>
        <v>Non Billable</v>
      </c>
      <c r="M522" s="34" t="s">
        <v>56</v>
      </c>
      <c r="N522" s="1" t="s">
        <v>41</v>
      </c>
      <c r="O522" s="1" t="s">
        <v>42</v>
      </c>
      <c r="P522" s="1"/>
      <c r="Q522" s="1"/>
      <c r="R522" s="1" t="s">
        <v>43</v>
      </c>
      <c r="S522" s="33" t="s">
        <v>84</v>
      </c>
      <c r="T522" s="47" t="s">
        <v>965</v>
      </c>
      <c r="U522" s="47" t="s">
        <v>20</v>
      </c>
      <c r="V522" s="47" t="s">
        <v>20</v>
      </c>
      <c r="W522" s="47" t="s">
        <v>965</v>
      </c>
      <c r="X522" s="47" t="s">
        <v>965</v>
      </c>
      <c r="Y522" s="47" t="s">
        <v>965</v>
      </c>
      <c r="Z522" s="47" t="s">
        <v>965</v>
      </c>
      <c r="AA522" s="47" t="s">
        <v>965</v>
      </c>
      <c r="AB522" s="47" t="s">
        <v>20</v>
      </c>
      <c r="AC522" s="47" t="s">
        <v>20</v>
      </c>
      <c r="AD522" s="47" t="s">
        <v>967</v>
      </c>
      <c r="AE522" s="47" t="s">
        <v>967</v>
      </c>
      <c r="AF522" s="47" t="s">
        <v>968</v>
      </c>
      <c r="AG522" s="47" t="s">
        <v>968</v>
      </c>
      <c r="AH522" s="47" t="s">
        <v>968</v>
      </c>
      <c r="AI522" s="47" t="s">
        <v>20</v>
      </c>
      <c r="AJ522" s="47" t="s">
        <v>20</v>
      </c>
      <c r="AK522" s="47" t="s">
        <v>968</v>
      </c>
      <c r="AL522" s="47" t="s">
        <v>968</v>
      </c>
      <c r="AM522" s="47" t="s">
        <v>968</v>
      </c>
      <c r="AN522" s="47" t="s">
        <v>967</v>
      </c>
      <c r="AO522" s="47" t="s">
        <v>968</v>
      </c>
      <c r="AP522" s="47" t="s">
        <v>20</v>
      </c>
      <c r="AQ522" s="47" t="s">
        <v>20</v>
      </c>
      <c r="AR522" s="47" t="s">
        <v>20</v>
      </c>
      <c r="AS522" s="47" t="s">
        <v>965</v>
      </c>
      <c r="AT522" s="47" t="s">
        <v>965</v>
      </c>
      <c r="AU522" s="47" t="s">
        <v>22</v>
      </c>
      <c r="AV522" s="47" t="s">
        <v>966</v>
      </c>
      <c r="AW522" s="47" t="s">
        <v>20</v>
      </c>
      <c r="AX522" s="47" t="s">
        <v>20</v>
      </c>
      <c r="AY522" s="42">
        <f>COUNTIFS($T522:$AX522,"P")</f>
        <v>8</v>
      </c>
      <c r="AZ522" s="42">
        <f>COUNTIFS($T522:$AX522,"HD")/2</f>
        <v>0.5</v>
      </c>
      <c r="BA522" s="42">
        <f>COUNTIFS($T522:$AX522,"DO")</f>
        <v>11</v>
      </c>
      <c r="BB522" s="1">
        <f>COUNTIFS($T522:$AX522,"UPL")</f>
        <v>0</v>
      </c>
      <c r="BC522" s="42">
        <f>COUNTIFS($T522:$AX522,"LWP")</f>
        <v>1</v>
      </c>
      <c r="BD522" s="42">
        <f>SUM(COUNTIFS($T522:$AX522,{"PAT","MAT"}))</f>
        <v>0</v>
      </c>
      <c r="BE522" s="42">
        <f>COUNTIFS($T522:$AX522,"HO")</f>
        <v>0</v>
      </c>
      <c r="BF522" s="42">
        <f>COUNTIFS($T522:$AX522,"NA")</f>
        <v>0</v>
      </c>
      <c r="BG522" s="42">
        <f>COUNTIFS($T522:$AX522,"PL")</f>
        <v>7</v>
      </c>
      <c r="BH522" s="42">
        <f>COUNTIFS($T522:$AX522,"CL")</f>
        <v>3</v>
      </c>
      <c r="BI522" s="42">
        <f>COUNTIFS($T522:$AX522,"BL")</f>
        <v>0</v>
      </c>
      <c r="BJ522" s="42">
        <f>COUNTIFS($T522:$AX522,"CO")</f>
        <v>0</v>
      </c>
      <c r="BK522" s="42">
        <f t="shared" si="51"/>
        <v>10</v>
      </c>
      <c r="BL522" s="42">
        <f t="shared" si="52"/>
        <v>0</v>
      </c>
      <c r="BM522" s="42">
        <f t="shared" si="53"/>
        <v>0</v>
      </c>
      <c r="BN522" s="42">
        <f>SUM(AY522:BJ522)+SUM(COUNTIFS(Q522:AX522,{"TERM","RESIGNED"}))</f>
        <v>30.5</v>
      </c>
      <c r="BO522" s="1" t="s">
        <v>45</v>
      </c>
      <c r="BP522" s="42" t="s">
        <v>1019</v>
      </c>
      <c r="BQ522" s="34"/>
    </row>
    <row r="523" spans="1:69" x14ac:dyDescent="0.25">
      <c r="A523" s="32">
        <f t="shared" si="54"/>
        <v>521</v>
      </c>
      <c r="B523" s="1" t="s">
        <v>172</v>
      </c>
      <c r="C523" s="1">
        <v>103642</v>
      </c>
      <c r="D523" s="27">
        <v>103642</v>
      </c>
      <c r="E523" s="1" t="s">
        <v>946</v>
      </c>
      <c r="F523" s="34" t="s">
        <v>646</v>
      </c>
      <c r="G523" s="34" t="s">
        <v>190</v>
      </c>
      <c r="H523" s="30">
        <v>44757</v>
      </c>
      <c r="I523" s="30" t="s">
        <v>39</v>
      </c>
      <c r="J523" s="30" t="s">
        <v>39</v>
      </c>
      <c r="K523" s="42">
        <f t="shared" ca="1" si="49"/>
        <v>545</v>
      </c>
      <c r="L523" s="44" t="str">
        <f t="shared" si="50"/>
        <v>Billable</v>
      </c>
      <c r="M523" s="34" t="s">
        <v>187</v>
      </c>
      <c r="N523" s="1" t="s">
        <v>41</v>
      </c>
      <c r="O523" s="1" t="s">
        <v>42</v>
      </c>
      <c r="P523" s="1"/>
      <c r="Q523" s="1"/>
      <c r="R523" s="1" t="s">
        <v>43</v>
      </c>
      <c r="S523" s="33" t="s">
        <v>239</v>
      </c>
      <c r="T523" s="47" t="s">
        <v>965</v>
      </c>
      <c r="U523" s="47" t="s">
        <v>20</v>
      </c>
      <c r="V523" s="47" t="s">
        <v>20</v>
      </c>
      <c r="W523" s="47" t="s">
        <v>965</v>
      </c>
      <c r="X523" s="47" t="s">
        <v>965</v>
      </c>
      <c r="Y523" s="47" t="s">
        <v>967</v>
      </c>
      <c r="Z523" s="47" t="s">
        <v>965</v>
      </c>
      <c r="AA523" s="47" t="s">
        <v>967</v>
      </c>
      <c r="AB523" s="47" t="s">
        <v>20</v>
      </c>
      <c r="AC523" s="47" t="s">
        <v>20</v>
      </c>
      <c r="AD523" s="47" t="s">
        <v>967</v>
      </c>
      <c r="AE523" s="47" t="s">
        <v>965</v>
      </c>
      <c r="AF523" s="47" t="s">
        <v>965</v>
      </c>
      <c r="AG523" s="47" t="s">
        <v>965</v>
      </c>
      <c r="AH523" s="47" t="s">
        <v>965</v>
      </c>
      <c r="AI523" s="47" t="s">
        <v>20</v>
      </c>
      <c r="AJ523" s="47" t="s">
        <v>20</v>
      </c>
      <c r="AK523" s="47" t="s">
        <v>965</v>
      </c>
      <c r="AL523" s="47" t="s">
        <v>965</v>
      </c>
      <c r="AM523" s="47" t="s">
        <v>965</v>
      </c>
      <c r="AN523" s="47" t="s">
        <v>967</v>
      </c>
      <c r="AO523" s="47" t="s">
        <v>967</v>
      </c>
      <c r="AP523" s="47" t="s">
        <v>20</v>
      </c>
      <c r="AQ523" s="47" t="s">
        <v>20</v>
      </c>
      <c r="AR523" s="47" t="s">
        <v>20</v>
      </c>
      <c r="AS523" s="47" t="s">
        <v>968</v>
      </c>
      <c r="AT523" s="47" t="s">
        <v>968</v>
      </c>
      <c r="AU523" s="47" t="s">
        <v>968</v>
      </c>
      <c r="AV523" s="47" t="s">
        <v>968</v>
      </c>
      <c r="AW523" s="47" t="s">
        <v>20</v>
      </c>
      <c r="AX523" s="47" t="s">
        <v>20</v>
      </c>
      <c r="AY523" s="42">
        <f>COUNTIFS($T523:$AX523,"P")</f>
        <v>11</v>
      </c>
      <c r="AZ523" s="42">
        <f>COUNTIFS($T523:$AX523,"HD")/2</f>
        <v>0</v>
      </c>
      <c r="BA523" s="42">
        <f>COUNTIFS($T523:$AX523,"DO")</f>
        <v>11</v>
      </c>
      <c r="BB523" s="1">
        <f>COUNTIFS($T523:$AX523,"UPL")</f>
        <v>0</v>
      </c>
      <c r="BC523" s="42">
        <f>COUNTIFS($T523:$AX523,"LWP")</f>
        <v>0</v>
      </c>
      <c r="BD523" s="42">
        <f>SUM(COUNTIFS($T523:$AX523,{"PAT","MAT"}))</f>
        <v>0</v>
      </c>
      <c r="BE523" s="42">
        <f>COUNTIFS($T523:$AX523,"HO")</f>
        <v>0</v>
      </c>
      <c r="BF523" s="42">
        <f>COUNTIFS($T523:$AX523,"NA")</f>
        <v>0</v>
      </c>
      <c r="BG523" s="42">
        <f>COUNTIFS($T523:$AX523,"PL")</f>
        <v>4</v>
      </c>
      <c r="BH523" s="42">
        <f>COUNTIFS($T523:$AX523,"CL")</f>
        <v>5</v>
      </c>
      <c r="BI523" s="42">
        <f>COUNTIFS($T523:$AX523,"BL")</f>
        <v>0</v>
      </c>
      <c r="BJ523" s="42">
        <f>COUNTIFS($T523:$AX523,"CO")</f>
        <v>0</v>
      </c>
      <c r="BK523" s="42">
        <f t="shared" si="51"/>
        <v>9</v>
      </c>
      <c r="BL523" s="42">
        <f t="shared" si="52"/>
        <v>0</v>
      </c>
      <c r="BM523" s="42">
        <f t="shared" si="53"/>
        <v>0</v>
      </c>
      <c r="BN523" s="42">
        <f>SUM(AY523:BJ523)+SUM(COUNTIFS(Q523:AX523,{"TERM","RESIGNED"}))</f>
        <v>31</v>
      </c>
      <c r="BO523" s="1" t="s">
        <v>45</v>
      </c>
      <c r="BP523" s="42" t="s">
        <v>1018</v>
      </c>
      <c r="BQ523" s="34"/>
    </row>
    <row r="524" spans="1:69" x14ac:dyDescent="0.25">
      <c r="A524" s="32">
        <f t="shared" si="54"/>
        <v>522</v>
      </c>
      <c r="B524" s="1" t="s">
        <v>172</v>
      </c>
      <c r="C524" s="1">
        <v>103646</v>
      </c>
      <c r="D524" s="27">
        <v>103646</v>
      </c>
      <c r="E524" s="1" t="s">
        <v>946</v>
      </c>
      <c r="F524" s="34" t="s">
        <v>645</v>
      </c>
      <c r="G524" s="34" t="s">
        <v>80</v>
      </c>
      <c r="H524" s="30">
        <v>44757</v>
      </c>
      <c r="I524" s="30" t="s">
        <v>39</v>
      </c>
      <c r="J524" s="30" t="s">
        <v>39</v>
      </c>
      <c r="K524" s="42">
        <f t="shared" ca="1" si="49"/>
        <v>545</v>
      </c>
      <c r="L524" s="44" t="str">
        <f t="shared" si="50"/>
        <v>Non Billable</v>
      </c>
      <c r="M524" s="34" t="s">
        <v>56</v>
      </c>
      <c r="N524" s="1" t="s">
        <v>41</v>
      </c>
      <c r="O524" s="1" t="s">
        <v>42</v>
      </c>
      <c r="P524" s="1"/>
      <c r="Q524" s="1"/>
      <c r="R524" s="1" t="s">
        <v>43</v>
      </c>
      <c r="S524" s="33" t="s">
        <v>101</v>
      </c>
      <c r="T524" s="47" t="s">
        <v>965</v>
      </c>
      <c r="U524" s="47" t="s">
        <v>20</v>
      </c>
      <c r="V524" s="47" t="s">
        <v>20</v>
      </c>
      <c r="W524" s="47" t="s">
        <v>965</v>
      </c>
      <c r="X524" s="47" t="s">
        <v>965</v>
      </c>
      <c r="Y524" s="47" t="s">
        <v>965</v>
      </c>
      <c r="Z524" s="47" t="s">
        <v>965</v>
      </c>
      <c r="AA524" s="47" t="s">
        <v>965</v>
      </c>
      <c r="AB524" s="47" t="s">
        <v>20</v>
      </c>
      <c r="AC524" s="47" t="s">
        <v>20</v>
      </c>
      <c r="AD524" s="47" t="s">
        <v>965</v>
      </c>
      <c r="AE524" s="47" t="s">
        <v>965</v>
      </c>
      <c r="AF524" s="47" t="s">
        <v>965</v>
      </c>
      <c r="AG524" s="47" t="s">
        <v>965</v>
      </c>
      <c r="AH524" s="47" t="s">
        <v>968</v>
      </c>
      <c r="AI524" s="47" t="s">
        <v>20</v>
      </c>
      <c r="AJ524" s="47" t="s">
        <v>20</v>
      </c>
      <c r="AK524" s="47" t="s">
        <v>965</v>
      </c>
      <c r="AL524" s="47" t="s">
        <v>965</v>
      </c>
      <c r="AM524" s="47" t="s">
        <v>965</v>
      </c>
      <c r="AN524" s="47" t="s">
        <v>965</v>
      </c>
      <c r="AO524" s="47" t="s">
        <v>22</v>
      </c>
      <c r="AP524" s="47" t="s">
        <v>20</v>
      </c>
      <c r="AQ524" s="47" t="s">
        <v>20</v>
      </c>
      <c r="AR524" s="47" t="s">
        <v>20</v>
      </c>
      <c r="AS524" s="47" t="s">
        <v>965</v>
      </c>
      <c r="AT524" s="47" t="s">
        <v>965</v>
      </c>
      <c r="AU524" s="47" t="s">
        <v>21</v>
      </c>
      <c r="AV524" s="47" t="s">
        <v>966</v>
      </c>
      <c r="AW524" s="47" t="s">
        <v>20</v>
      </c>
      <c r="AX524" s="47" t="s">
        <v>20</v>
      </c>
      <c r="AY524" s="42">
        <f>COUNTIFS($T524:$AX524,"P")</f>
        <v>16</v>
      </c>
      <c r="AZ524" s="42">
        <f>COUNTIFS($T524:$AX524,"HD")/2</f>
        <v>0.5</v>
      </c>
      <c r="BA524" s="42">
        <f>COUNTIFS($T524:$AX524,"DO")</f>
        <v>11</v>
      </c>
      <c r="BB524" s="1">
        <f>COUNTIFS($T524:$AX524,"UPL")</f>
        <v>1</v>
      </c>
      <c r="BC524" s="42">
        <f>COUNTIFS($T524:$AX524,"LWP")</f>
        <v>1</v>
      </c>
      <c r="BD524" s="42">
        <f>SUM(COUNTIFS($T524:$AX524,{"PAT","MAT"}))</f>
        <v>0</v>
      </c>
      <c r="BE524" s="42">
        <f>COUNTIFS($T524:$AX524,"HO")</f>
        <v>0</v>
      </c>
      <c r="BF524" s="42">
        <f>COUNTIFS($T524:$AX524,"NA")</f>
        <v>0</v>
      </c>
      <c r="BG524" s="42">
        <f>COUNTIFS($T524:$AX524,"PL")</f>
        <v>1</v>
      </c>
      <c r="BH524" s="42">
        <f>COUNTIFS($T524:$AX524,"CL")</f>
        <v>0</v>
      </c>
      <c r="BI524" s="42">
        <f>COUNTIFS($T524:$AX524,"BL")</f>
        <v>0</v>
      </c>
      <c r="BJ524" s="42">
        <f>COUNTIFS($T524:$AX524,"CO")</f>
        <v>0</v>
      </c>
      <c r="BK524" s="42">
        <f t="shared" si="51"/>
        <v>1</v>
      </c>
      <c r="BL524" s="42">
        <f t="shared" si="52"/>
        <v>0</v>
      </c>
      <c r="BM524" s="42">
        <f t="shared" si="53"/>
        <v>1</v>
      </c>
      <c r="BN524" s="42">
        <f>SUM(AY524:BJ524)+SUM(COUNTIFS(Q524:AX524,{"TERM","RESIGNED"}))</f>
        <v>30.5</v>
      </c>
      <c r="BO524" s="1" t="s">
        <v>45</v>
      </c>
      <c r="BP524" s="42" t="s">
        <v>1217</v>
      </c>
      <c r="BQ524" s="34"/>
    </row>
    <row r="525" spans="1:69" x14ac:dyDescent="0.25">
      <c r="A525" s="32">
        <f t="shared" si="54"/>
        <v>523</v>
      </c>
      <c r="B525" s="1" t="s">
        <v>172</v>
      </c>
      <c r="C525" s="1">
        <v>103685</v>
      </c>
      <c r="D525" s="27">
        <v>103685</v>
      </c>
      <c r="E525" s="1" t="s">
        <v>946</v>
      </c>
      <c r="F525" s="34" t="s">
        <v>647</v>
      </c>
      <c r="G525" s="34" t="s">
        <v>190</v>
      </c>
      <c r="H525" s="30">
        <v>44764</v>
      </c>
      <c r="I525" s="30" t="s">
        <v>39</v>
      </c>
      <c r="J525" s="30" t="s">
        <v>39</v>
      </c>
      <c r="K525" s="42">
        <f t="shared" ca="1" si="49"/>
        <v>538</v>
      </c>
      <c r="L525" s="44" t="str">
        <f t="shared" si="50"/>
        <v>Billable</v>
      </c>
      <c r="M525" s="34" t="s">
        <v>187</v>
      </c>
      <c r="N525" s="1" t="s">
        <v>41</v>
      </c>
      <c r="O525" s="1" t="s">
        <v>42</v>
      </c>
      <c r="P525" s="1"/>
      <c r="Q525" s="1"/>
      <c r="R525" s="1" t="s">
        <v>43</v>
      </c>
      <c r="S525" s="33" t="s">
        <v>949</v>
      </c>
      <c r="T525" s="47" t="s">
        <v>965</v>
      </c>
      <c r="U525" s="47" t="s">
        <v>20</v>
      </c>
      <c r="V525" s="47" t="s">
        <v>20</v>
      </c>
      <c r="W525" s="47" t="s">
        <v>965</v>
      </c>
      <c r="X525" s="47" t="s">
        <v>965</v>
      </c>
      <c r="Y525" s="47" t="s">
        <v>22</v>
      </c>
      <c r="Z525" s="47" t="s">
        <v>965</v>
      </c>
      <c r="AA525" s="47" t="s">
        <v>965</v>
      </c>
      <c r="AB525" s="47" t="s">
        <v>20</v>
      </c>
      <c r="AC525" s="47" t="s">
        <v>20</v>
      </c>
      <c r="AD525" s="47" t="s">
        <v>965</v>
      </c>
      <c r="AE525" s="47" t="s">
        <v>965</v>
      </c>
      <c r="AF525" s="47" t="s">
        <v>965</v>
      </c>
      <c r="AG525" s="47" t="s">
        <v>965</v>
      </c>
      <c r="AH525" s="47" t="s">
        <v>965</v>
      </c>
      <c r="AI525" s="47" t="s">
        <v>20</v>
      </c>
      <c r="AJ525" s="47" t="s">
        <v>20</v>
      </c>
      <c r="AK525" s="47" t="s">
        <v>965</v>
      </c>
      <c r="AL525" s="47" t="s">
        <v>965</v>
      </c>
      <c r="AM525" s="47" t="s">
        <v>965</v>
      </c>
      <c r="AN525" s="47" t="s">
        <v>965</v>
      </c>
      <c r="AO525" s="47" t="s">
        <v>965</v>
      </c>
      <c r="AP525" s="47" t="s">
        <v>20</v>
      </c>
      <c r="AQ525" s="47" t="s">
        <v>20</v>
      </c>
      <c r="AR525" s="47" t="s">
        <v>20</v>
      </c>
      <c r="AS525" s="47" t="s">
        <v>965</v>
      </c>
      <c r="AT525" s="47" t="s">
        <v>965</v>
      </c>
      <c r="AU525" s="47" t="s">
        <v>965</v>
      </c>
      <c r="AV525" s="47" t="s">
        <v>967</v>
      </c>
      <c r="AW525" s="47" t="s">
        <v>20</v>
      </c>
      <c r="AX525" s="47" t="s">
        <v>20</v>
      </c>
      <c r="AY525" s="42">
        <f>COUNTIFS($T525:$AX525,"P")</f>
        <v>18</v>
      </c>
      <c r="AZ525" s="42">
        <f>COUNTIFS($T525:$AX525,"HD")/2</f>
        <v>0</v>
      </c>
      <c r="BA525" s="42">
        <f>COUNTIFS($T525:$AX525,"DO")</f>
        <v>11</v>
      </c>
      <c r="BB525" s="1">
        <f>COUNTIFS($T525:$AX525,"UPL")</f>
        <v>0</v>
      </c>
      <c r="BC525" s="42">
        <f>COUNTIFS($T525:$AX525,"LWP")</f>
        <v>1</v>
      </c>
      <c r="BD525" s="42">
        <f>SUM(COUNTIFS($T525:$AX525,{"PAT","MAT"}))</f>
        <v>0</v>
      </c>
      <c r="BE525" s="42">
        <f>COUNTIFS($T525:$AX525,"HO")</f>
        <v>0</v>
      </c>
      <c r="BF525" s="42">
        <f>COUNTIFS($T525:$AX525,"NA")</f>
        <v>0</v>
      </c>
      <c r="BG525" s="42">
        <f>COUNTIFS($T525:$AX525,"PL")</f>
        <v>0</v>
      </c>
      <c r="BH525" s="42">
        <f>COUNTIFS($T525:$AX525,"CL")</f>
        <v>1</v>
      </c>
      <c r="BI525" s="42">
        <f>COUNTIFS($T525:$AX525,"BL")</f>
        <v>0</v>
      </c>
      <c r="BJ525" s="42">
        <f>COUNTIFS($T525:$AX525,"CO")</f>
        <v>0</v>
      </c>
      <c r="BK525" s="42">
        <f t="shared" si="51"/>
        <v>1</v>
      </c>
      <c r="BL525" s="42">
        <f t="shared" si="52"/>
        <v>1</v>
      </c>
      <c r="BM525" s="42">
        <f t="shared" si="53"/>
        <v>1</v>
      </c>
      <c r="BN525" s="42">
        <f>SUM(AY525:BJ525)+SUM(COUNTIFS(Q525:AX525,{"TERM","RESIGNED"}))</f>
        <v>31</v>
      </c>
      <c r="BO525" s="1" t="s">
        <v>45</v>
      </c>
      <c r="BP525" s="42" t="s">
        <v>1018</v>
      </c>
      <c r="BQ525" s="34"/>
    </row>
    <row r="526" spans="1:69" x14ac:dyDescent="0.25">
      <c r="A526" s="32">
        <f t="shared" si="54"/>
        <v>524</v>
      </c>
      <c r="B526" s="1" t="s">
        <v>172</v>
      </c>
      <c r="C526" s="1">
        <v>103701</v>
      </c>
      <c r="D526" s="27">
        <v>103701</v>
      </c>
      <c r="E526" s="1" t="s">
        <v>946</v>
      </c>
      <c r="F526" s="34" t="s">
        <v>648</v>
      </c>
      <c r="G526" s="34" t="s">
        <v>123</v>
      </c>
      <c r="H526" s="30">
        <v>44764</v>
      </c>
      <c r="I526" s="30" t="s">
        <v>39</v>
      </c>
      <c r="J526" s="30" t="s">
        <v>39</v>
      </c>
      <c r="K526" s="42">
        <f t="shared" ca="1" si="49"/>
        <v>538</v>
      </c>
      <c r="L526" s="44" t="str">
        <f t="shared" si="50"/>
        <v>Billable</v>
      </c>
      <c r="M526" s="34" t="s">
        <v>124</v>
      </c>
      <c r="N526" s="1" t="s">
        <v>41</v>
      </c>
      <c r="O526" s="1" t="s">
        <v>42</v>
      </c>
      <c r="P526" s="1"/>
      <c r="Q526" s="1"/>
      <c r="R526" s="1" t="s">
        <v>43</v>
      </c>
      <c r="S526" s="33" t="s">
        <v>366</v>
      </c>
      <c r="T526" s="47" t="s">
        <v>965</v>
      </c>
      <c r="U526" s="47" t="s">
        <v>20</v>
      </c>
      <c r="V526" s="47" t="s">
        <v>20</v>
      </c>
      <c r="W526" s="47" t="s">
        <v>967</v>
      </c>
      <c r="X526" s="47" t="s">
        <v>968</v>
      </c>
      <c r="Y526" s="47" t="s">
        <v>965</v>
      </c>
      <c r="Z526" s="47" t="s">
        <v>965</v>
      </c>
      <c r="AA526" s="47" t="s">
        <v>965</v>
      </c>
      <c r="AB526" s="47" t="s">
        <v>20</v>
      </c>
      <c r="AC526" s="47" t="s">
        <v>20</v>
      </c>
      <c r="AD526" s="47" t="s">
        <v>965</v>
      </c>
      <c r="AE526" s="47" t="s">
        <v>22</v>
      </c>
      <c r="AF526" s="47" t="s">
        <v>965</v>
      </c>
      <c r="AG526" s="47" t="s">
        <v>965</v>
      </c>
      <c r="AH526" s="47" t="s">
        <v>965</v>
      </c>
      <c r="AI526" s="47" t="s">
        <v>20</v>
      </c>
      <c r="AJ526" s="47" t="s">
        <v>20</v>
      </c>
      <c r="AK526" s="47" t="s">
        <v>965</v>
      </c>
      <c r="AL526" s="47" t="s">
        <v>965</v>
      </c>
      <c r="AM526" s="47" t="s">
        <v>965</v>
      </c>
      <c r="AN526" s="47" t="s">
        <v>965</v>
      </c>
      <c r="AO526" s="47" t="s">
        <v>965</v>
      </c>
      <c r="AP526" s="47" t="s">
        <v>20</v>
      </c>
      <c r="AQ526" s="47" t="s">
        <v>20</v>
      </c>
      <c r="AR526" s="47" t="s">
        <v>20</v>
      </c>
      <c r="AS526" s="47" t="s">
        <v>966</v>
      </c>
      <c r="AT526" s="47" t="s">
        <v>966</v>
      </c>
      <c r="AU526" s="47" t="s">
        <v>966</v>
      </c>
      <c r="AV526" s="47" t="s">
        <v>966</v>
      </c>
      <c r="AW526" s="47" t="s">
        <v>20</v>
      </c>
      <c r="AX526" s="47" t="s">
        <v>20</v>
      </c>
      <c r="AY526" s="42">
        <f>COUNTIFS($T526:$AX526,"P")</f>
        <v>13</v>
      </c>
      <c r="AZ526" s="42">
        <f>COUNTIFS($T526:$AX526,"HD")/2</f>
        <v>2</v>
      </c>
      <c r="BA526" s="42">
        <f>COUNTIFS($T526:$AX526,"DO")</f>
        <v>11</v>
      </c>
      <c r="BB526" s="1">
        <f>COUNTIFS($T526:$AX526,"UPL")</f>
        <v>0</v>
      </c>
      <c r="BC526" s="42">
        <f>COUNTIFS($T526:$AX526,"LWP")</f>
        <v>1</v>
      </c>
      <c r="BD526" s="42">
        <f>SUM(COUNTIFS($T526:$AX526,{"PAT","MAT"}))</f>
        <v>0</v>
      </c>
      <c r="BE526" s="42">
        <f>COUNTIFS($T526:$AX526,"HO")</f>
        <v>0</v>
      </c>
      <c r="BF526" s="42">
        <f>COUNTIFS($T526:$AX526,"NA")</f>
        <v>0</v>
      </c>
      <c r="BG526" s="42">
        <f>COUNTIFS($T526:$AX526,"PL")</f>
        <v>1</v>
      </c>
      <c r="BH526" s="42">
        <f>COUNTIFS($T526:$AX526,"CL")</f>
        <v>1</v>
      </c>
      <c r="BI526" s="42">
        <f>COUNTIFS($T526:$AX526,"BL")</f>
        <v>0</v>
      </c>
      <c r="BJ526" s="42">
        <f>COUNTIFS($T526:$AX526,"CO")</f>
        <v>0</v>
      </c>
      <c r="BK526" s="42">
        <f t="shared" si="51"/>
        <v>2</v>
      </c>
      <c r="BL526" s="42">
        <f t="shared" si="52"/>
        <v>0</v>
      </c>
      <c r="BM526" s="42">
        <f t="shared" si="53"/>
        <v>1</v>
      </c>
      <c r="BN526" s="42">
        <f>SUM(AY526:BJ526)+SUM(COUNTIFS(Q526:AX526,{"TERM","RESIGNED"}))</f>
        <v>29</v>
      </c>
      <c r="BO526" s="1" t="s">
        <v>45</v>
      </c>
      <c r="BP526" s="42" t="s">
        <v>1023</v>
      </c>
      <c r="BQ526" s="34"/>
    </row>
    <row r="527" spans="1:69" x14ac:dyDescent="0.25">
      <c r="A527" s="32">
        <f t="shared" si="54"/>
        <v>525</v>
      </c>
      <c r="B527" s="1" t="s">
        <v>172</v>
      </c>
      <c r="C527" s="1">
        <v>103714</v>
      </c>
      <c r="D527" s="27">
        <v>103714</v>
      </c>
      <c r="E527" s="1" t="s">
        <v>946</v>
      </c>
      <c r="F527" s="34" t="s">
        <v>649</v>
      </c>
      <c r="G527" s="34" t="s">
        <v>123</v>
      </c>
      <c r="H527" s="30">
        <v>44764</v>
      </c>
      <c r="I527" s="30" t="s">
        <v>39</v>
      </c>
      <c r="J527" s="30" t="s">
        <v>39</v>
      </c>
      <c r="K527" s="42">
        <f t="shared" ca="1" si="49"/>
        <v>538</v>
      </c>
      <c r="L527" s="44" t="str">
        <f t="shared" si="50"/>
        <v>Billable</v>
      </c>
      <c r="M527" s="34" t="s">
        <v>124</v>
      </c>
      <c r="N527" s="1" t="s">
        <v>41</v>
      </c>
      <c r="O527" s="1" t="s">
        <v>42</v>
      </c>
      <c r="P527" s="1"/>
      <c r="Q527" s="1"/>
      <c r="R527" s="1" t="s">
        <v>43</v>
      </c>
      <c r="S527" s="33" t="s">
        <v>198</v>
      </c>
      <c r="T527" s="47" t="s">
        <v>965</v>
      </c>
      <c r="U527" s="47" t="s">
        <v>20</v>
      </c>
      <c r="V527" s="47" t="s">
        <v>20</v>
      </c>
      <c r="W527" s="47" t="s">
        <v>965</v>
      </c>
      <c r="X527" s="47" t="s">
        <v>965</v>
      </c>
      <c r="Y527" s="47" t="s">
        <v>965</v>
      </c>
      <c r="Z527" s="47" t="s">
        <v>965</v>
      </c>
      <c r="AA527" s="47" t="s">
        <v>965</v>
      </c>
      <c r="AB527" s="47" t="s">
        <v>20</v>
      </c>
      <c r="AC527" s="47" t="s">
        <v>20</v>
      </c>
      <c r="AD527" s="47" t="s">
        <v>965</v>
      </c>
      <c r="AE527" s="47" t="s">
        <v>965</v>
      </c>
      <c r="AF527" s="47" t="s">
        <v>965</v>
      </c>
      <c r="AG527" s="47" t="s">
        <v>965</v>
      </c>
      <c r="AH527" s="47" t="s">
        <v>965</v>
      </c>
      <c r="AI527" s="47" t="s">
        <v>20</v>
      </c>
      <c r="AJ527" s="47" t="s">
        <v>20</v>
      </c>
      <c r="AK527" s="47" t="s">
        <v>965</v>
      </c>
      <c r="AL527" s="47" t="s">
        <v>965</v>
      </c>
      <c r="AM527" s="47" t="s">
        <v>965</v>
      </c>
      <c r="AN527" s="47" t="s">
        <v>965</v>
      </c>
      <c r="AO527" s="47" t="s">
        <v>965</v>
      </c>
      <c r="AP527" s="47" t="s">
        <v>20</v>
      </c>
      <c r="AQ527" s="47" t="s">
        <v>20</v>
      </c>
      <c r="AR527" s="47" t="s">
        <v>20</v>
      </c>
      <c r="AS527" s="47" t="s">
        <v>965</v>
      </c>
      <c r="AT527" s="47" t="s">
        <v>965</v>
      </c>
      <c r="AU527" s="47" t="s">
        <v>965</v>
      </c>
      <c r="AV527" s="47" t="s">
        <v>965</v>
      </c>
      <c r="AW527" s="47" t="s">
        <v>20</v>
      </c>
      <c r="AX527" s="47" t="s">
        <v>20</v>
      </c>
      <c r="AY527" s="42">
        <f>COUNTIFS($T527:$AX527,"P")</f>
        <v>20</v>
      </c>
      <c r="AZ527" s="42">
        <f>COUNTIFS($T527:$AX527,"HD")/2</f>
        <v>0</v>
      </c>
      <c r="BA527" s="42">
        <f>COUNTIFS($T527:$AX527,"DO")</f>
        <v>11</v>
      </c>
      <c r="BB527" s="1">
        <f>COUNTIFS($T527:$AX527,"UPL")</f>
        <v>0</v>
      </c>
      <c r="BC527" s="42">
        <f>COUNTIFS($T527:$AX527,"LWP")</f>
        <v>0</v>
      </c>
      <c r="BD527" s="42">
        <f>SUM(COUNTIFS($T527:$AX527,{"PAT","MAT"}))</f>
        <v>0</v>
      </c>
      <c r="BE527" s="42">
        <f>COUNTIFS($T527:$AX527,"HO")</f>
        <v>0</v>
      </c>
      <c r="BF527" s="42">
        <f>COUNTIFS($T527:$AX527,"NA")</f>
        <v>0</v>
      </c>
      <c r="BG527" s="42">
        <f>COUNTIFS($T527:$AX527,"PL")</f>
        <v>0</v>
      </c>
      <c r="BH527" s="42">
        <f>COUNTIFS($T527:$AX527,"CL")</f>
        <v>0</v>
      </c>
      <c r="BI527" s="42">
        <f>COUNTIFS($T527:$AX527,"BL")</f>
        <v>0</v>
      </c>
      <c r="BJ527" s="42">
        <f>COUNTIFS($T527:$AX527,"CO")</f>
        <v>0</v>
      </c>
      <c r="BK527" s="42">
        <f t="shared" si="51"/>
        <v>0</v>
      </c>
      <c r="BL527" s="42">
        <f t="shared" si="52"/>
        <v>1</v>
      </c>
      <c r="BM527" s="42">
        <f t="shared" si="53"/>
        <v>1</v>
      </c>
      <c r="BN527" s="42">
        <f>SUM(AY527:BJ527)+SUM(COUNTIFS(Q527:AX527,{"TERM","RESIGNED"}))</f>
        <v>31</v>
      </c>
      <c r="BO527" s="1" t="s">
        <v>45</v>
      </c>
      <c r="BP527" s="42" t="s">
        <v>1023</v>
      </c>
      <c r="BQ527" s="34"/>
    </row>
    <row r="528" spans="1:69" x14ac:dyDescent="0.25">
      <c r="A528" s="32">
        <f t="shared" si="54"/>
        <v>526</v>
      </c>
      <c r="B528" s="1" t="s">
        <v>172</v>
      </c>
      <c r="C528" s="1">
        <v>103721</v>
      </c>
      <c r="D528" s="27">
        <v>103721</v>
      </c>
      <c r="E528" s="1" t="s">
        <v>945</v>
      </c>
      <c r="F528" s="34" t="s">
        <v>650</v>
      </c>
      <c r="G528" s="34" t="s">
        <v>80</v>
      </c>
      <c r="H528" s="30">
        <v>44768</v>
      </c>
      <c r="I528" s="30" t="s">
        <v>39</v>
      </c>
      <c r="J528" s="30" t="s">
        <v>39</v>
      </c>
      <c r="K528" s="42">
        <f t="shared" ca="1" si="49"/>
        <v>534</v>
      </c>
      <c r="L528" s="44" t="str">
        <f t="shared" si="50"/>
        <v>Non Billable</v>
      </c>
      <c r="M528" s="34" t="s">
        <v>56</v>
      </c>
      <c r="N528" s="1" t="s">
        <v>41</v>
      </c>
      <c r="O528" s="1" t="s">
        <v>42</v>
      </c>
      <c r="P528" s="1"/>
      <c r="Q528" s="1"/>
      <c r="R528" s="1" t="s">
        <v>43</v>
      </c>
      <c r="S528" s="33" t="s">
        <v>84</v>
      </c>
      <c r="T528" s="47" t="s">
        <v>965</v>
      </c>
      <c r="U528" s="47" t="s">
        <v>20</v>
      </c>
      <c r="V528" s="47" t="s">
        <v>20</v>
      </c>
      <c r="W528" s="47" t="s">
        <v>965</v>
      </c>
      <c r="X528" s="47" t="s">
        <v>965</v>
      </c>
      <c r="Y528" s="47" t="s">
        <v>965</v>
      </c>
      <c r="Z528" s="47" t="s">
        <v>965</v>
      </c>
      <c r="AA528" s="47" t="s">
        <v>965</v>
      </c>
      <c r="AB528" s="47" t="s">
        <v>20</v>
      </c>
      <c r="AC528" s="47" t="s">
        <v>20</v>
      </c>
      <c r="AD528" s="47" t="s">
        <v>965</v>
      </c>
      <c r="AE528" s="47" t="s">
        <v>965</v>
      </c>
      <c r="AF528" s="47" t="s">
        <v>965</v>
      </c>
      <c r="AG528" s="47" t="s">
        <v>965</v>
      </c>
      <c r="AH528" s="47" t="s">
        <v>965</v>
      </c>
      <c r="AI528" s="47" t="s">
        <v>20</v>
      </c>
      <c r="AJ528" s="47" t="s">
        <v>20</v>
      </c>
      <c r="AK528" s="47" t="s">
        <v>965</v>
      </c>
      <c r="AL528" s="47" t="s">
        <v>965</v>
      </c>
      <c r="AM528" s="47" t="s">
        <v>965</v>
      </c>
      <c r="AN528" s="47" t="s">
        <v>965</v>
      </c>
      <c r="AO528" s="47" t="s">
        <v>965</v>
      </c>
      <c r="AP528" s="47" t="s">
        <v>20</v>
      </c>
      <c r="AQ528" s="47" t="s">
        <v>20</v>
      </c>
      <c r="AR528" s="47" t="s">
        <v>20</v>
      </c>
      <c r="AS528" s="47" t="s">
        <v>965</v>
      </c>
      <c r="AT528" s="47" t="s">
        <v>967</v>
      </c>
      <c r="AU528" s="47" t="s">
        <v>967</v>
      </c>
      <c r="AV528" s="47" t="s">
        <v>968</v>
      </c>
      <c r="AW528" s="47" t="s">
        <v>20</v>
      </c>
      <c r="AX528" s="47" t="s">
        <v>20</v>
      </c>
      <c r="AY528" s="42">
        <f>COUNTIFS($T528:$AX528,"P")</f>
        <v>17</v>
      </c>
      <c r="AZ528" s="42">
        <f>COUNTIFS($T528:$AX528,"HD")/2</f>
        <v>0</v>
      </c>
      <c r="BA528" s="42">
        <f>COUNTIFS($T528:$AX528,"DO")</f>
        <v>11</v>
      </c>
      <c r="BB528" s="1">
        <f>COUNTIFS($T528:$AX528,"UPL")</f>
        <v>0</v>
      </c>
      <c r="BC528" s="42">
        <f>COUNTIFS($T528:$AX528,"LWP")</f>
        <v>0</v>
      </c>
      <c r="BD528" s="42">
        <f>SUM(COUNTIFS($T528:$AX528,{"PAT","MAT"}))</f>
        <v>0</v>
      </c>
      <c r="BE528" s="42">
        <f>COUNTIFS($T528:$AX528,"HO")</f>
        <v>0</v>
      </c>
      <c r="BF528" s="42">
        <f>COUNTIFS($T528:$AX528,"NA")</f>
        <v>0</v>
      </c>
      <c r="BG528" s="42">
        <f>COUNTIFS($T528:$AX528,"PL")</f>
        <v>1</v>
      </c>
      <c r="BH528" s="42">
        <f>COUNTIFS($T528:$AX528,"CL")</f>
        <v>2</v>
      </c>
      <c r="BI528" s="42">
        <f>COUNTIFS($T528:$AX528,"BL")</f>
        <v>0</v>
      </c>
      <c r="BJ528" s="42">
        <f>COUNTIFS($T528:$AX528,"CO")</f>
        <v>0</v>
      </c>
      <c r="BK528" s="42">
        <f t="shared" si="51"/>
        <v>3</v>
      </c>
      <c r="BL528" s="42">
        <f t="shared" si="52"/>
        <v>1</v>
      </c>
      <c r="BM528" s="42">
        <f t="shared" si="53"/>
        <v>1</v>
      </c>
      <c r="BN528" s="42">
        <f>SUM(AY528:BJ528)+SUM(COUNTIFS(Q528:AX528,{"TERM","RESIGNED"}))</f>
        <v>31</v>
      </c>
      <c r="BO528" s="1" t="s">
        <v>45</v>
      </c>
      <c r="BP528" s="42" t="s">
        <v>1019</v>
      </c>
      <c r="BQ528" s="34"/>
    </row>
    <row r="529" spans="1:69" x14ac:dyDescent="0.25">
      <c r="A529" s="32">
        <f t="shared" si="54"/>
        <v>527</v>
      </c>
      <c r="B529" s="1" t="s">
        <v>172</v>
      </c>
      <c r="C529" s="1">
        <v>103723</v>
      </c>
      <c r="D529" s="27">
        <v>103723</v>
      </c>
      <c r="E529" s="1" t="s">
        <v>946</v>
      </c>
      <c r="F529" s="34" t="s">
        <v>651</v>
      </c>
      <c r="G529" s="34" t="s">
        <v>80</v>
      </c>
      <c r="H529" s="30">
        <v>44768</v>
      </c>
      <c r="I529" s="30" t="s">
        <v>39</v>
      </c>
      <c r="J529" s="30" t="s">
        <v>39</v>
      </c>
      <c r="K529" s="42">
        <f t="shared" ca="1" si="49"/>
        <v>534</v>
      </c>
      <c r="L529" s="44" t="str">
        <f t="shared" si="50"/>
        <v>Non Billable</v>
      </c>
      <c r="M529" s="34" t="s">
        <v>56</v>
      </c>
      <c r="N529" s="1" t="s">
        <v>41</v>
      </c>
      <c r="O529" s="1" t="s">
        <v>42</v>
      </c>
      <c r="P529" s="1"/>
      <c r="Q529" s="1"/>
      <c r="R529" s="1" t="s">
        <v>43</v>
      </c>
      <c r="S529" s="33" t="s">
        <v>103</v>
      </c>
      <c r="T529" s="47" t="s">
        <v>965</v>
      </c>
      <c r="U529" s="47" t="s">
        <v>20</v>
      </c>
      <c r="V529" s="47" t="s">
        <v>20</v>
      </c>
      <c r="W529" s="47" t="s">
        <v>965</v>
      </c>
      <c r="X529" s="47" t="s">
        <v>965</v>
      </c>
      <c r="Y529" s="47" t="s">
        <v>965</v>
      </c>
      <c r="Z529" s="47" t="s">
        <v>965</v>
      </c>
      <c r="AA529" s="47" t="s">
        <v>965</v>
      </c>
      <c r="AB529" s="47" t="s">
        <v>20</v>
      </c>
      <c r="AC529" s="47" t="s">
        <v>20</v>
      </c>
      <c r="AD529" s="47" t="s">
        <v>965</v>
      </c>
      <c r="AE529" s="47" t="s">
        <v>965</v>
      </c>
      <c r="AF529" s="47" t="s">
        <v>965</v>
      </c>
      <c r="AG529" s="47" t="s">
        <v>965</v>
      </c>
      <c r="AH529" s="47" t="s">
        <v>965</v>
      </c>
      <c r="AI529" s="47" t="s">
        <v>20</v>
      </c>
      <c r="AJ529" s="47" t="s">
        <v>20</v>
      </c>
      <c r="AK529" s="47" t="s">
        <v>965</v>
      </c>
      <c r="AL529" s="47" t="s">
        <v>965</v>
      </c>
      <c r="AM529" s="47" t="s">
        <v>965</v>
      </c>
      <c r="AN529" s="47" t="s">
        <v>965</v>
      </c>
      <c r="AO529" s="47" t="s">
        <v>965</v>
      </c>
      <c r="AP529" s="47" t="s">
        <v>20</v>
      </c>
      <c r="AQ529" s="47" t="s">
        <v>20</v>
      </c>
      <c r="AR529" s="47" t="s">
        <v>20</v>
      </c>
      <c r="AS529" s="47" t="s">
        <v>965</v>
      </c>
      <c r="AT529" s="47" t="s">
        <v>965</v>
      </c>
      <c r="AU529" s="47" t="s">
        <v>967</v>
      </c>
      <c r="AV529" s="47" t="s">
        <v>968</v>
      </c>
      <c r="AW529" s="47" t="s">
        <v>20</v>
      </c>
      <c r="AX529" s="47" t="s">
        <v>20</v>
      </c>
      <c r="AY529" s="42">
        <f>COUNTIFS($T529:$AX529,"P")</f>
        <v>18</v>
      </c>
      <c r="AZ529" s="42">
        <f>COUNTIFS($T529:$AX529,"HD")/2</f>
        <v>0</v>
      </c>
      <c r="BA529" s="42">
        <f>COUNTIFS($T529:$AX529,"DO")</f>
        <v>11</v>
      </c>
      <c r="BB529" s="1">
        <f>COUNTIFS($T529:$AX529,"UPL")</f>
        <v>0</v>
      </c>
      <c r="BC529" s="42">
        <f>COUNTIFS($T529:$AX529,"LWP")</f>
        <v>0</v>
      </c>
      <c r="BD529" s="42">
        <f>SUM(COUNTIFS($T529:$AX529,{"PAT","MAT"}))</f>
        <v>0</v>
      </c>
      <c r="BE529" s="42">
        <f>COUNTIFS($T529:$AX529,"HO")</f>
        <v>0</v>
      </c>
      <c r="BF529" s="42">
        <f>COUNTIFS($T529:$AX529,"NA")</f>
        <v>0</v>
      </c>
      <c r="BG529" s="42">
        <f>COUNTIFS($T529:$AX529,"PL")</f>
        <v>1</v>
      </c>
      <c r="BH529" s="42">
        <f>COUNTIFS($T529:$AX529,"CL")</f>
        <v>1</v>
      </c>
      <c r="BI529" s="42">
        <f>COUNTIFS($T529:$AX529,"BL")</f>
        <v>0</v>
      </c>
      <c r="BJ529" s="42">
        <f>COUNTIFS($T529:$AX529,"CO")</f>
        <v>0</v>
      </c>
      <c r="BK529" s="42">
        <f t="shared" si="51"/>
        <v>2</v>
      </c>
      <c r="BL529" s="42">
        <f t="shared" si="52"/>
        <v>1</v>
      </c>
      <c r="BM529" s="42">
        <f t="shared" si="53"/>
        <v>1</v>
      </c>
      <c r="BN529" s="42">
        <f>SUM(AY529:BJ529)+SUM(COUNTIFS(Q529:AX529,{"TERM","RESIGNED"}))</f>
        <v>31</v>
      </c>
      <c r="BO529" s="1" t="s">
        <v>45</v>
      </c>
      <c r="BP529" s="42" t="s">
        <v>1024</v>
      </c>
      <c r="BQ529" s="34"/>
    </row>
    <row r="530" spans="1:69" x14ac:dyDescent="0.25">
      <c r="A530" s="32">
        <f t="shared" si="54"/>
        <v>528</v>
      </c>
      <c r="B530" s="1" t="s">
        <v>172</v>
      </c>
      <c r="C530" s="1">
        <v>103737</v>
      </c>
      <c r="D530" s="27">
        <v>103737</v>
      </c>
      <c r="E530" s="1" t="s">
        <v>945</v>
      </c>
      <c r="F530" s="34" t="s">
        <v>652</v>
      </c>
      <c r="G530" s="34" t="s">
        <v>123</v>
      </c>
      <c r="H530" s="30">
        <v>44768</v>
      </c>
      <c r="I530" s="30" t="s">
        <v>39</v>
      </c>
      <c r="J530" s="30" t="s">
        <v>39</v>
      </c>
      <c r="K530" s="42">
        <f t="shared" ca="1" si="49"/>
        <v>534</v>
      </c>
      <c r="L530" s="44" t="str">
        <f t="shared" si="50"/>
        <v>Billable</v>
      </c>
      <c r="M530" s="34" t="s">
        <v>124</v>
      </c>
      <c r="N530" s="1" t="s">
        <v>41</v>
      </c>
      <c r="O530" s="1" t="s">
        <v>42</v>
      </c>
      <c r="P530" s="1"/>
      <c r="Q530" s="1"/>
      <c r="R530" s="1" t="s">
        <v>43</v>
      </c>
      <c r="S530" s="33" t="s">
        <v>253</v>
      </c>
      <c r="T530" s="47" t="s">
        <v>965</v>
      </c>
      <c r="U530" s="47" t="s">
        <v>20</v>
      </c>
      <c r="V530" s="47" t="s">
        <v>20</v>
      </c>
      <c r="W530" s="47" t="s">
        <v>965</v>
      </c>
      <c r="X530" s="47" t="s">
        <v>965</v>
      </c>
      <c r="Y530" s="47" t="s">
        <v>965</v>
      </c>
      <c r="Z530" s="47" t="s">
        <v>965</v>
      </c>
      <c r="AA530" s="47" t="s">
        <v>965</v>
      </c>
      <c r="AB530" s="47" t="s">
        <v>20</v>
      </c>
      <c r="AC530" s="47" t="s">
        <v>20</v>
      </c>
      <c r="AD530" s="47" t="s">
        <v>965</v>
      </c>
      <c r="AE530" s="47" t="s">
        <v>965</v>
      </c>
      <c r="AF530" s="47" t="s">
        <v>965</v>
      </c>
      <c r="AG530" s="47" t="s">
        <v>965</v>
      </c>
      <c r="AH530" s="47" t="s">
        <v>965</v>
      </c>
      <c r="AI530" s="47" t="s">
        <v>20</v>
      </c>
      <c r="AJ530" s="47" t="s">
        <v>20</v>
      </c>
      <c r="AK530" s="47" t="s">
        <v>965</v>
      </c>
      <c r="AL530" s="47" t="s">
        <v>965</v>
      </c>
      <c r="AM530" s="47" t="s">
        <v>965</v>
      </c>
      <c r="AN530" s="47" t="s">
        <v>965</v>
      </c>
      <c r="AO530" s="47" t="s">
        <v>968</v>
      </c>
      <c r="AP530" s="47" t="s">
        <v>20</v>
      </c>
      <c r="AQ530" s="47" t="s">
        <v>20</v>
      </c>
      <c r="AR530" s="47" t="s">
        <v>20</v>
      </c>
      <c r="AS530" s="47" t="s">
        <v>967</v>
      </c>
      <c r="AT530" s="47" t="s">
        <v>966</v>
      </c>
      <c r="AU530" s="47" t="s">
        <v>966</v>
      </c>
      <c r="AV530" s="47" t="s">
        <v>966</v>
      </c>
      <c r="AW530" s="47" t="s">
        <v>20</v>
      </c>
      <c r="AX530" s="47" t="s">
        <v>20</v>
      </c>
      <c r="AY530" s="42">
        <f>COUNTIFS($T530:$AX530,"P")</f>
        <v>15</v>
      </c>
      <c r="AZ530" s="42">
        <f>COUNTIFS($T530:$AX530,"HD")/2</f>
        <v>1.5</v>
      </c>
      <c r="BA530" s="42">
        <f>COUNTIFS($T530:$AX530,"DO")</f>
        <v>11</v>
      </c>
      <c r="BB530" s="1">
        <f>COUNTIFS($T530:$AX530,"UPL")</f>
        <v>0</v>
      </c>
      <c r="BC530" s="42">
        <f>COUNTIFS($T530:$AX530,"LWP")</f>
        <v>0</v>
      </c>
      <c r="BD530" s="42">
        <f>SUM(COUNTIFS($T530:$AX530,{"PAT","MAT"}))</f>
        <v>0</v>
      </c>
      <c r="BE530" s="42">
        <f>COUNTIFS($T530:$AX530,"HO")</f>
        <v>0</v>
      </c>
      <c r="BF530" s="42">
        <f>COUNTIFS($T530:$AX530,"NA")</f>
        <v>0</v>
      </c>
      <c r="BG530" s="42">
        <f>COUNTIFS($T530:$AX530,"PL")</f>
        <v>1</v>
      </c>
      <c r="BH530" s="42">
        <f>COUNTIFS($T530:$AX530,"CL")</f>
        <v>1</v>
      </c>
      <c r="BI530" s="42">
        <f>COUNTIFS($T530:$AX530,"BL")</f>
        <v>0</v>
      </c>
      <c r="BJ530" s="42">
        <f>COUNTIFS($T530:$AX530,"CO")</f>
        <v>0</v>
      </c>
      <c r="BK530" s="42">
        <f t="shared" si="51"/>
        <v>2</v>
      </c>
      <c r="BL530" s="42">
        <f t="shared" si="52"/>
        <v>0</v>
      </c>
      <c r="BM530" s="42">
        <f t="shared" si="53"/>
        <v>1</v>
      </c>
      <c r="BN530" s="42">
        <f>SUM(AY530:BJ530)+SUM(COUNTIFS(Q530:AX530,{"TERM","RESIGNED"}))</f>
        <v>29.5</v>
      </c>
      <c r="BO530" s="1" t="s">
        <v>45</v>
      </c>
      <c r="BP530" s="42" t="s">
        <v>1021</v>
      </c>
      <c r="BQ530" s="34"/>
    </row>
    <row r="531" spans="1:69" x14ac:dyDescent="0.25">
      <c r="A531" s="32">
        <f t="shared" si="54"/>
        <v>529</v>
      </c>
      <c r="B531" s="1" t="s">
        <v>172</v>
      </c>
      <c r="C531" s="1">
        <v>103743</v>
      </c>
      <c r="D531" s="27">
        <v>103743</v>
      </c>
      <c r="E531" s="1" t="s">
        <v>946</v>
      </c>
      <c r="F531" s="34" t="s">
        <v>657</v>
      </c>
      <c r="G531" s="34" t="s">
        <v>80</v>
      </c>
      <c r="H531" s="30">
        <v>44771</v>
      </c>
      <c r="I531" s="30" t="s">
        <v>39</v>
      </c>
      <c r="J531" s="30" t="s">
        <v>39</v>
      </c>
      <c r="K531" s="42">
        <f t="shared" ca="1" si="49"/>
        <v>531</v>
      </c>
      <c r="L531" s="44" t="str">
        <f t="shared" si="50"/>
        <v>Non Billable</v>
      </c>
      <c r="M531" s="34" t="s">
        <v>56</v>
      </c>
      <c r="N531" s="1" t="s">
        <v>41</v>
      </c>
      <c r="O531" s="1" t="s">
        <v>42</v>
      </c>
      <c r="P531" s="1"/>
      <c r="Q531" s="1"/>
      <c r="R531" s="1" t="s">
        <v>43</v>
      </c>
      <c r="S531" s="33" t="s">
        <v>85</v>
      </c>
      <c r="T531" s="47" t="s">
        <v>967</v>
      </c>
      <c r="U531" s="47" t="s">
        <v>20</v>
      </c>
      <c r="V531" s="47" t="s">
        <v>20</v>
      </c>
      <c r="W531" s="47" t="s">
        <v>968</v>
      </c>
      <c r="X531" s="47" t="s">
        <v>965</v>
      </c>
      <c r="Y531" s="47" t="s">
        <v>965</v>
      </c>
      <c r="Z531" s="47" t="s">
        <v>965</v>
      </c>
      <c r="AA531" s="47" t="s">
        <v>965</v>
      </c>
      <c r="AB531" s="47" t="s">
        <v>20</v>
      </c>
      <c r="AC531" s="47" t="s">
        <v>20</v>
      </c>
      <c r="AD531" s="47" t="s">
        <v>965</v>
      </c>
      <c r="AE531" s="47" t="s">
        <v>965</v>
      </c>
      <c r="AF531" s="47" t="s">
        <v>965</v>
      </c>
      <c r="AG531" s="47" t="s">
        <v>965</v>
      </c>
      <c r="AH531" s="47" t="s">
        <v>965</v>
      </c>
      <c r="AI531" s="47" t="s">
        <v>20</v>
      </c>
      <c r="AJ531" s="47" t="s">
        <v>20</v>
      </c>
      <c r="AK531" s="47" t="s">
        <v>965</v>
      </c>
      <c r="AL531" s="47" t="s">
        <v>965</v>
      </c>
      <c r="AM531" s="47" t="s">
        <v>965</v>
      </c>
      <c r="AN531" s="47" t="s">
        <v>965</v>
      </c>
      <c r="AO531" s="47" t="s">
        <v>965</v>
      </c>
      <c r="AP531" s="47" t="s">
        <v>20</v>
      </c>
      <c r="AQ531" s="47" t="s">
        <v>20</v>
      </c>
      <c r="AR531" s="47" t="s">
        <v>20</v>
      </c>
      <c r="AS531" s="47" t="s">
        <v>965</v>
      </c>
      <c r="AT531" s="47" t="s">
        <v>965</v>
      </c>
      <c r="AU531" s="47" t="s">
        <v>965</v>
      </c>
      <c r="AV531" s="47" t="s">
        <v>965</v>
      </c>
      <c r="AW531" s="47" t="s">
        <v>20</v>
      </c>
      <c r="AX531" s="47" t="s">
        <v>20</v>
      </c>
      <c r="AY531" s="42">
        <f>COUNTIFS($T531:$AX531,"P")</f>
        <v>18</v>
      </c>
      <c r="AZ531" s="42">
        <f>COUNTIFS($T531:$AX531,"HD")/2</f>
        <v>0</v>
      </c>
      <c r="BA531" s="42">
        <f>COUNTIFS($T531:$AX531,"DO")</f>
        <v>11</v>
      </c>
      <c r="BB531" s="1">
        <f>COUNTIFS($T531:$AX531,"UPL")</f>
        <v>0</v>
      </c>
      <c r="BC531" s="42">
        <f>COUNTIFS($T531:$AX531,"LWP")</f>
        <v>0</v>
      </c>
      <c r="BD531" s="42">
        <f>SUM(COUNTIFS($T531:$AX531,{"PAT","MAT"}))</f>
        <v>0</v>
      </c>
      <c r="BE531" s="42">
        <f>COUNTIFS($T531:$AX531,"HO")</f>
        <v>0</v>
      </c>
      <c r="BF531" s="42">
        <f>COUNTIFS($T531:$AX531,"NA")</f>
        <v>0</v>
      </c>
      <c r="BG531" s="42">
        <f>COUNTIFS($T531:$AX531,"PL")</f>
        <v>1</v>
      </c>
      <c r="BH531" s="42">
        <f>COUNTIFS($T531:$AX531,"CL")</f>
        <v>1</v>
      </c>
      <c r="BI531" s="42">
        <f>COUNTIFS($T531:$AX531,"BL")</f>
        <v>0</v>
      </c>
      <c r="BJ531" s="42">
        <f>COUNTIFS($T531:$AX531,"CO")</f>
        <v>0</v>
      </c>
      <c r="BK531" s="42">
        <f t="shared" si="51"/>
        <v>2</v>
      </c>
      <c r="BL531" s="42">
        <f t="shared" si="52"/>
        <v>1</v>
      </c>
      <c r="BM531" s="42">
        <f t="shared" si="53"/>
        <v>1</v>
      </c>
      <c r="BN531" s="42">
        <f>SUM(AY531:BJ531)+SUM(COUNTIFS(Q531:AX531,{"TERM","RESIGNED"}))</f>
        <v>31</v>
      </c>
      <c r="BO531" s="1" t="s">
        <v>45</v>
      </c>
      <c r="BP531" s="42" t="s">
        <v>1218</v>
      </c>
      <c r="BQ531" s="34"/>
    </row>
    <row r="532" spans="1:69" x14ac:dyDescent="0.25">
      <c r="A532" s="32">
        <f t="shared" si="54"/>
        <v>530</v>
      </c>
      <c r="B532" s="1" t="s">
        <v>172</v>
      </c>
      <c r="C532" s="1">
        <v>103744</v>
      </c>
      <c r="D532" s="27">
        <v>103744</v>
      </c>
      <c r="E532" s="1" t="s">
        <v>945</v>
      </c>
      <c r="F532" s="34" t="s">
        <v>658</v>
      </c>
      <c r="G532" s="34" t="s">
        <v>80</v>
      </c>
      <c r="H532" s="30">
        <v>44771</v>
      </c>
      <c r="I532" s="30" t="s">
        <v>39</v>
      </c>
      <c r="J532" s="30" t="s">
        <v>39</v>
      </c>
      <c r="K532" s="42">
        <f t="shared" ca="1" si="49"/>
        <v>531</v>
      </c>
      <c r="L532" s="44" t="str">
        <f t="shared" si="50"/>
        <v>Non Billable</v>
      </c>
      <c r="M532" s="34" t="s">
        <v>56</v>
      </c>
      <c r="N532" s="1" t="s">
        <v>41</v>
      </c>
      <c r="O532" s="1" t="s">
        <v>42</v>
      </c>
      <c r="P532" s="1"/>
      <c r="Q532" s="1"/>
      <c r="R532" s="1" t="s">
        <v>43</v>
      </c>
      <c r="S532" s="33" t="s">
        <v>182</v>
      </c>
      <c r="T532" s="47" t="s">
        <v>965</v>
      </c>
      <c r="U532" s="47" t="s">
        <v>20</v>
      </c>
      <c r="V532" s="47" t="s">
        <v>20</v>
      </c>
      <c r="W532" s="47" t="s">
        <v>968</v>
      </c>
      <c r="X532" s="47" t="s">
        <v>965</v>
      </c>
      <c r="Y532" s="47" t="s">
        <v>965</v>
      </c>
      <c r="Z532" s="47" t="s">
        <v>965</v>
      </c>
      <c r="AA532" s="47" t="s">
        <v>965</v>
      </c>
      <c r="AB532" s="47" t="s">
        <v>20</v>
      </c>
      <c r="AC532" s="47" t="s">
        <v>20</v>
      </c>
      <c r="AD532" s="47" t="s">
        <v>967</v>
      </c>
      <c r="AE532" s="47" t="s">
        <v>968</v>
      </c>
      <c r="AF532" s="47" t="s">
        <v>965</v>
      </c>
      <c r="AG532" s="47" t="s">
        <v>965</v>
      </c>
      <c r="AH532" s="47" t="s">
        <v>965</v>
      </c>
      <c r="AI532" s="47" t="s">
        <v>20</v>
      </c>
      <c r="AJ532" s="47" t="s">
        <v>20</v>
      </c>
      <c r="AK532" s="47" t="s">
        <v>965</v>
      </c>
      <c r="AL532" s="47" t="s">
        <v>965</v>
      </c>
      <c r="AM532" s="47" t="s">
        <v>965</v>
      </c>
      <c r="AN532" s="47" t="s">
        <v>965</v>
      </c>
      <c r="AO532" s="47" t="s">
        <v>965</v>
      </c>
      <c r="AP532" s="47" t="s">
        <v>20</v>
      </c>
      <c r="AQ532" s="47" t="s">
        <v>20</v>
      </c>
      <c r="AR532" s="47" t="s">
        <v>20</v>
      </c>
      <c r="AS532" s="47" t="s">
        <v>965</v>
      </c>
      <c r="AT532" s="47" t="s">
        <v>965</v>
      </c>
      <c r="AU532" s="47" t="s">
        <v>965</v>
      </c>
      <c r="AV532" s="47" t="s">
        <v>965</v>
      </c>
      <c r="AW532" s="47" t="s">
        <v>20</v>
      </c>
      <c r="AX532" s="47" t="s">
        <v>20</v>
      </c>
      <c r="AY532" s="42">
        <f>COUNTIFS($T532:$AX532,"P")</f>
        <v>17</v>
      </c>
      <c r="AZ532" s="42">
        <f>COUNTIFS($T532:$AX532,"HD")/2</f>
        <v>0</v>
      </c>
      <c r="BA532" s="42">
        <f>COUNTIFS($T532:$AX532,"DO")</f>
        <v>11</v>
      </c>
      <c r="BB532" s="1">
        <f>COUNTIFS($T532:$AX532,"UPL")</f>
        <v>0</v>
      </c>
      <c r="BC532" s="42">
        <f>COUNTIFS($T532:$AX532,"LWP")</f>
        <v>0</v>
      </c>
      <c r="BD532" s="42">
        <f>SUM(COUNTIFS($T532:$AX532,{"PAT","MAT"}))</f>
        <v>0</v>
      </c>
      <c r="BE532" s="42">
        <f>COUNTIFS($T532:$AX532,"HO")</f>
        <v>0</v>
      </c>
      <c r="BF532" s="42">
        <f>COUNTIFS($T532:$AX532,"NA")</f>
        <v>0</v>
      </c>
      <c r="BG532" s="42">
        <f>COUNTIFS($T532:$AX532,"PL")</f>
        <v>2</v>
      </c>
      <c r="BH532" s="42">
        <f>COUNTIFS($T532:$AX532,"CL")</f>
        <v>1</v>
      </c>
      <c r="BI532" s="42">
        <f>COUNTIFS($T532:$AX532,"BL")</f>
        <v>0</v>
      </c>
      <c r="BJ532" s="42">
        <f>COUNTIFS($T532:$AX532,"CO")</f>
        <v>0</v>
      </c>
      <c r="BK532" s="42">
        <f t="shared" si="51"/>
        <v>3</v>
      </c>
      <c r="BL532" s="42">
        <f t="shared" si="52"/>
        <v>1</v>
      </c>
      <c r="BM532" s="42">
        <f t="shared" si="53"/>
        <v>1</v>
      </c>
      <c r="BN532" s="42">
        <f>SUM(AY532:BJ532)+SUM(COUNTIFS(Q532:AX532,{"TERM","RESIGNED"}))</f>
        <v>31</v>
      </c>
      <c r="BO532" s="1" t="s">
        <v>45</v>
      </c>
      <c r="BP532" s="42" t="s">
        <v>1218</v>
      </c>
      <c r="BQ532" s="34"/>
    </row>
    <row r="533" spans="1:69" x14ac:dyDescent="0.25">
      <c r="A533" s="32">
        <f t="shared" si="54"/>
        <v>531</v>
      </c>
      <c r="B533" s="1" t="s">
        <v>172</v>
      </c>
      <c r="C533" s="1">
        <v>103752</v>
      </c>
      <c r="D533" s="27">
        <v>103752</v>
      </c>
      <c r="E533" s="1" t="s">
        <v>946</v>
      </c>
      <c r="F533" s="34" t="s">
        <v>661</v>
      </c>
      <c r="G533" s="34" t="s">
        <v>190</v>
      </c>
      <c r="H533" s="30">
        <v>44771</v>
      </c>
      <c r="I533" s="30" t="s">
        <v>39</v>
      </c>
      <c r="J533" s="30" t="s">
        <v>39</v>
      </c>
      <c r="K533" s="42">
        <f t="shared" ca="1" si="49"/>
        <v>531</v>
      </c>
      <c r="L533" s="44" t="str">
        <f t="shared" si="50"/>
        <v>Billable</v>
      </c>
      <c r="M533" s="34" t="s">
        <v>187</v>
      </c>
      <c r="N533" s="1" t="s">
        <v>41</v>
      </c>
      <c r="O533" s="1" t="s">
        <v>42</v>
      </c>
      <c r="P533" s="1"/>
      <c r="Q533" s="1"/>
      <c r="R533" s="1" t="s">
        <v>43</v>
      </c>
      <c r="S533" s="33" t="s">
        <v>188</v>
      </c>
      <c r="T533" s="47" t="s">
        <v>965</v>
      </c>
      <c r="U533" s="47" t="s">
        <v>20</v>
      </c>
      <c r="V533" s="47" t="s">
        <v>20</v>
      </c>
      <c r="W533" s="47" t="s">
        <v>967</v>
      </c>
      <c r="X533" s="47" t="s">
        <v>965</v>
      </c>
      <c r="Y533" s="47" t="s">
        <v>965</v>
      </c>
      <c r="Z533" s="47" t="s">
        <v>965</v>
      </c>
      <c r="AA533" s="47" t="s">
        <v>965</v>
      </c>
      <c r="AB533" s="47" t="s">
        <v>20</v>
      </c>
      <c r="AC533" s="47" t="s">
        <v>20</v>
      </c>
      <c r="AD533" s="47" t="s">
        <v>965</v>
      </c>
      <c r="AE533" s="47" t="s">
        <v>965</v>
      </c>
      <c r="AF533" s="47" t="s">
        <v>965</v>
      </c>
      <c r="AG533" s="47" t="s">
        <v>965</v>
      </c>
      <c r="AH533" s="47" t="s">
        <v>965</v>
      </c>
      <c r="AI533" s="47" t="s">
        <v>20</v>
      </c>
      <c r="AJ533" s="47" t="s">
        <v>20</v>
      </c>
      <c r="AK533" s="47" t="s">
        <v>968</v>
      </c>
      <c r="AL533" s="47" t="s">
        <v>968</v>
      </c>
      <c r="AM533" s="47" t="s">
        <v>967</v>
      </c>
      <c r="AN533" s="47" t="s">
        <v>967</v>
      </c>
      <c r="AO533" s="47" t="s">
        <v>965</v>
      </c>
      <c r="AP533" s="47" t="s">
        <v>20</v>
      </c>
      <c r="AQ533" s="47" t="s">
        <v>20</v>
      </c>
      <c r="AR533" s="47" t="s">
        <v>20</v>
      </c>
      <c r="AS533" s="47" t="s">
        <v>968</v>
      </c>
      <c r="AT533" s="47" t="s">
        <v>968</v>
      </c>
      <c r="AU533" s="47" t="s">
        <v>968</v>
      </c>
      <c r="AV533" s="47" t="s">
        <v>968</v>
      </c>
      <c r="AW533" s="47" t="s">
        <v>20</v>
      </c>
      <c r="AX533" s="47" t="s">
        <v>20</v>
      </c>
      <c r="AY533" s="42">
        <f>COUNTIFS($T533:$AX533,"P")</f>
        <v>11</v>
      </c>
      <c r="AZ533" s="42">
        <f>COUNTIFS($T533:$AX533,"HD")/2</f>
        <v>0</v>
      </c>
      <c r="BA533" s="42">
        <f>COUNTIFS($T533:$AX533,"DO")</f>
        <v>11</v>
      </c>
      <c r="BB533" s="1">
        <f>COUNTIFS($T533:$AX533,"UPL")</f>
        <v>0</v>
      </c>
      <c r="BC533" s="42">
        <f>COUNTIFS($T533:$AX533,"LWP")</f>
        <v>0</v>
      </c>
      <c r="BD533" s="42">
        <f>SUM(COUNTIFS($T533:$AX533,{"PAT","MAT"}))</f>
        <v>0</v>
      </c>
      <c r="BE533" s="42">
        <f>COUNTIFS($T533:$AX533,"HO")</f>
        <v>0</v>
      </c>
      <c r="BF533" s="42">
        <f>COUNTIFS($T533:$AX533,"NA")</f>
        <v>0</v>
      </c>
      <c r="BG533" s="42">
        <f>COUNTIFS($T533:$AX533,"PL")</f>
        <v>6</v>
      </c>
      <c r="BH533" s="42">
        <f>COUNTIFS($T533:$AX533,"CL")</f>
        <v>3</v>
      </c>
      <c r="BI533" s="42">
        <f>COUNTIFS($T533:$AX533,"BL")</f>
        <v>0</v>
      </c>
      <c r="BJ533" s="42">
        <f>COUNTIFS($T533:$AX533,"CO")</f>
        <v>0</v>
      </c>
      <c r="BK533" s="42">
        <f t="shared" si="51"/>
        <v>9</v>
      </c>
      <c r="BL533" s="42">
        <f t="shared" si="52"/>
        <v>0</v>
      </c>
      <c r="BM533" s="42">
        <f t="shared" si="53"/>
        <v>0</v>
      </c>
      <c r="BN533" s="42">
        <f>SUM(AY533:BJ533)+SUM(COUNTIFS(Q533:AX533,{"TERM","RESIGNED"}))</f>
        <v>31</v>
      </c>
      <c r="BO533" s="1" t="s">
        <v>45</v>
      </c>
      <c r="BP533" s="42" t="s">
        <v>1020</v>
      </c>
      <c r="BQ533" s="34"/>
    </row>
    <row r="534" spans="1:69" x14ac:dyDescent="0.25">
      <c r="A534" s="32">
        <f t="shared" si="54"/>
        <v>532</v>
      </c>
      <c r="B534" s="1" t="s">
        <v>172</v>
      </c>
      <c r="C534" s="1">
        <v>103758</v>
      </c>
      <c r="D534" s="27">
        <v>103758</v>
      </c>
      <c r="E534" s="1" t="s">
        <v>946</v>
      </c>
      <c r="F534" s="34" t="s">
        <v>660</v>
      </c>
      <c r="G534" s="34" t="s">
        <v>123</v>
      </c>
      <c r="H534" s="30">
        <v>44771</v>
      </c>
      <c r="I534" s="30" t="s">
        <v>39</v>
      </c>
      <c r="J534" s="30" t="s">
        <v>39</v>
      </c>
      <c r="K534" s="42">
        <f t="shared" ca="1" si="49"/>
        <v>531</v>
      </c>
      <c r="L534" s="44" t="str">
        <f t="shared" si="50"/>
        <v>Non Billable</v>
      </c>
      <c r="M534" s="34" t="s">
        <v>128</v>
      </c>
      <c r="N534" s="1" t="s">
        <v>41</v>
      </c>
      <c r="O534" s="1" t="s">
        <v>42</v>
      </c>
      <c r="P534" s="1"/>
      <c r="Q534" s="1"/>
      <c r="R534" s="1" t="s">
        <v>43</v>
      </c>
      <c r="S534" s="33" t="s">
        <v>61</v>
      </c>
      <c r="T534" s="47" t="s">
        <v>965</v>
      </c>
      <c r="U534" s="47" t="s">
        <v>20</v>
      </c>
      <c r="V534" s="47" t="s">
        <v>20</v>
      </c>
      <c r="W534" s="47" t="s">
        <v>965</v>
      </c>
      <c r="X534" s="47" t="s">
        <v>965</v>
      </c>
      <c r="Y534" s="47" t="s">
        <v>965</v>
      </c>
      <c r="Z534" s="47" t="s">
        <v>965</v>
      </c>
      <c r="AA534" s="47" t="s">
        <v>965</v>
      </c>
      <c r="AB534" s="47" t="s">
        <v>20</v>
      </c>
      <c r="AC534" s="47" t="s">
        <v>20</v>
      </c>
      <c r="AD534" s="47" t="s">
        <v>965</v>
      </c>
      <c r="AE534" s="47" t="s">
        <v>965</v>
      </c>
      <c r="AF534" s="47" t="s">
        <v>965</v>
      </c>
      <c r="AG534" s="47" t="s">
        <v>965</v>
      </c>
      <c r="AH534" s="47" t="s">
        <v>965</v>
      </c>
      <c r="AI534" s="47" t="s">
        <v>20</v>
      </c>
      <c r="AJ534" s="47" t="s">
        <v>20</v>
      </c>
      <c r="AK534" s="47" t="s">
        <v>965</v>
      </c>
      <c r="AL534" s="47" t="s">
        <v>965</v>
      </c>
      <c r="AM534" s="47" t="s">
        <v>965</v>
      </c>
      <c r="AN534" s="47" t="s">
        <v>965</v>
      </c>
      <c r="AO534" s="47" t="s">
        <v>965</v>
      </c>
      <c r="AP534" s="47" t="s">
        <v>20</v>
      </c>
      <c r="AQ534" s="47" t="s">
        <v>20</v>
      </c>
      <c r="AR534" s="47" t="s">
        <v>20</v>
      </c>
      <c r="AS534" s="47" t="s">
        <v>965</v>
      </c>
      <c r="AT534" s="47" t="s">
        <v>965</v>
      </c>
      <c r="AU534" s="47" t="s">
        <v>967</v>
      </c>
      <c r="AV534" s="47" t="s">
        <v>967</v>
      </c>
      <c r="AW534" s="47" t="s">
        <v>20</v>
      </c>
      <c r="AX534" s="47" t="s">
        <v>20</v>
      </c>
      <c r="AY534" s="42">
        <f>COUNTIFS($T534:$AX534,"P")</f>
        <v>18</v>
      </c>
      <c r="AZ534" s="42">
        <f>COUNTIFS($T534:$AX534,"HD")/2</f>
        <v>0</v>
      </c>
      <c r="BA534" s="42">
        <f>COUNTIFS($T534:$AX534,"DO")</f>
        <v>11</v>
      </c>
      <c r="BB534" s="1">
        <f>COUNTIFS($T534:$AX534,"UPL")</f>
        <v>0</v>
      </c>
      <c r="BC534" s="42">
        <f>COUNTIFS($T534:$AX534,"LWP")</f>
        <v>0</v>
      </c>
      <c r="BD534" s="42">
        <f>SUM(COUNTIFS($T534:$AX534,{"PAT","MAT"}))</f>
        <v>0</v>
      </c>
      <c r="BE534" s="42">
        <f>COUNTIFS($T534:$AX534,"HO")</f>
        <v>0</v>
      </c>
      <c r="BF534" s="42">
        <f>COUNTIFS($T534:$AX534,"NA")</f>
        <v>0</v>
      </c>
      <c r="BG534" s="42">
        <f>COUNTIFS($T534:$AX534,"PL")</f>
        <v>0</v>
      </c>
      <c r="BH534" s="42">
        <f>COUNTIFS($T534:$AX534,"CL")</f>
        <v>2</v>
      </c>
      <c r="BI534" s="42">
        <f>COUNTIFS($T534:$AX534,"BL")</f>
        <v>0</v>
      </c>
      <c r="BJ534" s="42">
        <f>COUNTIFS($T534:$AX534,"CO")</f>
        <v>0</v>
      </c>
      <c r="BK534" s="42">
        <f t="shared" si="51"/>
        <v>2</v>
      </c>
      <c r="BL534" s="42">
        <f t="shared" si="52"/>
        <v>1</v>
      </c>
      <c r="BM534" s="42">
        <f t="shared" si="53"/>
        <v>1</v>
      </c>
      <c r="BN534" s="42">
        <f>SUM(AY534:BJ534)+SUM(COUNTIFS(Q534:AX534,{"TERM","RESIGNED"}))</f>
        <v>31</v>
      </c>
      <c r="BO534" s="1" t="s">
        <v>45</v>
      </c>
      <c r="BP534" s="42" t="s">
        <v>1018</v>
      </c>
      <c r="BQ534" s="34"/>
    </row>
    <row r="535" spans="1:69" x14ac:dyDescent="0.25">
      <c r="A535" s="32">
        <f t="shared" si="54"/>
        <v>533</v>
      </c>
      <c r="B535" s="1" t="s">
        <v>172</v>
      </c>
      <c r="C535" s="1">
        <v>103765</v>
      </c>
      <c r="D535" s="27">
        <v>103765</v>
      </c>
      <c r="E535" s="1" t="s">
        <v>945</v>
      </c>
      <c r="F535" s="34" t="s">
        <v>653</v>
      </c>
      <c r="G535" s="34" t="s">
        <v>162</v>
      </c>
      <c r="H535" s="30">
        <v>44771</v>
      </c>
      <c r="I535" s="30" t="s">
        <v>39</v>
      </c>
      <c r="J535" s="30" t="s">
        <v>39</v>
      </c>
      <c r="K535" s="42">
        <f t="shared" ca="1" si="49"/>
        <v>531</v>
      </c>
      <c r="L535" s="44" t="str">
        <f t="shared" si="50"/>
        <v>Billable</v>
      </c>
      <c r="M535" s="34" t="s">
        <v>124</v>
      </c>
      <c r="N535" s="1" t="s">
        <v>41</v>
      </c>
      <c r="O535" s="1" t="s">
        <v>42</v>
      </c>
      <c r="P535" s="1"/>
      <c r="Q535" s="1"/>
      <c r="R535" s="1" t="s">
        <v>43</v>
      </c>
      <c r="S535" s="33" t="s">
        <v>163</v>
      </c>
      <c r="T535" s="47" t="s">
        <v>965</v>
      </c>
      <c r="U535" s="47" t="s">
        <v>20</v>
      </c>
      <c r="V535" s="47" t="s">
        <v>20</v>
      </c>
      <c r="W535" s="47" t="s">
        <v>965</v>
      </c>
      <c r="X535" s="47" t="s">
        <v>965</v>
      </c>
      <c r="Y535" s="47" t="s">
        <v>965</v>
      </c>
      <c r="Z535" s="47" t="s">
        <v>965</v>
      </c>
      <c r="AA535" s="47" t="s">
        <v>965</v>
      </c>
      <c r="AB535" s="47" t="s">
        <v>20</v>
      </c>
      <c r="AC535" s="47" t="s">
        <v>20</v>
      </c>
      <c r="AD535" s="47" t="s">
        <v>965</v>
      </c>
      <c r="AE535" s="47" t="s">
        <v>965</v>
      </c>
      <c r="AF535" s="47" t="s">
        <v>965</v>
      </c>
      <c r="AG535" s="47" t="s">
        <v>965</v>
      </c>
      <c r="AH535" s="47" t="s">
        <v>965</v>
      </c>
      <c r="AI535" s="47" t="s">
        <v>20</v>
      </c>
      <c r="AJ535" s="47" t="s">
        <v>20</v>
      </c>
      <c r="AK535" s="47" t="s">
        <v>965</v>
      </c>
      <c r="AL535" s="47" t="s">
        <v>965</v>
      </c>
      <c r="AM535" s="47" t="s">
        <v>965</v>
      </c>
      <c r="AN535" s="47" t="s">
        <v>965</v>
      </c>
      <c r="AO535" s="47" t="s">
        <v>967</v>
      </c>
      <c r="AP535" s="47" t="s">
        <v>20</v>
      </c>
      <c r="AQ535" s="47" t="s">
        <v>20</v>
      </c>
      <c r="AR535" s="47" t="s">
        <v>20</v>
      </c>
      <c r="AS535" s="47" t="s">
        <v>967</v>
      </c>
      <c r="AT535" s="47" t="s">
        <v>968</v>
      </c>
      <c r="AU535" s="47" t="s">
        <v>968</v>
      </c>
      <c r="AV535" s="47" t="s">
        <v>968</v>
      </c>
      <c r="AW535" s="47" t="s">
        <v>20</v>
      </c>
      <c r="AX535" s="47" t="s">
        <v>20</v>
      </c>
      <c r="AY535" s="42">
        <f>COUNTIFS($T535:$AX535,"P")</f>
        <v>15</v>
      </c>
      <c r="AZ535" s="42">
        <f>COUNTIFS($T535:$AX535,"HD")/2</f>
        <v>0</v>
      </c>
      <c r="BA535" s="42">
        <f>COUNTIFS($T535:$AX535,"DO")</f>
        <v>11</v>
      </c>
      <c r="BB535" s="1">
        <f>COUNTIFS($T535:$AX535,"UPL")</f>
        <v>0</v>
      </c>
      <c r="BC535" s="42">
        <f>COUNTIFS($T535:$AX535,"LWP")</f>
        <v>0</v>
      </c>
      <c r="BD535" s="42">
        <f>SUM(COUNTIFS($T535:$AX535,{"PAT","MAT"}))</f>
        <v>0</v>
      </c>
      <c r="BE535" s="42">
        <f>COUNTIFS($T535:$AX535,"HO")</f>
        <v>0</v>
      </c>
      <c r="BF535" s="42">
        <f>COUNTIFS($T535:$AX535,"NA")</f>
        <v>0</v>
      </c>
      <c r="BG535" s="42">
        <f>COUNTIFS($T535:$AX535,"PL")</f>
        <v>3</v>
      </c>
      <c r="BH535" s="42">
        <f>COUNTIFS($T535:$AX535,"CL")</f>
        <v>2</v>
      </c>
      <c r="BI535" s="42">
        <f>COUNTIFS($T535:$AX535,"BL")</f>
        <v>0</v>
      </c>
      <c r="BJ535" s="42">
        <f>COUNTIFS($T535:$AX535,"CO")</f>
        <v>0</v>
      </c>
      <c r="BK535" s="42">
        <f t="shared" si="51"/>
        <v>5</v>
      </c>
      <c r="BL535" s="42">
        <f t="shared" si="52"/>
        <v>0</v>
      </c>
      <c r="BM535" s="42">
        <f t="shared" si="53"/>
        <v>1</v>
      </c>
      <c r="BN535" s="42">
        <f>SUM(AY535:BJ535)+SUM(COUNTIFS(Q535:AX535,{"TERM","RESIGNED"}))</f>
        <v>31</v>
      </c>
      <c r="BO535" s="1" t="s">
        <v>45</v>
      </c>
      <c r="BP535" s="42" t="s">
        <v>1020</v>
      </c>
      <c r="BQ535" s="34"/>
    </row>
    <row r="536" spans="1:69" x14ac:dyDescent="0.25">
      <c r="A536" s="32">
        <f t="shared" si="54"/>
        <v>534</v>
      </c>
      <c r="B536" s="1" t="s">
        <v>172</v>
      </c>
      <c r="C536" s="1">
        <v>103766</v>
      </c>
      <c r="D536" s="27">
        <v>103766</v>
      </c>
      <c r="E536" s="1" t="s">
        <v>945</v>
      </c>
      <c r="F536" s="34" t="s">
        <v>654</v>
      </c>
      <c r="G536" s="34" t="s">
        <v>162</v>
      </c>
      <c r="H536" s="30">
        <v>44771</v>
      </c>
      <c r="I536" s="30" t="s">
        <v>39</v>
      </c>
      <c r="J536" s="30" t="s">
        <v>39</v>
      </c>
      <c r="K536" s="42">
        <f t="shared" ca="1" si="49"/>
        <v>531</v>
      </c>
      <c r="L536" s="44" t="str">
        <f t="shared" si="50"/>
        <v>Billable</v>
      </c>
      <c r="M536" s="34" t="s">
        <v>124</v>
      </c>
      <c r="N536" s="1" t="s">
        <v>41</v>
      </c>
      <c r="O536" s="1" t="s">
        <v>42</v>
      </c>
      <c r="P536" s="1"/>
      <c r="Q536" s="1"/>
      <c r="R536" s="1" t="s">
        <v>43</v>
      </c>
      <c r="S536" s="33" t="s">
        <v>165</v>
      </c>
      <c r="T536" s="47" t="s">
        <v>965</v>
      </c>
      <c r="U536" s="47" t="s">
        <v>20</v>
      </c>
      <c r="V536" s="47" t="s">
        <v>20</v>
      </c>
      <c r="W536" s="47" t="s">
        <v>965</v>
      </c>
      <c r="X536" s="47" t="s">
        <v>965</v>
      </c>
      <c r="Y536" s="47" t="s">
        <v>965</v>
      </c>
      <c r="Z536" s="47" t="s">
        <v>965</v>
      </c>
      <c r="AA536" s="47" t="s">
        <v>965</v>
      </c>
      <c r="AB536" s="47" t="s">
        <v>20</v>
      </c>
      <c r="AC536" s="47" t="s">
        <v>20</v>
      </c>
      <c r="AD536" s="47" t="s">
        <v>967</v>
      </c>
      <c r="AE536" s="47" t="s">
        <v>965</v>
      </c>
      <c r="AF536" s="47" t="s">
        <v>965</v>
      </c>
      <c r="AG536" s="47" t="s">
        <v>965</v>
      </c>
      <c r="AH536" s="47" t="s">
        <v>965</v>
      </c>
      <c r="AI536" s="47" t="s">
        <v>20</v>
      </c>
      <c r="AJ536" s="47" t="s">
        <v>20</v>
      </c>
      <c r="AK536" s="47" t="s">
        <v>965</v>
      </c>
      <c r="AL536" s="47" t="s">
        <v>968</v>
      </c>
      <c r="AM536" s="47" t="s">
        <v>968</v>
      </c>
      <c r="AN536" s="47" t="s">
        <v>965</v>
      </c>
      <c r="AO536" s="47" t="s">
        <v>965</v>
      </c>
      <c r="AP536" s="47" t="s">
        <v>20</v>
      </c>
      <c r="AQ536" s="47" t="s">
        <v>20</v>
      </c>
      <c r="AR536" s="47" t="s">
        <v>20</v>
      </c>
      <c r="AS536" s="47" t="s">
        <v>967</v>
      </c>
      <c r="AT536" s="47" t="s">
        <v>965</v>
      </c>
      <c r="AU536" s="47" t="s">
        <v>965</v>
      </c>
      <c r="AV536" s="47" t="s">
        <v>965</v>
      </c>
      <c r="AW536" s="47" t="s">
        <v>20</v>
      </c>
      <c r="AX536" s="47" t="s">
        <v>20</v>
      </c>
      <c r="AY536" s="42">
        <f>COUNTIFS($T536:$AX536,"P")</f>
        <v>16</v>
      </c>
      <c r="AZ536" s="42">
        <f>COUNTIFS($T536:$AX536,"HD")/2</f>
        <v>0</v>
      </c>
      <c r="BA536" s="42">
        <f>COUNTIFS($T536:$AX536,"DO")</f>
        <v>11</v>
      </c>
      <c r="BB536" s="1">
        <f>COUNTIFS($T536:$AX536,"UPL")</f>
        <v>0</v>
      </c>
      <c r="BC536" s="42">
        <f>COUNTIFS($T536:$AX536,"LWP")</f>
        <v>0</v>
      </c>
      <c r="BD536" s="42">
        <f>SUM(COUNTIFS($T536:$AX536,{"PAT","MAT"}))</f>
        <v>0</v>
      </c>
      <c r="BE536" s="42">
        <f>COUNTIFS($T536:$AX536,"HO")</f>
        <v>0</v>
      </c>
      <c r="BF536" s="42">
        <f>COUNTIFS($T536:$AX536,"NA")</f>
        <v>0</v>
      </c>
      <c r="BG536" s="42">
        <f>COUNTIFS($T536:$AX536,"PL")</f>
        <v>2</v>
      </c>
      <c r="BH536" s="42">
        <f>COUNTIFS($T536:$AX536,"CL")</f>
        <v>2</v>
      </c>
      <c r="BI536" s="42">
        <f>COUNTIFS($T536:$AX536,"BL")</f>
        <v>0</v>
      </c>
      <c r="BJ536" s="42">
        <f>COUNTIFS($T536:$AX536,"CO")</f>
        <v>0</v>
      </c>
      <c r="BK536" s="42">
        <f t="shared" si="51"/>
        <v>4</v>
      </c>
      <c r="BL536" s="42">
        <f t="shared" si="52"/>
        <v>0</v>
      </c>
      <c r="BM536" s="42">
        <f t="shared" si="53"/>
        <v>1</v>
      </c>
      <c r="BN536" s="42">
        <f>SUM(AY536:BJ536)+SUM(COUNTIFS(Q536:AX536,{"TERM","RESIGNED"}))</f>
        <v>31</v>
      </c>
      <c r="BO536" s="1" t="s">
        <v>45</v>
      </c>
      <c r="BP536" s="42" t="s">
        <v>1020</v>
      </c>
      <c r="BQ536" s="34"/>
    </row>
    <row r="537" spans="1:69" x14ac:dyDescent="0.25">
      <c r="A537" s="32">
        <f t="shared" si="54"/>
        <v>535</v>
      </c>
      <c r="B537" s="1" t="s">
        <v>172</v>
      </c>
      <c r="C537" s="1">
        <v>103775</v>
      </c>
      <c r="D537" s="27">
        <v>103775</v>
      </c>
      <c r="E537" s="1" t="s">
        <v>946</v>
      </c>
      <c r="F537" s="34" t="s">
        <v>655</v>
      </c>
      <c r="G537" s="34" t="s">
        <v>162</v>
      </c>
      <c r="H537" s="30">
        <v>44771</v>
      </c>
      <c r="I537" s="30" t="s">
        <v>39</v>
      </c>
      <c r="J537" s="30" t="s">
        <v>39</v>
      </c>
      <c r="K537" s="42">
        <f t="shared" ca="1" si="49"/>
        <v>531</v>
      </c>
      <c r="L537" s="44" t="str">
        <f t="shared" si="50"/>
        <v>Billable</v>
      </c>
      <c r="M537" s="34" t="s">
        <v>124</v>
      </c>
      <c r="N537" s="1" t="s">
        <v>41</v>
      </c>
      <c r="O537" s="1" t="s">
        <v>42</v>
      </c>
      <c r="P537" s="1"/>
      <c r="Q537" s="1"/>
      <c r="R537" s="1" t="s">
        <v>43</v>
      </c>
      <c r="S537" s="33" t="s">
        <v>163</v>
      </c>
      <c r="T537" s="47" t="s">
        <v>965</v>
      </c>
      <c r="U537" s="47" t="s">
        <v>20</v>
      </c>
      <c r="V537" s="47" t="s">
        <v>20</v>
      </c>
      <c r="W537" s="47" t="s">
        <v>965</v>
      </c>
      <c r="X537" s="47" t="s">
        <v>965</v>
      </c>
      <c r="Y537" s="47" t="s">
        <v>965</v>
      </c>
      <c r="Z537" s="47" t="s">
        <v>965</v>
      </c>
      <c r="AA537" s="47" t="s">
        <v>965</v>
      </c>
      <c r="AB537" s="47" t="s">
        <v>20</v>
      </c>
      <c r="AC537" s="47" t="s">
        <v>20</v>
      </c>
      <c r="AD537" s="47" t="s">
        <v>965</v>
      </c>
      <c r="AE537" s="47" t="s">
        <v>965</v>
      </c>
      <c r="AF537" s="47" t="s">
        <v>965</v>
      </c>
      <c r="AG537" s="47" t="s">
        <v>965</v>
      </c>
      <c r="AH537" s="47" t="s">
        <v>965</v>
      </c>
      <c r="AI537" s="47" t="s">
        <v>20</v>
      </c>
      <c r="AJ537" s="47" t="s">
        <v>20</v>
      </c>
      <c r="AK537" s="47" t="s">
        <v>965</v>
      </c>
      <c r="AL537" s="47" t="s">
        <v>965</v>
      </c>
      <c r="AM537" s="47" t="s">
        <v>965</v>
      </c>
      <c r="AN537" s="47" t="s">
        <v>965</v>
      </c>
      <c r="AO537" s="47" t="s">
        <v>965</v>
      </c>
      <c r="AP537" s="47" t="s">
        <v>20</v>
      </c>
      <c r="AQ537" s="47" t="s">
        <v>20</v>
      </c>
      <c r="AR537" s="47" t="s">
        <v>20</v>
      </c>
      <c r="AS537" s="47" t="s">
        <v>967</v>
      </c>
      <c r="AT537" s="47" t="s">
        <v>967</v>
      </c>
      <c r="AU537" s="47" t="s">
        <v>968</v>
      </c>
      <c r="AV537" s="47" t="s">
        <v>22</v>
      </c>
      <c r="AW537" s="47" t="s">
        <v>20</v>
      </c>
      <c r="AX537" s="47" t="s">
        <v>20</v>
      </c>
      <c r="AY537" s="42">
        <f>COUNTIFS($T537:$AX537,"P")</f>
        <v>16</v>
      </c>
      <c r="AZ537" s="42">
        <f>COUNTIFS($T537:$AX537,"HD")/2</f>
        <v>0</v>
      </c>
      <c r="BA537" s="42">
        <f>COUNTIFS($T537:$AX537,"DO")</f>
        <v>11</v>
      </c>
      <c r="BB537" s="1">
        <f>COUNTIFS($T537:$AX537,"UPL")</f>
        <v>0</v>
      </c>
      <c r="BC537" s="42">
        <f>COUNTIFS($T537:$AX537,"LWP")</f>
        <v>1</v>
      </c>
      <c r="BD537" s="42">
        <f>SUM(COUNTIFS($T537:$AX537,{"PAT","MAT"}))</f>
        <v>0</v>
      </c>
      <c r="BE537" s="42">
        <f>COUNTIFS($T537:$AX537,"HO")</f>
        <v>0</v>
      </c>
      <c r="BF537" s="42">
        <f>COUNTIFS($T537:$AX537,"NA")</f>
        <v>0</v>
      </c>
      <c r="BG537" s="42">
        <f>COUNTIFS($T537:$AX537,"PL")</f>
        <v>1</v>
      </c>
      <c r="BH537" s="42">
        <f>COUNTIFS($T537:$AX537,"CL")</f>
        <v>2</v>
      </c>
      <c r="BI537" s="42">
        <f>COUNTIFS($T537:$AX537,"BL")</f>
        <v>0</v>
      </c>
      <c r="BJ537" s="42">
        <f>COUNTIFS($T537:$AX537,"CO")</f>
        <v>0</v>
      </c>
      <c r="BK537" s="42">
        <f t="shared" si="51"/>
        <v>3</v>
      </c>
      <c r="BL537" s="42">
        <f t="shared" si="52"/>
        <v>0</v>
      </c>
      <c r="BM537" s="42">
        <f t="shared" si="53"/>
        <v>1</v>
      </c>
      <c r="BN537" s="42">
        <f>SUM(AY537:BJ537)+SUM(COUNTIFS(Q537:AX537,{"TERM","RESIGNED"}))</f>
        <v>31</v>
      </c>
      <c r="BO537" s="1" t="s">
        <v>45</v>
      </c>
      <c r="BP537" s="42" t="s">
        <v>1020</v>
      </c>
      <c r="BQ537" s="34"/>
    </row>
    <row r="538" spans="1:69" x14ac:dyDescent="0.25">
      <c r="A538" s="32">
        <f t="shared" si="54"/>
        <v>536</v>
      </c>
      <c r="B538" s="1" t="s">
        <v>172</v>
      </c>
      <c r="C538" s="1">
        <v>103781</v>
      </c>
      <c r="D538" s="27">
        <v>103781</v>
      </c>
      <c r="E538" s="1" t="s">
        <v>946</v>
      </c>
      <c r="F538" s="34" t="s">
        <v>656</v>
      </c>
      <c r="G538" s="34" t="s">
        <v>162</v>
      </c>
      <c r="H538" s="30">
        <v>44771</v>
      </c>
      <c r="I538" s="30" t="s">
        <v>39</v>
      </c>
      <c r="J538" s="30" t="s">
        <v>39</v>
      </c>
      <c r="K538" s="42">
        <f t="shared" ca="1" si="49"/>
        <v>531</v>
      </c>
      <c r="L538" s="44" t="str">
        <f t="shared" si="50"/>
        <v>Billable</v>
      </c>
      <c r="M538" s="34" t="s">
        <v>124</v>
      </c>
      <c r="N538" s="1" t="s">
        <v>41</v>
      </c>
      <c r="O538" s="1" t="s">
        <v>42</v>
      </c>
      <c r="P538" s="1"/>
      <c r="Q538" s="1"/>
      <c r="R538" s="1" t="s">
        <v>43</v>
      </c>
      <c r="S538" s="33" t="s">
        <v>163</v>
      </c>
      <c r="T538" s="47" t="s">
        <v>965</v>
      </c>
      <c r="U538" s="47" t="s">
        <v>20</v>
      </c>
      <c r="V538" s="47" t="s">
        <v>20</v>
      </c>
      <c r="W538" s="47" t="s">
        <v>965</v>
      </c>
      <c r="X538" s="47" t="s">
        <v>965</v>
      </c>
      <c r="Y538" s="47" t="s">
        <v>965</v>
      </c>
      <c r="Z538" s="47" t="s">
        <v>967</v>
      </c>
      <c r="AA538" s="47" t="s">
        <v>965</v>
      </c>
      <c r="AB538" s="47" t="s">
        <v>20</v>
      </c>
      <c r="AC538" s="47" t="s">
        <v>20</v>
      </c>
      <c r="AD538" s="47" t="s">
        <v>966</v>
      </c>
      <c r="AE538" s="47" t="s">
        <v>965</v>
      </c>
      <c r="AF538" s="47" t="s">
        <v>965</v>
      </c>
      <c r="AG538" s="47" t="s">
        <v>965</v>
      </c>
      <c r="AH538" s="47" t="s">
        <v>967</v>
      </c>
      <c r="AI538" s="47" t="s">
        <v>20</v>
      </c>
      <c r="AJ538" s="47" t="s">
        <v>20</v>
      </c>
      <c r="AK538" s="47" t="s">
        <v>967</v>
      </c>
      <c r="AL538" s="47" t="s">
        <v>965</v>
      </c>
      <c r="AM538" s="47" t="s">
        <v>965</v>
      </c>
      <c r="AN538" s="47" t="s">
        <v>965</v>
      </c>
      <c r="AO538" s="47" t="s">
        <v>965</v>
      </c>
      <c r="AP538" s="47" t="s">
        <v>20</v>
      </c>
      <c r="AQ538" s="47" t="s">
        <v>20</v>
      </c>
      <c r="AR538" s="47" t="s">
        <v>20</v>
      </c>
      <c r="AS538" s="47" t="s">
        <v>965</v>
      </c>
      <c r="AT538" s="47" t="s">
        <v>965</v>
      </c>
      <c r="AU538" s="47" t="s">
        <v>967</v>
      </c>
      <c r="AV538" s="47" t="s">
        <v>967</v>
      </c>
      <c r="AW538" s="47" t="s">
        <v>20</v>
      </c>
      <c r="AX538" s="47" t="s">
        <v>20</v>
      </c>
      <c r="AY538" s="42">
        <f>COUNTIFS($T538:$AX538,"P")</f>
        <v>14</v>
      </c>
      <c r="AZ538" s="42">
        <f>COUNTIFS($T538:$AX538,"HD")/2</f>
        <v>0.5</v>
      </c>
      <c r="BA538" s="42">
        <f>COUNTIFS($T538:$AX538,"DO")</f>
        <v>11</v>
      </c>
      <c r="BB538" s="1">
        <f>COUNTIFS($T538:$AX538,"UPL")</f>
        <v>0</v>
      </c>
      <c r="BC538" s="42">
        <f>COUNTIFS($T538:$AX538,"LWP")</f>
        <v>0</v>
      </c>
      <c r="BD538" s="42">
        <f>SUM(COUNTIFS($T538:$AX538,{"PAT","MAT"}))</f>
        <v>0</v>
      </c>
      <c r="BE538" s="42">
        <f>COUNTIFS($T538:$AX538,"HO")</f>
        <v>0</v>
      </c>
      <c r="BF538" s="42">
        <f>COUNTIFS($T538:$AX538,"NA")</f>
        <v>0</v>
      </c>
      <c r="BG538" s="42">
        <f>COUNTIFS($T538:$AX538,"PL")</f>
        <v>0</v>
      </c>
      <c r="BH538" s="42">
        <f>COUNTIFS($T538:$AX538,"CL")</f>
        <v>5</v>
      </c>
      <c r="BI538" s="42">
        <f>COUNTIFS($T538:$AX538,"BL")</f>
        <v>0</v>
      </c>
      <c r="BJ538" s="42">
        <f>COUNTIFS($T538:$AX538,"CO")</f>
        <v>0</v>
      </c>
      <c r="BK538" s="42">
        <f t="shared" si="51"/>
        <v>5</v>
      </c>
      <c r="BL538" s="42">
        <f t="shared" si="52"/>
        <v>0</v>
      </c>
      <c r="BM538" s="42">
        <f t="shared" si="53"/>
        <v>1</v>
      </c>
      <c r="BN538" s="42">
        <f>SUM(AY538:BJ538)+SUM(COUNTIFS(Q538:AX538,{"TERM","RESIGNED"}))</f>
        <v>30.5</v>
      </c>
      <c r="BO538" s="1" t="s">
        <v>45</v>
      </c>
      <c r="BP538" s="42" t="s">
        <v>1020</v>
      </c>
      <c r="BQ538" s="34"/>
    </row>
    <row r="539" spans="1:69" x14ac:dyDescent="0.25">
      <c r="A539" s="32">
        <f t="shared" si="54"/>
        <v>537</v>
      </c>
      <c r="B539" s="1" t="s">
        <v>172</v>
      </c>
      <c r="C539" s="1">
        <v>103787</v>
      </c>
      <c r="D539" s="27">
        <v>103787</v>
      </c>
      <c r="E539" s="1" t="s">
        <v>946</v>
      </c>
      <c r="F539" s="34" t="s">
        <v>659</v>
      </c>
      <c r="G539" s="34" t="s">
        <v>80</v>
      </c>
      <c r="H539" s="30">
        <v>44771</v>
      </c>
      <c r="I539" s="30" t="s">
        <v>39</v>
      </c>
      <c r="J539" s="30" t="s">
        <v>39</v>
      </c>
      <c r="K539" s="42">
        <f t="shared" ca="1" si="49"/>
        <v>531</v>
      </c>
      <c r="L539" s="44" t="str">
        <f t="shared" si="50"/>
        <v>Non Billable</v>
      </c>
      <c r="M539" s="34" t="s">
        <v>56</v>
      </c>
      <c r="N539" s="1" t="s">
        <v>41</v>
      </c>
      <c r="O539" s="1" t="s">
        <v>42</v>
      </c>
      <c r="P539" s="1"/>
      <c r="Q539" s="1"/>
      <c r="R539" s="1" t="s">
        <v>43</v>
      </c>
      <c r="S539" s="33" t="s">
        <v>182</v>
      </c>
      <c r="T539" s="47" t="s">
        <v>965</v>
      </c>
      <c r="U539" s="47" t="s">
        <v>20</v>
      </c>
      <c r="V539" s="47" t="s">
        <v>20</v>
      </c>
      <c r="W539" s="47" t="s">
        <v>965</v>
      </c>
      <c r="X539" s="47" t="s">
        <v>965</v>
      </c>
      <c r="Y539" s="47" t="s">
        <v>21</v>
      </c>
      <c r="Z539" s="47" t="s">
        <v>22</v>
      </c>
      <c r="AA539" s="47" t="s">
        <v>965</v>
      </c>
      <c r="AB539" s="47" t="s">
        <v>20</v>
      </c>
      <c r="AC539" s="47" t="s">
        <v>20</v>
      </c>
      <c r="AD539" s="47" t="s">
        <v>965</v>
      </c>
      <c r="AE539" s="47" t="s">
        <v>965</v>
      </c>
      <c r="AF539" s="47" t="s">
        <v>21</v>
      </c>
      <c r="AG539" s="47" t="s">
        <v>22</v>
      </c>
      <c r="AH539" s="47" t="s">
        <v>965</v>
      </c>
      <c r="AI539" s="47" t="s">
        <v>20</v>
      </c>
      <c r="AJ539" s="47" t="s">
        <v>20</v>
      </c>
      <c r="AK539" s="47" t="s">
        <v>965</v>
      </c>
      <c r="AL539" s="47" t="s">
        <v>965</v>
      </c>
      <c r="AM539" s="47" t="s">
        <v>965</v>
      </c>
      <c r="AN539" s="47" t="s">
        <v>966</v>
      </c>
      <c r="AO539" s="47" t="s">
        <v>966</v>
      </c>
      <c r="AP539" s="47" t="s">
        <v>20</v>
      </c>
      <c r="AQ539" s="47" t="s">
        <v>20</v>
      </c>
      <c r="AR539" s="47" t="s">
        <v>20</v>
      </c>
      <c r="AS539" s="47" t="s">
        <v>966</v>
      </c>
      <c r="AT539" s="47" t="s">
        <v>966</v>
      </c>
      <c r="AU539" s="47" t="s">
        <v>966</v>
      </c>
      <c r="AV539" s="47" t="s">
        <v>965</v>
      </c>
      <c r="AW539" s="47" t="s">
        <v>20</v>
      </c>
      <c r="AX539" s="47" t="s">
        <v>20</v>
      </c>
      <c r="AY539" s="42">
        <f>COUNTIFS($T539:$AX539,"P")</f>
        <v>11</v>
      </c>
      <c r="AZ539" s="42">
        <f>COUNTIFS($T539:$AX539,"HD")/2</f>
        <v>2.5</v>
      </c>
      <c r="BA539" s="42">
        <f>COUNTIFS($T539:$AX539,"DO")</f>
        <v>11</v>
      </c>
      <c r="BB539" s="1">
        <f>COUNTIFS($T539:$AX539,"UPL")</f>
        <v>2</v>
      </c>
      <c r="BC539" s="42">
        <f>COUNTIFS($T539:$AX539,"LWP")</f>
        <v>2</v>
      </c>
      <c r="BD539" s="42">
        <f>SUM(COUNTIFS($T539:$AX539,{"PAT","MAT"}))</f>
        <v>0</v>
      </c>
      <c r="BE539" s="42">
        <f>COUNTIFS($T539:$AX539,"HO")</f>
        <v>0</v>
      </c>
      <c r="BF539" s="42">
        <f>COUNTIFS($T539:$AX539,"NA")</f>
        <v>0</v>
      </c>
      <c r="BG539" s="42">
        <f>COUNTIFS($T539:$AX539,"PL")</f>
        <v>0</v>
      </c>
      <c r="BH539" s="42">
        <f>COUNTIFS($T539:$AX539,"CL")</f>
        <v>0</v>
      </c>
      <c r="BI539" s="42">
        <f>COUNTIFS($T539:$AX539,"BL")</f>
        <v>0</v>
      </c>
      <c r="BJ539" s="42">
        <f>COUNTIFS($T539:$AX539,"CO")</f>
        <v>0</v>
      </c>
      <c r="BK539" s="42">
        <f t="shared" si="51"/>
        <v>0</v>
      </c>
      <c r="BL539" s="42">
        <f t="shared" si="52"/>
        <v>0</v>
      </c>
      <c r="BM539" s="42">
        <f t="shared" si="53"/>
        <v>1</v>
      </c>
      <c r="BN539" s="42">
        <f>SUM(AY539:BJ539)+SUM(COUNTIFS(Q539:AX539,{"TERM","RESIGNED"}))</f>
        <v>28.5</v>
      </c>
      <c r="BO539" s="1" t="s">
        <v>45</v>
      </c>
      <c r="BP539" s="42" t="s">
        <v>1215</v>
      </c>
      <c r="BQ539" s="34"/>
    </row>
    <row r="540" spans="1:69" x14ac:dyDescent="0.25">
      <c r="A540" s="32">
        <f t="shared" si="54"/>
        <v>538</v>
      </c>
      <c r="B540" s="1" t="s">
        <v>172</v>
      </c>
      <c r="C540" s="1">
        <v>103801</v>
      </c>
      <c r="D540" s="27">
        <v>103801</v>
      </c>
      <c r="E540" s="1" t="s">
        <v>945</v>
      </c>
      <c r="F540" s="34" t="s">
        <v>663</v>
      </c>
      <c r="G540" s="34" t="s">
        <v>190</v>
      </c>
      <c r="H540" s="30">
        <v>44775</v>
      </c>
      <c r="I540" s="30" t="s">
        <v>39</v>
      </c>
      <c r="J540" s="30" t="s">
        <v>39</v>
      </c>
      <c r="K540" s="42">
        <f t="shared" ca="1" si="49"/>
        <v>527</v>
      </c>
      <c r="L540" s="44" t="str">
        <f t="shared" si="50"/>
        <v>Billable</v>
      </c>
      <c r="M540" s="34" t="s">
        <v>187</v>
      </c>
      <c r="N540" s="1" t="s">
        <v>41</v>
      </c>
      <c r="O540" s="1" t="s">
        <v>42</v>
      </c>
      <c r="P540" s="1"/>
      <c r="Q540" s="1"/>
      <c r="R540" s="1" t="s">
        <v>43</v>
      </c>
      <c r="S540" s="33" t="s">
        <v>250</v>
      </c>
      <c r="T540" s="47" t="s">
        <v>965</v>
      </c>
      <c r="U540" s="47" t="s">
        <v>20</v>
      </c>
      <c r="V540" s="47" t="s">
        <v>20</v>
      </c>
      <c r="W540" s="47" t="s">
        <v>965</v>
      </c>
      <c r="X540" s="47" t="s">
        <v>965</v>
      </c>
      <c r="Y540" s="47" t="s">
        <v>965</v>
      </c>
      <c r="Z540" s="47" t="s">
        <v>965</v>
      </c>
      <c r="AA540" s="47" t="s">
        <v>965</v>
      </c>
      <c r="AB540" s="47" t="s">
        <v>20</v>
      </c>
      <c r="AC540" s="47" t="s">
        <v>20</v>
      </c>
      <c r="AD540" s="47" t="s">
        <v>965</v>
      </c>
      <c r="AE540" s="47" t="s">
        <v>965</v>
      </c>
      <c r="AF540" s="47" t="s">
        <v>965</v>
      </c>
      <c r="AG540" s="47" t="s">
        <v>965</v>
      </c>
      <c r="AH540" s="47" t="s">
        <v>965</v>
      </c>
      <c r="AI540" s="47" t="s">
        <v>20</v>
      </c>
      <c r="AJ540" s="47" t="s">
        <v>20</v>
      </c>
      <c r="AK540" s="47" t="s">
        <v>965</v>
      </c>
      <c r="AL540" s="47" t="s">
        <v>965</v>
      </c>
      <c r="AM540" s="47" t="s">
        <v>965</v>
      </c>
      <c r="AN540" s="47" t="s">
        <v>965</v>
      </c>
      <c r="AO540" s="47" t="s">
        <v>965</v>
      </c>
      <c r="AP540" s="47" t="s">
        <v>20</v>
      </c>
      <c r="AQ540" s="47" t="s">
        <v>20</v>
      </c>
      <c r="AR540" s="47" t="s">
        <v>20</v>
      </c>
      <c r="AS540" s="47" t="s">
        <v>965</v>
      </c>
      <c r="AT540" s="47" t="s">
        <v>965</v>
      </c>
      <c r="AU540" s="47" t="s">
        <v>967</v>
      </c>
      <c r="AV540" s="47" t="s">
        <v>967</v>
      </c>
      <c r="AW540" s="47" t="s">
        <v>20</v>
      </c>
      <c r="AX540" s="47" t="s">
        <v>20</v>
      </c>
      <c r="AY540" s="42">
        <f>COUNTIFS($T540:$AX540,"P")</f>
        <v>18</v>
      </c>
      <c r="AZ540" s="42">
        <f>COUNTIFS($T540:$AX540,"HD")/2</f>
        <v>0</v>
      </c>
      <c r="BA540" s="42">
        <f>COUNTIFS($T540:$AX540,"DO")</f>
        <v>11</v>
      </c>
      <c r="BB540" s="1">
        <f>COUNTIFS($T540:$AX540,"UPL")</f>
        <v>0</v>
      </c>
      <c r="BC540" s="42">
        <f>COUNTIFS($T540:$AX540,"LWP")</f>
        <v>0</v>
      </c>
      <c r="BD540" s="42">
        <f>SUM(COUNTIFS($T540:$AX540,{"PAT","MAT"}))</f>
        <v>0</v>
      </c>
      <c r="BE540" s="42">
        <f>COUNTIFS($T540:$AX540,"HO")</f>
        <v>0</v>
      </c>
      <c r="BF540" s="42">
        <f>COUNTIFS($T540:$AX540,"NA")</f>
        <v>0</v>
      </c>
      <c r="BG540" s="42">
        <f>COUNTIFS($T540:$AX540,"PL")</f>
        <v>0</v>
      </c>
      <c r="BH540" s="42">
        <f>COUNTIFS($T540:$AX540,"CL")</f>
        <v>2</v>
      </c>
      <c r="BI540" s="42">
        <f>COUNTIFS($T540:$AX540,"BL")</f>
        <v>0</v>
      </c>
      <c r="BJ540" s="42">
        <f>COUNTIFS($T540:$AX540,"CO")</f>
        <v>0</v>
      </c>
      <c r="BK540" s="42">
        <f t="shared" si="51"/>
        <v>2</v>
      </c>
      <c r="BL540" s="42">
        <f t="shared" si="52"/>
        <v>1</v>
      </c>
      <c r="BM540" s="42">
        <f t="shared" si="53"/>
        <v>1</v>
      </c>
      <c r="BN540" s="42">
        <f>SUM(AY540:BJ540)+SUM(COUNTIFS(Q540:AX540,{"TERM","RESIGNED"}))</f>
        <v>31</v>
      </c>
      <c r="BO540" s="1" t="s">
        <v>45</v>
      </c>
      <c r="BP540" s="42" t="s">
        <v>1018</v>
      </c>
      <c r="BQ540" s="34"/>
    </row>
    <row r="541" spans="1:69" x14ac:dyDescent="0.25">
      <c r="A541" s="32">
        <f t="shared" si="54"/>
        <v>539</v>
      </c>
      <c r="B541" s="1" t="s">
        <v>172</v>
      </c>
      <c r="C541" s="1">
        <v>103827</v>
      </c>
      <c r="D541" s="27">
        <v>103827</v>
      </c>
      <c r="E541" s="1" t="s">
        <v>946</v>
      </c>
      <c r="F541" s="34" t="s">
        <v>662</v>
      </c>
      <c r="G541" s="34" t="s">
        <v>80</v>
      </c>
      <c r="H541" s="30">
        <v>44775</v>
      </c>
      <c r="I541" s="30" t="s">
        <v>39</v>
      </c>
      <c r="J541" s="30" t="s">
        <v>39</v>
      </c>
      <c r="K541" s="42">
        <f t="shared" ca="1" si="49"/>
        <v>527</v>
      </c>
      <c r="L541" s="44" t="str">
        <f t="shared" si="50"/>
        <v>Non Billable</v>
      </c>
      <c r="M541" s="34" t="s">
        <v>56</v>
      </c>
      <c r="N541" s="1" t="s">
        <v>41</v>
      </c>
      <c r="O541" s="1" t="s">
        <v>42</v>
      </c>
      <c r="P541" s="1"/>
      <c r="Q541" s="1"/>
      <c r="R541" s="1" t="s">
        <v>43</v>
      </c>
      <c r="S541" s="33" t="s">
        <v>84</v>
      </c>
      <c r="T541" s="47" t="s">
        <v>965</v>
      </c>
      <c r="U541" s="47" t="s">
        <v>20</v>
      </c>
      <c r="V541" s="47" t="s">
        <v>20</v>
      </c>
      <c r="W541" s="47" t="s">
        <v>967</v>
      </c>
      <c r="X541" s="47" t="s">
        <v>965</v>
      </c>
      <c r="Y541" s="47" t="s">
        <v>965</v>
      </c>
      <c r="Z541" s="47" t="s">
        <v>965</v>
      </c>
      <c r="AA541" s="47" t="s">
        <v>965</v>
      </c>
      <c r="AB541" s="47" t="s">
        <v>20</v>
      </c>
      <c r="AC541" s="47" t="s">
        <v>20</v>
      </c>
      <c r="AD541" s="47" t="s">
        <v>965</v>
      </c>
      <c r="AE541" s="47" t="s">
        <v>965</v>
      </c>
      <c r="AF541" s="47" t="s">
        <v>965</v>
      </c>
      <c r="AG541" s="47" t="s">
        <v>965</v>
      </c>
      <c r="AH541" s="47" t="s">
        <v>965</v>
      </c>
      <c r="AI541" s="47" t="s">
        <v>20</v>
      </c>
      <c r="AJ541" s="47" t="s">
        <v>20</v>
      </c>
      <c r="AK541" s="47" t="s">
        <v>965</v>
      </c>
      <c r="AL541" s="47" t="s">
        <v>965</v>
      </c>
      <c r="AM541" s="47" t="s">
        <v>968</v>
      </c>
      <c r="AN541" s="47" t="s">
        <v>967</v>
      </c>
      <c r="AO541" s="47" t="s">
        <v>967</v>
      </c>
      <c r="AP541" s="47" t="s">
        <v>20</v>
      </c>
      <c r="AQ541" s="47" t="s">
        <v>20</v>
      </c>
      <c r="AR541" s="47" t="s">
        <v>20</v>
      </c>
      <c r="AS541" s="47" t="s">
        <v>967</v>
      </c>
      <c r="AT541" s="47" t="s">
        <v>967</v>
      </c>
      <c r="AU541" s="47" t="s">
        <v>967</v>
      </c>
      <c r="AV541" s="47" t="s">
        <v>967</v>
      </c>
      <c r="AW541" s="47" t="s">
        <v>20</v>
      </c>
      <c r="AX541" s="47" t="s">
        <v>20</v>
      </c>
      <c r="AY541" s="42">
        <f>COUNTIFS($T541:$AX541,"P")</f>
        <v>12</v>
      </c>
      <c r="AZ541" s="42">
        <f>COUNTIFS($T541:$AX541,"HD")/2</f>
        <v>0</v>
      </c>
      <c r="BA541" s="42">
        <f>COUNTIFS($T541:$AX541,"DO")</f>
        <v>11</v>
      </c>
      <c r="BB541" s="1">
        <f>COUNTIFS($T541:$AX541,"UPL")</f>
        <v>0</v>
      </c>
      <c r="BC541" s="42">
        <f>COUNTIFS($T541:$AX541,"LWP")</f>
        <v>0</v>
      </c>
      <c r="BD541" s="42">
        <f>SUM(COUNTIFS($T541:$AX541,{"PAT","MAT"}))</f>
        <v>0</v>
      </c>
      <c r="BE541" s="42">
        <f>COUNTIFS($T541:$AX541,"HO")</f>
        <v>0</v>
      </c>
      <c r="BF541" s="42">
        <f>COUNTIFS($T541:$AX541,"NA")</f>
        <v>0</v>
      </c>
      <c r="BG541" s="42">
        <f>COUNTIFS($T541:$AX541,"PL")</f>
        <v>1</v>
      </c>
      <c r="BH541" s="42">
        <f>COUNTIFS($T541:$AX541,"CL")</f>
        <v>7</v>
      </c>
      <c r="BI541" s="42">
        <f>COUNTIFS($T541:$AX541,"BL")</f>
        <v>0</v>
      </c>
      <c r="BJ541" s="42">
        <f>COUNTIFS($T541:$AX541,"CO")</f>
        <v>0</v>
      </c>
      <c r="BK541" s="42">
        <f t="shared" si="51"/>
        <v>8</v>
      </c>
      <c r="BL541" s="42">
        <f t="shared" si="52"/>
        <v>0</v>
      </c>
      <c r="BM541" s="42">
        <f t="shared" si="53"/>
        <v>0</v>
      </c>
      <c r="BN541" s="42">
        <f>SUM(AY541:BJ541)+SUM(COUNTIFS(Q541:AX541,{"TERM","RESIGNED"}))</f>
        <v>31</v>
      </c>
      <c r="BO541" s="1" t="s">
        <v>45</v>
      </c>
      <c r="BP541" s="42" t="s">
        <v>1019</v>
      </c>
      <c r="BQ541" s="34"/>
    </row>
    <row r="542" spans="1:69" x14ac:dyDescent="0.25">
      <c r="A542" s="32">
        <f t="shared" si="54"/>
        <v>540</v>
      </c>
      <c r="B542" s="1" t="s">
        <v>172</v>
      </c>
      <c r="C542" s="1">
        <v>103829</v>
      </c>
      <c r="D542" s="27">
        <v>103829</v>
      </c>
      <c r="E542" s="1" t="s">
        <v>946</v>
      </c>
      <c r="F542" s="34" t="s">
        <v>664</v>
      </c>
      <c r="G542" s="34" t="s">
        <v>80</v>
      </c>
      <c r="H542" s="30">
        <v>44778</v>
      </c>
      <c r="I542" s="30" t="s">
        <v>39</v>
      </c>
      <c r="J542" s="30" t="s">
        <v>39</v>
      </c>
      <c r="K542" s="42">
        <f t="shared" ca="1" si="49"/>
        <v>524</v>
      </c>
      <c r="L542" s="44" t="str">
        <f t="shared" si="50"/>
        <v>Non Billable</v>
      </c>
      <c r="M542" s="34" t="s">
        <v>56</v>
      </c>
      <c r="N542" s="1" t="s">
        <v>41</v>
      </c>
      <c r="O542" s="1" t="s">
        <v>42</v>
      </c>
      <c r="P542" s="1"/>
      <c r="Q542" s="1"/>
      <c r="R542" s="1" t="s">
        <v>43</v>
      </c>
      <c r="S542" s="33" t="s">
        <v>103</v>
      </c>
      <c r="T542" s="47" t="s">
        <v>965</v>
      </c>
      <c r="U542" s="47" t="s">
        <v>20</v>
      </c>
      <c r="V542" s="47" t="s">
        <v>20</v>
      </c>
      <c r="W542" s="47" t="s">
        <v>965</v>
      </c>
      <c r="X542" s="47" t="s">
        <v>965</v>
      </c>
      <c r="Y542" s="47" t="s">
        <v>965</v>
      </c>
      <c r="Z542" s="47" t="s">
        <v>965</v>
      </c>
      <c r="AA542" s="47" t="s">
        <v>965</v>
      </c>
      <c r="AB542" s="47" t="s">
        <v>20</v>
      </c>
      <c r="AC542" s="47" t="s">
        <v>20</v>
      </c>
      <c r="AD542" s="47" t="s">
        <v>967</v>
      </c>
      <c r="AE542" s="47" t="s">
        <v>968</v>
      </c>
      <c r="AF542" s="47" t="s">
        <v>968</v>
      </c>
      <c r="AG542" s="47" t="s">
        <v>965</v>
      </c>
      <c r="AH542" s="47" t="s">
        <v>965</v>
      </c>
      <c r="AI542" s="47" t="s">
        <v>20</v>
      </c>
      <c r="AJ542" s="47" t="s">
        <v>20</v>
      </c>
      <c r="AK542" s="47" t="s">
        <v>965</v>
      </c>
      <c r="AL542" s="47" t="s">
        <v>965</v>
      </c>
      <c r="AM542" s="47" t="s">
        <v>965</v>
      </c>
      <c r="AN542" s="47" t="s">
        <v>965</v>
      </c>
      <c r="AO542" s="47" t="s">
        <v>967</v>
      </c>
      <c r="AP542" s="47" t="s">
        <v>20</v>
      </c>
      <c r="AQ542" s="47" t="s">
        <v>20</v>
      </c>
      <c r="AR542" s="47" t="s">
        <v>20</v>
      </c>
      <c r="AS542" s="47" t="s">
        <v>965</v>
      </c>
      <c r="AT542" s="47" t="s">
        <v>965</v>
      </c>
      <c r="AU542" s="47" t="s">
        <v>965</v>
      </c>
      <c r="AV542" s="47" t="s">
        <v>965</v>
      </c>
      <c r="AW542" s="47" t="s">
        <v>20</v>
      </c>
      <c r="AX542" s="47" t="s">
        <v>20</v>
      </c>
      <c r="AY542" s="42">
        <f>COUNTIFS($T542:$AX542,"P")</f>
        <v>16</v>
      </c>
      <c r="AZ542" s="42">
        <f>COUNTIFS($T542:$AX542,"HD")/2</f>
        <v>0</v>
      </c>
      <c r="BA542" s="42">
        <f>COUNTIFS($T542:$AX542,"DO")</f>
        <v>11</v>
      </c>
      <c r="BB542" s="1">
        <f>COUNTIFS($T542:$AX542,"UPL")</f>
        <v>0</v>
      </c>
      <c r="BC542" s="42">
        <f>COUNTIFS($T542:$AX542,"LWP")</f>
        <v>0</v>
      </c>
      <c r="BD542" s="42">
        <f>SUM(COUNTIFS($T542:$AX542,{"PAT","MAT"}))</f>
        <v>0</v>
      </c>
      <c r="BE542" s="42">
        <f>COUNTIFS($T542:$AX542,"HO")</f>
        <v>0</v>
      </c>
      <c r="BF542" s="42">
        <f>COUNTIFS($T542:$AX542,"NA")</f>
        <v>0</v>
      </c>
      <c r="BG542" s="42">
        <f>COUNTIFS($T542:$AX542,"PL")</f>
        <v>2</v>
      </c>
      <c r="BH542" s="42">
        <f>COUNTIFS($T542:$AX542,"CL")</f>
        <v>2</v>
      </c>
      <c r="BI542" s="42">
        <f>COUNTIFS($T542:$AX542,"BL")</f>
        <v>0</v>
      </c>
      <c r="BJ542" s="42">
        <f>COUNTIFS($T542:$AX542,"CO")</f>
        <v>0</v>
      </c>
      <c r="BK542" s="42">
        <f t="shared" si="51"/>
        <v>4</v>
      </c>
      <c r="BL542" s="42">
        <f t="shared" si="52"/>
        <v>0</v>
      </c>
      <c r="BM542" s="42">
        <f t="shared" si="53"/>
        <v>1</v>
      </c>
      <c r="BN542" s="42">
        <f>SUM(AY542:BJ542)+SUM(COUNTIFS(Q542:AX542,{"TERM","RESIGNED"}))</f>
        <v>31</v>
      </c>
      <c r="BO542" s="1" t="s">
        <v>45</v>
      </c>
      <c r="BP542" s="42" t="s">
        <v>1221</v>
      </c>
      <c r="BQ542" s="34"/>
    </row>
    <row r="543" spans="1:69" x14ac:dyDescent="0.25">
      <c r="A543" s="32">
        <f t="shared" si="54"/>
        <v>541</v>
      </c>
      <c r="B543" s="1" t="s">
        <v>172</v>
      </c>
      <c r="C543" s="1">
        <v>103855</v>
      </c>
      <c r="D543" s="27">
        <v>103855</v>
      </c>
      <c r="E543" s="1" t="s">
        <v>946</v>
      </c>
      <c r="F543" s="34" t="s">
        <v>665</v>
      </c>
      <c r="G543" s="34" t="s">
        <v>991</v>
      </c>
      <c r="H543" s="30">
        <v>44778</v>
      </c>
      <c r="I543" s="30" t="s">
        <v>39</v>
      </c>
      <c r="J543" s="30" t="s">
        <v>39</v>
      </c>
      <c r="K543" s="42">
        <f t="shared" ca="1" si="49"/>
        <v>524</v>
      </c>
      <c r="L543" s="44" t="str">
        <f t="shared" si="50"/>
        <v>Non Billable</v>
      </c>
      <c r="M543" s="34" t="s">
        <v>130</v>
      </c>
      <c r="N543" s="1" t="s">
        <v>41</v>
      </c>
      <c r="O543" s="1" t="s">
        <v>42</v>
      </c>
      <c r="P543" s="1"/>
      <c r="Q543" s="1"/>
      <c r="R543" s="1" t="s">
        <v>43</v>
      </c>
      <c r="S543" s="33" t="s">
        <v>131</v>
      </c>
      <c r="T543" s="47" t="s">
        <v>965</v>
      </c>
      <c r="U543" s="47" t="s">
        <v>20</v>
      </c>
      <c r="V543" s="47" t="s">
        <v>20</v>
      </c>
      <c r="W543" s="47" t="s">
        <v>965</v>
      </c>
      <c r="X543" s="47" t="s">
        <v>965</v>
      </c>
      <c r="Y543" s="47" t="s">
        <v>965</v>
      </c>
      <c r="Z543" s="47" t="s">
        <v>965</v>
      </c>
      <c r="AA543" s="47" t="s">
        <v>965</v>
      </c>
      <c r="AB543" s="47" t="s">
        <v>20</v>
      </c>
      <c r="AC543" s="47" t="s">
        <v>20</v>
      </c>
      <c r="AD543" s="47" t="s">
        <v>965</v>
      </c>
      <c r="AE543" s="47" t="s">
        <v>965</v>
      </c>
      <c r="AF543" s="47" t="s">
        <v>965</v>
      </c>
      <c r="AG543" s="47" t="s">
        <v>965</v>
      </c>
      <c r="AH543" s="47" t="s">
        <v>965</v>
      </c>
      <c r="AI543" s="47" t="s">
        <v>20</v>
      </c>
      <c r="AJ543" s="47" t="s">
        <v>20</v>
      </c>
      <c r="AK543" s="47" t="s">
        <v>967</v>
      </c>
      <c r="AL543" s="47" t="s">
        <v>967</v>
      </c>
      <c r="AM543" s="47" t="s">
        <v>967</v>
      </c>
      <c r="AN543" s="47" t="s">
        <v>967</v>
      </c>
      <c r="AO543" s="47" t="s">
        <v>968</v>
      </c>
      <c r="AP543" s="47" t="s">
        <v>20</v>
      </c>
      <c r="AQ543" s="47" t="s">
        <v>20</v>
      </c>
      <c r="AR543" s="47" t="s">
        <v>20</v>
      </c>
      <c r="AS543" s="47" t="s">
        <v>968</v>
      </c>
      <c r="AT543" s="47" t="s">
        <v>968</v>
      </c>
      <c r="AU543" s="47" t="s">
        <v>967</v>
      </c>
      <c r="AV543" s="47" t="s">
        <v>967</v>
      </c>
      <c r="AW543" s="47" t="s">
        <v>20</v>
      </c>
      <c r="AX543" s="47" t="s">
        <v>20</v>
      </c>
      <c r="AY543" s="42">
        <f>COUNTIFS($T543:$AX543,"P")</f>
        <v>11</v>
      </c>
      <c r="AZ543" s="42">
        <f>COUNTIFS($T543:$AX543,"HD")/2</f>
        <v>0</v>
      </c>
      <c r="BA543" s="42">
        <f>COUNTIFS($T543:$AX543,"DO")</f>
        <v>11</v>
      </c>
      <c r="BB543" s="1">
        <f>COUNTIFS($T543:$AX543,"UPL")</f>
        <v>0</v>
      </c>
      <c r="BC543" s="42">
        <f>COUNTIFS($T543:$AX543,"LWP")</f>
        <v>0</v>
      </c>
      <c r="BD543" s="42">
        <f>SUM(COUNTIFS($T543:$AX543,{"PAT","MAT"}))</f>
        <v>0</v>
      </c>
      <c r="BE543" s="42">
        <f>COUNTIFS($T543:$AX543,"HO")</f>
        <v>0</v>
      </c>
      <c r="BF543" s="42">
        <f>COUNTIFS($T543:$AX543,"NA")</f>
        <v>0</v>
      </c>
      <c r="BG543" s="42">
        <f>COUNTIFS($T543:$AX543,"PL")</f>
        <v>3</v>
      </c>
      <c r="BH543" s="42">
        <f>COUNTIFS($T543:$AX543,"CL")</f>
        <v>6</v>
      </c>
      <c r="BI543" s="42">
        <f>COUNTIFS($T543:$AX543,"BL")</f>
        <v>0</v>
      </c>
      <c r="BJ543" s="42">
        <f>COUNTIFS($T543:$AX543,"CO")</f>
        <v>0</v>
      </c>
      <c r="BK543" s="42">
        <f t="shared" si="51"/>
        <v>9</v>
      </c>
      <c r="BL543" s="42">
        <f t="shared" si="52"/>
        <v>0</v>
      </c>
      <c r="BM543" s="42">
        <f t="shared" si="53"/>
        <v>0</v>
      </c>
      <c r="BN543" s="42">
        <f>SUM(AY543:BJ543)+SUM(COUNTIFS(Q543:AX543,{"TERM","RESIGNED"}))</f>
        <v>31</v>
      </c>
      <c r="BO543" s="1" t="s">
        <v>45</v>
      </c>
      <c r="BP543" s="42" t="s">
        <v>1218</v>
      </c>
      <c r="BQ543" s="34"/>
    </row>
    <row r="544" spans="1:69" x14ac:dyDescent="0.25">
      <c r="A544" s="32">
        <f t="shared" si="54"/>
        <v>542</v>
      </c>
      <c r="B544" s="1" t="s">
        <v>172</v>
      </c>
      <c r="C544" s="1">
        <v>103861</v>
      </c>
      <c r="D544" s="27">
        <v>103861</v>
      </c>
      <c r="E544" s="1" t="s">
        <v>946</v>
      </c>
      <c r="F544" s="34" t="s">
        <v>669</v>
      </c>
      <c r="G544" s="34" t="s">
        <v>190</v>
      </c>
      <c r="H544" s="30">
        <v>44782</v>
      </c>
      <c r="I544" s="30" t="s">
        <v>39</v>
      </c>
      <c r="J544" s="30" t="s">
        <v>39</v>
      </c>
      <c r="K544" s="42">
        <f t="shared" ca="1" si="49"/>
        <v>520</v>
      </c>
      <c r="L544" s="44" t="str">
        <f t="shared" si="50"/>
        <v>Billable</v>
      </c>
      <c r="M544" s="34" t="s">
        <v>187</v>
      </c>
      <c r="N544" s="1" t="s">
        <v>41</v>
      </c>
      <c r="O544" s="1" t="s">
        <v>42</v>
      </c>
      <c r="P544" s="1"/>
      <c r="Q544" s="1"/>
      <c r="R544" s="1" t="s">
        <v>43</v>
      </c>
      <c r="S544" s="33" t="s">
        <v>239</v>
      </c>
      <c r="T544" s="47" t="s">
        <v>965</v>
      </c>
      <c r="U544" s="47" t="s">
        <v>20</v>
      </c>
      <c r="V544" s="47" t="s">
        <v>20</v>
      </c>
      <c r="W544" s="47" t="s">
        <v>965</v>
      </c>
      <c r="X544" s="47" t="s">
        <v>965</v>
      </c>
      <c r="Y544" s="47" t="s">
        <v>965</v>
      </c>
      <c r="Z544" s="47" t="s">
        <v>965</v>
      </c>
      <c r="AA544" s="47" t="s">
        <v>965</v>
      </c>
      <c r="AB544" s="47" t="s">
        <v>20</v>
      </c>
      <c r="AC544" s="47" t="s">
        <v>20</v>
      </c>
      <c r="AD544" s="47" t="s">
        <v>965</v>
      </c>
      <c r="AE544" s="47" t="s">
        <v>965</v>
      </c>
      <c r="AF544" s="47" t="s">
        <v>965</v>
      </c>
      <c r="AG544" s="47" t="s">
        <v>965</v>
      </c>
      <c r="AH544" s="47" t="s">
        <v>965</v>
      </c>
      <c r="AI544" s="47" t="s">
        <v>20</v>
      </c>
      <c r="AJ544" s="47" t="s">
        <v>20</v>
      </c>
      <c r="AK544" s="47" t="s">
        <v>965</v>
      </c>
      <c r="AL544" s="47" t="s">
        <v>965</v>
      </c>
      <c r="AM544" s="47" t="s">
        <v>968</v>
      </c>
      <c r="AN544" s="47" t="s">
        <v>967</v>
      </c>
      <c r="AO544" s="47" t="s">
        <v>968</v>
      </c>
      <c r="AP544" s="47" t="s">
        <v>20</v>
      </c>
      <c r="AQ544" s="47" t="s">
        <v>20</v>
      </c>
      <c r="AR544" s="47" t="s">
        <v>20</v>
      </c>
      <c r="AS544" s="47" t="s">
        <v>968</v>
      </c>
      <c r="AT544" s="47" t="s">
        <v>968</v>
      </c>
      <c r="AU544" s="47" t="s">
        <v>968</v>
      </c>
      <c r="AV544" s="47" t="s">
        <v>967</v>
      </c>
      <c r="AW544" s="47" t="s">
        <v>20</v>
      </c>
      <c r="AX544" s="47" t="s">
        <v>20</v>
      </c>
      <c r="AY544" s="42">
        <f>COUNTIFS($T544:$AX544,"P")</f>
        <v>13</v>
      </c>
      <c r="AZ544" s="42">
        <f>COUNTIFS($T544:$AX544,"HD")/2</f>
        <v>0</v>
      </c>
      <c r="BA544" s="42">
        <f>COUNTIFS($T544:$AX544,"DO")</f>
        <v>11</v>
      </c>
      <c r="BB544" s="1">
        <f>COUNTIFS($T544:$AX544,"UPL")</f>
        <v>0</v>
      </c>
      <c r="BC544" s="42">
        <f>COUNTIFS($T544:$AX544,"LWP")</f>
        <v>0</v>
      </c>
      <c r="BD544" s="42">
        <f>SUM(COUNTIFS($T544:$AX544,{"PAT","MAT"}))</f>
        <v>0</v>
      </c>
      <c r="BE544" s="42">
        <f>COUNTIFS($T544:$AX544,"HO")</f>
        <v>0</v>
      </c>
      <c r="BF544" s="42">
        <f>COUNTIFS($T544:$AX544,"NA")</f>
        <v>0</v>
      </c>
      <c r="BG544" s="42">
        <f>COUNTIFS($T544:$AX544,"PL")</f>
        <v>5</v>
      </c>
      <c r="BH544" s="42">
        <f>COUNTIFS($T544:$AX544,"CL")</f>
        <v>2</v>
      </c>
      <c r="BI544" s="42">
        <f>COUNTIFS($T544:$AX544,"BL")</f>
        <v>0</v>
      </c>
      <c r="BJ544" s="42">
        <f>COUNTIFS($T544:$AX544,"CO")</f>
        <v>0</v>
      </c>
      <c r="BK544" s="42">
        <f t="shared" si="51"/>
        <v>7</v>
      </c>
      <c r="BL544" s="42">
        <f t="shared" si="52"/>
        <v>0</v>
      </c>
      <c r="BM544" s="42">
        <f t="shared" si="53"/>
        <v>1</v>
      </c>
      <c r="BN544" s="42">
        <f>SUM(AY544:BJ544)+SUM(COUNTIFS(Q544:AX544,{"TERM","RESIGNED"}))</f>
        <v>31</v>
      </c>
      <c r="BO544" s="1" t="s">
        <v>45</v>
      </c>
      <c r="BP544" s="42" t="s">
        <v>1018</v>
      </c>
      <c r="BQ544" s="34"/>
    </row>
    <row r="545" spans="1:69" x14ac:dyDescent="0.25">
      <c r="A545" s="32">
        <f t="shared" si="54"/>
        <v>543</v>
      </c>
      <c r="B545" s="1" t="s">
        <v>172</v>
      </c>
      <c r="C545" s="1">
        <v>103875</v>
      </c>
      <c r="D545" s="27">
        <v>103875</v>
      </c>
      <c r="E545" s="1" t="s">
        <v>946</v>
      </c>
      <c r="F545" s="34" t="s">
        <v>667</v>
      </c>
      <c r="G545" s="34" t="s">
        <v>123</v>
      </c>
      <c r="H545" s="30">
        <v>44782</v>
      </c>
      <c r="I545" s="30" t="s">
        <v>39</v>
      </c>
      <c r="J545" s="30" t="s">
        <v>39</v>
      </c>
      <c r="K545" s="42">
        <f t="shared" ca="1" si="49"/>
        <v>520</v>
      </c>
      <c r="L545" s="44" t="str">
        <f t="shared" si="50"/>
        <v>Billable</v>
      </c>
      <c r="M545" s="34" t="s">
        <v>124</v>
      </c>
      <c r="N545" s="1" t="s">
        <v>41</v>
      </c>
      <c r="O545" s="1" t="s">
        <v>42</v>
      </c>
      <c r="P545" s="1"/>
      <c r="Q545" s="1"/>
      <c r="R545" s="1" t="s">
        <v>43</v>
      </c>
      <c r="S545" s="33" t="s">
        <v>429</v>
      </c>
      <c r="T545" s="47" t="s">
        <v>965</v>
      </c>
      <c r="U545" s="47" t="s">
        <v>20</v>
      </c>
      <c r="V545" s="47" t="s">
        <v>20</v>
      </c>
      <c r="W545" s="47" t="s">
        <v>965</v>
      </c>
      <c r="X545" s="47" t="s">
        <v>965</v>
      </c>
      <c r="Y545" s="47" t="s">
        <v>965</v>
      </c>
      <c r="Z545" s="47" t="s">
        <v>965</v>
      </c>
      <c r="AA545" s="47" t="s">
        <v>965</v>
      </c>
      <c r="AB545" s="47" t="s">
        <v>20</v>
      </c>
      <c r="AC545" s="47" t="s">
        <v>20</v>
      </c>
      <c r="AD545" s="47" t="s">
        <v>968</v>
      </c>
      <c r="AE545" s="47" t="s">
        <v>968</v>
      </c>
      <c r="AF545" s="47" t="s">
        <v>968</v>
      </c>
      <c r="AG545" s="47" t="s">
        <v>968</v>
      </c>
      <c r="AH545" s="47" t="s">
        <v>967</v>
      </c>
      <c r="AI545" s="47" t="s">
        <v>20</v>
      </c>
      <c r="AJ545" s="47" t="s">
        <v>20</v>
      </c>
      <c r="AK545" s="47" t="s">
        <v>970</v>
      </c>
      <c r="AL545" s="47" t="s">
        <v>965</v>
      </c>
      <c r="AM545" s="47" t="s">
        <v>965</v>
      </c>
      <c r="AN545" s="47" t="s">
        <v>965</v>
      </c>
      <c r="AO545" s="47" t="s">
        <v>965</v>
      </c>
      <c r="AP545" s="47" t="s">
        <v>20</v>
      </c>
      <c r="AQ545" s="47" t="s">
        <v>20</v>
      </c>
      <c r="AR545" s="47" t="s">
        <v>20</v>
      </c>
      <c r="AS545" s="47" t="s">
        <v>965</v>
      </c>
      <c r="AT545" s="47" t="s">
        <v>965</v>
      </c>
      <c r="AU545" s="47" t="s">
        <v>965</v>
      </c>
      <c r="AV545" s="47" t="s">
        <v>965</v>
      </c>
      <c r="AW545" s="47" t="s">
        <v>20</v>
      </c>
      <c r="AX545" s="47" t="s">
        <v>20</v>
      </c>
      <c r="AY545" s="42">
        <f>COUNTIFS($T545:$AX545,"P")</f>
        <v>14</v>
      </c>
      <c r="AZ545" s="42">
        <f>COUNTIFS($T545:$AX545,"HD")/2</f>
        <v>0</v>
      </c>
      <c r="BA545" s="42">
        <f>COUNTIFS($T545:$AX545,"DO")</f>
        <v>11</v>
      </c>
      <c r="BB545" s="1">
        <f>COUNTIFS($T545:$AX545,"UPL")</f>
        <v>0</v>
      </c>
      <c r="BC545" s="42">
        <f>COUNTIFS($T545:$AX545,"LWP")</f>
        <v>0</v>
      </c>
      <c r="BD545" s="42">
        <f>SUM(COUNTIFS($T545:$AX545,{"PAT","MAT"}))</f>
        <v>0</v>
      </c>
      <c r="BE545" s="42">
        <f>COUNTIFS($T545:$AX545,"HO")</f>
        <v>0</v>
      </c>
      <c r="BF545" s="42">
        <f>COUNTIFS($T545:$AX545,"NA")</f>
        <v>0</v>
      </c>
      <c r="BG545" s="42">
        <f>COUNTIFS($T545:$AX545,"PL")</f>
        <v>4</v>
      </c>
      <c r="BH545" s="42">
        <f>COUNTIFS($T545:$AX545,"CL")</f>
        <v>1</v>
      </c>
      <c r="BI545" s="42">
        <f>COUNTIFS($T545:$AX545,"BL")</f>
        <v>1</v>
      </c>
      <c r="BJ545" s="42">
        <f>COUNTIFS($T545:$AX545,"CO")</f>
        <v>0</v>
      </c>
      <c r="BK545" s="42">
        <f t="shared" si="51"/>
        <v>6</v>
      </c>
      <c r="BL545" s="42">
        <f t="shared" si="52"/>
        <v>0</v>
      </c>
      <c r="BM545" s="42">
        <f t="shared" si="53"/>
        <v>1</v>
      </c>
      <c r="BN545" s="42">
        <f>SUM(AY545:BJ545)+SUM(COUNTIFS(Q545:AX545,{"TERM","RESIGNED"}))</f>
        <v>31</v>
      </c>
      <c r="BO545" s="1" t="s">
        <v>45</v>
      </c>
      <c r="BP545" s="42" t="s">
        <v>1020</v>
      </c>
      <c r="BQ545" s="34"/>
    </row>
    <row r="546" spans="1:69" x14ac:dyDescent="0.25">
      <c r="A546" s="32">
        <f t="shared" si="54"/>
        <v>544</v>
      </c>
      <c r="B546" s="1" t="s">
        <v>172</v>
      </c>
      <c r="C546" s="1">
        <v>103880</v>
      </c>
      <c r="D546" s="27">
        <v>103880</v>
      </c>
      <c r="E546" s="1" t="s">
        <v>946</v>
      </c>
      <c r="F546" s="34" t="s">
        <v>668</v>
      </c>
      <c r="G546" s="34" t="s">
        <v>123</v>
      </c>
      <c r="H546" s="30">
        <v>44782</v>
      </c>
      <c r="I546" s="30" t="s">
        <v>39</v>
      </c>
      <c r="J546" s="30" t="s">
        <v>39</v>
      </c>
      <c r="K546" s="42">
        <f t="shared" ca="1" si="49"/>
        <v>520</v>
      </c>
      <c r="L546" s="44" t="str">
        <f t="shared" si="50"/>
        <v>Billable</v>
      </c>
      <c r="M546" s="34" t="s">
        <v>124</v>
      </c>
      <c r="N546" s="1" t="s">
        <v>41</v>
      </c>
      <c r="O546" s="1" t="s">
        <v>42</v>
      </c>
      <c r="P546" s="1"/>
      <c r="Q546" s="1"/>
      <c r="R546" s="1" t="s">
        <v>43</v>
      </c>
      <c r="S546" s="33" t="s">
        <v>429</v>
      </c>
      <c r="T546" s="47" t="s">
        <v>965</v>
      </c>
      <c r="U546" s="47" t="s">
        <v>20</v>
      </c>
      <c r="V546" s="47" t="s">
        <v>20</v>
      </c>
      <c r="W546" s="47" t="s">
        <v>965</v>
      </c>
      <c r="X546" s="47" t="s">
        <v>965</v>
      </c>
      <c r="Y546" s="47" t="s">
        <v>965</v>
      </c>
      <c r="Z546" s="47" t="s">
        <v>965</v>
      </c>
      <c r="AA546" s="47" t="s">
        <v>965</v>
      </c>
      <c r="AB546" s="47" t="s">
        <v>20</v>
      </c>
      <c r="AC546" s="47" t="s">
        <v>20</v>
      </c>
      <c r="AD546" s="47" t="s">
        <v>965</v>
      </c>
      <c r="AE546" s="47" t="s">
        <v>967</v>
      </c>
      <c r="AF546" s="47" t="s">
        <v>965</v>
      </c>
      <c r="AG546" s="47" t="s">
        <v>965</v>
      </c>
      <c r="AH546" s="47" t="s">
        <v>968</v>
      </c>
      <c r="AI546" s="47" t="s">
        <v>20</v>
      </c>
      <c r="AJ546" s="47" t="s">
        <v>20</v>
      </c>
      <c r="AK546" s="47" t="s">
        <v>968</v>
      </c>
      <c r="AL546" s="47" t="s">
        <v>965</v>
      </c>
      <c r="AM546" s="47" t="s">
        <v>965</v>
      </c>
      <c r="AN546" s="47" t="s">
        <v>965</v>
      </c>
      <c r="AO546" s="47" t="s">
        <v>965</v>
      </c>
      <c r="AP546" s="47" t="s">
        <v>20</v>
      </c>
      <c r="AQ546" s="47" t="s">
        <v>20</v>
      </c>
      <c r="AR546" s="47" t="s">
        <v>20</v>
      </c>
      <c r="AS546" s="47" t="s">
        <v>965</v>
      </c>
      <c r="AT546" s="47" t="s">
        <v>965</v>
      </c>
      <c r="AU546" s="47" t="s">
        <v>965</v>
      </c>
      <c r="AV546" s="47" t="s">
        <v>967</v>
      </c>
      <c r="AW546" s="47" t="s">
        <v>20</v>
      </c>
      <c r="AX546" s="47" t="s">
        <v>20</v>
      </c>
      <c r="AY546" s="42">
        <f>COUNTIFS($T546:$AX546,"P")</f>
        <v>16</v>
      </c>
      <c r="AZ546" s="42">
        <f>COUNTIFS($T546:$AX546,"HD")/2</f>
        <v>0</v>
      </c>
      <c r="BA546" s="42">
        <f>COUNTIFS($T546:$AX546,"DO")</f>
        <v>11</v>
      </c>
      <c r="BB546" s="1">
        <f>COUNTIFS($T546:$AX546,"UPL")</f>
        <v>0</v>
      </c>
      <c r="BC546" s="42">
        <f>COUNTIFS($T546:$AX546,"LWP")</f>
        <v>0</v>
      </c>
      <c r="BD546" s="42">
        <f>SUM(COUNTIFS($T546:$AX546,{"PAT","MAT"}))</f>
        <v>0</v>
      </c>
      <c r="BE546" s="42">
        <f>COUNTIFS($T546:$AX546,"HO")</f>
        <v>0</v>
      </c>
      <c r="BF546" s="42">
        <f>COUNTIFS($T546:$AX546,"NA")</f>
        <v>0</v>
      </c>
      <c r="BG546" s="42">
        <f>COUNTIFS($T546:$AX546,"PL")</f>
        <v>2</v>
      </c>
      <c r="BH546" s="42">
        <f>COUNTIFS($T546:$AX546,"CL")</f>
        <v>2</v>
      </c>
      <c r="BI546" s="42">
        <f>COUNTIFS($T546:$AX546,"BL")</f>
        <v>0</v>
      </c>
      <c r="BJ546" s="42">
        <f>COUNTIFS($T546:$AX546,"CO")</f>
        <v>0</v>
      </c>
      <c r="BK546" s="42">
        <f t="shared" si="51"/>
        <v>4</v>
      </c>
      <c r="BL546" s="42">
        <f t="shared" si="52"/>
        <v>0</v>
      </c>
      <c r="BM546" s="42">
        <f t="shared" si="53"/>
        <v>1</v>
      </c>
      <c r="BN546" s="42">
        <f>SUM(AY546:BJ546)+SUM(COUNTIFS(Q546:AX546,{"TERM","RESIGNED"}))</f>
        <v>31</v>
      </c>
      <c r="BO546" s="1" t="s">
        <v>45</v>
      </c>
      <c r="BP546" s="42" t="s">
        <v>1020</v>
      </c>
      <c r="BQ546" s="34"/>
    </row>
    <row r="547" spans="1:69" x14ac:dyDescent="0.25">
      <c r="A547" s="32">
        <f t="shared" si="54"/>
        <v>545</v>
      </c>
      <c r="B547" s="1" t="s">
        <v>172</v>
      </c>
      <c r="C547" s="1">
        <v>103892</v>
      </c>
      <c r="D547" s="27">
        <v>103892</v>
      </c>
      <c r="E547" s="1" t="s">
        <v>946</v>
      </c>
      <c r="F547" s="34" t="s">
        <v>674</v>
      </c>
      <c r="G547" s="34" t="s">
        <v>190</v>
      </c>
      <c r="H547" s="30">
        <v>44785</v>
      </c>
      <c r="I547" s="30" t="s">
        <v>39</v>
      </c>
      <c r="J547" s="30" t="s">
        <v>39</v>
      </c>
      <c r="K547" s="42">
        <f t="shared" ca="1" si="49"/>
        <v>517</v>
      </c>
      <c r="L547" s="44" t="str">
        <f t="shared" si="50"/>
        <v>Billable</v>
      </c>
      <c r="M547" s="34" t="s">
        <v>187</v>
      </c>
      <c r="N547" s="1" t="s">
        <v>41</v>
      </c>
      <c r="O547" s="1" t="s">
        <v>42</v>
      </c>
      <c r="P547" s="1"/>
      <c r="Q547" s="1"/>
      <c r="R547" s="1" t="s">
        <v>43</v>
      </c>
      <c r="S547" s="33" t="s">
        <v>101</v>
      </c>
      <c r="T547" s="47" t="s">
        <v>965</v>
      </c>
      <c r="U547" s="47" t="s">
        <v>20</v>
      </c>
      <c r="V547" s="47" t="s">
        <v>20</v>
      </c>
      <c r="W547" s="47" t="s">
        <v>967</v>
      </c>
      <c r="X547" s="47" t="s">
        <v>965</v>
      </c>
      <c r="Y547" s="47" t="s">
        <v>965</v>
      </c>
      <c r="Z547" s="47" t="s">
        <v>965</v>
      </c>
      <c r="AA547" s="47" t="s">
        <v>968</v>
      </c>
      <c r="AB547" s="47" t="s">
        <v>20</v>
      </c>
      <c r="AC547" s="47" t="s">
        <v>20</v>
      </c>
      <c r="AD547" s="47" t="s">
        <v>965</v>
      </c>
      <c r="AE547" s="47" t="s">
        <v>965</v>
      </c>
      <c r="AF547" s="47" t="s">
        <v>965</v>
      </c>
      <c r="AG547" s="47" t="s">
        <v>965</v>
      </c>
      <c r="AH547" s="47" t="s">
        <v>968</v>
      </c>
      <c r="AI547" s="47" t="s">
        <v>20</v>
      </c>
      <c r="AJ547" s="47" t="s">
        <v>20</v>
      </c>
      <c r="AK547" s="47" t="s">
        <v>965</v>
      </c>
      <c r="AL547" s="47" t="s">
        <v>965</v>
      </c>
      <c r="AM547" s="47" t="s">
        <v>965</v>
      </c>
      <c r="AN547" s="47" t="s">
        <v>965</v>
      </c>
      <c r="AO547" s="47" t="s">
        <v>968</v>
      </c>
      <c r="AP547" s="47" t="s">
        <v>20</v>
      </c>
      <c r="AQ547" s="47" t="s">
        <v>20</v>
      </c>
      <c r="AR547" s="47" t="s">
        <v>20</v>
      </c>
      <c r="AS547" s="47" t="s">
        <v>965</v>
      </c>
      <c r="AT547" s="47" t="s">
        <v>966</v>
      </c>
      <c r="AU547" s="47" t="s">
        <v>965</v>
      </c>
      <c r="AV547" s="47" t="s">
        <v>968</v>
      </c>
      <c r="AW547" s="47" t="s">
        <v>20</v>
      </c>
      <c r="AX547" s="47" t="s">
        <v>20</v>
      </c>
      <c r="AY547" s="42">
        <f>COUNTIFS($T547:$AX547,"P")</f>
        <v>14</v>
      </c>
      <c r="AZ547" s="42">
        <f>COUNTIFS($T547:$AX547,"HD")/2</f>
        <v>0.5</v>
      </c>
      <c r="BA547" s="42">
        <f>COUNTIFS($T547:$AX547,"DO")</f>
        <v>11</v>
      </c>
      <c r="BB547" s="1">
        <f>COUNTIFS($T547:$AX547,"UPL")</f>
        <v>0</v>
      </c>
      <c r="BC547" s="42">
        <f>COUNTIFS($T547:$AX547,"LWP")</f>
        <v>0</v>
      </c>
      <c r="BD547" s="42">
        <f>SUM(COUNTIFS($T547:$AX547,{"PAT","MAT"}))</f>
        <v>0</v>
      </c>
      <c r="BE547" s="42">
        <f>COUNTIFS($T547:$AX547,"HO")</f>
        <v>0</v>
      </c>
      <c r="BF547" s="42">
        <f>COUNTIFS($T547:$AX547,"NA")</f>
        <v>0</v>
      </c>
      <c r="BG547" s="42">
        <f>COUNTIFS($T547:$AX547,"PL")</f>
        <v>4</v>
      </c>
      <c r="BH547" s="42">
        <f>COUNTIFS($T547:$AX547,"CL")</f>
        <v>1</v>
      </c>
      <c r="BI547" s="42">
        <f>COUNTIFS($T547:$AX547,"BL")</f>
        <v>0</v>
      </c>
      <c r="BJ547" s="42">
        <f>COUNTIFS($T547:$AX547,"CO")</f>
        <v>0</v>
      </c>
      <c r="BK547" s="42">
        <f t="shared" si="51"/>
        <v>5</v>
      </c>
      <c r="BL547" s="42">
        <f t="shared" si="52"/>
        <v>0</v>
      </c>
      <c r="BM547" s="42">
        <f t="shared" si="53"/>
        <v>1</v>
      </c>
      <c r="BN547" s="42">
        <f>SUM(AY547:BJ547)+SUM(COUNTIFS(Q547:AX547,{"TERM","RESIGNED"}))</f>
        <v>30.5</v>
      </c>
      <c r="BO547" s="1" t="s">
        <v>45</v>
      </c>
      <c r="BP547" s="42" t="s">
        <v>1022</v>
      </c>
      <c r="BQ547" s="34"/>
    </row>
    <row r="548" spans="1:69" x14ac:dyDescent="0.25">
      <c r="A548" s="32">
        <f t="shared" si="54"/>
        <v>546</v>
      </c>
      <c r="B548" s="1" t="s">
        <v>172</v>
      </c>
      <c r="C548" s="1">
        <v>103912</v>
      </c>
      <c r="D548" s="27">
        <v>103912</v>
      </c>
      <c r="E548" s="1" t="s">
        <v>945</v>
      </c>
      <c r="F548" s="34" t="s">
        <v>671</v>
      </c>
      <c r="G548" s="34" t="s">
        <v>123</v>
      </c>
      <c r="H548" s="30">
        <v>44785</v>
      </c>
      <c r="I548" s="30" t="s">
        <v>39</v>
      </c>
      <c r="J548" s="30" t="s">
        <v>39</v>
      </c>
      <c r="K548" s="42">
        <f t="shared" ca="1" si="49"/>
        <v>517</v>
      </c>
      <c r="L548" s="44" t="str">
        <f t="shared" si="50"/>
        <v>Billable</v>
      </c>
      <c r="M548" s="34" t="s">
        <v>124</v>
      </c>
      <c r="N548" s="1" t="s">
        <v>41</v>
      </c>
      <c r="O548" s="1" t="s">
        <v>42</v>
      </c>
      <c r="P548" s="1"/>
      <c r="Q548" s="1"/>
      <c r="R548" s="1" t="s">
        <v>43</v>
      </c>
      <c r="S548" s="33" t="s">
        <v>323</v>
      </c>
      <c r="T548" s="47" t="s">
        <v>965</v>
      </c>
      <c r="U548" s="47" t="s">
        <v>20</v>
      </c>
      <c r="V548" s="47" t="s">
        <v>20</v>
      </c>
      <c r="W548" s="47" t="s">
        <v>965</v>
      </c>
      <c r="X548" s="47" t="s">
        <v>965</v>
      </c>
      <c r="Y548" s="47" t="s">
        <v>965</v>
      </c>
      <c r="Z548" s="47" t="s">
        <v>965</v>
      </c>
      <c r="AA548" s="47" t="s">
        <v>965</v>
      </c>
      <c r="AB548" s="47" t="s">
        <v>20</v>
      </c>
      <c r="AC548" s="47" t="s">
        <v>20</v>
      </c>
      <c r="AD548" s="47" t="s">
        <v>965</v>
      </c>
      <c r="AE548" s="47" t="s">
        <v>965</v>
      </c>
      <c r="AF548" s="47" t="s">
        <v>965</v>
      </c>
      <c r="AG548" s="47" t="s">
        <v>965</v>
      </c>
      <c r="AH548" s="47" t="s">
        <v>965</v>
      </c>
      <c r="AI548" s="47" t="s">
        <v>20</v>
      </c>
      <c r="AJ548" s="47" t="s">
        <v>20</v>
      </c>
      <c r="AK548" s="47" t="s">
        <v>965</v>
      </c>
      <c r="AL548" s="47" t="s">
        <v>965</v>
      </c>
      <c r="AM548" s="47" t="s">
        <v>965</v>
      </c>
      <c r="AN548" s="47" t="s">
        <v>965</v>
      </c>
      <c r="AO548" s="47" t="s">
        <v>965</v>
      </c>
      <c r="AP548" s="47" t="s">
        <v>20</v>
      </c>
      <c r="AQ548" s="47" t="s">
        <v>20</v>
      </c>
      <c r="AR548" s="47" t="s">
        <v>20</v>
      </c>
      <c r="AS548" s="47" t="s">
        <v>967</v>
      </c>
      <c r="AT548" s="47" t="s">
        <v>967</v>
      </c>
      <c r="AU548" s="47" t="s">
        <v>965</v>
      </c>
      <c r="AV548" s="47" t="s">
        <v>965</v>
      </c>
      <c r="AW548" s="47" t="s">
        <v>20</v>
      </c>
      <c r="AX548" s="47" t="s">
        <v>20</v>
      </c>
      <c r="AY548" s="42">
        <f>COUNTIFS($T548:$AX548,"P")</f>
        <v>18</v>
      </c>
      <c r="AZ548" s="42">
        <f>COUNTIFS($T548:$AX548,"HD")/2</f>
        <v>0</v>
      </c>
      <c r="BA548" s="42">
        <f>COUNTIFS($T548:$AX548,"DO")</f>
        <v>11</v>
      </c>
      <c r="BB548" s="1">
        <f>COUNTIFS($T548:$AX548,"UPL")</f>
        <v>0</v>
      </c>
      <c r="BC548" s="42">
        <f>COUNTIFS($T548:$AX548,"LWP")</f>
        <v>0</v>
      </c>
      <c r="BD548" s="42">
        <f>SUM(COUNTIFS($T548:$AX548,{"PAT","MAT"}))</f>
        <v>0</v>
      </c>
      <c r="BE548" s="42">
        <f>COUNTIFS($T548:$AX548,"HO")</f>
        <v>0</v>
      </c>
      <c r="BF548" s="42">
        <f>COUNTIFS($T548:$AX548,"NA")</f>
        <v>0</v>
      </c>
      <c r="BG548" s="42">
        <f>COUNTIFS($T548:$AX548,"PL")</f>
        <v>0</v>
      </c>
      <c r="BH548" s="42">
        <f>COUNTIFS($T548:$AX548,"CL")</f>
        <v>2</v>
      </c>
      <c r="BI548" s="42">
        <f>COUNTIFS($T548:$AX548,"BL")</f>
        <v>0</v>
      </c>
      <c r="BJ548" s="42">
        <f>COUNTIFS($T548:$AX548,"CO")</f>
        <v>0</v>
      </c>
      <c r="BK548" s="42">
        <f t="shared" si="51"/>
        <v>2</v>
      </c>
      <c r="BL548" s="42">
        <f t="shared" si="52"/>
        <v>1</v>
      </c>
      <c r="BM548" s="42">
        <f t="shared" si="53"/>
        <v>1</v>
      </c>
      <c r="BN548" s="42">
        <f>SUM(AY548:BJ548)+SUM(COUNTIFS(Q548:AX548,{"TERM","RESIGNED"}))</f>
        <v>31</v>
      </c>
      <c r="BO548" s="1" t="s">
        <v>45</v>
      </c>
      <c r="BP548" s="42" t="s">
        <v>1018</v>
      </c>
      <c r="BQ548" s="34"/>
    </row>
    <row r="549" spans="1:69" x14ac:dyDescent="0.25">
      <c r="A549" s="32">
        <f t="shared" si="54"/>
        <v>547</v>
      </c>
      <c r="B549" s="1" t="s">
        <v>172</v>
      </c>
      <c r="C549" s="1">
        <v>103914</v>
      </c>
      <c r="D549" s="27">
        <v>103914</v>
      </c>
      <c r="E549" s="1" t="s">
        <v>946</v>
      </c>
      <c r="F549" s="34" t="s">
        <v>672</v>
      </c>
      <c r="G549" s="34" t="s">
        <v>123</v>
      </c>
      <c r="H549" s="30">
        <v>44785</v>
      </c>
      <c r="I549" s="30" t="s">
        <v>39</v>
      </c>
      <c r="J549" s="30" t="s">
        <v>39</v>
      </c>
      <c r="K549" s="42">
        <f t="shared" ca="1" si="49"/>
        <v>517</v>
      </c>
      <c r="L549" s="44" t="str">
        <f t="shared" si="50"/>
        <v>Billable</v>
      </c>
      <c r="M549" s="34" t="s">
        <v>124</v>
      </c>
      <c r="N549" s="1" t="s">
        <v>41</v>
      </c>
      <c r="O549" s="1" t="s">
        <v>42</v>
      </c>
      <c r="P549" s="1"/>
      <c r="Q549" s="1"/>
      <c r="R549" s="1" t="s">
        <v>43</v>
      </c>
      <c r="S549" s="33" t="s">
        <v>242</v>
      </c>
      <c r="T549" s="47" t="s">
        <v>965</v>
      </c>
      <c r="U549" s="47" t="s">
        <v>20</v>
      </c>
      <c r="V549" s="47" t="s">
        <v>20</v>
      </c>
      <c r="W549" s="47" t="s">
        <v>965</v>
      </c>
      <c r="X549" s="47" t="s">
        <v>965</v>
      </c>
      <c r="Y549" s="47" t="s">
        <v>965</v>
      </c>
      <c r="Z549" s="47" t="s">
        <v>965</v>
      </c>
      <c r="AA549" s="47" t="s">
        <v>965</v>
      </c>
      <c r="AB549" s="47" t="s">
        <v>20</v>
      </c>
      <c r="AC549" s="47" t="s">
        <v>20</v>
      </c>
      <c r="AD549" s="47" t="s">
        <v>965</v>
      </c>
      <c r="AE549" s="47" t="s">
        <v>968</v>
      </c>
      <c r="AF549" s="47" t="s">
        <v>967</v>
      </c>
      <c r="AG549" s="47" t="s">
        <v>965</v>
      </c>
      <c r="AH549" s="47" t="s">
        <v>965</v>
      </c>
      <c r="AI549" s="47" t="s">
        <v>20</v>
      </c>
      <c r="AJ549" s="47" t="s">
        <v>20</v>
      </c>
      <c r="AK549" s="47" t="s">
        <v>965</v>
      </c>
      <c r="AL549" s="47" t="s">
        <v>965</v>
      </c>
      <c r="AM549" s="47" t="s">
        <v>965</v>
      </c>
      <c r="AN549" s="47" t="s">
        <v>965</v>
      </c>
      <c r="AO549" s="47" t="s">
        <v>965</v>
      </c>
      <c r="AP549" s="47" t="s">
        <v>20</v>
      </c>
      <c r="AQ549" s="47" t="s">
        <v>20</v>
      </c>
      <c r="AR549" s="47" t="s">
        <v>20</v>
      </c>
      <c r="AS549" s="47" t="s">
        <v>965</v>
      </c>
      <c r="AT549" s="47" t="s">
        <v>965</v>
      </c>
      <c r="AU549" s="47" t="s">
        <v>965</v>
      </c>
      <c r="AV549" s="47" t="s">
        <v>965</v>
      </c>
      <c r="AW549" s="47" t="s">
        <v>20</v>
      </c>
      <c r="AX549" s="47" t="s">
        <v>20</v>
      </c>
      <c r="AY549" s="42">
        <f>COUNTIFS($T549:$AX549,"P")</f>
        <v>18</v>
      </c>
      <c r="AZ549" s="42">
        <f>COUNTIFS($T549:$AX549,"HD")/2</f>
        <v>0</v>
      </c>
      <c r="BA549" s="42">
        <f>COUNTIFS($T549:$AX549,"DO")</f>
        <v>11</v>
      </c>
      <c r="BB549" s="1">
        <f>COUNTIFS($T549:$AX549,"UPL")</f>
        <v>0</v>
      </c>
      <c r="BC549" s="42">
        <f>COUNTIFS($T549:$AX549,"LWP")</f>
        <v>0</v>
      </c>
      <c r="BD549" s="42">
        <f>SUM(COUNTIFS($T549:$AX549,{"PAT","MAT"}))</f>
        <v>0</v>
      </c>
      <c r="BE549" s="42">
        <f>COUNTIFS($T549:$AX549,"HO")</f>
        <v>0</v>
      </c>
      <c r="BF549" s="42">
        <f>COUNTIFS($T549:$AX549,"NA")</f>
        <v>0</v>
      </c>
      <c r="BG549" s="42">
        <f>COUNTIFS($T549:$AX549,"PL")</f>
        <v>1</v>
      </c>
      <c r="BH549" s="42">
        <f>COUNTIFS($T549:$AX549,"CL")</f>
        <v>1</v>
      </c>
      <c r="BI549" s="42">
        <f>COUNTIFS($T549:$AX549,"BL")</f>
        <v>0</v>
      </c>
      <c r="BJ549" s="42">
        <f>COUNTIFS($T549:$AX549,"CO")</f>
        <v>0</v>
      </c>
      <c r="BK549" s="42">
        <f t="shared" si="51"/>
        <v>2</v>
      </c>
      <c r="BL549" s="42">
        <f t="shared" si="52"/>
        <v>1</v>
      </c>
      <c r="BM549" s="42">
        <f t="shared" si="53"/>
        <v>1</v>
      </c>
      <c r="BN549" s="42">
        <f>SUM(AY549:BJ549)+SUM(COUNTIFS(Q549:AX549,{"TERM","RESIGNED"}))</f>
        <v>31</v>
      </c>
      <c r="BO549" s="1" t="s">
        <v>45</v>
      </c>
      <c r="BP549" s="42" t="s">
        <v>1018</v>
      </c>
      <c r="BQ549" s="34"/>
    </row>
    <row r="550" spans="1:69" x14ac:dyDescent="0.25">
      <c r="A550" s="32">
        <f t="shared" si="54"/>
        <v>548</v>
      </c>
      <c r="B550" s="1" t="s">
        <v>172</v>
      </c>
      <c r="C550" s="1">
        <v>103915</v>
      </c>
      <c r="D550" s="27">
        <v>103915</v>
      </c>
      <c r="E550" s="1" t="s">
        <v>946</v>
      </c>
      <c r="F550" s="34" t="s">
        <v>673</v>
      </c>
      <c r="G550" s="34" t="s">
        <v>123</v>
      </c>
      <c r="H550" s="30">
        <v>44785</v>
      </c>
      <c r="I550" s="30" t="s">
        <v>39</v>
      </c>
      <c r="J550" s="30" t="s">
        <v>39</v>
      </c>
      <c r="K550" s="42">
        <f t="shared" ca="1" si="49"/>
        <v>517</v>
      </c>
      <c r="L550" s="44" t="str">
        <f t="shared" si="50"/>
        <v>Billable</v>
      </c>
      <c r="M550" s="34" t="s">
        <v>124</v>
      </c>
      <c r="N550" s="1" t="s">
        <v>41</v>
      </c>
      <c r="O550" s="1" t="s">
        <v>42</v>
      </c>
      <c r="P550" s="1"/>
      <c r="Q550" s="1"/>
      <c r="R550" s="1" t="s">
        <v>43</v>
      </c>
      <c r="S550" s="33" t="s">
        <v>972</v>
      </c>
      <c r="T550" s="47" t="s">
        <v>965</v>
      </c>
      <c r="U550" s="47" t="s">
        <v>20</v>
      </c>
      <c r="V550" s="47" t="s">
        <v>20</v>
      </c>
      <c r="W550" s="47" t="s">
        <v>965</v>
      </c>
      <c r="X550" s="47" t="s">
        <v>965</v>
      </c>
      <c r="Y550" s="47" t="s">
        <v>965</v>
      </c>
      <c r="Z550" s="47" t="s">
        <v>965</v>
      </c>
      <c r="AA550" s="47" t="s">
        <v>965</v>
      </c>
      <c r="AB550" s="47" t="s">
        <v>20</v>
      </c>
      <c r="AC550" s="47" t="s">
        <v>20</v>
      </c>
      <c r="AD550" s="47" t="s">
        <v>965</v>
      </c>
      <c r="AE550" s="47" t="s">
        <v>965</v>
      </c>
      <c r="AF550" s="47" t="s">
        <v>965</v>
      </c>
      <c r="AG550" s="47" t="s">
        <v>965</v>
      </c>
      <c r="AH550" s="47" t="s">
        <v>965</v>
      </c>
      <c r="AI550" s="47" t="s">
        <v>20</v>
      </c>
      <c r="AJ550" s="47" t="s">
        <v>20</v>
      </c>
      <c r="AK550" s="47" t="s">
        <v>965</v>
      </c>
      <c r="AL550" s="47" t="s">
        <v>965</v>
      </c>
      <c r="AM550" s="47" t="s">
        <v>965</v>
      </c>
      <c r="AN550" s="47" t="s">
        <v>965</v>
      </c>
      <c r="AO550" s="47" t="s">
        <v>965</v>
      </c>
      <c r="AP550" s="47" t="s">
        <v>20</v>
      </c>
      <c r="AQ550" s="47" t="s">
        <v>20</v>
      </c>
      <c r="AR550" s="47" t="s">
        <v>20</v>
      </c>
      <c r="AS550" s="47" t="s">
        <v>965</v>
      </c>
      <c r="AT550" s="47" t="s">
        <v>967</v>
      </c>
      <c r="AU550" s="47" t="s">
        <v>967</v>
      </c>
      <c r="AV550" s="47" t="s">
        <v>965</v>
      </c>
      <c r="AW550" s="47" t="s">
        <v>20</v>
      </c>
      <c r="AX550" s="47" t="s">
        <v>20</v>
      </c>
      <c r="AY550" s="42">
        <f>COUNTIFS($T550:$AX550,"P")</f>
        <v>18</v>
      </c>
      <c r="AZ550" s="42">
        <f>COUNTIFS($T550:$AX550,"HD")/2</f>
        <v>0</v>
      </c>
      <c r="BA550" s="42">
        <f>COUNTIFS($T550:$AX550,"DO")</f>
        <v>11</v>
      </c>
      <c r="BB550" s="1">
        <f>COUNTIFS($T550:$AX550,"UPL")</f>
        <v>0</v>
      </c>
      <c r="BC550" s="42">
        <f>COUNTIFS($T550:$AX550,"LWP")</f>
        <v>0</v>
      </c>
      <c r="BD550" s="42">
        <f>SUM(COUNTIFS($T550:$AX550,{"PAT","MAT"}))</f>
        <v>0</v>
      </c>
      <c r="BE550" s="42">
        <f>COUNTIFS($T550:$AX550,"HO")</f>
        <v>0</v>
      </c>
      <c r="BF550" s="42">
        <f>COUNTIFS($T550:$AX550,"NA")</f>
        <v>0</v>
      </c>
      <c r="BG550" s="42">
        <f>COUNTIFS($T550:$AX550,"PL")</f>
        <v>0</v>
      </c>
      <c r="BH550" s="42">
        <f>COUNTIFS($T550:$AX550,"CL")</f>
        <v>2</v>
      </c>
      <c r="BI550" s="42">
        <f>COUNTIFS($T550:$AX550,"BL")</f>
        <v>0</v>
      </c>
      <c r="BJ550" s="42">
        <f>COUNTIFS($T550:$AX550,"CO")</f>
        <v>0</v>
      </c>
      <c r="BK550" s="42">
        <f t="shared" si="51"/>
        <v>2</v>
      </c>
      <c r="BL550" s="42">
        <f t="shared" si="52"/>
        <v>1</v>
      </c>
      <c r="BM550" s="42">
        <f t="shared" si="53"/>
        <v>1</v>
      </c>
      <c r="BN550" s="42">
        <f>SUM(AY550:BJ550)+SUM(COUNTIFS(Q550:AX550,{"TERM","RESIGNED"}))</f>
        <v>31</v>
      </c>
      <c r="BO550" s="1" t="s">
        <v>45</v>
      </c>
      <c r="BP550" s="42" t="s">
        <v>1018</v>
      </c>
      <c r="BQ550" s="34"/>
    </row>
    <row r="551" spans="1:69" x14ac:dyDescent="0.25">
      <c r="A551" s="32">
        <f t="shared" si="54"/>
        <v>549</v>
      </c>
      <c r="B551" s="1" t="s">
        <v>172</v>
      </c>
      <c r="C551" s="1">
        <v>103921</v>
      </c>
      <c r="D551" s="27">
        <v>103921</v>
      </c>
      <c r="E551" s="1" t="s">
        <v>946</v>
      </c>
      <c r="F551" s="34" t="s">
        <v>670</v>
      </c>
      <c r="G551" s="34" t="s">
        <v>233</v>
      </c>
      <c r="H551" s="30">
        <v>44785</v>
      </c>
      <c r="I551" s="30" t="s">
        <v>39</v>
      </c>
      <c r="J551" s="30" t="s">
        <v>39</v>
      </c>
      <c r="K551" s="42">
        <f t="shared" ca="1" si="49"/>
        <v>517</v>
      </c>
      <c r="L551" s="44" t="str">
        <f t="shared" si="50"/>
        <v>Non Billable</v>
      </c>
      <c r="M551" s="34" t="s">
        <v>202</v>
      </c>
      <c r="N551" s="1" t="s">
        <v>41</v>
      </c>
      <c r="O551" s="1" t="s">
        <v>42</v>
      </c>
      <c r="P551" s="1"/>
      <c r="Q551" s="1"/>
      <c r="R551" s="1" t="s">
        <v>43</v>
      </c>
      <c r="S551" s="33" t="s">
        <v>203</v>
      </c>
      <c r="T551" s="47" t="s">
        <v>965</v>
      </c>
      <c r="U551" s="47" t="s">
        <v>20</v>
      </c>
      <c r="V551" s="47" t="s">
        <v>20</v>
      </c>
      <c r="W551" s="47" t="s">
        <v>967</v>
      </c>
      <c r="X551" s="47" t="s">
        <v>967</v>
      </c>
      <c r="Y551" s="47" t="s">
        <v>967</v>
      </c>
      <c r="Z551" s="47" t="s">
        <v>967</v>
      </c>
      <c r="AA551" s="47" t="s">
        <v>968</v>
      </c>
      <c r="AB551" s="47" t="s">
        <v>20</v>
      </c>
      <c r="AC551" s="47" t="s">
        <v>20</v>
      </c>
      <c r="AD551" s="47" t="s">
        <v>968</v>
      </c>
      <c r="AE551" s="47" t="s">
        <v>968</v>
      </c>
      <c r="AF551" s="47" t="s">
        <v>968</v>
      </c>
      <c r="AG551" s="47" t="s">
        <v>965</v>
      </c>
      <c r="AH551" s="47" t="s">
        <v>965</v>
      </c>
      <c r="AI551" s="47" t="s">
        <v>20</v>
      </c>
      <c r="AJ551" s="47" t="s">
        <v>20</v>
      </c>
      <c r="AK551" s="47" t="s">
        <v>965</v>
      </c>
      <c r="AL551" s="47" t="s">
        <v>965</v>
      </c>
      <c r="AM551" s="47" t="s">
        <v>965</v>
      </c>
      <c r="AN551" s="47" t="s">
        <v>965</v>
      </c>
      <c r="AO551" s="47" t="s">
        <v>965</v>
      </c>
      <c r="AP551" s="47" t="s">
        <v>20</v>
      </c>
      <c r="AQ551" s="47" t="s">
        <v>20</v>
      </c>
      <c r="AR551" s="47" t="s">
        <v>20</v>
      </c>
      <c r="AS551" s="47" t="s">
        <v>965</v>
      </c>
      <c r="AT551" s="47" t="s">
        <v>965</v>
      </c>
      <c r="AU551" s="47" t="s">
        <v>965</v>
      </c>
      <c r="AV551" s="47" t="s">
        <v>965</v>
      </c>
      <c r="AW551" s="47" t="s">
        <v>20</v>
      </c>
      <c r="AX551" s="47" t="s">
        <v>20</v>
      </c>
      <c r="AY551" s="42">
        <f>COUNTIFS($T551:$AX551,"P")</f>
        <v>12</v>
      </c>
      <c r="AZ551" s="42">
        <f>COUNTIFS($T551:$AX551,"HD")/2</f>
        <v>0</v>
      </c>
      <c r="BA551" s="42">
        <f>COUNTIFS($T551:$AX551,"DO")</f>
        <v>11</v>
      </c>
      <c r="BB551" s="1">
        <f>COUNTIFS($T551:$AX551,"UPL")</f>
        <v>0</v>
      </c>
      <c r="BC551" s="42">
        <f>COUNTIFS($T551:$AX551,"LWP")</f>
        <v>0</v>
      </c>
      <c r="BD551" s="42">
        <f>SUM(COUNTIFS($T551:$AX551,{"PAT","MAT"}))</f>
        <v>0</v>
      </c>
      <c r="BE551" s="42">
        <f>COUNTIFS($T551:$AX551,"HO")</f>
        <v>0</v>
      </c>
      <c r="BF551" s="42">
        <f>COUNTIFS($T551:$AX551,"NA")</f>
        <v>0</v>
      </c>
      <c r="BG551" s="42">
        <f>COUNTIFS($T551:$AX551,"PL")</f>
        <v>4</v>
      </c>
      <c r="BH551" s="42">
        <f>COUNTIFS($T551:$AX551,"CL")</f>
        <v>4</v>
      </c>
      <c r="BI551" s="42">
        <f>COUNTIFS($T551:$AX551,"BL")</f>
        <v>0</v>
      </c>
      <c r="BJ551" s="42">
        <f>COUNTIFS($T551:$AX551,"CO")</f>
        <v>0</v>
      </c>
      <c r="BK551" s="42">
        <f t="shared" si="51"/>
        <v>8</v>
      </c>
      <c r="BL551" s="42">
        <f t="shared" si="52"/>
        <v>0</v>
      </c>
      <c r="BM551" s="42">
        <f t="shared" si="53"/>
        <v>0</v>
      </c>
      <c r="BN551" s="42">
        <f>SUM(AY551:BJ551)+SUM(COUNTIFS(Q551:AX551,{"TERM","RESIGNED"}))</f>
        <v>31</v>
      </c>
      <c r="BO551" s="1" t="s">
        <v>45</v>
      </c>
      <c r="BP551" s="42" t="s">
        <v>1222</v>
      </c>
      <c r="BQ551" s="34"/>
    </row>
    <row r="552" spans="1:69" x14ac:dyDescent="0.25">
      <c r="A552" s="32">
        <f t="shared" si="54"/>
        <v>550</v>
      </c>
      <c r="B552" s="1" t="s">
        <v>172</v>
      </c>
      <c r="C552" s="1">
        <v>103924</v>
      </c>
      <c r="D552" s="27">
        <v>103924</v>
      </c>
      <c r="E552" s="1" t="s">
        <v>946</v>
      </c>
      <c r="F552" s="34" t="s">
        <v>675</v>
      </c>
      <c r="G552" s="34" t="s">
        <v>676</v>
      </c>
      <c r="H552" s="30">
        <v>44790</v>
      </c>
      <c r="I552" s="30" t="s">
        <v>39</v>
      </c>
      <c r="J552" s="30" t="s">
        <v>39</v>
      </c>
      <c r="K552" s="42">
        <f t="shared" ca="1" si="49"/>
        <v>512</v>
      </c>
      <c r="L552" s="44" t="str">
        <f t="shared" si="50"/>
        <v>Non Billable</v>
      </c>
      <c r="M552" s="34" t="s">
        <v>202</v>
      </c>
      <c r="N552" s="1" t="s">
        <v>41</v>
      </c>
      <c r="O552" s="1" t="s">
        <v>42</v>
      </c>
      <c r="P552" s="1"/>
      <c r="Q552" s="1"/>
      <c r="R552" s="1" t="s">
        <v>43</v>
      </c>
      <c r="S552" s="33" t="s">
        <v>203</v>
      </c>
      <c r="T552" s="47" t="s">
        <v>965</v>
      </c>
      <c r="U552" s="47" t="s">
        <v>20</v>
      </c>
      <c r="V552" s="47" t="s">
        <v>20</v>
      </c>
      <c r="W552" s="47" t="s">
        <v>965</v>
      </c>
      <c r="X552" s="47" t="s">
        <v>965</v>
      </c>
      <c r="Y552" s="47" t="s">
        <v>965</v>
      </c>
      <c r="Z552" s="47" t="s">
        <v>967</v>
      </c>
      <c r="AA552" s="47" t="s">
        <v>967</v>
      </c>
      <c r="AB552" s="47" t="s">
        <v>20</v>
      </c>
      <c r="AC552" s="47" t="s">
        <v>20</v>
      </c>
      <c r="AD552" s="47" t="s">
        <v>967</v>
      </c>
      <c r="AE552" s="47" t="s">
        <v>967</v>
      </c>
      <c r="AF552" s="47" t="s">
        <v>967</v>
      </c>
      <c r="AG552" s="47" t="s">
        <v>968</v>
      </c>
      <c r="AH552" s="47" t="s">
        <v>968</v>
      </c>
      <c r="AI552" s="47" t="s">
        <v>20</v>
      </c>
      <c r="AJ552" s="47" t="s">
        <v>20</v>
      </c>
      <c r="AK552" s="47" t="s">
        <v>968</v>
      </c>
      <c r="AL552" s="47" t="s">
        <v>965</v>
      </c>
      <c r="AM552" s="47" t="s">
        <v>965</v>
      </c>
      <c r="AN552" s="47" t="s">
        <v>965</v>
      </c>
      <c r="AO552" s="47" t="s">
        <v>965</v>
      </c>
      <c r="AP552" s="47" t="s">
        <v>20</v>
      </c>
      <c r="AQ552" s="47" t="s">
        <v>20</v>
      </c>
      <c r="AR552" s="47" t="s">
        <v>20</v>
      </c>
      <c r="AS552" s="47" t="s">
        <v>22</v>
      </c>
      <c r="AT552" s="47" t="s">
        <v>965</v>
      </c>
      <c r="AU552" s="47" t="s">
        <v>965</v>
      </c>
      <c r="AV552" s="47" t="s">
        <v>965</v>
      </c>
      <c r="AW552" s="47" t="s">
        <v>20</v>
      </c>
      <c r="AX552" s="47" t="s">
        <v>20</v>
      </c>
      <c r="AY552" s="42">
        <f>COUNTIFS($T552:$AX552,"P")</f>
        <v>11</v>
      </c>
      <c r="AZ552" s="42">
        <f>COUNTIFS($T552:$AX552,"HD")/2</f>
        <v>0</v>
      </c>
      <c r="BA552" s="42">
        <f>COUNTIFS($T552:$AX552,"DO")</f>
        <v>11</v>
      </c>
      <c r="BB552" s="1">
        <f>COUNTIFS($T552:$AX552,"UPL")</f>
        <v>0</v>
      </c>
      <c r="BC552" s="42">
        <f>COUNTIFS($T552:$AX552,"LWP")</f>
        <v>1</v>
      </c>
      <c r="BD552" s="42">
        <f>SUM(COUNTIFS($T552:$AX552,{"PAT","MAT"}))</f>
        <v>0</v>
      </c>
      <c r="BE552" s="42">
        <f>COUNTIFS($T552:$AX552,"HO")</f>
        <v>0</v>
      </c>
      <c r="BF552" s="42">
        <f>COUNTIFS($T552:$AX552,"NA")</f>
        <v>0</v>
      </c>
      <c r="BG552" s="42">
        <f>COUNTIFS($T552:$AX552,"PL")</f>
        <v>3</v>
      </c>
      <c r="BH552" s="42">
        <f>COUNTIFS($T552:$AX552,"CL")</f>
        <v>5</v>
      </c>
      <c r="BI552" s="42">
        <f>COUNTIFS($T552:$AX552,"BL")</f>
        <v>0</v>
      </c>
      <c r="BJ552" s="42">
        <f>COUNTIFS($T552:$AX552,"CO")</f>
        <v>0</v>
      </c>
      <c r="BK552" s="42">
        <f t="shared" si="51"/>
        <v>8</v>
      </c>
      <c r="BL552" s="42">
        <f t="shared" si="52"/>
        <v>0</v>
      </c>
      <c r="BM552" s="42">
        <f t="shared" si="53"/>
        <v>0</v>
      </c>
      <c r="BN552" s="42">
        <f>SUM(AY552:BJ552)+SUM(COUNTIFS(Q552:AX552,{"TERM","RESIGNED"}))</f>
        <v>31</v>
      </c>
      <c r="BO552" s="1" t="s">
        <v>45</v>
      </c>
      <c r="BP552" s="42" t="s">
        <v>1022</v>
      </c>
      <c r="BQ552" s="34"/>
    </row>
    <row r="553" spans="1:69" x14ac:dyDescent="0.25">
      <c r="A553" s="32">
        <f t="shared" si="54"/>
        <v>551</v>
      </c>
      <c r="B553" s="1" t="s">
        <v>172</v>
      </c>
      <c r="C553" s="1">
        <v>103933</v>
      </c>
      <c r="D553" s="27">
        <v>103933</v>
      </c>
      <c r="E553" s="1" t="s">
        <v>946</v>
      </c>
      <c r="F553" s="34" t="s">
        <v>678</v>
      </c>
      <c r="G553" s="34" t="s">
        <v>123</v>
      </c>
      <c r="H553" s="30">
        <v>44790</v>
      </c>
      <c r="I553" s="30" t="s">
        <v>39</v>
      </c>
      <c r="J553" s="30" t="s">
        <v>39</v>
      </c>
      <c r="K553" s="42">
        <f t="shared" ca="1" si="49"/>
        <v>512</v>
      </c>
      <c r="L553" s="44" t="str">
        <f t="shared" si="50"/>
        <v>Billable</v>
      </c>
      <c r="M553" s="34" t="s">
        <v>124</v>
      </c>
      <c r="N553" s="1" t="s">
        <v>41</v>
      </c>
      <c r="O553" s="1" t="s">
        <v>42</v>
      </c>
      <c r="P553" s="1"/>
      <c r="Q553" s="1"/>
      <c r="R553" s="1" t="s">
        <v>43</v>
      </c>
      <c r="S553" s="33" t="s">
        <v>66</v>
      </c>
      <c r="T553" s="47" t="s">
        <v>967</v>
      </c>
      <c r="U553" s="47" t="s">
        <v>20</v>
      </c>
      <c r="V553" s="47" t="s">
        <v>20</v>
      </c>
      <c r="W553" s="47" t="s">
        <v>965</v>
      </c>
      <c r="X553" s="47" t="s">
        <v>965</v>
      </c>
      <c r="Y553" s="47" t="s">
        <v>965</v>
      </c>
      <c r="Z553" s="47" t="s">
        <v>965</v>
      </c>
      <c r="AA553" s="47" t="s">
        <v>965</v>
      </c>
      <c r="AB553" s="47" t="s">
        <v>20</v>
      </c>
      <c r="AC553" s="47" t="s">
        <v>20</v>
      </c>
      <c r="AD553" s="47" t="s">
        <v>965</v>
      </c>
      <c r="AE553" s="47" t="s">
        <v>965</v>
      </c>
      <c r="AF553" s="47" t="s">
        <v>965</v>
      </c>
      <c r="AG553" s="47" t="s">
        <v>967</v>
      </c>
      <c r="AH553" s="47" t="s">
        <v>968</v>
      </c>
      <c r="AI553" s="47" t="s">
        <v>20</v>
      </c>
      <c r="AJ553" s="47" t="s">
        <v>20</v>
      </c>
      <c r="AK553" s="47" t="s">
        <v>965</v>
      </c>
      <c r="AL553" s="47" t="s">
        <v>965</v>
      </c>
      <c r="AM553" s="47" t="s">
        <v>965</v>
      </c>
      <c r="AN553" s="47" t="s">
        <v>965</v>
      </c>
      <c r="AO553" s="47" t="s">
        <v>965</v>
      </c>
      <c r="AP553" s="47" t="s">
        <v>20</v>
      </c>
      <c r="AQ553" s="47" t="s">
        <v>20</v>
      </c>
      <c r="AR553" s="47" t="s">
        <v>20</v>
      </c>
      <c r="AS553" s="47" t="s">
        <v>965</v>
      </c>
      <c r="AT553" s="47" t="s">
        <v>965</v>
      </c>
      <c r="AU553" s="47" t="s">
        <v>965</v>
      </c>
      <c r="AV553" s="47" t="s">
        <v>967</v>
      </c>
      <c r="AW553" s="47" t="s">
        <v>20</v>
      </c>
      <c r="AX553" s="47" t="s">
        <v>20</v>
      </c>
      <c r="AY553" s="42">
        <f>COUNTIFS($T553:$AX553,"P")</f>
        <v>16</v>
      </c>
      <c r="AZ553" s="42">
        <f>COUNTIFS($T553:$AX553,"HD")/2</f>
        <v>0</v>
      </c>
      <c r="BA553" s="42">
        <f>COUNTIFS($T553:$AX553,"DO")</f>
        <v>11</v>
      </c>
      <c r="BB553" s="1">
        <f>COUNTIFS($T553:$AX553,"UPL")</f>
        <v>0</v>
      </c>
      <c r="BC553" s="42">
        <f>COUNTIFS($T553:$AX553,"LWP")</f>
        <v>0</v>
      </c>
      <c r="BD553" s="42">
        <f>SUM(COUNTIFS($T553:$AX553,{"PAT","MAT"}))</f>
        <v>0</v>
      </c>
      <c r="BE553" s="42">
        <f>COUNTIFS($T553:$AX553,"HO")</f>
        <v>0</v>
      </c>
      <c r="BF553" s="42">
        <f>COUNTIFS($T553:$AX553,"NA")</f>
        <v>0</v>
      </c>
      <c r="BG553" s="42">
        <f>COUNTIFS($T553:$AX553,"PL")</f>
        <v>1</v>
      </c>
      <c r="BH553" s="42">
        <f>COUNTIFS($T553:$AX553,"CL")</f>
        <v>3</v>
      </c>
      <c r="BI553" s="42">
        <f>COUNTIFS($T553:$AX553,"BL")</f>
        <v>0</v>
      </c>
      <c r="BJ553" s="42">
        <f>COUNTIFS($T553:$AX553,"CO")</f>
        <v>0</v>
      </c>
      <c r="BK553" s="42">
        <f t="shared" si="51"/>
        <v>4</v>
      </c>
      <c r="BL553" s="42">
        <f t="shared" si="52"/>
        <v>0</v>
      </c>
      <c r="BM553" s="42">
        <f t="shared" si="53"/>
        <v>1</v>
      </c>
      <c r="BN553" s="42">
        <f>SUM(AY553:BJ553)+SUM(COUNTIFS(Q553:AX553,{"TERM","RESIGNED"}))</f>
        <v>31</v>
      </c>
      <c r="BO553" s="1" t="s">
        <v>45</v>
      </c>
      <c r="BP553" s="42" t="s">
        <v>1018</v>
      </c>
      <c r="BQ553" s="34"/>
    </row>
    <row r="554" spans="1:69" x14ac:dyDescent="0.25">
      <c r="A554" s="32">
        <f t="shared" si="54"/>
        <v>552</v>
      </c>
      <c r="B554" s="1" t="s">
        <v>172</v>
      </c>
      <c r="C554" s="1">
        <v>103945</v>
      </c>
      <c r="D554" s="27">
        <v>103945</v>
      </c>
      <c r="E554" s="1" t="s">
        <v>946</v>
      </c>
      <c r="F554" s="34" t="s">
        <v>677</v>
      </c>
      <c r="G554" s="34" t="s">
        <v>233</v>
      </c>
      <c r="H554" s="30">
        <v>44790</v>
      </c>
      <c r="I554" s="30" t="s">
        <v>39</v>
      </c>
      <c r="J554" s="30" t="s">
        <v>39</v>
      </c>
      <c r="K554" s="42">
        <f t="shared" ca="1" si="49"/>
        <v>512</v>
      </c>
      <c r="L554" s="44" t="str">
        <f t="shared" si="50"/>
        <v>Non Billable</v>
      </c>
      <c r="M554" s="34" t="s">
        <v>202</v>
      </c>
      <c r="N554" s="1" t="s">
        <v>41</v>
      </c>
      <c r="O554" s="1" t="s">
        <v>42</v>
      </c>
      <c r="P554" s="1"/>
      <c r="Q554" s="1"/>
      <c r="R554" s="1" t="s">
        <v>43</v>
      </c>
      <c r="S554" s="33" t="s">
        <v>203</v>
      </c>
      <c r="T554" s="47" t="s">
        <v>965</v>
      </c>
      <c r="U554" s="47" t="s">
        <v>20</v>
      </c>
      <c r="V554" s="47" t="s">
        <v>20</v>
      </c>
      <c r="W554" s="47" t="s">
        <v>965</v>
      </c>
      <c r="X554" s="47" t="s">
        <v>965</v>
      </c>
      <c r="Y554" s="47" t="s">
        <v>965</v>
      </c>
      <c r="Z554" s="47" t="s">
        <v>965</v>
      </c>
      <c r="AA554" s="47" t="s">
        <v>967</v>
      </c>
      <c r="AB554" s="47" t="s">
        <v>20</v>
      </c>
      <c r="AC554" s="47" t="s">
        <v>20</v>
      </c>
      <c r="AD554" s="47" t="s">
        <v>965</v>
      </c>
      <c r="AE554" s="47" t="s">
        <v>965</v>
      </c>
      <c r="AF554" s="47" t="s">
        <v>965</v>
      </c>
      <c r="AG554" s="47" t="s">
        <v>965</v>
      </c>
      <c r="AH554" s="47" t="s">
        <v>965</v>
      </c>
      <c r="AI554" s="47" t="s">
        <v>20</v>
      </c>
      <c r="AJ554" s="47" t="s">
        <v>20</v>
      </c>
      <c r="AK554" s="47" t="s">
        <v>965</v>
      </c>
      <c r="AL554" s="47" t="s">
        <v>965</v>
      </c>
      <c r="AM554" s="47" t="s">
        <v>965</v>
      </c>
      <c r="AN554" s="47" t="s">
        <v>965</v>
      </c>
      <c r="AO554" s="47" t="s">
        <v>965</v>
      </c>
      <c r="AP554" s="47" t="s">
        <v>20</v>
      </c>
      <c r="AQ554" s="47" t="s">
        <v>20</v>
      </c>
      <c r="AR554" s="47" t="s">
        <v>20</v>
      </c>
      <c r="AS554" s="47" t="s">
        <v>965</v>
      </c>
      <c r="AT554" s="47" t="s">
        <v>965</v>
      </c>
      <c r="AU554" s="47" t="s">
        <v>965</v>
      </c>
      <c r="AV554" s="47" t="s">
        <v>965</v>
      </c>
      <c r="AW554" s="47" t="s">
        <v>20</v>
      </c>
      <c r="AX554" s="47" t="s">
        <v>20</v>
      </c>
      <c r="AY554" s="42">
        <f>COUNTIFS($T554:$AX554,"P")</f>
        <v>19</v>
      </c>
      <c r="AZ554" s="42">
        <f>COUNTIFS($T554:$AX554,"HD")/2</f>
        <v>0</v>
      </c>
      <c r="BA554" s="42">
        <f>COUNTIFS($T554:$AX554,"DO")</f>
        <v>11</v>
      </c>
      <c r="BB554" s="1">
        <f>COUNTIFS($T554:$AX554,"UPL")</f>
        <v>0</v>
      </c>
      <c r="BC554" s="42">
        <f>COUNTIFS($T554:$AX554,"LWP")</f>
        <v>0</v>
      </c>
      <c r="BD554" s="42">
        <f>SUM(COUNTIFS($T554:$AX554,{"PAT","MAT"}))</f>
        <v>0</v>
      </c>
      <c r="BE554" s="42">
        <f>COUNTIFS($T554:$AX554,"HO")</f>
        <v>0</v>
      </c>
      <c r="BF554" s="42">
        <f>COUNTIFS($T554:$AX554,"NA")</f>
        <v>0</v>
      </c>
      <c r="BG554" s="42">
        <f>COUNTIFS($T554:$AX554,"PL")</f>
        <v>0</v>
      </c>
      <c r="BH554" s="42">
        <f>COUNTIFS($T554:$AX554,"CL")</f>
        <v>1</v>
      </c>
      <c r="BI554" s="42">
        <f>COUNTIFS($T554:$AX554,"BL")</f>
        <v>0</v>
      </c>
      <c r="BJ554" s="42">
        <f>COUNTIFS($T554:$AX554,"CO")</f>
        <v>0</v>
      </c>
      <c r="BK554" s="42">
        <f t="shared" si="51"/>
        <v>1</v>
      </c>
      <c r="BL554" s="42">
        <f t="shared" si="52"/>
        <v>1</v>
      </c>
      <c r="BM554" s="42">
        <f t="shared" si="53"/>
        <v>1</v>
      </c>
      <c r="BN554" s="42">
        <f>SUM(AY554:BJ554)+SUM(COUNTIFS(Q554:AX554,{"TERM","RESIGNED"}))</f>
        <v>31</v>
      </c>
      <c r="BO554" s="1" t="s">
        <v>45</v>
      </c>
      <c r="BP554" s="42" t="s">
        <v>1222</v>
      </c>
      <c r="BQ554" s="34"/>
    </row>
    <row r="555" spans="1:69" x14ac:dyDescent="0.25">
      <c r="A555" s="32">
        <f t="shared" si="54"/>
        <v>553</v>
      </c>
      <c r="B555" s="1" t="s">
        <v>172</v>
      </c>
      <c r="C555" s="1">
        <v>103947</v>
      </c>
      <c r="D555" s="27">
        <v>103947</v>
      </c>
      <c r="E555" s="1" t="s">
        <v>946</v>
      </c>
      <c r="F555" s="34" t="s">
        <v>679</v>
      </c>
      <c r="G555" s="34" t="s">
        <v>123</v>
      </c>
      <c r="H555" s="30">
        <v>44790</v>
      </c>
      <c r="I555" s="30" t="s">
        <v>39</v>
      </c>
      <c r="J555" s="30" t="s">
        <v>39</v>
      </c>
      <c r="K555" s="42">
        <f t="shared" ca="1" si="49"/>
        <v>512</v>
      </c>
      <c r="L555" s="44" t="str">
        <f t="shared" si="50"/>
        <v>Billable</v>
      </c>
      <c r="M555" s="34" t="s">
        <v>124</v>
      </c>
      <c r="N555" s="1" t="s">
        <v>41</v>
      </c>
      <c r="O555" s="1" t="s">
        <v>42</v>
      </c>
      <c r="P555" s="1"/>
      <c r="Q555" s="1"/>
      <c r="R555" s="1" t="s">
        <v>43</v>
      </c>
      <c r="S555" s="33" t="s">
        <v>303</v>
      </c>
      <c r="T555" s="47" t="s">
        <v>968</v>
      </c>
      <c r="U555" s="47" t="s">
        <v>20</v>
      </c>
      <c r="V555" s="47" t="s">
        <v>20</v>
      </c>
      <c r="W555" s="47" t="s">
        <v>967</v>
      </c>
      <c r="X555" s="47" t="s">
        <v>22</v>
      </c>
      <c r="Y555" s="47" t="s">
        <v>965</v>
      </c>
      <c r="Z555" s="47" t="s">
        <v>965</v>
      </c>
      <c r="AA555" s="47" t="s">
        <v>965</v>
      </c>
      <c r="AB555" s="47" t="s">
        <v>20</v>
      </c>
      <c r="AC555" s="47" t="s">
        <v>20</v>
      </c>
      <c r="AD555" s="47" t="s">
        <v>965</v>
      </c>
      <c r="AE555" s="47" t="s">
        <v>965</v>
      </c>
      <c r="AF555" s="47" t="s">
        <v>965</v>
      </c>
      <c r="AG555" s="47" t="s">
        <v>965</v>
      </c>
      <c r="AH555" s="47" t="s">
        <v>21</v>
      </c>
      <c r="AI555" s="47" t="s">
        <v>20</v>
      </c>
      <c r="AJ555" s="47" t="s">
        <v>20</v>
      </c>
      <c r="AK555" s="47" t="s">
        <v>965</v>
      </c>
      <c r="AL555" s="47" t="s">
        <v>965</v>
      </c>
      <c r="AM555" s="47" t="s">
        <v>965</v>
      </c>
      <c r="AN555" s="47" t="s">
        <v>965</v>
      </c>
      <c r="AO555" s="47" t="s">
        <v>965</v>
      </c>
      <c r="AP555" s="47" t="s">
        <v>20</v>
      </c>
      <c r="AQ555" s="47" t="s">
        <v>20</v>
      </c>
      <c r="AR555" s="47" t="s">
        <v>20</v>
      </c>
      <c r="AS555" s="47" t="s">
        <v>965</v>
      </c>
      <c r="AT555" s="47" t="s">
        <v>965</v>
      </c>
      <c r="AU555" s="47" t="s">
        <v>21</v>
      </c>
      <c r="AV555" s="47" t="s">
        <v>965</v>
      </c>
      <c r="AW555" s="47" t="s">
        <v>20</v>
      </c>
      <c r="AX555" s="47" t="s">
        <v>20</v>
      </c>
      <c r="AY555" s="42">
        <f>COUNTIFS($T555:$AX555,"P")</f>
        <v>15</v>
      </c>
      <c r="AZ555" s="42">
        <f>COUNTIFS($T555:$AX555,"HD")/2</f>
        <v>0</v>
      </c>
      <c r="BA555" s="42">
        <f>COUNTIFS($T555:$AX555,"DO")</f>
        <v>11</v>
      </c>
      <c r="BB555" s="1">
        <f>COUNTIFS($T555:$AX555,"UPL")</f>
        <v>2</v>
      </c>
      <c r="BC555" s="42">
        <f>COUNTIFS($T555:$AX555,"LWP")</f>
        <v>1</v>
      </c>
      <c r="BD555" s="42">
        <f>SUM(COUNTIFS($T555:$AX555,{"PAT","MAT"}))</f>
        <v>0</v>
      </c>
      <c r="BE555" s="42">
        <f>COUNTIFS($T555:$AX555,"HO")</f>
        <v>0</v>
      </c>
      <c r="BF555" s="42">
        <f>COUNTIFS($T555:$AX555,"NA")</f>
        <v>0</v>
      </c>
      <c r="BG555" s="42">
        <f>COUNTIFS($T555:$AX555,"PL")</f>
        <v>1</v>
      </c>
      <c r="BH555" s="42">
        <f>COUNTIFS($T555:$AX555,"CL")</f>
        <v>1</v>
      </c>
      <c r="BI555" s="42">
        <f>COUNTIFS($T555:$AX555,"BL")</f>
        <v>0</v>
      </c>
      <c r="BJ555" s="42">
        <f>COUNTIFS($T555:$AX555,"CO")</f>
        <v>0</v>
      </c>
      <c r="BK555" s="42">
        <f t="shared" si="51"/>
        <v>2</v>
      </c>
      <c r="BL555" s="42">
        <f t="shared" si="52"/>
        <v>0</v>
      </c>
      <c r="BM555" s="42">
        <f t="shared" si="53"/>
        <v>1</v>
      </c>
      <c r="BN555" s="42">
        <f>SUM(AY555:BJ555)+SUM(COUNTIFS(Q555:AX555,{"TERM","RESIGNED"}))</f>
        <v>31</v>
      </c>
      <c r="BO555" s="1" t="s">
        <v>45</v>
      </c>
      <c r="BP555" s="42" t="s">
        <v>1020</v>
      </c>
      <c r="BQ555" s="34"/>
    </row>
    <row r="556" spans="1:69" x14ac:dyDescent="0.25">
      <c r="A556" s="32">
        <f t="shared" si="54"/>
        <v>554</v>
      </c>
      <c r="B556" s="1" t="s">
        <v>172</v>
      </c>
      <c r="C556" s="1">
        <v>103959</v>
      </c>
      <c r="D556" s="27">
        <v>103959</v>
      </c>
      <c r="E556" s="1" t="s">
        <v>946</v>
      </c>
      <c r="F556" s="34" t="s">
        <v>682</v>
      </c>
      <c r="G556" s="34" t="s">
        <v>190</v>
      </c>
      <c r="H556" s="30">
        <v>44792</v>
      </c>
      <c r="I556" s="30" t="s">
        <v>39</v>
      </c>
      <c r="J556" s="30" t="s">
        <v>39</v>
      </c>
      <c r="K556" s="42">
        <f t="shared" ca="1" si="49"/>
        <v>510</v>
      </c>
      <c r="L556" s="44" t="str">
        <f t="shared" si="50"/>
        <v>Billable</v>
      </c>
      <c r="M556" s="34" t="s">
        <v>187</v>
      </c>
      <c r="N556" s="1" t="s">
        <v>41</v>
      </c>
      <c r="O556" s="1" t="s">
        <v>42</v>
      </c>
      <c r="P556" s="1"/>
      <c r="Q556" s="1"/>
      <c r="R556" s="1" t="s">
        <v>43</v>
      </c>
      <c r="S556" s="33" t="s">
        <v>311</v>
      </c>
      <c r="T556" s="47" t="s">
        <v>965</v>
      </c>
      <c r="U556" s="47" t="s">
        <v>20</v>
      </c>
      <c r="V556" s="47" t="s">
        <v>20</v>
      </c>
      <c r="W556" s="47" t="s">
        <v>967</v>
      </c>
      <c r="X556" s="47" t="s">
        <v>965</v>
      </c>
      <c r="Y556" s="47" t="s">
        <v>965</v>
      </c>
      <c r="Z556" s="47" t="s">
        <v>965</v>
      </c>
      <c r="AA556" s="47" t="s">
        <v>965</v>
      </c>
      <c r="AB556" s="47" t="s">
        <v>20</v>
      </c>
      <c r="AC556" s="47" t="s">
        <v>20</v>
      </c>
      <c r="AD556" s="47" t="s">
        <v>965</v>
      </c>
      <c r="AE556" s="47" t="s">
        <v>965</v>
      </c>
      <c r="AF556" s="47" t="s">
        <v>965</v>
      </c>
      <c r="AG556" s="47" t="s">
        <v>965</v>
      </c>
      <c r="AH556" s="47" t="s">
        <v>965</v>
      </c>
      <c r="AI556" s="47" t="s">
        <v>20</v>
      </c>
      <c r="AJ556" s="47" t="s">
        <v>20</v>
      </c>
      <c r="AK556" s="47" t="s">
        <v>965</v>
      </c>
      <c r="AL556" s="47" t="s">
        <v>965</v>
      </c>
      <c r="AM556" s="47" t="s">
        <v>965</v>
      </c>
      <c r="AN556" s="47" t="s">
        <v>965</v>
      </c>
      <c r="AO556" s="47" t="s">
        <v>965</v>
      </c>
      <c r="AP556" s="47" t="s">
        <v>20</v>
      </c>
      <c r="AQ556" s="47" t="s">
        <v>20</v>
      </c>
      <c r="AR556" s="47" t="s">
        <v>20</v>
      </c>
      <c r="AS556" s="47" t="s">
        <v>967</v>
      </c>
      <c r="AT556" s="47" t="s">
        <v>966</v>
      </c>
      <c r="AU556" s="47" t="s">
        <v>21</v>
      </c>
      <c r="AV556" s="47" t="s">
        <v>965</v>
      </c>
      <c r="AW556" s="47" t="s">
        <v>20</v>
      </c>
      <c r="AX556" s="47" t="s">
        <v>20</v>
      </c>
      <c r="AY556" s="42">
        <f>COUNTIFS($T556:$AX556,"P")</f>
        <v>16</v>
      </c>
      <c r="AZ556" s="42">
        <f>COUNTIFS($T556:$AX556,"HD")/2</f>
        <v>0.5</v>
      </c>
      <c r="BA556" s="42">
        <f>COUNTIFS($T556:$AX556,"DO")</f>
        <v>11</v>
      </c>
      <c r="BB556" s="1">
        <f>COUNTIFS($T556:$AX556,"UPL")</f>
        <v>1</v>
      </c>
      <c r="BC556" s="42">
        <f>COUNTIFS($T556:$AX556,"LWP")</f>
        <v>0</v>
      </c>
      <c r="BD556" s="42">
        <f>SUM(COUNTIFS($T556:$AX556,{"PAT","MAT"}))</f>
        <v>0</v>
      </c>
      <c r="BE556" s="42">
        <f>COUNTIFS($T556:$AX556,"HO")</f>
        <v>0</v>
      </c>
      <c r="BF556" s="42">
        <f>COUNTIFS($T556:$AX556,"NA")</f>
        <v>0</v>
      </c>
      <c r="BG556" s="42">
        <f>COUNTIFS($T556:$AX556,"PL")</f>
        <v>0</v>
      </c>
      <c r="BH556" s="42">
        <f>COUNTIFS($T556:$AX556,"CL")</f>
        <v>2</v>
      </c>
      <c r="BI556" s="42">
        <f>COUNTIFS($T556:$AX556,"BL")</f>
        <v>0</v>
      </c>
      <c r="BJ556" s="42">
        <f>COUNTIFS($T556:$AX556,"CO")</f>
        <v>0</v>
      </c>
      <c r="BK556" s="42">
        <f t="shared" si="51"/>
        <v>2</v>
      </c>
      <c r="BL556" s="42">
        <f t="shared" si="52"/>
        <v>0</v>
      </c>
      <c r="BM556" s="42">
        <f t="shared" si="53"/>
        <v>1</v>
      </c>
      <c r="BN556" s="42">
        <f>SUM(AY556:BJ556)+SUM(COUNTIFS(Q556:AX556,{"TERM","RESIGNED"}))</f>
        <v>30.5</v>
      </c>
      <c r="BO556" s="1" t="s">
        <v>45</v>
      </c>
      <c r="BP556" s="42" t="s">
        <v>1018</v>
      </c>
      <c r="BQ556" s="34"/>
    </row>
    <row r="557" spans="1:69" x14ac:dyDescent="0.25">
      <c r="A557" s="32">
        <f t="shared" si="54"/>
        <v>555</v>
      </c>
      <c r="B557" s="1" t="s">
        <v>172</v>
      </c>
      <c r="C557" s="1">
        <v>103968</v>
      </c>
      <c r="D557" s="27">
        <v>103968</v>
      </c>
      <c r="E557" s="1" t="s">
        <v>945</v>
      </c>
      <c r="F557" s="34" t="s">
        <v>680</v>
      </c>
      <c r="G557" s="34" t="s">
        <v>123</v>
      </c>
      <c r="H557" s="30">
        <v>44792</v>
      </c>
      <c r="I557" s="30" t="s">
        <v>39</v>
      </c>
      <c r="J557" s="30" t="s">
        <v>39</v>
      </c>
      <c r="K557" s="42">
        <f t="shared" ca="1" si="49"/>
        <v>510</v>
      </c>
      <c r="L557" s="44" t="str">
        <f t="shared" si="50"/>
        <v>Billable</v>
      </c>
      <c r="M557" s="34" t="s">
        <v>124</v>
      </c>
      <c r="N557" s="1" t="s">
        <v>41</v>
      </c>
      <c r="O557" s="1" t="s">
        <v>42</v>
      </c>
      <c r="P557" s="1"/>
      <c r="Q557" s="1"/>
      <c r="R557" s="1" t="s">
        <v>43</v>
      </c>
      <c r="S557" s="33" t="s">
        <v>142</v>
      </c>
      <c r="T557" s="47" t="s">
        <v>965</v>
      </c>
      <c r="U557" s="47" t="s">
        <v>20</v>
      </c>
      <c r="V557" s="47" t="s">
        <v>20</v>
      </c>
      <c r="W557" s="47" t="s">
        <v>965</v>
      </c>
      <c r="X557" s="47" t="s">
        <v>965</v>
      </c>
      <c r="Y557" s="47" t="s">
        <v>965</v>
      </c>
      <c r="Z557" s="47" t="s">
        <v>967</v>
      </c>
      <c r="AA557" s="47" t="s">
        <v>965</v>
      </c>
      <c r="AB557" s="47" t="s">
        <v>20</v>
      </c>
      <c r="AC557" s="47" t="s">
        <v>20</v>
      </c>
      <c r="AD557" s="47" t="s">
        <v>965</v>
      </c>
      <c r="AE557" s="47" t="s">
        <v>965</v>
      </c>
      <c r="AF557" s="47" t="s">
        <v>965</v>
      </c>
      <c r="AG557" s="47" t="s">
        <v>965</v>
      </c>
      <c r="AH557" s="47" t="s">
        <v>965</v>
      </c>
      <c r="AI557" s="47" t="s">
        <v>20</v>
      </c>
      <c r="AJ557" s="47" t="s">
        <v>20</v>
      </c>
      <c r="AK557" s="47" t="s">
        <v>965</v>
      </c>
      <c r="AL557" s="47" t="s">
        <v>965</v>
      </c>
      <c r="AM557" s="47" t="s">
        <v>965</v>
      </c>
      <c r="AN557" s="47" t="s">
        <v>965</v>
      </c>
      <c r="AO557" s="47" t="s">
        <v>965</v>
      </c>
      <c r="AP557" s="47" t="s">
        <v>20</v>
      </c>
      <c r="AQ557" s="47" t="s">
        <v>20</v>
      </c>
      <c r="AR557" s="47" t="s">
        <v>20</v>
      </c>
      <c r="AS557" s="47" t="s">
        <v>967</v>
      </c>
      <c r="AT557" s="47" t="s">
        <v>965</v>
      </c>
      <c r="AU557" s="47" t="s">
        <v>965</v>
      </c>
      <c r="AV557" s="47" t="s">
        <v>965</v>
      </c>
      <c r="AW557" s="47" t="s">
        <v>20</v>
      </c>
      <c r="AX557" s="47" t="s">
        <v>20</v>
      </c>
      <c r="AY557" s="42">
        <f>COUNTIFS($T557:$AX557,"P")</f>
        <v>18</v>
      </c>
      <c r="AZ557" s="42">
        <f>COUNTIFS($T557:$AX557,"HD")/2</f>
        <v>0</v>
      </c>
      <c r="BA557" s="42">
        <f>COUNTIFS($T557:$AX557,"DO")</f>
        <v>11</v>
      </c>
      <c r="BB557" s="1">
        <f>COUNTIFS($T557:$AX557,"UPL")</f>
        <v>0</v>
      </c>
      <c r="BC557" s="42">
        <f>COUNTIFS($T557:$AX557,"LWP")</f>
        <v>0</v>
      </c>
      <c r="BD557" s="42">
        <f>SUM(COUNTIFS($T557:$AX557,{"PAT","MAT"}))</f>
        <v>0</v>
      </c>
      <c r="BE557" s="42">
        <f>COUNTIFS($T557:$AX557,"HO")</f>
        <v>0</v>
      </c>
      <c r="BF557" s="42">
        <f>COUNTIFS($T557:$AX557,"NA")</f>
        <v>0</v>
      </c>
      <c r="BG557" s="42">
        <f>COUNTIFS($T557:$AX557,"PL")</f>
        <v>0</v>
      </c>
      <c r="BH557" s="42">
        <f>COUNTIFS($T557:$AX557,"CL")</f>
        <v>2</v>
      </c>
      <c r="BI557" s="42">
        <f>COUNTIFS($T557:$AX557,"BL")</f>
        <v>0</v>
      </c>
      <c r="BJ557" s="42">
        <f>COUNTIFS($T557:$AX557,"CO")</f>
        <v>0</v>
      </c>
      <c r="BK557" s="42">
        <f t="shared" si="51"/>
        <v>2</v>
      </c>
      <c r="BL557" s="42">
        <f t="shared" si="52"/>
        <v>1</v>
      </c>
      <c r="BM557" s="42">
        <f t="shared" si="53"/>
        <v>1</v>
      </c>
      <c r="BN557" s="42">
        <f>SUM(AY557:BJ557)+SUM(COUNTIFS(Q557:AX557,{"TERM","RESIGNED"}))</f>
        <v>31</v>
      </c>
      <c r="BO557" s="1" t="s">
        <v>45</v>
      </c>
      <c r="BP557" s="42" t="s">
        <v>1020</v>
      </c>
      <c r="BQ557" s="34"/>
    </row>
    <row r="558" spans="1:69" x14ac:dyDescent="0.25">
      <c r="A558" s="32">
        <f t="shared" si="54"/>
        <v>556</v>
      </c>
      <c r="B558" s="1" t="s">
        <v>172</v>
      </c>
      <c r="C558" s="1">
        <v>103969</v>
      </c>
      <c r="D558" s="27">
        <v>103969</v>
      </c>
      <c r="E558" s="1" t="s">
        <v>946</v>
      </c>
      <c r="F558" s="34" t="s">
        <v>681</v>
      </c>
      <c r="G558" s="34" t="s">
        <v>123</v>
      </c>
      <c r="H558" s="30">
        <v>44792</v>
      </c>
      <c r="I558" s="30" t="s">
        <v>39</v>
      </c>
      <c r="J558" s="30" t="s">
        <v>39</v>
      </c>
      <c r="K558" s="42">
        <f t="shared" ca="1" si="49"/>
        <v>510</v>
      </c>
      <c r="L558" s="44" t="str">
        <f t="shared" si="50"/>
        <v>Non Billable</v>
      </c>
      <c r="M558" s="34" t="s">
        <v>130</v>
      </c>
      <c r="N558" s="1" t="s">
        <v>41</v>
      </c>
      <c r="O558" s="1" t="s">
        <v>42</v>
      </c>
      <c r="P558" s="1"/>
      <c r="Q558" s="1"/>
      <c r="R558" s="1" t="s">
        <v>43</v>
      </c>
      <c r="S558" s="33" t="s">
        <v>131</v>
      </c>
      <c r="T558" s="47" t="s">
        <v>967</v>
      </c>
      <c r="U558" s="47" t="s">
        <v>20</v>
      </c>
      <c r="V558" s="47" t="s">
        <v>20</v>
      </c>
      <c r="W558" s="47" t="s">
        <v>21</v>
      </c>
      <c r="X558" s="47" t="s">
        <v>965</v>
      </c>
      <c r="Y558" s="47" t="s">
        <v>965</v>
      </c>
      <c r="Z558" s="47" t="s">
        <v>965</v>
      </c>
      <c r="AA558" s="47" t="s">
        <v>965</v>
      </c>
      <c r="AB558" s="47" t="s">
        <v>20</v>
      </c>
      <c r="AC558" s="47" t="s">
        <v>20</v>
      </c>
      <c r="AD558" s="47" t="s">
        <v>968</v>
      </c>
      <c r="AE558" s="47" t="s">
        <v>968</v>
      </c>
      <c r="AF558" s="47" t="s">
        <v>965</v>
      </c>
      <c r="AG558" s="47" t="s">
        <v>965</v>
      </c>
      <c r="AH558" s="47" t="s">
        <v>965</v>
      </c>
      <c r="AI558" s="47" t="s">
        <v>20</v>
      </c>
      <c r="AJ558" s="47" t="s">
        <v>20</v>
      </c>
      <c r="AK558" s="47" t="s">
        <v>965</v>
      </c>
      <c r="AL558" s="47" t="s">
        <v>965</v>
      </c>
      <c r="AM558" s="47" t="s">
        <v>965</v>
      </c>
      <c r="AN558" s="47" t="s">
        <v>965</v>
      </c>
      <c r="AO558" s="47" t="s">
        <v>965</v>
      </c>
      <c r="AP558" s="47" t="s">
        <v>20</v>
      </c>
      <c r="AQ558" s="47" t="s">
        <v>20</v>
      </c>
      <c r="AR558" s="47" t="s">
        <v>20</v>
      </c>
      <c r="AS558" s="47" t="s">
        <v>965</v>
      </c>
      <c r="AT558" s="47" t="s">
        <v>965</v>
      </c>
      <c r="AU558" s="47" t="s">
        <v>965</v>
      </c>
      <c r="AV558" s="47" t="s">
        <v>965</v>
      </c>
      <c r="AW558" s="47" t="s">
        <v>20</v>
      </c>
      <c r="AX558" s="47" t="s">
        <v>20</v>
      </c>
      <c r="AY558" s="42">
        <f>COUNTIFS($T558:$AX558,"P")</f>
        <v>16</v>
      </c>
      <c r="AZ558" s="42">
        <f>COUNTIFS($T558:$AX558,"HD")/2</f>
        <v>0</v>
      </c>
      <c r="BA558" s="42">
        <f>COUNTIFS($T558:$AX558,"DO")</f>
        <v>11</v>
      </c>
      <c r="BB558" s="1">
        <f>COUNTIFS($T558:$AX558,"UPL")</f>
        <v>1</v>
      </c>
      <c r="BC558" s="42">
        <f>COUNTIFS($T558:$AX558,"LWP")</f>
        <v>0</v>
      </c>
      <c r="BD558" s="42">
        <f>SUM(COUNTIFS($T558:$AX558,{"PAT","MAT"}))</f>
        <v>0</v>
      </c>
      <c r="BE558" s="42">
        <f>COUNTIFS($T558:$AX558,"HO")</f>
        <v>0</v>
      </c>
      <c r="BF558" s="42">
        <f>COUNTIFS($T558:$AX558,"NA")</f>
        <v>0</v>
      </c>
      <c r="BG558" s="42">
        <f>COUNTIFS($T558:$AX558,"PL")</f>
        <v>2</v>
      </c>
      <c r="BH558" s="42">
        <f>COUNTIFS($T558:$AX558,"CL")</f>
        <v>1</v>
      </c>
      <c r="BI558" s="42">
        <f>COUNTIFS($T558:$AX558,"BL")</f>
        <v>0</v>
      </c>
      <c r="BJ558" s="42">
        <f>COUNTIFS($T558:$AX558,"CO")</f>
        <v>0</v>
      </c>
      <c r="BK558" s="42">
        <f t="shared" si="51"/>
        <v>3</v>
      </c>
      <c r="BL558" s="42">
        <f t="shared" si="52"/>
        <v>0</v>
      </c>
      <c r="BM558" s="42">
        <f t="shared" si="53"/>
        <v>1</v>
      </c>
      <c r="BN558" s="42">
        <f>SUM(AY558:BJ558)+SUM(COUNTIFS(Q558:AX558,{"TERM","RESIGNED"}))</f>
        <v>31</v>
      </c>
      <c r="BO558" s="1" t="s">
        <v>45</v>
      </c>
      <c r="BP558" s="42" t="s">
        <v>1018</v>
      </c>
      <c r="BQ558" s="34"/>
    </row>
    <row r="559" spans="1:69" x14ac:dyDescent="0.25">
      <c r="A559" s="32">
        <f t="shared" si="54"/>
        <v>557</v>
      </c>
      <c r="B559" s="1" t="s">
        <v>172</v>
      </c>
      <c r="C559" s="1">
        <v>600228</v>
      </c>
      <c r="D559" s="27">
        <v>600228</v>
      </c>
      <c r="E559" s="1" t="s">
        <v>945</v>
      </c>
      <c r="F559" s="34" t="s">
        <v>683</v>
      </c>
      <c r="G559" s="34" t="s">
        <v>190</v>
      </c>
      <c r="H559" s="30">
        <v>44795</v>
      </c>
      <c r="I559" s="30" t="s">
        <v>39</v>
      </c>
      <c r="J559" s="30" t="s">
        <v>39</v>
      </c>
      <c r="K559" s="42">
        <f t="shared" ca="1" si="49"/>
        <v>507</v>
      </c>
      <c r="L559" s="44" t="str">
        <f t="shared" si="50"/>
        <v>Billable</v>
      </c>
      <c r="M559" s="34" t="s">
        <v>187</v>
      </c>
      <c r="N559" s="1" t="s">
        <v>270</v>
      </c>
      <c r="O559" s="1" t="s">
        <v>42</v>
      </c>
      <c r="P559" s="1"/>
      <c r="Q559" s="1"/>
      <c r="R559" s="1" t="s">
        <v>43</v>
      </c>
      <c r="S559" s="33" t="s">
        <v>277</v>
      </c>
      <c r="T559" s="47" t="s">
        <v>967</v>
      </c>
      <c r="U559" s="47" t="s">
        <v>20</v>
      </c>
      <c r="V559" s="47" t="s">
        <v>20</v>
      </c>
      <c r="W559" s="47" t="s">
        <v>965</v>
      </c>
      <c r="X559" s="47" t="s">
        <v>965</v>
      </c>
      <c r="Y559" s="47" t="s">
        <v>965</v>
      </c>
      <c r="Z559" s="47" t="s">
        <v>965</v>
      </c>
      <c r="AA559" s="47" t="s">
        <v>965</v>
      </c>
      <c r="AB559" s="47" t="s">
        <v>20</v>
      </c>
      <c r="AC559" s="47" t="s">
        <v>20</v>
      </c>
      <c r="AD559" s="47" t="s">
        <v>965</v>
      </c>
      <c r="AE559" s="47" t="s">
        <v>965</v>
      </c>
      <c r="AF559" s="47" t="s">
        <v>965</v>
      </c>
      <c r="AG559" s="47" t="s">
        <v>965</v>
      </c>
      <c r="AH559" s="47" t="s">
        <v>965</v>
      </c>
      <c r="AI559" s="47" t="s">
        <v>20</v>
      </c>
      <c r="AJ559" s="47" t="s">
        <v>20</v>
      </c>
      <c r="AK559" s="47" t="s">
        <v>967</v>
      </c>
      <c r="AL559" s="47" t="s">
        <v>965</v>
      </c>
      <c r="AM559" s="47" t="s">
        <v>965</v>
      </c>
      <c r="AN559" s="47" t="s">
        <v>965</v>
      </c>
      <c r="AO559" s="47" t="s">
        <v>965</v>
      </c>
      <c r="AP559" s="47" t="s">
        <v>20</v>
      </c>
      <c r="AQ559" s="47" t="s">
        <v>20</v>
      </c>
      <c r="AR559" s="47" t="s">
        <v>20</v>
      </c>
      <c r="AS559" s="47" t="s">
        <v>965</v>
      </c>
      <c r="AT559" s="47" t="s">
        <v>965</v>
      </c>
      <c r="AU559" s="47" t="s">
        <v>965</v>
      </c>
      <c r="AV559" s="47" t="s">
        <v>967</v>
      </c>
      <c r="AW559" s="47" t="s">
        <v>20</v>
      </c>
      <c r="AX559" s="47" t="s">
        <v>20</v>
      </c>
      <c r="AY559" s="42">
        <f>COUNTIFS($T559:$AX559,"P")</f>
        <v>17</v>
      </c>
      <c r="AZ559" s="42">
        <f>COUNTIFS($T559:$AX559,"HD")/2</f>
        <v>0</v>
      </c>
      <c r="BA559" s="42">
        <f>COUNTIFS($T559:$AX559,"DO")</f>
        <v>11</v>
      </c>
      <c r="BB559" s="1">
        <f>COUNTIFS($T559:$AX559,"UPL")</f>
        <v>0</v>
      </c>
      <c r="BC559" s="42">
        <f>COUNTIFS($T559:$AX559,"LWP")</f>
        <v>0</v>
      </c>
      <c r="BD559" s="42">
        <f>SUM(COUNTIFS($T559:$AX559,{"PAT","MAT"}))</f>
        <v>0</v>
      </c>
      <c r="BE559" s="42">
        <f>COUNTIFS($T559:$AX559,"HO")</f>
        <v>0</v>
      </c>
      <c r="BF559" s="42">
        <f>COUNTIFS($T559:$AX559,"NA")</f>
        <v>0</v>
      </c>
      <c r="BG559" s="42">
        <f>COUNTIFS($T559:$AX559,"PL")</f>
        <v>0</v>
      </c>
      <c r="BH559" s="42">
        <f>COUNTIFS($T559:$AX559,"CL")</f>
        <v>3</v>
      </c>
      <c r="BI559" s="42">
        <f>COUNTIFS($T559:$AX559,"BL")</f>
        <v>0</v>
      </c>
      <c r="BJ559" s="42">
        <f>COUNTIFS($T559:$AX559,"CO")</f>
        <v>0</v>
      </c>
      <c r="BK559" s="42">
        <f t="shared" si="51"/>
        <v>3</v>
      </c>
      <c r="BL559" s="42">
        <f t="shared" si="52"/>
        <v>1</v>
      </c>
      <c r="BM559" s="42">
        <f t="shared" si="53"/>
        <v>1</v>
      </c>
      <c r="BN559" s="42">
        <f>SUM(AY559:BJ559)+SUM(COUNTIFS(Q559:AX559,{"TERM","RESIGNED"}))</f>
        <v>31</v>
      </c>
      <c r="BO559" s="1" t="s">
        <v>45</v>
      </c>
      <c r="BP559" s="42" t="s">
        <v>1018</v>
      </c>
      <c r="BQ559" s="34"/>
    </row>
    <row r="560" spans="1:69" x14ac:dyDescent="0.25">
      <c r="A560" s="32">
        <f t="shared" si="54"/>
        <v>558</v>
      </c>
      <c r="B560" s="1" t="s">
        <v>172</v>
      </c>
      <c r="C560" s="1">
        <v>103999</v>
      </c>
      <c r="D560" s="27">
        <v>103999</v>
      </c>
      <c r="E560" s="1" t="s">
        <v>946</v>
      </c>
      <c r="F560" s="34" t="s">
        <v>684</v>
      </c>
      <c r="G560" s="34" t="s">
        <v>123</v>
      </c>
      <c r="H560" s="30">
        <v>44797</v>
      </c>
      <c r="I560" s="30" t="s">
        <v>39</v>
      </c>
      <c r="J560" s="30" t="s">
        <v>39</v>
      </c>
      <c r="K560" s="42">
        <f t="shared" ca="1" si="49"/>
        <v>505</v>
      </c>
      <c r="L560" s="44" t="str">
        <f t="shared" si="50"/>
        <v>Billable</v>
      </c>
      <c r="M560" s="34" t="s">
        <v>124</v>
      </c>
      <c r="N560" s="1" t="s">
        <v>41</v>
      </c>
      <c r="O560" s="1" t="s">
        <v>42</v>
      </c>
      <c r="P560" s="1"/>
      <c r="Q560" s="1"/>
      <c r="R560" s="1" t="s">
        <v>43</v>
      </c>
      <c r="S560" s="33" t="s">
        <v>95</v>
      </c>
      <c r="T560" s="47" t="s">
        <v>965</v>
      </c>
      <c r="U560" s="47" t="s">
        <v>20</v>
      </c>
      <c r="V560" s="47" t="s">
        <v>20</v>
      </c>
      <c r="W560" s="47" t="s">
        <v>965</v>
      </c>
      <c r="X560" s="47" t="s">
        <v>965</v>
      </c>
      <c r="Y560" s="47" t="s">
        <v>965</v>
      </c>
      <c r="Z560" s="47" t="s">
        <v>965</v>
      </c>
      <c r="AA560" s="47" t="s">
        <v>965</v>
      </c>
      <c r="AB560" s="47" t="s">
        <v>20</v>
      </c>
      <c r="AC560" s="47" t="s">
        <v>20</v>
      </c>
      <c r="AD560" s="47" t="s">
        <v>965</v>
      </c>
      <c r="AE560" s="47" t="s">
        <v>965</v>
      </c>
      <c r="AF560" s="47" t="s">
        <v>965</v>
      </c>
      <c r="AG560" s="47" t="s">
        <v>965</v>
      </c>
      <c r="AH560" s="47" t="s">
        <v>965</v>
      </c>
      <c r="AI560" s="47" t="s">
        <v>20</v>
      </c>
      <c r="AJ560" s="47" t="s">
        <v>20</v>
      </c>
      <c r="AK560" s="47" t="s">
        <v>965</v>
      </c>
      <c r="AL560" s="47" t="s">
        <v>965</v>
      </c>
      <c r="AM560" s="47" t="s">
        <v>965</v>
      </c>
      <c r="AN560" s="47" t="s">
        <v>965</v>
      </c>
      <c r="AO560" s="47" t="s">
        <v>965</v>
      </c>
      <c r="AP560" s="47" t="s">
        <v>20</v>
      </c>
      <c r="AQ560" s="47" t="s">
        <v>20</v>
      </c>
      <c r="AR560" s="47" t="s">
        <v>20</v>
      </c>
      <c r="AS560" s="47" t="s">
        <v>965</v>
      </c>
      <c r="AT560" s="47" t="s">
        <v>965</v>
      </c>
      <c r="AU560" s="47" t="s">
        <v>965</v>
      </c>
      <c r="AV560" s="47" t="s">
        <v>967</v>
      </c>
      <c r="AW560" s="47" t="s">
        <v>20</v>
      </c>
      <c r="AX560" s="47" t="s">
        <v>20</v>
      </c>
      <c r="AY560" s="42">
        <f>COUNTIFS($T560:$AX560,"P")</f>
        <v>19</v>
      </c>
      <c r="AZ560" s="42">
        <f>COUNTIFS($T560:$AX560,"HD")/2</f>
        <v>0</v>
      </c>
      <c r="BA560" s="42">
        <f>COUNTIFS($T560:$AX560,"DO")</f>
        <v>11</v>
      </c>
      <c r="BB560" s="1">
        <f>COUNTIFS($T560:$AX560,"UPL")</f>
        <v>0</v>
      </c>
      <c r="BC560" s="42">
        <f>COUNTIFS($T560:$AX560,"LWP")</f>
        <v>0</v>
      </c>
      <c r="BD560" s="42">
        <f>SUM(COUNTIFS($T560:$AX560,{"PAT","MAT"}))</f>
        <v>0</v>
      </c>
      <c r="BE560" s="42">
        <f>COUNTIFS($T560:$AX560,"HO")</f>
        <v>0</v>
      </c>
      <c r="BF560" s="42">
        <f>COUNTIFS($T560:$AX560,"NA")</f>
        <v>0</v>
      </c>
      <c r="BG560" s="42">
        <f>COUNTIFS($T560:$AX560,"PL")</f>
        <v>0</v>
      </c>
      <c r="BH560" s="42">
        <f>COUNTIFS($T560:$AX560,"CL")</f>
        <v>1</v>
      </c>
      <c r="BI560" s="42">
        <f>COUNTIFS($T560:$AX560,"BL")</f>
        <v>0</v>
      </c>
      <c r="BJ560" s="42">
        <f>COUNTIFS($T560:$AX560,"CO")</f>
        <v>0</v>
      </c>
      <c r="BK560" s="42">
        <f t="shared" si="51"/>
        <v>1</v>
      </c>
      <c r="BL560" s="42">
        <f t="shared" si="52"/>
        <v>1</v>
      </c>
      <c r="BM560" s="42">
        <f t="shared" si="53"/>
        <v>1</v>
      </c>
      <c r="BN560" s="42">
        <f>SUM(AY560:BJ560)+SUM(COUNTIFS(Q560:AX560,{"TERM","RESIGNED"}))</f>
        <v>31</v>
      </c>
      <c r="BO560" s="1" t="s">
        <v>45</v>
      </c>
      <c r="BP560" s="42" t="s">
        <v>1025</v>
      </c>
      <c r="BQ560" s="34"/>
    </row>
    <row r="561" spans="1:69" x14ac:dyDescent="0.25">
      <c r="A561" s="32">
        <f t="shared" si="54"/>
        <v>559</v>
      </c>
      <c r="B561" s="1" t="s">
        <v>172</v>
      </c>
      <c r="C561" s="1">
        <v>104000</v>
      </c>
      <c r="D561" s="27">
        <v>104000</v>
      </c>
      <c r="E561" s="1" t="s">
        <v>946</v>
      </c>
      <c r="F561" s="34" t="s">
        <v>685</v>
      </c>
      <c r="G561" s="34" t="s">
        <v>123</v>
      </c>
      <c r="H561" s="30">
        <v>44797</v>
      </c>
      <c r="I561" s="30" t="s">
        <v>39</v>
      </c>
      <c r="J561" s="30" t="s">
        <v>39</v>
      </c>
      <c r="K561" s="42">
        <f t="shared" ca="1" si="49"/>
        <v>505</v>
      </c>
      <c r="L561" s="44" t="str">
        <f t="shared" si="50"/>
        <v>Billable</v>
      </c>
      <c r="M561" s="34" t="s">
        <v>124</v>
      </c>
      <c r="N561" s="1" t="s">
        <v>41</v>
      </c>
      <c r="O561" s="1" t="s">
        <v>42</v>
      </c>
      <c r="P561" s="1"/>
      <c r="Q561" s="1"/>
      <c r="R561" s="1" t="s">
        <v>43</v>
      </c>
      <c r="S561" s="33" t="s">
        <v>171</v>
      </c>
      <c r="T561" s="47" t="s">
        <v>965</v>
      </c>
      <c r="U561" s="47" t="s">
        <v>20</v>
      </c>
      <c r="V561" s="47" t="s">
        <v>20</v>
      </c>
      <c r="W561" s="47" t="s">
        <v>965</v>
      </c>
      <c r="X561" s="47" t="s">
        <v>965</v>
      </c>
      <c r="Y561" s="47" t="s">
        <v>965</v>
      </c>
      <c r="Z561" s="47" t="s">
        <v>965</v>
      </c>
      <c r="AA561" s="47" t="s">
        <v>965</v>
      </c>
      <c r="AB561" s="47" t="s">
        <v>20</v>
      </c>
      <c r="AC561" s="47" t="s">
        <v>20</v>
      </c>
      <c r="AD561" s="47" t="s">
        <v>965</v>
      </c>
      <c r="AE561" s="47" t="s">
        <v>965</v>
      </c>
      <c r="AF561" s="47" t="s">
        <v>965</v>
      </c>
      <c r="AG561" s="47" t="s">
        <v>965</v>
      </c>
      <c r="AH561" s="47" t="s">
        <v>965</v>
      </c>
      <c r="AI561" s="47" t="s">
        <v>20</v>
      </c>
      <c r="AJ561" s="47" t="s">
        <v>20</v>
      </c>
      <c r="AK561" s="47" t="s">
        <v>965</v>
      </c>
      <c r="AL561" s="47" t="s">
        <v>965</v>
      </c>
      <c r="AM561" s="47" t="s">
        <v>965</v>
      </c>
      <c r="AN561" s="47" t="s">
        <v>965</v>
      </c>
      <c r="AO561" s="47" t="s">
        <v>965</v>
      </c>
      <c r="AP561" s="47" t="s">
        <v>20</v>
      </c>
      <c r="AQ561" s="47" t="s">
        <v>20</v>
      </c>
      <c r="AR561" s="47" t="s">
        <v>20</v>
      </c>
      <c r="AS561" s="47" t="s">
        <v>967</v>
      </c>
      <c r="AT561" s="47" t="s">
        <v>968</v>
      </c>
      <c r="AU561" s="47" t="s">
        <v>967</v>
      </c>
      <c r="AV561" s="47" t="s">
        <v>965</v>
      </c>
      <c r="AW561" s="47" t="s">
        <v>20</v>
      </c>
      <c r="AX561" s="47" t="s">
        <v>20</v>
      </c>
      <c r="AY561" s="42">
        <f>COUNTIFS($T561:$AX561,"P")</f>
        <v>17</v>
      </c>
      <c r="AZ561" s="42">
        <f>COUNTIFS($T561:$AX561,"HD")/2</f>
        <v>0</v>
      </c>
      <c r="BA561" s="42">
        <f>COUNTIFS($T561:$AX561,"DO")</f>
        <v>11</v>
      </c>
      <c r="BB561" s="1">
        <f>COUNTIFS($T561:$AX561,"UPL")</f>
        <v>0</v>
      </c>
      <c r="BC561" s="42">
        <f>COUNTIFS($T561:$AX561,"LWP")</f>
        <v>0</v>
      </c>
      <c r="BD561" s="42">
        <f>SUM(COUNTIFS($T561:$AX561,{"PAT","MAT"}))</f>
        <v>0</v>
      </c>
      <c r="BE561" s="42">
        <f>COUNTIFS($T561:$AX561,"HO")</f>
        <v>0</v>
      </c>
      <c r="BF561" s="42">
        <f>COUNTIFS($T561:$AX561,"NA")</f>
        <v>0</v>
      </c>
      <c r="BG561" s="42">
        <f>COUNTIFS($T561:$AX561,"PL")</f>
        <v>1</v>
      </c>
      <c r="BH561" s="42">
        <f>COUNTIFS($T561:$AX561,"CL")</f>
        <v>2</v>
      </c>
      <c r="BI561" s="42">
        <f>COUNTIFS($T561:$AX561,"BL")</f>
        <v>0</v>
      </c>
      <c r="BJ561" s="42">
        <f>COUNTIFS($T561:$AX561,"CO")</f>
        <v>0</v>
      </c>
      <c r="BK561" s="42">
        <f t="shared" si="51"/>
        <v>3</v>
      </c>
      <c r="BL561" s="42">
        <f t="shared" si="52"/>
        <v>1</v>
      </c>
      <c r="BM561" s="42">
        <f t="shared" si="53"/>
        <v>1</v>
      </c>
      <c r="BN561" s="42">
        <f>SUM(AY561:BJ561)+SUM(COUNTIFS(Q561:AX561,{"TERM","RESIGNED"}))</f>
        <v>31</v>
      </c>
      <c r="BO561" s="1" t="s">
        <v>45</v>
      </c>
      <c r="BP561" s="42" t="s">
        <v>1018</v>
      </c>
      <c r="BQ561" s="34"/>
    </row>
    <row r="562" spans="1:69" x14ac:dyDescent="0.25">
      <c r="A562" s="32">
        <f t="shared" si="54"/>
        <v>560</v>
      </c>
      <c r="B562" s="1" t="s">
        <v>172</v>
      </c>
      <c r="C562" s="1">
        <v>104002</v>
      </c>
      <c r="D562" s="27">
        <v>104002</v>
      </c>
      <c r="E562" s="1" t="s">
        <v>946</v>
      </c>
      <c r="F562" s="34" t="s">
        <v>686</v>
      </c>
      <c r="G562" s="34" t="s">
        <v>123</v>
      </c>
      <c r="H562" s="30">
        <v>44797</v>
      </c>
      <c r="I562" s="30" t="s">
        <v>39</v>
      </c>
      <c r="J562" s="30" t="s">
        <v>39</v>
      </c>
      <c r="K562" s="42">
        <f t="shared" ca="1" si="49"/>
        <v>505</v>
      </c>
      <c r="L562" s="44" t="str">
        <f t="shared" si="50"/>
        <v>Billable</v>
      </c>
      <c r="M562" s="34" t="s">
        <v>124</v>
      </c>
      <c r="N562" s="1" t="s">
        <v>41</v>
      </c>
      <c r="O562" s="1" t="s">
        <v>42</v>
      </c>
      <c r="P562" s="1"/>
      <c r="Q562" s="1"/>
      <c r="R562" s="1" t="s">
        <v>43</v>
      </c>
      <c r="S562" s="33" t="s">
        <v>242</v>
      </c>
      <c r="T562" s="47" t="s">
        <v>968</v>
      </c>
      <c r="U562" s="47" t="s">
        <v>20</v>
      </c>
      <c r="V562" s="47" t="s">
        <v>20</v>
      </c>
      <c r="W562" s="47" t="s">
        <v>965</v>
      </c>
      <c r="X562" s="47" t="s">
        <v>965</v>
      </c>
      <c r="Y562" s="47" t="s">
        <v>965</v>
      </c>
      <c r="Z562" s="47" t="s">
        <v>965</v>
      </c>
      <c r="AA562" s="47" t="s">
        <v>965</v>
      </c>
      <c r="AB562" s="47" t="s">
        <v>20</v>
      </c>
      <c r="AC562" s="47" t="s">
        <v>20</v>
      </c>
      <c r="AD562" s="47" t="s">
        <v>965</v>
      </c>
      <c r="AE562" s="47" t="s">
        <v>965</v>
      </c>
      <c r="AF562" s="47" t="s">
        <v>965</v>
      </c>
      <c r="AG562" s="47" t="s">
        <v>22</v>
      </c>
      <c r="AH562" s="47" t="s">
        <v>22</v>
      </c>
      <c r="AI562" s="47" t="s">
        <v>20</v>
      </c>
      <c r="AJ562" s="47" t="s">
        <v>20</v>
      </c>
      <c r="AK562" s="47" t="s">
        <v>965</v>
      </c>
      <c r="AL562" s="47" t="s">
        <v>965</v>
      </c>
      <c r="AM562" s="47" t="s">
        <v>965</v>
      </c>
      <c r="AN562" s="47" t="s">
        <v>965</v>
      </c>
      <c r="AO562" s="47" t="s">
        <v>965</v>
      </c>
      <c r="AP562" s="47" t="s">
        <v>20</v>
      </c>
      <c r="AQ562" s="47" t="s">
        <v>20</v>
      </c>
      <c r="AR562" s="47" t="s">
        <v>20</v>
      </c>
      <c r="AS562" s="47" t="s">
        <v>22</v>
      </c>
      <c r="AT562" s="47" t="s">
        <v>965</v>
      </c>
      <c r="AU562" s="47" t="s">
        <v>967</v>
      </c>
      <c r="AV562" s="47" t="s">
        <v>965</v>
      </c>
      <c r="AW562" s="47" t="s">
        <v>20</v>
      </c>
      <c r="AX562" s="47" t="s">
        <v>20</v>
      </c>
      <c r="AY562" s="42">
        <f>COUNTIFS($T562:$AX562,"P")</f>
        <v>15</v>
      </c>
      <c r="AZ562" s="42">
        <f>COUNTIFS($T562:$AX562,"HD")/2</f>
        <v>0</v>
      </c>
      <c r="BA562" s="42">
        <f>COUNTIFS($T562:$AX562,"DO")</f>
        <v>11</v>
      </c>
      <c r="BB562" s="1">
        <f>COUNTIFS($T562:$AX562,"UPL")</f>
        <v>0</v>
      </c>
      <c r="BC562" s="42">
        <f>COUNTIFS($T562:$AX562,"LWP")</f>
        <v>3</v>
      </c>
      <c r="BD562" s="42">
        <f>SUM(COUNTIFS($T562:$AX562,{"PAT","MAT"}))</f>
        <v>0</v>
      </c>
      <c r="BE562" s="42">
        <f>COUNTIFS($T562:$AX562,"HO")</f>
        <v>0</v>
      </c>
      <c r="BF562" s="42">
        <f>COUNTIFS($T562:$AX562,"NA")</f>
        <v>0</v>
      </c>
      <c r="BG562" s="42">
        <f>COUNTIFS($T562:$AX562,"PL")</f>
        <v>1</v>
      </c>
      <c r="BH562" s="42">
        <f>COUNTIFS($T562:$AX562,"CL")</f>
        <v>1</v>
      </c>
      <c r="BI562" s="42">
        <f>COUNTIFS($T562:$AX562,"BL")</f>
        <v>0</v>
      </c>
      <c r="BJ562" s="42">
        <f>COUNTIFS($T562:$AX562,"CO")</f>
        <v>0</v>
      </c>
      <c r="BK562" s="42">
        <f t="shared" si="51"/>
        <v>2</v>
      </c>
      <c r="BL562" s="42">
        <f t="shared" si="52"/>
        <v>0</v>
      </c>
      <c r="BM562" s="42">
        <f t="shared" si="53"/>
        <v>1</v>
      </c>
      <c r="BN562" s="42">
        <f>SUM(AY562:BJ562)+SUM(COUNTIFS(Q562:AX562,{"TERM","RESIGNED"}))</f>
        <v>31</v>
      </c>
      <c r="BO562" s="1" t="s">
        <v>45</v>
      </c>
      <c r="BP562" s="42" t="s">
        <v>1018</v>
      </c>
      <c r="BQ562" s="34"/>
    </row>
    <row r="563" spans="1:69" x14ac:dyDescent="0.25">
      <c r="A563" s="32">
        <f t="shared" si="54"/>
        <v>561</v>
      </c>
      <c r="B563" s="1" t="s">
        <v>172</v>
      </c>
      <c r="C563" s="1">
        <v>104006</v>
      </c>
      <c r="D563" s="27">
        <v>104006</v>
      </c>
      <c r="E563" s="1" t="s">
        <v>946</v>
      </c>
      <c r="F563" s="34" t="s">
        <v>687</v>
      </c>
      <c r="G563" s="34" t="s">
        <v>233</v>
      </c>
      <c r="H563" s="30">
        <v>44799</v>
      </c>
      <c r="I563" s="30" t="s">
        <v>39</v>
      </c>
      <c r="J563" s="30" t="s">
        <v>39</v>
      </c>
      <c r="K563" s="42">
        <f t="shared" ca="1" si="49"/>
        <v>503</v>
      </c>
      <c r="L563" s="44" t="str">
        <f t="shared" si="50"/>
        <v>Non Billable</v>
      </c>
      <c r="M563" s="34" t="s">
        <v>202</v>
      </c>
      <c r="N563" s="1" t="s">
        <v>41</v>
      </c>
      <c r="O563" s="1" t="s">
        <v>42</v>
      </c>
      <c r="P563" s="1"/>
      <c r="Q563" s="1"/>
      <c r="R563" s="1" t="s">
        <v>43</v>
      </c>
      <c r="S563" s="33" t="s">
        <v>203</v>
      </c>
      <c r="T563" s="47" t="s">
        <v>965</v>
      </c>
      <c r="U563" s="47" t="s">
        <v>20</v>
      </c>
      <c r="V563" s="47" t="s">
        <v>20</v>
      </c>
      <c r="W563" s="47" t="s">
        <v>965</v>
      </c>
      <c r="X563" s="47" t="s">
        <v>965</v>
      </c>
      <c r="Y563" s="47" t="s">
        <v>968</v>
      </c>
      <c r="Z563" s="47" t="s">
        <v>965</v>
      </c>
      <c r="AA563" s="47" t="s">
        <v>965</v>
      </c>
      <c r="AB563" s="47" t="s">
        <v>20</v>
      </c>
      <c r="AC563" s="47" t="s">
        <v>20</v>
      </c>
      <c r="AD563" s="47" t="s">
        <v>965</v>
      </c>
      <c r="AE563" s="47" t="s">
        <v>965</v>
      </c>
      <c r="AF563" s="47" t="s">
        <v>965</v>
      </c>
      <c r="AG563" s="47" t="s">
        <v>965</v>
      </c>
      <c r="AH563" s="47" t="s">
        <v>965</v>
      </c>
      <c r="AI563" s="47" t="s">
        <v>20</v>
      </c>
      <c r="AJ563" s="47" t="s">
        <v>20</v>
      </c>
      <c r="AK563" s="47" t="s">
        <v>965</v>
      </c>
      <c r="AL563" s="47" t="s">
        <v>965</v>
      </c>
      <c r="AM563" s="47" t="s">
        <v>965</v>
      </c>
      <c r="AN563" s="47" t="s">
        <v>965</v>
      </c>
      <c r="AO563" s="47" t="s">
        <v>965</v>
      </c>
      <c r="AP563" s="47" t="s">
        <v>20</v>
      </c>
      <c r="AQ563" s="47" t="s">
        <v>20</v>
      </c>
      <c r="AR563" s="47" t="s">
        <v>20</v>
      </c>
      <c r="AS563" s="47" t="s">
        <v>965</v>
      </c>
      <c r="AT563" s="47" t="s">
        <v>965</v>
      </c>
      <c r="AU563" s="47" t="s">
        <v>965</v>
      </c>
      <c r="AV563" s="47" t="s">
        <v>965</v>
      </c>
      <c r="AW563" s="47" t="s">
        <v>20</v>
      </c>
      <c r="AX563" s="47" t="s">
        <v>20</v>
      </c>
      <c r="AY563" s="42">
        <f>COUNTIFS($T563:$AX563,"P")</f>
        <v>19</v>
      </c>
      <c r="AZ563" s="42">
        <f>COUNTIFS($T563:$AX563,"HD")/2</f>
        <v>0</v>
      </c>
      <c r="BA563" s="42">
        <f>COUNTIFS($T563:$AX563,"DO")</f>
        <v>11</v>
      </c>
      <c r="BB563" s="1">
        <f>COUNTIFS($T563:$AX563,"UPL")</f>
        <v>0</v>
      </c>
      <c r="BC563" s="42">
        <f>COUNTIFS($T563:$AX563,"LWP")</f>
        <v>0</v>
      </c>
      <c r="BD563" s="42">
        <f>SUM(COUNTIFS($T563:$AX563,{"PAT","MAT"}))</f>
        <v>0</v>
      </c>
      <c r="BE563" s="42">
        <f>COUNTIFS($T563:$AX563,"HO")</f>
        <v>0</v>
      </c>
      <c r="BF563" s="42">
        <f>COUNTIFS($T563:$AX563,"NA")</f>
        <v>0</v>
      </c>
      <c r="BG563" s="42">
        <f>COUNTIFS($T563:$AX563,"PL")</f>
        <v>1</v>
      </c>
      <c r="BH563" s="42">
        <f>COUNTIFS($T563:$AX563,"CL")</f>
        <v>0</v>
      </c>
      <c r="BI563" s="42">
        <f>COUNTIFS($T563:$AX563,"BL")</f>
        <v>0</v>
      </c>
      <c r="BJ563" s="42">
        <f>COUNTIFS($T563:$AX563,"CO")</f>
        <v>0</v>
      </c>
      <c r="BK563" s="42">
        <f t="shared" si="51"/>
        <v>1</v>
      </c>
      <c r="BL563" s="42">
        <f t="shared" si="52"/>
        <v>1</v>
      </c>
      <c r="BM563" s="42">
        <f t="shared" si="53"/>
        <v>1</v>
      </c>
      <c r="BN563" s="42">
        <f>SUM(AY563:BJ563)+SUM(COUNTIFS(Q563:AX563,{"TERM","RESIGNED"}))</f>
        <v>31</v>
      </c>
      <c r="BO563" s="1" t="s">
        <v>45</v>
      </c>
      <c r="BP563" s="42" t="s">
        <v>1018</v>
      </c>
      <c r="BQ563" s="34"/>
    </row>
    <row r="564" spans="1:69" x14ac:dyDescent="0.25">
      <c r="A564" s="32">
        <f t="shared" si="54"/>
        <v>562</v>
      </c>
      <c r="B564" s="1" t="s">
        <v>172</v>
      </c>
      <c r="C564" s="1">
        <v>104013</v>
      </c>
      <c r="D564" s="27">
        <v>104013</v>
      </c>
      <c r="E564" s="1" t="s">
        <v>946</v>
      </c>
      <c r="F564" s="34" t="s">
        <v>693</v>
      </c>
      <c r="G564" s="34" t="s">
        <v>190</v>
      </c>
      <c r="H564" s="30">
        <v>44803</v>
      </c>
      <c r="I564" s="30" t="s">
        <v>39</v>
      </c>
      <c r="J564" s="30" t="s">
        <v>39</v>
      </c>
      <c r="K564" s="42">
        <f t="shared" ca="1" si="49"/>
        <v>499</v>
      </c>
      <c r="L564" s="44" t="str">
        <f t="shared" si="50"/>
        <v>Billable</v>
      </c>
      <c r="M564" s="34" t="s">
        <v>187</v>
      </c>
      <c r="N564" s="1" t="s">
        <v>41</v>
      </c>
      <c r="O564" s="1" t="s">
        <v>42</v>
      </c>
      <c r="P564" s="1"/>
      <c r="Q564" s="1"/>
      <c r="R564" s="1" t="s">
        <v>43</v>
      </c>
      <c r="S564" s="33" t="s">
        <v>302</v>
      </c>
      <c r="T564" s="47" t="s">
        <v>965</v>
      </c>
      <c r="U564" s="47" t="s">
        <v>20</v>
      </c>
      <c r="V564" s="47" t="s">
        <v>20</v>
      </c>
      <c r="W564" s="47" t="s">
        <v>965</v>
      </c>
      <c r="X564" s="47" t="s">
        <v>965</v>
      </c>
      <c r="Y564" s="47" t="s">
        <v>22</v>
      </c>
      <c r="Z564" s="47" t="s">
        <v>967</v>
      </c>
      <c r="AA564" s="47" t="s">
        <v>968</v>
      </c>
      <c r="AB564" s="47" t="s">
        <v>20</v>
      </c>
      <c r="AC564" s="47" t="s">
        <v>20</v>
      </c>
      <c r="AD564" s="47" t="s">
        <v>22</v>
      </c>
      <c r="AE564" s="47" t="s">
        <v>965</v>
      </c>
      <c r="AF564" s="47" t="s">
        <v>965</v>
      </c>
      <c r="AG564" s="47" t="s">
        <v>965</v>
      </c>
      <c r="AH564" s="47" t="s">
        <v>965</v>
      </c>
      <c r="AI564" s="47" t="s">
        <v>20</v>
      </c>
      <c r="AJ564" s="47" t="s">
        <v>20</v>
      </c>
      <c r="AK564" s="47" t="s">
        <v>965</v>
      </c>
      <c r="AL564" s="47" t="s">
        <v>965</v>
      </c>
      <c r="AM564" s="47" t="s">
        <v>965</v>
      </c>
      <c r="AN564" s="47" t="s">
        <v>965</v>
      </c>
      <c r="AO564" s="47" t="s">
        <v>965</v>
      </c>
      <c r="AP564" s="47" t="s">
        <v>20</v>
      </c>
      <c r="AQ564" s="47" t="s">
        <v>20</v>
      </c>
      <c r="AR564" s="47" t="s">
        <v>20</v>
      </c>
      <c r="AS564" s="47" t="s">
        <v>965</v>
      </c>
      <c r="AT564" s="47" t="s">
        <v>965</v>
      </c>
      <c r="AU564" s="47" t="s">
        <v>965</v>
      </c>
      <c r="AV564" s="47" t="s">
        <v>967</v>
      </c>
      <c r="AW564" s="47" t="s">
        <v>20</v>
      </c>
      <c r="AX564" s="47" t="s">
        <v>20</v>
      </c>
      <c r="AY564" s="42">
        <f>COUNTIFS($T564:$AX564,"P")</f>
        <v>15</v>
      </c>
      <c r="AZ564" s="42">
        <f>COUNTIFS($T564:$AX564,"HD")/2</f>
        <v>0</v>
      </c>
      <c r="BA564" s="42">
        <f>COUNTIFS($T564:$AX564,"DO")</f>
        <v>11</v>
      </c>
      <c r="BB564" s="1">
        <f>COUNTIFS($T564:$AX564,"UPL")</f>
        <v>0</v>
      </c>
      <c r="BC564" s="42">
        <f>COUNTIFS($T564:$AX564,"LWP")</f>
        <v>2</v>
      </c>
      <c r="BD564" s="42">
        <f>SUM(COUNTIFS($T564:$AX564,{"PAT","MAT"}))</f>
        <v>0</v>
      </c>
      <c r="BE564" s="42">
        <f>COUNTIFS($T564:$AX564,"HO")</f>
        <v>0</v>
      </c>
      <c r="BF564" s="42">
        <f>COUNTIFS($T564:$AX564,"NA")</f>
        <v>0</v>
      </c>
      <c r="BG564" s="42">
        <f>COUNTIFS($T564:$AX564,"PL")</f>
        <v>1</v>
      </c>
      <c r="BH564" s="42">
        <f>COUNTIFS($T564:$AX564,"CL")</f>
        <v>2</v>
      </c>
      <c r="BI564" s="42">
        <f>COUNTIFS($T564:$AX564,"BL")</f>
        <v>0</v>
      </c>
      <c r="BJ564" s="42">
        <f>COUNTIFS($T564:$AX564,"CO")</f>
        <v>0</v>
      </c>
      <c r="BK564" s="42">
        <f t="shared" si="51"/>
        <v>3</v>
      </c>
      <c r="BL564" s="42">
        <f t="shared" si="52"/>
        <v>0</v>
      </c>
      <c r="BM564" s="42">
        <f t="shared" si="53"/>
        <v>1</v>
      </c>
      <c r="BN564" s="42">
        <f>SUM(AY564:BJ564)+SUM(COUNTIFS(Q564:AX564,{"TERM","RESIGNED"}))</f>
        <v>31</v>
      </c>
      <c r="BO564" s="1" t="s">
        <v>45</v>
      </c>
      <c r="BP564" s="42" t="s">
        <v>1019</v>
      </c>
      <c r="BQ564" s="34"/>
    </row>
    <row r="565" spans="1:69" x14ac:dyDescent="0.25">
      <c r="A565" s="32">
        <f t="shared" si="54"/>
        <v>563</v>
      </c>
      <c r="B565" s="1" t="s">
        <v>172</v>
      </c>
      <c r="C565" s="1">
        <v>104019</v>
      </c>
      <c r="D565" s="27">
        <v>104019</v>
      </c>
      <c r="E565" s="1" t="s">
        <v>946</v>
      </c>
      <c r="F565" s="34" t="s">
        <v>688</v>
      </c>
      <c r="G565" s="34" t="s">
        <v>190</v>
      </c>
      <c r="H565" s="30">
        <v>44803</v>
      </c>
      <c r="I565" s="30" t="s">
        <v>39</v>
      </c>
      <c r="J565" s="30" t="s">
        <v>39</v>
      </c>
      <c r="K565" s="42">
        <f t="shared" ca="1" si="49"/>
        <v>499</v>
      </c>
      <c r="L565" s="44" t="str">
        <f t="shared" si="50"/>
        <v>Billable</v>
      </c>
      <c r="M565" s="34" t="s">
        <v>187</v>
      </c>
      <c r="N565" s="1" t="s">
        <v>41</v>
      </c>
      <c r="O565" s="1" t="s">
        <v>42</v>
      </c>
      <c r="P565" s="1"/>
      <c r="Q565" s="1"/>
      <c r="R565" s="1" t="s">
        <v>43</v>
      </c>
      <c r="S565" s="33" t="s">
        <v>248</v>
      </c>
      <c r="T565" s="47" t="s">
        <v>965</v>
      </c>
      <c r="U565" s="47" t="s">
        <v>20</v>
      </c>
      <c r="V565" s="47" t="s">
        <v>20</v>
      </c>
      <c r="W565" s="47" t="s">
        <v>967</v>
      </c>
      <c r="X565" s="47" t="s">
        <v>965</v>
      </c>
      <c r="Y565" s="47" t="s">
        <v>965</v>
      </c>
      <c r="Z565" s="47" t="s">
        <v>965</v>
      </c>
      <c r="AA565" s="47" t="s">
        <v>965</v>
      </c>
      <c r="AB565" s="47" t="s">
        <v>20</v>
      </c>
      <c r="AC565" s="47" t="s">
        <v>20</v>
      </c>
      <c r="AD565" s="47" t="s">
        <v>965</v>
      </c>
      <c r="AE565" s="47" t="s">
        <v>965</v>
      </c>
      <c r="AF565" s="47" t="s">
        <v>965</v>
      </c>
      <c r="AG565" s="47" t="s">
        <v>967</v>
      </c>
      <c r="AH565" s="47" t="s">
        <v>968</v>
      </c>
      <c r="AI565" s="47" t="s">
        <v>20</v>
      </c>
      <c r="AJ565" s="47" t="s">
        <v>20</v>
      </c>
      <c r="AK565" s="47" t="s">
        <v>965</v>
      </c>
      <c r="AL565" s="47" t="s">
        <v>965</v>
      </c>
      <c r="AM565" s="47" t="s">
        <v>965</v>
      </c>
      <c r="AN565" s="47" t="s">
        <v>965</v>
      </c>
      <c r="AO565" s="47" t="s">
        <v>965</v>
      </c>
      <c r="AP565" s="47" t="s">
        <v>20</v>
      </c>
      <c r="AQ565" s="47" t="s">
        <v>20</v>
      </c>
      <c r="AR565" s="47" t="s">
        <v>20</v>
      </c>
      <c r="AS565" s="47" t="s">
        <v>967</v>
      </c>
      <c r="AT565" s="47" t="s">
        <v>968</v>
      </c>
      <c r="AU565" s="47" t="s">
        <v>968</v>
      </c>
      <c r="AV565" s="47" t="s">
        <v>968</v>
      </c>
      <c r="AW565" s="47" t="s">
        <v>20</v>
      </c>
      <c r="AX565" s="47" t="s">
        <v>20</v>
      </c>
      <c r="AY565" s="42">
        <f>COUNTIFS($T565:$AX565,"P")</f>
        <v>13</v>
      </c>
      <c r="AZ565" s="42">
        <f>COUNTIFS($T565:$AX565,"HD")/2</f>
        <v>0</v>
      </c>
      <c r="BA565" s="42">
        <f>COUNTIFS($T565:$AX565,"DO")</f>
        <v>11</v>
      </c>
      <c r="BB565" s="1">
        <f>COUNTIFS($T565:$AX565,"UPL")</f>
        <v>0</v>
      </c>
      <c r="BC565" s="42">
        <f>COUNTIFS($T565:$AX565,"LWP")</f>
        <v>0</v>
      </c>
      <c r="BD565" s="42">
        <f>SUM(COUNTIFS($T565:$AX565,{"PAT","MAT"}))</f>
        <v>0</v>
      </c>
      <c r="BE565" s="42">
        <f>COUNTIFS($T565:$AX565,"HO")</f>
        <v>0</v>
      </c>
      <c r="BF565" s="42">
        <f>COUNTIFS($T565:$AX565,"NA")</f>
        <v>0</v>
      </c>
      <c r="BG565" s="42">
        <f>COUNTIFS($T565:$AX565,"PL")</f>
        <v>4</v>
      </c>
      <c r="BH565" s="42">
        <f>COUNTIFS($T565:$AX565,"CL")</f>
        <v>3</v>
      </c>
      <c r="BI565" s="42">
        <f>COUNTIFS($T565:$AX565,"BL")</f>
        <v>0</v>
      </c>
      <c r="BJ565" s="42">
        <f>COUNTIFS($T565:$AX565,"CO")</f>
        <v>0</v>
      </c>
      <c r="BK565" s="42">
        <f t="shared" si="51"/>
        <v>7</v>
      </c>
      <c r="BL565" s="42">
        <f t="shared" si="52"/>
        <v>0</v>
      </c>
      <c r="BM565" s="42">
        <f t="shared" si="53"/>
        <v>1</v>
      </c>
      <c r="BN565" s="42">
        <f>SUM(AY565:BJ565)+SUM(COUNTIFS(Q565:AX565,{"TERM","RESIGNED"}))</f>
        <v>31</v>
      </c>
      <c r="BO565" s="1" t="s">
        <v>45</v>
      </c>
      <c r="BP565" s="42" t="s">
        <v>1020</v>
      </c>
      <c r="BQ565" s="34"/>
    </row>
    <row r="566" spans="1:69" x14ac:dyDescent="0.25">
      <c r="A566" s="32">
        <f t="shared" si="54"/>
        <v>564</v>
      </c>
      <c r="B566" s="1" t="s">
        <v>172</v>
      </c>
      <c r="C566" s="1">
        <v>104034</v>
      </c>
      <c r="D566" s="27">
        <v>104034</v>
      </c>
      <c r="E566" s="1" t="s">
        <v>946</v>
      </c>
      <c r="F566" s="34" t="s">
        <v>689</v>
      </c>
      <c r="G566" s="34" t="s">
        <v>123</v>
      </c>
      <c r="H566" s="30">
        <v>44803</v>
      </c>
      <c r="I566" s="30" t="s">
        <v>39</v>
      </c>
      <c r="J566" s="30" t="s">
        <v>39</v>
      </c>
      <c r="K566" s="42">
        <f t="shared" ca="1" si="49"/>
        <v>499</v>
      </c>
      <c r="L566" s="44" t="str">
        <f t="shared" si="50"/>
        <v>Billable</v>
      </c>
      <c r="M566" s="34" t="s">
        <v>124</v>
      </c>
      <c r="N566" s="1" t="s">
        <v>41</v>
      </c>
      <c r="O566" s="1" t="s">
        <v>42</v>
      </c>
      <c r="P566" s="1"/>
      <c r="Q566" s="1"/>
      <c r="R566" s="1" t="s">
        <v>43</v>
      </c>
      <c r="S566" s="33" t="s">
        <v>171</v>
      </c>
      <c r="T566" s="47" t="s">
        <v>965</v>
      </c>
      <c r="U566" s="47" t="s">
        <v>20</v>
      </c>
      <c r="V566" s="47" t="s">
        <v>20</v>
      </c>
      <c r="W566" s="47" t="s">
        <v>965</v>
      </c>
      <c r="X566" s="47" t="s">
        <v>965</v>
      </c>
      <c r="Y566" s="47" t="s">
        <v>965</v>
      </c>
      <c r="Z566" s="47" t="s">
        <v>965</v>
      </c>
      <c r="AA566" s="47" t="s">
        <v>965</v>
      </c>
      <c r="AB566" s="47" t="s">
        <v>20</v>
      </c>
      <c r="AC566" s="47" t="s">
        <v>20</v>
      </c>
      <c r="AD566" s="47" t="s">
        <v>965</v>
      </c>
      <c r="AE566" s="47" t="s">
        <v>965</v>
      </c>
      <c r="AF566" s="47" t="s">
        <v>965</v>
      </c>
      <c r="AG566" s="47" t="s">
        <v>965</v>
      </c>
      <c r="AH566" s="47" t="s">
        <v>965</v>
      </c>
      <c r="AI566" s="47" t="s">
        <v>20</v>
      </c>
      <c r="AJ566" s="47" t="s">
        <v>20</v>
      </c>
      <c r="AK566" s="47" t="s">
        <v>965</v>
      </c>
      <c r="AL566" s="47" t="s">
        <v>965</v>
      </c>
      <c r="AM566" s="47" t="s">
        <v>968</v>
      </c>
      <c r="AN566" s="47" t="s">
        <v>967</v>
      </c>
      <c r="AO566" s="47" t="s">
        <v>968</v>
      </c>
      <c r="AP566" s="47" t="s">
        <v>20</v>
      </c>
      <c r="AQ566" s="47" t="s">
        <v>20</v>
      </c>
      <c r="AR566" s="47" t="s">
        <v>20</v>
      </c>
      <c r="AS566" s="47" t="s">
        <v>968</v>
      </c>
      <c r="AT566" s="47" t="s">
        <v>968</v>
      </c>
      <c r="AU566" s="47" t="s">
        <v>968</v>
      </c>
      <c r="AV566" s="47" t="s">
        <v>968</v>
      </c>
      <c r="AW566" s="47" t="s">
        <v>20</v>
      </c>
      <c r="AX566" s="47" t="s">
        <v>20</v>
      </c>
      <c r="AY566" s="42">
        <f>COUNTIFS($T566:$AX566,"P")</f>
        <v>13</v>
      </c>
      <c r="AZ566" s="42">
        <f>COUNTIFS($T566:$AX566,"HD")/2</f>
        <v>0</v>
      </c>
      <c r="BA566" s="42">
        <f>COUNTIFS($T566:$AX566,"DO")</f>
        <v>11</v>
      </c>
      <c r="BB566" s="1">
        <f>COUNTIFS($T566:$AX566,"UPL")</f>
        <v>0</v>
      </c>
      <c r="BC566" s="42">
        <f>COUNTIFS($T566:$AX566,"LWP")</f>
        <v>0</v>
      </c>
      <c r="BD566" s="42">
        <f>SUM(COUNTIFS($T566:$AX566,{"PAT","MAT"}))</f>
        <v>0</v>
      </c>
      <c r="BE566" s="42">
        <f>COUNTIFS($T566:$AX566,"HO")</f>
        <v>0</v>
      </c>
      <c r="BF566" s="42">
        <f>COUNTIFS($T566:$AX566,"NA")</f>
        <v>0</v>
      </c>
      <c r="BG566" s="42">
        <f>COUNTIFS($T566:$AX566,"PL")</f>
        <v>6</v>
      </c>
      <c r="BH566" s="42">
        <f>COUNTIFS($T566:$AX566,"CL")</f>
        <v>1</v>
      </c>
      <c r="BI566" s="42">
        <f>COUNTIFS($T566:$AX566,"BL")</f>
        <v>0</v>
      </c>
      <c r="BJ566" s="42">
        <f>COUNTIFS($T566:$AX566,"CO")</f>
        <v>0</v>
      </c>
      <c r="BK566" s="42">
        <f t="shared" si="51"/>
        <v>7</v>
      </c>
      <c r="BL566" s="42">
        <f t="shared" si="52"/>
        <v>0</v>
      </c>
      <c r="BM566" s="42">
        <f t="shared" si="53"/>
        <v>1</v>
      </c>
      <c r="BN566" s="42">
        <f>SUM(AY566:BJ566)+SUM(COUNTIFS(Q566:AX566,{"TERM","RESIGNED"}))</f>
        <v>31</v>
      </c>
      <c r="BO566" s="1" t="s">
        <v>45</v>
      </c>
      <c r="BP566" s="42" t="s">
        <v>1018</v>
      </c>
      <c r="BQ566" s="34"/>
    </row>
    <row r="567" spans="1:69" x14ac:dyDescent="0.25">
      <c r="A567" s="32">
        <f t="shared" si="54"/>
        <v>565</v>
      </c>
      <c r="B567" s="1" t="s">
        <v>172</v>
      </c>
      <c r="C567" s="1">
        <v>104039</v>
      </c>
      <c r="D567" s="27">
        <v>104039</v>
      </c>
      <c r="E567" s="1" t="s">
        <v>946</v>
      </c>
      <c r="F567" s="34" t="s">
        <v>690</v>
      </c>
      <c r="G567" s="34" t="s">
        <v>123</v>
      </c>
      <c r="H567" s="30">
        <v>44803</v>
      </c>
      <c r="I567" s="30" t="s">
        <v>39</v>
      </c>
      <c r="J567" s="30" t="s">
        <v>39</v>
      </c>
      <c r="K567" s="42">
        <f t="shared" ca="1" si="49"/>
        <v>499</v>
      </c>
      <c r="L567" s="44" t="str">
        <f t="shared" si="50"/>
        <v>Billable</v>
      </c>
      <c r="M567" s="34" t="s">
        <v>124</v>
      </c>
      <c r="N567" s="1" t="s">
        <v>41</v>
      </c>
      <c r="O567" s="1" t="s">
        <v>42</v>
      </c>
      <c r="P567" s="1"/>
      <c r="Q567" s="1"/>
      <c r="R567" s="1" t="s">
        <v>43</v>
      </c>
      <c r="S567" s="33" t="s">
        <v>285</v>
      </c>
      <c r="T567" s="47" t="s">
        <v>967</v>
      </c>
      <c r="U567" s="47" t="s">
        <v>20</v>
      </c>
      <c r="V567" s="47" t="s">
        <v>20</v>
      </c>
      <c r="W567" s="47" t="s">
        <v>965</v>
      </c>
      <c r="X567" s="47" t="s">
        <v>965</v>
      </c>
      <c r="Y567" s="47" t="s">
        <v>965</v>
      </c>
      <c r="Z567" s="47" t="s">
        <v>965</v>
      </c>
      <c r="AA567" s="47" t="s">
        <v>965</v>
      </c>
      <c r="AB567" s="47" t="s">
        <v>20</v>
      </c>
      <c r="AC567" s="47" t="s">
        <v>20</v>
      </c>
      <c r="AD567" s="47" t="s">
        <v>965</v>
      </c>
      <c r="AE567" s="47" t="s">
        <v>965</v>
      </c>
      <c r="AF567" s="47" t="s">
        <v>965</v>
      </c>
      <c r="AG567" s="47" t="s">
        <v>965</v>
      </c>
      <c r="AH567" s="47" t="s">
        <v>965</v>
      </c>
      <c r="AI567" s="47" t="s">
        <v>20</v>
      </c>
      <c r="AJ567" s="47" t="s">
        <v>20</v>
      </c>
      <c r="AK567" s="47" t="s">
        <v>965</v>
      </c>
      <c r="AL567" s="47" t="s">
        <v>965</v>
      </c>
      <c r="AM567" s="47" t="s">
        <v>965</v>
      </c>
      <c r="AN567" s="47" t="s">
        <v>965</v>
      </c>
      <c r="AO567" s="47" t="s">
        <v>967</v>
      </c>
      <c r="AP567" s="47" t="s">
        <v>20</v>
      </c>
      <c r="AQ567" s="47" t="s">
        <v>20</v>
      </c>
      <c r="AR567" s="47" t="s">
        <v>20</v>
      </c>
      <c r="AS567" s="47" t="s">
        <v>968</v>
      </c>
      <c r="AT567" s="47" t="s">
        <v>968</v>
      </c>
      <c r="AU567" s="47" t="s">
        <v>968</v>
      </c>
      <c r="AV567" s="47" t="s">
        <v>968</v>
      </c>
      <c r="AW567" s="47" t="s">
        <v>20</v>
      </c>
      <c r="AX567" s="47" t="s">
        <v>20</v>
      </c>
      <c r="AY567" s="42">
        <f>COUNTIFS($T567:$AX567,"P")</f>
        <v>14</v>
      </c>
      <c r="AZ567" s="42">
        <f>COUNTIFS($T567:$AX567,"HD")/2</f>
        <v>0</v>
      </c>
      <c r="BA567" s="42">
        <f>COUNTIFS($T567:$AX567,"DO")</f>
        <v>11</v>
      </c>
      <c r="BB567" s="1">
        <f>COUNTIFS($T567:$AX567,"UPL")</f>
        <v>0</v>
      </c>
      <c r="BC567" s="42">
        <f>COUNTIFS($T567:$AX567,"LWP")</f>
        <v>0</v>
      </c>
      <c r="BD567" s="42">
        <f>SUM(COUNTIFS($T567:$AX567,{"PAT","MAT"}))</f>
        <v>0</v>
      </c>
      <c r="BE567" s="42">
        <f>COUNTIFS($T567:$AX567,"HO")</f>
        <v>0</v>
      </c>
      <c r="BF567" s="42">
        <f>COUNTIFS($T567:$AX567,"NA")</f>
        <v>0</v>
      </c>
      <c r="BG567" s="42">
        <f>COUNTIFS($T567:$AX567,"PL")</f>
        <v>4</v>
      </c>
      <c r="BH567" s="42">
        <f>COUNTIFS($T567:$AX567,"CL")</f>
        <v>2</v>
      </c>
      <c r="BI567" s="42">
        <f>COUNTIFS($T567:$AX567,"BL")</f>
        <v>0</v>
      </c>
      <c r="BJ567" s="42">
        <f>COUNTIFS($T567:$AX567,"CO")</f>
        <v>0</v>
      </c>
      <c r="BK567" s="42">
        <f t="shared" si="51"/>
        <v>6</v>
      </c>
      <c r="BL567" s="42">
        <f t="shared" si="52"/>
        <v>0</v>
      </c>
      <c r="BM567" s="42">
        <f t="shared" si="53"/>
        <v>1</v>
      </c>
      <c r="BN567" s="42">
        <f>SUM(AY567:BJ567)+SUM(COUNTIFS(Q567:AX567,{"TERM","RESIGNED"}))</f>
        <v>31</v>
      </c>
      <c r="BO567" s="1" t="s">
        <v>45</v>
      </c>
      <c r="BP567" s="42" t="s">
        <v>1023</v>
      </c>
      <c r="BQ567" s="34"/>
    </row>
    <row r="568" spans="1:69" x14ac:dyDescent="0.25">
      <c r="A568" s="32">
        <f t="shared" si="54"/>
        <v>566</v>
      </c>
      <c r="B568" s="1" t="s">
        <v>172</v>
      </c>
      <c r="C568" s="1">
        <v>104042</v>
      </c>
      <c r="D568" s="27">
        <v>104042</v>
      </c>
      <c r="E568" s="1" t="s">
        <v>946</v>
      </c>
      <c r="F568" s="34" t="s">
        <v>691</v>
      </c>
      <c r="G568" s="34" t="s">
        <v>123</v>
      </c>
      <c r="H568" s="30">
        <v>44803</v>
      </c>
      <c r="I568" s="30" t="s">
        <v>39</v>
      </c>
      <c r="J568" s="30" t="s">
        <v>39</v>
      </c>
      <c r="K568" s="42">
        <f t="shared" ca="1" si="49"/>
        <v>499</v>
      </c>
      <c r="L568" s="44" t="str">
        <f t="shared" si="50"/>
        <v>Billable</v>
      </c>
      <c r="M568" s="34" t="s">
        <v>124</v>
      </c>
      <c r="N568" s="1" t="s">
        <v>41</v>
      </c>
      <c r="O568" s="1" t="s">
        <v>42</v>
      </c>
      <c r="P568" s="1"/>
      <c r="Q568" s="1"/>
      <c r="R568" s="1" t="s">
        <v>43</v>
      </c>
      <c r="S568" s="33" t="s">
        <v>148</v>
      </c>
      <c r="T568" s="47" t="s">
        <v>967</v>
      </c>
      <c r="U568" s="47" t="s">
        <v>20</v>
      </c>
      <c r="V568" s="47" t="s">
        <v>20</v>
      </c>
      <c r="W568" s="47" t="s">
        <v>968</v>
      </c>
      <c r="X568" s="47" t="s">
        <v>965</v>
      </c>
      <c r="Y568" s="47" t="s">
        <v>965</v>
      </c>
      <c r="Z568" s="47" t="s">
        <v>965</v>
      </c>
      <c r="AA568" s="47" t="s">
        <v>965</v>
      </c>
      <c r="AB568" s="47" t="s">
        <v>20</v>
      </c>
      <c r="AC568" s="47" t="s">
        <v>20</v>
      </c>
      <c r="AD568" s="47" t="s">
        <v>965</v>
      </c>
      <c r="AE568" s="47" t="s">
        <v>965</v>
      </c>
      <c r="AF568" s="47" t="s">
        <v>965</v>
      </c>
      <c r="AG568" s="47" t="s">
        <v>965</v>
      </c>
      <c r="AH568" s="47" t="s">
        <v>965</v>
      </c>
      <c r="AI568" s="47" t="s">
        <v>20</v>
      </c>
      <c r="AJ568" s="47" t="s">
        <v>20</v>
      </c>
      <c r="AK568" s="47" t="s">
        <v>965</v>
      </c>
      <c r="AL568" s="47" t="s">
        <v>965</v>
      </c>
      <c r="AM568" s="47" t="s">
        <v>965</v>
      </c>
      <c r="AN568" s="47" t="s">
        <v>965</v>
      </c>
      <c r="AO568" s="47" t="s">
        <v>967</v>
      </c>
      <c r="AP568" s="47" t="s">
        <v>20</v>
      </c>
      <c r="AQ568" s="47" t="s">
        <v>20</v>
      </c>
      <c r="AR568" s="47" t="s">
        <v>20</v>
      </c>
      <c r="AS568" s="47" t="s">
        <v>965</v>
      </c>
      <c r="AT568" s="47" t="s">
        <v>965</v>
      </c>
      <c r="AU568" s="47" t="s">
        <v>965</v>
      </c>
      <c r="AV568" s="47" t="s">
        <v>965</v>
      </c>
      <c r="AW568" s="47" t="s">
        <v>20</v>
      </c>
      <c r="AX568" s="47" t="s">
        <v>20</v>
      </c>
      <c r="AY568" s="42">
        <f>COUNTIFS($T568:$AX568,"P")</f>
        <v>17</v>
      </c>
      <c r="AZ568" s="42">
        <f>COUNTIFS($T568:$AX568,"HD")/2</f>
        <v>0</v>
      </c>
      <c r="BA568" s="42">
        <f>COUNTIFS($T568:$AX568,"DO")</f>
        <v>11</v>
      </c>
      <c r="BB568" s="1">
        <f>COUNTIFS($T568:$AX568,"UPL")</f>
        <v>0</v>
      </c>
      <c r="BC568" s="42">
        <f>COUNTIFS($T568:$AX568,"LWP")</f>
        <v>0</v>
      </c>
      <c r="BD568" s="42">
        <f>SUM(COUNTIFS($T568:$AX568,{"PAT","MAT"}))</f>
        <v>0</v>
      </c>
      <c r="BE568" s="42">
        <f>COUNTIFS($T568:$AX568,"HO")</f>
        <v>0</v>
      </c>
      <c r="BF568" s="42">
        <f>COUNTIFS($T568:$AX568,"NA")</f>
        <v>0</v>
      </c>
      <c r="BG568" s="42">
        <f>COUNTIFS($T568:$AX568,"PL")</f>
        <v>1</v>
      </c>
      <c r="BH568" s="42">
        <f>COUNTIFS($T568:$AX568,"CL")</f>
        <v>2</v>
      </c>
      <c r="BI568" s="42">
        <f>COUNTIFS($T568:$AX568,"BL")</f>
        <v>0</v>
      </c>
      <c r="BJ568" s="42">
        <f>COUNTIFS($T568:$AX568,"CO")</f>
        <v>0</v>
      </c>
      <c r="BK568" s="42">
        <f t="shared" si="51"/>
        <v>3</v>
      </c>
      <c r="BL568" s="42">
        <f t="shared" si="52"/>
        <v>1</v>
      </c>
      <c r="BM568" s="42">
        <f t="shared" si="53"/>
        <v>1</v>
      </c>
      <c r="BN568" s="42">
        <f>SUM(AY568:BJ568)+SUM(COUNTIFS(Q568:AX568,{"TERM","RESIGNED"}))</f>
        <v>31</v>
      </c>
      <c r="BO568" s="1" t="s">
        <v>45</v>
      </c>
      <c r="BP568" s="42" t="s">
        <v>1023</v>
      </c>
      <c r="BQ568" s="34"/>
    </row>
    <row r="569" spans="1:69" x14ac:dyDescent="0.25">
      <c r="A569" s="32">
        <f t="shared" si="54"/>
        <v>567</v>
      </c>
      <c r="B569" s="1" t="s">
        <v>172</v>
      </c>
      <c r="C569" s="1">
        <v>104044</v>
      </c>
      <c r="D569" s="27">
        <v>104044</v>
      </c>
      <c r="E569" s="1" t="s">
        <v>946</v>
      </c>
      <c r="F569" s="34" t="s">
        <v>692</v>
      </c>
      <c r="G569" s="34" t="s">
        <v>123</v>
      </c>
      <c r="H569" s="30">
        <v>44803</v>
      </c>
      <c r="I569" s="30" t="s">
        <v>39</v>
      </c>
      <c r="J569" s="30" t="s">
        <v>39</v>
      </c>
      <c r="K569" s="42">
        <f t="shared" ca="1" si="49"/>
        <v>499</v>
      </c>
      <c r="L569" s="44" t="str">
        <f t="shared" si="50"/>
        <v>Billable</v>
      </c>
      <c r="M569" s="34" t="s">
        <v>124</v>
      </c>
      <c r="N569" s="1" t="s">
        <v>41</v>
      </c>
      <c r="O569" s="1" t="s">
        <v>42</v>
      </c>
      <c r="P569" s="1"/>
      <c r="Q569" s="1"/>
      <c r="R569" s="1" t="s">
        <v>43</v>
      </c>
      <c r="S569" s="33" t="s">
        <v>253</v>
      </c>
      <c r="T569" s="47" t="s">
        <v>965</v>
      </c>
      <c r="U569" s="47" t="s">
        <v>20</v>
      </c>
      <c r="V569" s="47" t="s">
        <v>20</v>
      </c>
      <c r="W569" s="47" t="s">
        <v>965</v>
      </c>
      <c r="X569" s="47" t="s">
        <v>967</v>
      </c>
      <c r="Y569" s="47" t="s">
        <v>967</v>
      </c>
      <c r="Z569" s="47" t="s">
        <v>965</v>
      </c>
      <c r="AA569" s="47" t="s">
        <v>965</v>
      </c>
      <c r="AB569" s="47" t="s">
        <v>20</v>
      </c>
      <c r="AC569" s="47" t="s">
        <v>20</v>
      </c>
      <c r="AD569" s="47" t="s">
        <v>965</v>
      </c>
      <c r="AE569" s="47" t="s">
        <v>965</v>
      </c>
      <c r="AF569" s="47" t="s">
        <v>965</v>
      </c>
      <c r="AG569" s="47" t="s">
        <v>968</v>
      </c>
      <c r="AH569" s="47" t="s">
        <v>965</v>
      </c>
      <c r="AI569" s="47" t="s">
        <v>20</v>
      </c>
      <c r="AJ569" s="47" t="s">
        <v>20</v>
      </c>
      <c r="AK569" s="47" t="s">
        <v>965</v>
      </c>
      <c r="AL569" s="47" t="s">
        <v>965</v>
      </c>
      <c r="AM569" s="47" t="s">
        <v>965</v>
      </c>
      <c r="AN569" s="47" t="s">
        <v>965</v>
      </c>
      <c r="AO569" s="47" t="s">
        <v>965</v>
      </c>
      <c r="AP569" s="47" t="s">
        <v>20</v>
      </c>
      <c r="AQ569" s="47" t="s">
        <v>20</v>
      </c>
      <c r="AR569" s="47" t="s">
        <v>20</v>
      </c>
      <c r="AS569" s="47" t="s">
        <v>965</v>
      </c>
      <c r="AT569" s="47" t="s">
        <v>965</v>
      </c>
      <c r="AU569" s="47" t="s">
        <v>967</v>
      </c>
      <c r="AV569" s="47" t="s">
        <v>965</v>
      </c>
      <c r="AW569" s="47" t="s">
        <v>20</v>
      </c>
      <c r="AX569" s="47" t="s">
        <v>20</v>
      </c>
      <c r="AY569" s="42">
        <f>COUNTIFS($T569:$AX569,"P")</f>
        <v>16</v>
      </c>
      <c r="AZ569" s="42">
        <f>COUNTIFS($T569:$AX569,"HD")/2</f>
        <v>0</v>
      </c>
      <c r="BA569" s="42">
        <f>COUNTIFS($T569:$AX569,"DO")</f>
        <v>11</v>
      </c>
      <c r="BB569" s="1">
        <f>COUNTIFS($T569:$AX569,"UPL")</f>
        <v>0</v>
      </c>
      <c r="BC569" s="42">
        <f>COUNTIFS($T569:$AX569,"LWP")</f>
        <v>0</v>
      </c>
      <c r="BD569" s="42">
        <f>SUM(COUNTIFS($T569:$AX569,{"PAT","MAT"}))</f>
        <v>0</v>
      </c>
      <c r="BE569" s="42">
        <f>COUNTIFS($T569:$AX569,"HO")</f>
        <v>0</v>
      </c>
      <c r="BF569" s="42">
        <f>COUNTIFS($T569:$AX569,"NA")</f>
        <v>0</v>
      </c>
      <c r="BG569" s="42">
        <f>COUNTIFS($T569:$AX569,"PL")</f>
        <v>1</v>
      </c>
      <c r="BH569" s="42">
        <f>COUNTIFS($T569:$AX569,"CL")</f>
        <v>3</v>
      </c>
      <c r="BI569" s="42">
        <f>COUNTIFS($T569:$AX569,"BL")</f>
        <v>0</v>
      </c>
      <c r="BJ569" s="42">
        <f>COUNTIFS($T569:$AX569,"CO")</f>
        <v>0</v>
      </c>
      <c r="BK569" s="42">
        <f t="shared" si="51"/>
        <v>4</v>
      </c>
      <c r="BL569" s="42">
        <f t="shared" si="52"/>
        <v>0</v>
      </c>
      <c r="BM569" s="42">
        <f t="shared" si="53"/>
        <v>1</v>
      </c>
      <c r="BN569" s="42">
        <f>SUM(AY569:BJ569)+SUM(COUNTIFS(Q569:AX569,{"TERM","RESIGNED"}))</f>
        <v>31</v>
      </c>
      <c r="BO569" s="1" t="s">
        <v>45</v>
      </c>
      <c r="BP569" s="42" t="s">
        <v>1018</v>
      </c>
      <c r="BQ569" s="34"/>
    </row>
    <row r="570" spans="1:69" x14ac:dyDescent="0.25">
      <c r="A570" s="32">
        <f t="shared" si="54"/>
        <v>568</v>
      </c>
      <c r="B570" s="1" t="s">
        <v>172</v>
      </c>
      <c r="C570" s="1">
        <v>104057</v>
      </c>
      <c r="D570" s="27">
        <v>104057</v>
      </c>
      <c r="E570" s="1" t="s">
        <v>945</v>
      </c>
      <c r="F570" s="34" t="s">
        <v>697</v>
      </c>
      <c r="G570" s="34" t="s">
        <v>190</v>
      </c>
      <c r="H570" s="30">
        <v>44806</v>
      </c>
      <c r="I570" s="30" t="s">
        <v>39</v>
      </c>
      <c r="J570" s="30" t="s">
        <v>39</v>
      </c>
      <c r="K570" s="42">
        <f t="shared" ca="1" si="49"/>
        <v>496</v>
      </c>
      <c r="L570" s="44" t="str">
        <f t="shared" si="50"/>
        <v>Billable</v>
      </c>
      <c r="M570" s="34" t="s">
        <v>187</v>
      </c>
      <c r="N570" s="1" t="s">
        <v>41</v>
      </c>
      <c r="O570" s="1" t="s">
        <v>42</v>
      </c>
      <c r="P570" s="1"/>
      <c r="Q570" s="1"/>
      <c r="R570" s="1" t="s">
        <v>43</v>
      </c>
      <c r="S570" s="33" t="s">
        <v>248</v>
      </c>
      <c r="T570" s="47" t="s">
        <v>22</v>
      </c>
      <c r="U570" s="47" t="s">
        <v>20</v>
      </c>
      <c r="V570" s="47" t="s">
        <v>20</v>
      </c>
      <c r="W570" s="47" t="s">
        <v>22</v>
      </c>
      <c r="X570" s="47" t="s">
        <v>965</v>
      </c>
      <c r="Y570" s="47" t="s">
        <v>965</v>
      </c>
      <c r="Z570" s="47" t="s">
        <v>965</v>
      </c>
      <c r="AA570" s="47" t="s">
        <v>965</v>
      </c>
      <c r="AB570" s="47" t="s">
        <v>20</v>
      </c>
      <c r="AC570" s="47" t="s">
        <v>20</v>
      </c>
      <c r="AD570" s="47" t="s">
        <v>965</v>
      </c>
      <c r="AE570" s="47" t="s">
        <v>965</v>
      </c>
      <c r="AF570" s="47" t="s">
        <v>965</v>
      </c>
      <c r="AG570" s="47" t="s">
        <v>966</v>
      </c>
      <c r="AH570" s="47" t="s">
        <v>965</v>
      </c>
      <c r="AI570" s="47" t="s">
        <v>20</v>
      </c>
      <c r="AJ570" s="47" t="s">
        <v>20</v>
      </c>
      <c r="AK570" s="47" t="s">
        <v>965</v>
      </c>
      <c r="AL570" s="47" t="s">
        <v>965</v>
      </c>
      <c r="AM570" s="47" t="s">
        <v>965</v>
      </c>
      <c r="AN570" s="47" t="s">
        <v>965</v>
      </c>
      <c r="AO570" s="47" t="s">
        <v>965</v>
      </c>
      <c r="AP570" s="47" t="s">
        <v>20</v>
      </c>
      <c r="AQ570" s="47" t="s">
        <v>20</v>
      </c>
      <c r="AR570" s="47" t="s">
        <v>20</v>
      </c>
      <c r="AS570" s="47" t="s">
        <v>967</v>
      </c>
      <c r="AT570" s="47" t="s">
        <v>965</v>
      </c>
      <c r="AU570" s="47" t="s">
        <v>966</v>
      </c>
      <c r="AV570" s="47" t="s">
        <v>965</v>
      </c>
      <c r="AW570" s="47" t="s">
        <v>20</v>
      </c>
      <c r="AX570" s="47" t="s">
        <v>20</v>
      </c>
      <c r="AY570" s="42">
        <f>COUNTIFS($T570:$AX570,"P")</f>
        <v>15</v>
      </c>
      <c r="AZ570" s="42">
        <f>COUNTIFS($T570:$AX570,"HD")/2</f>
        <v>1</v>
      </c>
      <c r="BA570" s="42">
        <f>COUNTIFS($T570:$AX570,"DO")</f>
        <v>11</v>
      </c>
      <c r="BB570" s="1">
        <f>COUNTIFS($T570:$AX570,"UPL")</f>
        <v>0</v>
      </c>
      <c r="BC570" s="42">
        <f>COUNTIFS($T570:$AX570,"LWP")</f>
        <v>2</v>
      </c>
      <c r="BD570" s="42">
        <f>SUM(COUNTIFS($T570:$AX570,{"PAT","MAT"}))</f>
        <v>0</v>
      </c>
      <c r="BE570" s="42">
        <f>COUNTIFS($T570:$AX570,"HO")</f>
        <v>0</v>
      </c>
      <c r="BF570" s="42">
        <f>COUNTIFS($T570:$AX570,"NA")</f>
        <v>0</v>
      </c>
      <c r="BG570" s="42">
        <f>COUNTIFS($T570:$AX570,"PL")</f>
        <v>0</v>
      </c>
      <c r="BH570" s="42">
        <f>COUNTIFS($T570:$AX570,"CL")</f>
        <v>1</v>
      </c>
      <c r="BI570" s="42">
        <f>COUNTIFS($T570:$AX570,"BL")</f>
        <v>0</v>
      </c>
      <c r="BJ570" s="42">
        <f>COUNTIFS($T570:$AX570,"CO")</f>
        <v>0</v>
      </c>
      <c r="BK570" s="42">
        <f t="shared" si="51"/>
        <v>1</v>
      </c>
      <c r="BL570" s="42">
        <f t="shared" si="52"/>
        <v>0</v>
      </c>
      <c r="BM570" s="42">
        <f t="shared" si="53"/>
        <v>1</v>
      </c>
      <c r="BN570" s="42">
        <f>SUM(AY570:BJ570)+SUM(COUNTIFS(Q570:AX570,{"TERM","RESIGNED"}))</f>
        <v>30</v>
      </c>
      <c r="BO570" s="1" t="s">
        <v>45</v>
      </c>
      <c r="BP570" s="42" t="s">
        <v>1020</v>
      </c>
      <c r="BQ570" s="34"/>
    </row>
    <row r="571" spans="1:69" x14ac:dyDescent="0.25">
      <c r="A571" s="32">
        <f t="shared" si="54"/>
        <v>569</v>
      </c>
      <c r="B571" s="1" t="s">
        <v>172</v>
      </c>
      <c r="C571" s="1">
        <v>104059</v>
      </c>
      <c r="D571" s="27">
        <v>104059</v>
      </c>
      <c r="E571" s="1" t="s">
        <v>945</v>
      </c>
      <c r="F571" s="34" t="s">
        <v>698</v>
      </c>
      <c r="G571" s="34" t="s">
        <v>190</v>
      </c>
      <c r="H571" s="30">
        <v>44806</v>
      </c>
      <c r="I571" s="30" t="s">
        <v>39</v>
      </c>
      <c r="J571" s="30" t="s">
        <v>39</v>
      </c>
      <c r="K571" s="42">
        <f t="shared" ca="1" si="49"/>
        <v>496</v>
      </c>
      <c r="L571" s="44" t="str">
        <f t="shared" si="50"/>
        <v>Billable</v>
      </c>
      <c r="M571" s="34" t="s">
        <v>187</v>
      </c>
      <c r="N571" s="1" t="s">
        <v>41</v>
      </c>
      <c r="O571" s="1" t="s">
        <v>42</v>
      </c>
      <c r="P571" s="1"/>
      <c r="Q571" s="1"/>
      <c r="R571" s="1" t="s">
        <v>43</v>
      </c>
      <c r="S571" s="33" t="s">
        <v>443</v>
      </c>
      <c r="T571" s="47" t="s">
        <v>22</v>
      </c>
      <c r="U571" s="47" t="s">
        <v>20</v>
      </c>
      <c r="V571" s="47" t="s">
        <v>20</v>
      </c>
      <c r="W571" s="47" t="s">
        <v>965</v>
      </c>
      <c r="X571" s="47" t="s">
        <v>965</v>
      </c>
      <c r="Y571" s="47" t="s">
        <v>965</v>
      </c>
      <c r="Z571" s="47" t="s">
        <v>965</v>
      </c>
      <c r="AA571" s="47" t="s">
        <v>965</v>
      </c>
      <c r="AB571" s="47" t="s">
        <v>20</v>
      </c>
      <c r="AC571" s="47" t="s">
        <v>20</v>
      </c>
      <c r="AD571" s="47" t="s">
        <v>965</v>
      </c>
      <c r="AE571" s="47" t="s">
        <v>965</v>
      </c>
      <c r="AF571" s="47" t="s">
        <v>965</v>
      </c>
      <c r="AG571" s="47" t="s">
        <v>965</v>
      </c>
      <c r="AH571" s="47" t="s">
        <v>965</v>
      </c>
      <c r="AI571" s="47" t="s">
        <v>20</v>
      </c>
      <c r="AJ571" s="47" t="s">
        <v>20</v>
      </c>
      <c r="AK571" s="47" t="s">
        <v>965</v>
      </c>
      <c r="AL571" s="47" t="s">
        <v>965</v>
      </c>
      <c r="AM571" s="47" t="s">
        <v>965</v>
      </c>
      <c r="AN571" s="47" t="s">
        <v>965</v>
      </c>
      <c r="AO571" s="47" t="s">
        <v>965</v>
      </c>
      <c r="AP571" s="47" t="s">
        <v>20</v>
      </c>
      <c r="AQ571" s="47" t="s">
        <v>20</v>
      </c>
      <c r="AR571" s="47" t="s">
        <v>20</v>
      </c>
      <c r="AS571" s="47" t="s">
        <v>21</v>
      </c>
      <c r="AT571" s="47" t="s">
        <v>967</v>
      </c>
      <c r="AU571" s="47" t="s">
        <v>968</v>
      </c>
      <c r="AV571" s="47" t="s">
        <v>967</v>
      </c>
      <c r="AW571" s="47" t="s">
        <v>20</v>
      </c>
      <c r="AX571" s="47" t="s">
        <v>20</v>
      </c>
      <c r="AY571" s="42">
        <f>COUNTIFS($T571:$AX571,"P")</f>
        <v>15</v>
      </c>
      <c r="AZ571" s="42">
        <f>COUNTIFS($T571:$AX571,"HD")/2</f>
        <v>0</v>
      </c>
      <c r="BA571" s="42">
        <f>COUNTIFS($T571:$AX571,"DO")</f>
        <v>11</v>
      </c>
      <c r="BB571" s="1">
        <f>COUNTIFS($T571:$AX571,"UPL")</f>
        <v>1</v>
      </c>
      <c r="BC571" s="42">
        <f>COUNTIFS($T571:$AX571,"LWP")</f>
        <v>1</v>
      </c>
      <c r="BD571" s="42">
        <f>SUM(COUNTIFS($T571:$AX571,{"PAT","MAT"}))</f>
        <v>0</v>
      </c>
      <c r="BE571" s="42">
        <f>COUNTIFS($T571:$AX571,"HO")</f>
        <v>0</v>
      </c>
      <c r="BF571" s="42">
        <f>COUNTIFS($T571:$AX571,"NA")</f>
        <v>0</v>
      </c>
      <c r="BG571" s="42">
        <f>COUNTIFS($T571:$AX571,"PL")</f>
        <v>1</v>
      </c>
      <c r="BH571" s="42">
        <f>COUNTIFS($T571:$AX571,"CL")</f>
        <v>2</v>
      </c>
      <c r="BI571" s="42">
        <f>COUNTIFS($T571:$AX571,"BL")</f>
        <v>0</v>
      </c>
      <c r="BJ571" s="42">
        <f>COUNTIFS($T571:$AX571,"CO")</f>
        <v>0</v>
      </c>
      <c r="BK571" s="42">
        <f t="shared" si="51"/>
        <v>3</v>
      </c>
      <c r="BL571" s="42">
        <f t="shared" si="52"/>
        <v>0</v>
      </c>
      <c r="BM571" s="42">
        <f t="shared" si="53"/>
        <v>1</v>
      </c>
      <c r="BN571" s="42">
        <f>SUM(AY571:BJ571)+SUM(COUNTIFS(Q571:AX571,{"TERM","RESIGNED"}))</f>
        <v>31</v>
      </c>
      <c r="BO571" s="1" t="s">
        <v>45</v>
      </c>
      <c r="BP571" s="42" t="s">
        <v>1021</v>
      </c>
      <c r="BQ571" s="34"/>
    </row>
    <row r="572" spans="1:69" x14ac:dyDescent="0.25">
      <c r="A572" s="32">
        <f t="shared" si="54"/>
        <v>570</v>
      </c>
      <c r="B572" s="1" t="s">
        <v>172</v>
      </c>
      <c r="C572" s="1">
        <v>104071</v>
      </c>
      <c r="D572" s="27">
        <v>104071</v>
      </c>
      <c r="E572" s="1" t="s">
        <v>946</v>
      </c>
      <c r="F572" s="34" t="s">
        <v>694</v>
      </c>
      <c r="G572" s="34" t="s">
        <v>123</v>
      </c>
      <c r="H572" s="30">
        <v>44806</v>
      </c>
      <c r="I572" s="30" t="s">
        <v>39</v>
      </c>
      <c r="J572" s="30" t="s">
        <v>39</v>
      </c>
      <c r="K572" s="42">
        <f t="shared" ca="1" si="49"/>
        <v>496</v>
      </c>
      <c r="L572" s="44" t="str">
        <f t="shared" si="50"/>
        <v>Billable</v>
      </c>
      <c r="M572" s="34" t="s">
        <v>124</v>
      </c>
      <c r="N572" s="1" t="s">
        <v>41</v>
      </c>
      <c r="O572" s="1" t="s">
        <v>42</v>
      </c>
      <c r="P572" s="1"/>
      <c r="Q572" s="1"/>
      <c r="R572" s="1" t="s">
        <v>43</v>
      </c>
      <c r="S572" s="33" t="s">
        <v>135</v>
      </c>
      <c r="T572" s="47" t="s">
        <v>967</v>
      </c>
      <c r="U572" s="47" t="s">
        <v>20</v>
      </c>
      <c r="V572" s="47" t="s">
        <v>20</v>
      </c>
      <c r="W572" s="47" t="s">
        <v>965</v>
      </c>
      <c r="X572" s="47" t="s">
        <v>965</v>
      </c>
      <c r="Y572" s="47" t="s">
        <v>965</v>
      </c>
      <c r="Z572" s="47" t="s">
        <v>965</v>
      </c>
      <c r="AA572" s="47" t="s">
        <v>965</v>
      </c>
      <c r="AB572" s="47" t="s">
        <v>20</v>
      </c>
      <c r="AC572" s="47" t="s">
        <v>20</v>
      </c>
      <c r="AD572" s="47" t="s">
        <v>965</v>
      </c>
      <c r="AE572" s="47" t="s">
        <v>22</v>
      </c>
      <c r="AF572" s="47" t="s">
        <v>965</v>
      </c>
      <c r="AG572" s="47" t="s">
        <v>965</v>
      </c>
      <c r="AH572" s="47" t="s">
        <v>968</v>
      </c>
      <c r="AI572" s="47" t="s">
        <v>20</v>
      </c>
      <c r="AJ572" s="47" t="s">
        <v>20</v>
      </c>
      <c r="AK572" s="47" t="s">
        <v>968</v>
      </c>
      <c r="AL572" s="47" t="s">
        <v>22</v>
      </c>
      <c r="AM572" s="47" t="s">
        <v>965</v>
      </c>
      <c r="AN572" s="47" t="s">
        <v>965</v>
      </c>
      <c r="AO572" s="47" t="s">
        <v>965</v>
      </c>
      <c r="AP572" s="47" t="s">
        <v>20</v>
      </c>
      <c r="AQ572" s="47" t="s">
        <v>20</v>
      </c>
      <c r="AR572" s="47" t="s">
        <v>20</v>
      </c>
      <c r="AS572" s="47" t="s">
        <v>21</v>
      </c>
      <c r="AT572" s="47" t="s">
        <v>21</v>
      </c>
      <c r="AU572" s="47" t="s">
        <v>965</v>
      </c>
      <c r="AV572" s="47" t="s">
        <v>22</v>
      </c>
      <c r="AW572" s="47" t="s">
        <v>20</v>
      </c>
      <c r="AX572" s="47" t="s">
        <v>20</v>
      </c>
      <c r="AY572" s="42">
        <f>COUNTIFS($T572:$AX572,"P")</f>
        <v>12</v>
      </c>
      <c r="AZ572" s="42">
        <f>COUNTIFS($T572:$AX572,"HD")/2</f>
        <v>0</v>
      </c>
      <c r="BA572" s="42">
        <f>COUNTIFS($T572:$AX572,"DO")</f>
        <v>11</v>
      </c>
      <c r="BB572" s="1">
        <f>COUNTIFS($T572:$AX572,"UPL")</f>
        <v>2</v>
      </c>
      <c r="BC572" s="42">
        <f>COUNTIFS($T572:$AX572,"LWP")</f>
        <v>3</v>
      </c>
      <c r="BD572" s="42">
        <f>SUM(COUNTIFS($T572:$AX572,{"PAT","MAT"}))</f>
        <v>0</v>
      </c>
      <c r="BE572" s="42">
        <f>COUNTIFS($T572:$AX572,"HO")</f>
        <v>0</v>
      </c>
      <c r="BF572" s="42">
        <f>COUNTIFS($T572:$AX572,"NA")</f>
        <v>0</v>
      </c>
      <c r="BG572" s="42">
        <f>COUNTIFS($T572:$AX572,"PL")</f>
        <v>2</v>
      </c>
      <c r="BH572" s="42">
        <f>COUNTIFS($T572:$AX572,"CL")</f>
        <v>1</v>
      </c>
      <c r="BI572" s="42">
        <f>COUNTIFS($T572:$AX572,"BL")</f>
        <v>0</v>
      </c>
      <c r="BJ572" s="42">
        <f>COUNTIFS($T572:$AX572,"CO")</f>
        <v>0</v>
      </c>
      <c r="BK572" s="42">
        <f t="shared" si="51"/>
        <v>3</v>
      </c>
      <c r="BL572" s="42">
        <f t="shared" si="52"/>
        <v>0</v>
      </c>
      <c r="BM572" s="42">
        <f t="shared" si="53"/>
        <v>0</v>
      </c>
      <c r="BN572" s="42">
        <f>SUM(AY572:BJ572)+SUM(COUNTIFS(Q572:AX572,{"TERM","RESIGNED"}))</f>
        <v>31</v>
      </c>
      <c r="BO572" s="1" t="s">
        <v>45</v>
      </c>
      <c r="BP572" s="42" t="s">
        <v>1018</v>
      </c>
      <c r="BQ572" s="34"/>
    </row>
    <row r="573" spans="1:69" x14ac:dyDescent="0.25">
      <c r="A573" s="32">
        <f t="shared" si="54"/>
        <v>571</v>
      </c>
      <c r="B573" s="1" t="s">
        <v>172</v>
      </c>
      <c r="C573" s="1">
        <v>104089</v>
      </c>
      <c r="D573" s="27">
        <v>104089</v>
      </c>
      <c r="E573" s="1" t="s">
        <v>946</v>
      </c>
      <c r="F573" s="34" t="s">
        <v>699</v>
      </c>
      <c r="G573" s="34" t="s">
        <v>80</v>
      </c>
      <c r="H573" s="30">
        <v>44811</v>
      </c>
      <c r="I573" s="30" t="s">
        <v>39</v>
      </c>
      <c r="J573" s="30" t="s">
        <v>39</v>
      </c>
      <c r="K573" s="42">
        <f t="shared" ca="1" si="49"/>
        <v>491</v>
      </c>
      <c r="L573" s="44" t="str">
        <f t="shared" si="50"/>
        <v>Non Billable</v>
      </c>
      <c r="M573" s="34" t="s">
        <v>56</v>
      </c>
      <c r="N573" s="1" t="s">
        <v>41</v>
      </c>
      <c r="O573" s="1" t="s">
        <v>42</v>
      </c>
      <c r="P573" s="1"/>
      <c r="Q573" s="1"/>
      <c r="R573" s="1" t="s">
        <v>43</v>
      </c>
      <c r="S573" s="33" t="s">
        <v>990</v>
      </c>
      <c r="T573" s="47" t="s">
        <v>965</v>
      </c>
      <c r="U573" s="47" t="s">
        <v>20</v>
      </c>
      <c r="V573" s="47" t="s">
        <v>20</v>
      </c>
      <c r="W573" s="47" t="s">
        <v>967</v>
      </c>
      <c r="X573" s="47" t="s">
        <v>965</v>
      </c>
      <c r="Y573" s="47" t="s">
        <v>965</v>
      </c>
      <c r="Z573" s="47" t="s">
        <v>965</v>
      </c>
      <c r="AA573" s="47" t="s">
        <v>965</v>
      </c>
      <c r="AB573" s="47" t="s">
        <v>20</v>
      </c>
      <c r="AC573" s="47" t="s">
        <v>20</v>
      </c>
      <c r="AD573" s="47" t="s">
        <v>965</v>
      </c>
      <c r="AE573" s="47" t="s">
        <v>965</v>
      </c>
      <c r="AF573" s="47" t="s">
        <v>965</v>
      </c>
      <c r="AG573" s="47" t="s">
        <v>965</v>
      </c>
      <c r="AH573" s="47" t="s">
        <v>965</v>
      </c>
      <c r="AI573" s="47" t="s">
        <v>20</v>
      </c>
      <c r="AJ573" s="47" t="s">
        <v>20</v>
      </c>
      <c r="AK573" s="47" t="s">
        <v>965</v>
      </c>
      <c r="AL573" s="47" t="s">
        <v>965</v>
      </c>
      <c r="AM573" s="47" t="s">
        <v>965</v>
      </c>
      <c r="AN573" s="47" t="s">
        <v>965</v>
      </c>
      <c r="AO573" s="47" t="s">
        <v>965</v>
      </c>
      <c r="AP573" s="47" t="s">
        <v>20</v>
      </c>
      <c r="AQ573" s="47" t="s">
        <v>20</v>
      </c>
      <c r="AR573" s="47" t="s">
        <v>20</v>
      </c>
      <c r="AS573" s="47" t="s">
        <v>965</v>
      </c>
      <c r="AT573" s="47" t="s">
        <v>965</v>
      </c>
      <c r="AU573" s="47" t="s">
        <v>965</v>
      </c>
      <c r="AV573" s="47" t="s">
        <v>965</v>
      </c>
      <c r="AW573" s="47" t="s">
        <v>20</v>
      </c>
      <c r="AX573" s="47" t="s">
        <v>20</v>
      </c>
      <c r="AY573" s="42">
        <f>COUNTIFS($T573:$AX573,"P")</f>
        <v>19</v>
      </c>
      <c r="AZ573" s="42">
        <f>COUNTIFS($T573:$AX573,"HD")/2</f>
        <v>0</v>
      </c>
      <c r="BA573" s="42">
        <f>COUNTIFS($T573:$AX573,"DO")</f>
        <v>11</v>
      </c>
      <c r="BB573" s="1">
        <f>COUNTIFS($T573:$AX573,"UPL")</f>
        <v>0</v>
      </c>
      <c r="BC573" s="42">
        <f>COUNTIFS($T573:$AX573,"LWP")</f>
        <v>0</v>
      </c>
      <c r="BD573" s="42">
        <f>SUM(COUNTIFS($T573:$AX573,{"PAT","MAT"}))</f>
        <v>0</v>
      </c>
      <c r="BE573" s="42">
        <f>COUNTIFS($T573:$AX573,"HO")</f>
        <v>0</v>
      </c>
      <c r="BF573" s="42">
        <f>COUNTIFS($T573:$AX573,"NA")</f>
        <v>0</v>
      </c>
      <c r="BG573" s="42">
        <f>COUNTIFS($T573:$AX573,"PL")</f>
        <v>0</v>
      </c>
      <c r="BH573" s="42">
        <f>COUNTIFS($T573:$AX573,"CL")</f>
        <v>1</v>
      </c>
      <c r="BI573" s="42">
        <f>COUNTIFS($T573:$AX573,"BL")</f>
        <v>0</v>
      </c>
      <c r="BJ573" s="42">
        <f>COUNTIFS($T573:$AX573,"CO")</f>
        <v>0</v>
      </c>
      <c r="BK573" s="42">
        <f t="shared" si="51"/>
        <v>1</v>
      </c>
      <c r="BL573" s="42">
        <f t="shared" si="52"/>
        <v>1</v>
      </c>
      <c r="BM573" s="42">
        <f t="shared" si="53"/>
        <v>1</v>
      </c>
      <c r="BN573" s="42">
        <f>SUM(AY573:BJ573)+SUM(COUNTIFS(Q573:AX573,{"TERM","RESIGNED"}))</f>
        <v>31</v>
      </c>
      <c r="BO573" s="1" t="s">
        <v>45</v>
      </c>
      <c r="BP573" s="42" t="s">
        <v>1222</v>
      </c>
      <c r="BQ573" s="34"/>
    </row>
    <row r="574" spans="1:69" x14ac:dyDescent="0.25">
      <c r="A574" s="32">
        <f t="shared" si="54"/>
        <v>572</v>
      </c>
      <c r="B574" s="1" t="s">
        <v>172</v>
      </c>
      <c r="C574" s="1">
        <v>104093</v>
      </c>
      <c r="D574" s="27">
        <v>104093</v>
      </c>
      <c r="E574" s="1" t="s">
        <v>946</v>
      </c>
      <c r="F574" s="34" t="s">
        <v>700</v>
      </c>
      <c r="G574" s="34" t="s">
        <v>190</v>
      </c>
      <c r="H574" s="30">
        <v>44811</v>
      </c>
      <c r="I574" s="30" t="s">
        <v>39</v>
      </c>
      <c r="J574" s="30" t="s">
        <v>39</v>
      </c>
      <c r="K574" s="42">
        <f t="shared" ca="1" si="49"/>
        <v>491</v>
      </c>
      <c r="L574" s="44" t="str">
        <f t="shared" si="50"/>
        <v>Billable</v>
      </c>
      <c r="M574" s="34" t="s">
        <v>187</v>
      </c>
      <c r="N574" s="1" t="s">
        <v>41</v>
      </c>
      <c r="O574" s="1" t="s">
        <v>42</v>
      </c>
      <c r="P574" s="1"/>
      <c r="Q574" s="1"/>
      <c r="R574" s="1" t="s">
        <v>43</v>
      </c>
      <c r="S574" s="33" t="s">
        <v>250</v>
      </c>
      <c r="T574" s="47" t="s">
        <v>965</v>
      </c>
      <c r="U574" s="47" t="s">
        <v>20</v>
      </c>
      <c r="V574" s="47" t="s">
        <v>20</v>
      </c>
      <c r="W574" s="47" t="s">
        <v>967</v>
      </c>
      <c r="X574" s="47" t="s">
        <v>965</v>
      </c>
      <c r="Y574" s="47" t="s">
        <v>965</v>
      </c>
      <c r="Z574" s="47" t="s">
        <v>965</v>
      </c>
      <c r="AA574" s="47" t="s">
        <v>965</v>
      </c>
      <c r="AB574" s="47" t="s">
        <v>20</v>
      </c>
      <c r="AC574" s="47" t="s">
        <v>20</v>
      </c>
      <c r="AD574" s="47" t="s">
        <v>965</v>
      </c>
      <c r="AE574" s="47" t="s">
        <v>965</v>
      </c>
      <c r="AF574" s="47" t="s">
        <v>965</v>
      </c>
      <c r="AG574" s="47" t="s">
        <v>965</v>
      </c>
      <c r="AH574" s="47" t="s">
        <v>965</v>
      </c>
      <c r="AI574" s="47" t="s">
        <v>20</v>
      </c>
      <c r="AJ574" s="47" t="s">
        <v>20</v>
      </c>
      <c r="AK574" s="47" t="s">
        <v>965</v>
      </c>
      <c r="AL574" s="47" t="s">
        <v>965</v>
      </c>
      <c r="AM574" s="47" t="s">
        <v>965</v>
      </c>
      <c r="AN574" s="47" t="s">
        <v>965</v>
      </c>
      <c r="AO574" s="47" t="s">
        <v>965</v>
      </c>
      <c r="AP574" s="47" t="s">
        <v>20</v>
      </c>
      <c r="AQ574" s="47" t="s">
        <v>20</v>
      </c>
      <c r="AR574" s="47" t="s">
        <v>20</v>
      </c>
      <c r="AS574" s="47" t="s">
        <v>965</v>
      </c>
      <c r="AT574" s="47" t="s">
        <v>22</v>
      </c>
      <c r="AU574" s="47" t="s">
        <v>967</v>
      </c>
      <c r="AV574" s="47" t="s">
        <v>967</v>
      </c>
      <c r="AW574" s="47" t="s">
        <v>20</v>
      </c>
      <c r="AX574" s="47" t="s">
        <v>20</v>
      </c>
      <c r="AY574" s="42">
        <f>COUNTIFS($T574:$AX574,"P")</f>
        <v>16</v>
      </c>
      <c r="AZ574" s="42">
        <f>COUNTIFS($T574:$AX574,"HD")/2</f>
        <v>0</v>
      </c>
      <c r="BA574" s="42">
        <f>COUNTIFS($T574:$AX574,"DO")</f>
        <v>11</v>
      </c>
      <c r="BB574" s="1">
        <f>COUNTIFS($T574:$AX574,"UPL")</f>
        <v>0</v>
      </c>
      <c r="BC574" s="42">
        <f>COUNTIFS($T574:$AX574,"LWP")</f>
        <v>1</v>
      </c>
      <c r="BD574" s="42">
        <f>SUM(COUNTIFS($T574:$AX574,{"PAT","MAT"}))</f>
        <v>0</v>
      </c>
      <c r="BE574" s="42">
        <f>COUNTIFS($T574:$AX574,"HO")</f>
        <v>0</v>
      </c>
      <c r="BF574" s="42">
        <f>COUNTIFS($T574:$AX574,"NA")</f>
        <v>0</v>
      </c>
      <c r="BG574" s="42">
        <f>COUNTIFS($T574:$AX574,"PL")</f>
        <v>0</v>
      </c>
      <c r="BH574" s="42">
        <f>COUNTIFS($T574:$AX574,"CL")</f>
        <v>3</v>
      </c>
      <c r="BI574" s="42">
        <f>COUNTIFS($T574:$AX574,"BL")</f>
        <v>0</v>
      </c>
      <c r="BJ574" s="42">
        <f>COUNTIFS($T574:$AX574,"CO")</f>
        <v>0</v>
      </c>
      <c r="BK574" s="42">
        <f t="shared" si="51"/>
        <v>3</v>
      </c>
      <c r="BL574" s="42">
        <f t="shared" si="52"/>
        <v>0</v>
      </c>
      <c r="BM574" s="42">
        <f t="shared" si="53"/>
        <v>1</v>
      </c>
      <c r="BN574" s="42">
        <f>SUM(AY574:BJ574)+SUM(COUNTIFS(Q574:AX574,{"TERM","RESIGNED"}))</f>
        <v>31</v>
      </c>
      <c r="BO574" s="1" t="s">
        <v>45</v>
      </c>
      <c r="BP574" s="42" t="s">
        <v>1018</v>
      </c>
      <c r="BQ574" s="34"/>
    </row>
    <row r="575" spans="1:69" x14ac:dyDescent="0.25">
      <c r="A575" s="32">
        <f t="shared" si="54"/>
        <v>573</v>
      </c>
      <c r="B575" s="1" t="s">
        <v>172</v>
      </c>
      <c r="C575" s="1">
        <v>600234</v>
      </c>
      <c r="D575" s="27">
        <v>600234</v>
      </c>
      <c r="E575" s="1" t="s">
        <v>946</v>
      </c>
      <c r="F575" s="34" t="s">
        <v>701</v>
      </c>
      <c r="G575" s="34" t="s">
        <v>190</v>
      </c>
      <c r="H575" s="30">
        <v>44811</v>
      </c>
      <c r="I575" s="30" t="s">
        <v>39</v>
      </c>
      <c r="J575" s="30" t="s">
        <v>39</v>
      </c>
      <c r="K575" s="42">
        <f t="shared" ca="1" si="49"/>
        <v>491</v>
      </c>
      <c r="L575" s="44" t="str">
        <f t="shared" si="50"/>
        <v>Billable</v>
      </c>
      <c r="M575" s="34" t="s">
        <v>187</v>
      </c>
      <c r="N575" s="1" t="s">
        <v>270</v>
      </c>
      <c r="O575" s="1" t="s">
        <v>42</v>
      </c>
      <c r="P575" s="1"/>
      <c r="Q575" s="1"/>
      <c r="R575" s="1" t="s">
        <v>43</v>
      </c>
      <c r="S575" s="33" t="s">
        <v>292</v>
      </c>
      <c r="T575" s="47" t="s">
        <v>967</v>
      </c>
      <c r="U575" s="47" t="s">
        <v>20</v>
      </c>
      <c r="V575" s="47" t="s">
        <v>20</v>
      </c>
      <c r="W575" s="47" t="s">
        <v>965</v>
      </c>
      <c r="X575" s="47" t="s">
        <v>965</v>
      </c>
      <c r="Y575" s="47" t="s">
        <v>965</v>
      </c>
      <c r="Z575" s="47" t="s">
        <v>965</v>
      </c>
      <c r="AA575" s="47" t="s">
        <v>965</v>
      </c>
      <c r="AB575" s="47" t="s">
        <v>20</v>
      </c>
      <c r="AC575" s="47" t="s">
        <v>20</v>
      </c>
      <c r="AD575" s="47" t="s">
        <v>965</v>
      </c>
      <c r="AE575" s="47" t="s">
        <v>965</v>
      </c>
      <c r="AF575" s="47" t="s">
        <v>965</v>
      </c>
      <c r="AG575" s="47" t="s">
        <v>965</v>
      </c>
      <c r="AH575" s="47" t="s">
        <v>965</v>
      </c>
      <c r="AI575" s="47" t="s">
        <v>20</v>
      </c>
      <c r="AJ575" s="47" t="s">
        <v>20</v>
      </c>
      <c r="AK575" s="47" t="s">
        <v>965</v>
      </c>
      <c r="AL575" s="47" t="s">
        <v>965</v>
      </c>
      <c r="AM575" s="47" t="s">
        <v>965</v>
      </c>
      <c r="AN575" s="47" t="s">
        <v>965</v>
      </c>
      <c r="AO575" s="47" t="s">
        <v>965</v>
      </c>
      <c r="AP575" s="47" t="s">
        <v>20</v>
      </c>
      <c r="AQ575" s="47" t="s">
        <v>20</v>
      </c>
      <c r="AR575" s="47" t="s">
        <v>20</v>
      </c>
      <c r="AS575" s="47" t="s">
        <v>967</v>
      </c>
      <c r="AT575" s="47" t="s">
        <v>967</v>
      </c>
      <c r="AU575" s="47" t="s">
        <v>965</v>
      </c>
      <c r="AV575" s="47" t="s">
        <v>965</v>
      </c>
      <c r="AW575" s="47" t="s">
        <v>20</v>
      </c>
      <c r="AX575" s="47" t="s">
        <v>20</v>
      </c>
      <c r="AY575" s="42">
        <f>COUNTIFS($T575:$AX575,"P")</f>
        <v>17</v>
      </c>
      <c r="AZ575" s="42">
        <f>COUNTIFS($T575:$AX575,"HD")/2</f>
        <v>0</v>
      </c>
      <c r="BA575" s="42">
        <f>COUNTIFS($T575:$AX575,"DO")</f>
        <v>11</v>
      </c>
      <c r="BB575" s="1">
        <f>COUNTIFS($T575:$AX575,"UPL")</f>
        <v>0</v>
      </c>
      <c r="BC575" s="42">
        <f>COUNTIFS($T575:$AX575,"LWP")</f>
        <v>0</v>
      </c>
      <c r="BD575" s="42">
        <f>SUM(COUNTIFS($T575:$AX575,{"PAT","MAT"}))</f>
        <v>0</v>
      </c>
      <c r="BE575" s="42">
        <f>COUNTIFS($T575:$AX575,"HO")</f>
        <v>0</v>
      </c>
      <c r="BF575" s="42">
        <f>COUNTIFS($T575:$AX575,"NA")</f>
        <v>0</v>
      </c>
      <c r="BG575" s="42">
        <f>COUNTIFS($T575:$AX575,"PL")</f>
        <v>0</v>
      </c>
      <c r="BH575" s="42">
        <f>COUNTIFS($T575:$AX575,"CL")</f>
        <v>3</v>
      </c>
      <c r="BI575" s="42">
        <f>COUNTIFS($T575:$AX575,"BL")</f>
        <v>0</v>
      </c>
      <c r="BJ575" s="42">
        <f>COUNTIFS($T575:$AX575,"CO")</f>
        <v>0</v>
      </c>
      <c r="BK575" s="42">
        <f t="shared" si="51"/>
        <v>3</v>
      </c>
      <c r="BL575" s="42">
        <f t="shared" si="52"/>
        <v>1</v>
      </c>
      <c r="BM575" s="42">
        <f t="shared" si="53"/>
        <v>1</v>
      </c>
      <c r="BN575" s="42">
        <f>SUM(AY575:BJ575)+SUM(COUNTIFS(Q575:AX575,{"TERM","RESIGNED"}))</f>
        <v>31</v>
      </c>
      <c r="BO575" s="1" t="s">
        <v>45</v>
      </c>
      <c r="BP575" s="42" t="s">
        <v>1018</v>
      </c>
      <c r="BQ575" s="34"/>
    </row>
    <row r="576" spans="1:69" x14ac:dyDescent="0.25">
      <c r="A576" s="32">
        <f t="shared" si="54"/>
        <v>574</v>
      </c>
      <c r="B576" s="1" t="s">
        <v>172</v>
      </c>
      <c r="C576" s="1">
        <v>104115</v>
      </c>
      <c r="D576" s="27">
        <v>104115</v>
      </c>
      <c r="E576" s="1" t="s">
        <v>946</v>
      </c>
      <c r="F576" s="34" t="s">
        <v>706</v>
      </c>
      <c r="G576" s="34" t="s">
        <v>80</v>
      </c>
      <c r="H576" s="30">
        <v>44813</v>
      </c>
      <c r="I576" s="30" t="s">
        <v>39</v>
      </c>
      <c r="J576" s="30" t="s">
        <v>39</v>
      </c>
      <c r="K576" s="42">
        <f t="shared" ca="1" si="49"/>
        <v>489</v>
      </c>
      <c r="L576" s="44" t="str">
        <f t="shared" si="50"/>
        <v>Non Billable</v>
      </c>
      <c r="M576" s="34" t="s">
        <v>56</v>
      </c>
      <c r="N576" s="1" t="s">
        <v>41</v>
      </c>
      <c r="O576" s="1" t="s">
        <v>42</v>
      </c>
      <c r="P576" s="1"/>
      <c r="Q576" s="1"/>
      <c r="R576" s="1" t="s">
        <v>43</v>
      </c>
      <c r="S576" s="33" t="s">
        <v>990</v>
      </c>
      <c r="T576" s="47" t="s">
        <v>965</v>
      </c>
      <c r="U576" s="47" t="s">
        <v>20</v>
      </c>
      <c r="V576" s="47" t="s">
        <v>20</v>
      </c>
      <c r="W576" s="47" t="s">
        <v>965</v>
      </c>
      <c r="X576" s="47" t="s">
        <v>965</v>
      </c>
      <c r="Y576" s="47" t="s">
        <v>967</v>
      </c>
      <c r="Z576" s="47" t="s">
        <v>965</v>
      </c>
      <c r="AA576" s="47" t="s">
        <v>965</v>
      </c>
      <c r="AB576" s="47" t="s">
        <v>20</v>
      </c>
      <c r="AC576" s="47" t="s">
        <v>20</v>
      </c>
      <c r="AD576" s="47" t="s">
        <v>965</v>
      </c>
      <c r="AE576" s="47" t="s">
        <v>965</v>
      </c>
      <c r="AF576" s="47" t="s">
        <v>965</v>
      </c>
      <c r="AG576" s="47" t="s">
        <v>965</v>
      </c>
      <c r="AH576" s="47" t="s">
        <v>965</v>
      </c>
      <c r="AI576" s="47" t="s">
        <v>20</v>
      </c>
      <c r="AJ576" s="47" t="s">
        <v>20</v>
      </c>
      <c r="AK576" s="47" t="s">
        <v>965</v>
      </c>
      <c r="AL576" s="47" t="s">
        <v>965</v>
      </c>
      <c r="AM576" s="47" t="s">
        <v>967</v>
      </c>
      <c r="AN576" s="47" t="s">
        <v>965</v>
      </c>
      <c r="AO576" s="47" t="s">
        <v>965</v>
      </c>
      <c r="AP576" s="47" t="s">
        <v>20</v>
      </c>
      <c r="AQ576" s="47" t="s">
        <v>20</v>
      </c>
      <c r="AR576" s="47" t="s">
        <v>20</v>
      </c>
      <c r="AS576" s="47" t="s">
        <v>965</v>
      </c>
      <c r="AT576" s="47" t="s">
        <v>965</v>
      </c>
      <c r="AU576" s="47" t="s">
        <v>965</v>
      </c>
      <c r="AV576" s="47" t="s">
        <v>965</v>
      </c>
      <c r="AW576" s="47" t="s">
        <v>20</v>
      </c>
      <c r="AX576" s="47" t="s">
        <v>20</v>
      </c>
      <c r="AY576" s="42">
        <f>COUNTIFS($T576:$AX576,"P")</f>
        <v>18</v>
      </c>
      <c r="AZ576" s="42">
        <f>COUNTIFS($T576:$AX576,"HD")/2</f>
        <v>0</v>
      </c>
      <c r="BA576" s="42">
        <f>COUNTIFS($T576:$AX576,"DO")</f>
        <v>11</v>
      </c>
      <c r="BB576" s="1">
        <f>COUNTIFS($T576:$AX576,"UPL")</f>
        <v>0</v>
      </c>
      <c r="BC576" s="42">
        <f>COUNTIFS($T576:$AX576,"LWP")</f>
        <v>0</v>
      </c>
      <c r="BD576" s="42">
        <f>SUM(COUNTIFS($T576:$AX576,{"PAT","MAT"}))</f>
        <v>0</v>
      </c>
      <c r="BE576" s="42">
        <f>COUNTIFS($T576:$AX576,"HO")</f>
        <v>0</v>
      </c>
      <c r="BF576" s="42">
        <f>COUNTIFS($T576:$AX576,"NA")</f>
        <v>0</v>
      </c>
      <c r="BG576" s="42">
        <f>COUNTIFS($T576:$AX576,"PL")</f>
        <v>0</v>
      </c>
      <c r="BH576" s="42">
        <f>COUNTIFS($T576:$AX576,"CL")</f>
        <v>2</v>
      </c>
      <c r="BI576" s="42">
        <f>COUNTIFS($T576:$AX576,"BL")</f>
        <v>0</v>
      </c>
      <c r="BJ576" s="42">
        <f>COUNTIFS($T576:$AX576,"CO")</f>
        <v>0</v>
      </c>
      <c r="BK576" s="42">
        <f t="shared" si="51"/>
        <v>2</v>
      </c>
      <c r="BL576" s="42">
        <f t="shared" si="52"/>
        <v>1</v>
      </c>
      <c r="BM576" s="42">
        <f t="shared" si="53"/>
        <v>1</v>
      </c>
      <c r="BN576" s="42">
        <f>SUM(AY576:BJ576)+SUM(COUNTIFS(Q576:AX576,{"TERM","RESIGNED"}))</f>
        <v>31</v>
      </c>
      <c r="BO576" s="1" t="s">
        <v>45</v>
      </c>
      <c r="BP576" s="42" t="s">
        <v>1222</v>
      </c>
      <c r="BQ576" s="34"/>
    </row>
    <row r="577" spans="1:69" x14ac:dyDescent="0.25">
      <c r="A577" s="32">
        <f t="shared" si="54"/>
        <v>575</v>
      </c>
      <c r="B577" s="1" t="s">
        <v>172</v>
      </c>
      <c r="C577" s="1">
        <v>104126</v>
      </c>
      <c r="D577" s="27">
        <v>104126</v>
      </c>
      <c r="E577" s="1" t="s">
        <v>946</v>
      </c>
      <c r="F577" s="34" t="s">
        <v>705</v>
      </c>
      <c r="G577" s="34" t="s">
        <v>123</v>
      </c>
      <c r="H577" s="30">
        <v>44813</v>
      </c>
      <c r="I577" s="30" t="s">
        <v>39</v>
      </c>
      <c r="J577" s="30" t="s">
        <v>39</v>
      </c>
      <c r="K577" s="42">
        <f t="shared" ca="1" si="49"/>
        <v>489</v>
      </c>
      <c r="L577" s="44" t="str">
        <f t="shared" si="50"/>
        <v>Billable</v>
      </c>
      <c r="M577" s="34" t="s">
        <v>124</v>
      </c>
      <c r="N577" s="1" t="s">
        <v>41</v>
      </c>
      <c r="O577" s="1" t="s">
        <v>42</v>
      </c>
      <c r="P577" s="1"/>
      <c r="Q577" s="1"/>
      <c r="R577" s="1" t="s">
        <v>43</v>
      </c>
      <c r="S577" s="33" t="s">
        <v>285</v>
      </c>
      <c r="T577" s="47" t="s">
        <v>967</v>
      </c>
      <c r="U577" s="47" t="s">
        <v>20</v>
      </c>
      <c r="V577" s="47" t="s">
        <v>20</v>
      </c>
      <c r="W577" s="47" t="s">
        <v>965</v>
      </c>
      <c r="X577" s="47" t="s">
        <v>965</v>
      </c>
      <c r="Y577" s="47" t="s">
        <v>965</v>
      </c>
      <c r="Z577" s="47" t="s">
        <v>965</v>
      </c>
      <c r="AA577" s="47" t="s">
        <v>965</v>
      </c>
      <c r="AB577" s="47" t="s">
        <v>20</v>
      </c>
      <c r="AC577" s="47" t="s">
        <v>20</v>
      </c>
      <c r="AD577" s="47" t="s">
        <v>965</v>
      </c>
      <c r="AE577" s="47" t="s">
        <v>965</v>
      </c>
      <c r="AF577" s="47" t="s">
        <v>965</v>
      </c>
      <c r="AG577" s="47" t="s">
        <v>965</v>
      </c>
      <c r="AH577" s="47" t="s">
        <v>968</v>
      </c>
      <c r="AI577" s="47" t="s">
        <v>20</v>
      </c>
      <c r="AJ577" s="47" t="s">
        <v>20</v>
      </c>
      <c r="AK577" s="47" t="s">
        <v>965</v>
      </c>
      <c r="AL577" s="47" t="s">
        <v>965</v>
      </c>
      <c r="AM577" s="47" t="s">
        <v>965</v>
      </c>
      <c r="AN577" s="47" t="s">
        <v>965</v>
      </c>
      <c r="AO577" s="47" t="s">
        <v>965</v>
      </c>
      <c r="AP577" s="47" t="s">
        <v>20</v>
      </c>
      <c r="AQ577" s="47" t="s">
        <v>20</v>
      </c>
      <c r="AR577" s="47" t="s">
        <v>20</v>
      </c>
      <c r="AS577" s="47" t="s">
        <v>965</v>
      </c>
      <c r="AT577" s="47" t="s">
        <v>965</v>
      </c>
      <c r="AU577" s="47" t="s">
        <v>967</v>
      </c>
      <c r="AV577" s="47" t="s">
        <v>965</v>
      </c>
      <c r="AW577" s="47" t="s">
        <v>20</v>
      </c>
      <c r="AX577" s="47" t="s">
        <v>20</v>
      </c>
      <c r="AY577" s="42">
        <f>COUNTIFS($T577:$AX577,"P")</f>
        <v>17</v>
      </c>
      <c r="AZ577" s="42">
        <f>COUNTIFS($T577:$AX577,"HD")/2</f>
        <v>0</v>
      </c>
      <c r="BA577" s="42">
        <f>COUNTIFS($T577:$AX577,"DO")</f>
        <v>11</v>
      </c>
      <c r="BB577" s="1">
        <f>COUNTIFS($T577:$AX577,"UPL")</f>
        <v>0</v>
      </c>
      <c r="BC577" s="42">
        <f>COUNTIFS($T577:$AX577,"LWP")</f>
        <v>0</v>
      </c>
      <c r="BD577" s="42">
        <f>SUM(COUNTIFS($T577:$AX577,{"PAT","MAT"}))</f>
        <v>0</v>
      </c>
      <c r="BE577" s="42">
        <f>COUNTIFS($T577:$AX577,"HO")</f>
        <v>0</v>
      </c>
      <c r="BF577" s="42">
        <f>COUNTIFS($T577:$AX577,"NA")</f>
        <v>0</v>
      </c>
      <c r="BG577" s="42">
        <f>COUNTIFS($T577:$AX577,"PL")</f>
        <v>1</v>
      </c>
      <c r="BH577" s="42">
        <f>COUNTIFS($T577:$AX577,"CL")</f>
        <v>2</v>
      </c>
      <c r="BI577" s="42">
        <f>COUNTIFS($T577:$AX577,"BL")</f>
        <v>0</v>
      </c>
      <c r="BJ577" s="42">
        <f>COUNTIFS($T577:$AX577,"CO")</f>
        <v>0</v>
      </c>
      <c r="BK577" s="42">
        <f t="shared" si="51"/>
        <v>3</v>
      </c>
      <c r="BL577" s="42">
        <f t="shared" si="52"/>
        <v>1</v>
      </c>
      <c r="BM577" s="42">
        <f t="shared" si="53"/>
        <v>1</v>
      </c>
      <c r="BN577" s="42">
        <f>SUM(AY577:BJ577)+SUM(COUNTIFS(Q577:AX577,{"TERM","RESIGNED"}))</f>
        <v>31</v>
      </c>
      <c r="BO577" s="1" t="s">
        <v>45</v>
      </c>
      <c r="BP577" s="42" t="s">
        <v>1023</v>
      </c>
      <c r="BQ577" s="34"/>
    </row>
    <row r="578" spans="1:69" x14ac:dyDescent="0.25">
      <c r="A578" s="32">
        <f t="shared" si="54"/>
        <v>576</v>
      </c>
      <c r="B578" s="1" t="s">
        <v>172</v>
      </c>
      <c r="C578" s="1">
        <v>104139</v>
      </c>
      <c r="D578" s="27">
        <v>104139</v>
      </c>
      <c r="E578" s="1" t="s">
        <v>945</v>
      </c>
      <c r="F578" s="34" t="s">
        <v>702</v>
      </c>
      <c r="G578" s="34" t="s">
        <v>162</v>
      </c>
      <c r="H578" s="30">
        <v>44813</v>
      </c>
      <c r="I578" s="30" t="s">
        <v>39</v>
      </c>
      <c r="J578" s="30" t="s">
        <v>39</v>
      </c>
      <c r="K578" s="42">
        <f t="shared" ca="1" si="49"/>
        <v>489</v>
      </c>
      <c r="L578" s="44" t="str">
        <f t="shared" si="50"/>
        <v>Billable</v>
      </c>
      <c r="M578" s="34" t="s">
        <v>124</v>
      </c>
      <c r="N578" s="1" t="s">
        <v>41</v>
      </c>
      <c r="O578" s="1" t="s">
        <v>42</v>
      </c>
      <c r="P578" s="1"/>
      <c r="Q578" s="1"/>
      <c r="R578" s="1" t="s">
        <v>43</v>
      </c>
      <c r="S578" s="33" t="s">
        <v>163</v>
      </c>
      <c r="T578" s="47" t="s">
        <v>965</v>
      </c>
      <c r="U578" s="47" t="s">
        <v>20</v>
      </c>
      <c r="V578" s="47" t="s">
        <v>20</v>
      </c>
      <c r="W578" s="47" t="s">
        <v>965</v>
      </c>
      <c r="X578" s="47" t="s">
        <v>967</v>
      </c>
      <c r="Y578" s="47" t="s">
        <v>965</v>
      </c>
      <c r="Z578" s="47" t="s">
        <v>965</v>
      </c>
      <c r="AA578" s="47" t="s">
        <v>965</v>
      </c>
      <c r="AB578" s="47" t="s">
        <v>20</v>
      </c>
      <c r="AC578" s="47" t="s">
        <v>20</v>
      </c>
      <c r="AD578" s="47" t="s">
        <v>965</v>
      </c>
      <c r="AE578" s="47" t="s">
        <v>965</v>
      </c>
      <c r="AF578" s="47" t="s">
        <v>965</v>
      </c>
      <c r="AG578" s="47" t="s">
        <v>965</v>
      </c>
      <c r="AH578" s="47" t="s">
        <v>965</v>
      </c>
      <c r="AI578" s="47" t="s">
        <v>20</v>
      </c>
      <c r="AJ578" s="47" t="s">
        <v>20</v>
      </c>
      <c r="AK578" s="47" t="s">
        <v>968</v>
      </c>
      <c r="AL578" s="47" t="s">
        <v>22</v>
      </c>
      <c r="AM578" s="47" t="s">
        <v>965</v>
      </c>
      <c r="AN578" s="47" t="s">
        <v>965</v>
      </c>
      <c r="AO578" s="47" t="s">
        <v>965</v>
      </c>
      <c r="AP578" s="47" t="s">
        <v>20</v>
      </c>
      <c r="AQ578" s="47" t="s">
        <v>20</v>
      </c>
      <c r="AR578" s="47" t="s">
        <v>20</v>
      </c>
      <c r="AS578" s="47" t="s">
        <v>965</v>
      </c>
      <c r="AT578" s="47" t="s">
        <v>965</v>
      </c>
      <c r="AU578" s="47" t="s">
        <v>965</v>
      </c>
      <c r="AV578" s="47" t="s">
        <v>967</v>
      </c>
      <c r="AW578" s="47" t="s">
        <v>20</v>
      </c>
      <c r="AX578" s="47" t="s">
        <v>20</v>
      </c>
      <c r="AY578" s="42">
        <f>COUNTIFS($T578:$AX578,"P")</f>
        <v>16</v>
      </c>
      <c r="AZ578" s="42">
        <f>COUNTIFS($T578:$AX578,"HD")/2</f>
        <v>0</v>
      </c>
      <c r="BA578" s="42">
        <f>COUNTIFS($T578:$AX578,"DO")</f>
        <v>11</v>
      </c>
      <c r="BB578" s="1">
        <f>COUNTIFS($T578:$AX578,"UPL")</f>
        <v>0</v>
      </c>
      <c r="BC578" s="42">
        <f>COUNTIFS($T578:$AX578,"LWP")</f>
        <v>1</v>
      </c>
      <c r="BD578" s="42">
        <f>SUM(COUNTIFS($T578:$AX578,{"PAT","MAT"}))</f>
        <v>0</v>
      </c>
      <c r="BE578" s="42">
        <f>COUNTIFS($T578:$AX578,"HO")</f>
        <v>0</v>
      </c>
      <c r="BF578" s="42">
        <f>COUNTIFS($T578:$AX578,"NA")</f>
        <v>0</v>
      </c>
      <c r="BG578" s="42">
        <f>COUNTIFS($T578:$AX578,"PL")</f>
        <v>1</v>
      </c>
      <c r="BH578" s="42">
        <f>COUNTIFS($T578:$AX578,"CL")</f>
        <v>2</v>
      </c>
      <c r="BI578" s="42">
        <f>COUNTIFS($T578:$AX578,"BL")</f>
        <v>0</v>
      </c>
      <c r="BJ578" s="42">
        <f>COUNTIFS($T578:$AX578,"CO")</f>
        <v>0</v>
      </c>
      <c r="BK578" s="42">
        <f t="shared" si="51"/>
        <v>3</v>
      </c>
      <c r="BL578" s="42">
        <f t="shared" si="52"/>
        <v>0</v>
      </c>
      <c r="BM578" s="42">
        <f t="shared" si="53"/>
        <v>1</v>
      </c>
      <c r="BN578" s="42">
        <f>SUM(AY578:BJ578)+SUM(COUNTIFS(Q578:AX578,{"TERM","RESIGNED"}))</f>
        <v>31</v>
      </c>
      <c r="BO578" s="1" t="s">
        <v>45</v>
      </c>
      <c r="BP578" s="42" t="s">
        <v>1020</v>
      </c>
      <c r="BQ578" s="34"/>
    </row>
    <row r="579" spans="1:69" x14ac:dyDescent="0.25">
      <c r="A579" s="32">
        <f t="shared" si="54"/>
        <v>577</v>
      </c>
      <c r="B579" s="1" t="s">
        <v>172</v>
      </c>
      <c r="C579" s="1">
        <v>104143</v>
      </c>
      <c r="D579" s="27">
        <v>104143</v>
      </c>
      <c r="E579" s="1" t="s">
        <v>946</v>
      </c>
      <c r="F579" s="34" t="s">
        <v>704</v>
      </c>
      <c r="G579" s="34" t="s">
        <v>162</v>
      </c>
      <c r="H579" s="30">
        <v>44813</v>
      </c>
      <c r="I579" s="30" t="s">
        <v>39</v>
      </c>
      <c r="J579" s="30" t="s">
        <v>39</v>
      </c>
      <c r="K579" s="42">
        <f t="shared" ref="K579:K642" ca="1" si="55">IF(O579="ACTIVE",(TODAY()-H579),(J579-H579))</f>
        <v>489</v>
      </c>
      <c r="L579" s="44" t="str">
        <f t="shared" ref="L579:L642" si="56">IF(OR(M579="Email Verification",M579="Operations",M579="OJT",M579="Bottom Quartile Group",M579="Training"),"Billable","Non Billable")</f>
        <v>Billable</v>
      </c>
      <c r="M579" s="34" t="s">
        <v>124</v>
      </c>
      <c r="N579" s="1" t="s">
        <v>41</v>
      </c>
      <c r="O579" s="1" t="s">
        <v>42</v>
      </c>
      <c r="P579" s="1"/>
      <c r="Q579" s="1"/>
      <c r="R579" s="1" t="s">
        <v>43</v>
      </c>
      <c r="S579" s="33" t="s">
        <v>165</v>
      </c>
      <c r="T579" s="47" t="s">
        <v>965</v>
      </c>
      <c r="U579" s="47" t="s">
        <v>20</v>
      </c>
      <c r="V579" s="47" t="s">
        <v>20</v>
      </c>
      <c r="W579" s="47" t="s">
        <v>967</v>
      </c>
      <c r="X579" s="47" t="s">
        <v>967</v>
      </c>
      <c r="Y579" s="47" t="s">
        <v>967</v>
      </c>
      <c r="Z579" s="47" t="s">
        <v>968</v>
      </c>
      <c r="AA579" s="47" t="s">
        <v>968</v>
      </c>
      <c r="AB579" s="47" t="s">
        <v>20</v>
      </c>
      <c r="AC579" s="47" t="s">
        <v>20</v>
      </c>
      <c r="AD579" s="47" t="s">
        <v>965</v>
      </c>
      <c r="AE579" s="47" t="s">
        <v>968</v>
      </c>
      <c r="AF579" s="47" t="s">
        <v>965</v>
      </c>
      <c r="AG579" s="47" t="s">
        <v>965</v>
      </c>
      <c r="AH579" s="47" t="s">
        <v>965</v>
      </c>
      <c r="AI579" s="47" t="s">
        <v>20</v>
      </c>
      <c r="AJ579" s="47" t="s">
        <v>20</v>
      </c>
      <c r="AK579" s="47" t="s">
        <v>965</v>
      </c>
      <c r="AL579" s="47" t="s">
        <v>965</v>
      </c>
      <c r="AM579" s="47" t="s">
        <v>965</v>
      </c>
      <c r="AN579" s="47" t="s">
        <v>965</v>
      </c>
      <c r="AO579" s="47" t="s">
        <v>968</v>
      </c>
      <c r="AP579" s="47" t="s">
        <v>20</v>
      </c>
      <c r="AQ579" s="47" t="s">
        <v>20</v>
      </c>
      <c r="AR579" s="47" t="s">
        <v>20</v>
      </c>
      <c r="AS579" s="47" t="s">
        <v>968</v>
      </c>
      <c r="AT579" s="47" t="s">
        <v>968</v>
      </c>
      <c r="AU579" s="47" t="s">
        <v>968</v>
      </c>
      <c r="AV579" s="47" t="s">
        <v>968</v>
      </c>
      <c r="AW579" s="47" t="s">
        <v>20</v>
      </c>
      <c r="AX579" s="47" t="s">
        <v>20</v>
      </c>
      <c r="AY579" s="42">
        <f>COUNTIFS($T579:$AX579,"P")</f>
        <v>9</v>
      </c>
      <c r="AZ579" s="42">
        <f>COUNTIFS($T579:$AX579,"HD")/2</f>
        <v>0</v>
      </c>
      <c r="BA579" s="42">
        <f>COUNTIFS($T579:$AX579,"DO")</f>
        <v>11</v>
      </c>
      <c r="BB579" s="1">
        <f>COUNTIFS($T579:$AX579,"UPL")</f>
        <v>0</v>
      </c>
      <c r="BC579" s="42">
        <f>COUNTIFS($T579:$AX579,"LWP")</f>
        <v>0</v>
      </c>
      <c r="BD579" s="42">
        <f>SUM(COUNTIFS($T579:$AX579,{"PAT","MAT"}))</f>
        <v>0</v>
      </c>
      <c r="BE579" s="42">
        <f>COUNTIFS($T579:$AX579,"HO")</f>
        <v>0</v>
      </c>
      <c r="BF579" s="42">
        <f>COUNTIFS($T579:$AX579,"NA")</f>
        <v>0</v>
      </c>
      <c r="BG579" s="42">
        <f>COUNTIFS($T579:$AX579,"PL")</f>
        <v>8</v>
      </c>
      <c r="BH579" s="42">
        <f>COUNTIFS($T579:$AX579,"CL")</f>
        <v>3</v>
      </c>
      <c r="BI579" s="42">
        <f>COUNTIFS($T579:$AX579,"BL")</f>
        <v>0</v>
      </c>
      <c r="BJ579" s="42">
        <f>COUNTIFS($T579:$AX579,"CO")</f>
        <v>0</v>
      </c>
      <c r="BK579" s="42">
        <f t="shared" ref="BK579:BK642" si="57">SUM(BG579:BJ579)</f>
        <v>11</v>
      </c>
      <c r="BL579" s="42">
        <f t="shared" ref="BL579:BL642" si="58">IF(SUM(AY579+AZ579)&gt;=17,1,0)</f>
        <v>0</v>
      </c>
      <c r="BM579" s="42">
        <f t="shared" ref="BM579:BM642" si="59">IF(SUM(AY579+AZ579)&gt;=13,1,0)</f>
        <v>0</v>
      </c>
      <c r="BN579" s="42">
        <f>SUM(AY579:BJ579)+SUM(COUNTIFS(Q579:AX579,{"TERM","RESIGNED"}))</f>
        <v>31</v>
      </c>
      <c r="BO579" s="1" t="s">
        <v>45</v>
      </c>
      <c r="BP579" s="42" t="s">
        <v>1020</v>
      </c>
      <c r="BQ579" s="34"/>
    </row>
    <row r="580" spans="1:69" x14ac:dyDescent="0.25">
      <c r="A580" s="32">
        <f t="shared" si="54"/>
        <v>578</v>
      </c>
      <c r="B580" s="1" t="s">
        <v>172</v>
      </c>
      <c r="C580" s="1">
        <v>104149</v>
      </c>
      <c r="D580" s="27">
        <v>104149</v>
      </c>
      <c r="E580" s="1" t="s">
        <v>946</v>
      </c>
      <c r="F580" s="34" t="s">
        <v>707</v>
      </c>
      <c r="G580" s="34" t="s">
        <v>80</v>
      </c>
      <c r="H580" s="30">
        <v>44813</v>
      </c>
      <c r="I580" s="30" t="s">
        <v>39</v>
      </c>
      <c r="J580" s="30" t="s">
        <v>39</v>
      </c>
      <c r="K580" s="42">
        <f t="shared" ca="1" si="55"/>
        <v>489</v>
      </c>
      <c r="L580" s="44" t="str">
        <f t="shared" si="56"/>
        <v>Non Billable</v>
      </c>
      <c r="M580" s="34" t="s">
        <v>56</v>
      </c>
      <c r="N580" s="1" t="s">
        <v>41</v>
      </c>
      <c r="O580" s="1" t="s">
        <v>42</v>
      </c>
      <c r="P580" s="1"/>
      <c r="Q580" s="1"/>
      <c r="R580" s="1" t="s">
        <v>43</v>
      </c>
      <c r="S580" s="33" t="s">
        <v>103</v>
      </c>
      <c r="T580" s="47" t="s">
        <v>965</v>
      </c>
      <c r="U580" s="47" t="s">
        <v>20</v>
      </c>
      <c r="V580" s="47" t="s">
        <v>20</v>
      </c>
      <c r="W580" s="47" t="s">
        <v>967</v>
      </c>
      <c r="X580" s="47" t="s">
        <v>965</v>
      </c>
      <c r="Y580" s="47" t="s">
        <v>965</v>
      </c>
      <c r="Z580" s="47" t="s">
        <v>965</v>
      </c>
      <c r="AA580" s="47" t="s">
        <v>965</v>
      </c>
      <c r="AB580" s="47" t="s">
        <v>20</v>
      </c>
      <c r="AC580" s="47" t="s">
        <v>20</v>
      </c>
      <c r="AD580" s="47" t="s">
        <v>965</v>
      </c>
      <c r="AE580" s="47" t="s">
        <v>965</v>
      </c>
      <c r="AF580" s="47" t="s">
        <v>965</v>
      </c>
      <c r="AG580" s="47" t="s">
        <v>965</v>
      </c>
      <c r="AH580" s="47" t="s">
        <v>965</v>
      </c>
      <c r="AI580" s="47" t="s">
        <v>20</v>
      </c>
      <c r="AJ580" s="47" t="s">
        <v>20</v>
      </c>
      <c r="AK580" s="47" t="s">
        <v>967</v>
      </c>
      <c r="AL580" s="47" t="s">
        <v>968</v>
      </c>
      <c r="AM580" s="47" t="s">
        <v>968</v>
      </c>
      <c r="AN580" s="47" t="s">
        <v>968</v>
      </c>
      <c r="AO580" s="47" t="s">
        <v>22</v>
      </c>
      <c r="AP580" s="47" t="s">
        <v>20</v>
      </c>
      <c r="AQ580" s="47" t="s">
        <v>20</v>
      </c>
      <c r="AR580" s="47" t="s">
        <v>20</v>
      </c>
      <c r="AS580" s="47" t="s">
        <v>967</v>
      </c>
      <c r="AT580" s="47" t="s">
        <v>965</v>
      </c>
      <c r="AU580" s="47" t="s">
        <v>965</v>
      </c>
      <c r="AV580" s="47" t="s">
        <v>965</v>
      </c>
      <c r="AW580" s="47" t="s">
        <v>20</v>
      </c>
      <c r="AX580" s="47" t="s">
        <v>20</v>
      </c>
      <c r="AY580" s="42">
        <f>COUNTIFS($T580:$AX580,"P")</f>
        <v>13</v>
      </c>
      <c r="AZ580" s="42">
        <f>COUNTIFS($T580:$AX580,"HD")/2</f>
        <v>0</v>
      </c>
      <c r="BA580" s="42">
        <f>COUNTIFS($T580:$AX580,"DO")</f>
        <v>11</v>
      </c>
      <c r="BB580" s="1">
        <f>COUNTIFS($T580:$AX580,"UPL")</f>
        <v>0</v>
      </c>
      <c r="BC580" s="42">
        <f>COUNTIFS($T580:$AX580,"LWP")</f>
        <v>1</v>
      </c>
      <c r="BD580" s="42">
        <f>SUM(COUNTIFS($T580:$AX580,{"PAT","MAT"}))</f>
        <v>0</v>
      </c>
      <c r="BE580" s="42">
        <f>COUNTIFS($T580:$AX580,"HO")</f>
        <v>0</v>
      </c>
      <c r="BF580" s="42">
        <f>COUNTIFS($T580:$AX580,"NA")</f>
        <v>0</v>
      </c>
      <c r="BG580" s="42">
        <f>COUNTIFS($T580:$AX580,"PL")</f>
        <v>3</v>
      </c>
      <c r="BH580" s="42">
        <f>COUNTIFS($T580:$AX580,"CL")</f>
        <v>3</v>
      </c>
      <c r="BI580" s="42">
        <f>COUNTIFS($T580:$AX580,"BL")</f>
        <v>0</v>
      </c>
      <c r="BJ580" s="42">
        <f>COUNTIFS($T580:$AX580,"CO")</f>
        <v>0</v>
      </c>
      <c r="BK580" s="42">
        <f t="shared" si="57"/>
        <v>6</v>
      </c>
      <c r="BL580" s="42">
        <f t="shared" si="58"/>
        <v>0</v>
      </c>
      <c r="BM580" s="42">
        <f t="shared" si="59"/>
        <v>1</v>
      </c>
      <c r="BN580" s="42">
        <f>SUM(AY580:BJ580)+SUM(COUNTIFS(Q580:AX580,{"TERM","RESIGNED"}))</f>
        <v>31</v>
      </c>
      <c r="BO580" s="1" t="s">
        <v>45</v>
      </c>
      <c r="BP580" s="42" t="s">
        <v>1221</v>
      </c>
      <c r="BQ580" s="34"/>
    </row>
    <row r="581" spans="1:69" x14ac:dyDescent="0.25">
      <c r="A581" s="32">
        <f t="shared" ref="A581:A644" si="60">A580+1</f>
        <v>579</v>
      </c>
      <c r="B581" s="1" t="s">
        <v>172</v>
      </c>
      <c r="C581" s="1">
        <v>104184</v>
      </c>
      <c r="D581" s="27">
        <v>104184</v>
      </c>
      <c r="E581" s="1" t="s">
        <v>946</v>
      </c>
      <c r="F581" s="34" t="s">
        <v>713</v>
      </c>
      <c r="G581" s="34" t="s">
        <v>190</v>
      </c>
      <c r="H581" s="30">
        <v>44820</v>
      </c>
      <c r="I581" s="30" t="s">
        <v>39</v>
      </c>
      <c r="J581" s="30" t="s">
        <v>39</v>
      </c>
      <c r="K581" s="42">
        <f t="shared" ca="1" si="55"/>
        <v>482</v>
      </c>
      <c r="L581" s="44" t="str">
        <f t="shared" si="56"/>
        <v>Billable</v>
      </c>
      <c r="M581" s="34" t="s">
        <v>187</v>
      </c>
      <c r="N581" s="1" t="s">
        <v>41</v>
      </c>
      <c r="O581" s="1" t="s">
        <v>42</v>
      </c>
      <c r="P581" s="1"/>
      <c r="Q581" s="1"/>
      <c r="R581" s="1" t="s">
        <v>43</v>
      </c>
      <c r="S581" s="33" t="s">
        <v>146</v>
      </c>
      <c r="T581" s="47" t="s">
        <v>965</v>
      </c>
      <c r="U581" s="47" t="s">
        <v>20</v>
      </c>
      <c r="V581" s="47" t="s">
        <v>20</v>
      </c>
      <c r="W581" s="47" t="s">
        <v>965</v>
      </c>
      <c r="X581" s="47" t="s">
        <v>965</v>
      </c>
      <c r="Y581" s="47" t="s">
        <v>965</v>
      </c>
      <c r="Z581" s="47" t="s">
        <v>965</v>
      </c>
      <c r="AA581" s="47" t="s">
        <v>965</v>
      </c>
      <c r="AB581" s="47" t="s">
        <v>20</v>
      </c>
      <c r="AC581" s="47" t="s">
        <v>20</v>
      </c>
      <c r="AD581" s="47" t="s">
        <v>965</v>
      </c>
      <c r="AE581" s="47" t="s">
        <v>965</v>
      </c>
      <c r="AF581" s="47" t="s">
        <v>965</v>
      </c>
      <c r="AG581" s="47" t="s">
        <v>965</v>
      </c>
      <c r="AH581" s="47" t="s">
        <v>965</v>
      </c>
      <c r="AI581" s="47" t="s">
        <v>20</v>
      </c>
      <c r="AJ581" s="47" t="s">
        <v>20</v>
      </c>
      <c r="AK581" s="47" t="s">
        <v>965</v>
      </c>
      <c r="AL581" s="47" t="s">
        <v>965</v>
      </c>
      <c r="AM581" s="47" t="s">
        <v>965</v>
      </c>
      <c r="AN581" s="47" t="s">
        <v>965</v>
      </c>
      <c r="AO581" s="47" t="s">
        <v>965</v>
      </c>
      <c r="AP581" s="47" t="s">
        <v>20</v>
      </c>
      <c r="AQ581" s="47" t="s">
        <v>20</v>
      </c>
      <c r="AR581" s="47" t="s">
        <v>20</v>
      </c>
      <c r="AS581" s="47" t="s">
        <v>965</v>
      </c>
      <c r="AT581" s="47" t="s">
        <v>965</v>
      </c>
      <c r="AU581" s="47" t="s">
        <v>967</v>
      </c>
      <c r="AV581" s="47" t="s">
        <v>967</v>
      </c>
      <c r="AW581" s="47" t="s">
        <v>20</v>
      </c>
      <c r="AX581" s="47" t="s">
        <v>20</v>
      </c>
      <c r="AY581" s="42">
        <f>COUNTIFS($T581:$AX581,"P")</f>
        <v>18</v>
      </c>
      <c r="AZ581" s="42">
        <f>COUNTIFS($T581:$AX581,"HD")/2</f>
        <v>0</v>
      </c>
      <c r="BA581" s="42">
        <f>COUNTIFS($T581:$AX581,"DO")</f>
        <v>11</v>
      </c>
      <c r="BB581" s="1">
        <f>COUNTIFS($T581:$AX581,"UPL")</f>
        <v>0</v>
      </c>
      <c r="BC581" s="42">
        <f>COUNTIFS($T581:$AX581,"LWP")</f>
        <v>0</v>
      </c>
      <c r="BD581" s="42">
        <f>SUM(COUNTIFS($T581:$AX581,{"PAT","MAT"}))</f>
        <v>0</v>
      </c>
      <c r="BE581" s="42">
        <f>COUNTIFS($T581:$AX581,"HO")</f>
        <v>0</v>
      </c>
      <c r="BF581" s="42">
        <f>COUNTIFS($T581:$AX581,"NA")</f>
        <v>0</v>
      </c>
      <c r="BG581" s="42">
        <f>COUNTIFS($T581:$AX581,"PL")</f>
        <v>0</v>
      </c>
      <c r="BH581" s="42">
        <f>COUNTIFS($T581:$AX581,"CL")</f>
        <v>2</v>
      </c>
      <c r="BI581" s="42">
        <f>COUNTIFS($T581:$AX581,"BL")</f>
        <v>0</v>
      </c>
      <c r="BJ581" s="42">
        <f>COUNTIFS($T581:$AX581,"CO")</f>
        <v>0</v>
      </c>
      <c r="BK581" s="42">
        <f t="shared" si="57"/>
        <v>2</v>
      </c>
      <c r="BL581" s="42">
        <f t="shared" si="58"/>
        <v>1</v>
      </c>
      <c r="BM581" s="42">
        <f t="shared" si="59"/>
        <v>1</v>
      </c>
      <c r="BN581" s="42">
        <f>SUM(AY581:BJ581)+SUM(COUNTIFS(Q581:AX581,{"TERM","RESIGNED"}))</f>
        <v>31</v>
      </c>
      <c r="BO581" s="1" t="s">
        <v>45</v>
      </c>
      <c r="BP581" s="42" t="s">
        <v>1216</v>
      </c>
      <c r="BQ581" s="34"/>
    </row>
    <row r="582" spans="1:69" x14ac:dyDescent="0.25">
      <c r="A582" s="32">
        <f t="shared" si="60"/>
        <v>580</v>
      </c>
      <c r="B582" s="1" t="s">
        <v>172</v>
      </c>
      <c r="C582" s="1">
        <v>104196</v>
      </c>
      <c r="D582" s="27">
        <v>104196</v>
      </c>
      <c r="E582" s="1" t="s">
        <v>945</v>
      </c>
      <c r="F582" s="34" t="s">
        <v>710</v>
      </c>
      <c r="G582" s="34" t="s">
        <v>186</v>
      </c>
      <c r="H582" s="30">
        <v>44820</v>
      </c>
      <c r="I582" s="30" t="s">
        <v>39</v>
      </c>
      <c r="J582" s="30" t="s">
        <v>39</v>
      </c>
      <c r="K582" s="42">
        <f t="shared" ca="1" si="55"/>
        <v>482</v>
      </c>
      <c r="L582" s="44" t="str">
        <f t="shared" si="56"/>
        <v>Billable</v>
      </c>
      <c r="M582" s="34" t="s">
        <v>187</v>
      </c>
      <c r="N582" s="1" t="s">
        <v>41</v>
      </c>
      <c r="O582" s="1" t="s">
        <v>42</v>
      </c>
      <c r="P582" s="1"/>
      <c r="Q582" s="1"/>
      <c r="R582" s="1" t="s">
        <v>43</v>
      </c>
      <c r="S582" s="33" t="s">
        <v>305</v>
      </c>
      <c r="T582" s="47" t="s">
        <v>967</v>
      </c>
      <c r="U582" s="47" t="s">
        <v>20</v>
      </c>
      <c r="V582" s="47" t="s">
        <v>20</v>
      </c>
      <c r="W582" s="47" t="s">
        <v>965</v>
      </c>
      <c r="X582" s="47" t="s">
        <v>968</v>
      </c>
      <c r="Y582" s="47" t="s">
        <v>965</v>
      </c>
      <c r="Z582" s="47" t="s">
        <v>965</v>
      </c>
      <c r="AA582" s="47" t="s">
        <v>965</v>
      </c>
      <c r="AB582" s="47" t="s">
        <v>20</v>
      </c>
      <c r="AC582" s="47" t="s">
        <v>20</v>
      </c>
      <c r="AD582" s="47" t="s">
        <v>965</v>
      </c>
      <c r="AE582" s="47" t="s">
        <v>965</v>
      </c>
      <c r="AF582" s="47" t="s">
        <v>965</v>
      </c>
      <c r="AG582" s="47" t="s">
        <v>965</v>
      </c>
      <c r="AH582" s="47" t="s">
        <v>965</v>
      </c>
      <c r="AI582" s="47" t="s">
        <v>20</v>
      </c>
      <c r="AJ582" s="47" t="s">
        <v>20</v>
      </c>
      <c r="AK582" s="47" t="s">
        <v>965</v>
      </c>
      <c r="AL582" s="47" t="s">
        <v>965</v>
      </c>
      <c r="AM582" s="47" t="s">
        <v>965</v>
      </c>
      <c r="AN582" s="47" t="s">
        <v>967</v>
      </c>
      <c r="AO582" s="47" t="s">
        <v>965</v>
      </c>
      <c r="AP582" s="47" t="s">
        <v>20</v>
      </c>
      <c r="AQ582" s="47" t="s">
        <v>20</v>
      </c>
      <c r="AR582" s="47" t="s">
        <v>20</v>
      </c>
      <c r="AS582" s="47" t="s">
        <v>965</v>
      </c>
      <c r="AT582" s="47" t="s">
        <v>965</v>
      </c>
      <c r="AU582" s="47" t="s">
        <v>965</v>
      </c>
      <c r="AV582" s="47" t="s">
        <v>967</v>
      </c>
      <c r="AW582" s="47" t="s">
        <v>20</v>
      </c>
      <c r="AX582" s="47" t="s">
        <v>20</v>
      </c>
      <c r="AY582" s="42">
        <f>COUNTIFS($T582:$AX582,"P")</f>
        <v>16</v>
      </c>
      <c r="AZ582" s="42">
        <f>COUNTIFS($T582:$AX582,"HD")/2</f>
        <v>0</v>
      </c>
      <c r="BA582" s="42">
        <f>COUNTIFS($T582:$AX582,"DO")</f>
        <v>11</v>
      </c>
      <c r="BB582" s="1">
        <f>COUNTIFS($T582:$AX582,"UPL")</f>
        <v>0</v>
      </c>
      <c r="BC582" s="42">
        <f>COUNTIFS($T582:$AX582,"LWP")</f>
        <v>0</v>
      </c>
      <c r="BD582" s="42">
        <f>SUM(COUNTIFS($T582:$AX582,{"PAT","MAT"}))</f>
        <v>0</v>
      </c>
      <c r="BE582" s="42">
        <f>COUNTIFS($T582:$AX582,"HO")</f>
        <v>0</v>
      </c>
      <c r="BF582" s="42">
        <f>COUNTIFS($T582:$AX582,"NA")</f>
        <v>0</v>
      </c>
      <c r="BG582" s="42">
        <f>COUNTIFS($T582:$AX582,"PL")</f>
        <v>1</v>
      </c>
      <c r="BH582" s="42">
        <f>COUNTIFS($T582:$AX582,"CL")</f>
        <v>3</v>
      </c>
      <c r="BI582" s="42">
        <f>COUNTIFS($T582:$AX582,"BL")</f>
        <v>0</v>
      </c>
      <c r="BJ582" s="42">
        <f>COUNTIFS($T582:$AX582,"CO")</f>
        <v>0</v>
      </c>
      <c r="BK582" s="42">
        <f t="shared" si="57"/>
        <v>4</v>
      </c>
      <c r="BL582" s="42">
        <f t="shared" si="58"/>
        <v>0</v>
      </c>
      <c r="BM582" s="42">
        <f t="shared" si="59"/>
        <v>1</v>
      </c>
      <c r="BN582" s="42">
        <f>SUM(AY582:BJ582)+SUM(COUNTIFS(Q582:AX582,{"TERM","RESIGNED"}))</f>
        <v>31</v>
      </c>
      <c r="BO582" s="1" t="s">
        <v>45</v>
      </c>
      <c r="BP582" s="42" t="s">
        <v>1021</v>
      </c>
      <c r="BQ582" s="34"/>
    </row>
    <row r="583" spans="1:69" x14ac:dyDescent="0.25">
      <c r="A583" s="32">
        <f t="shared" si="60"/>
        <v>581</v>
      </c>
      <c r="B583" s="1" t="s">
        <v>172</v>
      </c>
      <c r="C583" s="1">
        <v>104209</v>
      </c>
      <c r="D583" s="27">
        <v>104209</v>
      </c>
      <c r="E583" s="1" t="s">
        <v>946</v>
      </c>
      <c r="F583" s="34" t="s">
        <v>711</v>
      </c>
      <c r="G583" s="34" t="s">
        <v>123</v>
      </c>
      <c r="H583" s="30">
        <v>44820</v>
      </c>
      <c r="I583" s="30" t="s">
        <v>39</v>
      </c>
      <c r="J583" s="30" t="s">
        <v>39</v>
      </c>
      <c r="K583" s="42">
        <f t="shared" ca="1" si="55"/>
        <v>482</v>
      </c>
      <c r="L583" s="44" t="str">
        <f t="shared" si="56"/>
        <v>Billable</v>
      </c>
      <c r="M583" s="34" t="s">
        <v>124</v>
      </c>
      <c r="N583" s="1" t="s">
        <v>41</v>
      </c>
      <c r="O583" s="1" t="s">
        <v>42</v>
      </c>
      <c r="P583" s="1"/>
      <c r="Q583" s="1"/>
      <c r="R583" s="1" t="s">
        <v>43</v>
      </c>
      <c r="S583" s="33" t="s">
        <v>196</v>
      </c>
      <c r="T583" s="47" t="s">
        <v>965</v>
      </c>
      <c r="U583" s="47" t="s">
        <v>20</v>
      </c>
      <c r="V583" s="47" t="s">
        <v>20</v>
      </c>
      <c r="W583" s="47" t="s">
        <v>965</v>
      </c>
      <c r="X583" s="47" t="s">
        <v>965</v>
      </c>
      <c r="Y583" s="47" t="s">
        <v>965</v>
      </c>
      <c r="Z583" s="47" t="s">
        <v>967</v>
      </c>
      <c r="AA583" s="47" t="s">
        <v>965</v>
      </c>
      <c r="AB583" s="47" t="s">
        <v>20</v>
      </c>
      <c r="AC583" s="47" t="s">
        <v>20</v>
      </c>
      <c r="AD583" s="47" t="s">
        <v>965</v>
      </c>
      <c r="AE583" s="47" t="s">
        <v>965</v>
      </c>
      <c r="AF583" s="47" t="s">
        <v>965</v>
      </c>
      <c r="AG583" s="47" t="s">
        <v>965</v>
      </c>
      <c r="AH583" s="47" t="s">
        <v>965</v>
      </c>
      <c r="AI583" s="47" t="s">
        <v>20</v>
      </c>
      <c r="AJ583" s="47" t="s">
        <v>20</v>
      </c>
      <c r="AK583" s="47" t="s">
        <v>965</v>
      </c>
      <c r="AL583" s="47" t="s">
        <v>965</v>
      </c>
      <c r="AM583" s="47" t="s">
        <v>965</v>
      </c>
      <c r="AN583" s="47" t="s">
        <v>965</v>
      </c>
      <c r="AO583" s="47" t="s">
        <v>965</v>
      </c>
      <c r="AP583" s="47" t="s">
        <v>20</v>
      </c>
      <c r="AQ583" s="47" t="s">
        <v>20</v>
      </c>
      <c r="AR583" s="47" t="s">
        <v>20</v>
      </c>
      <c r="AS583" s="47" t="s">
        <v>965</v>
      </c>
      <c r="AT583" s="47" t="s">
        <v>965</v>
      </c>
      <c r="AU583" s="47" t="s">
        <v>965</v>
      </c>
      <c r="AV583" s="47" t="s">
        <v>967</v>
      </c>
      <c r="AW583" s="47" t="s">
        <v>20</v>
      </c>
      <c r="AX583" s="47" t="s">
        <v>20</v>
      </c>
      <c r="AY583" s="42">
        <f>COUNTIFS($T583:$AX583,"P")</f>
        <v>18</v>
      </c>
      <c r="AZ583" s="42">
        <f>COUNTIFS($T583:$AX583,"HD")/2</f>
        <v>0</v>
      </c>
      <c r="BA583" s="42">
        <f>COUNTIFS($T583:$AX583,"DO")</f>
        <v>11</v>
      </c>
      <c r="BB583" s="1">
        <f>COUNTIFS($T583:$AX583,"UPL")</f>
        <v>0</v>
      </c>
      <c r="BC583" s="42">
        <f>COUNTIFS($T583:$AX583,"LWP")</f>
        <v>0</v>
      </c>
      <c r="BD583" s="42">
        <f>SUM(COUNTIFS($T583:$AX583,{"PAT","MAT"}))</f>
        <v>0</v>
      </c>
      <c r="BE583" s="42">
        <f>COUNTIFS($T583:$AX583,"HO")</f>
        <v>0</v>
      </c>
      <c r="BF583" s="42">
        <f>COUNTIFS($T583:$AX583,"NA")</f>
        <v>0</v>
      </c>
      <c r="BG583" s="42">
        <f>COUNTIFS($T583:$AX583,"PL")</f>
        <v>0</v>
      </c>
      <c r="BH583" s="42">
        <f>COUNTIFS($T583:$AX583,"CL")</f>
        <v>2</v>
      </c>
      <c r="BI583" s="42">
        <f>COUNTIFS($T583:$AX583,"BL")</f>
        <v>0</v>
      </c>
      <c r="BJ583" s="42">
        <f>COUNTIFS($T583:$AX583,"CO")</f>
        <v>0</v>
      </c>
      <c r="BK583" s="42">
        <f t="shared" si="57"/>
        <v>2</v>
      </c>
      <c r="BL583" s="42">
        <f t="shared" si="58"/>
        <v>1</v>
      </c>
      <c r="BM583" s="42">
        <f t="shared" si="59"/>
        <v>1</v>
      </c>
      <c r="BN583" s="42">
        <f>SUM(AY583:BJ583)+SUM(COUNTIFS(Q583:AX583,{"TERM","RESIGNED"}))</f>
        <v>31</v>
      </c>
      <c r="BO583" s="1" t="s">
        <v>45</v>
      </c>
      <c r="BP583" s="42" t="s">
        <v>1018</v>
      </c>
      <c r="BQ583" s="34"/>
    </row>
    <row r="584" spans="1:69" x14ac:dyDescent="0.25">
      <c r="A584" s="32">
        <f t="shared" si="60"/>
        <v>582</v>
      </c>
      <c r="B584" s="1" t="s">
        <v>172</v>
      </c>
      <c r="C584" s="1">
        <v>104217</v>
      </c>
      <c r="D584" s="27">
        <v>104217</v>
      </c>
      <c r="E584" s="1" t="s">
        <v>946</v>
      </c>
      <c r="F584" s="34" t="s">
        <v>712</v>
      </c>
      <c r="G584" s="34" t="s">
        <v>123</v>
      </c>
      <c r="H584" s="30">
        <v>44820</v>
      </c>
      <c r="I584" s="30" t="s">
        <v>39</v>
      </c>
      <c r="J584" s="30" t="s">
        <v>39</v>
      </c>
      <c r="K584" s="42">
        <f t="shared" ca="1" si="55"/>
        <v>482</v>
      </c>
      <c r="L584" s="44" t="str">
        <f t="shared" si="56"/>
        <v>Billable</v>
      </c>
      <c r="M584" s="34" t="s">
        <v>124</v>
      </c>
      <c r="N584" s="1" t="s">
        <v>41</v>
      </c>
      <c r="O584" s="1" t="s">
        <v>42</v>
      </c>
      <c r="P584" s="1"/>
      <c r="Q584" s="1"/>
      <c r="R584" s="1" t="s">
        <v>43</v>
      </c>
      <c r="S584" s="33" t="s">
        <v>972</v>
      </c>
      <c r="T584" s="47" t="s">
        <v>968</v>
      </c>
      <c r="U584" s="47" t="s">
        <v>20</v>
      </c>
      <c r="V584" s="47" t="s">
        <v>20</v>
      </c>
      <c r="W584" s="47" t="s">
        <v>968</v>
      </c>
      <c r="X584" s="47" t="s">
        <v>967</v>
      </c>
      <c r="Y584" s="47" t="s">
        <v>967</v>
      </c>
      <c r="Z584" s="47" t="s">
        <v>965</v>
      </c>
      <c r="AA584" s="47" t="s">
        <v>965</v>
      </c>
      <c r="AB584" s="47" t="s">
        <v>20</v>
      </c>
      <c r="AC584" s="47" t="s">
        <v>20</v>
      </c>
      <c r="AD584" s="47" t="s">
        <v>965</v>
      </c>
      <c r="AE584" s="47" t="s">
        <v>965</v>
      </c>
      <c r="AF584" s="47" t="s">
        <v>965</v>
      </c>
      <c r="AG584" s="47" t="s">
        <v>965</v>
      </c>
      <c r="AH584" s="47" t="s">
        <v>965</v>
      </c>
      <c r="AI584" s="47" t="s">
        <v>20</v>
      </c>
      <c r="AJ584" s="47" t="s">
        <v>20</v>
      </c>
      <c r="AK584" s="47" t="s">
        <v>965</v>
      </c>
      <c r="AL584" s="47" t="s">
        <v>965</v>
      </c>
      <c r="AM584" s="47" t="s">
        <v>965</v>
      </c>
      <c r="AN584" s="47" t="s">
        <v>965</v>
      </c>
      <c r="AO584" s="47" t="s">
        <v>965</v>
      </c>
      <c r="AP584" s="47" t="s">
        <v>20</v>
      </c>
      <c r="AQ584" s="47" t="s">
        <v>20</v>
      </c>
      <c r="AR584" s="47" t="s">
        <v>20</v>
      </c>
      <c r="AS584" s="47" t="s">
        <v>967</v>
      </c>
      <c r="AT584" s="47" t="s">
        <v>968</v>
      </c>
      <c r="AU584" s="47" t="s">
        <v>967</v>
      </c>
      <c r="AV584" s="47" t="s">
        <v>965</v>
      </c>
      <c r="AW584" s="47" t="s">
        <v>20</v>
      </c>
      <c r="AX584" s="47" t="s">
        <v>20</v>
      </c>
      <c r="AY584" s="42">
        <f>COUNTIFS($T584:$AX584,"P")</f>
        <v>13</v>
      </c>
      <c r="AZ584" s="42">
        <f>COUNTIFS($T584:$AX584,"HD")/2</f>
        <v>0</v>
      </c>
      <c r="BA584" s="42">
        <f>COUNTIFS($T584:$AX584,"DO")</f>
        <v>11</v>
      </c>
      <c r="BB584" s="1">
        <f>COUNTIFS($T584:$AX584,"UPL")</f>
        <v>0</v>
      </c>
      <c r="BC584" s="42">
        <f>COUNTIFS($T584:$AX584,"LWP")</f>
        <v>0</v>
      </c>
      <c r="BD584" s="42">
        <f>SUM(COUNTIFS($T584:$AX584,{"PAT","MAT"}))</f>
        <v>0</v>
      </c>
      <c r="BE584" s="42">
        <f>COUNTIFS($T584:$AX584,"HO")</f>
        <v>0</v>
      </c>
      <c r="BF584" s="42">
        <f>COUNTIFS($T584:$AX584,"NA")</f>
        <v>0</v>
      </c>
      <c r="BG584" s="42">
        <f>COUNTIFS($T584:$AX584,"PL")</f>
        <v>3</v>
      </c>
      <c r="BH584" s="42">
        <f>COUNTIFS($T584:$AX584,"CL")</f>
        <v>4</v>
      </c>
      <c r="BI584" s="42">
        <f>COUNTIFS($T584:$AX584,"BL")</f>
        <v>0</v>
      </c>
      <c r="BJ584" s="42">
        <f>COUNTIFS($T584:$AX584,"CO")</f>
        <v>0</v>
      </c>
      <c r="BK584" s="42">
        <f t="shared" si="57"/>
        <v>7</v>
      </c>
      <c r="BL584" s="42">
        <f t="shared" si="58"/>
        <v>0</v>
      </c>
      <c r="BM584" s="42">
        <f t="shared" si="59"/>
        <v>1</v>
      </c>
      <c r="BN584" s="42">
        <f>SUM(AY584:BJ584)+SUM(COUNTIFS(Q584:AX584,{"TERM","RESIGNED"}))</f>
        <v>31</v>
      </c>
      <c r="BO584" s="1" t="s">
        <v>45</v>
      </c>
      <c r="BP584" s="42" t="s">
        <v>1018</v>
      </c>
      <c r="BQ584" s="34"/>
    </row>
    <row r="585" spans="1:69" x14ac:dyDescent="0.25">
      <c r="A585" s="32">
        <f t="shared" si="60"/>
        <v>583</v>
      </c>
      <c r="B585" s="1" t="s">
        <v>172</v>
      </c>
      <c r="C585" s="1">
        <v>104226</v>
      </c>
      <c r="D585" s="27">
        <v>104226</v>
      </c>
      <c r="E585" s="1" t="s">
        <v>946</v>
      </c>
      <c r="F585" s="34" t="s">
        <v>709</v>
      </c>
      <c r="G585" s="34" t="s">
        <v>162</v>
      </c>
      <c r="H585" s="30">
        <v>44820</v>
      </c>
      <c r="I585" s="30" t="s">
        <v>39</v>
      </c>
      <c r="J585" s="30" t="s">
        <v>39</v>
      </c>
      <c r="K585" s="42">
        <f t="shared" ca="1" si="55"/>
        <v>482</v>
      </c>
      <c r="L585" s="44" t="str">
        <f t="shared" si="56"/>
        <v>Billable</v>
      </c>
      <c r="M585" s="34" t="s">
        <v>124</v>
      </c>
      <c r="N585" s="1" t="s">
        <v>41</v>
      </c>
      <c r="O585" s="1" t="s">
        <v>42</v>
      </c>
      <c r="P585" s="1"/>
      <c r="Q585" s="1"/>
      <c r="R585" s="1" t="s">
        <v>43</v>
      </c>
      <c r="S585" s="33" t="s">
        <v>242</v>
      </c>
      <c r="T585" s="47" t="s">
        <v>965</v>
      </c>
      <c r="U585" s="47" t="s">
        <v>20</v>
      </c>
      <c r="V585" s="47" t="s">
        <v>20</v>
      </c>
      <c r="W585" s="47" t="s">
        <v>965</v>
      </c>
      <c r="X585" s="47" t="s">
        <v>965</v>
      </c>
      <c r="Y585" s="47" t="s">
        <v>965</v>
      </c>
      <c r="Z585" s="47" t="s">
        <v>965</v>
      </c>
      <c r="AA585" s="47" t="s">
        <v>967</v>
      </c>
      <c r="AB585" s="47" t="s">
        <v>20</v>
      </c>
      <c r="AC585" s="47" t="s">
        <v>20</v>
      </c>
      <c r="AD585" s="47" t="s">
        <v>965</v>
      </c>
      <c r="AE585" s="47" t="s">
        <v>965</v>
      </c>
      <c r="AF585" s="47" t="s">
        <v>965</v>
      </c>
      <c r="AG585" s="47" t="s">
        <v>965</v>
      </c>
      <c r="AH585" s="47" t="s">
        <v>965</v>
      </c>
      <c r="AI585" s="47" t="s">
        <v>20</v>
      </c>
      <c r="AJ585" s="47" t="s">
        <v>20</v>
      </c>
      <c r="AK585" s="47" t="s">
        <v>965</v>
      </c>
      <c r="AL585" s="47" t="s">
        <v>965</v>
      </c>
      <c r="AM585" s="47" t="s">
        <v>965</v>
      </c>
      <c r="AN585" s="47" t="s">
        <v>22</v>
      </c>
      <c r="AO585" s="47" t="s">
        <v>967</v>
      </c>
      <c r="AP585" s="47" t="s">
        <v>20</v>
      </c>
      <c r="AQ585" s="47" t="s">
        <v>20</v>
      </c>
      <c r="AR585" s="47" t="s">
        <v>20</v>
      </c>
      <c r="AS585" s="47" t="s">
        <v>965</v>
      </c>
      <c r="AT585" s="47" t="s">
        <v>965</v>
      </c>
      <c r="AU585" s="47" t="s">
        <v>965</v>
      </c>
      <c r="AV585" s="47" t="s">
        <v>965</v>
      </c>
      <c r="AW585" s="47" t="s">
        <v>20</v>
      </c>
      <c r="AX585" s="47" t="s">
        <v>20</v>
      </c>
      <c r="AY585" s="42">
        <f>COUNTIFS($T585:$AX585,"P")</f>
        <v>17</v>
      </c>
      <c r="AZ585" s="42">
        <f>COUNTIFS($T585:$AX585,"HD")/2</f>
        <v>0</v>
      </c>
      <c r="BA585" s="42">
        <f>COUNTIFS($T585:$AX585,"DO")</f>
        <v>11</v>
      </c>
      <c r="BB585" s="1">
        <f>COUNTIFS($T585:$AX585,"UPL")</f>
        <v>0</v>
      </c>
      <c r="BC585" s="42">
        <f>COUNTIFS($T585:$AX585,"LWP")</f>
        <v>1</v>
      </c>
      <c r="BD585" s="42">
        <f>SUM(COUNTIFS($T585:$AX585,{"PAT","MAT"}))</f>
        <v>0</v>
      </c>
      <c r="BE585" s="42">
        <f>COUNTIFS($T585:$AX585,"HO")</f>
        <v>0</v>
      </c>
      <c r="BF585" s="42">
        <f>COUNTIFS($T585:$AX585,"NA")</f>
        <v>0</v>
      </c>
      <c r="BG585" s="42">
        <f>COUNTIFS($T585:$AX585,"PL")</f>
        <v>0</v>
      </c>
      <c r="BH585" s="42">
        <f>COUNTIFS($T585:$AX585,"CL")</f>
        <v>2</v>
      </c>
      <c r="BI585" s="42">
        <f>COUNTIFS($T585:$AX585,"BL")</f>
        <v>0</v>
      </c>
      <c r="BJ585" s="42">
        <f>COUNTIFS($T585:$AX585,"CO")</f>
        <v>0</v>
      </c>
      <c r="BK585" s="42">
        <f t="shared" si="57"/>
        <v>2</v>
      </c>
      <c r="BL585" s="42">
        <f t="shared" si="58"/>
        <v>1</v>
      </c>
      <c r="BM585" s="42">
        <f t="shared" si="59"/>
        <v>1</v>
      </c>
      <c r="BN585" s="42">
        <f>SUM(AY585:BJ585)+SUM(COUNTIFS(Q585:AX585,{"TERM","RESIGNED"}))</f>
        <v>31</v>
      </c>
      <c r="BO585" s="1" t="s">
        <v>45</v>
      </c>
      <c r="BP585" s="42" t="s">
        <v>1018</v>
      </c>
      <c r="BQ585" s="34"/>
    </row>
    <row r="586" spans="1:69" x14ac:dyDescent="0.25">
      <c r="A586" s="32">
        <f t="shared" si="60"/>
        <v>584</v>
      </c>
      <c r="B586" s="1" t="s">
        <v>36</v>
      </c>
      <c r="C586" s="1">
        <v>18514</v>
      </c>
      <c r="D586" s="27">
        <v>18514</v>
      </c>
      <c r="E586" s="1" t="s">
        <v>946</v>
      </c>
      <c r="F586" s="34" t="s">
        <v>715</v>
      </c>
      <c r="G586" s="34" t="s">
        <v>123</v>
      </c>
      <c r="H586" s="30">
        <v>44825</v>
      </c>
      <c r="I586" s="30" t="s">
        <v>39</v>
      </c>
      <c r="J586" s="30" t="s">
        <v>39</v>
      </c>
      <c r="K586" s="42">
        <f t="shared" ca="1" si="55"/>
        <v>477</v>
      </c>
      <c r="L586" s="44" t="str">
        <f t="shared" si="56"/>
        <v>Billable</v>
      </c>
      <c r="M586" s="34" t="s">
        <v>124</v>
      </c>
      <c r="N586" s="1" t="s">
        <v>41</v>
      </c>
      <c r="O586" s="1" t="s">
        <v>42</v>
      </c>
      <c r="P586" s="1"/>
      <c r="Q586" s="1"/>
      <c r="R586" s="1" t="s">
        <v>43</v>
      </c>
      <c r="S586" s="33" t="s">
        <v>972</v>
      </c>
      <c r="T586" s="47" t="s">
        <v>965</v>
      </c>
      <c r="U586" s="47" t="s">
        <v>20</v>
      </c>
      <c r="V586" s="47" t="s">
        <v>20</v>
      </c>
      <c r="W586" s="47" t="s">
        <v>965</v>
      </c>
      <c r="X586" s="47" t="s">
        <v>965</v>
      </c>
      <c r="Y586" s="47" t="s">
        <v>965</v>
      </c>
      <c r="Z586" s="47" t="s">
        <v>967</v>
      </c>
      <c r="AA586" s="47" t="s">
        <v>968</v>
      </c>
      <c r="AB586" s="47" t="s">
        <v>20</v>
      </c>
      <c r="AC586" s="47" t="s">
        <v>20</v>
      </c>
      <c r="AD586" s="47" t="s">
        <v>968</v>
      </c>
      <c r="AE586" s="47" t="s">
        <v>965</v>
      </c>
      <c r="AF586" s="47" t="s">
        <v>965</v>
      </c>
      <c r="AG586" s="47" t="s">
        <v>965</v>
      </c>
      <c r="AH586" s="47" t="s">
        <v>965</v>
      </c>
      <c r="AI586" s="47" t="s">
        <v>20</v>
      </c>
      <c r="AJ586" s="47" t="s">
        <v>20</v>
      </c>
      <c r="AK586" s="47" t="s">
        <v>965</v>
      </c>
      <c r="AL586" s="47" t="s">
        <v>965</v>
      </c>
      <c r="AM586" s="47" t="s">
        <v>965</v>
      </c>
      <c r="AN586" s="47" t="s">
        <v>965</v>
      </c>
      <c r="AO586" s="47" t="s">
        <v>965</v>
      </c>
      <c r="AP586" s="47" t="s">
        <v>20</v>
      </c>
      <c r="AQ586" s="47" t="s">
        <v>20</v>
      </c>
      <c r="AR586" s="47" t="s">
        <v>20</v>
      </c>
      <c r="AS586" s="47" t="s">
        <v>965</v>
      </c>
      <c r="AT586" s="47" t="s">
        <v>965</v>
      </c>
      <c r="AU586" s="47" t="s">
        <v>965</v>
      </c>
      <c r="AV586" s="47" t="s">
        <v>967</v>
      </c>
      <c r="AW586" s="47" t="s">
        <v>20</v>
      </c>
      <c r="AX586" s="47" t="s">
        <v>20</v>
      </c>
      <c r="AY586" s="42">
        <f>COUNTIFS($T586:$AX586,"P")</f>
        <v>16</v>
      </c>
      <c r="AZ586" s="42">
        <f>COUNTIFS($T586:$AX586,"HD")/2</f>
        <v>0</v>
      </c>
      <c r="BA586" s="42">
        <f>COUNTIFS($T586:$AX586,"DO")</f>
        <v>11</v>
      </c>
      <c r="BB586" s="1">
        <f>COUNTIFS($T586:$AX586,"UPL")</f>
        <v>0</v>
      </c>
      <c r="BC586" s="42">
        <f>COUNTIFS($T586:$AX586,"LWP")</f>
        <v>0</v>
      </c>
      <c r="BD586" s="42">
        <f>SUM(COUNTIFS($T586:$AX586,{"PAT","MAT"}))</f>
        <v>0</v>
      </c>
      <c r="BE586" s="42">
        <f>COUNTIFS($T586:$AX586,"HO")</f>
        <v>0</v>
      </c>
      <c r="BF586" s="42">
        <f>COUNTIFS($T586:$AX586,"NA")</f>
        <v>0</v>
      </c>
      <c r="BG586" s="42">
        <f>COUNTIFS($T586:$AX586,"PL")</f>
        <v>2</v>
      </c>
      <c r="BH586" s="42">
        <f>COUNTIFS($T586:$AX586,"CL")</f>
        <v>2</v>
      </c>
      <c r="BI586" s="42">
        <f>COUNTIFS($T586:$AX586,"BL")</f>
        <v>0</v>
      </c>
      <c r="BJ586" s="42">
        <f>COUNTIFS($T586:$AX586,"CO")</f>
        <v>0</v>
      </c>
      <c r="BK586" s="42">
        <f t="shared" si="57"/>
        <v>4</v>
      </c>
      <c r="BL586" s="42">
        <f t="shared" si="58"/>
        <v>0</v>
      </c>
      <c r="BM586" s="42">
        <f t="shared" si="59"/>
        <v>1</v>
      </c>
      <c r="BN586" s="42">
        <f>SUM(AY586:BJ586)+SUM(COUNTIFS(Q586:AX586,{"TERM","RESIGNED"}))</f>
        <v>31</v>
      </c>
      <c r="BO586" s="1" t="s">
        <v>45</v>
      </c>
      <c r="BP586" s="42" t="s">
        <v>1018</v>
      </c>
      <c r="BQ586" s="34"/>
    </row>
    <row r="587" spans="1:69" x14ac:dyDescent="0.25">
      <c r="A587" s="32">
        <f t="shared" si="60"/>
        <v>585</v>
      </c>
      <c r="B587" s="1" t="s">
        <v>36</v>
      </c>
      <c r="C587" s="1">
        <v>18515</v>
      </c>
      <c r="D587" s="27">
        <v>18515</v>
      </c>
      <c r="E587" s="1" t="s">
        <v>946</v>
      </c>
      <c r="F587" s="34" t="s">
        <v>716</v>
      </c>
      <c r="G587" s="34" t="s">
        <v>123</v>
      </c>
      <c r="H587" s="30">
        <v>44825</v>
      </c>
      <c r="I587" s="30" t="s">
        <v>39</v>
      </c>
      <c r="J587" s="30" t="s">
        <v>39</v>
      </c>
      <c r="K587" s="42">
        <f t="shared" ca="1" si="55"/>
        <v>477</v>
      </c>
      <c r="L587" s="44" t="str">
        <f t="shared" si="56"/>
        <v>Billable</v>
      </c>
      <c r="M587" s="34" t="s">
        <v>124</v>
      </c>
      <c r="N587" s="1" t="s">
        <v>41</v>
      </c>
      <c r="O587" s="1" t="s">
        <v>42</v>
      </c>
      <c r="P587" s="1"/>
      <c r="Q587" s="1"/>
      <c r="R587" s="1" t="s">
        <v>43</v>
      </c>
      <c r="S587" s="33" t="s">
        <v>367</v>
      </c>
      <c r="T587" s="47" t="s">
        <v>965</v>
      </c>
      <c r="U587" s="47" t="s">
        <v>20</v>
      </c>
      <c r="V587" s="47" t="s">
        <v>20</v>
      </c>
      <c r="W587" s="47" t="s">
        <v>965</v>
      </c>
      <c r="X587" s="47" t="s">
        <v>967</v>
      </c>
      <c r="Y587" s="47" t="s">
        <v>967</v>
      </c>
      <c r="Z587" s="47" t="s">
        <v>967</v>
      </c>
      <c r="AA587" s="47" t="s">
        <v>967</v>
      </c>
      <c r="AB587" s="47" t="s">
        <v>20</v>
      </c>
      <c r="AC587" s="47" t="s">
        <v>20</v>
      </c>
      <c r="AD587" s="47" t="s">
        <v>965</v>
      </c>
      <c r="AE587" s="47" t="s">
        <v>965</v>
      </c>
      <c r="AF587" s="47" t="s">
        <v>965</v>
      </c>
      <c r="AG587" s="47" t="s">
        <v>965</v>
      </c>
      <c r="AH587" s="47" t="s">
        <v>965</v>
      </c>
      <c r="AI587" s="47" t="s">
        <v>20</v>
      </c>
      <c r="AJ587" s="47" t="s">
        <v>20</v>
      </c>
      <c r="AK587" s="47" t="s">
        <v>965</v>
      </c>
      <c r="AL587" s="47" t="s">
        <v>965</v>
      </c>
      <c r="AM587" s="47" t="s">
        <v>965</v>
      </c>
      <c r="AN587" s="47" t="s">
        <v>965</v>
      </c>
      <c r="AO587" s="47" t="s">
        <v>965</v>
      </c>
      <c r="AP587" s="47" t="s">
        <v>20</v>
      </c>
      <c r="AQ587" s="47" t="s">
        <v>20</v>
      </c>
      <c r="AR587" s="47" t="s">
        <v>20</v>
      </c>
      <c r="AS587" s="47" t="s">
        <v>965</v>
      </c>
      <c r="AT587" s="47" t="s">
        <v>965</v>
      </c>
      <c r="AU587" s="47" t="s">
        <v>965</v>
      </c>
      <c r="AV587" s="47" t="s">
        <v>965</v>
      </c>
      <c r="AW587" s="47" t="s">
        <v>20</v>
      </c>
      <c r="AX587" s="47" t="s">
        <v>20</v>
      </c>
      <c r="AY587" s="42">
        <f>COUNTIFS($T587:$AX587,"P")</f>
        <v>16</v>
      </c>
      <c r="AZ587" s="42">
        <f>COUNTIFS($T587:$AX587,"HD")/2</f>
        <v>0</v>
      </c>
      <c r="BA587" s="42">
        <f>COUNTIFS($T587:$AX587,"DO")</f>
        <v>11</v>
      </c>
      <c r="BB587" s="1">
        <f>COUNTIFS($T587:$AX587,"UPL")</f>
        <v>0</v>
      </c>
      <c r="BC587" s="42">
        <f>COUNTIFS($T587:$AX587,"LWP")</f>
        <v>0</v>
      </c>
      <c r="BD587" s="42">
        <f>SUM(COUNTIFS($T587:$AX587,{"PAT","MAT"}))</f>
        <v>0</v>
      </c>
      <c r="BE587" s="42">
        <f>COUNTIFS($T587:$AX587,"HO")</f>
        <v>0</v>
      </c>
      <c r="BF587" s="42">
        <f>COUNTIFS($T587:$AX587,"NA")</f>
        <v>0</v>
      </c>
      <c r="BG587" s="42">
        <f>COUNTIFS($T587:$AX587,"PL")</f>
        <v>0</v>
      </c>
      <c r="BH587" s="42">
        <f>COUNTIFS($T587:$AX587,"CL")</f>
        <v>4</v>
      </c>
      <c r="BI587" s="42">
        <f>COUNTIFS($T587:$AX587,"BL")</f>
        <v>0</v>
      </c>
      <c r="BJ587" s="42">
        <f>COUNTIFS($T587:$AX587,"CO")</f>
        <v>0</v>
      </c>
      <c r="BK587" s="42">
        <f t="shared" si="57"/>
        <v>4</v>
      </c>
      <c r="BL587" s="42">
        <f t="shared" si="58"/>
        <v>0</v>
      </c>
      <c r="BM587" s="42">
        <f t="shared" si="59"/>
        <v>1</v>
      </c>
      <c r="BN587" s="42">
        <f>SUM(AY587:BJ587)+SUM(COUNTIFS(Q587:AX587,{"TERM","RESIGNED"}))</f>
        <v>31</v>
      </c>
      <c r="BO587" s="1" t="s">
        <v>45</v>
      </c>
      <c r="BP587" s="42" t="s">
        <v>1020</v>
      </c>
      <c r="BQ587" s="34"/>
    </row>
    <row r="588" spans="1:69" x14ac:dyDescent="0.25">
      <c r="A588" s="32">
        <f t="shared" si="60"/>
        <v>586</v>
      </c>
      <c r="B588" s="1" t="s">
        <v>36</v>
      </c>
      <c r="C588" s="1">
        <v>18527</v>
      </c>
      <c r="D588" s="27">
        <v>18527</v>
      </c>
      <c r="E588" s="1" t="s">
        <v>946</v>
      </c>
      <c r="F588" s="34" t="s">
        <v>717</v>
      </c>
      <c r="G588" s="34" t="s">
        <v>190</v>
      </c>
      <c r="H588" s="30">
        <v>44827</v>
      </c>
      <c r="I588" s="30" t="s">
        <v>39</v>
      </c>
      <c r="J588" s="30" t="s">
        <v>39</v>
      </c>
      <c r="K588" s="42">
        <f t="shared" ca="1" si="55"/>
        <v>475</v>
      </c>
      <c r="L588" s="44" t="str">
        <f t="shared" si="56"/>
        <v>Billable</v>
      </c>
      <c r="M588" s="34" t="s">
        <v>187</v>
      </c>
      <c r="N588" s="1" t="s">
        <v>41</v>
      </c>
      <c r="O588" s="1" t="s">
        <v>42</v>
      </c>
      <c r="P588" s="1"/>
      <c r="Q588" s="1"/>
      <c r="R588" s="1" t="s">
        <v>43</v>
      </c>
      <c r="S588" s="33" t="s">
        <v>305</v>
      </c>
      <c r="T588" s="47" t="s">
        <v>21</v>
      </c>
      <c r="U588" s="47" t="s">
        <v>20</v>
      </c>
      <c r="V588" s="47" t="s">
        <v>20</v>
      </c>
      <c r="W588" s="47" t="s">
        <v>21</v>
      </c>
      <c r="X588" s="47" t="s">
        <v>21</v>
      </c>
      <c r="Y588" s="47" t="s">
        <v>21</v>
      </c>
      <c r="Z588" s="47" t="s">
        <v>21</v>
      </c>
      <c r="AA588" s="47" t="s">
        <v>21</v>
      </c>
      <c r="AB588" s="47" t="s">
        <v>20</v>
      </c>
      <c r="AC588" s="47" t="s">
        <v>20</v>
      </c>
      <c r="AD588" s="47" t="s">
        <v>965</v>
      </c>
      <c r="AE588" s="47" t="s">
        <v>965</v>
      </c>
      <c r="AF588" s="47" t="s">
        <v>965</v>
      </c>
      <c r="AG588" s="47" t="s">
        <v>965</v>
      </c>
      <c r="AH588" s="47" t="s">
        <v>965</v>
      </c>
      <c r="AI588" s="47" t="s">
        <v>20</v>
      </c>
      <c r="AJ588" s="47" t="s">
        <v>20</v>
      </c>
      <c r="AK588" s="47" t="s">
        <v>965</v>
      </c>
      <c r="AL588" s="47" t="s">
        <v>21</v>
      </c>
      <c r="AM588" s="47" t="s">
        <v>965</v>
      </c>
      <c r="AN588" s="47" t="s">
        <v>970</v>
      </c>
      <c r="AO588" s="47" t="s">
        <v>965</v>
      </c>
      <c r="AP588" s="47" t="s">
        <v>20</v>
      </c>
      <c r="AQ588" s="47" t="s">
        <v>20</v>
      </c>
      <c r="AR588" s="47" t="s">
        <v>20</v>
      </c>
      <c r="AS588" s="47" t="s">
        <v>965</v>
      </c>
      <c r="AT588" s="47" t="s">
        <v>965</v>
      </c>
      <c r="AU588" s="47" t="s">
        <v>965</v>
      </c>
      <c r="AV588" s="47" t="s">
        <v>21</v>
      </c>
      <c r="AW588" s="47" t="s">
        <v>20</v>
      </c>
      <c r="AX588" s="47" t="s">
        <v>20</v>
      </c>
      <c r="AY588" s="42">
        <f>COUNTIFS($T588:$AX588,"P")</f>
        <v>11</v>
      </c>
      <c r="AZ588" s="42">
        <f>COUNTIFS($T588:$AX588,"HD")/2</f>
        <v>0</v>
      </c>
      <c r="BA588" s="42">
        <f>COUNTIFS($T588:$AX588,"DO")</f>
        <v>11</v>
      </c>
      <c r="BB588" s="1">
        <f>COUNTIFS($T588:$AX588,"UPL")</f>
        <v>8</v>
      </c>
      <c r="BC588" s="42">
        <f>COUNTIFS($T588:$AX588,"LWP")</f>
        <v>0</v>
      </c>
      <c r="BD588" s="42">
        <f>SUM(COUNTIFS($T588:$AX588,{"PAT","MAT"}))</f>
        <v>0</v>
      </c>
      <c r="BE588" s="42">
        <f>COUNTIFS($T588:$AX588,"HO")</f>
        <v>0</v>
      </c>
      <c r="BF588" s="42">
        <f>COUNTIFS($T588:$AX588,"NA")</f>
        <v>0</v>
      </c>
      <c r="BG588" s="42">
        <f>COUNTIFS($T588:$AX588,"PL")</f>
        <v>0</v>
      </c>
      <c r="BH588" s="42">
        <f>COUNTIFS($T588:$AX588,"CL")</f>
        <v>0</v>
      </c>
      <c r="BI588" s="42">
        <f>COUNTIFS($T588:$AX588,"BL")</f>
        <v>1</v>
      </c>
      <c r="BJ588" s="42">
        <f>COUNTIFS($T588:$AX588,"CO")</f>
        <v>0</v>
      </c>
      <c r="BK588" s="42">
        <f t="shared" si="57"/>
        <v>1</v>
      </c>
      <c r="BL588" s="42">
        <f t="shared" si="58"/>
        <v>0</v>
      </c>
      <c r="BM588" s="42">
        <f t="shared" si="59"/>
        <v>0</v>
      </c>
      <c r="BN588" s="42">
        <f>SUM(AY588:BJ588)+SUM(COUNTIFS(Q588:AX588,{"TERM","RESIGNED"}))</f>
        <v>31</v>
      </c>
      <c r="BO588" s="1" t="s">
        <v>45</v>
      </c>
      <c r="BP588" s="42" t="s">
        <v>1018</v>
      </c>
      <c r="BQ588" s="34"/>
    </row>
    <row r="589" spans="1:69" x14ac:dyDescent="0.25">
      <c r="A589" s="32">
        <f t="shared" si="60"/>
        <v>587</v>
      </c>
      <c r="B589" s="1" t="s">
        <v>36</v>
      </c>
      <c r="C589" s="1">
        <v>18528</v>
      </c>
      <c r="D589" s="27">
        <v>18528</v>
      </c>
      <c r="E589" s="1" t="s">
        <v>946</v>
      </c>
      <c r="F589" s="34" t="s">
        <v>718</v>
      </c>
      <c r="G589" s="34" t="s">
        <v>190</v>
      </c>
      <c r="H589" s="30">
        <v>44827</v>
      </c>
      <c r="I589" s="30" t="s">
        <v>39</v>
      </c>
      <c r="J589" s="30" t="s">
        <v>39</v>
      </c>
      <c r="K589" s="42">
        <f t="shared" ca="1" si="55"/>
        <v>475</v>
      </c>
      <c r="L589" s="44" t="str">
        <f t="shared" si="56"/>
        <v>Billable</v>
      </c>
      <c r="M589" s="34" t="s">
        <v>187</v>
      </c>
      <c r="N589" s="1" t="s">
        <v>41</v>
      </c>
      <c r="O589" s="1" t="s">
        <v>42</v>
      </c>
      <c r="P589" s="1"/>
      <c r="Q589" s="1"/>
      <c r="R589" s="1" t="s">
        <v>43</v>
      </c>
      <c r="S589" s="33" t="s">
        <v>255</v>
      </c>
      <c r="T589" s="47" t="s">
        <v>965</v>
      </c>
      <c r="U589" s="47" t="s">
        <v>20</v>
      </c>
      <c r="V589" s="47" t="s">
        <v>20</v>
      </c>
      <c r="W589" s="47" t="s">
        <v>965</v>
      </c>
      <c r="X589" s="47" t="s">
        <v>965</v>
      </c>
      <c r="Y589" s="47" t="s">
        <v>965</v>
      </c>
      <c r="Z589" s="47" t="s">
        <v>965</v>
      </c>
      <c r="AA589" s="47" t="s">
        <v>965</v>
      </c>
      <c r="AB589" s="47" t="s">
        <v>20</v>
      </c>
      <c r="AC589" s="47" t="s">
        <v>20</v>
      </c>
      <c r="AD589" s="47" t="s">
        <v>965</v>
      </c>
      <c r="AE589" s="47" t="s">
        <v>965</v>
      </c>
      <c r="AF589" s="47" t="s">
        <v>965</v>
      </c>
      <c r="AG589" s="47" t="s">
        <v>965</v>
      </c>
      <c r="AH589" s="47" t="s">
        <v>965</v>
      </c>
      <c r="AI589" s="47" t="s">
        <v>20</v>
      </c>
      <c r="AJ589" s="47" t="s">
        <v>20</v>
      </c>
      <c r="AK589" s="47" t="s">
        <v>968</v>
      </c>
      <c r="AL589" s="47" t="s">
        <v>968</v>
      </c>
      <c r="AM589" s="47" t="s">
        <v>968</v>
      </c>
      <c r="AN589" s="47" t="s">
        <v>968</v>
      </c>
      <c r="AO589" s="47" t="s">
        <v>968</v>
      </c>
      <c r="AP589" s="47" t="s">
        <v>20</v>
      </c>
      <c r="AQ589" s="47" t="s">
        <v>20</v>
      </c>
      <c r="AR589" s="47" t="s">
        <v>20</v>
      </c>
      <c r="AS589" s="47" t="s">
        <v>967</v>
      </c>
      <c r="AT589" s="47" t="s">
        <v>968</v>
      </c>
      <c r="AU589" s="47" t="s">
        <v>968</v>
      </c>
      <c r="AV589" s="47" t="s">
        <v>968</v>
      </c>
      <c r="AW589" s="47" t="s">
        <v>20</v>
      </c>
      <c r="AX589" s="47" t="s">
        <v>20</v>
      </c>
      <c r="AY589" s="42">
        <f>COUNTIFS($T589:$AX589,"P")</f>
        <v>11</v>
      </c>
      <c r="AZ589" s="42">
        <f>COUNTIFS($T589:$AX589,"HD")/2</f>
        <v>0</v>
      </c>
      <c r="BA589" s="42">
        <f>COUNTIFS($T589:$AX589,"DO")</f>
        <v>11</v>
      </c>
      <c r="BB589" s="1">
        <f>COUNTIFS($T589:$AX589,"UPL")</f>
        <v>0</v>
      </c>
      <c r="BC589" s="42">
        <f>COUNTIFS($T589:$AX589,"LWP")</f>
        <v>0</v>
      </c>
      <c r="BD589" s="42">
        <f>SUM(COUNTIFS($T589:$AX589,{"PAT","MAT"}))</f>
        <v>0</v>
      </c>
      <c r="BE589" s="42">
        <f>COUNTIFS($T589:$AX589,"HO")</f>
        <v>0</v>
      </c>
      <c r="BF589" s="42">
        <f>COUNTIFS($T589:$AX589,"NA")</f>
        <v>0</v>
      </c>
      <c r="BG589" s="42">
        <f>COUNTIFS($T589:$AX589,"PL")</f>
        <v>8</v>
      </c>
      <c r="BH589" s="42">
        <f>COUNTIFS($T589:$AX589,"CL")</f>
        <v>1</v>
      </c>
      <c r="BI589" s="42">
        <f>COUNTIFS($T589:$AX589,"BL")</f>
        <v>0</v>
      </c>
      <c r="BJ589" s="42">
        <f>COUNTIFS($T589:$AX589,"CO")</f>
        <v>0</v>
      </c>
      <c r="BK589" s="42">
        <f t="shared" si="57"/>
        <v>9</v>
      </c>
      <c r="BL589" s="42">
        <f t="shared" si="58"/>
        <v>0</v>
      </c>
      <c r="BM589" s="42">
        <f t="shared" si="59"/>
        <v>0</v>
      </c>
      <c r="BN589" s="42">
        <f>SUM(AY589:BJ589)+SUM(COUNTIFS(Q589:AX589,{"TERM","RESIGNED"}))</f>
        <v>31</v>
      </c>
      <c r="BO589" s="1" t="s">
        <v>45</v>
      </c>
      <c r="BP589" s="42" t="s">
        <v>1018</v>
      </c>
      <c r="BQ589" s="34"/>
    </row>
    <row r="590" spans="1:69" x14ac:dyDescent="0.25">
      <c r="A590" s="32">
        <f t="shared" si="60"/>
        <v>588</v>
      </c>
      <c r="B590" s="1" t="s">
        <v>36</v>
      </c>
      <c r="C590" s="1">
        <v>18530</v>
      </c>
      <c r="D590" s="27">
        <v>18530</v>
      </c>
      <c r="E590" s="1" t="s">
        <v>946</v>
      </c>
      <c r="F590" s="34" t="s">
        <v>719</v>
      </c>
      <c r="G590" s="34" t="s">
        <v>123</v>
      </c>
      <c r="H590" s="30">
        <v>44827</v>
      </c>
      <c r="I590" s="30" t="s">
        <v>39</v>
      </c>
      <c r="J590" s="30" t="s">
        <v>39</v>
      </c>
      <c r="K590" s="42">
        <f t="shared" ca="1" si="55"/>
        <v>475</v>
      </c>
      <c r="L590" s="44" t="str">
        <f t="shared" si="56"/>
        <v>Billable</v>
      </c>
      <c r="M590" s="34" t="s">
        <v>124</v>
      </c>
      <c r="N590" s="1" t="s">
        <v>41</v>
      </c>
      <c r="O590" s="1" t="s">
        <v>42</v>
      </c>
      <c r="P590" s="1"/>
      <c r="Q590" s="1"/>
      <c r="R590" s="1" t="s">
        <v>43</v>
      </c>
      <c r="S590" s="33" t="s">
        <v>542</v>
      </c>
      <c r="T590" s="47" t="s">
        <v>965</v>
      </c>
      <c r="U590" s="47" t="s">
        <v>20</v>
      </c>
      <c r="V590" s="47" t="s">
        <v>20</v>
      </c>
      <c r="W590" s="47" t="s">
        <v>965</v>
      </c>
      <c r="X590" s="47" t="s">
        <v>965</v>
      </c>
      <c r="Y590" s="47" t="s">
        <v>965</v>
      </c>
      <c r="Z590" s="47" t="s">
        <v>965</v>
      </c>
      <c r="AA590" s="47" t="s">
        <v>965</v>
      </c>
      <c r="AB590" s="47" t="s">
        <v>20</v>
      </c>
      <c r="AC590" s="47" t="s">
        <v>20</v>
      </c>
      <c r="AD590" s="47" t="s">
        <v>965</v>
      </c>
      <c r="AE590" s="47" t="s">
        <v>965</v>
      </c>
      <c r="AF590" s="47" t="s">
        <v>965</v>
      </c>
      <c r="AG590" s="47" t="s">
        <v>965</v>
      </c>
      <c r="AH590" s="47" t="s">
        <v>967</v>
      </c>
      <c r="AI590" s="47" t="s">
        <v>20</v>
      </c>
      <c r="AJ590" s="47" t="s">
        <v>20</v>
      </c>
      <c r="AK590" s="47" t="s">
        <v>968</v>
      </c>
      <c r="AL590" s="47" t="s">
        <v>965</v>
      </c>
      <c r="AM590" s="47" t="s">
        <v>965</v>
      </c>
      <c r="AN590" s="47" t="s">
        <v>965</v>
      </c>
      <c r="AO590" s="47" t="s">
        <v>965</v>
      </c>
      <c r="AP590" s="47" t="s">
        <v>20</v>
      </c>
      <c r="AQ590" s="47" t="s">
        <v>20</v>
      </c>
      <c r="AR590" s="47" t="s">
        <v>20</v>
      </c>
      <c r="AS590" s="47" t="s">
        <v>965</v>
      </c>
      <c r="AT590" s="47" t="s">
        <v>965</v>
      </c>
      <c r="AU590" s="47" t="s">
        <v>965</v>
      </c>
      <c r="AV590" s="47" t="s">
        <v>967</v>
      </c>
      <c r="AW590" s="47" t="s">
        <v>20</v>
      </c>
      <c r="AX590" s="47" t="s">
        <v>20</v>
      </c>
      <c r="AY590" s="42">
        <f>COUNTIFS($T590:$AX590,"P")</f>
        <v>17</v>
      </c>
      <c r="AZ590" s="42">
        <f>COUNTIFS($T590:$AX590,"HD")/2</f>
        <v>0</v>
      </c>
      <c r="BA590" s="42">
        <f>COUNTIFS($T590:$AX590,"DO")</f>
        <v>11</v>
      </c>
      <c r="BB590" s="1">
        <f>COUNTIFS($T590:$AX590,"UPL")</f>
        <v>0</v>
      </c>
      <c r="BC590" s="42">
        <f>COUNTIFS($T590:$AX590,"LWP")</f>
        <v>0</v>
      </c>
      <c r="BD590" s="42">
        <f>SUM(COUNTIFS($T590:$AX590,{"PAT","MAT"}))</f>
        <v>0</v>
      </c>
      <c r="BE590" s="42">
        <f>COUNTIFS($T590:$AX590,"HO")</f>
        <v>0</v>
      </c>
      <c r="BF590" s="42">
        <f>COUNTIFS($T590:$AX590,"NA")</f>
        <v>0</v>
      </c>
      <c r="BG590" s="42">
        <f>COUNTIFS($T590:$AX590,"PL")</f>
        <v>1</v>
      </c>
      <c r="BH590" s="42">
        <f>COUNTIFS($T590:$AX590,"CL")</f>
        <v>2</v>
      </c>
      <c r="BI590" s="42">
        <f>COUNTIFS($T590:$AX590,"BL")</f>
        <v>0</v>
      </c>
      <c r="BJ590" s="42">
        <f>COUNTIFS($T590:$AX590,"CO")</f>
        <v>0</v>
      </c>
      <c r="BK590" s="42">
        <f t="shared" si="57"/>
        <v>3</v>
      </c>
      <c r="BL590" s="42">
        <f t="shared" si="58"/>
        <v>1</v>
      </c>
      <c r="BM590" s="42">
        <f t="shared" si="59"/>
        <v>1</v>
      </c>
      <c r="BN590" s="42">
        <f>SUM(AY590:BJ590)+SUM(COUNTIFS(Q590:AX590,{"TERM","RESIGNED"}))</f>
        <v>31</v>
      </c>
      <c r="BO590" s="1" t="s">
        <v>45</v>
      </c>
      <c r="BP590" s="42" t="s">
        <v>1018</v>
      </c>
      <c r="BQ590" s="34"/>
    </row>
    <row r="591" spans="1:69" x14ac:dyDescent="0.25">
      <c r="A591" s="32">
        <f t="shared" si="60"/>
        <v>589</v>
      </c>
      <c r="B591" s="1" t="s">
        <v>36</v>
      </c>
      <c r="C591" s="1">
        <v>18545</v>
      </c>
      <c r="D591" s="27">
        <v>18545</v>
      </c>
      <c r="E591" s="1" t="s">
        <v>946</v>
      </c>
      <c r="F591" s="34" t="s">
        <v>722</v>
      </c>
      <c r="G591" s="34" t="s">
        <v>106</v>
      </c>
      <c r="H591" s="30">
        <v>44832</v>
      </c>
      <c r="I591" s="30" t="s">
        <v>39</v>
      </c>
      <c r="J591" s="30" t="s">
        <v>39</v>
      </c>
      <c r="K591" s="42">
        <f t="shared" ca="1" si="55"/>
        <v>470</v>
      </c>
      <c r="L591" s="44" t="str">
        <f t="shared" si="56"/>
        <v>Non Billable</v>
      </c>
      <c r="M591" s="34" t="s">
        <v>47</v>
      </c>
      <c r="N591" s="1" t="s">
        <v>41</v>
      </c>
      <c r="O591" s="1" t="s">
        <v>42</v>
      </c>
      <c r="P591" s="1"/>
      <c r="Q591" s="1"/>
      <c r="R591" s="1" t="s">
        <v>43</v>
      </c>
      <c r="S591" s="33" t="s">
        <v>264</v>
      </c>
      <c r="T591" s="47" t="s">
        <v>965</v>
      </c>
      <c r="U591" s="47" t="s">
        <v>20</v>
      </c>
      <c r="V591" s="47" t="s">
        <v>20</v>
      </c>
      <c r="W591" s="47" t="s">
        <v>965</v>
      </c>
      <c r="X591" s="47" t="s">
        <v>965</v>
      </c>
      <c r="Y591" s="47" t="s">
        <v>965</v>
      </c>
      <c r="Z591" s="47" t="s">
        <v>965</v>
      </c>
      <c r="AA591" s="47" t="s">
        <v>965</v>
      </c>
      <c r="AB591" s="47" t="s">
        <v>20</v>
      </c>
      <c r="AC591" s="47" t="s">
        <v>20</v>
      </c>
      <c r="AD591" s="47" t="s">
        <v>965</v>
      </c>
      <c r="AE591" s="47" t="s">
        <v>965</v>
      </c>
      <c r="AF591" s="47" t="s">
        <v>965</v>
      </c>
      <c r="AG591" s="47" t="s">
        <v>965</v>
      </c>
      <c r="AH591" s="47" t="s">
        <v>965</v>
      </c>
      <c r="AI591" s="47" t="s">
        <v>20</v>
      </c>
      <c r="AJ591" s="47" t="s">
        <v>20</v>
      </c>
      <c r="AK591" s="47" t="s">
        <v>965</v>
      </c>
      <c r="AL591" s="47" t="s">
        <v>965</v>
      </c>
      <c r="AM591" s="47" t="s">
        <v>965</v>
      </c>
      <c r="AN591" s="47" t="s">
        <v>965</v>
      </c>
      <c r="AO591" s="47" t="s">
        <v>965</v>
      </c>
      <c r="AP591" s="47" t="s">
        <v>20</v>
      </c>
      <c r="AQ591" s="47" t="s">
        <v>20</v>
      </c>
      <c r="AR591" s="47" t="s">
        <v>20</v>
      </c>
      <c r="AS591" s="47" t="s">
        <v>967</v>
      </c>
      <c r="AT591" s="47" t="s">
        <v>968</v>
      </c>
      <c r="AU591" s="47" t="s">
        <v>968</v>
      </c>
      <c r="AV591" s="47" t="s">
        <v>968</v>
      </c>
      <c r="AW591" s="47" t="s">
        <v>20</v>
      </c>
      <c r="AX591" s="47" t="s">
        <v>20</v>
      </c>
      <c r="AY591" s="42">
        <f>COUNTIFS($T591:$AX591,"P")</f>
        <v>16</v>
      </c>
      <c r="AZ591" s="42">
        <f>COUNTIFS($T591:$AX591,"HD")/2</f>
        <v>0</v>
      </c>
      <c r="BA591" s="42">
        <f>COUNTIFS($T591:$AX591,"DO")</f>
        <v>11</v>
      </c>
      <c r="BB591" s="1">
        <f>COUNTIFS($T591:$AX591,"UPL")</f>
        <v>0</v>
      </c>
      <c r="BC591" s="42">
        <f>COUNTIFS($T591:$AX591,"LWP")</f>
        <v>0</v>
      </c>
      <c r="BD591" s="42">
        <f>SUM(COUNTIFS($T591:$AX591,{"PAT","MAT"}))</f>
        <v>0</v>
      </c>
      <c r="BE591" s="42">
        <f>COUNTIFS($T591:$AX591,"HO")</f>
        <v>0</v>
      </c>
      <c r="BF591" s="42">
        <f>COUNTIFS($T591:$AX591,"NA")</f>
        <v>0</v>
      </c>
      <c r="BG591" s="42">
        <f>COUNTIFS($T591:$AX591,"PL")</f>
        <v>3</v>
      </c>
      <c r="BH591" s="42">
        <f>COUNTIFS($T591:$AX591,"CL")</f>
        <v>1</v>
      </c>
      <c r="BI591" s="42">
        <f>COUNTIFS($T591:$AX591,"BL")</f>
        <v>0</v>
      </c>
      <c r="BJ591" s="42">
        <f>COUNTIFS($T591:$AX591,"CO")</f>
        <v>0</v>
      </c>
      <c r="BK591" s="42">
        <f t="shared" si="57"/>
        <v>4</v>
      </c>
      <c r="BL591" s="42">
        <f t="shared" si="58"/>
        <v>0</v>
      </c>
      <c r="BM591" s="42">
        <f t="shared" si="59"/>
        <v>1</v>
      </c>
      <c r="BN591" s="42">
        <f>SUM(AY591:BJ591)+SUM(COUNTIFS(Q591:AX591,{"TERM","RESIGNED"}))</f>
        <v>31</v>
      </c>
      <c r="BO591" s="1" t="s">
        <v>45</v>
      </c>
      <c r="BP591" s="42" t="s">
        <v>1023</v>
      </c>
      <c r="BQ591" s="34"/>
    </row>
    <row r="592" spans="1:69" x14ac:dyDescent="0.25">
      <c r="A592" s="32">
        <f t="shared" si="60"/>
        <v>590</v>
      </c>
      <c r="B592" s="1" t="s">
        <v>36</v>
      </c>
      <c r="C592" s="1">
        <v>18546</v>
      </c>
      <c r="D592" s="27">
        <v>18546</v>
      </c>
      <c r="E592" s="1" t="s">
        <v>946</v>
      </c>
      <c r="F592" s="34" t="s">
        <v>723</v>
      </c>
      <c r="G592" s="34" t="s">
        <v>106</v>
      </c>
      <c r="H592" s="30">
        <v>44832</v>
      </c>
      <c r="I592" s="30" t="s">
        <v>39</v>
      </c>
      <c r="J592" s="30" t="s">
        <v>39</v>
      </c>
      <c r="K592" s="42">
        <f t="shared" ca="1" si="55"/>
        <v>470</v>
      </c>
      <c r="L592" s="44" t="str">
        <f t="shared" si="56"/>
        <v>Non Billable</v>
      </c>
      <c r="M592" s="34" t="s">
        <v>47</v>
      </c>
      <c r="N592" s="1" t="s">
        <v>41</v>
      </c>
      <c r="O592" s="1" t="s">
        <v>42</v>
      </c>
      <c r="P592" s="1"/>
      <c r="Q592" s="1"/>
      <c r="R592" s="1" t="s">
        <v>43</v>
      </c>
      <c r="S592" s="33" t="s">
        <v>71</v>
      </c>
      <c r="T592" s="47" t="s">
        <v>965</v>
      </c>
      <c r="U592" s="47" t="s">
        <v>20</v>
      </c>
      <c r="V592" s="47" t="s">
        <v>20</v>
      </c>
      <c r="W592" s="47" t="s">
        <v>965</v>
      </c>
      <c r="X592" s="47" t="s">
        <v>965</v>
      </c>
      <c r="Y592" s="47" t="s">
        <v>965</v>
      </c>
      <c r="Z592" s="47" t="s">
        <v>965</v>
      </c>
      <c r="AA592" s="47" t="s">
        <v>965</v>
      </c>
      <c r="AB592" s="47" t="s">
        <v>20</v>
      </c>
      <c r="AC592" s="47" t="s">
        <v>20</v>
      </c>
      <c r="AD592" s="47" t="s">
        <v>965</v>
      </c>
      <c r="AE592" s="47" t="s">
        <v>965</v>
      </c>
      <c r="AF592" s="47" t="s">
        <v>965</v>
      </c>
      <c r="AG592" s="47" t="s">
        <v>965</v>
      </c>
      <c r="AH592" s="47" t="s">
        <v>965</v>
      </c>
      <c r="AI592" s="47" t="s">
        <v>20</v>
      </c>
      <c r="AJ592" s="47" t="s">
        <v>20</v>
      </c>
      <c r="AK592" s="47" t="s">
        <v>965</v>
      </c>
      <c r="AL592" s="47" t="s">
        <v>965</v>
      </c>
      <c r="AM592" s="47" t="s">
        <v>965</v>
      </c>
      <c r="AN592" s="47" t="s">
        <v>965</v>
      </c>
      <c r="AO592" s="47" t="s">
        <v>965</v>
      </c>
      <c r="AP592" s="47" t="s">
        <v>20</v>
      </c>
      <c r="AQ592" s="47" t="s">
        <v>20</v>
      </c>
      <c r="AR592" s="47" t="s">
        <v>20</v>
      </c>
      <c r="AS592" s="47" t="s">
        <v>967</v>
      </c>
      <c r="AT592" s="47" t="s">
        <v>967</v>
      </c>
      <c r="AU592" s="47" t="s">
        <v>967</v>
      </c>
      <c r="AV592" s="47" t="s">
        <v>968</v>
      </c>
      <c r="AW592" s="47" t="s">
        <v>20</v>
      </c>
      <c r="AX592" s="47" t="s">
        <v>20</v>
      </c>
      <c r="AY592" s="42">
        <f>COUNTIFS($T592:$AX592,"P")</f>
        <v>16</v>
      </c>
      <c r="AZ592" s="42">
        <f>COUNTIFS($T592:$AX592,"HD")/2</f>
        <v>0</v>
      </c>
      <c r="BA592" s="42">
        <f>COUNTIFS($T592:$AX592,"DO")</f>
        <v>11</v>
      </c>
      <c r="BB592" s="1">
        <f>COUNTIFS($T592:$AX592,"UPL")</f>
        <v>0</v>
      </c>
      <c r="BC592" s="42">
        <f>COUNTIFS($T592:$AX592,"LWP")</f>
        <v>0</v>
      </c>
      <c r="BD592" s="42">
        <f>SUM(COUNTIFS($T592:$AX592,{"PAT","MAT"}))</f>
        <v>0</v>
      </c>
      <c r="BE592" s="42">
        <f>COUNTIFS($T592:$AX592,"HO")</f>
        <v>0</v>
      </c>
      <c r="BF592" s="42">
        <f>COUNTIFS($T592:$AX592,"NA")</f>
        <v>0</v>
      </c>
      <c r="BG592" s="42">
        <f>COUNTIFS($T592:$AX592,"PL")</f>
        <v>1</v>
      </c>
      <c r="BH592" s="42">
        <f>COUNTIFS($T592:$AX592,"CL")</f>
        <v>3</v>
      </c>
      <c r="BI592" s="42">
        <f>COUNTIFS($T592:$AX592,"BL")</f>
        <v>0</v>
      </c>
      <c r="BJ592" s="42">
        <f>COUNTIFS($T592:$AX592,"CO")</f>
        <v>0</v>
      </c>
      <c r="BK592" s="42">
        <f t="shared" si="57"/>
        <v>4</v>
      </c>
      <c r="BL592" s="42">
        <f t="shared" si="58"/>
        <v>0</v>
      </c>
      <c r="BM592" s="42">
        <f t="shared" si="59"/>
        <v>1</v>
      </c>
      <c r="BN592" s="42">
        <f>SUM(AY592:BJ592)+SUM(COUNTIFS(Q592:AX592,{"TERM","RESIGNED"}))</f>
        <v>31</v>
      </c>
      <c r="BO592" s="1" t="s">
        <v>45</v>
      </c>
      <c r="BP592" s="42" t="s">
        <v>1021</v>
      </c>
      <c r="BQ592" s="34"/>
    </row>
    <row r="593" spans="1:69" x14ac:dyDescent="0.25">
      <c r="A593" s="32">
        <f t="shared" si="60"/>
        <v>591</v>
      </c>
      <c r="B593" s="1" t="s">
        <v>36</v>
      </c>
      <c r="C593" s="1">
        <v>18548</v>
      </c>
      <c r="D593" s="27">
        <v>18548</v>
      </c>
      <c r="E593" s="1" t="s">
        <v>946</v>
      </c>
      <c r="F593" s="34" t="s">
        <v>724</v>
      </c>
      <c r="G593" s="34" t="s">
        <v>106</v>
      </c>
      <c r="H593" s="30">
        <v>44832</v>
      </c>
      <c r="I593" s="30" t="s">
        <v>39</v>
      </c>
      <c r="J593" s="30" t="s">
        <v>39</v>
      </c>
      <c r="K593" s="42">
        <f t="shared" ca="1" si="55"/>
        <v>470</v>
      </c>
      <c r="L593" s="44" t="str">
        <f t="shared" si="56"/>
        <v>Non Billable</v>
      </c>
      <c r="M593" s="34" t="s">
        <v>47</v>
      </c>
      <c r="N593" s="1" t="s">
        <v>41</v>
      </c>
      <c r="O593" s="1" t="s">
        <v>42</v>
      </c>
      <c r="P593" s="1"/>
      <c r="Q593" s="1"/>
      <c r="R593" s="1" t="s">
        <v>43</v>
      </c>
      <c r="S593" s="33" t="s">
        <v>82</v>
      </c>
      <c r="T593" s="47" t="s">
        <v>965</v>
      </c>
      <c r="U593" s="47" t="s">
        <v>20</v>
      </c>
      <c r="V593" s="47" t="s">
        <v>20</v>
      </c>
      <c r="W593" s="47" t="s">
        <v>965</v>
      </c>
      <c r="X593" s="47" t="s">
        <v>965</v>
      </c>
      <c r="Y593" s="47" t="s">
        <v>965</v>
      </c>
      <c r="Z593" s="47" t="s">
        <v>965</v>
      </c>
      <c r="AA593" s="47" t="s">
        <v>965</v>
      </c>
      <c r="AB593" s="47" t="s">
        <v>20</v>
      </c>
      <c r="AC593" s="47" t="s">
        <v>20</v>
      </c>
      <c r="AD593" s="47" t="s">
        <v>967</v>
      </c>
      <c r="AE593" s="47" t="s">
        <v>968</v>
      </c>
      <c r="AF593" s="47" t="s">
        <v>968</v>
      </c>
      <c r="AG593" s="47" t="s">
        <v>968</v>
      </c>
      <c r="AH593" s="47" t="s">
        <v>968</v>
      </c>
      <c r="AI593" s="47" t="s">
        <v>20</v>
      </c>
      <c r="AJ593" s="47" t="s">
        <v>20</v>
      </c>
      <c r="AK593" s="47" t="s">
        <v>965</v>
      </c>
      <c r="AL593" s="47" t="s">
        <v>965</v>
      </c>
      <c r="AM593" s="47" t="s">
        <v>965</v>
      </c>
      <c r="AN593" s="47" t="s">
        <v>965</v>
      </c>
      <c r="AO593" s="47" t="s">
        <v>965</v>
      </c>
      <c r="AP593" s="47" t="s">
        <v>20</v>
      </c>
      <c r="AQ593" s="47" t="s">
        <v>20</v>
      </c>
      <c r="AR593" s="47" t="s">
        <v>20</v>
      </c>
      <c r="AS593" s="47" t="s">
        <v>965</v>
      </c>
      <c r="AT593" s="47" t="s">
        <v>965</v>
      </c>
      <c r="AU593" s="47" t="s">
        <v>965</v>
      </c>
      <c r="AV593" s="47" t="s">
        <v>967</v>
      </c>
      <c r="AW593" s="47" t="s">
        <v>20</v>
      </c>
      <c r="AX593" s="47" t="s">
        <v>20</v>
      </c>
      <c r="AY593" s="42">
        <f>COUNTIFS($T593:$AX593,"P")</f>
        <v>14</v>
      </c>
      <c r="AZ593" s="42">
        <f>COUNTIFS($T593:$AX593,"HD")/2</f>
        <v>0</v>
      </c>
      <c r="BA593" s="42">
        <f>COUNTIFS($T593:$AX593,"DO")</f>
        <v>11</v>
      </c>
      <c r="BB593" s="1">
        <f>COUNTIFS($T593:$AX593,"UPL")</f>
        <v>0</v>
      </c>
      <c r="BC593" s="42">
        <f>COUNTIFS($T593:$AX593,"LWP")</f>
        <v>0</v>
      </c>
      <c r="BD593" s="42">
        <f>SUM(COUNTIFS($T593:$AX593,{"PAT","MAT"}))</f>
        <v>0</v>
      </c>
      <c r="BE593" s="42">
        <f>COUNTIFS($T593:$AX593,"HO")</f>
        <v>0</v>
      </c>
      <c r="BF593" s="42">
        <f>COUNTIFS($T593:$AX593,"NA")</f>
        <v>0</v>
      </c>
      <c r="BG593" s="42">
        <f>COUNTIFS($T593:$AX593,"PL")</f>
        <v>4</v>
      </c>
      <c r="BH593" s="42">
        <f>COUNTIFS($T593:$AX593,"CL")</f>
        <v>2</v>
      </c>
      <c r="BI593" s="42">
        <f>COUNTIFS($T593:$AX593,"BL")</f>
        <v>0</v>
      </c>
      <c r="BJ593" s="42">
        <f>COUNTIFS($T593:$AX593,"CO")</f>
        <v>0</v>
      </c>
      <c r="BK593" s="42">
        <f t="shared" si="57"/>
        <v>6</v>
      </c>
      <c r="BL593" s="42">
        <f t="shared" si="58"/>
        <v>0</v>
      </c>
      <c r="BM593" s="42">
        <f t="shared" si="59"/>
        <v>1</v>
      </c>
      <c r="BN593" s="42">
        <f>SUM(AY593:BJ593)+SUM(COUNTIFS(Q593:AX593,{"TERM","RESIGNED"}))</f>
        <v>31</v>
      </c>
      <c r="BO593" s="1" t="s">
        <v>45</v>
      </c>
      <c r="BP593" s="42" t="s">
        <v>1217</v>
      </c>
      <c r="BQ593" s="34"/>
    </row>
    <row r="594" spans="1:69" x14ac:dyDescent="0.25">
      <c r="A594" s="32">
        <f t="shared" si="60"/>
        <v>592</v>
      </c>
      <c r="B594" s="1" t="s">
        <v>36</v>
      </c>
      <c r="C594" s="1">
        <v>18549</v>
      </c>
      <c r="D594" s="27">
        <v>18549</v>
      </c>
      <c r="E594" s="1" t="s">
        <v>946</v>
      </c>
      <c r="F594" s="34" t="s">
        <v>725</v>
      </c>
      <c r="G594" s="34" t="s">
        <v>106</v>
      </c>
      <c r="H594" s="30">
        <v>44832</v>
      </c>
      <c r="I594" s="30" t="s">
        <v>39</v>
      </c>
      <c r="J594" s="30" t="s">
        <v>39</v>
      </c>
      <c r="K594" s="42">
        <f t="shared" ca="1" si="55"/>
        <v>470</v>
      </c>
      <c r="L594" s="44" t="str">
        <f t="shared" si="56"/>
        <v>Non Billable</v>
      </c>
      <c r="M594" s="34" t="s">
        <v>47</v>
      </c>
      <c r="N594" s="1" t="s">
        <v>41</v>
      </c>
      <c r="O594" s="1" t="s">
        <v>42</v>
      </c>
      <c r="P594" s="1"/>
      <c r="Q594" s="1"/>
      <c r="R594" s="1" t="s">
        <v>43</v>
      </c>
      <c r="S594" s="33" t="s">
        <v>353</v>
      </c>
      <c r="T594" s="47" t="s">
        <v>965</v>
      </c>
      <c r="U594" s="47" t="s">
        <v>20</v>
      </c>
      <c r="V594" s="47" t="s">
        <v>20</v>
      </c>
      <c r="W594" s="47" t="s">
        <v>967</v>
      </c>
      <c r="X594" s="47" t="s">
        <v>967</v>
      </c>
      <c r="Y594" s="47" t="s">
        <v>967</v>
      </c>
      <c r="Z594" s="47" t="s">
        <v>967</v>
      </c>
      <c r="AA594" s="47" t="s">
        <v>967</v>
      </c>
      <c r="AB594" s="47" t="s">
        <v>20</v>
      </c>
      <c r="AC594" s="47" t="s">
        <v>20</v>
      </c>
      <c r="AD594" s="47" t="s">
        <v>968</v>
      </c>
      <c r="AE594" s="47" t="s">
        <v>968</v>
      </c>
      <c r="AF594" s="47" t="s">
        <v>965</v>
      </c>
      <c r="AG594" s="47" t="s">
        <v>965</v>
      </c>
      <c r="AH594" s="47" t="s">
        <v>965</v>
      </c>
      <c r="AI594" s="47" t="s">
        <v>20</v>
      </c>
      <c r="AJ594" s="47" t="s">
        <v>20</v>
      </c>
      <c r="AK594" s="47" t="s">
        <v>965</v>
      </c>
      <c r="AL594" s="47" t="s">
        <v>965</v>
      </c>
      <c r="AM594" s="47" t="s">
        <v>965</v>
      </c>
      <c r="AN594" s="47" t="s">
        <v>965</v>
      </c>
      <c r="AO594" s="47" t="s">
        <v>965</v>
      </c>
      <c r="AP594" s="47" t="s">
        <v>20</v>
      </c>
      <c r="AQ594" s="47" t="s">
        <v>20</v>
      </c>
      <c r="AR594" s="47" t="s">
        <v>20</v>
      </c>
      <c r="AS594" s="47" t="s">
        <v>965</v>
      </c>
      <c r="AT594" s="47" t="s">
        <v>965</v>
      </c>
      <c r="AU594" s="47" t="s">
        <v>965</v>
      </c>
      <c r="AV594" s="47" t="s">
        <v>965</v>
      </c>
      <c r="AW594" s="47" t="s">
        <v>20</v>
      </c>
      <c r="AX594" s="47" t="s">
        <v>20</v>
      </c>
      <c r="AY594" s="42">
        <f>COUNTIFS($T594:$AX594,"P")</f>
        <v>13</v>
      </c>
      <c r="AZ594" s="42">
        <f>COUNTIFS($T594:$AX594,"HD")/2</f>
        <v>0</v>
      </c>
      <c r="BA594" s="42">
        <f>COUNTIFS($T594:$AX594,"DO")</f>
        <v>11</v>
      </c>
      <c r="BB594" s="1">
        <f>COUNTIFS($T594:$AX594,"UPL")</f>
        <v>0</v>
      </c>
      <c r="BC594" s="42">
        <f>COUNTIFS($T594:$AX594,"LWP")</f>
        <v>0</v>
      </c>
      <c r="BD594" s="42">
        <f>SUM(COUNTIFS($T594:$AX594,{"PAT","MAT"}))</f>
        <v>0</v>
      </c>
      <c r="BE594" s="42">
        <f>COUNTIFS($T594:$AX594,"HO")</f>
        <v>0</v>
      </c>
      <c r="BF594" s="42">
        <f>COUNTIFS($T594:$AX594,"NA")</f>
        <v>0</v>
      </c>
      <c r="BG594" s="42">
        <f>COUNTIFS($T594:$AX594,"PL")</f>
        <v>2</v>
      </c>
      <c r="BH594" s="42">
        <f>COUNTIFS($T594:$AX594,"CL")</f>
        <v>5</v>
      </c>
      <c r="BI594" s="42">
        <f>COUNTIFS($T594:$AX594,"BL")</f>
        <v>0</v>
      </c>
      <c r="BJ594" s="42">
        <f>COUNTIFS($T594:$AX594,"CO")</f>
        <v>0</v>
      </c>
      <c r="BK594" s="42">
        <f t="shared" si="57"/>
        <v>7</v>
      </c>
      <c r="BL594" s="42">
        <f t="shared" si="58"/>
        <v>0</v>
      </c>
      <c r="BM594" s="42">
        <f t="shared" si="59"/>
        <v>1</v>
      </c>
      <c r="BN594" s="42">
        <f>SUM(AY594:BJ594)+SUM(COUNTIFS(Q594:AX594,{"TERM","RESIGNED"}))</f>
        <v>31</v>
      </c>
      <c r="BO594" s="1" t="s">
        <v>45</v>
      </c>
      <c r="BP594" s="42" t="s">
        <v>1021</v>
      </c>
      <c r="BQ594" s="34"/>
    </row>
    <row r="595" spans="1:69" x14ac:dyDescent="0.25">
      <c r="A595" s="32">
        <f t="shared" si="60"/>
        <v>593</v>
      </c>
      <c r="B595" s="1" t="s">
        <v>36</v>
      </c>
      <c r="C595" s="1">
        <v>18550</v>
      </c>
      <c r="D595" s="27">
        <v>18550</v>
      </c>
      <c r="E595" s="1" t="s">
        <v>946</v>
      </c>
      <c r="F595" s="34" t="s">
        <v>726</v>
      </c>
      <c r="G595" s="34" t="s">
        <v>80</v>
      </c>
      <c r="H595" s="30">
        <v>44832</v>
      </c>
      <c r="I595" s="30" t="s">
        <v>39</v>
      </c>
      <c r="J595" s="30" t="s">
        <v>39</v>
      </c>
      <c r="K595" s="42">
        <f t="shared" ca="1" si="55"/>
        <v>470</v>
      </c>
      <c r="L595" s="44" t="str">
        <f t="shared" si="56"/>
        <v>Non Billable</v>
      </c>
      <c r="M595" s="34" t="s">
        <v>56</v>
      </c>
      <c r="N595" s="1" t="s">
        <v>41</v>
      </c>
      <c r="O595" s="1" t="s">
        <v>42</v>
      </c>
      <c r="P595" s="1"/>
      <c r="Q595" s="1"/>
      <c r="R595" s="1" t="s">
        <v>43</v>
      </c>
      <c r="S595" s="33" t="s">
        <v>990</v>
      </c>
      <c r="T595" s="47" t="s">
        <v>965</v>
      </c>
      <c r="U595" s="47" t="s">
        <v>20</v>
      </c>
      <c r="V595" s="47" t="s">
        <v>20</v>
      </c>
      <c r="W595" s="47" t="s">
        <v>965</v>
      </c>
      <c r="X595" s="47" t="s">
        <v>965</v>
      </c>
      <c r="Y595" s="47" t="s">
        <v>965</v>
      </c>
      <c r="Z595" s="47" t="s">
        <v>965</v>
      </c>
      <c r="AA595" s="47" t="s">
        <v>968</v>
      </c>
      <c r="AB595" s="47" t="s">
        <v>20</v>
      </c>
      <c r="AC595" s="47" t="s">
        <v>20</v>
      </c>
      <c r="AD595" s="47" t="s">
        <v>965</v>
      </c>
      <c r="AE595" s="47" t="s">
        <v>965</v>
      </c>
      <c r="AF595" s="47" t="s">
        <v>965</v>
      </c>
      <c r="AG595" s="47" t="s">
        <v>965</v>
      </c>
      <c r="AH595" s="47" t="s">
        <v>965</v>
      </c>
      <c r="AI595" s="47" t="s">
        <v>20</v>
      </c>
      <c r="AJ595" s="47" t="s">
        <v>20</v>
      </c>
      <c r="AK595" s="47" t="s">
        <v>965</v>
      </c>
      <c r="AL595" s="47" t="s">
        <v>965</v>
      </c>
      <c r="AM595" s="47" t="s">
        <v>965</v>
      </c>
      <c r="AN595" s="47" t="s">
        <v>965</v>
      </c>
      <c r="AO595" s="47" t="s">
        <v>965</v>
      </c>
      <c r="AP595" s="47" t="s">
        <v>20</v>
      </c>
      <c r="AQ595" s="47" t="s">
        <v>20</v>
      </c>
      <c r="AR595" s="47" t="s">
        <v>20</v>
      </c>
      <c r="AS595" s="47" t="s">
        <v>967</v>
      </c>
      <c r="AT595" s="47" t="s">
        <v>967</v>
      </c>
      <c r="AU595" s="47" t="s">
        <v>967</v>
      </c>
      <c r="AV595" s="47" t="s">
        <v>965</v>
      </c>
      <c r="AW595" s="47" t="s">
        <v>20</v>
      </c>
      <c r="AX595" s="47" t="s">
        <v>20</v>
      </c>
      <c r="AY595" s="42">
        <f>COUNTIFS($T595:$AX595,"P")</f>
        <v>16</v>
      </c>
      <c r="AZ595" s="42">
        <f>COUNTIFS($T595:$AX595,"HD")/2</f>
        <v>0</v>
      </c>
      <c r="BA595" s="42">
        <f>COUNTIFS($T595:$AX595,"DO")</f>
        <v>11</v>
      </c>
      <c r="BB595" s="1">
        <f>COUNTIFS($T595:$AX595,"UPL")</f>
        <v>0</v>
      </c>
      <c r="BC595" s="42">
        <f>COUNTIFS($T595:$AX595,"LWP")</f>
        <v>0</v>
      </c>
      <c r="BD595" s="42">
        <f>SUM(COUNTIFS($T595:$AX595,{"PAT","MAT"}))</f>
        <v>0</v>
      </c>
      <c r="BE595" s="42">
        <f>COUNTIFS($T595:$AX595,"HO")</f>
        <v>0</v>
      </c>
      <c r="BF595" s="42">
        <f>COUNTIFS($T595:$AX595,"NA")</f>
        <v>0</v>
      </c>
      <c r="BG595" s="42">
        <f>COUNTIFS($T595:$AX595,"PL")</f>
        <v>1</v>
      </c>
      <c r="BH595" s="42">
        <f>COUNTIFS($T595:$AX595,"CL")</f>
        <v>3</v>
      </c>
      <c r="BI595" s="42">
        <f>COUNTIFS($T595:$AX595,"BL")</f>
        <v>0</v>
      </c>
      <c r="BJ595" s="42">
        <f>COUNTIFS($T595:$AX595,"CO")</f>
        <v>0</v>
      </c>
      <c r="BK595" s="42">
        <f t="shared" si="57"/>
        <v>4</v>
      </c>
      <c r="BL595" s="42">
        <f t="shared" si="58"/>
        <v>0</v>
      </c>
      <c r="BM595" s="42">
        <f t="shared" si="59"/>
        <v>1</v>
      </c>
      <c r="BN595" s="42">
        <f>SUM(AY595:BJ595)+SUM(COUNTIFS(Q595:AX595,{"TERM","RESIGNED"}))</f>
        <v>31</v>
      </c>
      <c r="BO595" s="1" t="s">
        <v>45</v>
      </c>
      <c r="BP595" s="42" t="s">
        <v>1025</v>
      </c>
      <c r="BQ595" s="34"/>
    </row>
    <row r="596" spans="1:69" x14ac:dyDescent="0.25">
      <c r="A596" s="32">
        <f t="shared" si="60"/>
        <v>594</v>
      </c>
      <c r="B596" s="1" t="s">
        <v>36</v>
      </c>
      <c r="C596" s="1">
        <v>18551</v>
      </c>
      <c r="D596" s="27">
        <v>18551</v>
      </c>
      <c r="E596" s="1" t="s">
        <v>945</v>
      </c>
      <c r="F596" s="34" t="s">
        <v>727</v>
      </c>
      <c r="G596" s="34" t="s">
        <v>80</v>
      </c>
      <c r="H596" s="30">
        <v>44832</v>
      </c>
      <c r="I596" s="30" t="s">
        <v>39</v>
      </c>
      <c r="J596" s="30" t="s">
        <v>39</v>
      </c>
      <c r="K596" s="42">
        <f t="shared" ca="1" si="55"/>
        <v>470</v>
      </c>
      <c r="L596" s="44" t="str">
        <f t="shared" si="56"/>
        <v>Non Billable</v>
      </c>
      <c r="M596" s="34" t="s">
        <v>56</v>
      </c>
      <c r="N596" s="1" t="s">
        <v>41</v>
      </c>
      <c r="O596" s="1" t="s">
        <v>42</v>
      </c>
      <c r="P596" s="1"/>
      <c r="Q596" s="1"/>
      <c r="R596" s="1" t="s">
        <v>43</v>
      </c>
      <c r="S596" s="33" t="s">
        <v>990</v>
      </c>
      <c r="T596" s="47" t="s">
        <v>965</v>
      </c>
      <c r="U596" s="47" t="s">
        <v>20</v>
      </c>
      <c r="V596" s="47" t="s">
        <v>20</v>
      </c>
      <c r="W596" s="47" t="s">
        <v>965</v>
      </c>
      <c r="X596" s="47" t="s">
        <v>965</v>
      </c>
      <c r="Y596" s="47" t="s">
        <v>965</v>
      </c>
      <c r="Z596" s="47" t="s">
        <v>965</v>
      </c>
      <c r="AA596" s="47" t="s">
        <v>965</v>
      </c>
      <c r="AB596" s="47" t="s">
        <v>20</v>
      </c>
      <c r="AC596" s="47" t="s">
        <v>20</v>
      </c>
      <c r="AD596" s="47" t="s">
        <v>965</v>
      </c>
      <c r="AE596" s="47" t="s">
        <v>965</v>
      </c>
      <c r="AF596" s="47" t="s">
        <v>965</v>
      </c>
      <c r="AG596" s="47" t="s">
        <v>965</v>
      </c>
      <c r="AH596" s="47" t="s">
        <v>965</v>
      </c>
      <c r="AI596" s="47" t="s">
        <v>20</v>
      </c>
      <c r="AJ596" s="47" t="s">
        <v>20</v>
      </c>
      <c r="AK596" s="47" t="s">
        <v>965</v>
      </c>
      <c r="AL596" s="47" t="s">
        <v>965</v>
      </c>
      <c r="AM596" s="47" t="s">
        <v>965</v>
      </c>
      <c r="AN596" s="47" t="s">
        <v>965</v>
      </c>
      <c r="AO596" s="47" t="s">
        <v>965</v>
      </c>
      <c r="AP596" s="47" t="s">
        <v>20</v>
      </c>
      <c r="AQ596" s="47" t="s">
        <v>20</v>
      </c>
      <c r="AR596" s="47" t="s">
        <v>20</v>
      </c>
      <c r="AS596" s="47" t="s">
        <v>965</v>
      </c>
      <c r="AT596" s="47" t="s">
        <v>965</v>
      </c>
      <c r="AU596" s="47" t="s">
        <v>967</v>
      </c>
      <c r="AV596" s="47" t="s">
        <v>967</v>
      </c>
      <c r="AW596" s="47" t="s">
        <v>20</v>
      </c>
      <c r="AX596" s="47" t="s">
        <v>20</v>
      </c>
      <c r="AY596" s="42">
        <f>COUNTIFS($T596:$AX596,"P")</f>
        <v>18</v>
      </c>
      <c r="AZ596" s="42">
        <f>COUNTIFS($T596:$AX596,"HD")/2</f>
        <v>0</v>
      </c>
      <c r="BA596" s="42">
        <f>COUNTIFS($T596:$AX596,"DO")</f>
        <v>11</v>
      </c>
      <c r="BB596" s="1">
        <f>COUNTIFS($T596:$AX596,"UPL")</f>
        <v>0</v>
      </c>
      <c r="BC596" s="42">
        <f>COUNTIFS($T596:$AX596,"LWP")</f>
        <v>0</v>
      </c>
      <c r="BD596" s="42">
        <f>SUM(COUNTIFS($T596:$AX596,{"PAT","MAT"}))</f>
        <v>0</v>
      </c>
      <c r="BE596" s="42">
        <f>COUNTIFS($T596:$AX596,"HO")</f>
        <v>0</v>
      </c>
      <c r="BF596" s="42">
        <f>COUNTIFS($T596:$AX596,"NA")</f>
        <v>0</v>
      </c>
      <c r="BG596" s="42">
        <f>COUNTIFS($T596:$AX596,"PL")</f>
        <v>0</v>
      </c>
      <c r="BH596" s="42">
        <f>COUNTIFS($T596:$AX596,"CL")</f>
        <v>2</v>
      </c>
      <c r="BI596" s="42">
        <f>COUNTIFS($T596:$AX596,"BL")</f>
        <v>0</v>
      </c>
      <c r="BJ596" s="42">
        <f>COUNTIFS($T596:$AX596,"CO")</f>
        <v>0</v>
      </c>
      <c r="BK596" s="42">
        <f t="shared" si="57"/>
        <v>2</v>
      </c>
      <c r="BL596" s="42">
        <f t="shared" si="58"/>
        <v>1</v>
      </c>
      <c r="BM596" s="42">
        <f t="shared" si="59"/>
        <v>1</v>
      </c>
      <c r="BN596" s="42">
        <f>SUM(AY596:BJ596)+SUM(COUNTIFS(Q596:AX596,{"TERM","RESIGNED"}))</f>
        <v>31</v>
      </c>
      <c r="BO596" s="1" t="s">
        <v>45</v>
      </c>
      <c r="BP596" s="42" t="s">
        <v>1461</v>
      </c>
      <c r="BQ596" s="34"/>
    </row>
    <row r="597" spans="1:69" x14ac:dyDescent="0.25">
      <c r="A597" s="32">
        <f t="shared" si="60"/>
        <v>595</v>
      </c>
      <c r="B597" s="1" t="s">
        <v>36</v>
      </c>
      <c r="C597" s="1">
        <v>18552</v>
      </c>
      <c r="D597" s="27">
        <v>18552</v>
      </c>
      <c r="E597" s="1" t="s">
        <v>945</v>
      </c>
      <c r="F597" s="34" t="s">
        <v>728</v>
      </c>
      <c r="G597" s="34" t="s">
        <v>80</v>
      </c>
      <c r="H597" s="30">
        <v>44832</v>
      </c>
      <c r="I597" s="30" t="s">
        <v>39</v>
      </c>
      <c r="J597" s="30" t="s">
        <v>39</v>
      </c>
      <c r="K597" s="42">
        <f t="shared" ca="1" si="55"/>
        <v>470</v>
      </c>
      <c r="L597" s="44" t="str">
        <f t="shared" si="56"/>
        <v>Non Billable</v>
      </c>
      <c r="M597" s="34" t="s">
        <v>56</v>
      </c>
      <c r="N597" s="1" t="s">
        <v>41</v>
      </c>
      <c r="O597" s="1" t="s">
        <v>42</v>
      </c>
      <c r="P597" s="1"/>
      <c r="Q597" s="1"/>
      <c r="R597" s="1" t="s">
        <v>43</v>
      </c>
      <c r="S597" s="33" t="s">
        <v>990</v>
      </c>
      <c r="T597" s="47" t="s">
        <v>965</v>
      </c>
      <c r="U597" s="47" t="s">
        <v>20</v>
      </c>
      <c r="V597" s="47" t="s">
        <v>20</v>
      </c>
      <c r="W597" s="47" t="s">
        <v>965</v>
      </c>
      <c r="X597" s="47" t="s">
        <v>965</v>
      </c>
      <c r="Y597" s="47" t="s">
        <v>965</v>
      </c>
      <c r="Z597" s="47" t="s">
        <v>965</v>
      </c>
      <c r="AA597" s="47" t="s">
        <v>965</v>
      </c>
      <c r="AB597" s="47" t="s">
        <v>20</v>
      </c>
      <c r="AC597" s="47" t="s">
        <v>20</v>
      </c>
      <c r="AD597" s="47" t="s">
        <v>965</v>
      </c>
      <c r="AE597" s="47" t="s">
        <v>965</v>
      </c>
      <c r="AF597" s="47" t="s">
        <v>965</v>
      </c>
      <c r="AG597" s="47" t="s">
        <v>965</v>
      </c>
      <c r="AH597" s="47" t="s">
        <v>965</v>
      </c>
      <c r="AI597" s="47" t="s">
        <v>20</v>
      </c>
      <c r="AJ597" s="47" t="s">
        <v>20</v>
      </c>
      <c r="AK597" s="47" t="s">
        <v>965</v>
      </c>
      <c r="AL597" s="47" t="s">
        <v>965</v>
      </c>
      <c r="AM597" s="47" t="s">
        <v>965</v>
      </c>
      <c r="AN597" s="47" t="s">
        <v>965</v>
      </c>
      <c r="AO597" s="47" t="s">
        <v>967</v>
      </c>
      <c r="AP597" s="47" t="s">
        <v>20</v>
      </c>
      <c r="AQ597" s="47" t="s">
        <v>20</v>
      </c>
      <c r="AR597" s="47" t="s">
        <v>20</v>
      </c>
      <c r="AS597" s="47" t="s">
        <v>967</v>
      </c>
      <c r="AT597" s="47" t="s">
        <v>968</v>
      </c>
      <c r="AU597" s="47" t="s">
        <v>968</v>
      </c>
      <c r="AV597" s="47" t="s">
        <v>965</v>
      </c>
      <c r="AW597" s="47" t="s">
        <v>20</v>
      </c>
      <c r="AX597" s="47" t="s">
        <v>20</v>
      </c>
      <c r="AY597" s="42">
        <f>COUNTIFS($T597:$AX597,"P")</f>
        <v>16</v>
      </c>
      <c r="AZ597" s="42">
        <f>COUNTIFS($T597:$AX597,"HD")/2</f>
        <v>0</v>
      </c>
      <c r="BA597" s="42">
        <f>COUNTIFS($T597:$AX597,"DO")</f>
        <v>11</v>
      </c>
      <c r="BB597" s="1">
        <f>COUNTIFS($T597:$AX597,"UPL")</f>
        <v>0</v>
      </c>
      <c r="BC597" s="42">
        <f>COUNTIFS($T597:$AX597,"LWP")</f>
        <v>0</v>
      </c>
      <c r="BD597" s="42">
        <f>SUM(COUNTIFS($T597:$AX597,{"PAT","MAT"}))</f>
        <v>0</v>
      </c>
      <c r="BE597" s="42">
        <f>COUNTIFS($T597:$AX597,"HO")</f>
        <v>0</v>
      </c>
      <c r="BF597" s="42">
        <f>COUNTIFS($T597:$AX597,"NA")</f>
        <v>0</v>
      </c>
      <c r="BG597" s="42">
        <f>COUNTIFS($T597:$AX597,"PL")</f>
        <v>2</v>
      </c>
      <c r="BH597" s="42">
        <f>COUNTIFS($T597:$AX597,"CL")</f>
        <v>2</v>
      </c>
      <c r="BI597" s="42">
        <f>COUNTIFS($T597:$AX597,"BL")</f>
        <v>0</v>
      </c>
      <c r="BJ597" s="42">
        <f>COUNTIFS($T597:$AX597,"CO")</f>
        <v>0</v>
      </c>
      <c r="BK597" s="42">
        <f t="shared" si="57"/>
        <v>4</v>
      </c>
      <c r="BL597" s="42">
        <f t="shared" si="58"/>
        <v>0</v>
      </c>
      <c r="BM597" s="42">
        <f t="shared" si="59"/>
        <v>1</v>
      </c>
      <c r="BN597" s="42">
        <f>SUM(AY597:BJ597)+SUM(COUNTIFS(Q597:AX597,{"TERM","RESIGNED"}))</f>
        <v>31</v>
      </c>
      <c r="BO597" s="1" t="s">
        <v>45</v>
      </c>
      <c r="BP597" s="42" t="s">
        <v>1025</v>
      </c>
      <c r="BQ597" s="34"/>
    </row>
    <row r="598" spans="1:69" x14ac:dyDescent="0.25">
      <c r="A598" s="32">
        <f t="shared" si="60"/>
        <v>596</v>
      </c>
      <c r="B598" s="1" t="s">
        <v>36</v>
      </c>
      <c r="C598" s="1">
        <v>18584</v>
      </c>
      <c r="D598" s="27">
        <v>18584</v>
      </c>
      <c r="E598" s="1" t="s">
        <v>946</v>
      </c>
      <c r="F598" s="34" t="s">
        <v>721</v>
      </c>
      <c r="G598" s="34" t="s">
        <v>162</v>
      </c>
      <c r="H598" s="30">
        <v>44832</v>
      </c>
      <c r="I598" s="30" t="s">
        <v>39</v>
      </c>
      <c r="J598" s="30" t="s">
        <v>39</v>
      </c>
      <c r="K598" s="42">
        <f t="shared" ca="1" si="55"/>
        <v>470</v>
      </c>
      <c r="L598" s="44" t="str">
        <f t="shared" si="56"/>
        <v>Billable</v>
      </c>
      <c r="M598" s="34" t="s">
        <v>124</v>
      </c>
      <c r="N598" s="1" t="s">
        <v>41</v>
      </c>
      <c r="O598" s="1" t="s">
        <v>42</v>
      </c>
      <c r="P598" s="1"/>
      <c r="Q598" s="1"/>
      <c r="R598" s="1" t="s">
        <v>43</v>
      </c>
      <c r="S598" s="33" t="s">
        <v>142</v>
      </c>
      <c r="T598" s="47" t="s">
        <v>965</v>
      </c>
      <c r="U598" s="47" t="s">
        <v>20</v>
      </c>
      <c r="V598" s="47" t="s">
        <v>20</v>
      </c>
      <c r="W598" s="47" t="s">
        <v>965</v>
      </c>
      <c r="X598" s="47" t="s">
        <v>965</v>
      </c>
      <c r="Y598" s="47" t="s">
        <v>965</v>
      </c>
      <c r="Z598" s="47" t="s">
        <v>965</v>
      </c>
      <c r="AA598" s="47" t="s">
        <v>965</v>
      </c>
      <c r="AB598" s="47" t="s">
        <v>20</v>
      </c>
      <c r="AC598" s="47" t="s">
        <v>20</v>
      </c>
      <c r="AD598" s="47" t="s">
        <v>965</v>
      </c>
      <c r="AE598" s="47" t="s">
        <v>965</v>
      </c>
      <c r="AF598" s="47" t="s">
        <v>965</v>
      </c>
      <c r="AG598" s="47" t="s">
        <v>967</v>
      </c>
      <c r="AH598" s="47" t="s">
        <v>965</v>
      </c>
      <c r="AI598" s="47" t="s">
        <v>20</v>
      </c>
      <c r="AJ598" s="47" t="s">
        <v>20</v>
      </c>
      <c r="AK598" s="47" t="s">
        <v>965</v>
      </c>
      <c r="AL598" s="47" t="s">
        <v>965</v>
      </c>
      <c r="AM598" s="47" t="s">
        <v>965</v>
      </c>
      <c r="AN598" s="47" t="s">
        <v>965</v>
      </c>
      <c r="AO598" s="47" t="s">
        <v>965</v>
      </c>
      <c r="AP598" s="47" t="s">
        <v>20</v>
      </c>
      <c r="AQ598" s="47" t="s">
        <v>20</v>
      </c>
      <c r="AR598" s="47" t="s">
        <v>20</v>
      </c>
      <c r="AS598" s="47" t="s">
        <v>965</v>
      </c>
      <c r="AT598" s="47" t="s">
        <v>967</v>
      </c>
      <c r="AU598" s="47" t="s">
        <v>965</v>
      </c>
      <c r="AV598" s="47" t="s">
        <v>965</v>
      </c>
      <c r="AW598" s="47" t="s">
        <v>20</v>
      </c>
      <c r="AX598" s="47" t="s">
        <v>20</v>
      </c>
      <c r="AY598" s="42">
        <f>COUNTIFS($T598:$AX598,"P")</f>
        <v>18</v>
      </c>
      <c r="AZ598" s="42">
        <f>COUNTIFS($T598:$AX598,"HD")/2</f>
        <v>0</v>
      </c>
      <c r="BA598" s="42">
        <f>COUNTIFS($T598:$AX598,"DO")</f>
        <v>11</v>
      </c>
      <c r="BB598" s="1">
        <f>COUNTIFS($T598:$AX598,"UPL")</f>
        <v>0</v>
      </c>
      <c r="BC598" s="42">
        <f>COUNTIFS($T598:$AX598,"LWP")</f>
        <v>0</v>
      </c>
      <c r="BD598" s="42">
        <f>SUM(COUNTIFS($T598:$AX598,{"PAT","MAT"}))</f>
        <v>0</v>
      </c>
      <c r="BE598" s="42">
        <f>COUNTIFS($T598:$AX598,"HO")</f>
        <v>0</v>
      </c>
      <c r="BF598" s="42">
        <f>COUNTIFS($T598:$AX598,"NA")</f>
        <v>0</v>
      </c>
      <c r="BG598" s="42">
        <f>COUNTIFS($T598:$AX598,"PL")</f>
        <v>0</v>
      </c>
      <c r="BH598" s="42">
        <f>COUNTIFS($T598:$AX598,"CL")</f>
        <v>2</v>
      </c>
      <c r="BI598" s="42">
        <f>COUNTIFS($T598:$AX598,"BL")</f>
        <v>0</v>
      </c>
      <c r="BJ598" s="42">
        <f>COUNTIFS($T598:$AX598,"CO")</f>
        <v>0</v>
      </c>
      <c r="BK598" s="42">
        <f t="shared" si="57"/>
        <v>2</v>
      </c>
      <c r="BL598" s="42">
        <f t="shared" si="58"/>
        <v>1</v>
      </c>
      <c r="BM598" s="42">
        <f t="shared" si="59"/>
        <v>1</v>
      </c>
      <c r="BN598" s="42">
        <f>SUM(AY598:BJ598)+SUM(COUNTIFS(Q598:AX598,{"TERM","RESIGNED"}))</f>
        <v>31</v>
      </c>
      <c r="BO598" s="1" t="s">
        <v>45</v>
      </c>
      <c r="BP598" s="42" t="s">
        <v>1020</v>
      </c>
      <c r="BQ598" s="34"/>
    </row>
    <row r="599" spans="1:69" x14ac:dyDescent="0.25">
      <c r="A599" s="32">
        <f t="shared" si="60"/>
        <v>597</v>
      </c>
      <c r="B599" s="1" t="s">
        <v>36</v>
      </c>
      <c r="C599" s="1">
        <v>18591</v>
      </c>
      <c r="D599" s="27">
        <v>18591</v>
      </c>
      <c r="E599" s="1" t="s">
        <v>946</v>
      </c>
      <c r="F599" s="34" t="s">
        <v>730</v>
      </c>
      <c r="G599" s="34" t="s">
        <v>123</v>
      </c>
      <c r="H599" s="30">
        <v>44832</v>
      </c>
      <c r="I599" s="30" t="s">
        <v>39</v>
      </c>
      <c r="J599" s="30" t="s">
        <v>39</v>
      </c>
      <c r="K599" s="42">
        <f t="shared" ca="1" si="55"/>
        <v>470</v>
      </c>
      <c r="L599" s="44" t="str">
        <f t="shared" si="56"/>
        <v>Billable</v>
      </c>
      <c r="M599" s="34" t="s">
        <v>124</v>
      </c>
      <c r="N599" s="1" t="s">
        <v>41</v>
      </c>
      <c r="O599" s="1" t="s">
        <v>42</v>
      </c>
      <c r="P599" s="1"/>
      <c r="Q599" s="1"/>
      <c r="R599" s="1" t="s">
        <v>43</v>
      </c>
      <c r="S599" s="33" t="s">
        <v>972</v>
      </c>
      <c r="T599" s="47" t="s">
        <v>965</v>
      </c>
      <c r="U599" s="47" t="s">
        <v>20</v>
      </c>
      <c r="V599" s="47" t="s">
        <v>20</v>
      </c>
      <c r="W599" s="47" t="s">
        <v>965</v>
      </c>
      <c r="X599" s="47" t="s">
        <v>965</v>
      </c>
      <c r="Y599" s="47" t="s">
        <v>965</v>
      </c>
      <c r="Z599" s="47" t="s">
        <v>965</v>
      </c>
      <c r="AA599" s="47" t="s">
        <v>970</v>
      </c>
      <c r="AB599" s="47" t="s">
        <v>20</v>
      </c>
      <c r="AC599" s="47" t="s">
        <v>20</v>
      </c>
      <c r="AD599" s="47" t="s">
        <v>965</v>
      </c>
      <c r="AE599" s="47" t="s">
        <v>965</v>
      </c>
      <c r="AF599" s="47" t="s">
        <v>965</v>
      </c>
      <c r="AG599" s="47" t="s">
        <v>968</v>
      </c>
      <c r="AH599" s="47" t="s">
        <v>968</v>
      </c>
      <c r="AI599" s="47" t="s">
        <v>20</v>
      </c>
      <c r="AJ599" s="47" t="s">
        <v>20</v>
      </c>
      <c r="AK599" s="47" t="s">
        <v>968</v>
      </c>
      <c r="AL599" s="47" t="s">
        <v>965</v>
      </c>
      <c r="AM599" s="47" t="s">
        <v>965</v>
      </c>
      <c r="AN599" s="47" t="s">
        <v>965</v>
      </c>
      <c r="AO599" s="47" t="s">
        <v>965</v>
      </c>
      <c r="AP599" s="47" t="s">
        <v>20</v>
      </c>
      <c r="AQ599" s="47" t="s">
        <v>20</v>
      </c>
      <c r="AR599" s="47" t="s">
        <v>20</v>
      </c>
      <c r="AS599" s="47" t="s">
        <v>967</v>
      </c>
      <c r="AT599" s="47" t="s">
        <v>965</v>
      </c>
      <c r="AU599" s="47" t="s">
        <v>965</v>
      </c>
      <c r="AV599" s="47" t="s">
        <v>965</v>
      </c>
      <c r="AW599" s="47" t="s">
        <v>20</v>
      </c>
      <c r="AX599" s="47" t="s">
        <v>20</v>
      </c>
      <c r="AY599" s="42">
        <f>COUNTIFS($T599:$AX599,"P")</f>
        <v>15</v>
      </c>
      <c r="AZ599" s="42">
        <f>COUNTIFS($T599:$AX599,"HD")/2</f>
        <v>0</v>
      </c>
      <c r="BA599" s="42">
        <f>COUNTIFS($T599:$AX599,"DO")</f>
        <v>11</v>
      </c>
      <c r="BB599" s="1">
        <f>COUNTIFS($T599:$AX599,"UPL")</f>
        <v>0</v>
      </c>
      <c r="BC599" s="42">
        <f>COUNTIFS($T599:$AX599,"LWP")</f>
        <v>0</v>
      </c>
      <c r="BD599" s="42">
        <f>SUM(COUNTIFS($T599:$AX599,{"PAT","MAT"}))</f>
        <v>0</v>
      </c>
      <c r="BE599" s="42">
        <f>COUNTIFS($T599:$AX599,"HO")</f>
        <v>0</v>
      </c>
      <c r="BF599" s="42">
        <f>COUNTIFS($T599:$AX599,"NA")</f>
        <v>0</v>
      </c>
      <c r="BG599" s="42">
        <f>COUNTIFS($T599:$AX599,"PL")</f>
        <v>3</v>
      </c>
      <c r="BH599" s="42">
        <f>COUNTIFS($T599:$AX599,"CL")</f>
        <v>1</v>
      </c>
      <c r="BI599" s="42">
        <f>COUNTIFS($T599:$AX599,"BL")</f>
        <v>1</v>
      </c>
      <c r="BJ599" s="42">
        <f>COUNTIFS($T599:$AX599,"CO")</f>
        <v>0</v>
      </c>
      <c r="BK599" s="42">
        <f t="shared" si="57"/>
        <v>5</v>
      </c>
      <c r="BL599" s="42">
        <f t="shared" si="58"/>
        <v>0</v>
      </c>
      <c r="BM599" s="42">
        <f t="shared" si="59"/>
        <v>1</v>
      </c>
      <c r="BN599" s="42">
        <f>SUM(AY599:BJ599)+SUM(COUNTIFS(Q599:AX599,{"TERM","RESIGNED"}))</f>
        <v>31</v>
      </c>
      <c r="BO599" s="1" t="s">
        <v>45</v>
      </c>
      <c r="BP599" s="42" t="s">
        <v>1018</v>
      </c>
      <c r="BQ599" s="34"/>
    </row>
    <row r="600" spans="1:69" x14ac:dyDescent="0.25">
      <c r="A600" s="32">
        <f t="shared" si="60"/>
        <v>598</v>
      </c>
      <c r="B600" s="1" t="s">
        <v>36</v>
      </c>
      <c r="C600" s="1">
        <v>18615</v>
      </c>
      <c r="D600" s="27">
        <v>18615</v>
      </c>
      <c r="E600" s="1" t="s">
        <v>946</v>
      </c>
      <c r="F600" s="34" t="s">
        <v>732</v>
      </c>
      <c r="G600" s="34" t="s">
        <v>123</v>
      </c>
      <c r="H600" s="30">
        <v>44834</v>
      </c>
      <c r="I600" s="30" t="s">
        <v>39</v>
      </c>
      <c r="J600" s="30" t="s">
        <v>39</v>
      </c>
      <c r="K600" s="42">
        <f t="shared" ca="1" si="55"/>
        <v>468</v>
      </c>
      <c r="L600" s="44" t="str">
        <f t="shared" si="56"/>
        <v>Billable</v>
      </c>
      <c r="M600" s="34" t="s">
        <v>124</v>
      </c>
      <c r="N600" s="1" t="s">
        <v>41</v>
      </c>
      <c r="O600" s="1" t="s">
        <v>42</v>
      </c>
      <c r="P600" s="1"/>
      <c r="Q600" s="1"/>
      <c r="R600" s="1" t="s">
        <v>43</v>
      </c>
      <c r="S600" s="33" t="s">
        <v>196</v>
      </c>
      <c r="T600" s="47" t="s">
        <v>965</v>
      </c>
      <c r="U600" s="47" t="s">
        <v>20</v>
      </c>
      <c r="V600" s="47" t="s">
        <v>20</v>
      </c>
      <c r="W600" s="47" t="s">
        <v>965</v>
      </c>
      <c r="X600" s="47" t="s">
        <v>965</v>
      </c>
      <c r="Y600" s="47" t="s">
        <v>965</v>
      </c>
      <c r="Z600" s="47" t="s">
        <v>965</v>
      </c>
      <c r="AA600" s="47" t="s">
        <v>967</v>
      </c>
      <c r="AB600" s="47" t="s">
        <v>20</v>
      </c>
      <c r="AC600" s="47" t="s">
        <v>20</v>
      </c>
      <c r="AD600" s="47" t="s">
        <v>965</v>
      </c>
      <c r="AE600" s="47" t="s">
        <v>965</v>
      </c>
      <c r="AF600" s="47" t="s">
        <v>965</v>
      </c>
      <c r="AG600" s="47" t="s">
        <v>965</v>
      </c>
      <c r="AH600" s="47" t="s">
        <v>965</v>
      </c>
      <c r="AI600" s="47" t="s">
        <v>20</v>
      </c>
      <c r="AJ600" s="47" t="s">
        <v>20</v>
      </c>
      <c r="AK600" s="47" t="s">
        <v>965</v>
      </c>
      <c r="AL600" s="47" t="s">
        <v>965</v>
      </c>
      <c r="AM600" s="47" t="s">
        <v>965</v>
      </c>
      <c r="AN600" s="47" t="s">
        <v>965</v>
      </c>
      <c r="AO600" s="47" t="s">
        <v>965</v>
      </c>
      <c r="AP600" s="47" t="s">
        <v>20</v>
      </c>
      <c r="AQ600" s="47" t="s">
        <v>20</v>
      </c>
      <c r="AR600" s="47" t="s">
        <v>20</v>
      </c>
      <c r="AS600" s="47" t="s">
        <v>968</v>
      </c>
      <c r="AT600" s="47" t="s">
        <v>965</v>
      </c>
      <c r="AU600" s="47" t="s">
        <v>965</v>
      </c>
      <c r="AV600" s="47" t="s">
        <v>965</v>
      </c>
      <c r="AW600" s="47" t="s">
        <v>20</v>
      </c>
      <c r="AX600" s="47" t="s">
        <v>20</v>
      </c>
      <c r="AY600" s="42">
        <f>COUNTIFS($T600:$AX600,"P")</f>
        <v>18</v>
      </c>
      <c r="AZ600" s="42">
        <f>COUNTIFS($T600:$AX600,"HD")/2</f>
        <v>0</v>
      </c>
      <c r="BA600" s="42">
        <f>COUNTIFS($T600:$AX600,"DO")</f>
        <v>11</v>
      </c>
      <c r="BB600" s="1">
        <f>COUNTIFS($T600:$AX600,"UPL")</f>
        <v>0</v>
      </c>
      <c r="BC600" s="42">
        <f>COUNTIFS($T600:$AX600,"LWP")</f>
        <v>0</v>
      </c>
      <c r="BD600" s="42">
        <f>SUM(COUNTIFS($T600:$AX600,{"PAT","MAT"}))</f>
        <v>0</v>
      </c>
      <c r="BE600" s="42">
        <f>COUNTIFS($T600:$AX600,"HO")</f>
        <v>0</v>
      </c>
      <c r="BF600" s="42">
        <f>COUNTIFS($T600:$AX600,"NA")</f>
        <v>0</v>
      </c>
      <c r="BG600" s="42">
        <f>COUNTIFS($T600:$AX600,"PL")</f>
        <v>1</v>
      </c>
      <c r="BH600" s="42">
        <f>COUNTIFS($T600:$AX600,"CL")</f>
        <v>1</v>
      </c>
      <c r="BI600" s="42">
        <f>COUNTIFS($T600:$AX600,"BL")</f>
        <v>0</v>
      </c>
      <c r="BJ600" s="42">
        <f>COUNTIFS($T600:$AX600,"CO")</f>
        <v>0</v>
      </c>
      <c r="BK600" s="42">
        <f t="shared" si="57"/>
        <v>2</v>
      </c>
      <c r="BL600" s="42">
        <f t="shared" si="58"/>
        <v>1</v>
      </c>
      <c r="BM600" s="42">
        <f t="shared" si="59"/>
        <v>1</v>
      </c>
      <c r="BN600" s="42">
        <f>SUM(AY600:BJ600)+SUM(COUNTIFS(Q600:AX600,{"TERM","RESIGNED"}))</f>
        <v>31</v>
      </c>
      <c r="BO600" s="1" t="s">
        <v>45</v>
      </c>
      <c r="BP600" s="42" t="s">
        <v>1018</v>
      </c>
      <c r="BQ600" s="34"/>
    </row>
    <row r="601" spans="1:69" x14ac:dyDescent="0.25">
      <c r="A601" s="32">
        <f t="shared" si="60"/>
        <v>599</v>
      </c>
      <c r="B601" s="1" t="s">
        <v>36</v>
      </c>
      <c r="C601" s="1">
        <v>18623</v>
      </c>
      <c r="D601" s="27">
        <v>18623</v>
      </c>
      <c r="E601" s="1" t="s">
        <v>946</v>
      </c>
      <c r="F601" s="34" t="s">
        <v>733</v>
      </c>
      <c r="G601" s="34" t="s">
        <v>123</v>
      </c>
      <c r="H601" s="30">
        <v>44834</v>
      </c>
      <c r="I601" s="30" t="s">
        <v>39</v>
      </c>
      <c r="J601" s="30" t="s">
        <v>39</v>
      </c>
      <c r="K601" s="42">
        <f t="shared" ca="1" si="55"/>
        <v>468</v>
      </c>
      <c r="L601" s="44" t="str">
        <f t="shared" si="56"/>
        <v>Billable</v>
      </c>
      <c r="M601" s="34" t="s">
        <v>124</v>
      </c>
      <c r="N601" s="1" t="s">
        <v>41</v>
      </c>
      <c r="O601" s="1" t="s">
        <v>42</v>
      </c>
      <c r="P601" s="1"/>
      <c r="Q601" s="1"/>
      <c r="R601" s="1" t="s">
        <v>43</v>
      </c>
      <c r="S601" s="33" t="s">
        <v>242</v>
      </c>
      <c r="T601" s="47" t="s">
        <v>967</v>
      </c>
      <c r="U601" s="47" t="s">
        <v>20</v>
      </c>
      <c r="V601" s="47" t="s">
        <v>20</v>
      </c>
      <c r="W601" s="47" t="s">
        <v>967</v>
      </c>
      <c r="X601" s="47" t="s">
        <v>965</v>
      </c>
      <c r="Y601" s="47" t="s">
        <v>965</v>
      </c>
      <c r="Z601" s="47" t="s">
        <v>965</v>
      </c>
      <c r="AA601" s="47" t="s">
        <v>965</v>
      </c>
      <c r="AB601" s="47" t="s">
        <v>20</v>
      </c>
      <c r="AC601" s="47" t="s">
        <v>20</v>
      </c>
      <c r="AD601" s="47" t="s">
        <v>965</v>
      </c>
      <c r="AE601" s="47" t="s">
        <v>965</v>
      </c>
      <c r="AF601" s="47" t="s">
        <v>965</v>
      </c>
      <c r="AG601" s="47" t="s">
        <v>965</v>
      </c>
      <c r="AH601" s="47" t="s">
        <v>965</v>
      </c>
      <c r="AI601" s="47" t="s">
        <v>20</v>
      </c>
      <c r="AJ601" s="47" t="s">
        <v>20</v>
      </c>
      <c r="AK601" s="47" t="s">
        <v>965</v>
      </c>
      <c r="AL601" s="47" t="s">
        <v>965</v>
      </c>
      <c r="AM601" s="47" t="s">
        <v>965</v>
      </c>
      <c r="AN601" s="47" t="s">
        <v>965</v>
      </c>
      <c r="AO601" s="47" t="s">
        <v>965</v>
      </c>
      <c r="AP601" s="47" t="s">
        <v>20</v>
      </c>
      <c r="AQ601" s="47" t="s">
        <v>20</v>
      </c>
      <c r="AR601" s="47" t="s">
        <v>20</v>
      </c>
      <c r="AS601" s="47" t="s">
        <v>967</v>
      </c>
      <c r="AT601" s="47" t="s">
        <v>965</v>
      </c>
      <c r="AU601" s="47" t="s">
        <v>965</v>
      </c>
      <c r="AV601" s="47" t="s">
        <v>967</v>
      </c>
      <c r="AW601" s="47" t="s">
        <v>20</v>
      </c>
      <c r="AX601" s="47" t="s">
        <v>20</v>
      </c>
      <c r="AY601" s="42">
        <f>COUNTIFS($T601:$AX601,"P")</f>
        <v>16</v>
      </c>
      <c r="AZ601" s="42">
        <f>COUNTIFS($T601:$AX601,"HD")/2</f>
        <v>0</v>
      </c>
      <c r="BA601" s="42">
        <f>COUNTIFS($T601:$AX601,"DO")</f>
        <v>11</v>
      </c>
      <c r="BB601" s="1">
        <f>COUNTIFS($T601:$AX601,"UPL")</f>
        <v>0</v>
      </c>
      <c r="BC601" s="42">
        <f>COUNTIFS($T601:$AX601,"LWP")</f>
        <v>0</v>
      </c>
      <c r="BD601" s="42">
        <f>SUM(COUNTIFS($T601:$AX601,{"PAT","MAT"}))</f>
        <v>0</v>
      </c>
      <c r="BE601" s="42">
        <f>COUNTIFS($T601:$AX601,"HO")</f>
        <v>0</v>
      </c>
      <c r="BF601" s="42">
        <f>COUNTIFS($T601:$AX601,"NA")</f>
        <v>0</v>
      </c>
      <c r="BG601" s="42">
        <f>COUNTIFS($T601:$AX601,"PL")</f>
        <v>0</v>
      </c>
      <c r="BH601" s="42">
        <f>COUNTIFS($T601:$AX601,"CL")</f>
        <v>4</v>
      </c>
      <c r="BI601" s="42">
        <f>COUNTIFS($T601:$AX601,"BL")</f>
        <v>0</v>
      </c>
      <c r="BJ601" s="42">
        <f>COUNTIFS($T601:$AX601,"CO")</f>
        <v>0</v>
      </c>
      <c r="BK601" s="42">
        <f t="shared" si="57"/>
        <v>4</v>
      </c>
      <c r="BL601" s="42">
        <f t="shared" si="58"/>
        <v>0</v>
      </c>
      <c r="BM601" s="42">
        <f t="shared" si="59"/>
        <v>1</v>
      </c>
      <c r="BN601" s="42">
        <f>SUM(AY601:BJ601)+SUM(COUNTIFS(Q601:AX601,{"TERM","RESIGNED"}))</f>
        <v>31</v>
      </c>
      <c r="BO601" s="1" t="s">
        <v>45</v>
      </c>
      <c r="BP601" s="42" t="s">
        <v>1018</v>
      </c>
      <c r="BQ601" s="34"/>
    </row>
    <row r="602" spans="1:69" x14ac:dyDescent="0.25">
      <c r="A602" s="32">
        <f t="shared" si="60"/>
        <v>600</v>
      </c>
      <c r="B602" s="1" t="s">
        <v>36</v>
      </c>
      <c r="C602" s="1">
        <v>18632</v>
      </c>
      <c r="D602" s="27">
        <v>18632</v>
      </c>
      <c r="E602" s="1" t="s">
        <v>945</v>
      </c>
      <c r="F602" s="34" t="s">
        <v>734</v>
      </c>
      <c r="G602" s="34" t="s">
        <v>80</v>
      </c>
      <c r="H602" s="30">
        <v>44838</v>
      </c>
      <c r="I602" s="30" t="s">
        <v>39</v>
      </c>
      <c r="J602" s="30" t="s">
        <v>39</v>
      </c>
      <c r="K602" s="42">
        <f t="shared" ca="1" si="55"/>
        <v>464</v>
      </c>
      <c r="L602" s="44" t="str">
        <f t="shared" si="56"/>
        <v>Non Billable</v>
      </c>
      <c r="M602" s="34" t="s">
        <v>56</v>
      </c>
      <c r="N602" s="1" t="s">
        <v>41</v>
      </c>
      <c r="O602" s="1" t="s">
        <v>42</v>
      </c>
      <c r="P602" s="1"/>
      <c r="Q602" s="1"/>
      <c r="R602" s="1" t="s">
        <v>43</v>
      </c>
      <c r="S602" s="33" t="s">
        <v>103</v>
      </c>
      <c r="T602" s="47" t="s">
        <v>969</v>
      </c>
      <c r="U602" s="47" t="s">
        <v>20</v>
      </c>
      <c r="V602" s="47" t="s">
        <v>20</v>
      </c>
      <c r="W602" s="47" t="s">
        <v>969</v>
      </c>
      <c r="X602" s="47" t="s">
        <v>969</v>
      </c>
      <c r="Y602" s="47" t="s">
        <v>969</v>
      </c>
      <c r="Z602" s="47" t="s">
        <v>969</v>
      </c>
      <c r="AA602" s="47" t="s">
        <v>969</v>
      </c>
      <c r="AB602" s="47" t="s">
        <v>20</v>
      </c>
      <c r="AC602" s="47" t="s">
        <v>20</v>
      </c>
      <c r="AD602" s="47" t="s">
        <v>969</v>
      </c>
      <c r="AE602" s="47" t="s">
        <v>969</v>
      </c>
      <c r="AF602" s="47" t="s">
        <v>969</v>
      </c>
      <c r="AG602" s="47" t="s">
        <v>969</v>
      </c>
      <c r="AH602" s="47" t="s">
        <v>969</v>
      </c>
      <c r="AI602" s="47" t="s">
        <v>20</v>
      </c>
      <c r="AJ602" s="47" t="s">
        <v>20</v>
      </c>
      <c r="AK602" s="47" t="s">
        <v>969</v>
      </c>
      <c r="AL602" s="47" t="s">
        <v>969</v>
      </c>
      <c r="AM602" s="47" t="s">
        <v>969</v>
      </c>
      <c r="AN602" s="47" t="s">
        <v>969</v>
      </c>
      <c r="AO602" s="47" t="s">
        <v>969</v>
      </c>
      <c r="AP602" s="47" t="s">
        <v>20</v>
      </c>
      <c r="AQ602" s="47" t="s">
        <v>20</v>
      </c>
      <c r="AR602" s="47" t="s">
        <v>20</v>
      </c>
      <c r="AS602" s="47" t="s">
        <v>969</v>
      </c>
      <c r="AT602" s="47" t="s">
        <v>969</v>
      </c>
      <c r="AU602" s="47" t="s">
        <v>969</v>
      </c>
      <c r="AV602" s="47" t="s">
        <v>969</v>
      </c>
      <c r="AW602" s="47" t="s">
        <v>20</v>
      </c>
      <c r="AX602" s="47" t="s">
        <v>20</v>
      </c>
      <c r="AY602" s="42">
        <f>COUNTIFS($T602:$AX602,"P")</f>
        <v>0</v>
      </c>
      <c r="AZ602" s="42">
        <f>COUNTIFS($T602:$AX602,"HD")/2</f>
        <v>0</v>
      </c>
      <c r="BA602" s="42">
        <f>COUNTIFS($T602:$AX602,"DO")</f>
        <v>11</v>
      </c>
      <c r="BB602" s="1">
        <f>COUNTIFS($T602:$AX602,"UPL")</f>
        <v>0</v>
      </c>
      <c r="BC602" s="42">
        <f>COUNTIFS($T602:$AX602,"LWP")</f>
        <v>0</v>
      </c>
      <c r="BD602" s="42">
        <f>SUM(COUNTIFS($T602:$AX602,{"PAT","MAT"}))</f>
        <v>20</v>
      </c>
      <c r="BE602" s="42">
        <f>COUNTIFS($T602:$AX602,"HO")</f>
        <v>0</v>
      </c>
      <c r="BF602" s="42">
        <f>COUNTIFS($T602:$AX602,"NA")</f>
        <v>0</v>
      </c>
      <c r="BG602" s="42">
        <f>COUNTIFS($T602:$AX602,"PL")</f>
        <v>0</v>
      </c>
      <c r="BH602" s="42">
        <f>COUNTIFS($T602:$AX602,"CL")</f>
        <v>0</v>
      </c>
      <c r="BI602" s="42">
        <f>COUNTIFS($T602:$AX602,"BL")</f>
        <v>0</v>
      </c>
      <c r="BJ602" s="42">
        <f>COUNTIFS($T602:$AX602,"CO")</f>
        <v>0</v>
      </c>
      <c r="BK602" s="42">
        <f t="shared" si="57"/>
        <v>0</v>
      </c>
      <c r="BL602" s="42">
        <f t="shared" si="58"/>
        <v>0</v>
      </c>
      <c r="BM602" s="42">
        <f t="shared" si="59"/>
        <v>0</v>
      </c>
      <c r="BN602" s="42">
        <f>SUM(AY602:BJ602)+SUM(COUNTIFS(Q602:AX602,{"TERM","RESIGNED"}))</f>
        <v>31</v>
      </c>
      <c r="BO602" s="1" t="s">
        <v>45</v>
      </c>
      <c r="BP602" s="42" t="s">
        <v>1222</v>
      </c>
      <c r="BQ602" s="34" t="s">
        <v>1464</v>
      </c>
    </row>
    <row r="603" spans="1:69" x14ac:dyDescent="0.25">
      <c r="A603" s="32">
        <f t="shared" si="60"/>
        <v>601</v>
      </c>
      <c r="B603" s="1" t="s">
        <v>36</v>
      </c>
      <c r="C603" s="1">
        <v>18633</v>
      </c>
      <c r="D603" s="27">
        <v>18633</v>
      </c>
      <c r="E603" s="1" t="s">
        <v>946</v>
      </c>
      <c r="F603" s="34" t="s">
        <v>735</v>
      </c>
      <c r="G603" s="34" t="s">
        <v>106</v>
      </c>
      <c r="H603" s="30">
        <v>44838</v>
      </c>
      <c r="I603" s="30" t="s">
        <v>39</v>
      </c>
      <c r="J603" s="30" t="s">
        <v>39</v>
      </c>
      <c r="K603" s="42">
        <f t="shared" ca="1" si="55"/>
        <v>464</v>
      </c>
      <c r="L603" s="44" t="str">
        <f t="shared" si="56"/>
        <v>Non Billable</v>
      </c>
      <c r="M603" s="34" t="s">
        <v>47</v>
      </c>
      <c r="N603" s="1" t="s">
        <v>41</v>
      </c>
      <c r="O603" s="1" t="s">
        <v>42</v>
      </c>
      <c r="P603" s="1"/>
      <c r="Q603" s="1"/>
      <c r="R603" s="1" t="s">
        <v>43</v>
      </c>
      <c r="S603" s="33" t="s">
        <v>69</v>
      </c>
      <c r="T603" s="47" t="s">
        <v>965</v>
      </c>
      <c r="U603" s="47" t="s">
        <v>20</v>
      </c>
      <c r="V603" s="47" t="s">
        <v>20</v>
      </c>
      <c r="W603" s="47" t="s">
        <v>965</v>
      </c>
      <c r="X603" s="47" t="s">
        <v>965</v>
      </c>
      <c r="Y603" s="47" t="s">
        <v>965</v>
      </c>
      <c r="Z603" s="47" t="s">
        <v>965</v>
      </c>
      <c r="AA603" s="47" t="s">
        <v>965</v>
      </c>
      <c r="AB603" s="47" t="s">
        <v>20</v>
      </c>
      <c r="AC603" s="47" t="s">
        <v>20</v>
      </c>
      <c r="AD603" s="47" t="s">
        <v>967</v>
      </c>
      <c r="AE603" s="47" t="s">
        <v>967</v>
      </c>
      <c r="AF603" s="47" t="s">
        <v>967</v>
      </c>
      <c r="AG603" s="47" t="s">
        <v>968</v>
      </c>
      <c r="AH603" s="47" t="s">
        <v>968</v>
      </c>
      <c r="AI603" s="47" t="s">
        <v>20</v>
      </c>
      <c r="AJ603" s="47" t="s">
        <v>20</v>
      </c>
      <c r="AK603" s="47" t="s">
        <v>965</v>
      </c>
      <c r="AL603" s="47" t="s">
        <v>965</v>
      </c>
      <c r="AM603" s="47" t="s">
        <v>965</v>
      </c>
      <c r="AN603" s="47" t="s">
        <v>965</v>
      </c>
      <c r="AO603" s="47" t="s">
        <v>965</v>
      </c>
      <c r="AP603" s="47" t="s">
        <v>20</v>
      </c>
      <c r="AQ603" s="47" t="s">
        <v>20</v>
      </c>
      <c r="AR603" s="47" t="s">
        <v>20</v>
      </c>
      <c r="AS603" s="47" t="s">
        <v>967</v>
      </c>
      <c r="AT603" s="47" t="s">
        <v>968</v>
      </c>
      <c r="AU603" s="47" t="s">
        <v>968</v>
      </c>
      <c r="AV603" s="47" t="s">
        <v>968</v>
      </c>
      <c r="AW603" s="47" t="s">
        <v>20</v>
      </c>
      <c r="AX603" s="47" t="s">
        <v>20</v>
      </c>
      <c r="AY603" s="42">
        <f>COUNTIFS($T603:$AX603,"P")</f>
        <v>11</v>
      </c>
      <c r="AZ603" s="42">
        <f>COUNTIFS($T603:$AX603,"HD")/2</f>
        <v>0</v>
      </c>
      <c r="BA603" s="42">
        <f>COUNTIFS($T603:$AX603,"DO")</f>
        <v>11</v>
      </c>
      <c r="BB603" s="1">
        <f>COUNTIFS($T603:$AX603,"UPL")</f>
        <v>0</v>
      </c>
      <c r="BC603" s="42">
        <f>COUNTIFS($T603:$AX603,"LWP")</f>
        <v>0</v>
      </c>
      <c r="BD603" s="42">
        <f>SUM(COUNTIFS($T603:$AX603,{"PAT","MAT"}))</f>
        <v>0</v>
      </c>
      <c r="BE603" s="42">
        <f>COUNTIFS($T603:$AX603,"HO")</f>
        <v>0</v>
      </c>
      <c r="BF603" s="42">
        <f>COUNTIFS($T603:$AX603,"NA")</f>
        <v>0</v>
      </c>
      <c r="BG603" s="42">
        <f>COUNTIFS($T603:$AX603,"PL")</f>
        <v>5</v>
      </c>
      <c r="BH603" s="42">
        <f>COUNTIFS($T603:$AX603,"CL")</f>
        <v>4</v>
      </c>
      <c r="BI603" s="42">
        <f>COUNTIFS($T603:$AX603,"BL")</f>
        <v>0</v>
      </c>
      <c r="BJ603" s="42">
        <f>COUNTIFS($T603:$AX603,"CO")</f>
        <v>0</v>
      </c>
      <c r="BK603" s="42">
        <f t="shared" si="57"/>
        <v>9</v>
      </c>
      <c r="BL603" s="42">
        <f t="shared" si="58"/>
        <v>0</v>
      </c>
      <c r="BM603" s="42">
        <f t="shared" si="59"/>
        <v>0</v>
      </c>
      <c r="BN603" s="42">
        <f>SUM(AY603:BJ603)+SUM(COUNTIFS(Q603:AX603,{"TERM","RESIGNED"}))</f>
        <v>31</v>
      </c>
      <c r="BO603" s="1" t="s">
        <v>45</v>
      </c>
      <c r="BP603" s="42" t="s">
        <v>1023</v>
      </c>
      <c r="BQ603" s="34"/>
    </row>
    <row r="604" spans="1:69" x14ac:dyDescent="0.25">
      <c r="A604" s="32">
        <f t="shared" si="60"/>
        <v>602</v>
      </c>
      <c r="B604" s="1" t="s">
        <v>36</v>
      </c>
      <c r="C604" s="1">
        <v>18638</v>
      </c>
      <c r="D604" s="27">
        <v>18638</v>
      </c>
      <c r="E604" s="1" t="s">
        <v>946</v>
      </c>
      <c r="F604" s="34" t="s">
        <v>739</v>
      </c>
      <c r="G604" s="34" t="s">
        <v>190</v>
      </c>
      <c r="H604" s="30">
        <v>44838</v>
      </c>
      <c r="I604" s="30" t="s">
        <v>39</v>
      </c>
      <c r="J604" s="30" t="s">
        <v>39</v>
      </c>
      <c r="K604" s="42">
        <f t="shared" ca="1" si="55"/>
        <v>464</v>
      </c>
      <c r="L604" s="44" t="str">
        <f t="shared" si="56"/>
        <v>Billable</v>
      </c>
      <c r="M604" s="34" t="s">
        <v>187</v>
      </c>
      <c r="N604" s="1" t="s">
        <v>41</v>
      </c>
      <c r="O604" s="1" t="s">
        <v>42</v>
      </c>
      <c r="P604" s="1"/>
      <c r="Q604" s="1"/>
      <c r="R604" s="1" t="s">
        <v>43</v>
      </c>
      <c r="S604" s="33" t="s">
        <v>250</v>
      </c>
      <c r="T604" s="47" t="s">
        <v>965</v>
      </c>
      <c r="U604" s="47" t="s">
        <v>20</v>
      </c>
      <c r="V604" s="47" t="s">
        <v>20</v>
      </c>
      <c r="W604" s="47" t="s">
        <v>965</v>
      </c>
      <c r="X604" s="47" t="s">
        <v>967</v>
      </c>
      <c r="Y604" s="47" t="s">
        <v>965</v>
      </c>
      <c r="Z604" s="47" t="s">
        <v>965</v>
      </c>
      <c r="AA604" s="47" t="s">
        <v>965</v>
      </c>
      <c r="AB604" s="47" t="s">
        <v>20</v>
      </c>
      <c r="AC604" s="47" t="s">
        <v>20</v>
      </c>
      <c r="AD604" s="47" t="s">
        <v>965</v>
      </c>
      <c r="AE604" s="47" t="s">
        <v>965</v>
      </c>
      <c r="AF604" s="47" t="s">
        <v>965</v>
      </c>
      <c r="AG604" s="47" t="s">
        <v>965</v>
      </c>
      <c r="AH604" s="47" t="s">
        <v>965</v>
      </c>
      <c r="AI604" s="47" t="s">
        <v>20</v>
      </c>
      <c r="AJ604" s="47" t="s">
        <v>20</v>
      </c>
      <c r="AK604" s="47" t="s">
        <v>965</v>
      </c>
      <c r="AL604" s="47" t="s">
        <v>965</v>
      </c>
      <c r="AM604" s="47" t="s">
        <v>965</v>
      </c>
      <c r="AN604" s="47" t="s">
        <v>965</v>
      </c>
      <c r="AO604" s="47" t="s">
        <v>965</v>
      </c>
      <c r="AP604" s="47" t="s">
        <v>20</v>
      </c>
      <c r="AQ604" s="47" t="s">
        <v>20</v>
      </c>
      <c r="AR604" s="47" t="s">
        <v>20</v>
      </c>
      <c r="AS604" s="47" t="s">
        <v>965</v>
      </c>
      <c r="AT604" s="47" t="s">
        <v>965</v>
      </c>
      <c r="AU604" s="47" t="s">
        <v>965</v>
      </c>
      <c r="AV604" s="47" t="s">
        <v>967</v>
      </c>
      <c r="AW604" s="47" t="s">
        <v>20</v>
      </c>
      <c r="AX604" s="47" t="s">
        <v>20</v>
      </c>
      <c r="AY604" s="42">
        <f>COUNTIFS($T604:$AX604,"P")</f>
        <v>18</v>
      </c>
      <c r="AZ604" s="42">
        <f>COUNTIFS($T604:$AX604,"HD")/2</f>
        <v>0</v>
      </c>
      <c r="BA604" s="42">
        <f>COUNTIFS($T604:$AX604,"DO")</f>
        <v>11</v>
      </c>
      <c r="BB604" s="1">
        <f>COUNTIFS($T604:$AX604,"UPL")</f>
        <v>0</v>
      </c>
      <c r="BC604" s="42">
        <f>COUNTIFS($T604:$AX604,"LWP")</f>
        <v>0</v>
      </c>
      <c r="BD604" s="42">
        <f>SUM(COUNTIFS($T604:$AX604,{"PAT","MAT"}))</f>
        <v>0</v>
      </c>
      <c r="BE604" s="42">
        <f>COUNTIFS($T604:$AX604,"HO")</f>
        <v>0</v>
      </c>
      <c r="BF604" s="42">
        <f>COUNTIFS($T604:$AX604,"NA")</f>
        <v>0</v>
      </c>
      <c r="BG604" s="42">
        <f>COUNTIFS($T604:$AX604,"PL")</f>
        <v>0</v>
      </c>
      <c r="BH604" s="42">
        <f>COUNTIFS($T604:$AX604,"CL")</f>
        <v>2</v>
      </c>
      <c r="BI604" s="42">
        <f>COUNTIFS($T604:$AX604,"BL")</f>
        <v>0</v>
      </c>
      <c r="BJ604" s="42">
        <f>COUNTIFS($T604:$AX604,"CO")</f>
        <v>0</v>
      </c>
      <c r="BK604" s="42">
        <f t="shared" si="57"/>
        <v>2</v>
      </c>
      <c r="BL604" s="42">
        <f t="shared" si="58"/>
        <v>1</v>
      </c>
      <c r="BM604" s="42">
        <f t="shared" si="59"/>
        <v>1</v>
      </c>
      <c r="BN604" s="42">
        <f>SUM(AY604:BJ604)+SUM(COUNTIFS(Q604:AX604,{"TERM","RESIGNED"}))</f>
        <v>31</v>
      </c>
      <c r="BO604" s="1" t="s">
        <v>45</v>
      </c>
      <c r="BP604" s="42" t="s">
        <v>1018</v>
      </c>
      <c r="BQ604" s="34"/>
    </row>
    <row r="605" spans="1:69" x14ac:dyDescent="0.25">
      <c r="A605" s="32">
        <f t="shared" si="60"/>
        <v>603</v>
      </c>
      <c r="B605" s="1" t="s">
        <v>36</v>
      </c>
      <c r="C605" s="1">
        <v>18650</v>
      </c>
      <c r="D605" s="27">
        <v>18650</v>
      </c>
      <c r="E605" s="1" t="s">
        <v>946</v>
      </c>
      <c r="F605" s="34" t="s">
        <v>737</v>
      </c>
      <c r="G605" s="34" t="s">
        <v>186</v>
      </c>
      <c r="H605" s="30">
        <v>44838</v>
      </c>
      <c r="I605" s="30" t="s">
        <v>39</v>
      </c>
      <c r="J605" s="30" t="s">
        <v>39</v>
      </c>
      <c r="K605" s="42">
        <f t="shared" ca="1" si="55"/>
        <v>464</v>
      </c>
      <c r="L605" s="44" t="str">
        <f t="shared" si="56"/>
        <v>Billable</v>
      </c>
      <c r="M605" s="34" t="s">
        <v>187</v>
      </c>
      <c r="N605" s="1" t="s">
        <v>41</v>
      </c>
      <c r="O605" s="1" t="s">
        <v>42</v>
      </c>
      <c r="P605" s="1"/>
      <c r="Q605" s="1"/>
      <c r="R605" s="1" t="s">
        <v>43</v>
      </c>
      <c r="S605" s="33" t="s">
        <v>248</v>
      </c>
      <c r="T605" s="47" t="s">
        <v>965</v>
      </c>
      <c r="U605" s="47" t="s">
        <v>20</v>
      </c>
      <c r="V605" s="47" t="s">
        <v>20</v>
      </c>
      <c r="W605" s="47" t="s">
        <v>967</v>
      </c>
      <c r="X605" s="47" t="s">
        <v>965</v>
      </c>
      <c r="Y605" s="47" t="s">
        <v>968</v>
      </c>
      <c r="Z605" s="47" t="s">
        <v>965</v>
      </c>
      <c r="AA605" s="47" t="s">
        <v>965</v>
      </c>
      <c r="AB605" s="47" t="s">
        <v>20</v>
      </c>
      <c r="AC605" s="47" t="s">
        <v>20</v>
      </c>
      <c r="AD605" s="47" t="s">
        <v>965</v>
      </c>
      <c r="AE605" s="47" t="s">
        <v>965</v>
      </c>
      <c r="AF605" s="47" t="s">
        <v>965</v>
      </c>
      <c r="AG605" s="47" t="s">
        <v>965</v>
      </c>
      <c r="AH605" s="47" t="s">
        <v>965</v>
      </c>
      <c r="AI605" s="47" t="s">
        <v>20</v>
      </c>
      <c r="AJ605" s="47" t="s">
        <v>20</v>
      </c>
      <c r="AK605" s="47" t="s">
        <v>965</v>
      </c>
      <c r="AL605" s="47" t="s">
        <v>968</v>
      </c>
      <c r="AM605" s="47" t="s">
        <v>968</v>
      </c>
      <c r="AN605" s="47" t="s">
        <v>965</v>
      </c>
      <c r="AO605" s="47" t="s">
        <v>965</v>
      </c>
      <c r="AP605" s="47" t="s">
        <v>20</v>
      </c>
      <c r="AQ605" s="47" t="s">
        <v>20</v>
      </c>
      <c r="AR605" s="47" t="s">
        <v>20</v>
      </c>
      <c r="AS605" s="47" t="s">
        <v>965</v>
      </c>
      <c r="AT605" s="47" t="s">
        <v>965</v>
      </c>
      <c r="AU605" s="47" t="s">
        <v>967</v>
      </c>
      <c r="AV605" s="47" t="s">
        <v>965</v>
      </c>
      <c r="AW605" s="47" t="s">
        <v>20</v>
      </c>
      <c r="AX605" s="47" t="s">
        <v>20</v>
      </c>
      <c r="AY605" s="42">
        <f>COUNTIFS($T605:$AX605,"P")</f>
        <v>15</v>
      </c>
      <c r="AZ605" s="42">
        <f>COUNTIFS($T605:$AX605,"HD")/2</f>
        <v>0</v>
      </c>
      <c r="BA605" s="42">
        <f>COUNTIFS($T605:$AX605,"DO")</f>
        <v>11</v>
      </c>
      <c r="BB605" s="1">
        <f>COUNTIFS($T605:$AX605,"UPL")</f>
        <v>0</v>
      </c>
      <c r="BC605" s="42">
        <f>COUNTIFS($T605:$AX605,"LWP")</f>
        <v>0</v>
      </c>
      <c r="BD605" s="42">
        <f>SUM(COUNTIFS($T605:$AX605,{"PAT","MAT"}))</f>
        <v>0</v>
      </c>
      <c r="BE605" s="42">
        <f>COUNTIFS($T605:$AX605,"HO")</f>
        <v>0</v>
      </c>
      <c r="BF605" s="42">
        <f>COUNTIFS($T605:$AX605,"NA")</f>
        <v>0</v>
      </c>
      <c r="BG605" s="42">
        <f>COUNTIFS($T605:$AX605,"PL")</f>
        <v>3</v>
      </c>
      <c r="BH605" s="42">
        <f>COUNTIFS($T605:$AX605,"CL")</f>
        <v>2</v>
      </c>
      <c r="BI605" s="42">
        <f>COUNTIFS($T605:$AX605,"BL")</f>
        <v>0</v>
      </c>
      <c r="BJ605" s="42">
        <f>COUNTIFS($T605:$AX605,"CO")</f>
        <v>0</v>
      </c>
      <c r="BK605" s="42">
        <f t="shared" si="57"/>
        <v>5</v>
      </c>
      <c r="BL605" s="42">
        <f t="shared" si="58"/>
        <v>0</v>
      </c>
      <c r="BM605" s="42">
        <f t="shared" si="59"/>
        <v>1</v>
      </c>
      <c r="BN605" s="42">
        <f>SUM(AY605:BJ605)+SUM(COUNTIFS(Q605:AX605,{"TERM","RESIGNED"}))</f>
        <v>31</v>
      </c>
      <c r="BO605" s="1" t="s">
        <v>45</v>
      </c>
      <c r="BP605" s="42" t="s">
        <v>1020</v>
      </c>
      <c r="BQ605" s="34"/>
    </row>
    <row r="606" spans="1:69" x14ac:dyDescent="0.25">
      <c r="A606" s="32">
        <f t="shared" si="60"/>
        <v>604</v>
      </c>
      <c r="B606" s="1" t="s">
        <v>36</v>
      </c>
      <c r="C606" s="1">
        <v>18662</v>
      </c>
      <c r="D606" s="27">
        <v>18662</v>
      </c>
      <c r="E606" s="1" t="s">
        <v>946</v>
      </c>
      <c r="F606" s="34" t="s">
        <v>736</v>
      </c>
      <c r="G606" s="34" t="s">
        <v>80</v>
      </c>
      <c r="H606" s="30">
        <v>44838</v>
      </c>
      <c r="I606" s="30" t="s">
        <v>39</v>
      </c>
      <c r="J606" s="30" t="s">
        <v>39</v>
      </c>
      <c r="K606" s="42">
        <f t="shared" ca="1" si="55"/>
        <v>464</v>
      </c>
      <c r="L606" s="44" t="str">
        <f t="shared" si="56"/>
        <v>Non Billable</v>
      </c>
      <c r="M606" s="34" t="s">
        <v>56</v>
      </c>
      <c r="N606" s="1" t="s">
        <v>41</v>
      </c>
      <c r="O606" s="1" t="s">
        <v>42</v>
      </c>
      <c r="P606" s="1"/>
      <c r="Q606" s="1"/>
      <c r="R606" s="1" t="s">
        <v>43</v>
      </c>
      <c r="S606" s="33" t="s">
        <v>103</v>
      </c>
      <c r="T606" s="47" t="s">
        <v>968</v>
      </c>
      <c r="U606" s="47" t="s">
        <v>20</v>
      </c>
      <c r="V606" s="47" t="s">
        <v>20</v>
      </c>
      <c r="W606" s="47" t="s">
        <v>968</v>
      </c>
      <c r="X606" s="47" t="s">
        <v>968</v>
      </c>
      <c r="Y606" s="47" t="s">
        <v>968</v>
      </c>
      <c r="Z606" s="47" t="s">
        <v>968</v>
      </c>
      <c r="AA606" s="47" t="s">
        <v>968</v>
      </c>
      <c r="AB606" s="47" t="s">
        <v>20</v>
      </c>
      <c r="AC606" s="47" t="s">
        <v>20</v>
      </c>
      <c r="AD606" s="47" t="s">
        <v>968</v>
      </c>
      <c r="AE606" s="47" t="s">
        <v>965</v>
      </c>
      <c r="AF606" s="47" t="s">
        <v>965</v>
      </c>
      <c r="AG606" s="47" t="s">
        <v>965</v>
      </c>
      <c r="AH606" s="47" t="s">
        <v>965</v>
      </c>
      <c r="AI606" s="47" t="s">
        <v>20</v>
      </c>
      <c r="AJ606" s="47" t="s">
        <v>20</v>
      </c>
      <c r="AK606" s="47" t="s">
        <v>965</v>
      </c>
      <c r="AL606" s="47" t="s">
        <v>965</v>
      </c>
      <c r="AM606" s="47" t="s">
        <v>965</v>
      </c>
      <c r="AN606" s="47" t="s">
        <v>965</v>
      </c>
      <c r="AO606" s="47" t="s">
        <v>965</v>
      </c>
      <c r="AP606" s="47" t="s">
        <v>20</v>
      </c>
      <c r="AQ606" s="47" t="s">
        <v>20</v>
      </c>
      <c r="AR606" s="47" t="s">
        <v>20</v>
      </c>
      <c r="AS606" s="47" t="s">
        <v>965</v>
      </c>
      <c r="AT606" s="47" t="s">
        <v>965</v>
      </c>
      <c r="AU606" s="47" t="s">
        <v>967</v>
      </c>
      <c r="AV606" s="47" t="s">
        <v>965</v>
      </c>
      <c r="AW606" s="47" t="s">
        <v>20</v>
      </c>
      <c r="AX606" s="47" t="s">
        <v>20</v>
      </c>
      <c r="AY606" s="42">
        <f>COUNTIFS($T606:$AX606,"P")</f>
        <v>12</v>
      </c>
      <c r="AZ606" s="42">
        <f>COUNTIFS($T606:$AX606,"HD")/2</f>
        <v>0</v>
      </c>
      <c r="BA606" s="42">
        <f>COUNTIFS($T606:$AX606,"DO")</f>
        <v>11</v>
      </c>
      <c r="BB606" s="1">
        <f>COUNTIFS($T606:$AX606,"UPL")</f>
        <v>0</v>
      </c>
      <c r="BC606" s="42">
        <f>COUNTIFS($T606:$AX606,"LWP")</f>
        <v>0</v>
      </c>
      <c r="BD606" s="42">
        <f>SUM(COUNTIFS($T606:$AX606,{"PAT","MAT"}))</f>
        <v>0</v>
      </c>
      <c r="BE606" s="42">
        <f>COUNTIFS($T606:$AX606,"HO")</f>
        <v>0</v>
      </c>
      <c r="BF606" s="42">
        <f>COUNTIFS($T606:$AX606,"NA")</f>
        <v>0</v>
      </c>
      <c r="BG606" s="42">
        <f>COUNTIFS($T606:$AX606,"PL")</f>
        <v>7</v>
      </c>
      <c r="BH606" s="42">
        <f>COUNTIFS($T606:$AX606,"CL")</f>
        <v>1</v>
      </c>
      <c r="BI606" s="42">
        <f>COUNTIFS($T606:$AX606,"BL")</f>
        <v>0</v>
      </c>
      <c r="BJ606" s="42">
        <f>COUNTIFS($T606:$AX606,"CO")</f>
        <v>0</v>
      </c>
      <c r="BK606" s="42">
        <f t="shared" si="57"/>
        <v>8</v>
      </c>
      <c r="BL606" s="42">
        <f t="shared" si="58"/>
        <v>0</v>
      </c>
      <c r="BM606" s="42">
        <f t="shared" si="59"/>
        <v>0</v>
      </c>
      <c r="BN606" s="42">
        <f>SUM(AY606:BJ606)+SUM(COUNTIFS(Q606:AX606,{"TERM","RESIGNED"}))</f>
        <v>31</v>
      </c>
      <c r="BO606" s="1" t="s">
        <v>45</v>
      </c>
      <c r="BP606" s="42" t="s">
        <v>1222</v>
      </c>
      <c r="BQ606" s="34"/>
    </row>
    <row r="607" spans="1:69" x14ac:dyDescent="0.25">
      <c r="A607" s="32">
        <f t="shared" si="60"/>
        <v>605</v>
      </c>
      <c r="B607" s="1" t="s">
        <v>36</v>
      </c>
      <c r="C607" s="1">
        <v>18665</v>
      </c>
      <c r="D607" s="27">
        <v>18665</v>
      </c>
      <c r="E607" s="1" t="s">
        <v>946</v>
      </c>
      <c r="F607" s="34" t="s">
        <v>738</v>
      </c>
      <c r="G607" s="34" t="s">
        <v>123</v>
      </c>
      <c r="H607" s="30">
        <v>44838</v>
      </c>
      <c r="I607" s="30" t="s">
        <v>39</v>
      </c>
      <c r="J607" s="30" t="s">
        <v>39</v>
      </c>
      <c r="K607" s="42">
        <f t="shared" ca="1" si="55"/>
        <v>464</v>
      </c>
      <c r="L607" s="44" t="str">
        <f t="shared" si="56"/>
        <v>Billable</v>
      </c>
      <c r="M607" s="34" t="s">
        <v>124</v>
      </c>
      <c r="N607" s="1" t="s">
        <v>41</v>
      </c>
      <c r="O607" s="1" t="s">
        <v>42</v>
      </c>
      <c r="P607" s="1"/>
      <c r="Q607" s="1"/>
      <c r="R607" s="1" t="s">
        <v>43</v>
      </c>
      <c r="S607" s="33" t="s">
        <v>171</v>
      </c>
      <c r="T607" s="47" t="s">
        <v>965</v>
      </c>
      <c r="U607" s="47" t="s">
        <v>20</v>
      </c>
      <c r="V607" s="47" t="s">
        <v>20</v>
      </c>
      <c r="W607" s="47" t="s">
        <v>965</v>
      </c>
      <c r="X607" s="47" t="s">
        <v>965</v>
      </c>
      <c r="Y607" s="47" t="s">
        <v>965</v>
      </c>
      <c r="Z607" s="47" t="s">
        <v>965</v>
      </c>
      <c r="AA607" s="47" t="s">
        <v>965</v>
      </c>
      <c r="AB607" s="47" t="s">
        <v>20</v>
      </c>
      <c r="AC607" s="47" t="s">
        <v>20</v>
      </c>
      <c r="AD607" s="47" t="s">
        <v>965</v>
      </c>
      <c r="AE607" s="47" t="s">
        <v>965</v>
      </c>
      <c r="AF607" s="47" t="s">
        <v>965</v>
      </c>
      <c r="AG607" s="47" t="s">
        <v>965</v>
      </c>
      <c r="AH607" s="47" t="s">
        <v>965</v>
      </c>
      <c r="AI607" s="47" t="s">
        <v>20</v>
      </c>
      <c r="AJ607" s="47" t="s">
        <v>20</v>
      </c>
      <c r="AK607" s="47" t="s">
        <v>965</v>
      </c>
      <c r="AL607" s="47" t="s">
        <v>965</v>
      </c>
      <c r="AM607" s="47" t="s">
        <v>965</v>
      </c>
      <c r="AN607" s="47" t="s">
        <v>965</v>
      </c>
      <c r="AO607" s="47" t="s">
        <v>965</v>
      </c>
      <c r="AP607" s="47" t="s">
        <v>20</v>
      </c>
      <c r="AQ607" s="47" t="s">
        <v>20</v>
      </c>
      <c r="AR607" s="47" t="s">
        <v>20</v>
      </c>
      <c r="AS607" s="47" t="s">
        <v>965</v>
      </c>
      <c r="AT607" s="47" t="s">
        <v>965</v>
      </c>
      <c r="AU607" s="47" t="s">
        <v>967</v>
      </c>
      <c r="AV607" s="47" t="s">
        <v>967</v>
      </c>
      <c r="AW607" s="47" t="s">
        <v>20</v>
      </c>
      <c r="AX607" s="47" t="s">
        <v>20</v>
      </c>
      <c r="AY607" s="42">
        <f>COUNTIFS($T607:$AX607,"P")</f>
        <v>18</v>
      </c>
      <c r="AZ607" s="42">
        <f>COUNTIFS($T607:$AX607,"HD")/2</f>
        <v>0</v>
      </c>
      <c r="BA607" s="42">
        <f>COUNTIFS($T607:$AX607,"DO")</f>
        <v>11</v>
      </c>
      <c r="BB607" s="1">
        <f>COUNTIFS($T607:$AX607,"UPL")</f>
        <v>0</v>
      </c>
      <c r="BC607" s="42">
        <f>COUNTIFS($T607:$AX607,"LWP")</f>
        <v>0</v>
      </c>
      <c r="BD607" s="42">
        <f>SUM(COUNTIFS($T607:$AX607,{"PAT","MAT"}))</f>
        <v>0</v>
      </c>
      <c r="BE607" s="42">
        <f>COUNTIFS($T607:$AX607,"HO")</f>
        <v>0</v>
      </c>
      <c r="BF607" s="42">
        <f>COUNTIFS($T607:$AX607,"NA")</f>
        <v>0</v>
      </c>
      <c r="BG607" s="42">
        <f>COUNTIFS($T607:$AX607,"PL")</f>
        <v>0</v>
      </c>
      <c r="BH607" s="42">
        <f>COUNTIFS($T607:$AX607,"CL")</f>
        <v>2</v>
      </c>
      <c r="BI607" s="42">
        <f>COUNTIFS($T607:$AX607,"BL")</f>
        <v>0</v>
      </c>
      <c r="BJ607" s="42">
        <f>COUNTIFS($T607:$AX607,"CO")</f>
        <v>0</v>
      </c>
      <c r="BK607" s="42">
        <f t="shared" si="57"/>
        <v>2</v>
      </c>
      <c r="BL607" s="42">
        <f t="shared" si="58"/>
        <v>1</v>
      </c>
      <c r="BM607" s="42">
        <f t="shared" si="59"/>
        <v>1</v>
      </c>
      <c r="BN607" s="42">
        <f>SUM(AY607:BJ607)+SUM(COUNTIFS(Q607:AX607,{"TERM","RESIGNED"}))</f>
        <v>31</v>
      </c>
      <c r="BO607" s="1" t="s">
        <v>45</v>
      </c>
      <c r="BP607" s="42" t="s">
        <v>1018</v>
      </c>
      <c r="BQ607" s="34"/>
    </row>
    <row r="608" spans="1:69" x14ac:dyDescent="0.25">
      <c r="A608" s="32">
        <f t="shared" si="60"/>
        <v>606</v>
      </c>
      <c r="B608" s="1" t="s">
        <v>36</v>
      </c>
      <c r="C608" s="1">
        <v>18666</v>
      </c>
      <c r="D608" s="27">
        <v>18666</v>
      </c>
      <c r="E608" s="1" t="s">
        <v>946</v>
      </c>
      <c r="F608" s="34" t="s">
        <v>171</v>
      </c>
      <c r="G608" s="34" t="s">
        <v>115</v>
      </c>
      <c r="H608" s="30">
        <v>44841</v>
      </c>
      <c r="I608" s="30" t="s">
        <v>39</v>
      </c>
      <c r="J608" s="30" t="s">
        <v>39</v>
      </c>
      <c r="K608" s="42">
        <f t="shared" ca="1" si="55"/>
        <v>461</v>
      </c>
      <c r="L608" s="44" t="str">
        <f t="shared" si="56"/>
        <v>Non Billable</v>
      </c>
      <c r="M608" s="34" t="s">
        <v>52</v>
      </c>
      <c r="N608" s="1" t="s">
        <v>41</v>
      </c>
      <c r="O608" s="1" t="s">
        <v>42</v>
      </c>
      <c r="P608" s="1"/>
      <c r="Q608" s="1"/>
      <c r="R608" s="1" t="s">
        <v>43</v>
      </c>
      <c r="S608" s="33" t="s">
        <v>181</v>
      </c>
      <c r="T608" s="47" t="s">
        <v>965</v>
      </c>
      <c r="U608" s="47" t="s">
        <v>20</v>
      </c>
      <c r="V608" s="47" t="s">
        <v>20</v>
      </c>
      <c r="W608" s="47" t="s">
        <v>965</v>
      </c>
      <c r="X608" s="47" t="s">
        <v>965</v>
      </c>
      <c r="Y608" s="47" t="s">
        <v>968</v>
      </c>
      <c r="Z608" s="47" t="s">
        <v>965</v>
      </c>
      <c r="AA608" s="47" t="s">
        <v>965</v>
      </c>
      <c r="AB608" s="47" t="s">
        <v>20</v>
      </c>
      <c r="AC608" s="47" t="s">
        <v>20</v>
      </c>
      <c r="AD608" s="47" t="s">
        <v>965</v>
      </c>
      <c r="AE608" s="47" t="s">
        <v>965</v>
      </c>
      <c r="AF608" s="47" t="s">
        <v>965</v>
      </c>
      <c r="AG608" s="47" t="s">
        <v>967</v>
      </c>
      <c r="AH608" s="47" t="s">
        <v>967</v>
      </c>
      <c r="AI608" s="47" t="s">
        <v>20</v>
      </c>
      <c r="AJ608" s="47" t="s">
        <v>20</v>
      </c>
      <c r="AK608" s="47" t="s">
        <v>967</v>
      </c>
      <c r="AL608" s="47" t="s">
        <v>968</v>
      </c>
      <c r="AM608" s="47" t="s">
        <v>968</v>
      </c>
      <c r="AN608" s="47" t="s">
        <v>968</v>
      </c>
      <c r="AO608" s="47" t="s">
        <v>968</v>
      </c>
      <c r="AP608" s="47" t="s">
        <v>20</v>
      </c>
      <c r="AQ608" s="47" t="s">
        <v>20</v>
      </c>
      <c r="AR608" s="47" t="s">
        <v>20</v>
      </c>
      <c r="AS608" s="47" t="s">
        <v>965</v>
      </c>
      <c r="AT608" s="47" t="s">
        <v>965</v>
      </c>
      <c r="AU608" s="47" t="s">
        <v>965</v>
      </c>
      <c r="AV608" s="47" t="s">
        <v>965</v>
      </c>
      <c r="AW608" s="47" t="s">
        <v>20</v>
      </c>
      <c r="AX608" s="47" t="s">
        <v>20</v>
      </c>
      <c r="AY608" s="42">
        <f>COUNTIFS($T608:$AX608,"P")</f>
        <v>12</v>
      </c>
      <c r="AZ608" s="42">
        <f>COUNTIFS($T608:$AX608,"HD")/2</f>
        <v>0</v>
      </c>
      <c r="BA608" s="42">
        <f>COUNTIFS($T608:$AX608,"DO")</f>
        <v>11</v>
      </c>
      <c r="BB608" s="1">
        <f>COUNTIFS($T608:$AX608,"UPL")</f>
        <v>0</v>
      </c>
      <c r="BC608" s="42">
        <f>COUNTIFS($T608:$AX608,"LWP")</f>
        <v>0</v>
      </c>
      <c r="BD608" s="42">
        <f>SUM(COUNTIFS($T608:$AX608,{"PAT","MAT"}))</f>
        <v>0</v>
      </c>
      <c r="BE608" s="42">
        <f>COUNTIFS($T608:$AX608,"HO")</f>
        <v>0</v>
      </c>
      <c r="BF608" s="42">
        <f>COUNTIFS($T608:$AX608,"NA")</f>
        <v>0</v>
      </c>
      <c r="BG608" s="42">
        <f>COUNTIFS($T608:$AX608,"PL")</f>
        <v>5</v>
      </c>
      <c r="BH608" s="42">
        <f>COUNTIFS($T608:$AX608,"CL")</f>
        <v>3</v>
      </c>
      <c r="BI608" s="42">
        <f>COUNTIFS($T608:$AX608,"BL")</f>
        <v>0</v>
      </c>
      <c r="BJ608" s="42">
        <f>COUNTIFS($T608:$AX608,"CO")</f>
        <v>0</v>
      </c>
      <c r="BK608" s="42">
        <f t="shared" si="57"/>
        <v>8</v>
      </c>
      <c r="BL608" s="42">
        <f t="shared" si="58"/>
        <v>0</v>
      </c>
      <c r="BM608" s="42">
        <f t="shared" si="59"/>
        <v>0</v>
      </c>
      <c r="BN608" s="42">
        <f>SUM(AY608:BJ608)+SUM(COUNTIFS(Q608:AX608,{"TERM","RESIGNED"}))</f>
        <v>31</v>
      </c>
      <c r="BO608" s="1" t="s">
        <v>45</v>
      </c>
      <c r="BP608" s="42" t="s">
        <v>1018</v>
      </c>
      <c r="BQ608" s="34"/>
    </row>
    <row r="609" spans="1:69" x14ac:dyDescent="0.25">
      <c r="A609" s="32">
        <f t="shared" si="60"/>
        <v>607</v>
      </c>
      <c r="B609" s="1" t="s">
        <v>36</v>
      </c>
      <c r="C609" s="1">
        <v>18668</v>
      </c>
      <c r="D609" s="27">
        <v>18668</v>
      </c>
      <c r="E609" s="1" t="s">
        <v>946</v>
      </c>
      <c r="F609" s="34" t="s">
        <v>740</v>
      </c>
      <c r="G609" s="34" t="s">
        <v>80</v>
      </c>
      <c r="H609" s="30">
        <v>44841</v>
      </c>
      <c r="I609" s="30" t="s">
        <v>39</v>
      </c>
      <c r="J609" s="30" t="s">
        <v>39</v>
      </c>
      <c r="K609" s="42">
        <f t="shared" ca="1" si="55"/>
        <v>461</v>
      </c>
      <c r="L609" s="44" t="str">
        <f t="shared" si="56"/>
        <v>Non Billable</v>
      </c>
      <c r="M609" s="34" t="s">
        <v>56</v>
      </c>
      <c r="N609" s="1" t="s">
        <v>41</v>
      </c>
      <c r="O609" s="1" t="s">
        <v>42</v>
      </c>
      <c r="P609" s="1"/>
      <c r="Q609" s="1"/>
      <c r="R609" s="1" t="s">
        <v>43</v>
      </c>
      <c r="S609" s="33" t="s">
        <v>85</v>
      </c>
      <c r="T609" s="47" t="s">
        <v>970</v>
      </c>
      <c r="U609" s="47" t="s">
        <v>20</v>
      </c>
      <c r="V609" s="47" t="s">
        <v>20</v>
      </c>
      <c r="W609" s="47" t="s">
        <v>967</v>
      </c>
      <c r="X609" s="47" t="s">
        <v>968</v>
      </c>
      <c r="Y609" s="47" t="s">
        <v>968</v>
      </c>
      <c r="Z609" s="47" t="s">
        <v>968</v>
      </c>
      <c r="AA609" s="47" t="s">
        <v>968</v>
      </c>
      <c r="AB609" s="47" t="s">
        <v>20</v>
      </c>
      <c r="AC609" s="47" t="s">
        <v>20</v>
      </c>
      <c r="AD609" s="47" t="s">
        <v>965</v>
      </c>
      <c r="AE609" s="47" t="s">
        <v>965</v>
      </c>
      <c r="AF609" s="47" t="s">
        <v>965</v>
      </c>
      <c r="AG609" s="47" t="s">
        <v>968</v>
      </c>
      <c r="AH609" s="47" t="s">
        <v>965</v>
      </c>
      <c r="AI609" s="47" t="s">
        <v>20</v>
      </c>
      <c r="AJ609" s="47" t="s">
        <v>20</v>
      </c>
      <c r="AK609" s="47" t="s">
        <v>965</v>
      </c>
      <c r="AL609" s="47" t="s">
        <v>965</v>
      </c>
      <c r="AM609" s="47" t="s">
        <v>965</v>
      </c>
      <c r="AN609" s="47" t="s">
        <v>965</v>
      </c>
      <c r="AO609" s="47" t="s">
        <v>965</v>
      </c>
      <c r="AP609" s="47" t="s">
        <v>20</v>
      </c>
      <c r="AQ609" s="47" t="s">
        <v>20</v>
      </c>
      <c r="AR609" s="47" t="s">
        <v>20</v>
      </c>
      <c r="AS609" s="47" t="s">
        <v>965</v>
      </c>
      <c r="AT609" s="47" t="s">
        <v>965</v>
      </c>
      <c r="AU609" s="47" t="s">
        <v>965</v>
      </c>
      <c r="AV609" s="47" t="s">
        <v>966</v>
      </c>
      <c r="AW609" s="47" t="s">
        <v>20</v>
      </c>
      <c r="AX609" s="47" t="s">
        <v>20</v>
      </c>
      <c r="AY609" s="42">
        <f>COUNTIFS($T609:$AX609,"P")</f>
        <v>12</v>
      </c>
      <c r="AZ609" s="42">
        <f>COUNTIFS($T609:$AX609,"HD")/2</f>
        <v>0.5</v>
      </c>
      <c r="BA609" s="42">
        <f>COUNTIFS($T609:$AX609,"DO")</f>
        <v>11</v>
      </c>
      <c r="BB609" s="1">
        <f>COUNTIFS($T609:$AX609,"UPL")</f>
        <v>0</v>
      </c>
      <c r="BC609" s="42">
        <f>COUNTIFS($T609:$AX609,"LWP")</f>
        <v>0</v>
      </c>
      <c r="BD609" s="42">
        <f>SUM(COUNTIFS($T609:$AX609,{"PAT","MAT"}))</f>
        <v>0</v>
      </c>
      <c r="BE609" s="42">
        <f>COUNTIFS($T609:$AX609,"HO")</f>
        <v>0</v>
      </c>
      <c r="BF609" s="42">
        <f>COUNTIFS($T609:$AX609,"NA")</f>
        <v>0</v>
      </c>
      <c r="BG609" s="42">
        <f>COUNTIFS($T609:$AX609,"PL")</f>
        <v>5</v>
      </c>
      <c r="BH609" s="42">
        <f>COUNTIFS($T609:$AX609,"CL")</f>
        <v>1</v>
      </c>
      <c r="BI609" s="42">
        <f>COUNTIFS($T609:$AX609,"BL")</f>
        <v>1</v>
      </c>
      <c r="BJ609" s="42">
        <f>COUNTIFS($T609:$AX609,"CO")</f>
        <v>0</v>
      </c>
      <c r="BK609" s="42">
        <f t="shared" si="57"/>
        <v>7</v>
      </c>
      <c r="BL609" s="42">
        <f t="shared" si="58"/>
        <v>0</v>
      </c>
      <c r="BM609" s="42">
        <f t="shared" si="59"/>
        <v>0</v>
      </c>
      <c r="BN609" s="42">
        <f>SUM(AY609:BJ609)+SUM(COUNTIFS(Q609:AX609,{"TERM","RESIGNED"}))</f>
        <v>30.5</v>
      </c>
      <c r="BO609" s="1" t="s">
        <v>45</v>
      </c>
      <c r="BP609" s="42" t="s">
        <v>1023</v>
      </c>
      <c r="BQ609" s="34"/>
    </row>
    <row r="610" spans="1:69" x14ac:dyDescent="0.25">
      <c r="A610" s="32">
        <f t="shared" si="60"/>
        <v>608</v>
      </c>
      <c r="B610" s="1" t="s">
        <v>36</v>
      </c>
      <c r="C610" s="1">
        <v>18669</v>
      </c>
      <c r="D610" s="27">
        <v>18669</v>
      </c>
      <c r="E610" s="1" t="s">
        <v>946</v>
      </c>
      <c r="F610" s="34" t="s">
        <v>741</v>
      </c>
      <c r="G610" s="34" t="s">
        <v>106</v>
      </c>
      <c r="H610" s="30">
        <v>44841</v>
      </c>
      <c r="I610" s="30" t="s">
        <v>39</v>
      </c>
      <c r="J610" s="30" t="s">
        <v>39</v>
      </c>
      <c r="K610" s="42">
        <f t="shared" ca="1" si="55"/>
        <v>461</v>
      </c>
      <c r="L610" s="44" t="str">
        <f t="shared" si="56"/>
        <v>Non Billable</v>
      </c>
      <c r="M610" s="34" t="s">
        <v>47</v>
      </c>
      <c r="N610" s="1" t="s">
        <v>41</v>
      </c>
      <c r="O610" s="1" t="s">
        <v>42</v>
      </c>
      <c r="P610" s="1"/>
      <c r="Q610" s="1"/>
      <c r="R610" s="1" t="s">
        <v>43</v>
      </c>
      <c r="S610" s="33" t="s">
        <v>69</v>
      </c>
      <c r="T610" s="47" t="s">
        <v>965</v>
      </c>
      <c r="U610" s="47" t="s">
        <v>20</v>
      </c>
      <c r="V610" s="47" t="s">
        <v>20</v>
      </c>
      <c r="W610" s="47" t="s">
        <v>965</v>
      </c>
      <c r="X610" s="47" t="s">
        <v>965</v>
      </c>
      <c r="Y610" s="47" t="s">
        <v>965</v>
      </c>
      <c r="Z610" s="47" t="s">
        <v>967</v>
      </c>
      <c r="AA610" s="47" t="s">
        <v>967</v>
      </c>
      <c r="AB610" s="47" t="s">
        <v>20</v>
      </c>
      <c r="AC610" s="47" t="s">
        <v>20</v>
      </c>
      <c r="AD610" s="47" t="s">
        <v>965</v>
      </c>
      <c r="AE610" s="47" t="s">
        <v>965</v>
      </c>
      <c r="AF610" s="47" t="s">
        <v>965</v>
      </c>
      <c r="AG610" s="47" t="s">
        <v>965</v>
      </c>
      <c r="AH610" s="47" t="s">
        <v>965</v>
      </c>
      <c r="AI610" s="47" t="s">
        <v>20</v>
      </c>
      <c r="AJ610" s="47" t="s">
        <v>20</v>
      </c>
      <c r="AK610" s="47" t="s">
        <v>965</v>
      </c>
      <c r="AL610" s="47" t="s">
        <v>967</v>
      </c>
      <c r="AM610" s="47" t="s">
        <v>967</v>
      </c>
      <c r="AN610" s="47" t="s">
        <v>967</v>
      </c>
      <c r="AO610" s="47" t="s">
        <v>967</v>
      </c>
      <c r="AP610" s="47" t="s">
        <v>20</v>
      </c>
      <c r="AQ610" s="47" t="s">
        <v>20</v>
      </c>
      <c r="AR610" s="47" t="s">
        <v>20</v>
      </c>
      <c r="AS610" s="47" t="s">
        <v>965</v>
      </c>
      <c r="AT610" s="47" t="s">
        <v>965</v>
      </c>
      <c r="AU610" s="47" t="s">
        <v>965</v>
      </c>
      <c r="AV610" s="47" t="s">
        <v>967</v>
      </c>
      <c r="AW610" s="47" t="s">
        <v>20</v>
      </c>
      <c r="AX610" s="47" t="s">
        <v>20</v>
      </c>
      <c r="AY610" s="42">
        <f>COUNTIFS($T610:$AX610,"P")</f>
        <v>13</v>
      </c>
      <c r="AZ610" s="42">
        <f>COUNTIFS($T610:$AX610,"HD")/2</f>
        <v>0</v>
      </c>
      <c r="BA610" s="42">
        <f>COUNTIFS($T610:$AX610,"DO")</f>
        <v>11</v>
      </c>
      <c r="BB610" s="1">
        <f>COUNTIFS($T610:$AX610,"UPL")</f>
        <v>0</v>
      </c>
      <c r="BC610" s="42">
        <f>COUNTIFS($T610:$AX610,"LWP")</f>
        <v>0</v>
      </c>
      <c r="BD610" s="42">
        <f>SUM(COUNTIFS($T610:$AX610,{"PAT","MAT"}))</f>
        <v>0</v>
      </c>
      <c r="BE610" s="42">
        <f>COUNTIFS($T610:$AX610,"HO")</f>
        <v>0</v>
      </c>
      <c r="BF610" s="42">
        <f>COUNTIFS($T610:$AX610,"NA")</f>
        <v>0</v>
      </c>
      <c r="BG610" s="42">
        <f>COUNTIFS($T610:$AX610,"PL")</f>
        <v>0</v>
      </c>
      <c r="BH610" s="42">
        <f>COUNTIFS($T610:$AX610,"CL")</f>
        <v>7</v>
      </c>
      <c r="BI610" s="42">
        <f>COUNTIFS($T610:$AX610,"BL")</f>
        <v>0</v>
      </c>
      <c r="BJ610" s="42">
        <f>COUNTIFS($T610:$AX610,"CO")</f>
        <v>0</v>
      </c>
      <c r="BK610" s="42">
        <f t="shared" si="57"/>
        <v>7</v>
      </c>
      <c r="BL610" s="42">
        <f t="shared" si="58"/>
        <v>0</v>
      </c>
      <c r="BM610" s="42">
        <f t="shared" si="59"/>
        <v>1</v>
      </c>
      <c r="BN610" s="42">
        <f>SUM(AY610:BJ610)+SUM(COUNTIFS(Q610:AX610,{"TERM","RESIGNED"}))</f>
        <v>31</v>
      </c>
      <c r="BO610" s="1" t="s">
        <v>45</v>
      </c>
      <c r="BP610" s="42" t="s">
        <v>1023</v>
      </c>
      <c r="BQ610" s="34"/>
    </row>
    <row r="611" spans="1:69" x14ac:dyDescent="0.25">
      <c r="A611" s="32">
        <f t="shared" si="60"/>
        <v>609</v>
      </c>
      <c r="B611" s="1" t="s">
        <v>36</v>
      </c>
      <c r="C611" s="1">
        <v>18681</v>
      </c>
      <c r="D611" s="27">
        <v>18681</v>
      </c>
      <c r="E611" s="1" t="s">
        <v>946</v>
      </c>
      <c r="F611" s="34" t="s">
        <v>742</v>
      </c>
      <c r="G611" s="34" t="s">
        <v>186</v>
      </c>
      <c r="H611" s="30">
        <v>44841</v>
      </c>
      <c r="I611" s="30" t="s">
        <v>39</v>
      </c>
      <c r="J611" s="30" t="s">
        <v>39</v>
      </c>
      <c r="K611" s="42">
        <f t="shared" ca="1" si="55"/>
        <v>461</v>
      </c>
      <c r="L611" s="44" t="str">
        <f t="shared" si="56"/>
        <v>Billable</v>
      </c>
      <c r="M611" s="34" t="s">
        <v>187</v>
      </c>
      <c r="N611" s="1" t="s">
        <v>41</v>
      </c>
      <c r="O611" s="1" t="s">
        <v>42</v>
      </c>
      <c r="P611" s="1"/>
      <c r="Q611" s="1"/>
      <c r="R611" s="1" t="s">
        <v>43</v>
      </c>
      <c r="S611" s="33" t="s">
        <v>235</v>
      </c>
      <c r="T611" s="47" t="s">
        <v>965</v>
      </c>
      <c r="U611" s="47" t="s">
        <v>20</v>
      </c>
      <c r="V611" s="47" t="s">
        <v>20</v>
      </c>
      <c r="W611" s="47" t="s">
        <v>965</v>
      </c>
      <c r="X611" s="47" t="s">
        <v>965</v>
      </c>
      <c r="Y611" s="47" t="s">
        <v>965</v>
      </c>
      <c r="Z611" s="47" t="s">
        <v>965</v>
      </c>
      <c r="AA611" s="47" t="s">
        <v>965</v>
      </c>
      <c r="AB611" s="47" t="s">
        <v>20</v>
      </c>
      <c r="AC611" s="47" t="s">
        <v>20</v>
      </c>
      <c r="AD611" s="47" t="s">
        <v>965</v>
      </c>
      <c r="AE611" s="47" t="s">
        <v>965</v>
      </c>
      <c r="AF611" s="47" t="s">
        <v>965</v>
      </c>
      <c r="AG611" s="47" t="s">
        <v>965</v>
      </c>
      <c r="AH611" s="47" t="s">
        <v>965</v>
      </c>
      <c r="AI611" s="47" t="s">
        <v>20</v>
      </c>
      <c r="AJ611" s="47" t="s">
        <v>20</v>
      </c>
      <c r="AK611" s="47" t="s">
        <v>965</v>
      </c>
      <c r="AL611" s="47" t="s">
        <v>965</v>
      </c>
      <c r="AM611" s="47" t="s">
        <v>965</v>
      </c>
      <c r="AN611" s="47" t="s">
        <v>965</v>
      </c>
      <c r="AO611" s="47" t="s">
        <v>965</v>
      </c>
      <c r="AP611" s="47" t="s">
        <v>20</v>
      </c>
      <c r="AQ611" s="47" t="s">
        <v>20</v>
      </c>
      <c r="AR611" s="47" t="s">
        <v>20</v>
      </c>
      <c r="AS611" s="47" t="s">
        <v>22</v>
      </c>
      <c r="AT611" s="47" t="s">
        <v>965</v>
      </c>
      <c r="AU611" s="47" t="s">
        <v>22</v>
      </c>
      <c r="AV611" s="47" t="s">
        <v>967</v>
      </c>
      <c r="AW611" s="47" t="s">
        <v>20</v>
      </c>
      <c r="AX611" s="47" t="s">
        <v>20</v>
      </c>
      <c r="AY611" s="42">
        <f>COUNTIFS($T611:$AX611,"P")</f>
        <v>17</v>
      </c>
      <c r="AZ611" s="42">
        <f>COUNTIFS($T611:$AX611,"HD")/2</f>
        <v>0</v>
      </c>
      <c r="BA611" s="42">
        <f>COUNTIFS($T611:$AX611,"DO")</f>
        <v>11</v>
      </c>
      <c r="BB611" s="1">
        <f>COUNTIFS($T611:$AX611,"UPL")</f>
        <v>0</v>
      </c>
      <c r="BC611" s="42">
        <f>COUNTIFS($T611:$AX611,"LWP")</f>
        <v>2</v>
      </c>
      <c r="BD611" s="42">
        <f>SUM(COUNTIFS($T611:$AX611,{"PAT","MAT"}))</f>
        <v>0</v>
      </c>
      <c r="BE611" s="42">
        <f>COUNTIFS($T611:$AX611,"HO")</f>
        <v>0</v>
      </c>
      <c r="BF611" s="42">
        <f>COUNTIFS($T611:$AX611,"NA")</f>
        <v>0</v>
      </c>
      <c r="BG611" s="42">
        <f>COUNTIFS($T611:$AX611,"PL")</f>
        <v>0</v>
      </c>
      <c r="BH611" s="42">
        <f>COUNTIFS($T611:$AX611,"CL")</f>
        <v>1</v>
      </c>
      <c r="BI611" s="42">
        <f>COUNTIFS($T611:$AX611,"BL")</f>
        <v>0</v>
      </c>
      <c r="BJ611" s="42">
        <f>COUNTIFS($T611:$AX611,"CO")</f>
        <v>0</v>
      </c>
      <c r="BK611" s="42">
        <f t="shared" si="57"/>
        <v>1</v>
      </c>
      <c r="BL611" s="42">
        <f t="shared" si="58"/>
        <v>1</v>
      </c>
      <c r="BM611" s="42">
        <f t="shared" si="59"/>
        <v>1</v>
      </c>
      <c r="BN611" s="42">
        <f>SUM(AY611:BJ611)+SUM(COUNTIFS(Q611:AX611,{"TERM","RESIGNED"}))</f>
        <v>31</v>
      </c>
      <c r="BO611" s="1" t="s">
        <v>45</v>
      </c>
      <c r="BP611" s="42" t="s">
        <v>1018</v>
      </c>
      <c r="BQ611" s="34"/>
    </row>
    <row r="612" spans="1:69" x14ac:dyDescent="0.25">
      <c r="A612" s="32">
        <f t="shared" si="60"/>
        <v>610</v>
      </c>
      <c r="B612" s="1" t="s">
        <v>36</v>
      </c>
      <c r="C612" s="1">
        <v>18694</v>
      </c>
      <c r="D612" s="27">
        <v>18694</v>
      </c>
      <c r="E612" s="1" t="s">
        <v>945</v>
      </c>
      <c r="F612" s="34" t="s">
        <v>743</v>
      </c>
      <c r="G612" s="34" t="s">
        <v>123</v>
      </c>
      <c r="H612" s="30">
        <v>44841</v>
      </c>
      <c r="I612" s="30" t="s">
        <v>39</v>
      </c>
      <c r="J612" s="30" t="s">
        <v>39</v>
      </c>
      <c r="K612" s="42">
        <f t="shared" ca="1" si="55"/>
        <v>461</v>
      </c>
      <c r="L612" s="44" t="str">
        <f t="shared" si="56"/>
        <v>Billable</v>
      </c>
      <c r="M612" s="34" t="s">
        <v>124</v>
      </c>
      <c r="N612" s="1" t="s">
        <v>41</v>
      </c>
      <c r="O612" s="1" t="s">
        <v>42</v>
      </c>
      <c r="P612" s="1"/>
      <c r="Q612" s="1"/>
      <c r="R612" s="1" t="s">
        <v>43</v>
      </c>
      <c r="S612" s="33" t="s">
        <v>366</v>
      </c>
      <c r="T612" s="47" t="s">
        <v>965</v>
      </c>
      <c r="U612" s="47" t="s">
        <v>20</v>
      </c>
      <c r="V612" s="47" t="s">
        <v>20</v>
      </c>
      <c r="W612" s="47" t="s">
        <v>965</v>
      </c>
      <c r="X612" s="47" t="s">
        <v>965</v>
      </c>
      <c r="Y612" s="47" t="s">
        <v>965</v>
      </c>
      <c r="Z612" s="47" t="s">
        <v>965</v>
      </c>
      <c r="AA612" s="47" t="s">
        <v>965</v>
      </c>
      <c r="AB612" s="47" t="s">
        <v>20</v>
      </c>
      <c r="AC612" s="47" t="s">
        <v>20</v>
      </c>
      <c r="AD612" s="47" t="s">
        <v>965</v>
      </c>
      <c r="AE612" s="47" t="s">
        <v>965</v>
      </c>
      <c r="AF612" s="47" t="s">
        <v>965</v>
      </c>
      <c r="AG612" s="47" t="s">
        <v>965</v>
      </c>
      <c r="AH612" s="47" t="s">
        <v>965</v>
      </c>
      <c r="AI612" s="47" t="s">
        <v>20</v>
      </c>
      <c r="AJ612" s="47" t="s">
        <v>20</v>
      </c>
      <c r="AK612" s="47" t="s">
        <v>965</v>
      </c>
      <c r="AL612" s="47" t="s">
        <v>965</v>
      </c>
      <c r="AM612" s="47" t="s">
        <v>965</v>
      </c>
      <c r="AN612" s="47" t="s">
        <v>965</v>
      </c>
      <c r="AO612" s="47" t="s">
        <v>965</v>
      </c>
      <c r="AP612" s="47" t="s">
        <v>20</v>
      </c>
      <c r="AQ612" s="47" t="s">
        <v>20</v>
      </c>
      <c r="AR612" s="47" t="s">
        <v>20</v>
      </c>
      <c r="AS612" s="47" t="s">
        <v>965</v>
      </c>
      <c r="AT612" s="47" t="s">
        <v>965</v>
      </c>
      <c r="AU612" s="47" t="s">
        <v>968</v>
      </c>
      <c r="AV612" s="47" t="s">
        <v>968</v>
      </c>
      <c r="AW612" s="47" t="s">
        <v>20</v>
      </c>
      <c r="AX612" s="47" t="s">
        <v>20</v>
      </c>
      <c r="AY612" s="42">
        <f>COUNTIFS($T612:$AX612,"P")</f>
        <v>18</v>
      </c>
      <c r="AZ612" s="42">
        <f>COUNTIFS($T612:$AX612,"HD")/2</f>
        <v>0</v>
      </c>
      <c r="BA612" s="42">
        <f>COUNTIFS($T612:$AX612,"DO")</f>
        <v>11</v>
      </c>
      <c r="BB612" s="1">
        <f>COUNTIFS($T612:$AX612,"UPL")</f>
        <v>0</v>
      </c>
      <c r="BC612" s="42">
        <f>COUNTIFS($T612:$AX612,"LWP")</f>
        <v>0</v>
      </c>
      <c r="BD612" s="42">
        <f>SUM(COUNTIFS($T612:$AX612,{"PAT","MAT"}))</f>
        <v>0</v>
      </c>
      <c r="BE612" s="42">
        <f>COUNTIFS($T612:$AX612,"HO")</f>
        <v>0</v>
      </c>
      <c r="BF612" s="42">
        <f>COUNTIFS($T612:$AX612,"NA")</f>
        <v>0</v>
      </c>
      <c r="BG612" s="42">
        <f>COUNTIFS($T612:$AX612,"PL")</f>
        <v>2</v>
      </c>
      <c r="BH612" s="42">
        <f>COUNTIFS($T612:$AX612,"CL")</f>
        <v>0</v>
      </c>
      <c r="BI612" s="42">
        <f>COUNTIFS($T612:$AX612,"BL")</f>
        <v>0</v>
      </c>
      <c r="BJ612" s="42">
        <f>COUNTIFS($T612:$AX612,"CO")</f>
        <v>0</v>
      </c>
      <c r="BK612" s="42">
        <f t="shared" si="57"/>
        <v>2</v>
      </c>
      <c r="BL612" s="42">
        <f t="shared" si="58"/>
        <v>1</v>
      </c>
      <c r="BM612" s="42">
        <f t="shared" si="59"/>
        <v>1</v>
      </c>
      <c r="BN612" s="42">
        <f>SUM(AY612:BJ612)+SUM(COUNTIFS(Q612:AX612,{"TERM","RESIGNED"}))</f>
        <v>31</v>
      </c>
      <c r="BO612" s="1" t="s">
        <v>45</v>
      </c>
      <c r="BP612" s="42" t="s">
        <v>1023</v>
      </c>
      <c r="BQ612" s="34"/>
    </row>
    <row r="613" spans="1:69" x14ac:dyDescent="0.25">
      <c r="A613" s="32">
        <f t="shared" si="60"/>
        <v>611</v>
      </c>
      <c r="B613" s="1" t="s">
        <v>36</v>
      </c>
      <c r="C613" s="1">
        <v>18709</v>
      </c>
      <c r="D613" s="27">
        <v>18709</v>
      </c>
      <c r="E613" s="1" t="s">
        <v>945</v>
      </c>
      <c r="F613" s="34" t="s">
        <v>744</v>
      </c>
      <c r="G613" s="34" t="s">
        <v>186</v>
      </c>
      <c r="H613" s="30">
        <v>44845</v>
      </c>
      <c r="I613" s="30" t="s">
        <v>39</v>
      </c>
      <c r="J613" s="30" t="s">
        <v>39</v>
      </c>
      <c r="K613" s="42">
        <f t="shared" ca="1" si="55"/>
        <v>457</v>
      </c>
      <c r="L613" s="44" t="str">
        <f t="shared" si="56"/>
        <v>Non Billable</v>
      </c>
      <c r="M613" s="34" t="s">
        <v>191</v>
      </c>
      <c r="N613" s="1" t="s">
        <v>41</v>
      </c>
      <c r="O613" s="1" t="s">
        <v>42</v>
      </c>
      <c r="P613" s="1"/>
      <c r="Q613" s="1"/>
      <c r="R613" s="1" t="s">
        <v>43</v>
      </c>
      <c r="S613" s="33" t="s">
        <v>192</v>
      </c>
      <c r="T613" s="47" t="s">
        <v>965</v>
      </c>
      <c r="U613" s="47" t="s">
        <v>20</v>
      </c>
      <c r="V613" s="47" t="s">
        <v>20</v>
      </c>
      <c r="W613" s="47" t="s">
        <v>965</v>
      </c>
      <c r="X613" s="47" t="s">
        <v>965</v>
      </c>
      <c r="Y613" s="47" t="s">
        <v>965</v>
      </c>
      <c r="Z613" s="47" t="s">
        <v>965</v>
      </c>
      <c r="AA613" s="47" t="s">
        <v>965</v>
      </c>
      <c r="AB613" s="47" t="s">
        <v>20</v>
      </c>
      <c r="AC613" s="47" t="s">
        <v>20</v>
      </c>
      <c r="AD613" s="47" t="s">
        <v>965</v>
      </c>
      <c r="AE613" s="47" t="s">
        <v>965</v>
      </c>
      <c r="AF613" s="47" t="s">
        <v>965</v>
      </c>
      <c r="AG613" s="47" t="s">
        <v>965</v>
      </c>
      <c r="AH613" s="47" t="s">
        <v>965</v>
      </c>
      <c r="AI613" s="47" t="s">
        <v>20</v>
      </c>
      <c r="AJ613" s="47" t="s">
        <v>20</v>
      </c>
      <c r="AK613" s="47" t="s">
        <v>965</v>
      </c>
      <c r="AL613" s="47" t="s">
        <v>965</v>
      </c>
      <c r="AM613" s="47" t="s">
        <v>965</v>
      </c>
      <c r="AN613" s="47" t="s">
        <v>965</v>
      </c>
      <c r="AO613" s="47" t="s">
        <v>965</v>
      </c>
      <c r="AP613" s="47" t="s">
        <v>20</v>
      </c>
      <c r="AQ613" s="47" t="s">
        <v>20</v>
      </c>
      <c r="AR613" s="47" t="s">
        <v>20</v>
      </c>
      <c r="AS613" s="47" t="s">
        <v>967</v>
      </c>
      <c r="AT613" s="47" t="s">
        <v>967</v>
      </c>
      <c r="AU613" s="47" t="s">
        <v>968</v>
      </c>
      <c r="AV613" s="47" t="s">
        <v>968</v>
      </c>
      <c r="AW613" s="47" t="s">
        <v>20</v>
      </c>
      <c r="AX613" s="47" t="s">
        <v>20</v>
      </c>
      <c r="AY613" s="42">
        <f>COUNTIFS($T613:$AX613,"P")</f>
        <v>16</v>
      </c>
      <c r="AZ613" s="42">
        <f>COUNTIFS($T613:$AX613,"HD")/2</f>
        <v>0</v>
      </c>
      <c r="BA613" s="42">
        <f>COUNTIFS($T613:$AX613,"DO")</f>
        <v>11</v>
      </c>
      <c r="BB613" s="1">
        <f>COUNTIFS($T613:$AX613,"UPL")</f>
        <v>0</v>
      </c>
      <c r="BC613" s="42">
        <f>COUNTIFS($T613:$AX613,"LWP")</f>
        <v>0</v>
      </c>
      <c r="BD613" s="42">
        <f>SUM(COUNTIFS($T613:$AX613,{"PAT","MAT"}))</f>
        <v>0</v>
      </c>
      <c r="BE613" s="42">
        <f>COUNTIFS($T613:$AX613,"HO")</f>
        <v>0</v>
      </c>
      <c r="BF613" s="42">
        <f>COUNTIFS($T613:$AX613,"NA")</f>
        <v>0</v>
      </c>
      <c r="BG613" s="42">
        <f>COUNTIFS($T613:$AX613,"PL")</f>
        <v>2</v>
      </c>
      <c r="BH613" s="42">
        <f>COUNTIFS($T613:$AX613,"CL")</f>
        <v>2</v>
      </c>
      <c r="BI613" s="42">
        <f>COUNTIFS($T613:$AX613,"BL")</f>
        <v>0</v>
      </c>
      <c r="BJ613" s="42">
        <f>COUNTIFS($T613:$AX613,"CO")</f>
        <v>0</v>
      </c>
      <c r="BK613" s="42">
        <f t="shared" si="57"/>
        <v>4</v>
      </c>
      <c r="BL613" s="42">
        <f t="shared" si="58"/>
        <v>0</v>
      </c>
      <c r="BM613" s="42">
        <f t="shared" si="59"/>
        <v>1</v>
      </c>
      <c r="BN613" s="42">
        <f>SUM(AY613:BJ613)+SUM(COUNTIFS(Q613:AX613,{"TERM","RESIGNED"}))</f>
        <v>31</v>
      </c>
      <c r="BO613" s="1" t="s">
        <v>45</v>
      </c>
      <c r="BP613" s="42" t="s">
        <v>1023</v>
      </c>
      <c r="BQ613" s="34"/>
    </row>
    <row r="614" spans="1:69" x14ac:dyDescent="0.25">
      <c r="A614" s="32">
        <f t="shared" si="60"/>
        <v>612</v>
      </c>
      <c r="B614" s="1" t="s">
        <v>36</v>
      </c>
      <c r="C614" s="1">
        <v>18715</v>
      </c>
      <c r="D614" s="27">
        <v>18715</v>
      </c>
      <c r="E614" s="1" t="s">
        <v>946</v>
      </c>
      <c r="F614" s="34" t="s">
        <v>746</v>
      </c>
      <c r="G614" s="34" t="s">
        <v>123</v>
      </c>
      <c r="H614" s="30">
        <v>44845</v>
      </c>
      <c r="I614" s="30" t="s">
        <v>39</v>
      </c>
      <c r="J614" s="30" t="s">
        <v>39</v>
      </c>
      <c r="K614" s="42">
        <f t="shared" ca="1" si="55"/>
        <v>457</v>
      </c>
      <c r="L614" s="44" t="str">
        <f t="shared" si="56"/>
        <v>Billable</v>
      </c>
      <c r="M614" s="34" t="s">
        <v>124</v>
      </c>
      <c r="N614" s="1" t="s">
        <v>41</v>
      </c>
      <c r="O614" s="1" t="s">
        <v>42</v>
      </c>
      <c r="P614" s="1"/>
      <c r="Q614" s="1"/>
      <c r="R614" s="1" t="s">
        <v>43</v>
      </c>
      <c r="S614" s="33" t="s">
        <v>137</v>
      </c>
      <c r="T614" s="47" t="s">
        <v>965</v>
      </c>
      <c r="U614" s="47" t="s">
        <v>20</v>
      </c>
      <c r="V614" s="47" t="s">
        <v>20</v>
      </c>
      <c r="W614" s="47" t="s">
        <v>967</v>
      </c>
      <c r="X614" s="47" t="s">
        <v>965</v>
      </c>
      <c r="Y614" s="47" t="s">
        <v>965</v>
      </c>
      <c r="Z614" s="47" t="s">
        <v>965</v>
      </c>
      <c r="AA614" s="47" t="s">
        <v>965</v>
      </c>
      <c r="AB614" s="47" t="s">
        <v>20</v>
      </c>
      <c r="AC614" s="47" t="s">
        <v>20</v>
      </c>
      <c r="AD614" s="47" t="s">
        <v>968</v>
      </c>
      <c r="AE614" s="47" t="s">
        <v>965</v>
      </c>
      <c r="AF614" s="47" t="s">
        <v>965</v>
      </c>
      <c r="AG614" s="47" t="s">
        <v>965</v>
      </c>
      <c r="AH614" s="47" t="s">
        <v>965</v>
      </c>
      <c r="AI614" s="47" t="s">
        <v>20</v>
      </c>
      <c r="AJ614" s="47" t="s">
        <v>20</v>
      </c>
      <c r="AK614" s="47" t="s">
        <v>965</v>
      </c>
      <c r="AL614" s="47" t="s">
        <v>965</v>
      </c>
      <c r="AM614" s="47" t="s">
        <v>965</v>
      </c>
      <c r="AN614" s="47" t="s">
        <v>965</v>
      </c>
      <c r="AO614" s="47" t="s">
        <v>965</v>
      </c>
      <c r="AP614" s="47" t="s">
        <v>20</v>
      </c>
      <c r="AQ614" s="47" t="s">
        <v>20</v>
      </c>
      <c r="AR614" s="47" t="s">
        <v>20</v>
      </c>
      <c r="AS614" s="47" t="s">
        <v>967</v>
      </c>
      <c r="AT614" s="47" t="s">
        <v>965</v>
      </c>
      <c r="AU614" s="47" t="s">
        <v>965</v>
      </c>
      <c r="AV614" s="47" t="s">
        <v>965</v>
      </c>
      <c r="AW614" s="47" t="s">
        <v>20</v>
      </c>
      <c r="AX614" s="47" t="s">
        <v>20</v>
      </c>
      <c r="AY614" s="42">
        <f>COUNTIFS($T614:$AX614,"P")</f>
        <v>17</v>
      </c>
      <c r="AZ614" s="42">
        <f>COUNTIFS($T614:$AX614,"HD")/2</f>
        <v>0</v>
      </c>
      <c r="BA614" s="42">
        <f>COUNTIFS($T614:$AX614,"DO")</f>
        <v>11</v>
      </c>
      <c r="BB614" s="1">
        <f>COUNTIFS($T614:$AX614,"UPL")</f>
        <v>0</v>
      </c>
      <c r="BC614" s="42">
        <f>COUNTIFS($T614:$AX614,"LWP")</f>
        <v>0</v>
      </c>
      <c r="BD614" s="42">
        <f>SUM(COUNTIFS($T614:$AX614,{"PAT","MAT"}))</f>
        <v>0</v>
      </c>
      <c r="BE614" s="42">
        <f>COUNTIFS($T614:$AX614,"HO")</f>
        <v>0</v>
      </c>
      <c r="BF614" s="42">
        <f>COUNTIFS($T614:$AX614,"NA")</f>
        <v>0</v>
      </c>
      <c r="BG614" s="42">
        <f>COUNTIFS($T614:$AX614,"PL")</f>
        <v>1</v>
      </c>
      <c r="BH614" s="42">
        <f>COUNTIFS($T614:$AX614,"CL")</f>
        <v>2</v>
      </c>
      <c r="BI614" s="42">
        <f>COUNTIFS($T614:$AX614,"BL")</f>
        <v>0</v>
      </c>
      <c r="BJ614" s="42">
        <f>COUNTIFS($T614:$AX614,"CO")</f>
        <v>0</v>
      </c>
      <c r="BK614" s="42">
        <f t="shared" si="57"/>
        <v>3</v>
      </c>
      <c r="BL614" s="42">
        <f t="shared" si="58"/>
        <v>1</v>
      </c>
      <c r="BM614" s="42">
        <f t="shared" si="59"/>
        <v>1</v>
      </c>
      <c r="BN614" s="42">
        <f>SUM(AY614:BJ614)+SUM(COUNTIFS(Q614:AX614,{"TERM","RESIGNED"}))</f>
        <v>31</v>
      </c>
      <c r="BO614" s="1" t="s">
        <v>45</v>
      </c>
      <c r="BP614" s="42" t="s">
        <v>1018</v>
      </c>
      <c r="BQ614" s="34"/>
    </row>
    <row r="615" spans="1:69" x14ac:dyDescent="0.25">
      <c r="A615" s="32">
        <f t="shared" si="60"/>
        <v>613</v>
      </c>
      <c r="B615" s="1" t="s">
        <v>36</v>
      </c>
      <c r="C615" s="1">
        <v>18724</v>
      </c>
      <c r="D615" s="27">
        <v>18724</v>
      </c>
      <c r="E615" s="1" t="s">
        <v>946</v>
      </c>
      <c r="F615" s="34" t="s">
        <v>745</v>
      </c>
      <c r="G615" s="34" t="s">
        <v>190</v>
      </c>
      <c r="H615" s="30">
        <v>44845</v>
      </c>
      <c r="I615" s="30" t="s">
        <v>39</v>
      </c>
      <c r="J615" s="30" t="s">
        <v>39</v>
      </c>
      <c r="K615" s="42">
        <f t="shared" ca="1" si="55"/>
        <v>457</v>
      </c>
      <c r="L615" s="44" t="str">
        <f t="shared" si="56"/>
        <v>Billable</v>
      </c>
      <c r="M615" s="34" t="s">
        <v>187</v>
      </c>
      <c r="N615" s="1" t="s">
        <v>41</v>
      </c>
      <c r="O615" s="1" t="s">
        <v>42</v>
      </c>
      <c r="P615" s="1"/>
      <c r="Q615" s="1"/>
      <c r="R615" s="1" t="s">
        <v>43</v>
      </c>
      <c r="S615" s="33" t="s">
        <v>248</v>
      </c>
      <c r="T615" s="47" t="s">
        <v>965</v>
      </c>
      <c r="U615" s="47" t="s">
        <v>20</v>
      </c>
      <c r="V615" s="47" t="s">
        <v>20</v>
      </c>
      <c r="W615" s="47" t="s">
        <v>968</v>
      </c>
      <c r="X615" s="47" t="s">
        <v>965</v>
      </c>
      <c r="Y615" s="47" t="s">
        <v>965</v>
      </c>
      <c r="Z615" s="47" t="s">
        <v>965</v>
      </c>
      <c r="AA615" s="47" t="s">
        <v>965</v>
      </c>
      <c r="AB615" s="47" t="s">
        <v>20</v>
      </c>
      <c r="AC615" s="47" t="s">
        <v>20</v>
      </c>
      <c r="AD615" s="47" t="s">
        <v>965</v>
      </c>
      <c r="AE615" s="47" t="s">
        <v>965</v>
      </c>
      <c r="AF615" s="47" t="s">
        <v>965</v>
      </c>
      <c r="AG615" s="47" t="s">
        <v>967</v>
      </c>
      <c r="AH615" s="47" t="s">
        <v>968</v>
      </c>
      <c r="AI615" s="47" t="s">
        <v>20</v>
      </c>
      <c r="AJ615" s="47" t="s">
        <v>20</v>
      </c>
      <c r="AK615" s="47" t="s">
        <v>965</v>
      </c>
      <c r="AL615" s="47" t="s">
        <v>965</v>
      </c>
      <c r="AM615" s="47" t="s">
        <v>965</v>
      </c>
      <c r="AN615" s="47" t="s">
        <v>965</v>
      </c>
      <c r="AO615" s="47" t="s">
        <v>967</v>
      </c>
      <c r="AP615" s="47" t="s">
        <v>20</v>
      </c>
      <c r="AQ615" s="47" t="s">
        <v>20</v>
      </c>
      <c r="AR615" s="47" t="s">
        <v>20</v>
      </c>
      <c r="AS615" s="47" t="s">
        <v>965</v>
      </c>
      <c r="AT615" s="47" t="s">
        <v>965</v>
      </c>
      <c r="AU615" s="47" t="s">
        <v>965</v>
      </c>
      <c r="AV615" s="47" t="s">
        <v>965</v>
      </c>
      <c r="AW615" s="47" t="s">
        <v>20</v>
      </c>
      <c r="AX615" s="47" t="s">
        <v>20</v>
      </c>
      <c r="AY615" s="42">
        <f>COUNTIFS($T615:$AX615,"P")</f>
        <v>16</v>
      </c>
      <c r="AZ615" s="42">
        <f>COUNTIFS($T615:$AX615,"HD")/2</f>
        <v>0</v>
      </c>
      <c r="BA615" s="42">
        <f>COUNTIFS($T615:$AX615,"DO")</f>
        <v>11</v>
      </c>
      <c r="BB615" s="1">
        <f>COUNTIFS($T615:$AX615,"UPL")</f>
        <v>0</v>
      </c>
      <c r="BC615" s="42">
        <f>COUNTIFS($T615:$AX615,"LWP")</f>
        <v>0</v>
      </c>
      <c r="BD615" s="42">
        <f>SUM(COUNTIFS($T615:$AX615,{"PAT","MAT"}))</f>
        <v>0</v>
      </c>
      <c r="BE615" s="42">
        <f>COUNTIFS($T615:$AX615,"HO")</f>
        <v>0</v>
      </c>
      <c r="BF615" s="42">
        <f>COUNTIFS($T615:$AX615,"NA")</f>
        <v>0</v>
      </c>
      <c r="BG615" s="42">
        <f>COUNTIFS($T615:$AX615,"PL")</f>
        <v>2</v>
      </c>
      <c r="BH615" s="42">
        <f>COUNTIFS($T615:$AX615,"CL")</f>
        <v>2</v>
      </c>
      <c r="BI615" s="42">
        <f>COUNTIFS($T615:$AX615,"BL")</f>
        <v>0</v>
      </c>
      <c r="BJ615" s="42">
        <f>COUNTIFS($T615:$AX615,"CO")</f>
        <v>0</v>
      </c>
      <c r="BK615" s="42">
        <f t="shared" si="57"/>
        <v>4</v>
      </c>
      <c r="BL615" s="42">
        <f t="shared" si="58"/>
        <v>0</v>
      </c>
      <c r="BM615" s="42">
        <f t="shared" si="59"/>
        <v>1</v>
      </c>
      <c r="BN615" s="42">
        <f>SUM(AY615:BJ615)+SUM(COUNTIFS(Q615:AX615,{"TERM","RESIGNED"}))</f>
        <v>31</v>
      </c>
      <c r="BO615" s="1" t="s">
        <v>45</v>
      </c>
      <c r="BP615" s="42" t="s">
        <v>1020</v>
      </c>
      <c r="BQ615" s="34"/>
    </row>
    <row r="616" spans="1:69" x14ac:dyDescent="0.25">
      <c r="A616" s="32">
        <f t="shared" si="60"/>
        <v>614</v>
      </c>
      <c r="B616" s="1" t="s">
        <v>36</v>
      </c>
      <c r="C616" s="1">
        <v>18728</v>
      </c>
      <c r="D616" s="27">
        <v>18728</v>
      </c>
      <c r="E616" s="1" t="s">
        <v>945</v>
      </c>
      <c r="F616" s="34" t="s">
        <v>747</v>
      </c>
      <c r="G616" s="34" t="s">
        <v>123</v>
      </c>
      <c r="H616" s="30">
        <v>44845</v>
      </c>
      <c r="I616" s="30" t="s">
        <v>39</v>
      </c>
      <c r="J616" s="30" t="s">
        <v>39</v>
      </c>
      <c r="K616" s="42">
        <f t="shared" ca="1" si="55"/>
        <v>457</v>
      </c>
      <c r="L616" s="44" t="str">
        <f t="shared" si="56"/>
        <v>Billable</v>
      </c>
      <c r="M616" s="34" t="s">
        <v>124</v>
      </c>
      <c r="N616" s="1" t="s">
        <v>41</v>
      </c>
      <c r="O616" s="1" t="s">
        <v>42</v>
      </c>
      <c r="P616" s="1"/>
      <c r="Q616" s="1"/>
      <c r="R616" s="1" t="s">
        <v>43</v>
      </c>
      <c r="S616" s="33" t="s">
        <v>366</v>
      </c>
      <c r="T616" s="47" t="s">
        <v>967</v>
      </c>
      <c r="U616" s="47" t="s">
        <v>20</v>
      </c>
      <c r="V616" s="47" t="s">
        <v>20</v>
      </c>
      <c r="W616" s="47" t="s">
        <v>965</v>
      </c>
      <c r="X616" s="47" t="s">
        <v>965</v>
      </c>
      <c r="Y616" s="47" t="s">
        <v>965</v>
      </c>
      <c r="Z616" s="47" t="s">
        <v>965</v>
      </c>
      <c r="AA616" s="47" t="s">
        <v>965</v>
      </c>
      <c r="AB616" s="47" t="s">
        <v>20</v>
      </c>
      <c r="AC616" s="47" t="s">
        <v>20</v>
      </c>
      <c r="AD616" s="47" t="s">
        <v>965</v>
      </c>
      <c r="AE616" s="47" t="s">
        <v>968</v>
      </c>
      <c r="AF616" s="47" t="s">
        <v>965</v>
      </c>
      <c r="AG616" s="47" t="s">
        <v>965</v>
      </c>
      <c r="AH616" s="47" t="s">
        <v>965</v>
      </c>
      <c r="AI616" s="47" t="s">
        <v>20</v>
      </c>
      <c r="AJ616" s="47" t="s">
        <v>20</v>
      </c>
      <c r="AK616" s="47" t="s">
        <v>965</v>
      </c>
      <c r="AL616" s="47" t="s">
        <v>965</v>
      </c>
      <c r="AM616" s="47" t="s">
        <v>965</v>
      </c>
      <c r="AN616" s="47" t="s">
        <v>965</v>
      </c>
      <c r="AO616" s="47" t="s">
        <v>965</v>
      </c>
      <c r="AP616" s="47" t="s">
        <v>20</v>
      </c>
      <c r="AQ616" s="47" t="s">
        <v>20</v>
      </c>
      <c r="AR616" s="47" t="s">
        <v>20</v>
      </c>
      <c r="AS616" s="47" t="s">
        <v>965</v>
      </c>
      <c r="AT616" s="47" t="s">
        <v>965</v>
      </c>
      <c r="AU616" s="47" t="s">
        <v>965</v>
      </c>
      <c r="AV616" s="47" t="s">
        <v>965</v>
      </c>
      <c r="AW616" s="47" t="s">
        <v>20</v>
      </c>
      <c r="AX616" s="47" t="s">
        <v>20</v>
      </c>
      <c r="AY616" s="42">
        <f>COUNTIFS($T616:$AX616,"P")</f>
        <v>18</v>
      </c>
      <c r="AZ616" s="42">
        <f>COUNTIFS($T616:$AX616,"HD")/2</f>
        <v>0</v>
      </c>
      <c r="BA616" s="42">
        <f>COUNTIFS($T616:$AX616,"DO")</f>
        <v>11</v>
      </c>
      <c r="BB616" s="1">
        <f>COUNTIFS($T616:$AX616,"UPL")</f>
        <v>0</v>
      </c>
      <c r="BC616" s="42">
        <f>COUNTIFS($T616:$AX616,"LWP")</f>
        <v>0</v>
      </c>
      <c r="BD616" s="42">
        <f>SUM(COUNTIFS($T616:$AX616,{"PAT","MAT"}))</f>
        <v>0</v>
      </c>
      <c r="BE616" s="42">
        <f>COUNTIFS($T616:$AX616,"HO")</f>
        <v>0</v>
      </c>
      <c r="BF616" s="42">
        <f>COUNTIFS($T616:$AX616,"NA")</f>
        <v>0</v>
      </c>
      <c r="BG616" s="42">
        <f>COUNTIFS($T616:$AX616,"PL")</f>
        <v>1</v>
      </c>
      <c r="BH616" s="42">
        <f>COUNTIFS($T616:$AX616,"CL")</f>
        <v>1</v>
      </c>
      <c r="BI616" s="42">
        <f>COUNTIFS($T616:$AX616,"BL")</f>
        <v>0</v>
      </c>
      <c r="BJ616" s="42">
        <f>COUNTIFS($T616:$AX616,"CO")</f>
        <v>0</v>
      </c>
      <c r="BK616" s="42">
        <f t="shared" si="57"/>
        <v>2</v>
      </c>
      <c r="BL616" s="42">
        <f t="shared" si="58"/>
        <v>1</v>
      </c>
      <c r="BM616" s="42">
        <f t="shared" si="59"/>
        <v>1</v>
      </c>
      <c r="BN616" s="42">
        <f>SUM(AY616:BJ616)+SUM(COUNTIFS(Q616:AX616,{"TERM","RESIGNED"}))</f>
        <v>31</v>
      </c>
      <c r="BO616" s="1" t="s">
        <v>45</v>
      </c>
      <c r="BP616" s="42" t="s">
        <v>1023</v>
      </c>
      <c r="BQ616" s="34"/>
    </row>
    <row r="617" spans="1:69" x14ac:dyDescent="0.25">
      <c r="A617" s="32">
        <f t="shared" si="60"/>
        <v>615</v>
      </c>
      <c r="B617" s="1" t="s">
        <v>36</v>
      </c>
      <c r="C617" s="1">
        <v>18730</v>
      </c>
      <c r="D617" s="27">
        <v>18730</v>
      </c>
      <c r="E617" s="1" t="s">
        <v>946</v>
      </c>
      <c r="F617" s="34" t="s">
        <v>429</v>
      </c>
      <c r="G617" s="34" t="s">
        <v>115</v>
      </c>
      <c r="H617" s="30">
        <v>44848</v>
      </c>
      <c r="I617" s="30" t="s">
        <v>39</v>
      </c>
      <c r="J617" s="30" t="s">
        <v>39</v>
      </c>
      <c r="K617" s="42">
        <f t="shared" ca="1" si="55"/>
        <v>454</v>
      </c>
      <c r="L617" s="44" t="str">
        <f t="shared" si="56"/>
        <v>Non Billable</v>
      </c>
      <c r="M617" s="34" t="s">
        <v>52</v>
      </c>
      <c r="N617" s="1" t="s">
        <v>41</v>
      </c>
      <c r="O617" s="1" t="s">
        <v>42</v>
      </c>
      <c r="P617" s="1"/>
      <c r="Q617" s="1"/>
      <c r="R617" s="1" t="s">
        <v>43</v>
      </c>
      <c r="S617" s="33" t="s">
        <v>215</v>
      </c>
      <c r="T617" s="47" t="s">
        <v>965</v>
      </c>
      <c r="U617" s="47" t="s">
        <v>20</v>
      </c>
      <c r="V617" s="47" t="s">
        <v>20</v>
      </c>
      <c r="W617" s="47" t="s">
        <v>965</v>
      </c>
      <c r="X617" s="47" t="s">
        <v>965</v>
      </c>
      <c r="Y617" s="47" t="s">
        <v>965</v>
      </c>
      <c r="Z617" s="47" t="s">
        <v>965</v>
      </c>
      <c r="AA617" s="47" t="s">
        <v>965</v>
      </c>
      <c r="AB617" s="47" t="s">
        <v>20</v>
      </c>
      <c r="AC617" s="47" t="s">
        <v>20</v>
      </c>
      <c r="AD617" s="47" t="s">
        <v>965</v>
      </c>
      <c r="AE617" s="47" t="s">
        <v>965</v>
      </c>
      <c r="AF617" s="47" t="s">
        <v>965</v>
      </c>
      <c r="AG617" s="47" t="s">
        <v>965</v>
      </c>
      <c r="AH617" s="47" t="s">
        <v>965</v>
      </c>
      <c r="AI617" s="47" t="s">
        <v>20</v>
      </c>
      <c r="AJ617" s="47" t="s">
        <v>20</v>
      </c>
      <c r="AK617" s="47" t="s">
        <v>965</v>
      </c>
      <c r="AL617" s="47" t="s">
        <v>965</v>
      </c>
      <c r="AM617" s="47" t="s">
        <v>965</v>
      </c>
      <c r="AN617" s="47" t="s">
        <v>965</v>
      </c>
      <c r="AO617" s="47" t="s">
        <v>965</v>
      </c>
      <c r="AP617" s="47" t="s">
        <v>20</v>
      </c>
      <c r="AQ617" s="47" t="s">
        <v>20</v>
      </c>
      <c r="AR617" s="47" t="s">
        <v>20</v>
      </c>
      <c r="AS617" s="47" t="s">
        <v>967</v>
      </c>
      <c r="AT617" s="47" t="s">
        <v>968</v>
      </c>
      <c r="AU617" s="47" t="s">
        <v>968</v>
      </c>
      <c r="AV617" s="47" t="s">
        <v>967</v>
      </c>
      <c r="AW617" s="47" t="s">
        <v>20</v>
      </c>
      <c r="AX617" s="47" t="s">
        <v>20</v>
      </c>
      <c r="AY617" s="42">
        <f>COUNTIFS($T617:$AX617,"P")</f>
        <v>16</v>
      </c>
      <c r="AZ617" s="42">
        <f>COUNTIFS($T617:$AX617,"HD")/2</f>
        <v>0</v>
      </c>
      <c r="BA617" s="42">
        <f>COUNTIFS($T617:$AX617,"DO")</f>
        <v>11</v>
      </c>
      <c r="BB617" s="1">
        <f>COUNTIFS($T617:$AX617,"UPL")</f>
        <v>0</v>
      </c>
      <c r="BC617" s="42">
        <f>COUNTIFS($T617:$AX617,"LWP")</f>
        <v>0</v>
      </c>
      <c r="BD617" s="42">
        <f>SUM(COUNTIFS($T617:$AX617,{"PAT","MAT"}))</f>
        <v>0</v>
      </c>
      <c r="BE617" s="42">
        <f>COUNTIFS($T617:$AX617,"HO")</f>
        <v>0</v>
      </c>
      <c r="BF617" s="42">
        <f>COUNTIFS($T617:$AX617,"NA")</f>
        <v>0</v>
      </c>
      <c r="BG617" s="42">
        <f>COUNTIFS($T617:$AX617,"PL")</f>
        <v>2</v>
      </c>
      <c r="BH617" s="42">
        <f>COUNTIFS($T617:$AX617,"CL")</f>
        <v>2</v>
      </c>
      <c r="BI617" s="42">
        <f>COUNTIFS($T617:$AX617,"BL")</f>
        <v>0</v>
      </c>
      <c r="BJ617" s="42">
        <f>COUNTIFS($T617:$AX617,"CO")</f>
        <v>0</v>
      </c>
      <c r="BK617" s="42">
        <f t="shared" si="57"/>
        <v>4</v>
      </c>
      <c r="BL617" s="42">
        <f t="shared" si="58"/>
        <v>0</v>
      </c>
      <c r="BM617" s="42">
        <f t="shared" si="59"/>
        <v>1</v>
      </c>
      <c r="BN617" s="42">
        <f>SUM(AY617:BJ617)+SUM(COUNTIFS(Q617:AX617,{"TERM","RESIGNED"}))</f>
        <v>31</v>
      </c>
      <c r="BO617" s="1" t="s">
        <v>45</v>
      </c>
      <c r="BP617" s="42" t="s">
        <v>1025</v>
      </c>
      <c r="BQ617" s="34"/>
    </row>
    <row r="618" spans="1:69" x14ac:dyDescent="0.25">
      <c r="A618" s="32">
        <f t="shared" si="60"/>
        <v>616</v>
      </c>
      <c r="B618" s="1" t="s">
        <v>36</v>
      </c>
      <c r="C618" s="1">
        <v>18731</v>
      </c>
      <c r="D618" s="27">
        <v>18731</v>
      </c>
      <c r="E618" s="1" t="s">
        <v>946</v>
      </c>
      <c r="F618" s="34" t="s">
        <v>748</v>
      </c>
      <c r="G618" s="34" t="s">
        <v>80</v>
      </c>
      <c r="H618" s="30">
        <v>44848</v>
      </c>
      <c r="I618" s="30" t="s">
        <v>39</v>
      </c>
      <c r="J618" s="30" t="s">
        <v>39</v>
      </c>
      <c r="K618" s="42">
        <f t="shared" ca="1" si="55"/>
        <v>454</v>
      </c>
      <c r="L618" s="44" t="str">
        <f t="shared" si="56"/>
        <v>Non Billable</v>
      </c>
      <c r="M618" s="34" t="s">
        <v>56</v>
      </c>
      <c r="N618" s="1" t="s">
        <v>41</v>
      </c>
      <c r="O618" s="1" t="s">
        <v>42</v>
      </c>
      <c r="P618" s="1"/>
      <c r="Q618" s="1"/>
      <c r="R618" s="1" t="s">
        <v>43</v>
      </c>
      <c r="S618" s="33" t="s">
        <v>146</v>
      </c>
      <c r="T618" s="47" t="s">
        <v>965</v>
      </c>
      <c r="U618" s="47" t="s">
        <v>20</v>
      </c>
      <c r="V618" s="47" t="s">
        <v>20</v>
      </c>
      <c r="W618" s="47" t="s">
        <v>967</v>
      </c>
      <c r="X618" s="47" t="s">
        <v>965</v>
      </c>
      <c r="Y618" s="47" t="s">
        <v>967</v>
      </c>
      <c r="Z618" s="47" t="s">
        <v>965</v>
      </c>
      <c r="AA618" s="47" t="s">
        <v>968</v>
      </c>
      <c r="AB618" s="47" t="s">
        <v>20</v>
      </c>
      <c r="AC618" s="47" t="s">
        <v>20</v>
      </c>
      <c r="AD618" s="47" t="s">
        <v>965</v>
      </c>
      <c r="AE618" s="47" t="s">
        <v>965</v>
      </c>
      <c r="AF618" s="47" t="s">
        <v>965</v>
      </c>
      <c r="AG618" s="47" t="s">
        <v>965</v>
      </c>
      <c r="AH618" s="47" t="s">
        <v>965</v>
      </c>
      <c r="AI618" s="47" t="s">
        <v>20</v>
      </c>
      <c r="AJ618" s="47" t="s">
        <v>20</v>
      </c>
      <c r="AK618" s="47" t="s">
        <v>965</v>
      </c>
      <c r="AL618" s="47" t="s">
        <v>965</v>
      </c>
      <c r="AM618" s="47" t="s">
        <v>968</v>
      </c>
      <c r="AN618" s="47" t="s">
        <v>968</v>
      </c>
      <c r="AO618" s="47" t="s">
        <v>968</v>
      </c>
      <c r="AP618" s="47" t="s">
        <v>20</v>
      </c>
      <c r="AQ618" s="47" t="s">
        <v>20</v>
      </c>
      <c r="AR618" s="47" t="s">
        <v>20</v>
      </c>
      <c r="AS618" s="47" t="s">
        <v>968</v>
      </c>
      <c r="AT618" s="47" t="s">
        <v>968</v>
      </c>
      <c r="AU618" s="47" t="s">
        <v>968</v>
      </c>
      <c r="AV618" s="47" t="s">
        <v>968</v>
      </c>
      <c r="AW618" s="47" t="s">
        <v>20</v>
      </c>
      <c r="AX618" s="47" t="s">
        <v>20</v>
      </c>
      <c r="AY618" s="42">
        <f>COUNTIFS($T618:$AX618,"P")</f>
        <v>10</v>
      </c>
      <c r="AZ618" s="42">
        <f>COUNTIFS($T618:$AX618,"HD")/2</f>
        <v>0</v>
      </c>
      <c r="BA618" s="42">
        <f>COUNTIFS($T618:$AX618,"DO")</f>
        <v>11</v>
      </c>
      <c r="BB618" s="1">
        <f>COUNTIFS($T618:$AX618,"UPL")</f>
        <v>0</v>
      </c>
      <c r="BC618" s="42">
        <f>COUNTIFS($T618:$AX618,"LWP")</f>
        <v>0</v>
      </c>
      <c r="BD618" s="42">
        <f>SUM(COUNTIFS($T618:$AX618,{"PAT","MAT"}))</f>
        <v>0</v>
      </c>
      <c r="BE618" s="42">
        <f>COUNTIFS($T618:$AX618,"HO")</f>
        <v>0</v>
      </c>
      <c r="BF618" s="42">
        <f>COUNTIFS($T618:$AX618,"NA")</f>
        <v>0</v>
      </c>
      <c r="BG618" s="42">
        <f>COUNTIFS($T618:$AX618,"PL")</f>
        <v>8</v>
      </c>
      <c r="BH618" s="42">
        <f>COUNTIFS($T618:$AX618,"CL")</f>
        <v>2</v>
      </c>
      <c r="BI618" s="42">
        <f>COUNTIFS($T618:$AX618,"BL")</f>
        <v>0</v>
      </c>
      <c r="BJ618" s="42">
        <f>COUNTIFS($T618:$AX618,"CO")</f>
        <v>0</v>
      </c>
      <c r="BK618" s="42">
        <f t="shared" si="57"/>
        <v>10</v>
      </c>
      <c r="BL618" s="42">
        <f t="shared" si="58"/>
        <v>0</v>
      </c>
      <c r="BM618" s="42">
        <f t="shared" si="59"/>
        <v>0</v>
      </c>
      <c r="BN618" s="42">
        <f>SUM(AY618:BJ618)+SUM(COUNTIFS(Q618:AX618,{"TERM","RESIGNED"}))</f>
        <v>31</v>
      </c>
      <c r="BO618" s="1" t="s">
        <v>45</v>
      </c>
      <c r="BP618" s="42" t="s">
        <v>1216</v>
      </c>
      <c r="BQ618" s="34"/>
    </row>
    <row r="619" spans="1:69" x14ac:dyDescent="0.25">
      <c r="A619" s="32">
        <f t="shared" si="60"/>
        <v>617</v>
      </c>
      <c r="B619" s="1" t="s">
        <v>36</v>
      </c>
      <c r="C619" s="1">
        <v>18732</v>
      </c>
      <c r="D619" s="27">
        <v>18732</v>
      </c>
      <c r="E619" s="1" t="s">
        <v>946</v>
      </c>
      <c r="F619" s="34" t="s">
        <v>750</v>
      </c>
      <c r="G619" s="34" t="s">
        <v>190</v>
      </c>
      <c r="H619" s="30">
        <v>44848</v>
      </c>
      <c r="I619" s="30" t="s">
        <v>39</v>
      </c>
      <c r="J619" s="30" t="s">
        <v>39</v>
      </c>
      <c r="K619" s="42">
        <f t="shared" ca="1" si="55"/>
        <v>454</v>
      </c>
      <c r="L619" s="44" t="str">
        <f t="shared" si="56"/>
        <v>Billable</v>
      </c>
      <c r="M619" s="34" t="s">
        <v>187</v>
      </c>
      <c r="N619" s="1" t="s">
        <v>41</v>
      </c>
      <c r="O619" s="1" t="s">
        <v>42</v>
      </c>
      <c r="P619" s="1"/>
      <c r="Q619" s="1"/>
      <c r="R619" s="1" t="s">
        <v>43</v>
      </c>
      <c r="S619" s="33" t="s">
        <v>302</v>
      </c>
      <c r="T619" s="47" t="s">
        <v>965</v>
      </c>
      <c r="U619" s="47" t="s">
        <v>20</v>
      </c>
      <c r="V619" s="47" t="s">
        <v>20</v>
      </c>
      <c r="W619" s="47" t="s">
        <v>965</v>
      </c>
      <c r="X619" s="47" t="s">
        <v>965</v>
      </c>
      <c r="Y619" s="47" t="s">
        <v>965</v>
      </c>
      <c r="Z619" s="47" t="s">
        <v>965</v>
      </c>
      <c r="AA619" s="47" t="s">
        <v>965</v>
      </c>
      <c r="AB619" s="47" t="s">
        <v>20</v>
      </c>
      <c r="AC619" s="47" t="s">
        <v>20</v>
      </c>
      <c r="AD619" s="47" t="s">
        <v>967</v>
      </c>
      <c r="AE619" s="47" t="s">
        <v>965</v>
      </c>
      <c r="AF619" s="47" t="s">
        <v>965</v>
      </c>
      <c r="AG619" s="47" t="s">
        <v>965</v>
      </c>
      <c r="AH619" s="47" t="s">
        <v>965</v>
      </c>
      <c r="AI619" s="47" t="s">
        <v>20</v>
      </c>
      <c r="AJ619" s="47" t="s">
        <v>20</v>
      </c>
      <c r="AK619" s="47" t="s">
        <v>965</v>
      </c>
      <c r="AL619" s="47" t="s">
        <v>965</v>
      </c>
      <c r="AM619" s="47" t="s">
        <v>965</v>
      </c>
      <c r="AN619" s="47" t="s">
        <v>965</v>
      </c>
      <c r="AO619" s="47" t="s">
        <v>965</v>
      </c>
      <c r="AP619" s="47" t="s">
        <v>20</v>
      </c>
      <c r="AQ619" s="47" t="s">
        <v>20</v>
      </c>
      <c r="AR619" s="47" t="s">
        <v>20</v>
      </c>
      <c r="AS619" s="47" t="s">
        <v>965</v>
      </c>
      <c r="AT619" s="47" t="s">
        <v>965</v>
      </c>
      <c r="AU619" s="47" t="s">
        <v>965</v>
      </c>
      <c r="AV619" s="47" t="s">
        <v>967</v>
      </c>
      <c r="AW619" s="47" t="s">
        <v>20</v>
      </c>
      <c r="AX619" s="47" t="s">
        <v>20</v>
      </c>
      <c r="AY619" s="42">
        <f>COUNTIFS($T619:$AX619,"P")</f>
        <v>18</v>
      </c>
      <c r="AZ619" s="42">
        <f>COUNTIFS($T619:$AX619,"HD")/2</f>
        <v>0</v>
      </c>
      <c r="BA619" s="42">
        <f>COUNTIFS($T619:$AX619,"DO")</f>
        <v>11</v>
      </c>
      <c r="BB619" s="1">
        <f>COUNTIFS($T619:$AX619,"UPL")</f>
        <v>0</v>
      </c>
      <c r="BC619" s="42">
        <f>COUNTIFS($T619:$AX619,"LWP")</f>
        <v>0</v>
      </c>
      <c r="BD619" s="42">
        <f>SUM(COUNTIFS($T619:$AX619,{"PAT","MAT"}))</f>
        <v>0</v>
      </c>
      <c r="BE619" s="42">
        <f>COUNTIFS($T619:$AX619,"HO")</f>
        <v>0</v>
      </c>
      <c r="BF619" s="42">
        <f>COUNTIFS($T619:$AX619,"NA")</f>
        <v>0</v>
      </c>
      <c r="BG619" s="42">
        <f>COUNTIFS($T619:$AX619,"PL")</f>
        <v>0</v>
      </c>
      <c r="BH619" s="42">
        <f>COUNTIFS($T619:$AX619,"CL")</f>
        <v>2</v>
      </c>
      <c r="BI619" s="42">
        <f>COUNTIFS($T619:$AX619,"BL")</f>
        <v>0</v>
      </c>
      <c r="BJ619" s="42">
        <f>COUNTIFS($T619:$AX619,"CO")</f>
        <v>0</v>
      </c>
      <c r="BK619" s="42">
        <f t="shared" si="57"/>
        <v>2</v>
      </c>
      <c r="BL619" s="42">
        <f t="shared" si="58"/>
        <v>1</v>
      </c>
      <c r="BM619" s="42">
        <f t="shared" si="59"/>
        <v>1</v>
      </c>
      <c r="BN619" s="42">
        <f>SUM(AY619:BJ619)+SUM(COUNTIFS(Q619:AX619,{"TERM","RESIGNED"}))</f>
        <v>31</v>
      </c>
      <c r="BO619" s="1" t="s">
        <v>45</v>
      </c>
      <c r="BP619" s="42" t="s">
        <v>1019</v>
      </c>
      <c r="BQ619" s="34"/>
    </row>
    <row r="620" spans="1:69" x14ac:dyDescent="0.25">
      <c r="A620" s="32">
        <f t="shared" si="60"/>
        <v>618</v>
      </c>
      <c r="B620" s="1" t="s">
        <v>36</v>
      </c>
      <c r="C620" s="1">
        <v>18736</v>
      </c>
      <c r="D620" s="27">
        <v>18736</v>
      </c>
      <c r="E620" s="1" t="s">
        <v>946</v>
      </c>
      <c r="F620" s="34" t="s">
        <v>751</v>
      </c>
      <c r="G620" s="34" t="s">
        <v>190</v>
      </c>
      <c r="H620" s="30">
        <v>44848</v>
      </c>
      <c r="I620" s="30" t="s">
        <v>39</v>
      </c>
      <c r="J620" s="30" t="s">
        <v>39</v>
      </c>
      <c r="K620" s="42">
        <f t="shared" ca="1" si="55"/>
        <v>454</v>
      </c>
      <c r="L620" s="44" t="str">
        <f t="shared" si="56"/>
        <v>Billable</v>
      </c>
      <c r="M620" s="34" t="s">
        <v>187</v>
      </c>
      <c r="N620" s="1" t="s">
        <v>41</v>
      </c>
      <c r="O620" s="1" t="s">
        <v>42</v>
      </c>
      <c r="P620" s="1"/>
      <c r="Q620" s="1"/>
      <c r="R620" s="1" t="s">
        <v>43</v>
      </c>
      <c r="S620" s="33" t="s">
        <v>302</v>
      </c>
      <c r="T620" s="47" t="s">
        <v>965</v>
      </c>
      <c r="U620" s="47" t="s">
        <v>20</v>
      </c>
      <c r="V620" s="47" t="s">
        <v>20</v>
      </c>
      <c r="W620" s="47" t="s">
        <v>965</v>
      </c>
      <c r="X620" s="47" t="s">
        <v>965</v>
      </c>
      <c r="Y620" s="47" t="s">
        <v>965</v>
      </c>
      <c r="Z620" s="47" t="s">
        <v>967</v>
      </c>
      <c r="AA620" s="47" t="s">
        <v>965</v>
      </c>
      <c r="AB620" s="47" t="s">
        <v>20</v>
      </c>
      <c r="AC620" s="47" t="s">
        <v>20</v>
      </c>
      <c r="AD620" s="47" t="s">
        <v>965</v>
      </c>
      <c r="AE620" s="47" t="s">
        <v>965</v>
      </c>
      <c r="AF620" s="47" t="s">
        <v>965</v>
      </c>
      <c r="AG620" s="47" t="s">
        <v>965</v>
      </c>
      <c r="AH620" s="47" t="s">
        <v>965</v>
      </c>
      <c r="AI620" s="47" t="s">
        <v>20</v>
      </c>
      <c r="AJ620" s="47" t="s">
        <v>20</v>
      </c>
      <c r="AK620" s="47" t="s">
        <v>965</v>
      </c>
      <c r="AL620" s="47" t="s">
        <v>965</v>
      </c>
      <c r="AM620" s="47" t="s">
        <v>965</v>
      </c>
      <c r="AN620" s="47" t="s">
        <v>968</v>
      </c>
      <c r="AO620" s="47" t="s">
        <v>965</v>
      </c>
      <c r="AP620" s="47" t="s">
        <v>20</v>
      </c>
      <c r="AQ620" s="47" t="s">
        <v>20</v>
      </c>
      <c r="AR620" s="47" t="s">
        <v>20</v>
      </c>
      <c r="AS620" s="47" t="s">
        <v>965</v>
      </c>
      <c r="AT620" s="47" t="s">
        <v>965</v>
      </c>
      <c r="AU620" s="47" t="s">
        <v>965</v>
      </c>
      <c r="AV620" s="47" t="s">
        <v>965</v>
      </c>
      <c r="AW620" s="47" t="s">
        <v>20</v>
      </c>
      <c r="AX620" s="47" t="s">
        <v>20</v>
      </c>
      <c r="AY620" s="42">
        <f>COUNTIFS($T620:$AX620,"P")</f>
        <v>18</v>
      </c>
      <c r="AZ620" s="42">
        <f>COUNTIFS($T620:$AX620,"HD")/2</f>
        <v>0</v>
      </c>
      <c r="BA620" s="42">
        <f>COUNTIFS($T620:$AX620,"DO")</f>
        <v>11</v>
      </c>
      <c r="BB620" s="1">
        <f>COUNTIFS($T620:$AX620,"UPL")</f>
        <v>0</v>
      </c>
      <c r="BC620" s="42">
        <f>COUNTIFS($T620:$AX620,"LWP")</f>
        <v>0</v>
      </c>
      <c r="BD620" s="42">
        <f>SUM(COUNTIFS($T620:$AX620,{"PAT","MAT"}))</f>
        <v>0</v>
      </c>
      <c r="BE620" s="42">
        <f>COUNTIFS($T620:$AX620,"HO")</f>
        <v>0</v>
      </c>
      <c r="BF620" s="42">
        <f>COUNTIFS($T620:$AX620,"NA")</f>
        <v>0</v>
      </c>
      <c r="BG620" s="42">
        <f>COUNTIFS($T620:$AX620,"PL")</f>
        <v>1</v>
      </c>
      <c r="BH620" s="42">
        <f>COUNTIFS($T620:$AX620,"CL")</f>
        <v>1</v>
      </c>
      <c r="BI620" s="42">
        <f>COUNTIFS($T620:$AX620,"BL")</f>
        <v>0</v>
      </c>
      <c r="BJ620" s="42">
        <f>COUNTIFS($T620:$AX620,"CO")</f>
        <v>0</v>
      </c>
      <c r="BK620" s="42">
        <f t="shared" si="57"/>
        <v>2</v>
      </c>
      <c r="BL620" s="42">
        <f t="shared" si="58"/>
        <v>1</v>
      </c>
      <c r="BM620" s="42">
        <f t="shared" si="59"/>
        <v>1</v>
      </c>
      <c r="BN620" s="42">
        <f>SUM(AY620:BJ620)+SUM(COUNTIFS(Q620:AX620,{"TERM","RESIGNED"}))</f>
        <v>31</v>
      </c>
      <c r="BO620" s="1" t="s">
        <v>45</v>
      </c>
      <c r="BP620" s="42" t="s">
        <v>1019</v>
      </c>
      <c r="BQ620" s="34"/>
    </row>
    <row r="621" spans="1:69" x14ac:dyDescent="0.25">
      <c r="A621" s="32">
        <f t="shared" si="60"/>
        <v>619</v>
      </c>
      <c r="B621" s="1" t="s">
        <v>36</v>
      </c>
      <c r="C621" s="1">
        <v>18757</v>
      </c>
      <c r="D621" s="27">
        <v>18757</v>
      </c>
      <c r="E621" s="1" t="s">
        <v>945</v>
      </c>
      <c r="F621" s="34" t="s">
        <v>749</v>
      </c>
      <c r="G621" s="34" t="s">
        <v>123</v>
      </c>
      <c r="H621" s="30">
        <v>44848</v>
      </c>
      <c r="I621" s="30" t="s">
        <v>39</v>
      </c>
      <c r="J621" s="30" t="s">
        <v>39</v>
      </c>
      <c r="K621" s="42">
        <f t="shared" ca="1" si="55"/>
        <v>454</v>
      </c>
      <c r="L621" s="44" t="str">
        <f t="shared" si="56"/>
        <v>Billable</v>
      </c>
      <c r="M621" s="34" t="s">
        <v>124</v>
      </c>
      <c r="N621" s="1" t="s">
        <v>41</v>
      </c>
      <c r="O621" s="1" t="s">
        <v>42</v>
      </c>
      <c r="P621" s="1"/>
      <c r="Q621" s="1"/>
      <c r="R621" s="1" t="s">
        <v>43</v>
      </c>
      <c r="S621" s="33" t="s">
        <v>171</v>
      </c>
      <c r="T621" s="47" t="s">
        <v>965</v>
      </c>
      <c r="U621" s="47" t="s">
        <v>20</v>
      </c>
      <c r="V621" s="47" t="s">
        <v>20</v>
      </c>
      <c r="W621" s="47" t="s">
        <v>967</v>
      </c>
      <c r="X621" s="47" t="s">
        <v>965</v>
      </c>
      <c r="Y621" s="47" t="s">
        <v>965</v>
      </c>
      <c r="Z621" s="47" t="s">
        <v>965</v>
      </c>
      <c r="AA621" s="47" t="s">
        <v>965</v>
      </c>
      <c r="AB621" s="47" t="s">
        <v>20</v>
      </c>
      <c r="AC621" s="47" t="s">
        <v>20</v>
      </c>
      <c r="AD621" s="47" t="s">
        <v>968</v>
      </c>
      <c r="AE621" s="47" t="s">
        <v>968</v>
      </c>
      <c r="AF621" s="47" t="s">
        <v>968</v>
      </c>
      <c r="AG621" s="47" t="s">
        <v>968</v>
      </c>
      <c r="AH621" s="47" t="s">
        <v>968</v>
      </c>
      <c r="AI621" s="47" t="s">
        <v>20</v>
      </c>
      <c r="AJ621" s="47" t="s">
        <v>20</v>
      </c>
      <c r="AK621" s="47" t="s">
        <v>965</v>
      </c>
      <c r="AL621" s="47" t="s">
        <v>965</v>
      </c>
      <c r="AM621" s="47" t="s">
        <v>965</v>
      </c>
      <c r="AN621" s="47" t="s">
        <v>965</v>
      </c>
      <c r="AO621" s="47" t="s">
        <v>965</v>
      </c>
      <c r="AP621" s="47" t="s">
        <v>20</v>
      </c>
      <c r="AQ621" s="47" t="s">
        <v>20</v>
      </c>
      <c r="AR621" s="47" t="s">
        <v>20</v>
      </c>
      <c r="AS621" s="47" t="s">
        <v>965</v>
      </c>
      <c r="AT621" s="47" t="s">
        <v>965</v>
      </c>
      <c r="AU621" s="47" t="s">
        <v>965</v>
      </c>
      <c r="AV621" s="47" t="s">
        <v>967</v>
      </c>
      <c r="AW621" s="47" t="s">
        <v>20</v>
      </c>
      <c r="AX621" s="47" t="s">
        <v>20</v>
      </c>
      <c r="AY621" s="42">
        <f>COUNTIFS($T621:$AX621,"P")</f>
        <v>13</v>
      </c>
      <c r="AZ621" s="42">
        <f>COUNTIFS($T621:$AX621,"HD")/2</f>
        <v>0</v>
      </c>
      <c r="BA621" s="42">
        <f>COUNTIFS($T621:$AX621,"DO")</f>
        <v>11</v>
      </c>
      <c r="BB621" s="1">
        <f>COUNTIFS($T621:$AX621,"UPL")</f>
        <v>0</v>
      </c>
      <c r="BC621" s="42">
        <f>COUNTIFS($T621:$AX621,"LWP")</f>
        <v>0</v>
      </c>
      <c r="BD621" s="42">
        <f>SUM(COUNTIFS($T621:$AX621,{"PAT","MAT"}))</f>
        <v>0</v>
      </c>
      <c r="BE621" s="42">
        <f>COUNTIFS($T621:$AX621,"HO")</f>
        <v>0</v>
      </c>
      <c r="BF621" s="42">
        <f>COUNTIFS($T621:$AX621,"NA")</f>
        <v>0</v>
      </c>
      <c r="BG621" s="42">
        <f>COUNTIFS($T621:$AX621,"PL")</f>
        <v>5</v>
      </c>
      <c r="BH621" s="42">
        <f>COUNTIFS($T621:$AX621,"CL")</f>
        <v>2</v>
      </c>
      <c r="BI621" s="42">
        <f>COUNTIFS($T621:$AX621,"BL")</f>
        <v>0</v>
      </c>
      <c r="BJ621" s="42">
        <f>COUNTIFS($T621:$AX621,"CO")</f>
        <v>0</v>
      </c>
      <c r="BK621" s="42">
        <f t="shared" si="57"/>
        <v>7</v>
      </c>
      <c r="BL621" s="42">
        <f t="shared" si="58"/>
        <v>0</v>
      </c>
      <c r="BM621" s="42">
        <f t="shared" si="59"/>
        <v>1</v>
      </c>
      <c r="BN621" s="42">
        <f>SUM(AY621:BJ621)+SUM(COUNTIFS(Q621:AX621,{"TERM","RESIGNED"}))</f>
        <v>31</v>
      </c>
      <c r="BO621" s="1" t="s">
        <v>45</v>
      </c>
      <c r="BP621" s="42" t="s">
        <v>1018</v>
      </c>
      <c r="BQ621" s="34"/>
    </row>
    <row r="622" spans="1:69" x14ac:dyDescent="0.25">
      <c r="A622" s="32">
        <f t="shared" si="60"/>
        <v>620</v>
      </c>
      <c r="B622" s="1" t="s">
        <v>172</v>
      </c>
      <c r="C622" s="1">
        <v>104242</v>
      </c>
      <c r="D622" s="27">
        <v>104242</v>
      </c>
      <c r="E622" s="1" t="s">
        <v>946</v>
      </c>
      <c r="F622" s="34" t="s">
        <v>754</v>
      </c>
      <c r="G622" s="34" t="s">
        <v>233</v>
      </c>
      <c r="H622" s="30">
        <v>44852</v>
      </c>
      <c r="I622" s="30" t="s">
        <v>39</v>
      </c>
      <c r="J622" s="30" t="s">
        <v>39</v>
      </c>
      <c r="K622" s="42">
        <f t="shared" ca="1" si="55"/>
        <v>450</v>
      </c>
      <c r="L622" s="44" t="str">
        <f t="shared" si="56"/>
        <v>Non Billable</v>
      </c>
      <c r="M622" s="34" t="s">
        <v>202</v>
      </c>
      <c r="N622" s="1" t="s">
        <v>41</v>
      </c>
      <c r="O622" s="1" t="s">
        <v>42</v>
      </c>
      <c r="P622" s="1"/>
      <c r="Q622" s="1"/>
      <c r="R622" s="1" t="s">
        <v>43</v>
      </c>
      <c r="S622" s="33" t="s">
        <v>203</v>
      </c>
      <c r="T622" s="47" t="s">
        <v>965</v>
      </c>
      <c r="U622" s="47" t="s">
        <v>20</v>
      </c>
      <c r="V622" s="47" t="s">
        <v>20</v>
      </c>
      <c r="W622" s="47" t="s">
        <v>965</v>
      </c>
      <c r="X622" s="47" t="s">
        <v>965</v>
      </c>
      <c r="Y622" s="47" t="s">
        <v>965</v>
      </c>
      <c r="Z622" s="47" t="s">
        <v>965</v>
      </c>
      <c r="AA622" s="47" t="s">
        <v>965</v>
      </c>
      <c r="AB622" s="47" t="s">
        <v>20</v>
      </c>
      <c r="AC622" s="47" t="s">
        <v>20</v>
      </c>
      <c r="AD622" s="47" t="s">
        <v>965</v>
      </c>
      <c r="AE622" s="47" t="s">
        <v>965</v>
      </c>
      <c r="AF622" s="47" t="s">
        <v>965</v>
      </c>
      <c r="AG622" s="47" t="s">
        <v>965</v>
      </c>
      <c r="AH622" s="47" t="s">
        <v>965</v>
      </c>
      <c r="AI622" s="47" t="s">
        <v>20</v>
      </c>
      <c r="AJ622" s="47" t="s">
        <v>20</v>
      </c>
      <c r="AK622" s="47" t="s">
        <v>965</v>
      </c>
      <c r="AL622" s="47" t="s">
        <v>965</v>
      </c>
      <c r="AM622" s="47" t="s">
        <v>965</v>
      </c>
      <c r="AN622" s="47" t="s">
        <v>965</v>
      </c>
      <c r="AO622" s="47" t="s">
        <v>965</v>
      </c>
      <c r="AP622" s="47" t="s">
        <v>20</v>
      </c>
      <c r="AQ622" s="47" t="s">
        <v>20</v>
      </c>
      <c r="AR622" s="47" t="s">
        <v>20</v>
      </c>
      <c r="AS622" s="47" t="s">
        <v>965</v>
      </c>
      <c r="AT622" s="47" t="s">
        <v>965</v>
      </c>
      <c r="AU622" s="47" t="s">
        <v>965</v>
      </c>
      <c r="AV622" s="47" t="s">
        <v>965</v>
      </c>
      <c r="AW622" s="47" t="s">
        <v>20</v>
      </c>
      <c r="AX622" s="47" t="s">
        <v>20</v>
      </c>
      <c r="AY622" s="42">
        <f>COUNTIFS($T622:$AX622,"P")</f>
        <v>20</v>
      </c>
      <c r="AZ622" s="42">
        <f>COUNTIFS($T622:$AX622,"HD")/2</f>
        <v>0</v>
      </c>
      <c r="BA622" s="42">
        <f>COUNTIFS($T622:$AX622,"DO")</f>
        <v>11</v>
      </c>
      <c r="BB622" s="1">
        <f>COUNTIFS($T622:$AX622,"UPL")</f>
        <v>0</v>
      </c>
      <c r="BC622" s="42">
        <f>COUNTIFS($T622:$AX622,"LWP")</f>
        <v>0</v>
      </c>
      <c r="BD622" s="42">
        <f>SUM(COUNTIFS($T622:$AX622,{"PAT","MAT"}))</f>
        <v>0</v>
      </c>
      <c r="BE622" s="42">
        <f>COUNTIFS($T622:$AX622,"HO")</f>
        <v>0</v>
      </c>
      <c r="BF622" s="42">
        <f>COUNTIFS($T622:$AX622,"NA")</f>
        <v>0</v>
      </c>
      <c r="BG622" s="42">
        <f>COUNTIFS($T622:$AX622,"PL")</f>
        <v>0</v>
      </c>
      <c r="BH622" s="42">
        <f>COUNTIFS($T622:$AX622,"CL")</f>
        <v>0</v>
      </c>
      <c r="BI622" s="42">
        <f>COUNTIFS($T622:$AX622,"BL")</f>
        <v>0</v>
      </c>
      <c r="BJ622" s="42">
        <f>COUNTIFS($T622:$AX622,"CO")</f>
        <v>0</v>
      </c>
      <c r="BK622" s="42">
        <f t="shared" si="57"/>
        <v>0</v>
      </c>
      <c r="BL622" s="42">
        <f t="shared" si="58"/>
        <v>1</v>
      </c>
      <c r="BM622" s="42">
        <f t="shared" si="59"/>
        <v>1</v>
      </c>
      <c r="BN622" s="42">
        <f>SUM(AY622:BJ622)+SUM(COUNTIFS(Q622:AX622,{"TERM","RESIGNED"}))</f>
        <v>31</v>
      </c>
      <c r="BO622" s="1" t="s">
        <v>45</v>
      </c>
      <c r="BP622" s="42" t="s">
        <v>1216</v>
      </c>
      <c r="BQ622" s="34"/>
    </row>
    <row r="623" spans="1:69" x14ac:dyDescent="0.25">
      <c r="A623" s="32">
        <f t="shared" si="60"/>
        <v>621</v>
      </c>
      <c r="B623" s="1" t="s">
        <v>36</v>
      </c>
      <c r="C623" s="1">
        <v>18759</v>
      </c>
      <c r="D623" s="27">
        <v>18759</v>
      </c>
      <c r="E623" s="1" t="s">
        <v>946</v>
      </c>
      <c r="F623" s="34" t="s">
        <v>755</v>
      </c>
      <c r="G623" s="34" t="s">
        <v>80</v>
      </c>
      <c r="H623" s="30">
        <v>44853</v>
      </c>
      <c r="I623" s="30" t="s">
        <v>39</v>
      </c>
      <c r="J623" s="30" t="s">
        <v>39</v>
      </c>
      <c r="K623" s="42">
        <f t="shared" ca="1" si="55"/>
        <v>449</v>
      </c>
      <c r="L623" s="44" t="str">
        <f t="shared" si="56"/>
        <v>Non Billable</v>
      </c>
      <c r="M623" s="34" t="s">
        <v>56</v>
      </c>
      <c r="N623" s="1" t="s">
        <v>41</v>
      </c>
      <c r="O623" s="1" t="s">
        <v>42</v>
      </c>
      <c r="P623" s="1"/>
      <c r="Q623" s="1"/>
      <c r="R623" s="1" t="s">
        <v>43</v>
      </c>
      <c r="S623" s="33" t="s">
        <v>102</v>
      </c>
      <c r="T623" s="47" t="s">
        <v>965</v>
      </c>
      <c r="U623" s="47" t="s">
        <v>20</v>
      </c>
      <c r="V623" s="47" t="s">
        <v>20</v>
      </c>
      <c r="W623" s="47" t="s">
        <v>965</v>
      </c>
      <c r="X623" s="47" t="s">
        <v>965</v>
      </c>
      <c r="Y623" s="47" t="s">
        <v>965</v>
      </c>
      <c r="Z623" s="47" t="s">
        <v>967</v>
      </c>
      <c r="AA623" s="47" t="s">
        <v>965</v>
      </c>
      <c r="AB623" s="47" t="s">
        <v>20</v>
      </c>
      <c r="AC623" s="47" t="s">
        <v>20</v>
      </c>
      <c r="AD623" s="47" t="s">
        <v>965</v>
      </c>
      <c r="AE623" s="47" t="s">
        <v>965</v>
      </c>
      <c r="AF623" s="47" t="s">
        <v>965</v>
      </c>
      <c r="AG623" s="47" t="s">
        <v>965</v>
      </c>
      <c r="AH623" s="47" t="s">
        <v>965</v>
      </c>
      <c r="AI623" s="47" t="s">
        <v>20</v>
      </c>
      <c r="AJ623" s="47" t="s">
        <v>20</v>
      </c>
      <c r="AK623" s="47" t="s">
        <v>965</v>
      </c>
      <c r="AL623" s="47" t="s">
        <v>965</v>
      </c>
      <c r="AM623" s="47" t="s">
        <v>965</v>
      </c>
      <c r="AN623" s="47" t="s">
        <v>965</v>
      </c>
      <c r="AO623" s="47" t="s">
        <v>965</v>
      </c>
      <c r="AP623" s="47" t="s">
        <v>20</v>
      </c>
      <c r="AQ623" s="47" t="s">
        <v>20</v>
      </c>
      <c r="AR623" s="47" t="s">
        <v>20</v>
      </c>
      <c r="AS623" s="47" t="s">
        <v>965</v>
      </c>
      <c r="AT623" s="47" t="s">
        <v>965</v>
      </c>
      <c r="AU623" s="47" t="s">
        <v>965</v>
      </c>
      <c r="AV623" s="47" t="s">
        <v>965</v>
      </c>
      <c r="AW623" s="47" t="s">
        <v>20</v>
      </c>
      <c r="AX623" s="47" t="s">
        <v>20</v>
      </c>
      <c r="AY623" s="42">
        <f>COUNTIFS($T623:$AX623,"P")</f>
        <v>19</v>
      </c>
      <c r="AZ623" s="42">
        <f>COUNTIFS($T623:$AX623,"HD")/2</f>
        <v>0</v>
      </c>
      <c r="BA623" s="42">
        <f>COUNTIFS($T623:$AX623,"DO")</f>
        <v>11</v>
      </c>
      <c r="BB623" s="1">
        <f>COUNTIFS($T623:$AX623,"UPL")</f>
        <v>0</v>
      </c>
      <c r="BC623" s="42">
        <f>COUNTIFS($T623:$AX623,"LWP")</f>
        <v>0</v>
      </c>
      <c r="BD623" s="42">
        <f>SUM(COUNTIFS($T623:$AX623,{"PAT","MAT"}))</f>
        <v>0</v>
      </c>
      <c r="BE623" s="42">
        <f>COUNTIFS($T623:$AX623,"HO")</f>
        <v>0</v>
      </c>
      <c r="BF623" s="42">
        <f>COUNTIFS($T623:$AX623,"NA")</f>
        <v>0</v>
      </c>
      <c r="BG623" s="42">
        <f>COUNTIFS($T623:$AX623,"PL")</f>
        <v>0</v>
      </c>
      <c r="BH623" s="42">
        <f>COUNTIFS($T623:$AX623,"CL")</f>
        <v>1</v>
      </c>
      <c r="BI623" s="42">
        <f>COUNTIFS($T623:$AX623,"BL")</f>
        <v>0</v>
      </c>
      <c r="BJ623" s="42">
        <f>COUNTIFS($T623:$AX623,"CO")</f>
        <v>0</v>
      </c>
      <c r="BK623" s="42">
        <f t="shared" si="57"/>
        <v>1</v>
      </c>
      <c r="BL623" s="42">
        <f t="shared" si="58"/>
        <v>1</v>
      </c>
      <c r="BM623" s="42">
        <f t="shared" si="59"/>
        <v>1</v>
      </c>
      <c r="BN623" s="42">
        <f>SUM(AY623:BJ623)+SUM(COUNTIFS(Q623:AX623,{"TERM","RESIGNED"}))</f>
        <v>31</v>
      </c>
      <c r="BO623" s="1" t="s">
        <v>45</v>
      </c>
      <c r="BP623" s="42" t="s">
        <v>1461</v>
      </c>
      <c r="BQ623" s="34"/>
    </row>
    <row r="624" spans="1:69" x14ac:dyDescent="0.25">
      <c r="A624" s="32">
        <f t="shared" si="60"/>
        <v>622</v>
      </c>
      <c r="B624" s="1" t="s">
        <v>36</v>
      </c>
      <c r="C624" s="1">
        <v>18760</v>
      </c>
      <c r="D624" s="27">
        <v>18760</v>
      </c>
      <c r="E624" s="1" t="s">
        <v>946</v>
      </c>
      <c r="F624" s="34" t="s">
        <v>756</v>
      </c>
      <c r="G624" s="34" t="s">
        <v>106</v>
      </c>
      <c r="H624" s="30">
        <v>44853</v>
      </c>
      <c r="I624" s="30" t="s">
        <v>39</v>
      </c>
      <c r="J624" s="30" t="s">
        <v>39</v>
      </c>
      <c r="K624" s="42">
        <f t="shared" ca="1" si="55"/>
        <v>449</v>
      </c>
      <c r="L624" s="44" t="str">
        <f t="shared" si="56"/>
        <v>Non Billable</v>
      </c>
      <c r="M624" s="34" t="s">
        <v>47</v>
      </c>
      <c r="N624" s="1" t="s">
        <v>41</v>
      </c>
      <c r="O624" s="1" t="s">
        <v>42</v>
      </c>
      <c r="P624" s="1"/>
      <c r="Q624" s="1"/>
      <c r="R624" s="1" t="s">
        <v>43</v>
      </c>
      <c r="S624" s="33" t="s">
        <v>264</v>
      </c>
      <c r="T624" s="47" t="s">
        <v>967</v>
      </c>
      <c r="U624" s="47" t="s">
        <v>20</v>
      </c>
      <c r="V624" s="47" t="s">
        <v>20</v>
      </c>
      <c r="W624" s="47" t="s">
        <v>967</v>
      </c>
      <c r="X624" s="47" t="s">
        <v>967</v>
      </c>
      <c r="Y624" s="47" t="s">
        <v>967</v>
      </c>
      <c r="Z624" s="47" t="s">
        <v>968</v>
      </c>
      <c r="AA624" s="47" t="s">
        <v>968</v>
      </c>
      <c r="AB624" s="47" t="s">
        <v>20</v>
      </c>
      <c r="AC624" s="47" t="s">
        <v>20</v>
      </c>
      <c r="AD624" s="47" t="s">
        <v>968</v>
      </c>
      <c r="AE624" s="47" t="s">
        <v>965</v>
      </c>
      <c r="AF624" s="47" t="s">
        <v>965</v>
      </c>
      <c r="AG624" s="47" t="s">
        <v>965</v>
      </c>
      <c r="AH624" s="47" t="s">
        <v>965</v>
      </c>
      <c r="AI624" s="47" t="s">
        <v>20</v>
      </c>
      <c r="AJ624" s="47" t="s">
        <v>20</v>
      </c>
      <c r="AK624" s="47" t="s">
        <v>965</v>
      </c>
      <c r="AL624" s="47" t="s">
        <v>965</v>
      </c>
      <c r="AM624" s="47" t="s">
        <v>965</v>
      </c>
      <c r="AN624" s="47" t="s">
        <v>965</v>
      </c>
      <c r="AO624" s="47" t="s">
        <v>965</v>
      </c>
      <c r="AP624" s="47" t="s">
        <v>20</v>
      </c>
      <c r="AQ624" s="47" t="s">
        <v>20</v>
      </c>
      <c r="AR624" s="47" t="s">
        <v>20</v>
      </c>
      <c r="AS624" s="47" t="s">
        <v>967</v>
      </c>
      <c r="AT624" s="47" t="s">
        <v>965</v>
      </c>
      <c r="AU624" s="47" t="s">
        <v>965</v>
      </c>
      <c r="AV624" s="47" t="s">
        <v>965</v>
      </c>
      <c r="AW624" s="47" t="s">
        <v>20</v>
      </c>
      <c r="AX624" s="47" t="s">
        <v>20</v>
      </c>
      <c r="AY624" s="42">
        <f>COUNTIFS($T624:$AX624,"P")</f>
        <v>12</v>
      </c>
      <c r="AZ624" s="42">
        <f>COUNTIFS($T624:$AX624,"HD")/2</f>
        <v>0</v>
      </c>
      <c r="BA624" s="42">
        <f>COUNTIFS($T624:$AX624,"DO")</f>
        <v>11</v>
      </c>
      <c r="BB624" s="1">
        <f>COUNTIFS($T624:$AX624,"UPL")</f>
        <v>0</v>
      </c>
      <c r="BC624" s="42">
        <f>COUNTIFS($T624:$AX624,"LWP")</f>
        <v>0</v>
      </c>
      <c r="BD624" s="42">
        <f>SUM(COUNTIFS($T624:$AX624,{"PAT","MAT"}))</f>
        <v>0</v>
      </c>
      <c r="BE624" s="42">
        <f>COUNTIFS($T624:$AX624,"HO")</f>
        <v>0</v>
      </c>
      <c r="BF624" s="42">
        <f>COUNTIFS($T624:$AX624,"NA")</f>
        <v>0</v>
      </c>
      <c r="BG624" s="42">
        <f>COUNTIFS($T624:$AX624,"PL")</f>
        <v>3</v>
      </c>
      <c r="BH624" s="42">
        <f>COUNTIFS($T624:$AX624,"CL")</f>
        <v>5</v>
      </c>
      <c r="BI624" s="42">
        <f>COUNTIFS($T624:$AX624,"BL")</f>
        <v>0</v>
      </c>
      <c r="BJ624" s="42">
        <f>COUNTIFS($T624:$AX624,"CO")</f>
        <v>0</v>
      </c>
      <c r="BK624" s="42">
        <f t="shared" si="57"/>
        <v>8</v>
      </c>
      <c r="BL624" s="42">
        <f t="shared" si="58"/>
        <v>0</v>
      </c>
      <c r="BM624" s="42">
        <f t="shared" si="59"/>
        <v>0</v>
      </c>
      <c r="BN624" s="42">
        <f>SUM(AY624:BJ624)+SUM(COUNTIFS(Q624:AX624,{"TERM","RESIGNED"}))</f>
        <v>31</v>
      </c>
      <c r="BO624" s="1" t="s">
        <v>45</v>
      </c>
      <c r="BP624" s="42" t="s">
        <v>1021</v>
      </c>
      <c r="BQ624" s="34"/>
    </row>
    <row r="625" spans="1:69" x14ac:dyDescent="0.25">
      <c r="A625" s="32">
        <f t="shared" si="60"/>
        <v>623</v>
      </c>
      <c r="B625" s="1" t="s">
        <v>36</v>
      </c>
      <c r="C625" s="1">
        <v>18761</v>
      </c>
      <c r="D625" s="27">
        <v>18761</v>
      </c>
      <c r="E625" s="1" t="s">
        <v>946</v>
      </c>
      <c r="F625" s="34" t="s">
        <v>757</v>
      </c>
      <c r="G625" s="34" t="s">
        <v>106</v>
      </c>
      <c r="H625" s="30">
        <v>44853</v>
      </c>
      <c r="I625" s="30" t="s">
        <v>39</v>
      </c>
      <c r="J625" s="30" t="s">
        <v>39</v>
      </c>
      <c r="K625" s="42">
        <f t="shared" ca="1" si="55"/>
        <v>449</v>
      </c>
      <c r="L625" s="44" t="str">
        <f t="shared" si="56"/>
        <v>Non Billable</v>
      </c>
      <c r="M625" s="34" t="s">
        <v>47</v>
      </c>
      <c r="N625" s="1" t="s">
        <v>41</v>
      </c>
      <c r="O625" s="1" t="s">
        <v>42</v>
      </c>
      <c r="P625" s="1"/>
      <c r="Q625" s="1"/>
      <c r="R625" s="1" t="s">
        <v>43</v>
      </c>
      <c r="S625" s="33" t="s">
        <v>82</v>
      </c>
      <c r="T625" s="47" t="s">
        <v>965</v>
      </c>
      <c r="U625" s="47" t="s">
        <v>20</v>
      </c>
      <c r="V625" s="47" t="s">
        <v>20</v>
      </c>
      <c r="W625" s="47" t="s">
        <v>967</v>
      </c>
      <c r="X625" s="47" t="s">
        <v>965</v>
      </c>
      <c r="Y625" s="47" t="s">
        <v>965</v>
      </c>
      <c r="Z625" s="47" t="s">
        <v>965</v>
      </c>
      <c r="AA625" s="47" t="s">
        <v>965</v>
      </c>
      <c r="AB625" s="47" t="s">
        <v>20</v>
      </c>
      <c r="AC625" s="47" t="s">
        <v>20</v>
      </c>
      <c r="AD625" s="47" t="s">
        <v>965</v>
      </c>
      <c r="AE625" s="47" t="s">
        <v>965</v>
      </c>
      <c r="AF625" s="47" t="s">
        <v>965</v>
      </c>
      <c r="AG625" s="47" t="s">
        <v>965</v>
      </c>
      <c r="AH625" s="47" t="s">
        <v>965</v>
      </c>
      <c r="AI625" s="47" t="s">
        <v>20</v>
      </c>
      <c r="AJ625" s="47" t="s">
        <v>20</v>
      </c>
      <c r="AK625" s="47" t="s">
        <v>965</v>
      </c>
      <c r="AL625" s="47" t="s">
        <v>965</v>
      </c>
      <c r="AM625" s="47" t="s">
        <v>965</v>
      </c>
      <c r="AN625" s="47" t="s">
        <v>967</v>
      </c>
      <c r="AO625" s="47" t="s">
        <v>965</v>
      </c>
      <c r="AP625" s="47" t="s">
        <v>20</v>
      </c>
      <c r="AQ625" s="47" t="s">
        <v>20</v>
      </c>
      <c r="AR625" s="47" t="s">
        <v>20</v>
      </c>
      <c r="AS625" s="47" t="s">
        <v>965</v>
      </c>
      <c r="AT625" s="47" t="s">
        <v>965</v>
      </c>
      <c r="AU625" s="47" t="s">
        <v>965</v>
      </c>
      <c r="AV625" s="47" t="s">
        <v>965</v>
      </c>
      <c r="AW625" s="47" t="s">
        <v>20</v>
      </c>
      <c r="AX625" s="47" t="s">
        <v>20</v>
      </c>
      <c r="AY625" s="42">
        <f>COUNTIFS($T625:$AX625,"P")</f>
        <v>18</v>
      </c>
      <c r="AZ625" s="42">
        <f>COUNTIFS($T625:$AX625,"HD")/2</f>
        <v>0</v>
      </c>
      <c r="BA625" s="42">
        <f>COUNTIFS($T625:$AX625,"DO")</f>
        <v>11</v>
      </c>
      <c r="BB625" s="1">
        <f>COUNTIFS($T625:$AX625,"UPL")</f>
        <v>0</v>
      </c>
      <c r="BC625" s="42">
        <f>COUNTIFS($T625:$AX625,"LWP")</f>
        <v>0</v>
      </c>
      <c r="BD625" s="42">
        <f>SUM(COUNTIFS($T625:$AX625,{"PAT","MAT"}))</f>
        <v>0</v>
      </c>
      <c r="BE625" s="42">
        <f>COUNTIFS($T625:$AX625,"HO")</f>
        <v>0</v>
      </c>
      <c r="BF625" s="42">
        <f>COUNTIFS($T625:$AX625,"NA")</f>
        <v>0</v>
      </c>
      <c r="BG625" s="42">
        <f>COUNTIFS($T625:$AX625,"PL")</f>
        <v>0</v>
      </c>
      <c r="BH625" s="42">
        <f>COUNTIFS($T625:$AX625,"CL")</f>
        <v>2</v>
      </c>
      <c r="BI625" s="42">
        <f>COUNTIFS($T625:$AX625,"BL")</f>
        <v>0</v>
      </c>
      <c r="BJ625" s="42">
        <f>COUNTIFS($T625:$AX625,"CO")</f>
        <v>0</v>
      </c>
      <c r="BK625" s="42">
        <f t="shared" si="57"/>
        <v>2</v>
      </c>
      <c r="BL625" s="42">
        <f t="shared" si="58"/>
        <v>1</v>
      </c>
      <c r="BM625" s="42">
        <f t="shared" si="59"/>
        <v>1</v>
      </c>
      <c r="BN625" s="42">
        <f>SUM(AY625:BJ625)+SUM(COUNTIFS(Q625:AX625,{"TERM","RESIGNED"}))</f>
        <v>31</v>
      </c>
      <c r="BO625" s="1" t="s">
        <v>45</v>
      </c>
      <c r="BP625" s="42" t="s">
        <v>1219</v>
      </c>
      <c r="BQ625" s="34"/>
    </row>
    <row r="626" spans="1:69" x14ac:dyDescent="0.25">
      <c r="A626" s="32">
        <f t="shared" si="60"/>
        <v>624</v>
      </c>
      <c r="B626" s="1" t="s">
        <v>36</v>
      </c>
      <c r="C626" s="1">
        <v>18763</v>
      </c>
      <c r="D626" s="27">
        <v>18763</v>
      </c>
      <c r="E626" s="1" t="s">
        <v>946</v>
      </c>
      <c r="F626" s="34" t="s">
        <v>758</v>
      </c>
      <c r="G626" s="34" t="s">
        <v>106</v>
      </c>
      <c r="H626" s="30">
        <v>44853</v>
      </c>
      <c r="I626" s="30" t="s">
        <v>39</v>
      </c>
      <c r="J626" s="30" t="s">
        <v>39</v>
      </c>
      <c r="K626" s="42">
        <f t="shared" ca="1" si="55"/>
        <v>449</v>
      </c>
      <c r="L626" s="44" t="str">
        <f t="shared" si="56"/>
        <v>Non Billable</v>
      </c>
      <c r="M626" s="34" t="s">
        <v>47</v>
      </c>
      <c r="N626" s="1" t="s">
        <v>41</v>
      </c>
      <c r="O626" s="1" t="s">
        <v>42</v>
      </c>
      <c r="P626" s="1"/>
      <c r="Q626" s="1"/>
      <c r="R626" s="1" t="s">
        <v>43</v>
      </c>
      <c r="S626" s="33" t="s">
        <v>82</v>
      </c>
      <c r="T626" s="47" t="s">
        <v>965</v>
      </c>
      <c r="U626" s="47" t="s">
        <v>20</v>
      </c>
      <c r="V626" s="47" t="s">
        <v>20</v>
      </c>
      <c r="W626" s="47" t="s">
        <v>967</v>
      </c>
      <c r="X626" s="47" t="s">
        <v>968</v>
      </c>
      <c r="Y626" s="47" t="s">
        <v>968</v>
      </c>
      <c r="Z626" s="47" t="s">
        <v>968</v>
      </c>
      <c r="AA626" s="47" t="s">
        <v>968</v>
      </c>
      <c r="AB626" s="47" t="s">
        <v>20</v>
      </c>
      <c r="AC626" s="47" t="s">
        <v>20</v>
      </c>
      <c r="AD626" s="47" t="s">
        <v>965</v>
      </c>
      <c r="AE626" s="47" t="s">
        <v>965</v>
      </c>
      <c r="AF626" s="47" t="s">
        <v>965</v>
      </c>
      <c r="AG626" s="47" t="s">
        <v>965</v>
      </c>
      <c r="AH626" s="47" t="s">
        <v>965</v>
      </c>
      <c r="AI626" s="47" t="s">
        <v>20</v>
      </c>
      <c r="AJ626" s="47" t="s">
        <v>20</v>
      </c>
      <c r="AK626" s="47" t="s">
        <v>965</v>
      </c>
      <c r="AL626" s="47" t="s">
        <v>965</v>
      </c>
      <c r="AM626" s="47" t="s">
        <v>965</v>
      </c>
      <c r="AN626" s="47" t="s">
        <v>965</v>
      </c>
      <c r="AO626" s="47" t="s">
        <v>965</v>
      </c>
      <c r="AP626" s="47" t="s">
        <v>20</v>
      </c>
      <c r="AQ626" s="47" t="s">
        <v>20</v>
      </c>
      <c r="AR626" s="47" t="s">
        <v>20</v>
      </c>
      <c r="AS626" s="47" t="s">
        <v>965</v>
      </c>
      <c r="AT626" s="47" t="s">
        <v>967</v>
      </c>
      <c r="AU626" s="47" t="s">
        <v>968</v>
      </c>
      <c r="AV626" s="47" t="s">
        <v>965</v>
      </c>
      <c r="AW626" s="47" t="s">
        <v>20</v>
      </c>
      <c r="AX626" s="47" t="s">
        <v>20</v>
      </c>
      <c r="AY626" s="42">
        <f>COUNTIFS($T626:$AX626,"P")</f>
        <v>13</v>
      </c>
      <c r="AZ626" s="42">
        <f>COUNTIFS($T626:$AX626,"HD")/2</f>
        <v>0</v>
      </c>
      <c r="BA626" s="42">
        <f>COUNTIFS($T626:$AX626,"DO")</f>
        <v>11</v>
      </c>
      <c r="BB626" s="1">
        <f>COUNTIFS($T626:$AX626,"UPL")</f>
        <v>0</v>
      </c>
      <c r="BC626" s="42">
        <f>COUNTIFS($T626:$AX626,"LWP")</f>
        <v>0</v>
      </c>
      <c r="BD626" s="42">
        <f>SUM(COUNTIFS($T626:$AX626,{"PAT","MAT"}))</f>
        <v>0</v>
      </c>
      <c r="BE626" s="42">
        <f>COUNTIFS($T626:$AX626,"HO")</f>
        <v>0</v>
      </c>
      <c r="BF626" s="42">
        <f>COUNTIFS($T626:$AX626,"NA")</f>
        <v>0</v>
      </c>
      <c r="BG626" s="42">
        <f>COUNTIFS($T626:$AX626,"PL")</f>
        <v>5</v>
      </c>
      <c r="BH626" s="42">
        <f>COUNTIFS($T626:$AX626,"CL")</f>
        <v>2</v>
      </c>
      <c r="BI626" s="42">
        <f>COUNTIFS($T626:$AX626,"BL")</f>
        <v>0</v>
      </c>
      <c r="BJ626" s="42">
        <f>COUNTIFS($T626:$AX626,"CO")</f>
        <v>0</v>
      </c>
      <c r="BK626" s="42">
        <f t="shared" si="57"/>
        <v>7</v>
      </c>
      <c r="BL626" s="42">
        <f t="shared" si="58"/>
        <v>0</v>
      </c>
      <c r="BM626" s="42">
        <f t="shared" si="59"/>
        <v>1</v>
      </c>
      <c r="BN626" s="42">
        <f>SUM(AY626:BJ626)+SUM(COUNTIFS(Q626:AX626,{"TERM","RESIGNED"}))</f>
        <v>31</v>
      </c>
      <c r="BO626" s="1" t="s">
        <v>45</v>
      </c>
      <c r="BP626" s="42" t="s">
        <v>1024</v>
      </c>
      <c r="BQ626" s="34"/>
    </row>
    <row r="627" spans="1:69" x14ac:dyDescent="0.25">
      <c r="A627" s="32">
        <f t="shared" si="60"/>
        <v>625</v>
      </c>
      <c r="B627" s="1" t="s">
        <v>36</v>
      </c>
      <c r="C627" s="1">
        <v>18764</v>
      </c>
      <c r="D627" s="27">
        <v>18764</v>
      </c>
      <c r="E627" s="1" t="s">
        <v>946</v>
      </c>
      <c r="F627" s="34" t="s">
        <v>947</v>
      </c>
      <c r="G627" s="34" t="s">
        <v>106</v>
      </c>
      <c r="H627" s="30">
        <v>44853</v>
      </c>
      <c r="I627" s="30" t="s">
        <v>39</v>
      </c>
      <c r="J627" s="30" t="s">
        <v>39</v>
      </c>
      <c r="K627" s="42">
        <f t="shared" ca="1" si="55"/>
        <v>449</v>
      </c>
      <c r="L627" s="44" t="str">
        <f t="shared" si="56"/>
        <v>Non Billable</v>
      </c>
      <c r="M627" s="34" t="s">
        <v>47</v>
      </c>
      <c r="N627" s="1" t="s">
        <v>41</v>
      </c>
      <c r="O627" s="1" t="s">
        <v>42</v>
      </c>
      <c r="P627" s="1"/>
      <c r="Q627" s="1"/>
      <c r="R627" s="1" t="s">
        <v>43</v>
      </c>
      <c r="S627" s="33" t="s">
        <v>264</v>
      </c>
      <c r="T627" s="47" t="s">
        <v>965</v>
      </c>
      <c r="U627" s="47" t="s">
        <v>20</v>
      </c>
      <c r="V627" s="47" t="s">
        <v>20</v>
      </c>
      <c r="W627" s="47" t="s">
        <v>965</v>
      </c>
      <c r="X627" s="47" t="s">
        <v>965</v>
      </c>
      <c r="Y627" s="47" t="s">
        <v>965</v>
      </c>
      <c r="Z627" s="47" t="s">
        <v>965</v>
      </c>
      <c r="AA627" s="47" t="s">
        <v>965</v>
      </c>
      <c r="AB627" s="47" t="s">
        <v>20</v>
      </c>
      <c r="AC627" s="47" t="s">
        <v>20</v>
      </c>
      <c r="AD627" s="47" t="s">
        <v>965</v>
      </c>
      <c r="AE627" s="47" t="s">
        <v>967</v>
      </c>
      <c r="AF627" s="47" t="s">
        <v>965</v>
      </c>
      <c r="AG627" s="47" t="s">
        <v>965</v>
      </c>
      <c r="AH627" s="47" t="s">
        <v>965</v>
      </c>
      <c r="AI627" s="47" t="s">
        <v>20</v>
      </c>
      <c r="AJ627" s="47" t="s">
        <v>20</v>
      </c>
      <c r="AK627" s="47" t="s">
        <v>965</v>
      </c>
      <c r="AL627" s="47" t="s">
        <v>965</v>
      </c>
      <c r="AM627" s="47" t="s">
        <v>965</v>
      </c>
      <c r="AN627" s="47" t="s">
        <v>965</v>
      </c>
      <c r="AO627" s="47" t="s">
        <v>965</v>
      </c>
      <c r="AP627" s="47" t="s">
        <v>20</v>
      </c>
      <c r="AQ627" s="47" t="s">
        <v>20</v>
      </c>
      <c r="AR627" s="47" t="s">
        <v>20</v>
      </c>
      <c r="AS627" s="47" t="s">
        <v>965</v>
      </c>
      <c r="AT627" s="47" t="s">
        <v>965</v>
      </c>
      <c r="AU627" s="47" t="s">
        <v>965</v>
      </c>
      <c r="AV627" s="47" t="s">
        <v>965</v>
      </c>
      <c r="AW627" s="47" t="s">
        <v>20</v>
      </c>
      <c r="AX627" s="47" t="s">
        <v>20</v>
      </c>
      <c r="AY627" s="42">
        <f>COUNTIFS($T627:$AX627,"P")</f>
        <v>19</v>
      </c>
      <c r="AZ627" s="42">
        <f>COUNTIFS($T627:$AX627,"HD")/2</f>
        <v>0</v>
      </c>
      <c r="BA627" s="42">
        <f>COUNTIFS($T627:$AX627,"DO")</f>
        <v>11</v>
      </c>
      <c r="BB627" s="1">
        <f>COUNTIFS($T627:$AX627,"UPL")</f>
        <v>0</v>
      </c>
      <c r="BC627" s="42">
        <f>COUNTIFS($T627:$AX627,"LWP")</f>
        <v>0</v>
      </c>
      <c r="BD627" s="42">
        <f>SUM(COUNTIFS($T627:$AX627,{"PAT","MAT"}))</f>
        <v>0</v>
      </c>
      <c r="BE627" s="42">
        <f>COUNTIFS($T627:$AX627,"HO")</f>
        <v>0</v>
      </c>
      <c r="BF627" s="42">
        <f>COUNTIFS($T627:$AX627,"NA")</f>
        <v>0</v>
      </c>
      <c r="BG627" s="42">
        <f>COUNTIFS($T627:$AX627,"PL")</f>
        <v>0</v>
      </c>
      <c r="BH627" s="42">
        <f>COUNTIFS($T627:$AX627,"CL")</f>
        <v>1</v>
      </c>
      <c r="BI627" s="42">
        <f>COUNTIFS($T627:$AX627,"BL")</f>
        <v>0</v>
      </c>
      <c r="BJ627" s="42">
        <f>COUNTIFS($T627:$AX627,"CO")</f>
        <v>0</v>
      </c>
      <c r="BK627" s="42">
        <f t="shared" si="57"/>
        <v>1</v>
      </c>
      <c r="BL627" s="42">
        <f t="shared" si="58"/>
        <v>1</v>
      </c>
      <c r="BM627" s="42">
        <f t="shared" si="59"/>
        <v>1</v>
      </c>
      <c r="BN627" s="42">
        <f>SUM(AY627:BJ627)+SUM(COUNTIFS(Q627:AX627,{"TERM","RESIGNED"}))</f>
        <v>31</v>
      </c>
      <c r="BO627" s="1" t="s">
        <v>45</v>
      </c>
      <c r="BP627" s="42" t="s">
        <v>1021</v>
      </c>
      <c r="BQ627" s="34"/>
    </row>
    <row r="628" spans="1:69" x14ac:dyDescent="0.25">
      <c r="A628" s="32">
        <f t="shared" si="60"/>
        <v>626</v>
      </c>
      <c r="B628" s="1" t="s">
        <v>36</v>
      </c>
      <c r="C628" s="1">
        <v>18765</v>
      </c>
      <c r="D628" s="27">
        <v>18765</v>
      </c>
      <c r="E628" s="1" t="s">
        <v>946</v>
      </c>
      <c r="F628" s="34" t="s">
        <v>759</v>
      </c>
      <c r="G628" s="34" t="s">
        <v>106</v>
      </c>
      <c r="H628" s="30">
        <v>44853</v>
      </c>
      <c r="I628" s="30" t="s">
        <v>39</v>
      </c>
      <c r="J628" s="30" t="s">
        <v>39</v>
      </c>
      <c r="K628" s="42">
        <f t="shared" ca="1" si="55"/>
        <v>449</v>
      </c>
      <c r="L628" s="44" t="str">
        <f t="shared" si="56"/>
        <v>Non Billable</v>
      </c>
      <c r="M628" s="34" t="s">
        <v>47</v>
      </c>
      <c r="N628" s="1" t="s">
        <v>41</v>
      </c>
      <c r="O628" s="1" t="s">
        <v>42</v>
      </c>
      <c r="P628" s="1"/>
      <c r="Q628" s="1"/>
      <c r="R628" s="1" t="s">
        <v>43</v>
      </c>
      <c r="S628" s="33" t="s">
        <v>82</v>
      </c>
      <c r="T628" s="47" t="s">
        <v>967</v>
      </c>
      <c r="U628" s="47" t="s">
        <v>20</v>
      </c>
      <c r="V628" s="47" t="s">
        <v>20</v>
      </c>
      <c r="W628" s="47" t="s">
        <v>965</v>
      </c>
      <c r="X628" s="47" t="s">
        <v>965</v>
      </c>
      <c r="Y628" s="47" t="s">
        <v>965</v>
      </c>
      <c r="Z628" s="47" t="s">
        <v>965</v>
      </c>
      <c r="AA628" s="47" t="s">
        <v>965</v>
      </c>
      <c r="AB628" s="47" t="s">
        <v>20</v>
      </c>
      <c r="AC628" s="47" t="s">
        <v>20</v>
      </c>
      <c r="AD628" s="47" t="s">
        <v>965</v>
      </c>
      <c r="AE628" s="47" t="s">
        <v>965</v>
      </c>
      <c r="AF628" s="47" t="s">
        <v>965</v>
      </c>
      <c r="AG628" s="47" t="s">
        <v>965</v>
      </c>
      <c r="AH628" s="47" t="s">
        <v>965</v>
      </c>
      <c r="AI628" s="47" t="s">
        <v>20</v>
      </c>
      <c r="AJ628" s="47" t="s">
        <v>20</v>
      </c>
      <c r="AK628" s="47" t="s">
        <v>965</v>
      </c>
      <c r="AL628" s="47" t="s">
        <v>965</v>
      </c>
      <c r="AM628" s="47" t="s">
        <v>965</v>
      </c>
      <c r="AN628" s="47" t="s">
        <v>967</v>
      </c>
      <c r="AO628" s="47" t="s">
        <v>967</v>
      </c>
      <c r="AP628" s="47" t="s">
        <v>20</v>
      </c>
      <c r="AQ628" s="47" t="s">
        <v>20</v>
      </c>
      <c r="AR628" s="47" t="s">
        <v>20</v>
      </c>
      <c r="AS628" s="47" t="s">
        <v>967</v>
      </c>
      <c r="AT628" s="47" t="s">
        <v>968</v>
      </c>
      <c r="AU628" s="47" t="s">
        <v>968</v>
      </c>
      <c r="AV628" s="47" t="s">
        <v>968</v>
      </c>
      <c r="AW628" s="47" t="s">
        <v>20</v>
      </c>
      <c r="AX628" s="47" t="s">
        <v>20</v>
      </c>
      <c r="AY628" s="42">
        <f>COUNTIFS($T628:$AX628,"P")</f>
        <v>13</v>
      </c>
      <c r="AZ628" s="42">
        <f>COUNTIFS($T628:$AX628,"HD")/2</f>
        <v>0</v>
      </c>
      <c r="BA628" s="42">
        <f>COUNTIFS($T628:$AX628,"DO")</f>
        <v>11</v>
      </c>
      <c r="BB628" s="1">
        <f>COUNTIFS($T628:$AX628,"UPL")</f>
        <v>0</v>
      </c>
      <c r="BC628" s="42">
        <f>COUNTIFS($T628:$AX628,"LWP")</f>
        <v>0</v>
      </c>
      <c r="BD628" s="42">
        <f>SUM(COUNTIFS($T628:$AX628,{"PAT","MAT"}))</f>
        <v>0</v>
      </c>
      <c r="BE628" s="42">
        <f>COUNTIFS($T628:$AX628,"HO")</f>
        <v>0</v>
      </c>
      <c r="BF628" s="42">
        <f>COUNTIFS($T628:$AX628,"NA")</f>
        <v>0</v>
      </c>
      <c r="BG628" s="42">
        <f>COUNTIFS($T628:$AX628,"PL")</f>
        <v>3</v>
      </c>
      <c r="BH628" s="42">
        <f>COUNTIFS($T628:$AX628,"CL")</f>
        <v>4</v>
      </c>
      <c r="BI628" s="42">
        <f>COUNTIFS($T628:$AX628,"BL")</f>
        <v>0</v>
      </c>
      <c r="BJ628" s="42">
        <f>COUNTIFS($T628:$AX628,"CO")</f>
        <v>0</v>
      </c>
      <c r="BK628" s="42">
        <f t="shared" si="57"/>
        <v>7</v>
      </c>
      <c r="BL628" s="42">
        <f t="shared" si="58"/>
        <v>0</v>
      </c>
      <c r="BM628" s="42">
        <f t="shared" si="59"/>
        <v>1</v>
      </c>
      <c r="BN628" s="42">
        <f>SUM(AY628:BJ628)+SUM(COUNTIFS(Q628:AX628,{"TERM","RESIGNED"}))</f>
        <v>31</v>
      </c>
      <c r="BO628" s="1" t="s">
        <v>45</v>
      </c>
      <c r="BP628" s="42" t="s">
        <v>1021</v>
      </c>
      <c r="BQ628" s="34"/>
    </row>
    <row r="629" spans="1:69" x14ac:dyDescent="0.25">
      <c r="A629" s="32">
        <f t="shared" si="60"/>
        <v>627</v>
      </c>
      <c r="B629" s="1" t="s">
        <v>36</v>
      </c>
      <c r="C629" s="1">
        <v>18766</v>
      </c>
      <c r="D629" s="27">
        <v>18766</v>
      </c>
      <c r="E629" s="1" t="s">
        <v>946</v>
      </c>
      <c r="F629" s="34" t="s">
        <v>760</v>
      </c>
      <c r="G629" s="34" t="s">
        <v>106</v>
      </c>
      <c r="H629" s="30">
        <v>44853</v>
      </c>
      <c r="I629" s="30" t="s">
        <v>39</v>
      </c>
      <c r="J629" s="30" t="s">
        <v>39</v>
      </c>
      <c r="K629" s="42">
        <f t="shared" ca="1" si="55"/>
        <v>449</v>
      </c>
      <c r="L629" s="44" t="str">
        <f t="shared" si="56"/>
        <v>Non Billable</v>
      </c>
      <c r="M629" s="34" t="s">
        <v>47</v>
      </c>
      <c r="N629" s="1" t="s">
        <v>41</v>
      </c>
      <c r="O629" s="1" t="s">
        <v>42</v>
      </c>
      <c r="P629" s="1"/>
      <c r="Q629" s="1"/>
      <c r="R629" s="1" t="s">
        <v>43</v>
      </c>
      <c r="S629" s="33" t="s">
        <v>71</v>
      </c>
      <c r="T629" s="47" t="s">
        <v>967</v>
      </c>
      <c r="U629" s="47" t="s">
        <v>20</v>
      </c>
      <c r="V629" s="47" t="s">
        <v>20</v>
      </c>
      <c r="W629" s="47" t="s">
        <v>965</v>
      </c>
      <c r="X629" s="47" t="s">
        <v>965</v>
      </c>
      <c r="Y629" s="47" t="s">
        <v>965</v>
      </c>
      <c r="Z629" s="47" t="s">
        <v>965</v>
      </c>
      <c r="AA629" s="47" t="s">
        <v>965</v>
      </c>
      <c r="AB629" s="47" t="s">
        <v>20</v>
      </c>
      <c r="AC629" s="47" t="s">
        <v>20</v>
      </c>
      <c r="AD629" s="47" t="s">
        <v>965</v>
      </c>
      <c r="AE629" s="47" t="s">
        <v>965</v>
      </c>
      <c r="AF629" s="47" t="s">
        <v>965</v>
      </c>
      <c r="AG629" s="47" t="s">
        <v>965</v>
      </c>
      <c r="AH629" s="47" t="s">
        <v>965</v>
      </c>
      <c r="AI629" s="47" t="s">
        <v>20</v>
      </c>
      <c r="AJ629" s="47" t="s">
        <v>20</v>
      </c>
      <c r="AK629" s="47" t="s">
        <v>965</v>
      </c>
      <c r="AL629" s="47" t="s">
        <v>965</v>
      </c>
      <c r="AM629" s="47" t="s">
        <v>965</v>
      </c>
      <c r="AN629" s="47" t="s">
        <v>965</v>
      </c>
      <c r="AO629" s="47" t="s">
        <v>965</v>
      </c>
      <c r="AP629" s="47" t="s">
        <v>20</v>
      </c>
      <c r="AQ629" s="47" t="s">
        <v>20</v>
      </c>
      <c r="AR629" s="47" t="s">
        <v>20</v>
      </c>
      <c r="AS629" s="47" t="s">
        <v>965</v>
      </c>
      <c r="AT629" s="47" t="s">
        <v>965</v>
      </c>
      <c r="AU629" s="47" t="s">
        <v>965</v>
      </c>
      <c r="AV629" s="47" t="s">
        <v>967</v>
      </c>
      <c r="AW629" s="47" t="s">
        <v>20</v>
      </c>
      <c r="AX629" s="47" t="s">
        <v>20</v>
      </c>
      <c r="AY629" s="42">
        <f>COUNTIFS($T629:$AX629,"P")</f>
        <v>18</v>
      </c>
      <c r="AZ629" s="42">
        <f>COUNTIFS($T629:$AX629,"HD")/2</f>
        <v>0</v>
      </c>
      <c r="BA629" s="42">
        <f>COUNTIFS($T629:$AX629,"DO")</f>
        <v>11</v>
      </c>
      <c r="BB629" s="1">
        <f>COUNTIFS($T629:$AX629,"UPL")</f>
        <v>0</v>
      </c>
      <c r="BC629" s="42">
        <f>COUNTIFS($T629:$AX629,"LWP")</f>
        <v>0</v>
      </c>
      <c r="BD629" s="42">
        <f>SUM(COUNTIFS($T629:$AX629,{"PAT","MAT"}))</f>
        <v>0</v>
      </c>
      <c r="BE629" s="42">
        <f>COUNTIFS($T629:$AX629,"HO")</f>
        <v>0</v>
      </c>
      <c r="BF629" s="42">
        <f>COUNTIFS($T629:$AX629,"NA")</f>
        <v>0</v>
      </c>
      <c r="BG629" s="42">
        <f>COUNTIFS($T629:$AX629,"PL")</f>
        <v>0</v>
      </c>
      <c r="BH629" s="42">
        <f>COUNTIFS($T629:$AX629,"CL")</f>
        <v>2</v>
      </c>
      <c r="BI629" s="42">
        <f>COUNTIFS($T629:$AX629,"BL")</f>
        <v>0</v>
      </c>
      <c r="BJ629" s="42">
        <f>COUNTIFS($T629:$AX629,"CO")</f>
        <v>0</v>
      </c>
      <c r="BK629" s="42">
        <f t="shared" si="57"/>
        <v>2</v>
      </c>
      <c r="BL629" s="42">
        <f t="shared" si="58"/>
        <v>1</v>
      </c>
      <c r="BM629" s="42">
        <f t="shared" si="59"/>
        <v>1</v>
      </c>
      <c r="BN629" s="42">
        <f>SUM(AY629:BJ629)+SUM(COUNTIFS(Q629:AX629,{"TERM","RESIGNED"}))</f>
        <v>31</v>
      </c>
      <c r="BO629" s="1" t="s">
        <v>45</v>
      </c>
      <c r="BP629" s="42" t="s">
        <v>1021</v>
      </c>
      <c r="BQ629" s="34"/>
    </row>
    <row r="630" spans="1:69" x14ac:dyDescent="0.25">
      <c r="A630" s="32">
        <f t="shared" si="60"/>
        <v>628</v>
      </c>
      <c r="B630" s="1" t="s">
        <v>36</v>
      </c>
      <c r="C630" s="1">
        <v>18791</v>
      </c>
      <c r="D630" s="27">
        <v>18791</v>
      </c>
      <c r="E630" s="1" t="s">
        <v>946</v>
      </c>
      <c r="F630" s="34" t="s">
        <v>762</v>
      </c>
      <c r="G630" s="34" t="s">
        <v>106</v>
      </c>
      <c r="H630" s="30">
        <v>44859</v>
      </c>
      <c r="I630" s="30" t="s">
        <v>39</v>
      </c>
      <c r="J630" s="30" t="s">
        <v>39</v>
      </c>
      <c r="K630" s="42">
        <f t="shared" ca="1" si="55"/>
        <v>443</v>
      </c>
      <c r="L630" s="44" t="str">
        <f t="shared" si="56"/>
        <v>Non Billable</v>
      </c>
      <c r="M630" s="34" t="s">
        <v>47</v>
      </c>
      <c r="N630" s="1" t="s">
        <v>41</v>
      </c>
      <c r="O630" s="1" t="s">
        <v>42</v>
      </c>
      <c r="P630" s="1"/>
      <c r="Q630" s="1"/>
      <c r="R630" s="1" t="s">
        <v>43</v>
      </c>
      <c r="S630" s="33" t="s">
        <v>264</v>
      </c>
      <c r="T630" s="47" t="s">
        <v>965</v>
      </c>
      <c r="U630" s="47" t="s">
        <v>20</v>
      </c>
      <c r="V630" s="47" t="s">
        <v>20</v>
      </c>
      <c r="W630" s="47" t="s">
        <v>965</v>
      </c>
      <c r="X630" s="47" t="s">
        <v>965</v>
      </c>
      <c r="Y630" s="47" t="s">
        <v>965</v>
      </c>
      <c r="Z630" s="47" t="s">
        <v>965</v>
      </c>
      <c r="AA630" s="47" t="s">
        <v>965</v>
      </c>
      <c r="AB630" s="47" t="s">
        <v>20</v>
      </c>
      <c r="AC630" s="47" t="s">
        <v>20</v>
      </c>
      <c r="AD630" s="47" t="s">
        <v>965</v>
      </c>
      <c r="AE630" s="47" t="s">
        <v>965</v>
      </c>
      <c r="AF630" s="47" t="s">
        <v>965</v>
      </c>
      <c r="AG630" s="47" t="s">
        <v>967</v>
      </c>
      <c r="AH630" s="47" t="s">
        <v>968</v>
      </c>
      <c r="AI630" s="47" t="s">
        <v>20</v>
      </c>
      <c r="AJ630" s="47" t="s">
        <v>20</v>
      </c>
      <c r="AK630" s="47" t="s">
        <v>968</v>
      </c>
      <c r="AL630" s="47" t="s">
        <v>968</v>
      </c>
      <c r="AM630" s="47" t="s">
        <v>968</v>
      </c>
      <c r="AN630" s="47" t="s">
        <v>965</v>
      </c>
      <c r="AO630" s="47" t="s">
        <v>965</v>
      </c>
      <c r="AP630" s="47" t="s">
        <v>20</v>
      </c>
      <c r="AQ630" s="47" t="s">
        <v>20</v>
      </c>
      <c r="AR630" s="47" t="s">
        <v>20</v>
      </c>
      <c r="AS630" s="47" t="s">
        <v>965</v>
      </c>
      <c r="AT630" s="47" t="s">
        <v>965</v>
      </c>
      <c r="AU630" s="47" t="s">
        <v>965</v>
      </c>
      <c r="AV630" s="47" t="s">
        <v>967</v>
      </c>
      <c r="AW630" s="47" t="s">
        <v>20</v>
      </c>
      <c r="AX630" s="47" t="s">
        <v>20</v>
      </c>
      <c r="AY630" s="42">
        <f>COUNTIFS($T630:$AX630,"P")</f>
        <v>14</v>
      </c>
      <c r="AZ630" s="42">
        <f>COUNTIFS($T630:$AX630,"HD")/2</f>
        <v>0</v>
      </c>
      <c r="BA630" s="42">
        <f>COUNTIFS($T630:$AX630,"DO")</f>
        <v>11</v>
      </c>
      <c r="BB630" s="1">
        <f>COUNTIFS($T630:$AX630,"UPL")</f>
        <v>0</v>
      </c>
      <c r="BC630" s="42">
        <f>COUNTIFS($T630:$AX630,"LWP")</f>
        <v>0</v>
      </c>
      <c r="BD630" s="42">
        <f>SUM(COUNTIFS($T630:$AX630,{"PAT","MAT"}))</f>
        <v>0</v>
      </c>
      <c r="BE630" s="42">
        <f>COUNTIFS($T630:$AX630,"HO")</f>
        <v>0</v>
      </c>
      <c r="BF630" s="42">
        <f>COUNTIFS($T630:$AX630,"NA")</f>
        <v>0</v>
      </c>
      <c r="BG630" s="42">
        <f>COUNTIFS($T630:$AX630,"PL")</f>
        <v>4</v>
      </c>
      <c r="BH630" s="42">
        <f>COUNTIFS($T630:$AX630,"CL")</f>
        <v>2</v>
      </c>
      <c r="BI630" s="42">
        <f>COUNTIFS($T630:$AX630,"BL")</f>
        <v>0</v>
      </c>
      <c r="BJ630" s="42">
        <f>COUNTIFS($T630:$AX630,"CO")</f>
        <v>0</v>
      </c>
      <c r="BK630" s="42">
        <f t="shared" si="57"/>
        <v>6</v>
      </c>
      <c r="BL630" s="42">
        <f t="shared" si="58"/>
        <v>0</v>
      </c>
      <c r="BM630" s="42">
        <f t="shared" si="59"/>
        <v>1</v>
      </c>
      <c r="BN630" s="42">
        <f>SUM(AY630:BJ630)+SUM(COUNTIFS(Q630:AX630,{"TERM","RESIGNED"}))</f>
        <v>31</v>
      </c>
      <c r="BO630" s="1" t="s">
        <v>45</v>
      </c>
      <c r="BP630" s="42" t="s">
        <v>1023</v>
      </c>
      <c r="BQ630" s="34"/>
    </row>
    <row r="631" spans="1:69" x14ac:dyDescent="0.25">
      <c r="A631" s="32">
        <f t="shared" si="60"/>
        <v>629</v>
      </c>
      <c r="B631" s="1" t="s">
        <v>36</v>
      </c>
      <c r="C631" s="1">
        <v>18809</v>
      </c>
      <c r="D631" s="27">
        <v>18809</v>
      </c>
      <c r="E631" s="1" t="s">
        <v>945</v>
      </c>
      <c r="F631" s="34" t="s">
        <v>763</v>
      </c>
      <c r="G631" s="34" t="s">
        <v>80</v>
      </c>
      <c r="H631" s="30">
        <v>44862</v>
      </c>
      <c r="I631" s="30" t="s">
        <v>39</v>
      </c>
      <c r="J631" s="30" t="s">
        <v>39</v>
      </c>
      <c r="K631" s="42">
        <f t="shared" ca="1" si="55"/>
        <v>440</v>
      </c>
      <c r="L631" s="44" t="str">
        <f t="shared" si="56"/>
        <v>Non Billable</v>
      </c>
      <c r="M631" s="34" t="s">
        <v>56</v>
      </c>
      <c r="N631" s="1" t="s">
        <v>41</v>
      </c>
      <c r="O631" s="1" t="s">
        <v>42</v>
      </c>
      <c r="P631" s="1"/>
      <c r="Q631" s="1"/>
      <c r="R631" s="1" t="s">
        <v>43</v>
      </c>
      <c r="S631" s="33" t="s">
        <v>990</v>
      </c>
      <c r="T631" s="47" t="s">
        <v>965</v>
      </c>
      <c r="U631" s="47" t="s">
        <v>20</v>
      </c>
      <c r="V631" s="47" t="s">
        <v>20</v>
      </c>
      <c r="W631" s="47" t="s">
        <v>965</v>
      </c>
      <c r="X631" s="47" t="s">
        <v>965</v>
      </c>
      <c r="Y631" s="47" t="s">
        <v>965</v>
      </c>
      <c r="Z631" s="47" t="s">
        <v>965</v>
      </c>
      <c r="AA631" s="47" t="s">
        <v>965</v>
      </c>
      <c r="AB631" s="47" t="s">
        <v>20</v>
      </c>
      <c r="AC631" s="47" t="s">
        <v>20</v>
      </c>
      <c r="AD631" s="47" t="s">
        <v>965</v>
      </c>
      <c r="AE631" s="47" t="s">
        <v>965</v>
      </c>
      <c r="AF631" s="47" t="s">
        <v>965</v>
      </c>
      <c r="AG631" s="47" t="s">
        <v>965</v>
      </c>
      <c r="AH631" s="47" t="s">
        <v>965</v>
      </c>
      <c r="AI631" s="47" t="s">
        <v>20</v>
      </c>
      <c r="AJ631" s="47" t="s">
        <v>20</v>
      </c>
      <c r="AK631" s="47" t="s">
        <v>965</v>
      </c>
      <c r="AL631" s="47" t="s">
        <v>965</v>
      </c>
      <c r="AM631" s="47" t="s">
        <v>965</v>
      </c>
      <c r="AN631" s="47" t="s">
        <v>967</v>
      </c>
      <c r="AO631" s="47" t="s">
        <v>967</v>
      </c>
      <c r="AP631" s="47" t="s">
        <v>20</v>
      </c>
      <c r="AQ631" s="47" t="s">
        <v>20</v>
      </c>
      <c r="AR631" s="47" t="s">
        <v>20</v>
      </c>
      <c r="AS631" s="47" t="s">
        <v>968</v>
      </c>
      <c r="AT631" s="47" t="s">
        <v>968</v>
      </c>
      <c r="AU631" s="47" t="s">
        <v>968</v>
      </c>
      <c r="AV631" s="47" t="s">
        <v>968</v>
      </c>
      <c r="AW631" s="47" t="s">
        <v>20</v>
      </c>
      <c r="AX631" s="47" t="s">
        <v>20</v>
      </c>
      <c r="AY631" s="42">
        <f>COUNTIFS($T631:$AX631,"P")</f>
        <v>14</v>
      </c>
      <c r="AZ631" s="42">
        <f>COUNTIFS($T631:$AX631,"HD")/2</f>
        <v>0</v>
      </c>
      <c r="BA631" s="42">
        <f>COUNTIFS($T631:$AX631,"DO")</f>
        <v>11</v>
      </c>
      <c r="BB631" s="1">
        <f>COUNTIFS($T631:$AX631,"UPL")</f>
        <v>0</v>
      </c>
      <c r="BC631" s="42">
        <f>COUNTIFS($T631:$AX631,"LWP")</f>
        <v>0</v>
      </c>
      <c r="BD631" s="42">
        <f>SUM(COUNTIFS($T631:$AX631,{"PAT","MAT"}))</f>
        <v>0</v>
      </c>
      <c r="BE631" s="42">
        <f>COUNTIFS($T631:$AX631,"HO")</f>
        <v>0</v>
      </c>
      <c r="BF631" s="42">
        <f>COUNTIFS($T631:$AX631,"NA")</f>
        <v>0</v>
      </c>
      <c r="BG631" s="42">
        <f>COUNTIFS($T631:$AX631,"PL")</f>
        <v>4</v>
      </c>
      <c r="BH631" s="42">
        <f>COUNTIFS($T631:$AX631,"CL")</f>
        <v>2</v>
      </c>
      <c r="BI631" s="42">
        <f>COUNTIFS($T631:$AX631,"BL")</f>
        <v>0</v>
      </c>
      <c r="BJ631" s="42">
        <f>COUNTIFS($T631:$AX631,"CO")</f>
        <v>0</v>
      </c>
      <c r="BK631" s="42">
        <f t="shared" si="57"/>
        <v>6</v>
      </c>
      <c r="BL631" s="42">
        <f t="shared" si="58"/>
        <v>0</v>
      </c>
      <c r="BM631" s="42">
        <f t="shared" si="59"/>
        <v>1</v>
      </c>
      <c r="BN631" s="42">
        <f>SUM(AY631:BJ631)+SUM(COUNTIFS(Q631:AX631,{"TERM","RESIGNED"}))</f>
        <v>31</v>
      </c>
      <c r="BO631" s="1" t="s">
        <v>45</v>
      </c>
      <c r="BP631" s="42" t="s">
        <v>1024</v>
      </c>
      <c r="BQ631" s="34"/>
    </row>
    <row r="632" spans="1:69" x14ac:dyDescent="0.25">
      <c r="A632" s="32">
        <f t="shared" si="60"/>
        <v>630</v>
      </c>
      <c r="B632" s="1" t="s">
        <v>36</v>
      </c>
      <c r="C632" s="1">
        <v>18811</v>
      </c>
      <c r="D632" s="27">
        <v>18811</v>
      </c>
      <c r="E632" s="1" t="s">
        <v>946</v>
      </c>
      <c r="F632" s="34" t="s">
        <v>764</v>
      </c>
      <c r="G632" s="34" t="s">
        <v>80</v>
      </c>
      <c r="H632" s="30">
        <v>44862</v>
      </c>
      <c r="I632" s="30" t="s">
        <v>39</v>
      </c>
      <c r="J632" s="30" t="s">
        <v>39</v>
      </c>
      <c r="K632" s="42">
        <f t="shared" ca="1" si="55"/>
        <v>440</v>
      </c>
      <c r="L632" s="44" t="str">
        <f t="shared" si="56"/>
        <v>Non Billable</v>
      </c>
      <c r="M632" s="34" t="s">
        <v>56</v>
      </c>
      <c r="N632" s="1" t="s">
        <v>41</v>
      </c>
      <c r="O632" s="1" t="s">
        <v>42</v>
      </c>
      <c r="P632" s="1"/>
      <c r="Q632" s="1"/>
      <c r="R632" s="1" t="s">
        <v>43</v>
      </c>
      <c r="S632" s="33" t="s">
        <v>990</v>
      </c>
      <c r="T632" s="47" t="s">
        <v>965</v>
      </c>
      <c r="U632" s="47" t="s">
        <v>20</v>
      </c>
      <c r="V632" s="47" t="s">
        <v>20</v>
      </c>
      <c r="W632" s="47" t="s">
        <v>965</v>
      </c>
      <c r="X632" s="47" t="s">
        <v>967</v>
      </c>
      <c r="Y632" s="47" t="s">
        <v>965</v>
      </c>
      <c r="Z632" s="47" t="s">
        <v>965</v>
      </c>
      <c r="AA632" s="47" t="s">
        <v>965</v>
      </c>
      <c r="AB632" s="47" t="s">
        <v>20</v>
      </c>
      <c r="AC632" s="47" t="s">
        <v>20</v>
      </c>
      <c r="AD632" s="47" t="s">
        <v>965</v>
      </c>
      <c r="AE632" s="47" t="s">
        <v>965</v>
      </c>
      <c r="AF632" s="47" t="s">
        <v>965</v>
      </c>
      <c r="AG632" s="47" t="s">
        <v>965</v>
      </c>
      <c r="AH632" s="47" t="s">
        <v>965</v>
      </c>
      <c r="AI632" s="47" t="s">
        <v>20</v>
      </c>
      <c r="AJ632" s="47" t="s">
        <v>20</v>
      </c>
      <c r="AK632" s="47" t="s">
        <v>968</v>
      </c>
      <c r="AL632" s="47" t="s">
        <v>968</v>
      </c>
      <c r="AM632" s="47" t="s">
        <v>967</v>
      </c>
      <c r="AN632" s="47" t="s">
        <v>968</v>
      </c>
      <c r="AO632" s="47" t="s">
        <v>968</v>
      </c>
      <c r="AP632" s="47" t="s">
        <v>20</v>
      </c>
      <c r="AQ632" s="47" t="s">
        <v>20</v>
      </c>
      <c r="AR632" s="47" t="s">
        <v>20</v>
      </c>
      <c r="AS632" s="47" t="s">
        <v>968</v>
      </c>
      <c r="AT632" s="47" t="s">
        <v>967</v>
      </c>
      <c r="AU632" s="47" t="s">
        <v>965</v>
      </c>
      <c r="AV632" s="47" t="s">
        <v>965</v>
      </c>
      <c r="AW632" s="47" t="s">
        <v>20</v>
      </c>
      <c r="AX632" s="47" t="s">
        <v>20</v>
      </c>
      <c r="AY632" s="42">
        <f>COUNTIFS($T632:$AX632,"P")</f>
        <v>12</v>
      </c>
      <c r="AZ632" s="42">
        <f>COUNTIFS($T632:$AX632,"HD")/2</f>
        <v>0</v>
      </c>
      <c r="BA632" s="42">
        <f>COUNTIFS($T632:$AX632,"DO")</f>
        <v>11</v>
      </c>
      <c r="BB632" s="1">
        <f>COUNTIFS($T632:$AX632,"UPL")</f>
        <v>0</v>
      </c>
      <c r="BC632" s="42">
        <f>COUNTIFS($T632:$AX632,"LWP")</f>
        <v>0</v>
      </c>
      <c r="BD632" s="42">
        <f>SUM(COUNTIFS($T632:$AX632,{"PAT","MAT"}))</f>
        <v>0</v>
      </c>
      <c r="BE632" s="42">
        <f>COUNTIFS($T632:$AX632,"HO")</f>
        <v>0</v>
      </c>
      <c r="BF632" s="42">
        <f>COUNTIFS($T632:$AX632,"NA")</f>
        <v>0</v>
      </c>
      <c r="BG632" s="42">
        <f>COUNTIFS($T632:$AX632,"PL")</f>
        <v>5</v>
      </c>
      <c r="BH632" s="42">
        <f>COUNTIFS($T632:$AX632,"CL")</f>
        <v>3</v>
      </c>
      <c r="BI632" s="42">
        <f>COUNTIFS($T632:$AX632,"BL")</f>
        <v>0</v>
      </c>
      <c r="BJ632" s="42">
        <f>COUNTIFS($T632:$AX632,"CO")</f>
        <v>0</v>
      </c>
      <c r="BK632" s="42">
        <f t="shared" si="57"/>
        <v>8</v>
      </c>
      <c r="BL632" s="42">
        <f t="shared" si="58"/>
        <v>0</v>
      </c>
      <c r="BM632" s="42">
        <f t="shared" si="59"/>
        <v>0</v>
      </c>
      <c r="BN632" s="42">
        <f>SUM(AY632:BJ632)+SUM(COUNTIFS(Q632:AX632,{"TERM","RESIGNED"}))</f>
        <v>31</v>
      </c>
      <c r="BO632" s="1" t="s">
        <v>45</v>
      </c>
      <c r="BP632" s="42" t="s">
        <v>1222</v>
      </c>
      <c r="BQ632" s="34"/>
    </row>
    <row r="633" spans="1:69" x14ac:dyDescent="0.25">
      <c r="A633" s="32">
        <f t="shared" si="60"/>
        <v>631</v>
      </c>
      <c r="B633" s="1" t="s">
        <v>36</v>
      </c>
      <c r="C633" s="1">
        <v>18813</v>
      </c>
      <c r="D633" s="27">
        <v>18813</v>
      </c>
      <c r="E633" s="1" t="s">
        <v>946</v>
      </c>
      <c r="F633" s="34" t="s">
        <v>766</v>
      </c>
      <c r="G633" s="34" t="s">
        <v>190</v>
      </c>
      <c r="H633" s="30">
        <v>44862</v>
      </c>
      <c r="I633" s="30" t="s">
        <v>39</v>
      </c>
      <c r="J633" s="30" t="s">
        <v>39</v>
      </c>
      <c r="K633" s="42">
        <f t="shared" ca="1" si="55"/>
        <v>440</v>
      </c>
      <c r="L633" s="44" t="str">
        <f t="shared" si="56"/>
        <v>Billable</v>
      </c>
      <c r="M633" s="34" t="s">
        <v>187</v>
      </c>
      <c r="N633" s="1" t="s">
        <v>41</v>
      </c>
      <c r="O633" s="1" t="s">
        <v>42</v>
      </c>
      <c r="P633" s="1"/>
      <c r="Q633" s="1"/>
      <c r="R633" s="1" t="s">
        <v>43</v>
      </c>
      <c r="S633" s="33" t="s">
        <v>101</v>
      </c>
      <c r="T633" s="47" t="s">
        <v>965</v>
      </c>
      <c r="U633" s="47" t="s">
        <v>20</v>
      </c>
      <c r="V633" s="47" t="s">
        <v>20</v>
      </c>
      <c r="W633" s="47" t="s">
        <v>965</v>
      </c>
      <c r="X633" s="47" t="s">
        <v>968</v>
      </c>
      <c r="Y633" s="47" t="s">
        <v>965</v>
      </c>
      <c r="Z633" s="47" t="s">
        <v>967</v>
      </c>
      <c r="AA633" s="47" t="s">
        <v>965</v>
      </c>
      <c r="AB633" s="47" t="s">
        <v>20</v>
      </c>
      <c r="AC633" s="47" t="s">
        <v>20</v>
      </c>
      <c r="AD633" s="47" t="s">
        <v>965</v>
      </c>
      <c r="AE633" s="47" t="s">
        <v>965</v>
      </c>
      <c r="AF633" s="47" t="s">
        <v>965</v>
      </c>
      <c r="AG633" s="47" t="s">
        <v>22</v>
      </c>
      <c r="AH633" s="47" t="s">
        <v>22</v>
      </c>
      <c r="AI633" s="47" t="s">
        <v>20</v>
      </c>
      <c r="AJ633" s="47" t="s">
        <v>20</v>
      </c>
      <c r="AK633" s="47" t="s">
        <v>965</v>
      </c>
      <c r="AL633" s="47" t="s">
        <v>965</v>
      </c>
      <c r="AM633" s="47" t="s">
        <v>965</v>
      </c>
      <c r="AN633" s="47" t="s">
        <v>965</v>
      </c>
      <c r="AO633" s="47" t="s">
        <v>965</v>
      </c>
      <c r="AP633" s="47" t="s">
        <v>20</v>
      </c>
      <c r="AQ633" s="47" t="s">
        <v>20</v>
      </c>
      <c r="AR633" s="47" t="s">
        <v>20</v>
      </c>
      <c r="AS633" s="47" t="s">
        <v>965</v>
      </c>
      <c r="AT633" s="47" t="s">
        <v>965</v>
      </c>
      <c r="AU633" s="47" t="s">
        <v>966</v>
      </c>
      <c r="AV633" s="47" t="s">
        <v>22</v>
      </c>
      <c r="AW633" s="47" t="s">
        <v>20</v>
      </c>
      <c r="AX633" s="47" t="s">
        <v>20</v>
      </c>
      <c r="AY633" s="42">
        <f>COUNTIFS($T633:$AX633,"P")</f>
        <v>14</v>
      </c>
      <c r="AZ633" s="42">
        <f>COUNTIFS($T633:$AX633,"HD")/2</f>
        <v>0.5</v>
      </c>
      <c r="BA633" s="42">
        <f>COUNTIFS($T633:$AX633,"DO")</f>
        <v>11</v>
      </c>
      <c r="BB633" s="1">
        <f>COUNTIFS($T633:$AX633,"UPL")</f>
        <v>0</v>
      </c>
      <c r="BC633" s="42">
        <f>COUNTIFS($T633:$AX633,"LWP")</f>
        <v>3</v>
      </c>
      <c r="BD633" s="42">
        <f>SUM(COUNTIFS($T633:$AX633,{"PAT","MAT"}))</f>
        <v>0</v>
      </c>
      <c r="BE633" s="42">
        <f>COUNTIFS($T633:$AX633,"HO")</f>
        <v>0</v>
      </c>
      <c r="BF633" s="42">
        <f>COUNTIFS($T633:$AX633,"NA")</f>
        <v>0</v>
      </c>
      <c r="BG633" s="42">
        <f>COUNTIFS($T633:$AX633,"PL")</f>
        <v>1</v>
      </c>
      <c r="BH633" s="42">
        <f>COUNTIFS($T633:$AX633,"CL")</f>
        <v>1</v>
      </c>
      <c r="BI633" s="42">
        <f>COUNTIFS($T633:$AX633,"BL")</f>
        <v>0</v>
      </c>
      <c r="BJ633" s="42">
        <f>COUNTIFS($T633:$AX633,"CO")</f>
        <v>0</v>
      </c>
      <c r="BK633" s="42">
        <f t="shared" si="57"/>
        <v>2</v>
      </c>
      <c r="BL633" s="42">
        <f t="shared" si="58"/>
        <v>0</v>
      </c>
      <c r="BM633" s="42">
        <f t="shared" si="59"/>
        <v>1</v>
      </c>
      <c r="BN633" s="42">
        <f>SUM(AY633:BJ633)+SUM(COUNTIFS(Q633:AX633,{"TERM","RESIGNED"}))</f>
        <v>30.5</v>
      </c>
      <c r="BO633" s="1" t="s">
        <v>45</v>
      </c>
      <c r="BP633" s="42" t="s">
        <v>1022</v>
      </c>
      <c r="BQ633" s="34"/>
    </row>
    <row r="634" spans="1:69" x14ac:dyDescent="0.25">
      <c r="A634" s="32">
        <f t="shared" si="60"/>
        <v>632</v>
      </c>
      <c r="B634" s="1" t="s">
        <v>36</v>
      </c>
      <c r="C634" s="1">
        <v>18816</v>
      </c>
      <c r="D634" s="27">
        <v>18816</v>
      </c>
      <c r="E634" s="1" t="s">
        <v>946</v>
      </c>
      <c r="F634" s="34" t="s">
        <v>767</v>
      </c>
      <c r="G634" s="34" t="s">
        <v>190</v>
      </c>
      <c r="H634" s="30">
        <v>44862</v>
      </c>
      <c r="I634" s="30" t="s">
        <v>39</v>
      </c>
      <c r="J634" s="30" t="s">
        <v>39</v>
      </c>
      <c r="K634" s="42">
        <f t="shared" ca="1" si="55"/>
        <v>440</v>
      </c>
      <c r="L634" s="44" t="str">
        <f t="shared" si="56"/>
        <v>Billable</v>
      </c>
      <c r="M634" s="34" t="s">
        <v>187</v>
      </c>
      <c r="N634" s="1" t="s">
        <v>41</v>
      </c>
      <c r="O634" s="1" t="s">
        <v>42</v>
      </c>
      <c r="P634" s="1"/>
      <c r="Q634" s="1"/>
      <c r="R634" s="1" t="s">
        <v>43</v>
      </c>
      <c r="S634" s="33" t="s">
        <v>235</v>
      </c>
      <c r="T634" s="47" t="s">
        <v>967</v>
      </c>
      <c r="U634" s="47" t="s">
        <v>20</v>
      </c>
      <c r="V634" s="47" t="s">
        <v>20</v>
      </c>
      <c r="W634" s="47" t="s">
        <v>967</v>
      </c>
      <c r="X634" s="47" t="s">
        <v>965</v>
      </c>
      <c r="Y634" s="47" t="s">
        <v>965</v>
      </c>
      <c r="Z634" s="47" t="s">
        <v>965</v>
      </c>
      <c r="AA634" s="47" t="s">
        <v>965</v>
      </c>
      <c r="AB634" s="47" t="s">
        <v>20</v>
      </c>
      <c r="AC634" s="47" t="s">
        <v>20</v>
      </c>
      <c r="AD634" s="47" t="s">
        <v>968</v>
      </c>
      <c r="AE634" s="47" t="s">
        <v>965</v>
      </c>
      <c r="AF634" s="47" t="s">
        <v>965</v>
      </c>
      <c r="AG634" s="47" t="s">
        <v>965</v>
      </c>
      <c r="AH634" s="47" t="s">
        <v>965</v>
      </c>
      <c r="AI634" s="47" t="s">
        <v>20</v>
      </c>
      <c r="AJ634" s="47" t="s">
        <v>20</v>
      </c>
      <c r="AK634" s="47" t="s">
        <v>968</v>
      </c>
      <c r="AL634" s="47" t="s">
        <v>965</v>
      </c>
      <c r="AM634" s="47" t="s">
        <v>965</v>
      </c>
      <c r="AN634" s="47" t="s">
        <v>965</v>
      </c>
      <c r="AO634" s="47" t="s">
        <v>965</v>
      </c>
      <c r="AP634" s="47" t="s">
        <v>20</v>
      </c>
      <c r="AQ634" s="47" t="s">
        <v>20</v>
      </c>
      <c r="AR634" s="47" t="s">
        <v>20</v>
      </c>
      <c r="AS634" s="47" t="s">
        <v>965</v>
      </c>
      <c r="AT634" s="47" t="s">
        <v>965</v>
      </c>
      <c r="AU634" s="47" t="s">
        <v>965</v>
      </c>
      <c r="AV634" s="47" t="s">
        <v>965</v>
      </c>
      <c r="AW634" s="47" t="s">
        <v>20</v>
      </c>
      <c r="AX634" s="47" t="s">
        <v>20</v>
      </c>
      <c r="AY634" s="42">
        <f>COUNTIFS($T634:$AX634,"P")</f>
        <v>16</v>
      </c>
      <c r="AZ634" s="42">
        <f>COUNTIFS($T634:$AX634,"HD")/2</f>
        <v>0</v>
      </c>
      <c r="BA634" s="42">
        <f>COUNTIFS($T634:$AX634,"DO")</f>
        <v>11</v>
      </c>
      <c r="BB634" s="1">
        <f>COUNTIFS($T634:$AX634,"UPL")</f>
        <v>0</v>
      </c>
      <c r="BC634" s="42">
        <f>COUNTIFS($T634:$AX634,"LWP")</f>
        <v>0</v>
      </c>
      <c r="BD634" s="42">
        <f>SUM(COUNTIFS($T634:$AX634,{"PAT","MAT"}))</f>
        <v>0</v>
      </c>
      <c r="BE634" s="42">
        <f>COUNTIFS($T634:$AX634,"HO")</f>
        <v>0</v>
      </c>
      <c r="BF634" s="42">
        <f>COUNTIFS($T634:$AX634,"NA")</f>
        <v>0</v>
      </c>
      <c r="BG634" s="42">
        <f>COUNTIFS($T634:$AX634,"PL")</f>
        <v>2</v>
      </c>
      <c r="BH634" s="42">
        <f>COUNTIFS($T634:$AX634,"CL")</f>
        <v>2</v>
      </c>
      <c r="BI634" s="42">
        <f>COUNTIFS($T634:$AX634,"BL")</f>
        <v>0</v>
      </c>
      <c r="BJ634" s="42">
        <f>COUNTIFS($T634:$AX634,"CO")</f>
        <v>0</v>
      </c>
      <c r="BK634" s="42">
        <f t="shared" si="57"/>
        <v>4</v>
      </c>
      <c r="BL634" s="42">
        <f t="shared" si="58"/>
        <v>0</v>
      </c>
      <c r="BM634" s="42">
        <f t="shared" si="59"/>
        <v>1</v>
      </c>
      <c r="BN634" s="42">
        <f>SUM(AY634:BJ634)+SUM(COUNTIFS(Q634:AX634,{"TERM","RESIGNED"}))</f>
        <v>31</v>
      </c>
      <c r="BO634" s="1" t="s">
        <v>45</v>
      </c>
      <c r="BP634" s="42" t="s">
        <v>1018</v>
      </c>
      <c r="BQ634" s="34"/>
    </row>
    <row r="635" spans="1:69" x14ac:dyDescent="0.25">
      <c r="A635" s="32">
        <f t="shared" si="60"/>
        <v>633</v>
      </c>
      <c r="B635" s="1" t="s">
        <v>36</v>
      </c>
      <c r="C635" s="1">
        <v>18822</v>
      </c>
      <c r="D635" s="27">
        <v>18822</v>
      </c>
      <c r="E635" s="1" t="s">
        <v>946</v>
      </c>
      <c r="F635" s="34" t="s">
        <v>765</v>
      </c>
      <c r="G635" s="34" t="s">
        <v>123</v>
      </c>
      <c r="H635" s="30">
        <v>44862</v>
      </c>
      <c r="I635" s="30" t="s">
        <v>39</v>
      </c>
      <c r="J635" s="30" t="s">
        <v>39</v>
      </c>
      <c r="K635" s="42">
        <f t="shared" ca="1" si="55"/>
        <v>440</v>
      </c>
      <c r="L635" s="44" t="str">
        <f t="shared" si="56"/>
        <v>Billable</v>
      </c>
      <c r="M635" s="34" t="s">
        <v>124</v>
      </c>
      <c r="N635" s="1" t="s">
        <v>41</v>
      </c>
      <c r="O635" s="1" t="s">
        <v>42</v>
      </c>
      <c r="P635" s="1"/>
      <c r="Q635" s="1"/>
      <c r="R635" s="1" t="s">
        <v>43</v>
      </c>
      <c r="S635" s="33" t="s">
        <v>253</v>
      </c>
      <c r="T635" s="47" t="s">
        <v>965</v>
      </c>
      <c r="U635" s="47" t="s">
        <v>20</v>
      </c>
      <c r="V635" s="47" t="s">
        <v>20</v>
      </c>
      <c r="W635" s="47" t="s">
        <v>965</v>
      </c>
      <c r="X635" s="47" t="s">
        <v>965</v>
      </c>
      <c r="Y635" s="47" t="s">
        <v>965</v>
      </c>
      <c r="Z635" s="47" t="s">
        <v>965</v>
      </c>
      <c r="AA635" s="47" t="s">
        <v>965</v>
      </c>
      <c r="AB635" s="47" t="s">
        <v>20</v>
      </c>
      <c r="AC635" s="47" t="s">
        <v>20</v>
      </c>
      <c r="AD635" s="47" t="s">
        <v>967</v>
      </c>
      <c r="AE635" s="47" t="s">
        <v>965</v>
      </c>
      <c r="AF635" s="47" t="s">
        <v>965</v>
      </c>
      <c r="AG635" s="47" t="s">
        <v>965</v>
      </c>
      <c r="AH635" s="47" t="s">
        <v>965</v>
      </c>
      <c r="AI635" s="47" t="s">
        <v>20</v>
      </c>
      <c r="AJ635" s="47" t="s">
        <v>20</v>
      </c>
      <c r="AK635" s="47" t="s">
        <v>965</v>
      </c>
      <c r="AL635" s="47" t="s">
        <v>965</v>
      </c>
      <c r="AM635" s="47" t="s">
        <v>965</v>
      </c>
      <c r="AN635" s="47" t="s">
        <v>965</v>
      </c>
      <c r="AO635" s="47" t="s">
        <v>965</v>
      </c>
      <c r="AP635" s="47" t="s">
        <v>20</v>
      </c>
      <c r="AQ635" s="47" t="s">
        <v>20</v>
      </c>
      <c r="AR635" s="47" t="s">
        <v>20</v>
      </c>
      <c r="AS635" s="47" t="s">
        <v>965</v>
      </c>
      <c r="AT635" s="47" t="s">
        <v>965</v>
      </c>
      <c r="AU635" s="47" t="s">
        <v>965</v>
      </c>
      <c r="AV635" s="47" t="s">
        <v>967</v>
      </c>
      <c r="AW635" s="47" t="s">
        <v>20</v>
      </c>
      <c r="AX635" s="47" t="s">
        <v>20</v>
      </c>
      <c r="AY635" s="42">
        <f>COUNTIFS($T635:$AX635,"P")</f>
        <v>18</v>
      </c>
      <c r="AZ635" s="42">
        <f>COUNTIFS($T635:$AX635,"HD")/2</f>
        <v>0</v>
      </c>
      <c r="BA635" s="42">
        <f>COUNTIFS($T635:$AX635,"DO")</f>
        <v>11</v>
      </c>
      <c r="BB635" s="1">
        <f>COUNTIFS($T635:$AX635,"UPL")</f>
        <v>0</v>
      </c>
      <c r="BC635" s="42">
        <f>COUNTIFS($T635:$AX635,"LWP")</f>
        <v>0</v>
      </c>
      <c r="BD635" s="42">
        <f>SUM(COUNTIFS($T635:$AX635,{"PAT","MAT"}))</f>
        <v>0</v>
      </c>
      <c r="BE635" s="42">
        <f>COUNTIFS($T635:$AX635,"HO")</f>
        <v>0</v>
      </c>
      <c r="BF635" s="42">
        <f>COUNTIFS($T635:$AX635,"NA")</f>
        <v>0</v>
      </c>
      <c r="BG635" s="42">
        <f>COUNTIFS($T635:$AX635,"PL")</f>
        <v>0</v>
      </c>
      <c r="BH635" s="42">
        <f>COUNTIFS($T635:$AX635,"CL")</f>
        <v>2</v>
      </c>
      <c r="BI635" s="42">
        <f>COUNTIFS($T635:$AX635,"BL")</f>
        <v>0</v>
      </c>
      <c r="BJ635" s="42">
        <f>COUNTIFS($T635:$AX635,"CO")</f>
        <v>0</v>
      </c>
      <c r="BK635" s="42">
        <f t="shared" si="57"/>
        <v>2</v>
      </c>
      <c r="BL635" s="42">
        <f t="shared" si="58"/>
        <v>1</v>
      </c>
      <c r="BM635" s="42">
        <f t="shared" si="59"/>
        <v>1</v>
      </c>
      <c r="BN635" s="42">
        <f>SUM(AY635:BJ635)+SUM(COUNTIFS(Q635:AX635,{"TERM","RESIGNED"}))</f>
        <v>31</v>
      </c>
      <c r="BO635" s="1" t="s">
        <v>45</v>
      </c>
      <c r="BP635" s="42" t="s">
        <v>1018</v>
      </c>
      <c r="BQ635" s="34"/>
    </row>
    <row r="636" spans="1:69" x14ac:dyDescent="0.25">
      <c r="A636" s="32">
        <f t="shared" si="60"/>
        <v>634</v>
      </c>
      <c r="B636" s="1" t="s">
        <v>36</v>
      </c>
      <c r="C636" s="1">
        <v>18827</v>
      </c>
      <c r="D636" s="27">
        <v>18827</v>
      </c>
      <c r="E636" s="1" t="s">
        <v>945</v>
      </c>
      <c r="F636" s="34" t="s">
        <v>768</v>
      </c>
      <c r="G636" s="34" t="s">
        <v>55</v>
      </c>
      <c r="H636" s="30">
        <v>44866</v>
      </c>
      <c r="I636" s="30" t="s">
        <v>39</v>
      </c>
      <c r="J636" s="30" t="s">
        <v>39</v>
      </c>
      <c r="K636" s="42">
        <f t="shared" ca="1" si="55"/>
        <v>436</v>
      </c>
      <c r="L636" s="44" t="str">
        <f t="shared" si="56"/>
        <v>Non Billable</v>
      </c>
      <c r="M636" s="34" t="s">
        <v>56</v>
      </c>
      <c r="N636" s="1" t="s">
        <v>41</v>
      </c>
      <c r="O636" s="1" t="s">
        <v>42</v>
      </c>
      <c r="P636" s="1"/>
      <c r="Q636" s="1"/>
      <c r="R636" s="1" t="s">
        <v>43</v>
      </c>
      <c r="S636" s="33" t="s">
        <v>85</v>
      </c>
      <c r="T636" s="47" t="s">
        <v>965</v>
      </c>
      <c r="U636" s="47" t="s">
        <v>20</v>
      </c>
      <c r="V636" s="47" t="s">
        <v>20</v>
      </c>
      <c r="W636" s="47" t="s">
        <v>967</v>
      </c>
      <c r="X636" s="47" t="s">
        <v>965</v>
      </c>
      <c r="Y636" s="47" t="s">
        <v>965</v>
      </c>
      <c r="Z636" s="47" t="s">
        <v>965</v>
      </c>
      <c r="AA636" s="47" t="s">
        <v>965</v>
      </c>
      <c r="AB636" s="47" t="s">
        <v>20</v>
      </c>
      <c r="AC636" s="47" t="s">
        <v>20</v>
      </c>
      <c r="AD636" s="47" t="s">
        <v>965</v>
      </c>
      <c r="AE636" s="47" t="s">
        <v>965</v>
      </c>
      <c r="AF636" s="47" t="s">
        <v>965</v>
      </c>
      <c r="AG636" s="47" t="s">
        <v>965</v>
      </c>
      <c r="AH636" s="47" t="s">
        <v>968</v>
      </c>
      <c r="AI636" s="47" t="s">
        <v>20</v>
      </c>
      <c r="AJ636" s="47" t="s">
        <v>20</v>
      </c>
      <c r="AK636" s="47" t="s">
        <v>965</v>
      </c>
      <c r="AL636" s="47" t="s">
        <v>965</v>
      </c>
      <c r="AM636" s="47" t="s">
        <v>965</v>
      </c>
      <c r="AN636" s="47" t="s">
        <v>965</v>
      </c>
      <c r="AO636" s="47" t="s">
        <v>965</v>
      </c>
      <c r="AP636" s="47" t="s">
        <v>20</v>
      </c>
      <c r="AQ636" s="47" t="s">
        <v>20</v>
      </c>
      <c r="AR636" s="47" t="s">
        <v>20</v>
      </c>
      <c r="AS636" s="47" t="s">
        <v>965</v>
      </c>
      <c r="AT636" s="47" t="s">
        <v>965</v>
      </c>
      <c r="AU636" s="47" t="s">
        <v>967</v>
      </c>
      <c r="AV636" s="47" t="s">
        <v>966</v>
      </c>
      <c r="AW636" s="47" t="s">
        <v>20</v>
      </c>
      <c r="AX636" s="47" t="s">
        <v>20</v>
      </c>
      <c r="AY636" s="42">
        <f>COUNTIFS($T636:$AX636,"P")</f>
        <v>16</v>
      </c>
      <c r="AZ636" s="42">
        <f>COUNTIFS($T636:$AX636,"HD")/2</f>
        <v>0.5</v>
      </c>
      <c r="BA636" s="42">
        <f>COUNTIFS($T636:$AX636,"DO")</f>
        <v>11</v>
      </c>
      <c r="BB636" s="1">
        <f>COUNTIFS($T636:$AX636,"UPL")</f>
        <v>0</v>
      </c>
      <c r="BC636" s="42">
        <f>COUNTIFS($T636:$AX636,"LWP")</f>
        <v>0</v>
      </c>
      <c r="BD636" s="42">
        <f>SUM(COUNTIFS($T636:$AX636,{"PAT","MAT"}))</f>
        <v>0</v>
      </c>
      <c r="BE636" s="42">
        <f>COUNTIFS($T636:$AX636,"HO")</f>
        <v>0</v>
      </c>
      <c r="BF636" s="42">
        <f>COUNTIFS($T636:$AX636,"NA")</f>
        <v>0</v>
      </c>
      <c r="BG636" s="42">
        <f>COUNTIFS($T636:$AX636,"PL")</f>
        <v>1</v>
      </c>
      <c r="BH636" s="42">
        <f>COUNTIFS($T636:$AX636,"CL")</f>
        <v>2</v>
      </c>
      <c r="BI636" s="42">
        <f>COUNTIFS($T636:$AX636,"BL")</f>
        <v>0</v>
      </c>
      <c r="BJ636" s="42">
        <f>COUNTIFS($T636:$AX636,"CO")</f>
        <v>0</v>
      </c>
      <c r="BK636" s="42">
        <f t="shared" si="57"/>
        <v>3</v>
      </c>
      <c r="BL636" s="42">
        <f t="shared" si="58"/>
        <v>0</v>
      </c>
      <c r="BM636" s="42">
        <f t="shared" si="59"/>
        <v>1</v>
      </c>
      <c r="BN636" s="42">
        <f>SUM(AY636:BJ636)+SUM(COUNTIFS(Q636:AX636,{"TERM","RESIGNED"}))</f>
        <v>30.5</v>
      </c>
      <c r="BO636" s="1" t="s">
        <v>45</v>
      </c>
      <c r="BP636" s="42" t="s">
        <v>1219</v>
      </c>
      <c r="BQ636" s="34"/>
    </row>
    <row r="637" spans="1:69" x14ac:dyDescent="0.25">
      <c r="A637" s="32">
        <f t="shared" si="60"/>
        <v>635</v>
      </c>
      <c r="B637" s="1" t="s">
        <v>36</v>
      </c>
      <c r="C637" s="1">
        <v>18828</v>
      </c>
      <c r="D637" s="27">
        <v>18828</v>
      </c>
      <c r="E637" s="1" t="s">
        <v>946</v>
      </c>
      <c r="F637" s="34" t="s">
        <v>769</v>
      </c>
      <c r="G637" s="34" t="s">
        <v>80</v>
      </c>
      <c r="H637" s="30">
        <v>44866</v>
      </c>
      <c r="I637" s="30" t="s">
        <v>39</v>
      </c>
      <c r="J637" s="30" t="s">
        <v>39</v>
      </c>
      <c r="K637" s="42">
        <f t="shared" ca="1" si="55"/>
        <v>436</v>
      </c>
      <c r="L637" s="44" t="str">
        <f t="shared" si="56"/>
        <v>Non Billable</v>
      </c>
      <c r="M637" s="34" t="s">
        <v>56</v>
      </c>
      <c r="N637" s="1" t="s">
        <v>41</v>
      </c>
      <c r="O637" s="1" t="s">
        <v>42</v>
      </c>
      <c r="P637" s="1"/>
      <c r="Q637" s="1"/>
      <c r="R637" s="1" t="s">
        <v>43</v>
      </c>
      <c r="S637" s="33" t="s">
        <v>101</v>
      </c>
      <c r="T637" s="47" t="s">
        <v>967</v>
      </c>
      <c r="U637" s="47" t="s">
        <v>20</v>
      </c>
      <c r="V637" s="47" t="s">
        <v>20</v>
      </c>
      <c r="W637" s="47" t="s">
        <v>967</v>
      </c>
      <c r="X637" s="47" t="s">
        <v>965</v>
      </c>
      <c r="Y637" s="47" t="s">
        <v>965</v>
      </c>
      <c r="Z637" s="47" t="s">
        <v>965</v>
      </c>
      <c r="AA637" s="47" t="s">
        <v>965</v>
      </c>
      <c r="AB637" s="47" t="s">
        <v>20</v>
      </c>
      <c r="AC637" s="47" t="s">
        <v>20</v>
      </c>
      <c r="AD637" s="47" t="s">
        <v>965</v>
      </c>
      <c r="AE637" s="47" t="s">
        <v>965</v>
      </c>
      <c r="AF637" s="47" t="s">
        <v>965</v>
      </c>
      <c r="AG637" s="47" t="s">
        <v>965</v>
      </c>
      <c r="AH637" s="47" t="s">
        <v>965</v>
      </c>
      <c r="AI637" s="47" t="s">
        <v>20</v>
      </c>
      <c r="AJ637" s="47" t="s">
        <v>20</v>
      </c>
      <c r="AK637" s="47" t="s">
        <v>965</v>
      </c>
      <c r="AL637" s="47" t="s">
        <v>965</v>
      </c>
      <c r="AM637" s="47" t="s">
        <v>965</v>
      </c>
      <c r="AN637" s="47" t="s">
        <v>965</v>
      </c>
      <c r="AO637" s="47" t="s">
        <v>965</v>
      </c>
      <c r="AP637" s="47" t="s">
        <v>20</v>
      </c>
      <c r="AQ637" s="47" t="s">
        <v>20</v>
      </c>
      <c r="AR637" s="47" t="s">
        <v>20</v>
      </c>
      <c r="AS637" s="47" t="s">
        <v>968</v>
      </c>
      <c r="AT637" s="47" t="s">
        <v>968</v>
      </c>
      <c r="AU637" s="47" t="s">
        <v>968</v>
      </c>
      <c r="AV637" s="47" t="s">
        <v>968</v>
      </c>
      <c r="AW637" s="47" t="s">
        <v>20</v>
      </c>
      <c r="AX637" s="47" t="s">
        <v>20</v>
      </c>
      <c r="AY637" s="42">
        <f>COUNTIFS($T637:$AX637,"P")</f>
        <v>14</v>
      </c>
      <c r="AZ637" s="42">
        <f>COUNTIFS($T637:$AX637,"HD")/2</f>
        <v>0</v>
      </c>
      <c r="BA637" s="42">
        <f>COUNTIFS($T637:$AX637,"DO")</f>
        <v>11</v>
      </c>
      <c r="BB637" s="1">
        <f>COUNTIFS($T637:$AX637,"UPL")</f>
        <v>0</v>
      </c>
      <c r="BC637" s="42">
        <f>COUNTIFS($T637:$AX637,"LWP")</f>
        <v>0</v>
      </c>
      <c r="BD637" s="42">
        <f>SUM(COUNTIFS($T637:$AX637,{"PAT","MAT"}))</f>
        <v>0</v>
      </c>
      <c r="BE637" s="42">
        <f>COUNTIFS($T637:$AX637,"HO")</f>
        <v>0</v>
      </c>
      <c r="BF637" s="42">
        <f>COUNTIFS($T637:$AX637,"NA")</f>
        <v>0</v>
      </c>
      <c r="BG637" s="42">
        <f>COUNTIFS($T637:$AX637,"PL")</f>
        <v>4</v>
      </c>
      <c r="BH637" s="42">
        <f>COUNTIFS($T637:$AX637,"CL")</f>
        <v>2</v>
      </c>
      <c r="BI637" s="42">
        <f>COUNTIFS($T637:$AX637,"BL")</f>
        <v>0</v>
      </c>
      <c r="BJ637" s="42">
        <f>COUNTIFS($T637:$AX637,"CO")</f>
        <v>0</v>
      </c>
      <c r="BK637" s="42">
        <f t="shared" si="57"/>
        <v>6</v>
      </c>
      <c r="BL637" s="42">
        <f t="shared" si="58"/>
        <v>0</v>
      </c>
      <c r="BM637" s="42">
        <f t="shared" si="59"/>
        <v>1</v>
      </c>
      <c r="BN637" s="42">
        <f>SUM(AY637:BJ637)+SUM(COUNTIFS(Q637:AX637,{"TERM","RESIGNED"}))</f>
        <v>31</v>
      </c>
      <c r="BO637" s="1" t="s">
        <v>45</v>
      </c>
      <c r="BP637" s="42" t="s">
        <v>1022</v>
      </c>
      <c r="BQ637" s="34"/>
    </row>
    <row r="638" spans="1:69" x14ac:dyDescent="0.25">
      <c r="A638" s="32">
        <f t="shared" si="60"/>
        <v>636</v>
      </c>
      <c r="B638" s="1" t="s">
        <v>36</v>
      </c>
      <c r="C638" s="1">
        <v>18833</v>
      </c>
      <c r="D638" s="27">
        <v>18833</v>
      </c>
      <c r="E638" s="1" t="s">
        <v>946</v>
      </c>
      <c r="F638" s="34" t="s">
        <v>770</v>
      </c>
      <c r="G638" s="34" t="s">
        <v>190</v>
      </c>
      <c r="H638" s="30">
        <v>44866</v>
      </c>
      <c r="I638" s="30" t="s">
        <v>39</v>
      </c>
      <c r="J638" s="30" t="s">
        <v>39</v>
      </c>
      <c r="K638" s="42">
        <f t="shared" ca="1" si="55"/>
        <v>436</v>
      </c>
      <c r="L638" s="44" t="str">
        <f t="shared" si="56"/>
        <v>Billable</v>
      </c>
      <c r="M638" s="34" t="s">
        <v>187</v>
      </c>
      <c r="N638" s="1" t="s">
        <v>41</v>
      </c>
      <c r="O638" s="1" t="s">
        <v>42</v>
      </c>
      <c r="P638" s="1"/>
      <c r="Q638" s="1"/>
      <c r="R638" s="1" t="s">
        <v>43</v>
      </c>
      <c r="S638" s="33" t="s">
        <v>443</v>
      </c>
      <c r="T638" s="47" t="s">
        <v>965</v>
      </c>
      <c r="U638" s="47" t="s">
        <v>20</v>
      </c>
      <c r="V638" s="47" t="s">
        <v>20</v>
      </c>
      <c r="W638" s="47" t="s">
        <v>965</v>
      </c>
      <c r="X638" s="47" t="s">
        <v>965</v>
      </c>
      <c r="Y638" s="47" t="s">
        <v>965</v>
      </c>
      <c r="Z638" s="47" t="s">
        <v>966</v>
      </c>
      <c r="AA638" s="47" t="s">
        <v>967</v>
      </c>
      <c r="AB638" s="47" t="s">
        <v>20</v>
      </c>
      <c r="AC638" s="47" t="s">
        <v>20</v>
      </c>
      <c r="AD638" s="47" t="s">
        <v>968</v>
      </c>
      <c r="AE638" s="47" t="s">
        <v>22</v>
      </c>
      <c r="AF638" s="47" t="s">
        <v>965</v>
      </c>
      <c r="AG638" s="47" t="s">
        <v>965</v>
      </c>
      <c r="AH638" s="47" t="s">
        <v>965</v>
      </c>
      <c r="AI638" s="47" t="s">
        <v>20</v>
      </c>
      <c r="AJ638" s="47" t="s">
        <v>20</v>
      </c>
      <c r="AK638" s="47" t="s">
        <v>965</v>
      </c>
      <c r="AL638" s="47" t="s">
        <v>965</v>
      </c>
      <c r="AM638" s="47" t="s">
        <v>965</v>
      </c>
      <c r="AN638" s="47" t="s">
        <v>965</v>
      </c>
      <c r="AO638" s="47" t="s">
        <v>965</v>
      </c>
      <c r="AP638" s="47" t="s">
        <v>20</v>
      </c>
      <c r="AQ638" s="47" t="s">
        <v>20</v>
      </c>
      <c r="AR638" s="47" t="s">
        <v>20</v>
      </c>
      <c r="AS638" s="47" t="s">
        <v>965</v>
      </c>
      <c r="AT638" s="47" t="s">
        <v>965</v>
      </c>
      <c r="AU638" s="47" t="s">
        <v>965</v>
      </c>
      <c r="AV638" s="47" t="s">
        <v>967</v>
      </c>
      <c r="AW638" s="47" t="s">
        <v>20</v>
      </c>
      <c r="AX638" s="47" t="s">
        <v>20</v>
      </c>
      <c r="AY638" s="42">
        <f>COUNTIFS($T638:$AX638,"P")</f>
        <v>15</v>
      </c>
      <c r="AZ638" s="42">
        <f>COUNTIFS($T638:$AX638,"HD")/2</f>
        <v>0.5</v>
      </c>
      <c r="BA638" s="42">
        <f>COUNTIFS($T638:$AX638,"DO")</f>
        <v>11</v>
      </c>
      <c r="BB638" s="1">
        <f>COUNTIFS($T638:$AX638,"UPL")</f>
        <v>0</v>
      </c>
      <c r="BC638" s="42">
        <f>COUNTIFS($T638:$AX638,"LWP")</f>
        <v>1</v>
      </c>
      <c r="BD638" s="42">
        <f>SUM(COUNTIFS($T638:$AX638,{"PAT","MAT"}))</f>
        <v>0</v>
      </c>
      <c r="BE638" s="42">
        <f>COUNTIFS($T638:$AX638,"HO")</f>
        <v>0</v>
      </c>
      <c r="BF638" s="42">
        <f>COUNTIFS($T638:$AX638,"NA")</f>
        <v>0</v>
      </c>
      <c r="BG638" s="42">
        <f>COUNTIFS($T638:$AX638,"PL")</f>
        <v>1</v>
      </c>
      <c r="BH638" s="42">
        <f>COUNTIFS($T638:$AX638,"CL")</f>
        <v>2</v>
      </c>
      <c r="BI638" s="42">
        <f>COUNTIFS($T638:$AX638,"BL")</f>
        <v>0</v>
      </c>
      <c r="BJ638" s="42">
        <f>COUNTIFS($T638:$AX638,"CO")</f>
        <v>0</v>
      </c>
      <c r="BK638" s="42">
        <f t="shared" si="57"/>
        <v>3</v>
      </c>
      <c r="BL638" s="42">
        <f t="shared" si="58"/>
        <v>0</v>
      </c>
      <c r="BM638" s="42">
        <f t="shared" si="59"/>
        <v>1</v>
      </c>
      <c r="BN638" s="42">
        <f>SUM(AY638:BJ638)+SUM(COUNTIFS(Q638:AX638,{"TERM","RESIGNED"}))</f>
        <v>30.5</v>
      </c>
      <c r="BO638" s="1" t="s">
        <v>45</v>
      </c>
      <c r="BP638" s="42" t="s">
        <v>1018</v>
      </c>
      <c r="BQ638" s="34"/>
    </row>
    <row r="639" spans="1:69" x14ac:dyDescent="0.25">
      <c r="A639" s="32">
        <f t="shared" si="60"/>
        <v>637</v>
      </c>
      <c r="B639" s="1" t="s">
        <v>36</v>
      </c>
      <c r="C639" s="1">
        <v>18852</v>
      </c>
      <c r="D639" s="27">
        <v>18852</v>
      </c>
      <c r="E639" s="1" t="s">
        <v>946</v>
      </c>
      <c r="F639" s="34" t="s">
        <v>771</v>
      </c>
      <c r="G639" s="34" t="s">
        <v>80</v>
      </c>
      <c r="H639" s="30">
        <v>44869</v>
      </c>
      <c r="I639" s="30" t="s">
        <v>39</v>
      </c>
      <c r="J639" s="30" t="s">
        <v>39</v>
      </c>
      <c r="K639" s="42">
        <f t="shared" ca="1" si="55"/>
        <v>433</v>
      </c>
      <c r="L639" s="44" t="str">
        <f t="shared" si="56"/>
        <v>Non Billable</v>
      </c>
      <c r="M639" s="34" t="s">
        <v>56</v>
      </c>
      <c r="N639" s="1" t="s">
        <v>41</v>
      </c>
      <c r="O639" s="1" t="s">
        <v>42</v>
      </c>
      <c r="P639" s="1"/>
      <c r="Q639" s="1"/>
      <c r="R639" s="1" t="s">
        <v>43</v>
      </c>
      <c r="S639" s="33" t="s">
        <v>990</v>
      </c>
      <c r="T639" s="47" t="s">
        <v>967</v>
      </c>
      <c r="U639" s="47" t="s">
        <v>20</v>
      </c>
      <c r="V639" s="47" t="s">
        <v>20</v>
      </c>
      <c r="W639" s="47" t="s">
        <v>968</v>
      </c>
      <c r="X639" s="47" t="s">
        <v>965</v>
      </c>
      <c r="Y639" s="47" t="s">
        <v>965</v>
      </c>
      <c r="Z639" s="47" t="s">
        <v>965</v>
      </c>
      <c r="AA639" s="47" t="s">
        <v>965</v>
      </c>
      <c r="AB639" s="47" t="s">
        <v>20</v>
      </c>
      <c r="AC639" s="47" t="s">
        <v>20</v>
      </c>
      <c r="AD639" s="47" t="s">
        <v>965</v>
      </c>
      <c r="AE639" s="47" t="s">
        <v>965</v>
      </c>
      <c r="AF639" s="47" t="s">
        <v>965</v>
      </c>
      <c r="AG639" s="47" t="s">
        <v>965</v>
      </c>
      <c r="AH639" s="47" t="s">
        <v>965</v>
      </c>
      <c r="AI639" s="47" t="s">
        <v>20</v>
      </c>
      <c r="AJ639" s="47" t="s">
        <v>20</v>
      </c>
      <c r="AK639" s="47" t="s">
        <v>965</v>
      </c>
      <c r="AL639" s="47" t="s">
        <v>965</v>
      </c>
      <c r="AM639" s="47" t="s">
        <v>965</v>
      </c>
      <c r="AN639" s="47" t="s">
        <v>965</v>
      </c>
      <c r="AO639" s="47" t="s">
        <v>965</v>
      </c>
      <c r="AP639" s="47" t="s">
        <v>20</v>
      </c>
      <c r="AQ639" s="47" t="s">
        <v>20</v>
      </c>
      <c r="AR639" s="47" t="s">
        <v>20</v>
      </c>
      <c r="AS639" s="47" t="s">
        <v>965</v>
      </c>
      <c r="AT639" s="47" t="s">
        <v>965</v>
      </c>
      <c r="AU639" s="47" t="s">
        <v>965</v>
      </c>
      <c r="AV639" s="47" t="s">
        <v>965</v>
      </c>
      <c r="AW639" s="47" t="s">
        <v>20</v>
      </c>
      <c r="AX639" s="47" t="s">
        <v>20</v>
      </c>
      <c r="AY639" s="42">
        <f>COUNTIFS($T639:$AX639,"P")</f>
        <v>18</v>
      </c>
      <c r="AZ639" s="42">
        <f>COUNTIFS($T639:$AX639,"HD")/2</f>
        <v>0</v>
      </c>
      <c r="BA639" s="42">
        <f>COUNTIFS($T639:$AX639,"DO")</f>
        <v>11</v>
      </c>
      <c r="BB639" s="1">
        <f>COUNTIFS($T639:$AX639,"UPL")</f>
        <v>0</v>
      </c>
      <c r="BC639" s="42">
        <f>COUNTIFS($T639:$AX639,"LWP")</f>
        <v>0</v>
      </c>
      <c r="BD639" s="42">
        <f>SUM(COUNTIFS($T639:$AX639,{"PAT","MAT"}))</f>
        <v>0</v>
      </c>
      <c r="BE639" s="42">
        <f>COUNTIFS($T639:$AX639,"HO")</f>
        <v>0</v>
      </c>
      <c r="BF639" s="42">
        <f>COUNTIFS($T639:$AX639,"NA")</f>
        <v>0</v>
      </c>
      <c r="BG639" s="42">
        <f>COUNTIFS($T639:$AX639,"PL")</f>
        <v>1</v>
      </c>
      <c r="BH639" s="42">
        <f>COUNTIFS($T639:$AX639,"CL")</f>
        <v>1</v>
      </c>
      <c r="BI639" s="42">
        <f>COUNTIFS($T639:$AX639,"BL")</f>
        <v>0</v>
      </c>
      <c r="BJ639" s="42">
        <f>COUNTIFS($T639:$AX639,"CO")</f>
        <v>0</v>
      </c>
      <c r="BK639" s="42">
        <f t="shared" si="57"/>
        <v>2</v>
      </c>
      <c r="BL639" s="42">
        <f t="shared" si="58"/>
        <v>1</v>
      </c>
      <c r="BM639" s="42">
        <f t="shared" si="59"/>
        <v>1</v>
      </c>
      <c r="BN639" s="42">
        <f>SUM(AY639:BJ639)+SUM(COUNTIFS(Q639:AX639,{"TERM","RESIGNED"}))</f>
        <v>31</v>
      </c>
      <c r="BO639" s="1" t="s">
        <v>45</v>
      </c>
      <c r="BP639" s="42" t="s">
        <v>1243</v>
      </c>
      <c r="BQ639" s="34"/>
    </row>
    <row r="640" spans="1:69" x14ac:dyDescent="0.25">
      <c r="A640" s="32">
        <f t="shared" si="60"/>
        <v>638</v>
      </c>
      <c r="B640" s="1" t="s">
        <v>36</v>
      </c>
      <c r="C640" s="1">
        <v>18853</v>
      </c>
      <c r="D640" s="27">
        <v>18853</v>
      </c>
      <c r="E640" s="1" t="s">
        <v>946</v>
      </c>
      <c r="F640" s="34" t="s">
        <v>772</v>
      </c>
      <c r="G640" s="34" t="s">
        <v>80</v>
      </c>
      <c r="H640" s="30">
        <v>44869</v>
      </c>
      <c r="I640" s="30" t="s">
        <v>39</v>
      </c>
      <c r="J640" s="30" t="s">
        <v>39</v>
      </c>
      <c r="K640" s="42">
        <f t="shared" ca="1" si="55"/>
        <v>433</v>
      </c>
      <c r="L640" s="44" t="str">
        <f t="shared" si="56"/>
        <v>Non Billable</v>
      </c>
      <c r="M640" s="34" t="s">
        <v>56</v>
      </c>
      <c r="N640" s="1" t="s">
        <v>41</v>
      </c>
      <c r="O640" s="1" t="s">
        <v>42</v>
      </c>
      <c r="P640" s="1"/>
      <c r="Q640" s="1"/>
      <c r="R640" s="1" t="s">
        <v>43</v>
      </c>
      <c r="S640" s="33" t="s">
        <v>990</v>
      </c>
      <c r="T640" s="47" t="s">
        <v>965</v>
      </c>
      <c r="U640" s="47" t="s">
        <v>20</v>
      </c>
      <c r="V640" s="47" t="s">
        <v>20</v>
      </c>
      <c r="W640" s="47" t="s">
        <v>965</v>
      </c>
      <c r="X640" s="47" t="s">
        <v>965</v>
      </c>
      <c r="Y640" s="47" t="s">
        <v>965</v>
      </c>
      <c r="Z640" s="47" t="s">
        <v>965</v>
      </c>
      <c r="AA640" s="47" t="s">
        <v>967</v>
      </c>
      <c r="AB640" s="47" t="s">
        <v>20</v>
      </c>
      <c r="AC640" s="47" t="s">
        <v>20</v>
      </c>
      <c r="AD640" s="47" t="s">
        <v>967</v>
      </c>
      <c r="AE640" s="47" t="s">
        <v>965</v>
      </c>
      <c r="AF640" s="47" t="s">
        <v>965</v>
      </c>
      <c r="AG640" s="47" t="s">
        <v>965</v>
      </c>
      <c r="AH640" s="47" t="s">
        <v>965</v>
      </c>
      <c r="AI640" s="47" t="s">
        <v>20</v>
      </c>
      <c r="AJ640" s="47" t="s">
        <v>20</v>
      </c>
      <c r="AK640" s="47" t="s">
        <v>965</v>
      </c>
      <c r="AL640" s="47" t="s">
        <v>965</v>
      </c>
      <c r="AM640" s="47" t="s">
        <v>965</v>
      </c>
      <c r="AN640" s="47" t="s">
        <v>965</v>
      </c>
      <c r="AO640" s="47" t="s">
        <v>965</v>
      </c>
      <c r="AP640" s="47" t="s">
        <v>20</v>
      </c>
      <c r="AQ640" s="47" t="s">
        <v>20</v>
      </c>
      <c r="AR640" s="47" t="s">
        <v>20</v>
      </c>
      <c r="AS640" s="47" t="s">
        <v>965</v>
      </c>
      <c r="AT640" s="47" t="s">
        <v>965</v>
      </c>
      <c r="AU640" s="47" t="s">
        <v>965</v>
      </c>
      <c r="AV640" s="47" t="s">
        <v>965</v>
      </c>
      <c r="AW640" s="47" t="s">
        <v>20</v>
      </c>
      <c r="AX640" s="47" t="s">
        <v>20</v>
      </c>
      <c r="AY640" s="42">
        <f>COUNTIFS($T640:$AX640,"P")</f>
        <v>18</v>
      </c>
      <c r="AZ640" s="42">
        <f>COUNTIFS($T640:$AX640,"HD")/2</f>
        <v>0</v>
      </c>
      <c r="BA640" s="42">
        <f>COUNTIFS($T640:$AX640,"DO")</f>
        <v>11</v>
      </c>
      <c r="BB640" s="1">
        <f>COUNTIFS($T640:$AX640,"UPL")</f>
        <v>0</v>
      </c>
      <c r="BC640" s="42">
        <f>COUNTIFS($T640:$AX640,"LWP")</f>
        <v>0</v>
      </c>
      <c r="BD640" s="42">
        <f>SUM(COUNTIFS($T640:$AX640,{"PAT","MAT"}))</f>
        <v>0</v>
      </c>
      <c r="BE640" s="42">
        <f>COUNTIFS($T640:$AX640,"HO")</f>
        <v>0</v>
      </c>
      <c r="BF640" s="42">
        <f>COUNTIFS($T640:$AX640,"NA")</f>
        <v>0</v>
      </c>
      <c r="BG640" s="42">
        <f>COUNTIFS($T640:$AX640,"PL")</f>
        <v>0</v>
      </c>
      <c r="BH640" s="42">
        <f>COUNTIFS($T640:$AX640,"CL")</f>
        <v>2</v>
      </c>
      <c r="BI640" s="42">
        <f>COUNTIFS($T640:$AX640,"BL")</f>
        <v>0</v>
      </c>
      <c r="BJ640" s="42">
        <f>COUNTIFS($T640:$AX640,"CO")</f>
        <v>0</v>
      </c>
      <c r="BK640" s="42">
        <f t="shared" si="57"/>
        <v>2</v>
      </c>
      <c r="BL640" s="42">
        <f t="shared" si="58"/>
        <v>1</v>
      </c>
      <c r="BM640" s="42">
        <f t="shared" si="59"/>
        <v>1</v>
      </c>
      <c r="BN640" s="42">
        <f>SUM(AY640:BJ640)+SUM(COUNTIFS(Q640:AX640,{"TERM","RESIGNED"}))</f>
        <v>31</v>
      </c>
      <c r="BO640" s="1" t="s">
        <v>45</v>
      </c>
      <c r="BP640" s="42" t="s">
        <v>1222</v>
      </c>
      <c r="BQ640" s="34"/>
    </row>
    <row r="641" spans="1:69" x14ac:dyDescent="0.25">
      <c r="A641" s="32">
        <f t="shared" si="60"/>
        <v>639</v>
      </c>
      <c r="B641" s="1" t="s">
        <v>36</v>
      </c>
      <c r="C641" s="1">
        <v>18875</v>
      </c>
      <c r="D641" s="27">
        <v>18875</v>
      </c>
      <c r="E641" s="1" t="s">
        <v>945</v>
      </c>
      <c r="F641" s="34" t="s">
        <v>775</v>
      </c>
      <c r="G641" s="34" t="s">
        <v>123</v>
      </c>
      <c r="H641" s="30">
        <v>44869</v>
      </c>
      <c r="I641" s="30" t="s">
        <v>39</v>
      </c>
      <c r="J641" s="30" t="s">
        <v>39</v>
      </c>
      <c r="K641" s="42">
        <f t="shared" ca="1" si="55"/>
        <v>433</v>
      </c>
      <c r="L641" s="44" t="str">
        <f t="shared" si="56"/>
        <v>Billable</v>
      </c>
      <c r="M641" s="34" t="s">
        <v>124</v>
      </c>
      <c r="N641" s="1" t="s">
        <v>41</v>
      </c>
      <c r="O641" s="1" t="s">
        <v>42</v>
      </c>
      <c r="P641" s="1"/>
      <c r="Q641" s="1"/>
      <c r="R641" s="1" t="s">
        <v>43</v>
      </c>
      <c r="S641" s="33" t="s">
        <v>429</v>
      </c>
      <c r="T641" s="47" t="s">
        <v>965</v>
      </c>
      <c r="U641" s="47" t="s">
        <v>20</v>
      </c>
      <c r="V641" s="47" t="s">
        <v>20</v>
      </c>
      <c r="W641" s="47" t="s">
        <v>965</v>
      </c>
      <c r="X641" s="47" t="s">
        <v>965</v>
      </c>
      <c r="Y641" s="47" t="s">
        <v>965</v>
      </c>
      <c r="Z641" s="47" t="s">
        <v>965</v>
      </c>
      <c r="AA641" s="47" t="s">
        <v>965</v>
      </c>
      <c r="AB641" s="47" t="s">
        <v>20</v>
      </c>
      <c r="AC641" s="47" t="s">
        <v>20</v>
      </c>
      <c r="AD641" s="47" t="s">
        <v>965</v>
      </c>
      <c r="AE641" s="47" t="s">
        <v>965</v>
      </c>
      <c r="AF641" s="47" t="s">
        <v>965</v>
      </c>
      <c r="AG641" s="47" t="s">
        <v>965</v>
      </c>
      <c r="AH641" s="47" t="s">
        <v>965</v>
      </c>
      <c r="AI641" s="47" t="s">
        <v>20</v>
      </c>
      <c r="AJ641" s="47" t="s">
        <v>20</v>
      </c>
      <c r="AK641" s="47" t="s">
        <v>965</v>
      </c>
      <c r="AL641" s="47" t="s">
        <v>965</v>
      </c>
      <c r="AM641" s="47" t="s">
        <v>968</v>
      </c>
      <c r="AN641" s="47" t="s">
        <v>968</v>
      </c>
      <c r="AO641" s="47" t="s">
        <v>968</v>
      </c>
      <c r="AP641" s="47" t="s">
        <v>20</v>
      </c>
      <c r="AQ641" s="47" t="s">
        <v>20</v>
      </c>
      <c r="AR641" s="47" t="s">
        <v>20</v>
      </c>
      <c r="AS641" s="47" t="s">
        <v>967</v>
      </c>
      <c r="AT641" s="47" t="s">
        <v>965</v>
      </c>
      <c r="AU641" s="47" t="s">
        <v>965</v>
      </c>
      <c r="AV641" s="47" t="s">
        <v>965</v>
      </c>
      <c r="AW641" s="47" t="s">
        <v>20</v>
      </c>
      <c r="AX641" s="47" t="s">
        <v>20</v>
      </c>
      <c r="AY641" s="42">
        <f>COUNTIFS($T641:$AX641,"P")</f>
        <v>16</v>
      </c>
      <c r="AZ641" s="42">
        <f>COUNTIFS($T641:$AX641,"HD")/2</f>
        <v>0</v>
      </c>
      <c r="BA641" s="42">
        <f>COUNTIFS($T641:$AX641,"DO")</f>
        <v>11</v>
      </c>
      <c r="BB641" s="1">
        <f>COUNTIFS($T641:$AX641,"UPL")</f>
        <v>0</v>
      </c>
      <c r="BC641" s="42">
        <f>COUNTIFS($T641:$AX641,"LWP")</f>
        <v>0</v>
      </c>
      <c r="BD641" s="42">
        <f>SUM(COUNTIFS($T641:$AX641,{"PAT","MAT"}))</f>
        <v>0</v>
      </c>
      <c r="BE641" s="42">
        <f>COUNTIFS($T641:$AX641,"HO")</f>
        <v>0</v>
      </c>
      <c r="BF641" s="42">
        <f>COUNTIFS($T641:$AX641,"NA")</f>
        <v>0</v>
      </c>
      <c r="BG641" s="42">
        <f>COUNTIFS($T641:$AX641,"PL")</f>
        <v>3</v>
      </c>
      <c r="BH641" s="42">
        <f>COUNTIFS($T641:$AX641,"CL")</f>
        <v>1</v>
      </c>
      <c r="BI641" s="42">
        <f>COUNTIFS($T641:$AX641,"BL")</f>
        <v>0</v>
      </c>
      <c r="BJ641" s="42">
        <f>COUNTIFS($T641:$AX641,"CO")</f>
        <v>0</v>
      </c>
      <c r="BK641" s="42">
        <f t="shared" si="57"/>
        <v>4</v>
      </c>
      <c r="BL641" s="42">
        <f t="shared" si="58"/>
        <v>0</v>
      </c>
      <c r="BM641" s="42">
        <f t="shared" si="59"/>
        <v>1</v>
      </c>
      <c r="BN641" s="42">
        <f>SUM(AY641:BJ641)+SUM(COUNTIFS(Q641:AX641,{"TERM","RESIGNED"}))</f>
        <v>31</v>
      </c>
      <c r="BO641" s="1" t="s">
        <v>45</v>
      </c>
      <c r="BP641" s="42" t="s">
        <v>1020</v>
      </c>
      <c r="BQ641" s="34"/>
    </row>
    <row r="642" spans="1:69" x14ac:dyDescent="0.25">
      <c r="A642" s="32">
        <f t="shared" si="60"/>
        <v>640</v>
      </c>
      <c r="B642" s="1" t="s">
        <v>36</v>
      </c>
      <c r="C642" s="1">
        <v>18877</v>
      </c>
      <c r="D642" s="27">
        <v>18877</v>
      </c>
      <c r="E642" s="1" t="s">
        <v>946</v>
      </c>
      <c r="F642" s="34" t="s">
        <v>776</v>
      </c>
      <c r="G642" s="34" t="s">
        <v>123</v>
      </c>
      <c r="H642" s="30">
        <v>44869</v>
      </c>
      <c r="I642" s="30" t="s">
        <v>39</v>
      </c>
      <c r="J642" s="30" t="s">
        <v>39</v>
      </c>
      <c r="K642" s="42">
        <f t="shared" ca="1" si="55"/>
        <v>433</v>
      </c>
      <c r="L642" s="44" t="str">
        <f t="shared" si="56"/>
        <v>Billable</v>
      </c>
      <c r="M642" s="34" t="s">
        <v>124</v>
      </c>
      <c r="N642" s="1" t="s">
        <v>41</v>
      </c>
      <c r="O642" s="1" t="s">
        <v>42</v>
      </c>
      <c r="P642" s="1"/>
      <c r="Q642" s="1"/>
      <c r="R642" s="1" t="s">
        <v>43</v>
      </c>
      <c r="S642" s="33" t="s">
        <v>256</v>
      </c>
      <c r="T642" s="47" t="s">
        <v>965</v>
      </c>
      <c r="U642" s="47" t="s">
        <v>20</v>
      </c>
      <c r="V642" s="47" t="s">
        <v>20</v>
      </c>
      <c r="W642" s="47" t="s">
        <v>965</v>
      </c>
      <c r="X642" s="47" t="s">
        <v>967</v>
      </c>
      <c r="Y642" s="47" t="s">
        <v>965</v>
      </c>
      <c r="Z642" s="47" t="s">
        <v>965</v>
      </c>
      <c r="AA642" s="47" t="s">
        <v>967</v>
      </c>
      <c r="AB642" s="47" t="s">
        <v>20</v>
      </c>
      <c r="AC642" s="47" t="s">
        <v>20</v>
      </c>
      <c r="AD642" s="47" t="s">
        <v>965</v>
      </c>
      <c r="AE642" s="47" t="s">
        <v>968</v>
      </c>
      <c r="AF642" s="47" t="s">
        <v>968</v>
      </c>
      <c r="AG642" s="47" t="s">
        <v>968</v>
      </c>
      <c r="AH642" s="47" t="s">
        <v>965</v>
      </c>
      <c r="AI642" s="47" t="s">
        <v>20</v>
      </c>
      <c r="AJ642" s="47" t="s">
        <v>20</v>
      </c>
      <c r="AK642" s="47" t="s">
        <v>968</v>
      </c>
      <c r="AL642" s="47" t="s">
        <v>965</v>
      </c>
      <c r="AM642" s="47" t="s">
        <v>965</v>
      </c>
      <c r="AN642" s="47" t="s">
        <v>965</v>
      </c>
      <c r="AO642" s="47" t="s">
        <v>965</v>
      </c>
      <c r="AP642" s="47" t="s">
        <v>20</v>
      </c>
      <c r="AQ642" s="47" t="s">
        <v>20</v>
      </c>
      <c r="AR642" s="47" t="s">
        <v>20</v>
      </c>
      <c r="AS642" s="47" t="s">
        <v>965</v>
      </c>
      <c r="AT642" s="47" t="s">
        <v>965</v>
      </c>
      <c r="AU642" s="47" t="s">
        <v>21</v>
      </c>
      <c r="AV642" s="47" t="s">
        <v>965</v>
      </c>
      <c r="AW642" s="47" t="s">
        <v>20</v>
      </c>
      <c r="AX642" s="47" t="s">
        <v>20</v>
      </c>
      <c r="AY642" s="42">
        <f>COUNTIFS($T642:$AX642,"P")</f>
        <v>13</v>
      </c>
      <c r="AZ642" s="42">
        <f>COUNTIFS($T642:$AX642,"HD")/2</f>
        <v>0</v>
      </c>
      <c r="BA642" s="42">
        <f>COUNTIFS($T642:$AX642,"DO")</f>
        <v>11</v>
      </c>
      <c r="BB642" s="1">
        <f>COUNTIFS($T642:$AX642,"UPL")</f>
        <v>1</v>
      </c>
      <c r="BC642" s="42">
        <f>COUNTIFS($T642:$AX642,"LWP")</f>
        <v>0</v>
      </c>
      <c r="BD642" s="42">
        <f>SUM(COUNTIFS($T642:$AX642,{"PAT","MAT"}))</f>
        <v>0</v>
      </c>
      <c r="BE642" s="42">
        <f>COUNTIFS($T642:$AX642,"HO")</f>
        <v>0</v>
      </c>
      <c r="BF642" s="42">
        <f>COUNTIFS($T642:$AX642,"NA")</f>
        <v>0</v>
      </c>
      <c r="BG642" s="42">
        <f>COUNTIFS($T642:$AX642,"PL")</f>
        <v>4</v>
      </c>
      <c r="BH642" s="42">
        <f>COUNTIFS($T642:$AX642,"CL")</f>
        <v>2</v>
      </c>
      <c r="BI642" s="42">
        <f>COUNTIFS($T642:$AX642,"BL")</f>
        <v>0</v>
      </c>
      <c r="BJ642" s="42">
        <f>COUNTIFS($T642:$AX642,"CO")</f>
        <v>0</v>
      </c>
      <c r="BK642" s="42">
        <f t="shared" si="57"/>
        <v>6</v>
      </c>
      <c r="BL642" s="42">
        <f t="shared" si="58"/>
        <v>0</v>
      </c>
      <c r="BM642" s="42">
        <f t="shared" si="59"/>
        <v>1</v>
      </c>
      <c r="BN642" s="42">
        <f>SUM(AY642:BJ642)+SUM(COUNTIFS(Q642:AX642,{"TERM","RESIGNED"}))</f>
        <v>31</v>
      </c>
      <c r="BO642" s="1" t="s">
        <v>45</v>
      </c>
      <c r="BP642" s="42" t="s">
        <v>1018</v>
      </c>
      <c r="BQ642" s="34"/>
    </row>
    <row r="643" spans="1:69" x14ac:dyDescent="0.25">
      <c r="A643" s="32">
        <f t="shared" si="60"/>
        <v>641</v>
      </c>
      <c r="B643" s="1" t="s">
        <v>36</v>
      </c>
      <c r="C643" s="1">
        <v>18880</v>
      </c>
      <c r="D643" s="27">
        <v>18880</v>
      </c>
      <c r="E643" s="1" t="s">
        <v>945</v>
      </c>
      <c r="F643" s="34" t="s">
        <v>777</v>
      </c>
      <c r="G643" s="34" t="s">
        <v>123</v>
      </c>
      <c r="H643" s="30">
        <v>44869</v>
      </c>
      <c r="I643" s="30" t="s">
        <v>39</v>
      </c>
      <c r="J643" s="30" t="s">
        <v>39</v>
      </c>
      <c r="K643" s="42">
        <f t="shared" ref="K643:K706" ca="1" si="61">IF(O643="ACTIVE",(TODAY()-H643),(J643-H643))</f>
        <v>433</v>
      </c>
      <c r="L643" s="44" t="str">
        <f t="shared" ref="L643:L706" si="62">IF(OR(M643="Email Verification",M643="Operations",M643="OJT",M643="Bottom Quartile Group",M643="Training"),"Billable","Non Billable")</f>
        <v>Billable</v>
      </c>
      <c r="M643" s="34" t="s">
        <v>124</v>
      </c>
      <c r="N643" s="1" t="s">
        <v>41</v>
      </c>
      <c r="O643" s="1" t="s">
        <v>42</v>
      </c>
      <c r="P643" s="1"/>
      <c r="Q643" s="1"/>
      <c r="R643" s="1" t="s">
        <v>43</v>
      </c>
      <c r="S643" s="33" t="s">
        <v>303</v>
      </c>
      <c r="T643" s="47" t="s">
        <v>965</v>
      </c>
      <c r="U643" s="47" t="s">
        <v>20</v>
      </c>
      <c r="V643" s="47" t="s">
        <v>20</v>
      </c>
      <c r="W643" s="47" t="s">
        <v>965</v>
      </c>
      <c r="X643" s="47" t="s">
        <v>965</v>
      </c>
      <c r="Y643" s="47" t="s">
        <v>965</v>
      </c>
      <c r="Z643" s="47" t="s">
        <v>965</v>
      </c>
      <c r="AA643" s="47" t="s">
        <v>965</v>
      </c>
      <c r="AB643" s="47" t="s">
        <v>20</v>
      </c>
      <c r="AC643" s="47" t="s">
        <v>20</v>
      </c>
      <c r="AD643" s="47" t="s">
        <v>965</v>
      </c>
      <c r="AE643" s="47" t="s">
        <v>965</v>
      </c>
      <c r="AF643" s="47" t="s">
        <v>965</v>
      </c>
      <c r="AG643" s="47" t="s">
        <v>968</v>
      </c>
      <c r="AH643" s="47" t="s">
        <v>965</v>
      </c>
      <c r="AI643" s="47" t="s">
        <v>20</v>
      </c>
      <c r="AJ643" s="47" t="s">
        <v>20</v>
      </c>
      <c r="AK643" s="47" t="s">
        <v>965</v>
      </c>
      <c r="AL643" s="47" t="s">
        <v>965</v>
      </c>
      <c r="AM643" s="47" t="s">
        <v>965</v>
      </c>
      <c r="AN643" s="47" t="s">
        <v>965</v>
      </c>
      <c r="AO643" s="47" t="s">
        <v>965</v>
      </c>
      <c r="AP643" s="47" t="s">
        <v>20</v>
      </c>
      <c r="AQ643" s="47" t="s">
        <v>20</v>
      </c>
      <c r="AR643" s="47" t="s">
        <v>20</v>
      </c>
      <c r="AS643" s="47" t="s">
        <v>967</v>
      </c>
      <c r="AT643" s="47" t="s">
        <v>965</v>
      </c>
      <c r="AU643" s="47" t="s">
        <v>967</v>
      </c>
      <c r="AV643" s="47" t="s">
        <v>965</v>
      </c>
      <c r="AW643" s="47" t="s">
        <v>20</v>
      </c>
      <c r="AX643" s="47" t="s">
        <v>20</v>
      </c>
      <c r="AY643" s="42">
        <f>COUNTIFS($T643:$AX643,"P")</f>
        <v>17</v>
      </c>
      <c r="AZ643" s="42">
        <f>COUNTIFS($T643:$AX643,"HD")/2</f>
        <v>0</v>
      </c>
      <c r="BA643" s="42">
        <f>COUNTIFS($T643:$AX643,"DO")</f>
        <v>11</v>
      </c>
      <c r="BB643" s="1">
        <f>COUNTIFS($T643:$AX643,"UPL")</f>
        <v>0</v>
      </c>
      <c r="BC643" s="42">
        <f>COUNTIFS($T643:$AX643,"LWP")</f>
        <v>0</v>
      </c>
      <c r="BD643" s="42">
        <f>SUM(COUNTIFS($T643:$AX643,{"PAT","MAT"}))</f>
        <v>0</v>
      </c>
      <c r="BE643" s="42">
        <f>COUNTIFS($T643:$AX643,"HO")</f>
        <v>0</v>
      </c>
      <c r="BF643" s="42">
        <f>COUNTIFS($T643:$AX643,"NA")</f>
        <v>0</v>
      </c>
      <c r="BG643" s="42">
        <f>COUNTIFS($T643:$AX643,"PL")</f>
        <v>1</v>
      </c>
      <c r="BH643" s="42">
        <f>COUNTIFS($T643:$AX643,"CL")</f>
        <v>2</v>
      </c>
      <c r="BI643" s="42">
        <f>COUNTIFS($T643:$AX643,"BL")</f>
        <v>0</v>
      </c>
      <c r="BJ643" s="42">
        <f>COUNTIFS($T643:$AX643,"CO")</f>
        <v>0</v>
      </c>
      <c r="BK643" s="42">
        <f t="shared" ref="BK643:BK706" si="63">SUM(BG643:BJ643)</f>
        <v>3</v>
      </c>
      <c r="BL643" s="42">
        <f t="shared" ref="BL643:BL706" si="64">IF(SUM(AY643+AZ643)&gt;=17,1,0)</f>
        <v>1</v>
      </c>
      <c r="BM643" s="42">
        <f t="shared" ref="BM643:BM706" si="65">IF(SUM(AY643+AZ643)&gt;=13,1,0)</f>
        <v>1</v>
      </c>
      <c r="BN643" s="42">
        <f>SUM(AY643:BJ643)+SUM(COUNTIFS(Q643:AX643,{"TERM","RESIGNED"}))</f>
        <v>31</v>
      </c>
      <c r="BO643" s="1" t="s">
        <v>45</v>
      </c>
      <c r="BP643" s="42" t="s">
        <v>1020</v>
      </c>
      <c r="BQ643" s="34"/>
    </row>
    <row r="644" spans="1:69" x14ac:dyDescent="0.25">
      <c r="A644" s="32">
        <f t="shared" si="60"/>
        <v>642</v>
      </c>
      <c r="B644" s="1" t="s">
        <v>36</v>
      </c>
      <c r="C644" s="1">
        <v>18881</v>
      </c>
      <c r="D644" s="27">
        <v>18881</v>
      </c>
      <c r="E644" s="1" t="s">
        <v>945</v>
      </c>
      <c r="F644" s="34" t="s">
        <v>778</v>
      </c>
      <c r="G644" s="34" t="s">
        <v>123</v>
      </c>
      <c r="H644" s="30">
        <v>44869</v>
      </c>
      <c r="I644" s="30" t="s">
        <v>39</v>
      </c>
      <c r="J644" s="30" t="s">
        <v>39</v>
      </c>
      <c r="K644" s="42">
        <f t="shared" ca="1" si="61"/>
        <v>433</v>
      </c>
      <c r="L644" s="44" t="str">
        <f t="shared" si="62"/>
        <v>Billable</v>
      </c>
      <c r="M644" s="34" t="s">
        <v>124</v>
      </c>
      <c r="N644" s="1" t="s">
        <v>41</v>
      </c>
      <c r="O644" s="1" t="s">
        <v>42</v>
      </c>
      <c r="P644" s="1"/>
      <c r="Q644" s="1"/>
      <c r="R644" s="1" t="s">
        <v>43</v>
      </c>
      <c r="S644" s="33" t="s">
        <v>303</v>
      </c>
      <c r="T644" s="47" t="s">
        <v>965</v>
      </c>
      <c r="U644" s="47" t="s">
        <v>20</v>
      </c>
      <c r="V644" s="47" t="s">
        <v>20</v>
      </c>
      <c r="W644" s="47" t="s">
        <v>965</v>
      </c>
      <c r="X644" s="47" t="s">
        <v>965</v>
      </c>
      <c r="Y644" s="47" t="s">
        <v>965</v>
      </c>
      <c r="Z644" s="47" t="s">
        <v>965</v>
      </c>
      <c r="AA644" s="47" t="s">
        <v>965</v>
      </c>
      <c r="AB644" s="47" t="s">
        <v>20</v>
      </c>
      <c r="AC644" s="47" t="s">
        <v>20</v>
      </c>
      <c r="AD644" s="47" t="s">
        <v>965</v>
      </c>
      <c r="AE644" s="47" t="s">
        <v>965</v>
      </c>
      <c r="AF644" s="47" t="s">
        <v>965</v>
      </c>
      <c r="AG644" s="47" t="s">
        <v>965</v>
      </c>
      <c r="AH644" s="47" t="s">
        <v>965</v>
      </c>
      <c r="AI644" s="47" t="s">
        <v>20</v>
      </c>
      <c r="AJ644" s="47" t="s">
        <v>20</v>
      </c>
      <c r="AK644" s="47" t="s">
        <v>965</v>
      </c>
      <c r="AL644" s="47" t="s">
        <v>965</v>
      </c>
      <c r="AM644" s="47" t="s">
        <v>965</v>
      </c>
      <c r="AN644" s="47" t="s">
        <v>965</v>
      </c>
      <c r="AO644" s="47" t="s">
        <v>965</v>
      </c>
      <c r="AP644" s="47" t="s">
        <v>20</v>
      </c>
      <c r="AQ644" s="47" t="s">
        <v>20</v>
      </c>
      <c r="AR644" s="47" t="s">
        <v>20</v>
      </c>
      <c r="AS644" s="47" t="s">
        <v>965</v>
      </c>
      <c r="AT644" s="47" t="s">
        <v>965</v>
      </c>
      <c r="AU644" s="47" t="s">
        <v>965</v>
      </c>
      <c r="AV644" s="47" t="s">
        <v>965</v>
      </c>
      <c r="AW644" s="47" t="s">
        <v>20</v>
      </c>
      <c r="AX644" s="47" t="s">
        <v>20</v>
      </c>
      <c r="AY644" s="42">
        <f>COUNTIFS($T644:$AX644,"P")</f>
        <v>20</v>
      </c>
      <c r="AZ644" s="42">
        <f>COUNTIFS($T644:$AX644,"HD")/2</f>
        <v>0</v>
      </c>
      <c r="BA644" s="42">
        <f>COUNTIFS($T644:$AX644,"DO")</f>
        <v>11</v>
      </c>
      <c r="BB644" s="1">
        <f>COUNTIFS($T644:$AX644,"UPL")</f>
        <v>0</v>
      </c>
      <c r="BC644" s="42">
        <f>COUNTIFS($T644:$AX644,"LWP")</f>
        <v>0</v>
      </c>
      <c r="BD644" s="42">
        <f>SUM(COUNTIFS($T644:$AX644,{"PAT","MAT"}))</f>
        <v>0</v>
      </c>
      <c r="BE644" s="42">
        <f>COUNTIFS($T644:$AX644,"HO")</f>
        <v>0</v>
      </c>
      <c r="BF644" s="42">
        <f>COUNTIFS($T644:$AX644,"NA")</f>
        <v>0</v>
      </c>
      <c r="BG644" s="42">
        <f>COUNTIFS($T644:$AX644,"PL")</f>
        <v>0</v>
      </c>
      <c r="BH644" s="42">
        <f>COUNTIFS($T644:$AX644,"CL")</f>
        <v>0</v>
      </c>
      <c r="BI644" s="42">
        <f>COUNTIFS($T644:$AX644,"BL")</f>
        <v>0</v>
      </c>
      <c r="BJ644" s="42">
        <f>COUNTIFS($T644:$AX644,"CO")</f>
        <v>0</v>
      </c>
      <c r="BK644" s="42">
        <f t="shared" si="63"/>
        <v>0</v>
      </c>
      <c r="BL644" s="42">
        <f t="shared" si="64"/>
        <v>1</v>
      </c>
      <c r="BM644" s="42">
        <f t="shared" si="65"/>
        <v>1</v>
      </c>
      <c r="BN644" s="42">
        <f>SUM(AY644:BJ644)+SUM(COUNTIFS(Q644:AX644,{"TERM","RESIGNED"}))</f>
        <v>31</v>
      </c>
      <c r="BO644" s="1" t="s">
        <v>45</v>
      </c>
      <c r="BP644" s="42" t="s">
        <v>1020</v>
      </c>
      <c r="BQ644" s="34"/>
    </row>
    <row r="645" spans="1:69" x14ac:dyDescent="0.25">
      <c r="A645" s="32">
        <f t="shared" ref="A645:A708" si="66">A644+1</f>
        <v>643</v>
      </c>
      <c r="B645" s="1" t="s">
        <v>36</v>
      </c>
      <c r="C645" s="1">
        <v>18887</v>
      </c>
      <c r="D645" s="27">
        <v>18887</v>
      </c>
      <c r="E645" s="1" t="s">
        <v>945</v>
      </c>
      <c r="F645" s="34" t="s">
        <v>773</v>
      </c>
      <c r="G645" s="34" t="s">
        <v>106</v>
      </c>
      <c r="H645" s="30">
        <v>44869</v>
      </c>
      <c r="I645" s="30" t="s">
        <v>39</v>
      </c>
      <c r="J645" s="30" t="s">
        <v>39</v>
      </c>
      <c r="K645" s="42">
        <f t="shared" ca="1" si="61"/>
        <v>433</v>
      </c>
      <c r="L645" s="44" t="str">
        <f t="shared" si="62"/>
        <v>Non Billable</v>
      </c>
      <c r="M645" s="34" t="s">
        <v>1083</v>
      </c>
      <c r="N645" s="1" t="s">
        <v>41</v>
      </c>
      <c r="O645" s="1" t="s">
        <v>42</v>
      </c>
      <c r="P645" s="1"/>
      <c r="Q645" s="1"/>
      <c r="R645" s="1" t="s">
        <v>43</v>
      </c>
      <c r="S645" s="33" t="s">
        <v>212</v>
      </c>
      <c r="T645" s="47" t="s">
        <v>965</v>
      </c>
      <c r="U645" s="47" t="s">
        <v>20</v>
      </c>
      <c r="V645" s="47" t="s">
        <v>20</v>
      </c>
      <c r="W645" s="47" t="s">
        <v>965</v>
      </c>
      <c r="X645" s="47" t="s">
        <v>965</v>
      </c>
      <c r="Y645" s="47" t="s">
        <v>965</v>
      </c>
      <c r="Z645" s="47" t="s">
        <v>965</v>
      </c>
      <c r="AA645" s="47" t="s">
        <v>965</v>
      </c>
      <c r="AB645" s="47" t="s">
        <v>20</v>
      </c>
      <c r="AC645" s="47" t="s">
        <v>20</v>
      </c>
      <c r="AD645" s="47" t="s">
        <v>967</v>
      </c>
      <c r="AE645" s="47" t="s">
        <v>965</v>
      </c>
      <c r="AF645" s="47" t="s">
        <v>965</v>
      </c>
      <c r="AG645" s="47" t="s">
        <v>965</v>
      </c>
      <c r="AH645" s="47" t="s">
        <v>965</v>
      </c>
      <c r="AI645" s="47" t="s">
        <v>20</v>
      </c>
      <c r="AJ645" s="47" t="s">
        <v>20</v>
      </c>
      <c r="AK645" s="47" t="s">
        <v>965</v>
      </c>
      <c r="AL645" s="47" t="s">
        <v>965</v>
      </c>
      <c r="AM645" s="47" t="s">
        <v>965</v>
      </c>
      <c r="AN645" s="47" t="s">
        <v>965</v>
      </c>
      <c r="AO645" s="47" t="s">
        <v>965</v>
      </c>
      <c r="AP645" s="47" t="s">
        <v>20</v>
      </c>
      <c r="AQ645" s="47" t="s">
        <v>20</v>
      </c>
      <c r="AR645" s="47" t="s">
        <v>20</v>
      </c>
      <c r="AS645" s="47" t="s">
        <v>965</v>
      </c>
      <c r="AT645" s="47" t="s">
        <v>965</v>
      </c>
      <c r="AU645" s="47" t="s">
        <v>967</v>
      </c>
      <c r="AV645" s="47" t="s">
        <v>967</v>
      </c>
      <c r="AW645" s="47" t="s">
        <v>20</v>
      </c>
      <c r="AX645" s="47" t="s">
        <v>20</v>
      </c>
      <c r="AY645" s="42">
        <f>COUNTIFS($T645:$AX645,"P")</f>
        <v>17</v>
      </c>
      <c r="AZ645" s="42">
        <f>COUNTIFS($T645:$AX645,"HD")/2</f>
        <v>0</v>
      </c>
      <c r="BA645" s="42">
        <f>COUNTIFS($T645:$AX645,"DO")</f>
        <v>11</v>
      </c>
      <c r="BB645" s="1">
        <f>COUNTIFS($T645:$AX645,"UPL")</f>
        <v>0</v>
      </c>
      <c r="BC645" s="42">
        <f>COUNTIFS($T645:$AX645,"LWP")</f>
        <v>0</v>
      </c>
      <c r="BD645" s="42">
        <f>SUM(COUNTIFS($T645:$AX645,{"PAT","MAT"}))</f>
        <v>0</v>
      </c>
      <c r="BE645" s="42">
        <f>COUNTIFS($T645:$AX645,"HO")</f>
        <v>0</v>
      </c>
      <c r="BF645" s="42">
        <f>COUNTIFS($T645:$AX645,"NA")</f>
        <v>0</v>
      </c>
      <c r="BG645" s="42">
        <f>COUNTIFS($T645:$AX645,"PL")</f>
        <v>0</v>
      </c>
      <c r="BH645" s="42">
        <f>COUNTIFS($T645:$AX645,"CL")</f>
        <v>3</v>
      </c>
      <c r="BI645" s="42">
        <f>COUNTIFS($T645:$AX645,"BL")</f>
        <v>0</v>
      </c>
      <c r="BJ645" s="42">
        <f>COUNTIFS($T645:$AX645,"CO")</f>
        <v>0</v>
      </c>
      <c r="BK645" s="42">
        <f t="shared" si="63"/>
        <v>3</v>
      </c>
      <c r="BL645" s="42">
        <f t="shared" si="64"/>
        <v>1</v>
      </c>
      <c r="BM645" s="42">
        <f t="shared" si="65"/>
        <v>1</v>
      </c>
      <c r="BN645" s="42">
        <f>SUM(AY645:BJ645)+SUM(COUNTIFS(Q645:AX645,{"TERM","RESIGNED"}))</f>
        <v>31</v>
      </c>
      <c r="BO645" s="1" t="s">
        <v>45</v>
      </c>
      <c r="BP645" s="42" t="s">
        <v>1023</v>
      </c>
      <c r="BQ645" s="34"/>
    </row>
    <row r="646" spans="1:69" x14ac:dyDescent="0.25">
      <c r="A646" s="32">
        <f t="shared" si="66"/>
        <v>644</v>
      </c>
      <c r="B646" s="1" t="s">
        <v>36</v>
      </c>
      <c r="C646" s="1">
        <v>18888</v>
      </c>
      <c r="D646" s="27">
        <v>18888</v>
      </c>
      <c r="E646" s="1" t="s">
        <v>946</v>
      </c>
      <c r="F646" s="34" t="s">
        <v>774</v>
      </c>
      <c r="G646" s="34" t="s">
        <v>80</v>
      </c>
      <c r="H646" s="30">
        <v>44869</v>
      </c>
      <c r="I646" s="30" t="s">
        <v>39</v>
      </c>
      <c r="J646" s="30" t="s">
        <v>39</v>
      </c>
      <c r="K646" s="42">
        <f t="shared" ca="1" si="61"/>
        <v>433</v>
      </c>
      <c r="L646" s="44" t="str">
        <f t="shared" si="62"/>
        <v>Non Billable</v>
      </c>
      <c r="M646" s="34" t="s">
        <v>56</v>
      </c>
      <c r="N646" s="1" t="s">
        <v>41</v>
      </c>
      <c r="O646" s="1" t="s">
        <v>42</v>
      </c>
      <c r="P646" s="1"/>
      <c r="Q646" s="1"/>
      <c r="R646" s="1" t="s">
        <v>43</v>
      </c>
      <c r="S646" s="33" t="s">
        <v>103</v>
      </c>
      <c r="T646" s="47" t="s">
        <v>965</v>
      </c>
      <c r="U646" s="47" t="s">
        <v>20</v>
      </c>
      <c r="V646" s="47" t="s">
        <v>20</v>
      </c>
      <c r="W646" s="47" t="s">
        <v>965</v>
      </c>
      <c r="X646" s="47" t="s">
        <v>965</v>
      </c>
      <c r="Y646" s="47" t="s">
        <v>965</v>
      </c>
      <c r="Z646" s="47" t="s">
        <v>967</v>
      </c>
      <c r="AA646" s="47" t="s">
        <v>967</v>
      </c>
      <c r="AB646" s="47" t="s">
        <v>20</v>
      </c>
      <c r="AC646" s="47" t="s">
        <v>20</v>
      </c>
      <c r="AD646" s="47" t="s">
        <v>968</v>
      </c>
      <c r="AE646" s="47" t="s">
        <v>965</v>
      </c>
      <c r="AF646" s="47" t="s">
        <v>965</v>
      </c>
      <c r="AG646" s="47" t="s">
        <v>965</v>
      </c>
      <c r="AH646" s="47" t="s">
        <v>965</v>
      </c>
      <c r="AI646" s="47" t="s">
        <v>20</v>
      </c>
      <c r="AJ646" s="47" t="s">
        <v>20</v>
      </c>
      <c r="AK646" s="47" t="s">
        <v>965</v>
      </c>
      <c r="AL646" s="47" t="s">
        <v>965</v>
      </c>
      <c r="AM646" s="47" t="s">
        <v>965</v>
      </c>
      <c r="AN646" s="47" t="s">
        <v>965</v>
      </c>
      <c r="AO646" s="47" t="s">
        <v>965</v>
      </c>
      <c r="AP646" s="47" t="s">
        <v>20</v>
      </c>
      <c r="AQ646" s="47" t="s">
        <v>20</v>
      </c>
      <c r="AR646" s="47" t="s">
        <v>20</v>
      </c>
      <c r="AS646" s="47" t="s">
        <v>967</v>
      </c>
      <c r="AT646" s="47" t="s">
        <v>965</v>
      </c>
      <c r="AU646" s="47" t="s">
        <v>965</v>
      </c>
      <c r="AV646" s="47" t="s">
        <v>965</v>
      </c>
      <c r="AW646" s="47" t="s">
        <v>20</v>
      </c>
      <c r="AX646" s="47" t="s">
        <v>20</v>
      </c>
      <c r="AY646" s="42">
        <f>COUNTIFS($T646:$AX646,"P")</f>
        <v>16</v>
      </c>
      <c r="AZ646" s="42">
        <f>COUNTIFS($T646:$AX646,"HD")/2</f>
        <v>0</v>
      </c>
      <c r="BA646" s="42">
        <f>COUNTIFS($T646:$AX646,"DO")</f>
        <v>11</v>
      </c>
      <c r="BB646" s="1">
        <f>COUNTIFS($T646:$AX646,"UPL")</f>
        <v>0</v>
      </c>
      <c r="BC646" s="42">
        <f>COUNTIFS($T646:$AX646,"LWP")</f>
        <v>0</v>
      </c>
      <c r="BD646" s="42">
        <f>SUM(COUNTIFS($T646:$AX646,{"PAT","MAT"}))</f>
        <v>0</v>
      </c>
      <c r="BE646" s="42">
        <f>COUNTIFS($T646:$AX646,"HO")</f>
        <v>0</v>
      </c>
      <c r="BF646" s="42">
        <f>COUNTIFS($T646:$AX646,"NA")</f>
        <v>0</v>
      </c>
      <c r="BG646" s="42">
        <f>COUNTIFS($T646:$AX646,"PL")</f>
        <v>1</v>
      </c>
      <c r="BH646" s="42">
        <f>COUNTIFS($T646:$AX646,"CL")</f>
        <v>3</v>
      </c>
      <c r="BI646" s="42">
        <f>COUNTIFS($T646:$AX646,"BL")</f>
        <v>0</v>
      </c>
      <c r="BJ646" s="42">
        <f>COUNTIFS($T646:$AX646,"CO")</f>
        <v>0</v>
      </c>
      <c r="BK646" s="42">
        <f t="shared" si="63"/>
        <v>4</v>
      </c>
      <c r="BL646" s="42">
        <f t="shared" si="64"/>
        <v>0</v>
      </c>
      <c r="BM646" s="42">
        <f t="shared" si="65"/>
        <v>1</v>
      </c>
      <c r="BN646" s="42">
        <f>SUM(AY646:BJ646)+SUM(COUNTIFS(Q646:AX646,{"TERM","RESIGNED"}))</f>
        <v>31</v>
      </c>
      <c r="BO646" s="1" t="s">
        <v>45</v>
      </c>
      <c r="BP646" s="42" t="s">
        <v>1222</v>
      </c>
      <c r="BQ646" s="34"/>
    </row>
    <row r="647" spans="1:69" x14ac:dyDescent="0.25">
      <c r="A647" s="32">
        <f t="shared" si="66"/>
        <v>645</v>
      </c>
      <c r="B647" s="1" t="s">
        <v>36</v>
      </c>
      <c r="C647" s="1">
        <v>18889</v>
      </c>
      <c r="D647" s="27">
        <v>18889</v>
      </c>
      <c r="E647" s="1" t="s">
        <v>945</v>
      </c>
      <c r="F647" s="34" t="s">
        <v>779</v>
      </c>
      <c r="G647" s="34" t="s">
        <v>80</v>
      </c>
      <c r="H647" s="30">
        <v>44873</v>
      </c>
      <c r="I647" s="30" t="s">
        <v>39</v>
      </c>
      <c r="J647" s="30" t="s">
        <v>39</v>
      </c>
      <c r="K647" s="42">
        <f t="shared" ca="1" si="61"/>
        <v>429</v>
      </c>
      <c r="L647" s="44" t="str">
        <f t="shared" si="62"/>
        <v>Non Billable</v>
      </c>
      <c r="M647" s="34" t="s">
        <v>56</v>
      </c>
      <c r="N647" s="1" t="s">
        <v>41</v>
      </c>
      <c r="O647" s="1" t="s">
        <v>42</v>
      </c>
      <c r="P647" s="1"/>
      <c r="Q647" s="1"/>
      <c r="R647" s="1" t="s">
        <v>43</v>
      </c>
      <c r="S647" s="33" t="s">
        <v>990</v>
      </c>
      <c r="T647" s="47" t="s">
        <v>965</v>
      </c>
      <c r="U647" s="47" t="s">
        <v>20</v>
      </c>
      <c r="V647" s="47" t="s">
        <v>20</v>
      </c>
      <c r="W647" s="47" t="s">
        <v>967</v>
      </c>
      <c r="X647" s="47" t="s">
        <v>965</v>
      </c>
      <c r="Y647" s="47" t="s">
        <v>965</v>
      </c>
      <c r="Z647" s="47" t="s">
        <v>965</v>
      </c>
      <c r="AA647" s="47" t="s">
        <v>965</v>
      </c>
      <c r="AB647" s="47" t="s">
        <v>20</v>
      </c>
      <c r="AC647" s="47" t="s">
        <v>20</v>
      </c>
      <c r="AD647" s="47" t="s">
        <v>965</v>
      </c>
      <c r="AE647" s="47" t="s">
        <v>965</v>
      </c>
      <c r="AF647" s="47" t="s">
        <v>965</v>
      </c>
      <c r="AG647" s="47" t="s">
        <v>965</v>
      </c>
      <c r="AH647" s="47" t="s">
        <v>965</v>
      </c>
      <c r="AI647" s="47" t="s">
        <v>20</v>
      </c>
      <c r="AJ647" s="47" t="s">
        <v>20</v>
      </c>
      <c r="AK647" s="47" t="s">
        <v>965</v>
      </c>
      <c r="AL647" s="47" t="s">
        <v>965</v>
      </c>
      <c r="AM647" s="47" t="s">
        <v>965</v>
      </c>
      <c r="AN647" s="47" t="s">
        <v>965</v>
      </c>
      <c r="AO647" s="47" t="s">
        <v>965</v>
      </c>
      <c r="AP647" s="47" t="s">
        <v>20</v>
      </c>
      <c r="AQ647" s="47" t="s">
        <v>20</v>
      </c>
      <c r="AR647" s="47" t="s">
        <v>20</v>
      </c>
      <c r="AS647" s="47" t="s">
        <v>967</v>
      </c>
      <c r="AT647" s="47" t="s">
        <v>967</v>
      </c>
      <c r="AU647" s="47" t="s">
        <v>967</v>
      </c>
      <c r="AV647" s="47" t="s">
        <v>968</v>
      </c>
      <c r="AW647" s="47" t="s">
        <v>20</v>
      </c>
      <c r="AX647" s="47" t="s">
        <v>20</v>
      </c>
      <c r="AY647" s="42">
        <f>COUNTIFS($T647:$AX647,"P")</f>
        <v>15</v>
      </c>
      <c r="AZ647" s="42">
        <f>COUNTIFS($T647:$AX647,"HD")/2</f>
        <v>0</v>
      </c>
      <c r="BA647" s="42">
        <f>COUNTIFS($T647:$AX647,"DO")</f>
        <v>11</v>
      </c>
      <c r="BB647" s="1">
        <f>COUNTIFS($T647:$AX647,"UPL")</f>
        <v>0</v>
      </c>
      <c r="BC647" s="42">
        <f>COUNTIFS($T647:$AX647,"LWP")</f>
        <v>0</v>
      </c>
      <c r="BD647" s="42">
        <f>SUM(COUNTIFS($T647:$AX647,{"PAT","MAT"}))</f>
        <v>0</v>
      </c>
      <c r="BE647" s="42">
        <f>COUNTIFS($T647:$AX647,"HO")</f>
        <v>0</v>
      </c>
      <c r="BF647" s="42">
        <f>COUNTIFS($T647:$AX647,"NA")</f>
        <v>0</v>
      </c>
      <c r="BG647" s="42">
        <f>COUNTIFS($T647:$AX647,"PL")</f>
        <v>1</v>
      </c>
      <c r="BH647" s="42">
        <f>COUNTIFS($T647:$AX647,"CL")</f>
        <v>4</v>
      </c>
      <c r="BI647" s="42">
        <f>COUNTIFS($T647:$AX647,"BL")</f>
        <v>0</v>
      </c>
      <c r="BJ647" s="42">
        <f>COUNTIFS($T647:$AX647,"CO")</f>
        <v>0</v>
      </c>
      <c r="BK647" s="42">
        <f t="shared" si="63"/>
        <v>5</v>
      </c>
      <c r="BL647" s="42">
        <f t="shared" si="64"/>
        <v>0</v>
      </c>
      <c r="BM647" s="42">
        <f t="shared" si="65"/>
        <v>1</v>
      </c>
      <c r="BN647" s="42">
        <f>SUM(AY647:BJ647)+SUM(COUNTIFS(Q647:AX647,{"TERM","RESIGNED"}))</f>
        <v>31</v>
      </c>
      <c r="BO647" s="1" t="s">
        <v>45</v>
      </c>
      <c r="BP647" s="42" t="s">
        <v>1020</v>
      </c>
      <c r="BQ647" s="34"/>
    </row>
    <row r="648" spans="1:69" x14ac:dyDescent="0.25">
      <c r="A648" s="32">
        <f t="shared" si="66"/>
        <v>646</v>
      </c>
      <c r="B648" s="1" t="s">
        <v>172</v>
      </c>
      <c r="C648" s="1">
        <v>104244</v>
      </c>
      <c r="D648" s="27">
        <v>104244</v>
      </c>
      <c r="E648" s="1" t="s">
        <v>946</v>
      </c>
      <c r="F648" s="34" t="s">
        <v>780</v>
      </c>
      <c r="G648" s="34" t="s">
        <v>991</v>
      </c>
      <c r="H648" s="30">
        <v>44875</v>
      </c>
      <c r="I648" s="30" t="s">
        <v>39</v>
      </c>
      <c r="J648" s="30" t="s">
        <v>39</v>
      </c>
      <c r="K648" s="42">
        <f t="shared" ca="1" si="61"/>
        <v>427</v>
      </c>
      <c r="L648" s="44" t="str">
        <f t="shared" si="62"/>
        <v>Non Billable</v>
      </c>
      <c r="M648" s="34" t="s">
        <v>130</v>
      </c>
      <c r="N648" s="1" t="s">
        <v>41</v>
      </c>
      <c r="O648" s="1" t="s">
        <v>42</v>
      </c>
      <c r="P648" s="1"/>
      <c r="Q648" s="1"/>
      <c r="R648" s="1" t="s">
        <v>43</v>
      </c>
      <c r="S648" s="33" t="s">
        <v>258</v>
      </c>
      <c r="T648" s="47" t="s">
        <v>965</v>
      </c>
      <c r="U648" s="47" t="s">
        <v>20</v>
      </c>
      <c r="V648" s="47" t="s">
        <v>20</v>
      </c>
      <c r="W648" s="47" t="s">
        <v>967</v>
      </c>
      <c r="X648" s="47" t="s">
        <v>968</v>
      </c>
      <c r="Y648" s="47" t="s">
        <v>22</v>
      </c>
      <c r="Z648" s="47" t="s">
        <v>22</v>
      </c>
      <c r="AA648" s="47" t="s">
        <v>22</v>
      </c>
      <c r="AB648" s="47" t="s">
        <v>20</v>
      </c>
      <c r="AC648" s="47" t="s">
        <v>20</v>
      </c>
      <c r="AD648" s="47" t="s">
        <v>965</v>
      </c>
      <c r="AE648" s="47" t="s">
        <v>965</v>
      </c>
      <c r="AF648" s="47" t="s">
        <v>965</v>
      </c>
      <c r="AG648" s="47" t="s">
        <v>965</v>
      </c>
      <c r="AH648" s="47" t="s">
        <v>965</v>
      </c>
      <c r="AI648" s="47" t="s">
        <v>20</v>
      </c>
      <c r="AJ648" s="47" t="s">
        <v>20</v>
      </c>
      <c r="AK648" s="47" t="s">
        <v>965</v>
      </c>
      <c r="AL648" s="47" t="s">
        <v>965</v>
      </c>
      <c r="AM648" s="47" t="s">
        <v>965</v>
      </c>
      <c r="AN648" s="47" t="s">
        <v>965</v>
      </c>
      <c r="AO648" s="47" t="s">
        <v>965</v>
      </c>
      <c r="AP648" s="47" t="s">
        <v>20</v>
      </c>
      <c r="AQ648" s="47" t="s">
        <v>20</v>
      </c>
      <c r="AR648" s="47" t="s">
        <v>20</v>
      </c>
      <c r="AS648" s="47" t="s">
        <v>965</v>
      </c>
      <c r="AT648" s="47" t="s">
        <v>965</v>
      </c>
      <c r="AU648" s="47" t="s">
        <v>965</v>
      </c>
      <c r="AV648" s="47" t="s">
        <v>965</v>
      </c>
      <c r="AW648" s="47" t="s">
        <v>20</v>
      </c>
      <c r="AX648" s="47" t="s">
        <v>20</v>
      </c>
      <c r="AY648" s="42">
        <f>COUNTIFS($T648:$AX648,"P")</f>
        <v>15</v>
      </c>
      <c r="AZ648" s="42">
        <f>COUNTIFS($T648:$AX648,"HD")/2</f>
        <v>0</v>
      </c>
      <c r="BA648" s="42">
        <f>COUNTIFS($T648:$AX648,"DO")</f>
        <v>11</v>
      </c>
      <c r="BB648" s="1">
        <f>COUNTIFS($T648:$AX648,"UPL")</f>
        <v>0</v>
      </c>
      <c r="BC648" s="42">
        <f>COUNTIFS($T648:$AX648,"LWP")</f>
        <v>3</v>
      </c>
      <c r="BD648" s="42">
        <f>SUM(COUNTIFS($T648:$AX648,{"PAT","MAT"}))</f>
        <v>0</v>
      </c>
      <c r="BE648" s="42">
        <f>COUNTIFS($T648:$AX648,"HO")</f>
        <v>0</v>
      </c>
      <c r="BF648" s="42">
        <f>COUNTIFS($T648:$AX648,"NA")</f>
        <v>0</v>
      </c>
      <c r="BG648" s="42">
        <f>COUNTIFS($T648:$AX648,"PL")</f>
        <v>1</v>
      </c>
      <c r="BH648" s="42">
        <f>COUNTIFS($T648:$AX648,"CL")</f>
        <v>1</v>
      </c>
      <c r="BI648" s="42">
        <f>COUNTIFS($T648:$AX648,"BL")</f>
        <v>0</v>
      </c>
      <c r="BJ648" s="42">
        <f>COUNTIFS($T648:$AX648,"CO")</f>
        <v>0</v>
      </c>
      <c r="BK648" s="42">
        <f t="shared" si="63"/>
        <v>2</v>
      </c>
      <c r="BL648" s="42">
        <f t="shared" si="64"/>
        <v>0</v>
      </c>
      <c r="BM648" s="42">
        <f t="shared" si="65"/>
        <v>1</v>
      </c>
      <c r="BN648" s="42">
        <f>SUM(AY648:BJ648)+SUM(COUNTIFS(Q648:AX648,{"TERM","RESIGNED"}))</f>
        <v>31</v>
      </c>
      <c r="BO648" s="1" t="s">
        <v>45</v>
      </c>
      <c r="BP648" s="42" t="s">
        <v>1219</v>
      </c>
      <c r="BQ648" s="34"/>
    </row>
    <row r="649" spans="1:69" x14ac:dyDescent="0.25">
      <c r="A649" s="32">
        <f t="shared" si="66"/>
        <v>647</v>
      </c>
      <c r="B649" s="1" t="s">
        <v>36</v>
      </c>
      <c r="C649" s="1">
        <v>18939</v>
      </c>
      <c r="D649" s="27">
        <v>18939</v>
      </c>
      <c r="E649" s="1" t="s">
        <v>946</v>
      </c>
      <c r="F649" s="34" t="s">
        <v>782</v>
      </c>
      <c r="G649" s="34" t="s">
        <v>123</v>
      </c>
      <c r="H649" s="30">
        <v>44876</v>
      </c>
      <c r="I649" s="30" t="s">
        <v>39</v>
      </c>
      <c r="J649" s="30" t="s">
        <v>39</v>
      </c>
      <c r="K649" s="42">
        <f t="shared" ca="1" si="61"/>
        <v>426</v>
      </c>
      <c r="L649" s="44" t="str">
        <f t="shared" si="62"/>
        <v>Billable</v>
      </c>
      <c r="M649" s="34" t="s">
        <v>124</v>
      </c>
      <c r="N649" s="1" t="s">
        <v>41</v>
      </c>
      <c r="O649" s="1" t="s">
        <v>42</v>
      </c>
      <c r="P649" s="1"/>
      <c r="Q649" s="1"/>
      <c r="R649" s="1" t="s">
        <v>43</v>
      </c>
      <c r="S649" s="33" t="s">
        <v>242</v>
      </c>
      <c r="T649" s="47" t="s">
        <v>965</v>
      </c>
      <c r="U649" s="47" t="s">
        <v>20</v>
      </c>
      <c r="V649" s="47" t="s">
        <v>20</v>
      </c>
      <c r="W649" s="47" t="s">
        <v>965</v>
      </c>
      <c r="X649" s="47" t="s">
        <v>968</v>
      </c>
      <c r="Y649" s="47" t="s">
        <v>965</v>
      </c>
      <c r="Z649" s="47" t="s">
        <v>965</v>
      </c>
      <c r="AA649" s="47" t="s">
        <v>965</v>
      </c>
      <c r="AB649" s="47" t="s">
        <v>20</v>
      </c>
      <c r="AC649" s="47" t="s">
        <v>20</v>
      </c>
      <c r="AD649" s="47" t="s">
        <v>968</v>
      </c>
      <c r="AE649" s="47" t="s">
        <v>967</v>
      </c>
      <c r="AF649" s="47" t="s">
        <v>965</v>
      </c>
      <c r="AG649" s="47" t="s">
        <v>965</v>
      </c>
      <c r="AH649" s="47" t="s">
        <v>968</v>
      </c>
      <c r="AI649" s="47" t="s">
        <v>20</v>
      </c>
      <c r="AJ649" s="47" t="s">
        <v>20</v>
      </c>
      <c r="AK649" s="47" t="s">
        <v>965</v>
      </c>
      <c r="AL649" s="47" t="s">
        <v>965</v>
      </c>
      <c r="AM649" s="47" t="s">
        <v>965</v>
      </c>
      <c r="AN649" s="47" t="s">
        <v>965</v>
      </c>
      <c r="AO649" s="47" t="s">
        <v>965</v>
      </c>
      <c r="AP649" s="47" t="s">
        <v>20</v>
      </c>
      <c r="AQ649" s="47" t="s">
        <v>20</v>
      </c>
      <c r="AR649" s="47" t="s">
        <v>20</v>
      </c>
      <c r="AS649" s="47" t="s">
        <v>22</v>
      </c>
      <c r="AT649" s="47" t="s">
        <v>965</v>
      </c>
      <c r="AU649" s="47" t="s">
        <v>967</v>
      </c>
      <c r="AV649" s="47" t="s">
        <v>965</v>
      </c>
      <c r="AW649" s="47" t="s">
        <v>20</v>
      </c>
      <c r="AX649" s="47" t="s">
        <v>20</v>
      </c>
      <c r="AY649" s="42">
        <f>COUNTIFS($T649:$AX649,"P")</f>
        <v>14</v>
      </c>
      <c r="AZ649" s="42">
        <f>COUNTIFS($T649:$AX649,"HD")/2</f>
        <v>0</v>
      </c>
      <c r="BA649" s="42">
        <f>COUNTIFS($T649:$AX649,"DO")</f>
        <v>11</v>
      </c>
      <c r="BB649" s="1">
        <f>COUNTIFS($T649:$AX649,"UPL")</f>
        <v>0</v>
      </c>
      <c r="BC649" s="42">
        <f>COUNTIFS($T649:$AX649,"LWP")</f>
        <v>1</v>
      </c>
      <c r="BD649" s="42">
        <f>SUM(COUNTIFS($T649:$AX649,{"PAT","MAT"}))</f>
        <v>0</v>
      </c>
      <c r="BE649" s="42">
        <f>COUNTIFS($T649:$AX649,"HO")</f>
        <v>0</v>
      </c>
      <c r="BF649" s="42">
        <f>COUNTIFS($T649:$AX649,"NA")</f>
        <v>0</v>
      </c>
      <c r="BG649" s="42">
        <f>COUNTIFS($T649:$AX649,"PL")</f>
        <v>3</v>
      </c>
      <c r="BH649" s="42">
        <f>COUNTIFS($T649:$AX649,"CL")</f>
        <v>2</v>
      </c>
      <c r="BI649" s="42">
        <f>COUNTIFS($T649:$AX649,"BL")</f>
        <v>0</v>
      </c>
      <c r="BJ649" s="42">
        <f>COUNTIFS($T649:$AX649,"CO")</f>
        <v>0</v>
      </c>
      <c r="BK649" s="42">
        <f t="shared" si="63"/>
        <v>5</v>
      </c>
      <c r="BL649" s="42">
        <f t="shared" si="64"/>
        <v>0</v>
      </c>
      <c r="BM649" s="42">
        <f t="shared" si="65"/>
        <v>1</v>
      </c>
      <c r="BN649" s="42">
        <f>SUM(AY649:BJ649)+SUM(COUNTIFS(Q649:AX649,{"TERM","RESIGNED"}))</f>
        <v>31</v>
      </c>
      <c r="BO649" s="1" t="s">
        <v>45</v>
      </c>
      <c r="BP649" s="42" t="s">
        <v>1018</v>
      </c>
      <c r="BQ649" s="34"/>
    </row>
    <row r="650" spans="1:69" x14ac:dyDescent="0.25">
      <c r="A650" s="32">
        <f t="shared" si="66"/>
        <v>648</v>
      </c>
      <c r="B650" s="1" t="s">
        <v>36</v>
      </c>
      <c r="C650" s="1">
        <v>18942</v>
      </c>
      <c r="D650" s="27">
        <v>18942</v>
      </c>
      <c r="E650" s="1" t="s">
        <v>946</v>
      </c>
      <c r="F650" s="34" t="s">
        <v>783</v>
      </c>
      <c r="G650" s="34" t="s">
        <v>123</v>
      </c>
      <c r="H650" s="30">
        <v>44876</v>
      </c>
      <c r="I650" s="30" t="s">
        <v>39</v>
      </c>
      <c r="J650" s="30" t="s">
        <v>39</v>
      </c>
      <c r="K650" s="42">
        <f t="shared" ca="1" si="61"/>
        <v>426</v>
      </c>
      <c r="L650" s="44" t="str">
        <f t="shared" si="62"/>
        <v>Billable</v>
      </c>
      <c r="M650" s="34" t="s">
        <v>124</v>
      </c>
      <c r="N650" s="1" t="s">
        <v>41</v>
      </c>
      <c r="O650" s="1" t="s">
        <v>42</v>
      </c>
      <c r="P650" s="1"/>
      <c r="Q650" s="1"/>
      <c r="R650" s="1" t="s">
        <v>43</v>
      </c>
      <c r="S650" s="33" t="s">
        <v>154</v>
      </c>
      <c r="T650" s="47" t="s">
        <v>965</v>
      </c>
      <c r="U650" s="47" t="s">
        <v>20</v>
      </c>
      <c r="V650" s="47" t="s">
        <v>20</v>
      </c>
      <c r="W650" s="47" t="s">
        <v>965</v>
      </c>
      <c r="X650" s="47" t="s">
        <v>965</v>
      </c>
      <c r="Y650" s="47" t="s">
        <v>965</v>
      </c>
      <c r="Z650" s="47" t="s">
        <v>965</v>
      </c>
      <c r="AA650" s="47" t="s">
        <v>967</v>
      </c>
      <c r="AB650" s="47" t="s">
        <v>20</v>
      </c>
      <c r="AC650" s="47" t="s">
        <v>20</v>
      </c>
      <c r="AD650" s="47" t="s">
        <v>965</v>
      </c>
      <c r="AE650" s="47" t="s">
        <v>965</v>
      </c>
      <c r="AF650" s="47" t="s">
        <v>965</v>
      </c>
      <c r="AG650" s="47" t="s">
        <v>965</v>
      </c>
      <c r="AH650" s="47" t="s">
        <v>965</v>
      </c>
      <c r="AI650" s="47" t="s">
        <v>20</v>
      </c>
      <c r="AJ650" s="47" t="s">
        <v>20</v>
      </c>
      <c r="AK650" s="47" t="s">
        <v>966</v>
      </c>
      <c r="AL650" s="47" t="s">
        <v>968</v>
      </c>
      <c r="AM650" s="47" t="s">
        <v>965</v>
      </c>
      <c r="AN650" s="47" t="s">
        <v>965</v>
      </c>
      <c r="AO650" s="47" t="s">
        <v>965</v>
      </c>
      <c r="AP650" s="47" t="s">
        <v>20</v>
      </c>
      <c r="AQ650" s="47" t="s">
        <v>20</v>
      </c>
      <c r="AR650" s="47" t="s">
        <v>20</v>
      </c>
      <c r="AS650" s="47" t="s">
        <v>965</v>
      </c>
      <c r="AT650" s="47" t="s">
        <v>965</v>
      </c>
      <c r="AU650" s="47" t="s">
        <v>965</v>
      </c>
      <c r="AV650" s="47" t="s">
        <v>967</v>
      </c>
      <c r="AW650" s="47" t="s">
        <v>20</v>
      </c>
      <c r="AX650" s="47" t="s">
        <v>20</v>
      </c>
      <c r="AY650" s="42">
        <f>COUNTIFS($T650:$AX650,"P")</f>
        <v>16</v>
      </c>
      <c r="AZ650" s="42">
        <f>COUNTIFS($T650:$AX650,"HD")/2</f>
        <v>0.5</v>
      </c>
      <c r="BA650" s="42">
        <f>COUNTIFS($T650:$AX650,"DO")</f>
        <v>11</v>
      </c>
      <c r="BB650" s="1">
        <f>COUNTIFS($T650:$AX650,"UPL")</f>
        <v>0</v>
      </c>
      <c r="BC650" s="42">
        <f>COUNTIFS($T650:$AX650,"LWP")</f>
        <v>0</v>
      </c>
      <c r="BD650" s="42">
        <f>SUM(COUNTIFS($T650:$AX650,{"PAT","MAT"}))</f>
        <v>0</v>
      </c>
      <c r="BE650" s="42">
        <f>COUNTIFS($T650:$AX650,"HO")</f>
        <v>0</v>
      </c>
      <c r="BF650" s="42">
        <f>COUNTIFS($T650:$AX650,"NA")</f>
        <v>0</v>
      </c>
      <c r="BG650" s="42">
        <f>COUNTIFS($T650:$AX650,"PL")</f>
        <v>1</v>
      </c>
      <c r="BH650" s="42">
        <f>COUNTIFS($T650:$AX650,"CL")</f>
        <v>2</v>
      </c>
      <c r="BI650" s="42">
        <f>COUNTIFS($T650:$AX650,"BL")</f>
        <v>0</v>
      </c>
      <c r="BJ650" s="42">
        <f>COUNTIFS($T650:$AX650,"CO")</f>
        <v>0</v>
      </c>
      <c r="BK650" s="42">
        <f t="shared" si="63"/>
        <v>3</v>
      </c>
      <c r="BL650" s="42">
        <f t="shared" si="64"/>
        <v>0</v>
      </c>
      <c r="BM650" s="42">
        <f t="shared" si="65"/>
        <v>1</v>
      </c>
      <c r="BN650" s="42">
        <f>SUM(AY650:BJ650)+SUM(COUNTIFS(Q650:AX650,{"TERM","RESIGNED"}))</f>
        <v>30.5</v>
      </c>
      <c r="BO650" s="1" t="s">
        <v>45</v>
      </c>
      <c r="BP650" s="42" t="s">
        <v>1020</v>
      </c>
      <c r="BQ650" s="34"/>
    </row>
    <row r="651" spans="1:69" x14ac:dyDescent="0.25">
      <c r="A651" s="32">
        <f t="shared" si="66"/>
        <v>649</v>
      </c>
      <c r="B651" s="1" t="s">
        <v>36</v>
      </c>
      <c r="C651" s="1">
        <v>18946</v>
      </c>
      <c r="D651" s="27">
        <v>18946</v>
      </c>
      <c r="E651" s="1" t="s">
        <v>945</v>
      </c>
      <c r="F651" s="34" t="s">
        <v>784</v>
      </c>
      <c r="G651" s="34" t="s">
        <v>123</v>
      </c>
      <c r="H651" s="30">
        <v>44876</v>
      </c>
      <c r="I651" s="30" t="s">
        <v>39</v>
      </c>
      <c r="J651" s="30" t="s">
        <v>39</v>
      </c>
      <c r="K651" s="42">
        <f t="shared" ca="1" si="61"/>
        <v>426</v>
      </c>
      <c r="L651" s="44" t="str">
        <f t="shared" si="62"/>
        <v>Billable</v>
      </c>
      <c r="M651" s="34" t="s">
        <v>124</v>
      </c>
      <c r="N651" s="1" t="s">
        <v>41</v>
      </c>
      <c r="O651" s="1" t="s">
        <v>42</v>
      </c>
      <c r="P651" s="1"/>
      <c r="Q651" s="1"/>
      <c r="R651" s="1" t="s">
        <v>43</v>
      </c>
      <c r="S651" s="33" t="s">
        <v>366</v>
      </c>
      <c r="T651" s="47" t="s">
        <v>965</v>
      </c>
      <c r="U651" s="47" t="s">
        <v>20</v>
      </c>
      <c r="V651" s="47" t="s">
        <v>20</v>
      </c>
      <c r="W651" s="47" t="s">
        <v>965</v>
      </c>
      <c r="X651" s="47" t="s">
        <v>965</v>
      </c>
      <c r="Y651" s="47" t="s">
        <v>965</v>
      </c>
      <c r="Z651" s="47" t="s">
        <v>965</v>
      </c>
      <c r="AA651" s="47" t="s">
        <v>965</v>
      </c>
      <c r="AB651" s="47" t="s">
        <v>20</v>
      </c>
      <c r="AC651" s="47" t="s">
        <v>20</v>
      </c>
      <c r="AD651" s="47" t="s">
        <v>965</v>
      </c>
      <c r="AE651" s="47" t="s">
        <v>965</v>
      </c>
      <c r="AF651" s="47" t="s">
        <v>965</v>
      </c>
      <c r="AG651" s="47" t="s">
        <v>965</v>
      </c>
      <c r="AH651" s="47" t="s">
        <v>965</v>
      </c>
      <c r="AI651" s="47" t="s">
        <v>20</v>
      </c>
      <c r="AJ651" s="47" t="s">
        <v>20</v>
      </c>
      <c r="AK651" s="47" t="s">
        <v>965</v>
      </c>
      <c r="AL651" s="47" t="s">
        <v>965</v>
      </c>
      <c r="AM651" s="47" t="s">
        <v>965</v>
      </c>
      <c r="AN651" s="47" t="s">
        <v>965</v>
      </c>
      <c r="AO651" s="47" t="s">
        <v>965</v>
      </c>
      <c r="AP651" s="47" t="s">
        <v>20</v>
      </c>
      <c r="AQ651" s="47" t="s">
        <v>20</v>
      </c>
      <c r="AR651" s="47" t="s">
        <v>20</v>
      </c>
      <c r="AS651" s="47" t="s">
        <v>967</v>
      </c>
      <c r="AT651" s="47" t="s">
        <v>965</v>
      </c>
      <c r="AU651" s="47" t="s">
        <v>965</v>
      </c>
      <c r="AV651" s="47" t="s">
        <v>965</v>
      </c>
      <c r="AW651" s="47" t="s">
        <v>20</v>
      </c>
      <c r="AX651" s="47" t="s">
        <v>20</v>
      </c>
      <c r="AY651" s="42">
        <f>COUNTIFS($T651:$AX651,"P")</f>
        <v>19</v>
      </c>
      <c r="AZ651" s="42">
        <f>COUNTIFS($T651:$AX651,"HD")/2</f>
        <v>0</v>
      </c>
      <c r="BA651" s="42">
        <f>COUNTIFS($T651:$AX651,"DO")</f>
        <v>11</v>
      </c>
      <c r="BB651" s="1">
        <f>COUNTIFS($T651:$AX651,"UPL")</f>
        <v>0</v>
      </c>
      <c r="BC651" s="42">
        <f>COUNTIFS($T651:$AX651,"LWP")</f>
        <v>0</v>
      </c>
      <c r="BD651" s="42">
        <f>SUM(COUNTIFS($T651:$AX651,{"PAT","MAT"}))</f>
        <v>0</v>
      </c>
      <c r="BE651" s="42">
        <f>COUNTIFS($T651:$AX651,"HO")</f>
        <v>0</v>
      </c>
      <c r="BF651" s="42">
        <f>COUNTIFS($T651:$AX651,"NA")</f>
        <v>0</v>
      </c>
      <c r="BG651" s="42">
        <f>COUNTIFS($T651:$AX651,"PL")</f>
        <v>0</v>
      </c>
      <c r="BH651" s="42">
        <f>COUNTIFS($T651:$AX651,"CL")</f>
        <v>1</v>
      </c>
      <c r="BI651" s="42">
        <f>COUNTIFS($T651:$AX651,"BL")</f>
        <v>0</v>
      </c>
      <c r="BJ651" s="42">
        <f>COUNTIFS($T651:$AX651,"CO")</f>
        <v>0</v>
      </c>
      <c r="BK651" s="42">
        <f t="shared" si="63"/>
        <v>1</v>
      </c>
      <c r="BL651" s="42">
        <f t="shared" si="64"/>
        <v>1</v>
      </c>
      <c r="BM651" s="42">
        <f t="shared" si="65"/>
        <v>1</v>
      </c>
      <c r="BN651" s="42">
        <f>SUM(AY651:BJ651)+SUM(COUNTIFS(Q651:AX651,{"TERM","RESIGNED"}))</f>
        <v>31</v>
      </c>
      <c r="BO651" s="1" t="s">
        <v>45</v>
      </c>
      <c r="BP651" s="42" t="s">
        <v>1023</v>
      </c>
      <c r="BQ651" s="34"/>
    </row>
    <row r="652" spans="1:69" x14ac:dyDescent="0.25">
      <c r="A652" s="32">
        <f t="shared" si="66"/>
        <v>650</v>
      </c>
      <c r="B652" s="1" t="s">
        <v>36</v>
      </c>
      <c r="C652" s="1">
        <v>18954</v>
      </c>
      <c r="D652" s="27">
        <v>18954</v>
      </c>
      <c r="E652" s="1" t="s">
        <v>946</v>
      </c>
      <c r="F652" s="34" t="s">
        <v>785</v>
      </c>
      <c r="G652" s="34" t="s">
        <v>123</v>
      </c>
      <c r="H652" s="30">
        <v>44876</v>
      </c>
      <c r="I652" s="30" t="s">
        <v>39</v>
      </c>
      <c r="J652" s="30" t="s">
        <v>39</v>
      </c>
      <c r="K652" s="42">
        <f t="shared" ca="1" si="61"/>
        <v>426</v>
      </c>
      <c r="L652" s="44" t="str">
        <f t="shared" si="62"/>
        <v>Billable</v>
      </c>
      <c r="M652" s="34" t="s">
        <v>124</v>
      </c>
      <c r="N652" s="1" t="s">
        <v>41</v>
      </c>
      <c r="O652" s="1" t="s">
        <v>42</v>
      </c>
      <c r="P652" s="1"/>
      <c r="Q652" s="1"/>
      <c r="R652" s="1" t="s">
        <v>43</v>
      </c>
      <c r="S652" s="33" t="s">
        <v>142</v>
      </c>
      <c r="T652" s="47" t="s">
        <v>965</v>
      </c>
      <c r="U652" s="47" t="s">
        <v>20</v>
      </c>
      <c r="V652" s="47" t="s">
        <v>20</v>
      </c>
      <c r="W652" s="47" t="s">
        <v>965</v>
      </c>
      <c r="X652" s="47" t="s">
        <v>965</v>
      </c>
      <c r="Y652" s="47" t="s">
        <v>965</v>
      </c>
      <c r="Z652" s="47" t="s">
        <v>965</v>
      </c>
      <c r="AA652" s="47" t="s">
        <v>965</v>
      </c>
      <c r="AB652" s="47" t="s">
        <v>20</v>
      </c>
      <c r="AC652" s="47" t="s">
        <v>20</v>
      </c>
      <c r="AD652" s="47" t="s">
        <v>965</v>
      </c>
      <c r="AE652" s="47" t="s">
        <v>965</v>
      </c>
      <c r="AF652" s="47" t="s">
        <v>965</v>
      </c>
      <c r="AG652" s="47" t="s">
        <v>965</v>
      </c>
      <c r="AH652" s="47" t="s">
        <v>965</v>
      </c>
      <c r="AI652" s="47" t="s">
        <v>20</v>
      </c>
      <c r="AJ652" s="47" t="s">
        <v>20</v>
      </c>
      <c r="AK652" s="47" t="s">
        <v>967</v>
      </c>
      <c r="AL652" s="47" t="s">
        <v>965</v>
      </c>
      <c r="AM652" s="47" t="s">
        <v>965</v>
      </c>
      <c r="AN652" s="47" t="s">
        <v>965</v>
      </c>
      <c r="AO652" s="47" t="s">
        <v>965</v>
      </c>
      <c r="AP652" s="47" t="s">
        <v>20</v>
      </c>
      <c r="AQ652" s="47" t="s">
        <v>20</v>
      </c>
      <c r="AR652" s="47" t="s">
        <v>20</v>
      </c>
      <c r="AS652" s="47" t="s">
        <v>965</v>
      </c>
      <c r="AT652" s="47" t="s">
        <v>965</v>
      </c>
      <c r="AU652" s="47" t="s">
        <v>967</v>
      </c>
      <c r="AV652" s="47" t="s">
        <v>965</v>
      </c>
      <c r="AW652" s="47" t="s">
        <v>20</v>
      </c>
      <c r="AX652" s="47" t="s">
        <v>20</v>
      </c>
      <c r="AY652" s="42">
        <f>COUNTIFS($T652:$AX652,"P")</f>
        <v>18</v>
      </c>
      <c r="AZ652" s="42">
        <f>COUNTIFS($T652:$AX652,"HD")/2</f>
        <v>0</v>
      </c>
      <c r="BA652" s="42">
        <f>COUNTIFS($T652:$AX652,"DO")</f>
        <v>11</v>
      </c>
      <c r="BB652" s="1">
        <f>COUNTIFS($T652:$AX652,"UPL")</f>
        <v>0</v>
      </c>
      <c r="BC652" s="42">
        <f>COUNTIFS($T652:$AX652,"LWP")</f>
        <v>0</v>
      </c>
      <c r="BD652" s="42">
        <f>SUM(COUNTIFS($T652:$AX652,{"PAT","MAT"}))</f>
        <v>0</v>
      </c>
      <c r="BE652" s="42">
        <f>COUNTIFS($T652:$AX652,"HO")</f>
        <v>0</v>
      </c>
      <c r="BF652" s="42">
        <f>COUNTIFS($T652:$AX652,"NA")</f>
        <v>0</v>
      </c>
      <c r="BG652" s="42">
        <f>COUNTIFS($T652:$AX652,"PL")</f>
        <v>0</v>
      </c>
      <c r="BH652" s="42">
        <f>COUNTIFS($T652:$AX652,"CL")</f>
        <v>2</v>
      </c>
      <c r="BI652" s="42">
        <f>COUNTIFS($T652:$AX652,"BL")</f>
        <v>0</v>
      </c>
      <c r="BJ652" s="42">
        <f>COUNTIFS($T652:$AX652,"CO")</f>
        <v>0</v>
      </c>
      <c r="BK652" s="42">
        <f t="shared" si="63"/>
        <v>2</v>
      </c>
      <c r="BL652" s="42">
        <f t="shared" si="64"/>
        <v>1</v>
      </c>
      <c r="BM652" s="42">
        <f t="shared" si="65"/>
        <v>1</v>
      </c>
      <c r="BN652" s="42">
        <f>SUM(AY652:BJ652)+SUM(COUNTIFS(Q652:AX652,{"TERM","RESIGNED"}))</f>
        <v>31</v>
      </c>
      <c r="BO652" s="1" t="s">
        <v>45</v>
      </c>
      <c r="BP652" s="42" t="s">
        <v>1020</v>
      </c>
      <c r="BQ652" s="34"/>
    </row>
    <row r="653" spans="1:69" x14ac:dyDescent="0.25">
      <c r="A653" s="32">
        <f t="shared" si="66"/>
        <v>651</v>
      </c>
      <c r="B653" s="1" t="s">
        <v>36</v>
      </c>
      <c r="C653" s="1">
        <v>18957</v>
      </c>
      <c r="D653" s="27">
        <v>18957</v>
      </c>
      <c r="E653" s="1" t="s">
        <v>945</v>
      </c>
      <c r="F653" s="34" t="s">
        <v>786</v>
      </c>
      <c r="G653" s="34" t="s">
        <v>123</v>
      </c>
      <c r="H653" s="30">
        <v>44876</v>
      </c>
      <c r="I653" s="30" t="s">
        <v>39</v>
      </c>
      <c r="J653" s="30" t="s">
        <v>39</v>
      </c>
      <c r="K653" s="42">
        <f t="shared" ca="1" si="61"/>
        <v>426</v>
      </c>
      <c r="L653" s="44" t="str">
        <f t="shared" si="62"/>
        <v>Billable</v>
      </c>
      <c r="M653" s="34" t="s">
        <v>124</v>
      </c>
      <c r="N653" s="1" t="s">
        <v>41</v>
      </c>
      <c r="O653" s="1" t="s">
        <v>42</v>
      </c>
      <c r="P653" s="1"/>
      <c r="Q653" s="1"/>
      <c r="R653" s="1" t="s">
        <v>43</v>
      </c>
      <c r="S653" s="33" t="s">
        <v>142</v>
      </c>
      <c r="T653" s="47" t="s">
        <v>965</v>
      </c>
      <c r="U653" s="47" t="s">
        <v>20</v>
      </c>
      <c r="V653" s="47" t="s">
        <v>20</v>
      </c>
      <c r="W653" s="47" t="s">
        <v>967</v>
      </c>
      <c r="X653" s="47" t="s">
        <v>965</v>
      </c>
      <c r="Y653" s="47" t="s">
        <v>965</v>
      </c>
      <c r="Z653" s="47" t="s">
        <v>965</v>
      </c>
      <c r="AA653" s="47" t="s">
        <v>965</v>
      </c>
      <c r="AB653" s="47" t="s">
        <v>20</v>
      </c>
      <c r="AC653" s="47" t="s">
        <v>20</v>
      </c>
      <c r="AD653" s="47" t="s">
        <v>965</v>
      </c>
      <c r="AE653" s="47" t="s">
        <v>965</v>
      </c>
      <c r="AF653" s="47" t="s">
        <v>965</v>
      </c>
      <c r="AG653" s="47" t="s">
        <v>965</v>
      </c>
      <c r="AH653" s="47" t="s">
        <v>965</v>
      </c>
      <c r="AI653" s="47" t="s">
        <v>20</v>
      </c>
      <c r="AJ653" s="47" t="s">
        <v>20</v>
      </c>
      <c r="AK653" s="47" t="s">
        <v>965</v>
      </c>
      <c r="AL653" s="47" t="s">
        <v>965</v>
      </c>
      <c r="AM653" s="47" t="s">
        <v>965</v>
      </c>
      <c r="AN653" s="47" t="s">
        <v>965</v>
      </c>
      <c r="AO653" s="47" t="s">
        <v>965</v>
      </c>
      <c r="AP653" s="47" t="s">
        <v>20</v>
      </c>
      <c r="AQ653" s="47" t="s">
        <v>20</v>
      </c>
      <c r="AR653" s="47" t="s">
        <v>20</v>
      </c>
      <c r="AS653" s="47" t="s">
        <v>965</v>
      </c>
      <c r="AT653" s="47" t="s">
        <v>965</v>
      </c>
      <c r="AU653" s="47" t="s">
        <v>965</v>
      </c>
      <c r="AV653" s="47" t="s">
        <v>967</v>
      </c>
      <c r="AW653" s="47" t="s">
        <v>20</v>
      </c>
      <c r="AX653" s="47" t="s">
        <v>20</v>
      </c>
      <c r="AY653" s="42">
        <f>COUNTIFS($T653:$AX653,"P")</f>
        <v>18</v>
      </c>
      <c r="AZ653" s="42">
        <f>COUNTIFS($T653:$AX653,"HD")/2</f>
        <v>0</v>
      </c>
      <c r="BA653" s="42">
        <f>COUNTIFS($T653:$AX653,"DO")</f>
        <v>11</v>
      </c>
      <c r="BB653" s="1">
        <f>COUNTIFS($T653:$AX653,"UPL")</f>
        <v>0</v>
      </c>
      <c r="BC653" s="42">
        <f>COUNTIFS($T653:$AX653,"LWP")</f>
        <v>0</v>
      </c>
      <c r="BD653" s="42">
        <f>SUM(COUNTIFS($T653:$AX653,{"PAT","MAT"}))</f>
        <v>0</v>
      </c>
      <c r="BE653" s="42">
        <f>COUNTIFS($T653:$AX653,"HO")</f>
        <v>0</v>
      </c>
      <c r="BF653" s="42">
        <f>COUNTIFS($T653:$AX653,"NA")</f>
        <v>0</v>
      </c>
      <c r="BG653" s="42">
        <f>COUNTIFS($T653:$AX653,"PL")</f>
        <v>0</v>
      </c>
      <c r="BH653" s="42">
        <f>COUNTIFS($T653:$AX653,"CL")</f>
        <v>2</v>
      </c>
      <c r="BI653" s="42">
        <f>COUNTIFS($T653:$AX653,"BL")</f>
        <v>0</v>
      </c>
      <c r="BJ653" s="42">
        <f>COUNTIFS($T653:$AX653,"CO")</f>
        <v>0</v>
      </c>
      <c r="BK653" s="42">
        <f t="shared" si="63"/>
        <v>2</v>
      </c>
      <c r="BL653" s="42">
        <f t="shared" si="64"/>
        <v>1</v>
      </c>
      <c r="BM653" s="42">
        <f t="shared" si="65"/>
        <v>1</v>
      </c>
      <c r="BN653" s="42">
        <f>SUM(AY653:BJ653)+SUM(COUNTIFS(Q653:AX653,{"TERM","RESIGNED"}))</f>
        <v>31</v>
      </c>
      <c r="BO653" s="1" t="s">
        <v>45</v>
      </c>
      <c r="BP653" s="42" t="s">
        <v>1020</v>
      </c>
      <c r="BQ653" s="34"/>
    </row>
    <row r="654" spans="1:69" x14ac:dyDescent="0.25">
      <c r="A654" s="32">
        <f t="shared" si="66"/>
        <v>652</v>
      </c>
      <c r="B654" s="1" t="s">
        <v>36</v>
      </c>
      <c r="C654" s="1">
        <v>18960</v>
      </c>
      <c r="D654" s="27">
        <v>18960</v>
      </c>
      <c r="E654" s="1" t="s">
        <v>945</v>
      </c>
      <c r="F654" s="34" t="s">
        <v>781</v>
      </c>
      <c r="G654" s="34" t="s">
        <v>186</v>
      </c>
      <c r="H654" s="30">
        <v>44876</v>
      </c>
      <c r="I654" s="30" t="s">
        <v>39</v>
      </c>
      <c r="J654" s="30" t="s">
        <v>39</v>
      </c>
      <c r="K654" s="42">
        <f t="shared" ca="1" si="61"/>
        <v>426</v>
      </c>
      <c r="L654" s="44" t="str">
        <f t="shared" si="62"/>
        <v>Billable</v>
      </c>
      <c r="M654" s="34" t="s">
        <v>187</v>
      </c>
      <c r="N654" s="1" t="s">
        <v>41</v>
      </c>
      <c r="O654" s="1" t="s">
        <v>42</v>
      </c>
      <c r="P654" s="1"/>
      <c r="Q654" s="1"/>
      <c r="R654" s="1" t="s">
        <v>43</v>
      </c>
      <c r="S654" s="33" t="s">
        <v>304</v>
      </c>
      <c r="T654" s="47" t="s">
        <v>965</v>
      </c>
      <c r="U654" s="47" t="s">
        <v>20</v>
      </c>
      <c r="V654" s="47" t="s">
        <v>20</v>
      </c>
      <c r="W654" s="47" t="s">
        <v>965</v>
      </c>
      <c r="X654" s="47" t="s">
        <v>965</v>
      </c>
      <c r="Y654" s="47" t="s">
        <v>965</v>
      </c>
      <c r="Z654" s="47" t="s">
        <v>965</v>
      </c>
      <c r="AA654" s="47" t="s">
        <v>965</v>
      </c>
      <c r="AB654" s="47" t="s">
        <v>20</v>
      </c>
      <c r="AC654" s="47" t="s">
        <v>20</v>
      </c>
      <c r="AD654" s="47" t="s">
        <v>965</v>
      </c>
      <c r="AE654" s="47" t="s">
        <v>965</v>
      </c>
      <c r="AF654" s="47" t="s">
        <v>965</v>
      </c>
      <c r="AG654" s="47" t="s">
        <v>965</v>
      </c>
      <c r="AH654" s="47" t="s">
        <v>965</v>
      </c>
      <c r="AI654" s="47" t="s">
        <v>20</v>
      </c>
      <c r="AJ654" s="47" t="s">
        <v>20</v>
      </c>
      <c r="AK654" s="47" t="s">
        <v>965</v>
      </c>
      <c r="AL654" s="47" t="s">
        <v>965</v>
      </c>
      <c r="AM654" s="47" t="s">
        <v>965</v>
      </c>
      <c r="AN654" s="47" t="s">
        <v>965</v>
      </c>
      <c r="AO654" s="47" t="s">
        <v>967</v>
      </c>
      <c r="AP654" s="47" t="s">
        <v>20</v>
      </c>
      <c r="AQ654" s="47" t="s">
        <v>20</v>
      </c>
      <c r="AR654" s="47" t="s">
        <v>20</v>
      </c>
      <c r="AS654" s="47" t="s">
        <v>967</v>
      </c>
      <c r="AT654" s="47" t="s">
        <v>968</v>
      </c>
      <c r="AU654" s="47" t="s">
        <v>968</v>
      </c>
      <c r="AV654" s="47" t="s">
        <v>968</v>
      </c>
      <c r="AW654" s="47" t="s">
        <v>20</v>
      </c>
      <c r="AX654" s="47" t="s">
        <v>20</v>
      </c>
      <c r="AY654" s="42">
        <f>COUNTIFS($T654:$AX654,"P")</f>
        <v>15</v>
      </c>
      <c r="AZ654" s="42">
        <f>COUNTIFS($T654:$AX654,"HD")/2</f>
        <v>0</v>
      </c>
      <c r="BA654" s="42">
        <f>COUNTIFS($T654:$AX654,"DO")</f>
        <v>11</v>
      </c>
      <c r="BB654" s="1">
        <f>COUNTIFS($T654:$AX654,"UPL")</f>
        <v>0</v>
      </c>
      <c r="BC654" s="42">
        <f>COUNTIFS($T654:$AX654,"LWP")</f>
        <v>0</v>
      </c>
      <c r="BD654" s="42">
        <f>SUM(COUNTIFS($T654:$AX654,{"PAT","MAT"}))</f>
        <v>0</v>
      </c>
      <c r="BE654" s="42">
        <f>COUNTIFS($T654:$AX654,"HO")</f>
        <v>0</v>
      </c>
      <c r="BF654" s="42">
        <f>COUNTIFS($T654:$AX654,"NA")</f>
        <v>0</v>
      </c>
      <c r="BG654" s="42">
        <f>COUNTIFS($T654:$AX654,"PL")</f>
        <v>3</v>
      </c>
      <c r="BH654" s="42">
        <f>COUNTIFS($T654:$AX654,"CL")</f>
        <v>2</v>
      </c>
      <c r="BI654" s="42">
        <f>COUNTIFS($T654:$AX654,"BL")</f>
        <v>0</v>
      </c>
      <c r="BJ654" s="42">
        <f>COUNTIFS($T654:$AX654,"CO")</f>
        <v>0</v>
      </c>
      <c r="BK654" s="42">
        <f t="shared" si="63"/>
        <v>5</v>
      </c>
      <c r="BL654" s="42">
        <f t="shared" si="64"/>
        <v>0</v>
      </c>
      <c r="BM654" s="42">
        <f t="shared" si="65"/>
        <v>1</v>
      </c>
      <c r="BN654" s="42">
        <f>SUM(AY654:BJ654)+SUM(COUNTIFS(Q654:AX654,{"TERM","RESIGNED"}))</f>
        <v>31</v>
      </c>
      <c r="BO654" s="1" t="s">
        <v>45</v>
      </c>
      <c r="BP654" s="42" t="s">
        <v>1025</v>
      </c>
      <c r="BQ654" s="34"/>
    </row>
    <row r="655" spans="1:69" x14ac:dyDescent="0.25">
      <c r="A655" s="32">
        <f t="shared" si="66"/>
        <v>653</v>
      </c>
      <c r="B655" s="1" t="s">
        <v>172</v>
      </c>
      <c r="C655" s="1">
        <v>104245</v>
      </c>
      <c r="D655" s="27">
        <v>104245</v>
      </c>
      <c r="E655" s="1" t="s">
        <v>946</v>
      </c>
      <c r="F655" s="34" t="s">
        <v>789</v>
      </c>
      <c r="G655" s="34" t="s">
        <v>790</v>
      </c>
      <c r="H655" s="30">
        <v>44876</v>
      </c>
      <c r="I655" s="30" t="s">
        <v>39</v>
      </c>
      <c r="J655" s="30" t="s">
        <v>39</v>
      </c>
      <c r="K655" s="42">
        <f t="shared" ca="1" si="61"/>
        <v>426</v>
      </c>
      <c r="L655" s="44" t="str">
        <f t="shared" si="62"/>
        <v>Non Billable</v>
      </c>
      <c r="M655" s="34" t="s">
        <v>202</v>
      </c>
      <c r="N655" s="1" t="s">
        <v>41</v>
      </c>
      <c r="O655" s="1" t="s">
        <v>42</v>
      </c>
      <c r="P655" s="1"/>
      <c r="Q655" s="1"/>
      <c r="R655" s="1" t="s">
        <v>43</v>
      </c>
      <c r="S655" s="33" t="s">
        <v>203</v>
      </c>
      <c r="T655" s="47" t="s">
        <v>967</v>
      </c>
      <c r="U655" s="47" t="s">
        <v>20</v>
      </c>
      <c r="V655" s="47" t="s">
        <v>20</v>
      </c>
      <c r="W655" s="47" t="s">
        <v>965</v>
      </c>
      <c r="X655" s="47" t="s">
        <v>965</v>
      </c>
      <c r="Y655" s="47" t="s">
        <v>965</v>
      </c>
      <c r="Z655" s="47" t="s">
        <v>965</v>
      </c>
      <c r="AA655" s="47" t="s">
        <v>965</v>
      </c>
      <c r="AB655" s="47" t="s">
        <v>20</v>
      </c>
      <c r="AC655" s="47" t="s">
        <v>20</v>
      </c>
      <c r="AD655" s="47" t="s">
        <v>965</v>
      </c>
      <c r="AE655" s="47" t="s">
        <v>965</v>
      </c>
      <c r="AF655" s="47" t="s">
        <v>965</v>
      </c>
      <c r="AG655" s="47" t="s">
        <v>965</v>
      </c>
      <c r="AH655" s="47" t="s">
        <v>965</v>
      </c>
      <c r="AI655" s="47" t="s">
        <v>20</v>
      </c>
      <c r="AJ655" s="47" t="s">
        <v>20</v>
      </c>
      <c r="AK655" s="47" t="s">
        <v>965</v>
      </c>
      <c r="AL655" s="47" t="s">
        <v>965</v>
      </c>
      <c r="AM655" s="47" t="s">
        <v>965</v>
      </c>
      <c r="AN655" s="47" t="s">
        <v>965</v>
      </c>
      <c r="AO655" s="47" t="s">
        <v>965</v>
      </c>
      <c r="AP655" s="47" t="s">
        <v>20</v>
      </c>
      <c r="AQ655" s="47" t="s">
        <v>20</v>
      </c>
      <c r="AR655" s="47" t="s">
        <v>20</v>
      </c>
      <c r="AS655" s="47" t="s">
        <v>965</v>
      </c>
      <c r="AT655" s="47" t="s">
        <v>965</v>
      </c>
      <c r="AU655" s="47" t="s">
        <v>965</v>
      </c>
      <c r="AV655" s="47" t="s">
        <v>21</v>
      </c>
      <c r="AW655" s="47" t="s">
        <v>20</v>
      </c>
      <c r="AX655" s="47" t="s">
        <v>20</v>
      </c>
      <c r="AY655" s="42">
        <f>COUNTIFS($T655:$AX655,"P")</f>
        <v>18</v>
      </c>
      <c r="AZ655" s="42">
        <f>COUNTIFS($T655:$AX655,"HD")/2</f>
        <v>0</v>
      </c>
      <c r="BA655" s="42">
        <f>COUNTIFS($T655:$AX655,"DO")</f>
        <v>11</v>
      </c>
      <c r="BB655" s="1">
        <f>COUNTIFS($T655:$AX655,"UPL")</f>
        <v>1</v>
      </c>
      <c r="BC655" s="42">
        <f>COUNTIFS($T655:$AX655,"LWP")</f>
        <v>0</v>
      </c>
      <c r="BD655" s="42">
        <f>SUM(COUNTIFS($T655:$AX655,{"PAT","MAT"}))</f>
        <v>0</v>
      </c>
      <c r="BE655" s="42">
        <f>COUNTIFS($T655:$AX655,"HO")</f>
        <v>0</v>
      </c>
      <c r="BF655" s="42">
        <f>COUNTIFS($T655:$AX655,"NA")</f>
        <v>0</v>
      </c>
      <c r="BG655" s="42">
        <f>COUNTIFS($T655:$AX655,"PL")</f>
        <v>0</v>
      </c>
      <c r="BH655" s="42">
        <f>COUNTIFS($T655:$AX655,"CL")</f>
        <v>1</v>
      </c>
      <c r="BI655" s="42">
        <f>COUNTIFS($T655:$AX655,"BL")</f>
        <v>0</v>
      </c>
      <c r="BJ655" s="42">
        <f>COUNTIFS($T655:$AX655,"CO")</f>
        <v>0</v>
      </c>
      <c r="BK655" s="42">
        <f t="shared" si="63"/>
        <v>1</v>
      </c>
      <c r="BL655" s="42">
        <f t="shared" si="64"/>
        <v>1</v>
      </c>
      <c r="BM655" s="42">
        <f t="shared" si="65"/>
        <v>1</v>
      </c>
      <c r="BN655" s="42">
        <f>SUM(AY655:BJ655)+SUM(COUNTIFS(Q655:AX655,{"TERM","RESIGNED"}))</f>
        <v>31</v>
      </c>
      <c r="BO655" s="1" t="s">
        <v>45</v>
      </c>
      <c r="BP655" s="42" t="s">
        <v>1218</v>
      </c>
      <c r="BQ655" s="34"/>
    </row>
    <row r="656" spans="1:69" x14ac:dyDescent="0.25">
      <c r="A656" s="32">
        <f t="shared" si="66"/>
        <v>654</v>
      </c>
      <c r="B656" s="1" t="s">
        <v>172</v>
      </c>
      <c r="C656" s="1">
        <v>104248</v>
      </c>
      <c r="D656" s="27">
        <v>104248</v>
      </c>
      <c r="E656" s="1" t="s">
        <v>945</v>
      </c>
      <c r="F656" s="34" t="s">
        <v>791</v>
      </c>
      <c r="G656" s="34" t="s">
        <v>80</v>
      </c>
      <c r="H656" s="30">
        <v>44876</v>
      </c>
      <c r="I656" s="30" t="s">
        <v>39</v>
      </c>
      <c r="J656" s="30" t="s">
        <v>39</v>
      </c>
      <c r="K656" s="42">
        <f t="shared" ca="1" si="61"/>
        <v>426</v>
      </c>
      <c r="L656" s="44" t="str">
        <f t="shared" si="62"/>
        <v>Non Billable</v>
      </c>
      <c r="M656" s="34" t="s">
        <v>56</v>
      </c>
      <c r="N656" s="1" t="s">
        <v>41</v>
      </c>
      <c r="O656" s="1" t="s">
        <v>42</v>
      </c>
      <c r="P656" s="1"/>
      <c r="Q656" s="1"/>
      <c r="R656" s="1" t="s">
        <v>43</v>
      </c>
      <c r="S656" s="33" t="s">
        <v>103</v>
      </c>
      <c r="T656" s="47" t="s">
        <v>965</v>
      </c>
      <c r="U656" s="47" t="s">
        <v>20</v>
      </c>
      <c r="V656" s="47" t="s">
        <v>20</v>
      </c>
      <c r="W656" s="47" t="s">
        <v>967</v>
      </c>
      <c r="X656" s="47" t="s">
        <v>965</v>
      </c>
      <c r="Y656" s="47" t="s">
        <v>965</v>
      </c>
      <c r="Z656" s="47" t="s">
        <v>968</v>
      </c>
      <c r="AA656" s="47" t="s">
        <v>970</v>
      </c>
      <c r="AB656" s="47" t="s">
        <v>20</v>
      </c>
      <c r="AC656" s="47" t="s">
        <v>20</v>
      </c>
      <c r="AD656" s="47" t="s">
        <v>965</v>
      </c>
      <c r="AE656" s="47" t="s">
        <v>965</v>
      </c>
      <c r="AF656" s="47" t="s">
        <v>965</v>
      </c>
      <c r="AG656" s="47" t="s">
        <v>965</v>
      </c>
      <c r="AH656" s="47" t="s">
        <v>965</v>
      </c>
      <c r="AI656" s="47" t="s">
        <v>20</v>
      </c>
      <c r="AJ656" s="47" t="s">
        <v>20</v>
      </c>
      <c r="AK656" s="47" t="s">
        <v>965</v>
      </c>
      <c r="AL656" s="47" t="s">
        <v>968</v>
      </c>
      <c r="AM656" s="47" t="s">
        <v>965</v>
      </c>
      <c r="AN656" s="47" t="s">
        <v>965</v>
      </c>
      <c r="AO656" s="47" t="s">
        <v>965</v>
      </c>
      <c r="AP656" s="47" t="s">
        <v>20</v>
      </c>
      <c r="AQ656" s="47" t="s">
        <v>20</v>
      </c>
      <c r="AR656" s="47" t="s">
        <v>20</v>
      </c>
      <c r="AS656" s="47" t="s">
        <v>965</v>
      </c>
      <c r="AT656" s="47" t="s">
        <v>965</v>
      </c>
      <c r="AU656" s="47" t="s">
        <v>965</v>
      </c>
      <c r="AV656" s="47" t="s">
        <v>967</v>
      </c>
      <c r="AW656" s="47" t="s">
        <v>20</v>
      </c>
      <c r="AX656" s="47" t="s">
        <v>20</v>
      </c>
      <c r="AY656" s="42">
        <f>COUNTIFS($T656:$AX656,"P")</f>
        <v>15</v>
      </c>
      <c r="AZ656" s="42">
        <f>COUNTIFS($T656:$AX656,"HD")/2</f>
        <v>0</v>
      </c>
      <c r="BA656" s="42">
        <f>COUNTIFS($T656:$AX656,"DO")</f>
        <v>11</v>
      </c>
      <c r="BB656" s="1">
        <f>COUNTIFS($T656:$AX656,"UPL")</f>
        <v>0</v>
      </c>
      <c r="BC656" s="42">
        <f>COUNTIFS($T656:$AX656,"LWP")</f>
        <v>0</v>
      </c>
      <c r="BD656" s="42">
        <f>SUM(COUNTIFS($T656:$AX656,{"PAT","MAT"}))</f>
        <v>0</v>
      </c>
      <c r="BE656" s="42">
        <f>COUNTIFS($T656:$AX656,"HO")</f>
        <v>0</v>
      </c>
      <c r="BF656" s="42">
        <f>COUNTIFS($T656:$AX656,"NA")</f>
        <v>0</v>
      </c>
      <c r="BG656" s="42">
        <f>COUNTIFS($T656:$AX656,"PL")</f>
        <v>2</v>
      </c>
      <c r="BH656" s="42">
        <f>COUNTIFS($T656:$AX656,"CL")</f>
        <v>2</v>
      </c>
      <c r="BI656" s="42">
        <f>COUNTIFS($T656:$AX656,"BL")</f>
        <v>1</v>
      </c>
      <c r="BJ656" s="42">
        <f>COUNTIFS($T656:$AX656,"CO")</f>
        <v>0</v>
      </c>
      <c r="BK656" s="42">
        <f t="shared" si="63"/>
        <v>5</v>
      </c>
      <c r="BL656" s="42">
        <f t="shared" si="64"/>
        <v>0</v>
      </c>
      <c r="BM656" s="42">
        <f t="shared" si="65"/>
        <v>1</v>
      </c>
      <c r="BN656" s="42">
        <f>SUM(AY656:BJ656)+SUM(COUNTIFS(Q656:AX656,{"TERM","RESIGNED"}))</f>
        <v>31</v>
      </c>
      <c r="BO656" s="1" t="s">
        <v>45</v>
      </c>
      <c r="BP656" s="42" t="s">
        <v>1222</v>
      </c>
      <c r="BQ656" s="34"/>
    </row>
    <row r="657" spans="1:69" x14ac:dyDescent="0.25">
      <c r="A657" s="32">
        <f t="shared" si="66"/>
        <v>655</v>
      </c>
      <c r="B657" s="1" t="s">
        <v>172</v>
      </c>
      <c r="C657" s="1">
        <v>104250</v>
      </c>
      <c r="D657" s="27">
        <v>104250</v>
      </c>
      <c r="E657" s="1" t="s">
        <v>946</v>
      </c>
      <c r="F657" s="34" t="s">
        <v>792</v>
      </c>
      <c r="G657" s="34" t="s">
        <v>80</v>
      </c>
      <c r="H657" s="30">
        <v>44876</v>
      </c>
      <c r="I657" s="30" t="s">
        <v>39</v>
      </c>
      <c r="J657" s="30" t="s">
        <v>39</v>
      </c>
      <c r="K657" s="42">
        <f t="shared" ca="1" si="61"/>
        <v>426</v>
      </c>
      <c r="L657" s="44" t="str">
        <f t="shared" si="62"/>
        <v>Non Billable</v>
      </c>
      <c r="M657" s="34" t="s">
        <v>56</v>
      </c>
      <c r="N657" s="1" t="s">
        <v>41</v>
      </c>
      <c r="O657" s="1" t="s">
        <v>42</v>
      </c>
      <c r="P657" s="1"/>
      <c r="Q657" s="1"/>
      <c r="R657" s="1" t="s">
        <v>43</v>
      </c>
      <c r="S657" s="33" t="s">
        <v>990</v>
      </c>
      <c r="T657" s="47" t="s">
        <v>965</v>
      </c>
      <c r="U657" s="47" t="s">
        <v>20</v>
      </c>
      <c r="V657" s="47" t="s">
        <v>20</v>
      </c>
      <c r="W657" s="47" t="s">
        <v>965</v>
      </c>
      <c r="X657" s="47" t="s">
        <v>965</v>
      </c>
      <c r="Y657" s="47" t="s">
        <v>965</v>
      </c>
      <c r="Z657" s="47" t="s">
        <v>965</v>
      </c>
      <c r="AA657" s="47" t="s">
        <v>965</v>
      </c>
      <c r="AB657" s="47" t="s">
        <v>20</v>
      </c>
      <c r="AC657" s="47" t="s">
        <v>20</v>
      </c>
      <c r="AD657" s="47" t="s">
        <v>965</v>
      </c>
      <c r="AE657" s="47" t="s">
        <v>965</v>
      </c>
      <c r="AF657" s="47" t="s">
        <v>965</v>
      </c>
      <c r="AG657" s="47" t="s">
        <v>965</v>
      </c>
      <c r="AH657" s="47" t="s">
        <v>965</v>
      </c>
      <c r="AI657" s="47" t="s">
        <v>20</v>
      </c>
      <c r="AJ657" s="47" t="s">
        <v>20</v>
      </c>
      <c r="AK657" s="47" t="s">
        <v>965</v>
      </c>
      <c r="AL657" s="47" t="s">
        <v>965</v>
      </c>
      <c r="AM657" s="47" t="s">
        <v>965</v>
      </c>
      <c r="AN657" s="47" t="s">
        <v>965</v>
      </c>
      <c r="AO657" s="47" t="s">
        <v>965</v>
      </c>
      <c r="AP657" s="47" t="s">
        <v>20</v>
      </c>
      <c r="AQ657" s="47" t="s">
        <v>20</v>
      </c>
      <c r="AR657" s="47" t="s">
        <v>20</v>
      </c>
      <c r="AS657" s="47" t="s">
        <v>967</v>
      </c>
      <c r="AT657" s="47" t="s">
        <v>968</v>
      </c>
      <c r="AU657" s="47" t="s">
        <v>965</v>
      </c>
      <c r="AV657" s="47" t="s">
        <v>965</v>
      </c>
      <c r="AW657" s="47" t="s">
        <v>20</v>
      </c>
      <c r="AX657" s="47" t="s">
        <v>20</v>
      </c>
      <c r="AY657" s="42">
        <f>COUNTIFS($T657:$AX657,"P")</f>
        <v>18</v>
      </c>
      <c r="AZ657" s="42">
        <f>COUNTIFS($T657:$AX657,"HD")/2</f>
        <v>0</v>
      </c>
      <c r="BA657" s="42">
        <f>COUNTIFS($T657:$AX657,"DO")</f>
        <v>11</v>
      </c>
      <c r="BB657" s="1">
        <f>COUNTIFS($T657:$AX657,"UPL")</f>
        <v>0</v>
      </c>
      <c r="BC657" s="42">
        <f>COUNTIFS($T657:$AX657,"LWP")</f>
        <v>0</v>
      </c>
      <c r="BD657" s="42">
        <f>SUM(COUNTIFS($T657:$AX657,{"PAT","MAT"}))</f>
        <v>0</v>
      </c>
      <c r="BE657" s="42">
        <f>COUNTIFS($T657:$AX657,"HO")</f>
        <v>0</v>
      </c>
      <c r="BF657" s="42">
        <f>COUNTIFS($T657:$AX657,"NA")</f>
        <v>0</v>
      </c>
      <c r="BG657" s="42">
        <f>COUNTIFS($T657:$AX657,"PL")</f>
        <v>1</v>
      </c>
      <c r="BH657" s="42">
        <f>COUNTIFS($T657:$AX657,"CL")</f>
        <v>1</v>
      </c>
      <c r="BI657" s="42">
        <f>COUNTIFS($T657:$AX657,"BL")</f>
        <v>0</v>
      </c>
      <c r="BJ657" s="42">
        <f>COUNTIFS($T657:$AX657,"CO")</f>
        <v>0</v>
      </c>
      <c r="BK657" s="42">
        <f t="shared" si="63"/>
        <v>2</v>
      </c>
      <c r="BL657" s="42">
        <f t="shared" si="64"/>
        <v>1</v>
      </c>
      <c r="BM657" s="42">
        <f t="shared" si="65"/>
        <v>1</v>
      </c>
      <c r="BN657" s="42">
        <f>SUM(AY657:BJ657)+SUM(COUNTIFS(Q657:AX657,{"TERM","RESIGNED"}))</f>
        <v>31</v>
      </c>
      <c r="BO657" s="1" t="s">
        <v>45</v>
      </c>
      <c r="BP657" s="42" t="s">
        <v>1024</v>
      </c>
      <c r="BQ657" s="34"/>
    </row>
    <row r="658" spans="1:69" x14ac:dyDescent="0.25">
      <c r="A658" s="32">
        <f t="shared" si="66"/>
        <v>656</v>
      </c>
      <c r="B658" s="1" t="s">
        <v>172</v>
      </c>
      <c r="C658" s="1">
        <v>600262</v>
      </c>
      <c r="D658" s="27">
        <v>600262</v>
      </c>
      <c r="E658" s="1" t="s">
        <v>946</v>
      </c>
      <c r="F658" s="34" t="s">
        <v>788</v>
      </c>
      <c r="G658" s="34" t="s">
        <v>190</v>
      </c>
      <c r="H658" s="30">
        <v>44876</v>
      </c>
      <c r="I658" s="30" t="s">
        <v>39</v>
      </c>
      <c r="J658" s="30" t="s">
        <v>39</v>
      </c>
      <c r="K658" s="42">
        <f t="shared" ca="1" si="61"/>
        <v>426</v>
      </c>
      <c r="L658" s="44" t="str">
        <f t="shared" si="62"/>
        <v>Non Billable</v>
      </c>
      <c r="M658" s="34" t="s">
        <v>199</v>
      </c>
      <c r="N658" s="1" t="s">
        <v>270</v>
      </c>
      <c r="O658" s="1" t="s">
        <v>42</v>
      </c>
      <c r="P658" s="1"/>
      <c r="Q658" s="1"/>
      <c r="R658" s="1" t="s">
        <v>43</v>
      </c>
      <c r="S658" s="33" t="s">
        <v>225</v>
      </c>
      <c r="T658" s="47" t="s">
        <v>965</v>
      </c>
      <c r="U658" s="47" t="s">
        <v>20</v>
      </c>
      <c r="V658" s="47" t="s">
        <v>20</v>
      </c>
      <c r="W658" s="47" t="s">
        <v>965</v>
      </c>
      <c r="X658" s="47" t="s">
        <v>968</v>
      </c>
      <c r="Y658" s="47" t="s">
        <v>965</v>
      </c>
      <c r="Z658" s="47" t="s">
        <v>965</v>
      </c>
      <c r="AA658" s="47" t="s">
        <v>965</v>
      </c>
      <c r="AB658" s="47" t="s">
        <v>20</v>
      </c>
      <c r="AC658" s="47" t="s">
        <v>20</v>
      </c>
      <c r="AD658" s="47" t="s">
        <v>968</v>
      </c>
      <c r="AE658" s="47" t="s">
        <v>968</v>
      </c>
      <c r="AF658" s="47" t="s">
        <v>965</v>
      </c>
      <c r="AG658" s="47" t="s">
        <v>968</v>
      </c>
      <c r="AH658" s="47" t="s">
        <v>965</v>
      </c>
      <c r="AI658" s="47" t="s">
        <v>20</v>
      </c>
      <c r="AJ658" s="47" t="s">
        <v>20</v>
      </c>
      <c r="AK658" s="47" t="s">
        <v>965</v>
      </c>
      <c r="AL658" s="47" t="s">
        <v>965</v>
      </c>
      <c r="AM658" s="47" t="s">
        <v>968</v>
      </c>
      <c r="AN658" s="47" t="s">
        <v>965</v>
      </c>
      <c r="AO658" s="47" t="s">
        <v>965</v>
      </c>
      <c r="AP658" s="47" t="s">
        <v>20</v>
      </c>
      <c r="AQ658" s="47" t="s">
        <v>20</v>
      </c>
      <c r="AR658" s="47" t="s">
        <v>20</v>
      </c>
      <c r="AS658" s="47" t="s">
        <v>965</v>
      </c>
      <c r="AT658" s="47" t="s">
        <v>965</v>
      </c>
      <c r="AU658" s="47" t="s">
        <v>22</v>
      </c>
      <c r="AV658" s="47" t="s">
        <v>965</v>
      </c>
      <c r="AW658" s="47" t="s">
        <v>20</v>
      </c>
      <c r="AX658" s="47" t="s">
        <v>20</v>
      </c>
      <c r="AY658" s="42">
        <f>COUNTIFS($T658:$AX658,"P")</f>
        <v>14</v>
      </c>
      <c r="AZ658" s="42">
        <f>COUNTIFS($T658:$AX658,"HD")/2</f>
        <v>0</v>
      </c>
      <c r="BA658" s="42">
        <f>COUNTIFS($T658:$AX658,"DO")</f>
        <v>11</v>
      </c>
      <c r="BB658" s="1">
        <f>COUNTIFS($T658:$AX658,"UPL")</f>
        <v>0</v>
      </c>
      <c r="BC658" s="42">
        <f>COUNTIFS($T658:$AX658,"LWP")</f>
        <v>1</v>
      </c>
      <c r="BD658" s="42">
        <f>SUM(COUNTIFS($T658:$AX658,{"PAT","MAT"}))</f>
        <v>0</v>
      </c>
      <c r="BE658" s="42">
        <f>COUNTIFS($T658:$AX658,"HO")</f>
        <v>0</v>
      </c>
      <c r="BF658" s="42">
        <f>COUNTIFS($T658:$AX658,"NA")</f>
        <v>0</v>
      </c>
      <c r="BG658" s="42">
        <f>COUNTIFS($T658:$AX658,"PL")</f>
        <v>5</v>
      </c>
      <c r="BH658" s="42">
        <f>COUNTIFS($T658:$AX658,"CL")</f>
        <v>0</v>
      </c>
      <c r="BI658" s="42">
        <f>COUNTIFS($T658:$AX658,"BL")</f>
        <v>0</v>
      </c>
      <c r="BJ658" s="42">
        <f>COUNTIFS($T658:$AX658,"CO")</f>
        <v>0</v>
      </c>
      <c r="BK658" s="42">
        <f t="shared" si="63"/>
        <v>5</v>
      </c>
      <c r="BL658" s="42">
        <f t="shared" si="64"/>
        <v>0</v>
      </c>
      <c r="BM658" s="42">
        <f t="shared" si="65"/>
        <v>1</v>
      </c>
      <c r="BN658" s="42">
        <f>SUM(AY658:BJ658)+SUM(COUNTIFS(Q658:AX658,{"TERM","RESIGNED"}))</f>
        <v>31</v>
      </c>
      <c r="BO658" s="1" t="s">
        <v>45</v>
      </c>
      <c r="BP658" s="42" t="s">
        <v>1018</v>
      </c>
      <c r="BQ658" s="34"/>
    </row>
    <row r="659" spans="1:69" x14ac:dyDescent="0.25">
      <c r="A659" s="32">
        <f t="shared" si="66"/>
        <v>657</v>
      </c>
      <c r="B659" s="1" t="s">
        <v>36</v>
      </c>
      <c r="C659" s="1">
        <v>18973</v>
      </c>
      <c r="D659" s="27">
        <v>18973</v>
      </c>
      <c r="E659" s="1" t="s">
        <v>945</v>
      </c>
      <c r="F659" s="34" t="s">
        <v>794</v>
      </c>
      <c r="G659" s="34" t="s">
        <v>186</v>
      </c>
      <c r="H659" s="30">
        <v>44880</v>
      </c>
      <c r="I659" s="30" t="s">
        <v>39</v>
      </c>
      <c r="J659" s="30" t="s">
        <v>39</v>
      </c>
      <c r="K659" s="42">
        <f t="shared" ca="1" si="61"/>
        <v>422</v>
      </c>
      <c r="L659" s="44" t="str">
        <f t="shared" si="62"/>
        <v>Billable</v>
      </c>
      <c r="M659" s="34" t="s">
        <v>187</v>
      </c>
      <c r="N659" s="1" t="s">
        <v>41</v>
      </c>
      <c r="O659" s="1" t="s">
        <v>42</v>
      </c>
      <c r="P659" s="1"/>
      <c r="Q659" s="1"/>
      <c r="R659" s="1" t="s">
        <v>43</v>
      </c>
      <c r="S659" s="33" t="s">
        <v>443</v>
      </c>
      <c r="T659" s="47" t="s">
        <v>965</v>
      </c>
      <c r="U659" s="47" t="s">
        <v>20</v>
      </c>
      <c r="V659" s="47" t="s">
        <v>20</v>
      </c>
      <c r="W659" s="47" t="s">
        <v>965</v>
      </c>
      <c r="X659" s="47" t="s">
        <v>965</v>
      </c>
      <c r="Y659" s="47" t="s">
        <v>965</v>
      </c>
      <c r="Z659" s="47" t="s">
        <v>965</v>
      </c>
      <c r="AA659" s="47" t="s">
        <v>965</v>
      </c>
      <c r="AB659" s="47" t="s">
        <v>20</v>
      </c>
      <c r="AC659" s="47" t="s">
        <v>20</v>
      </c>
      <c r="AD659" s="47" t="s">
        <v>965</v>
      </c>
      <c r="AE659" s="47" t="s">
        <v>965</v>
      </c>
      <c r="AF659" s="47" t="s">
        <v>965</v>
      </c>
      <c r="AG659" s="47" t="s">
        <v>965</v>
      </c>
      <c r="AH659" s="47" t="s">
        <v>965</v>
      </c>
      <c r="AI659" s="47" t="s">
        <v>20</v>
      </c>
      <c r="AJ659" s="47" t="s">
        <v>20</v>
      </c>
      <c r="AK659" s="47" t="s">
        <v>965</v>
      </c>
      <c r="AL659" s="47" t="s">
        <v>965</v>
      </c>
      <c r="AM659" s="47" t="s">
        <v>965</v>
      </c>
      <c r="AN659" s="47" t="s">
        <v>965</v>
      </c>
      <c r="AO659" s="47" t="s">
        <v>968</v>
      </c>
      <c r="AP659" s="47" t="s">
        <v>20</v>
      </c>
      <c r="AQ659" s="47" t="s">
        <v>20</v>
      </c>
      <c r="AR659" s="47" t="s">
        <v>20</v>
      </c>
      <c r="AS659" s="47" t="s">
        <v>965</v>
      </c>
      <c r="AT659" s="47" t="s">
        <v>965</v>
      </c>
      <c r="AU659" s="47" t="s">
        <v>967</v>
      </c>
      <c r="AV659" s="47" t="s">
        <v>967</v>
      </c>
      <c r="AW659" s="47" t="s">
        <v>20</v>
      </c>
      <c r="AX659" s="47" t="s">
        <v>20</v>
      </c>
      <c r="AY659" s="42">
        <f>COUNTIFS($T659:$AX659,"P")</f>
        <v>17</v>
      </c>
      <c r="AZ659" s="42">
        <f>COUNTIFS($T659:$AX659,"HD")/2</f>
        <v>0</v>
      </c>
      <c r="BA659" s="42">
        <f>COUNTIFS($T659:$AX659,"DO")</f>
        <v>11</v>
      </c>
      <c r="BB659" s="1">
        <f>COUNTIFS($T659:$AX659,"UPL")</f>
        <v>0</v>
      </c>
      <c r="BC659" s="42">
        <f>COUNTIFS($T659:$AX659,"LWP")</f>
        <v>0</v>
      </c>
      <c r="BD659" s="42">
        <f>SUM(COUNTIFS($T659:$AX659,{"PAT","MAT"}))</f>
        <v>0</v>
      </c>
      <c r="BE659" s="42">
        <f>COUNTIFS($T659:$AX659,"HO")</f>
        <v>0</v>
      </c>
      <c r="BF659" s="42">
        <f>COUNTIFS($T659:$AX659,"NA")</f>
        <v>0</v>
      </c>
      <c r="BG659" s="42">
        <f>COUNTIFS($T659:$AX659,"PL")</f>
        <v>1</v>
      </c>
      <c r="BH659" s="42">
        <f>COUNTIFS($T659:$AX659,"CL")</f>
        <v>2</v>
      </c>
      <c r="BI659" s="42">
        <f>COUNTIFS($T659:$AX659,"BL")</f>
        <v>0</v>
      </c>
      <c r="BJ659" s="42">
        <f>COUNTIFS($T659:$AX659,"CO")</f>
        <v>0</v>
      </c>
      <c r="BK659" s="42">
        <f t="shared" si="63"/>
        <v>3</v>
      </c>
      <c r="BL659" s="42">
        <f t="shared" si="64"/>
        <v>1</v>
      </c>
      <c r="BM659" s="42">
        <f t="shared" si="65"/>
        <v>1</v>
      </c>
      <c r="BN659" s="42">
        <f>SUM(AY659:BJ659)+SUM(COUNTIFS(Q659:AX659,{"TERM","RESIGNED"}))</f>
        <v>31</v>
      </c>
      <c r="BO659" s="1" t="s">
        <v>45</v>
      </c>
      <c r="BP659" s="42" t="s">
        <v>1021</v>
      </c>
      <c r="BQ659" s="34"/>
    </row>
    <row r="660" spans="1:69" x14ac:dyDescent="0.25">
      <c r="A660" s="32">
        <f t="shared" si="66"/>
        <v>658</v>
      </c>
      <c r="B660" s="1" t="s">
        <v>36</v>
      </c>
      <c r="C660" s="1">
        <v>18979</v>
      </c>
      <c r="D660" s="27">
        <v>18979</v>
      </c>
      <c r="E660" s="1" t="s">
        <v>946</v>
      </c>
      <c r="F660" s="34" t="s">
        <v>795</v>
      </c>
      <c r="G660" s="34" t="s">
        <v>123</v>
      </c>
      <c r="H660" s="30">
        <v>44880</v>
      </c>
      <c r="I660" s="30" t="s">
        <v>39</v>
      </c>
      <c r="J660" s="30" t="s">
        <v>39</v>
      </c>
      <c r="K660" s="42">
        <f t="shared" ca="1" si="61"/>
        <v>422</v>
      </c>
      <c r="L660" s="44" t="str">
        <f t="shared" si="62"/>
        <v>Billable</v>
      </c>
      <c r="M660" s="34" t="s">
        <v>124</v>
      </c>
      <c r="N660" s="1" t="s">
        <v>41</v>
      </c>
      <c r="O660" s="1" t="s">
        <v>42</v>
      </c>
      <c r="P660" s="1"/>
      <c r="Q660" s="1"/>
      <c r="R660" s="1" t="s">
        <v>43</v>
      </c>
      <c r="S660" s="33" t="s">
        <v>366</v>
      </c>
      <c r="T660" s="47" t="s">
        <v>965</v>
      </c>
      <c r="U660" s="47" t="s">
        <v>20</v>
      </c>
      <c r="V660" s="47" t="s">
        <v>20</v>
      </c>
      <c r="W660" s="47" t="s">
        <v>965</v>
      </c>
      <c r="X660" s="47" t="s">
        <v>965</v>
      </c>
      <c r="Y660" s="47" t="s">
        <v>965</v>
      </c>
      <c r="Z660" s="47" t="s">
        <v>965</v>
      </c>
      <c r="AA660" s="47" t="s">
        <v>968</v>
      </c>
      <c r="AB660" s="47" t="s">
        <v>20</v>
      </c>
      <c r="AC660" s="47" t="s">
        <v>20</v>
      </c>
      <c r="AD660" s="47" t="s">
        <v>968</v>
      </c>
      <c r="AE660" s="47" t="s">
        <v>965</v>
      </c>
      <c r="AF660" s="47" t="s">
        <v>965</v>
      </c>
      <c r="AG660" s="47" t="s">
        <v>965</v>
      </c>
      <c r="AH660" s="47" t="s">
        <v>965</v>
      </c>
      <c r="AI660" s="47" t="s">
        <v>20</v>
      </c>
      <c r="AJ660" s="47" t="s">
        <v>20</v>
      </c>
      <c r="AK660" s="47" t="s">
        <v>965</v>
      </c>
      <c r="AL660" s="47" t="s">
        <v>965</v>
      </c>
      <c r="AM660" s="47" t="s">
        <v>965</v>
      </c>
      <c r="AN660" s="47" t="s">
        <v>965</v>
      </c>
      <c r="AO660" s="47" t="s">
        <v>21</v>
      </c>
      <c r="AP660" s="47" t="s">
        <v>20</v>
      </c>
      <c r="AQ660" s="47" t="s">
        <v>20</v>
      </c>
      <c r="AR660" s="47" t="s">
        <v>20</v>
      </c>
      <c r="AS660" s="47" t="s">
        <v>965</v>
      </c>
      <c r="AT660" s="47" t="s">
        <v>965</v>
      </c>
      <c r="AU660" s="47" t="s">
        <v>967</v>
      </c>
      <c r="AV660" s="47" t="s">
        <v>967</v>
      </c>
      <c r="AW660" s="47" t="s">
        <v>20</v>
      </c>
      <c r="AX660" s="47" t="s">
        <v>20</v>
      </c>
      <c r="AY660" s="42">
        <f>COUNTIFS($T660:$AX660,"P")</f>
        <v>15</v>
      </c>
      <c r="AZ660" s="42">
        <f>COUNTIFS($T660:$AX660,"HD")/2</f>
        <v>0</v>
      </c>
      <c r="BA660" s="42">
        <f>COUNTIFS($T660:$AX660,"DO")</f>
        <v>11</v>
      </c>
      <c r="BB660" s="1">
        <f>COUNTIFS($T660:$AX660,"UPL")</f>
        <v>1</v>
      </c>
      <c r="BC660" s="42">
        <f>COUNTIFS($T660:$AX660,"LWP")</f>
        <v>0</v>
      </c>
      <c r="BD660" s="42">
        <f>SUM(COUNTIFS($T660:$AX660,{"PAT","MAT"}))</f>
        <v>0</v>
      </c>
      <c r="BE660" s="42">
        <f>COUNTIFS($T660:$AX660,"HO")</f>
        <v>0</v>
      </c>
      <c r="BF660" s="42">
        <f>COUNTIFS($T660:$AX660,"NA")</f>
        <v>0</v>
      </c>
      <c r="BG660" s="42">
        <f>COUNTIFS($T660:$AX660,"PL")</f>
        <v>2</v>
      </c>
      <c r="BH660" s="42">
        <f>COUNTIFS($T660:$AX660,"CL")</f>
        <v>2</v>
      </c>
      <c r="BI660" s="42">
        <f>COUNTIFS($T660:$AX660,"BL")</f>
        <v>0</v>
      </c>
      <c r="BJ660" s="42">
        <f>COUNTIFS($T660:$AX660,"CO")</f>
        <v>0</v>
      </c>
      <c r="BK660" s="42">
        <f t="shared" si="63"/>
        <v>4</v>
      </c>
      <c r="BL660" s="42">
        <f t="shared" si="64"/>
        <v>0</v>
      </c>
      <c r="BM660" s="42">
        <f t="shared" si="65"/>
        <v>1</v>
      </c>
      <c r="BN660" s="42">
        <f>SUM(AY660:BJ660)+SUM(COUNTIFS(Q660:AX660,{"TERM","RESIGNED"}))</f>
        <v>31</v>
      </c>
      <c r="BO660" s="1" t="s">
        <v>45</v>
      </c>
      <c r="BP660" s="42" t="s">
        <v>1023</v>
      </c>
      <c r="BQ660" s="34"/>
    </row>
    <row r="661" spans="1:69" x14ac:dyDescent="0.25">
      <c r="A661" s="32">
        <f t="shared" si="66"/>
        <v>659</v>
      </c>
      <c r="B661" s="1" t="s">
        <v>36</v>
      </c>
      <c r="C661" s="1">
        <v>18981</v>
      </c>
      <c r="D661" s="27">
        <v>18981</v>
      </c>
      <c r="E661" s="1" t="s">
        <v>945</v>
      </c>
      <c r="F661" s="34" t="s">
        <v>796</v>
      </c>
      <c r="G661" s="34" t="s">
        <v>123</v>
      </c>
      <c r="H661" s="30">
        <v>44880</v>
      </c>
      <c r="I661" s="30" t="s">
        <v>39</v>
      </c>
      <c r="J661" s="30" t="s">
        <v>39</v>
      </c>
      <c r="K661" s="42">
        <f t="shared" ca="1" si="61"/>
        <v>422</v>
      </c>
      <c r="L661" s="44" t="str">
        <f t="shared" si="62"/>
        <v>Billable</v>
      </c>
      <c r="M661" s="34" t="s">
        <v>124</v>
      </c>
      <c r="N661" s="1" t="s">
        <v>41</v>
      </c>
      <c r="O661" s="1" t="s">
        <v>42</v>
      </c>
      <c r="P661" s="1"/>
      <c r="Q661" s="1"/>
      <c r="R661" s="1" t="s">
        <v>43</v>
      </c>
      <c r="S661" s="33" t="s">
        <v>171</v>
      </c>
      <c r="T661" s="47" t="s">
        <v>965</v>
      </c>
      <c r="U661" s="47" t="s">
        <v>20</v>
      </c>
      <c r="V661" s="47" t="s">
        <v>20</v>
      </c>
      <c r="W661" s="47" t="s">
        <v>967</v>
      </c>
      <c r="X661" s="47" t="s">
        <v>965</v>
      </c>
      <c r="Y661" s="47" t="s">
        <v>965</v>
      </c>
      <c r="Z661" s="47" t="s">
        <v>965</v>
      </c>
      <c r="AA661" s="47" t="s">
        <v>965</v>
      </c>
      <c r="AB661" s="47" t="s">
        <v>20</v>
      </c>
      <c r="AC661" s="47" t="s">
        <v>20</v>
      </c>
      <c r="AD661" s="47" t="s">
        <v>965</v>
      </c>
      <c r="AE661" s="47" t="s">
        <v>965</v>
      </c>
      <c r="AF661" s="47" t="s">
        <v>965</v>
      </c>
      <c r="AG661" s="47" t="s">
        <v>965</v>
      </c>
      <c r="AH661" s="47" t="s">
        <v>965</v>
      </c>
      <c r="AI661" s="47" t="s">
        <v>20</v>
      </c>
      <c r="AJ661" s="47" t="s">
        <v>20</v>
      </c>
      <c r="AK661" s="47" t="s">
        <v>965</v>
      </c>
      <c r="AL661" s="47" t="s">
        <v>965</v>
      </c>
      <c r="AM661" s="47" t="s">
        <v>965</v>
      </c>
      <c r="AN661" s="47" t="s">
        <v>968</v>
      </c>
      <c r="AO661" s="47" t="s">
        <v>968</v>
      </c>
      <c r="AP661" s="47" t="s">
        <v>20</v>
      </c>
      <c r="AQ661" s="47" t="s">
        <v>20</v>
      </c>
      <c r="AR661" s="47" t="s">
        <v>20</v>
      </c>
      <c r="AS661" s="47" t="s">
        <v>22</v>
      </c>
      <c r="AT661" s="47" t="s">
        <v>22</v>
      </c>
      <c r="AU661" s="47" t="s">
        <v>22</v>
      </c>
      <c r="AV661" s="47" t="s">
        <v>22</v>
      </c>
      <c r="AW661" s="47" t="s">
        <v>20</v>
      </c>
      <c r="AX661" s="47" t="s">
        <v>20</v>
      </c>
      <c r="AY661" s="42">
        <f>COUNTIFS($T661:$AX661,"P")</f>
        <v>13</v>
      </c>
      <c r="AZ661" s="42">
        <f>COUNTIFS($T661:$AX661,"HD")/2</f>
        <v>0</v>
      </c>
      <c r="BA661" s="42">
        <f>COUNTIFS($T661:$AX661,"DO")</f>
        <v>11</v>
      </c>
      <c r="BB661" s="1">
        <f>COUNTIFS($T661:$AX661,"UPL")</f>
        <v>0</v>
      </c>
      <c r="BC661" s="42">
        <f>COUNTIFS($T661:$AX661,"LWP")</f>
        <v>4</v>
      </c>
      <c r="BD661" s="42">
        <f>SUM(COUNTIFS($T661:$AX661,{"PAT","MAT"}))</f>
        <v>0</v>
      </c>
      <c r="BE661" s="42">
        <f>COUNTIFS($T661:$AX661,"HO")</f>
        <v>0</v>
      </c>
      <c r="BF661" s="42">
        <f>COUNTIFS($T661:$AX661,"NA")</f>
        <v>0</v>
      </c>
      <c r="BG661" s="42">
        <f>COUNTIFS($T661:$AX661,"PL")</f>
        <v>2</v>
      </c>
      <c r="BH661" s="42">
        <f>COUNTIFS($T661:$AX661,"CL")</f>
        <v>1</v>
      </c>
      <c r="BI661" s="42">
        <f>COUNTIFS($T661:$AX661,"BL")</f>
        <v>0</v>
      </c>
      <c r="BJ661" s="42">
        <f>COUNTIFS($T661:$AX661,"CO")</f>
        <v>0</v>
      </c>
      <c r="BK661" s="42">
        <f t="shared" si="63"/>
        <v>3</v>
      </c>
      <c r="BL661" s="42">
        <f t="shared" si="64"/>
        <v>0</v>
      </c>
      <c r="BM661" s="42">
        <f t="shared" si="65"/>
        <v>1</v>
      </c>
      <c r="BN661" s="42">
        <f>SUM(AY661:BJ661)+SUM(COUNTIFS(Q661:AX661,{"TERM","RESIGNED"}))</f>
        <v>31</v>
      </c>
      <c r="BO661" s="1" t="s">
        <v>45</v>
      </c>
      <c r="BP661" s="42" t="s">
        <v>1018</v>
      </c>
      <c r="BQ661" s="34"/>
    </row>
    <row r="662" spans="1:69" x14ac:dyDescent="0.25">
      <c r="A662" s="32">
        <f t="shared" si="66"/>
        <v>660</v>
      </c>
      <c r="B662" s="1" t="s">
        <v>36</v>
      </c>
      <c r="C662" s="1">
        <v>18982</v>
      </c>
      <c r="D662" s="27">
        <v>18982</v>
      </c>
      <c r="E662" s="1" t="s">
        <v>946</v>
      </c>
      <c r="F662" s="34" t="s">
        <v>797</v>
      </c>
      <c r="G662" s="34" t="s">
        <v>123</v>
      </c>
      <c r="H662" s="30">
        <v>44880</v>
      </c>
      <c r="I662" s="30" t="s">
        <v>39</v>
      </c>
      <c r="J662" s="30" t="s">
        <v>39</v>
      </c>
      <c r="K662" s="42">
        <f t="shared" ca="1" si="61"/>
        <v>422</v>
      </c>
      <c r="L662" s="44" t="str">
        <f t="shared" si="62"/>
        <v>Billable</v>
      </c>
      <c r="M662" s="34" t="s">
        <v>124</v>
      </c>
      <c r="N662" s="1" t="s">
        <v>41</v>
      </c>
      <c r="O662" s="1" t="s">
        <v>42</v>
      </c>
      <c r="P662" s="1"/>
      <c r="Q662" s="1"/>
      <c r="R662" s="1" t="s">
        <v>43</v>
      </c>
      <c r="S662" s="33" t="s">
        <v>381</v>
      </c>
      <c r="T662" s="47" t="s">
        <v>965</v>
      </c>
      <c r="U662" s="47" t="s">
        <v>20</v>
      </c>
      <c r="V662" s="47" t="s">
        <v>20</v>
      </c>
      <c r="W662" s="47" t="s">
        <v>965</v>
      </c>
      <c r="X662" s="47" t="s">
        <v>965</v>
      </c>
      <c r="Y662" s="47" t="s">
        <v>965</v>
      </c>
      <c r="Z662" s="47" t="s">
        <v>965</v>
      </c>
      <c r="AA662" s="47" t="s">
        <v>965</v>
      </c>
      <c r="AB662" s="47" t="s">
        <v>20</v>
      </c>
      <c r="AC662" s="47" t="s">
        <v>20</v>
      </c>
      <c r="AD662" s="47" t="s">
        <v>965</v>
      </c>
      <c r="AE662" s="47" t="s">
        <v>965</v>
      </c>
      <c r="AF662" s="47" t="s">
        <v>965</v>
      </c>
      <c r="AG662" s="47" t="s">
        <v>965</v>
      </c>
      <c r="AH662" s="47" t="s">
        <v>965</v>
      </c>
      <c r="AI662" s="47" t="s">
        <v>20</v>
      </c>
      <c r="AJ662" s="47" t="s">
        <v>20</v>
      </c>
      <c r="AK662" s="47" t="s">
        <v>965</v>
      </c>
      <c r="AL662" s="47" t="s">
        <v>965</v>
      </c>
      <c r="AM662" s="47" t="s">
        <v>965</v>
      </c>
      <c r="AN662" s="47" t="s">
        <v>965</v>
      </c>
      <c r="AO662" s="47" t="s">
        <v>965</v>
      </c>
      <c r="AP662" s="47" t="s">
        <v>20</v>
      </c>
      <c r="AQ662" s="47" t="s">
        <v>20</v>
      </c>
      <c r="AR662" s="47" t="s">
        <v>20</v>
      </c>
      <c r="AS662" s="47" t="s">
        <v>965</v>
      </c>
      <c r="AT662" s="47" t="s">
        <v>965</v>
      </c>
      <c r="AU662" s="47" t="s">
        <v>968</v>
      </c>
      <c r="AV662" s="47" t="s">
        <v>968</v>
      </c>
      <c r="AW662" s="47" t="s">
        <v>20</v>
      </c>
      <c r="AX662" s="47" t="s">
        <v>20</v>
      </c>
      <c r="AY662" s="42">
        <f>COUNTIFS($T662:$AX662,"P")</f>
        <v>18</v>
      </c>
      <c r="AZ662" s="42">
        <f>COUNTIFS($T662:$AX662,"HD")/2</f>
        <v>0</v>
      </c>
      <c r="BA662" s="42">
        <f>COUNTIFS($T662:$AX662,"DO")</f>
        <v>11</v>
      </c>
      <c r="BB662" s="1">
        <f>COUNTIFS($T662:$AX662,"UPL")</f>
        <v>0</v>
      </c>
      <c r="BC662" s="42">
        <f>COUNTIFS($T662:$AX662,"LWP")</f>
        <v>0</v>
      </c>
      <c r="BD662" s="42">
        <f>SUM(COUNTIFS($T662:$AX662,{"PAT","MAT"}))</f>
        <v>0</v>
      </c>
      <c r="BE662" s="42">
        <f>COUNTIFS($T662:$AX662,"HO")</f>
        <v>0</v>
      </c>
      <c r="BF662" s="42">
        <f>COUNTIFS($T662:$AX662,"NA")</f>
        <v>0</v>
      </c>
      <c r="BG662" s="42">
        <f>COUNTIFS($T662:$AX662,"PL")</f>
        <v>2</v>
      </c>
      <c r="BH662" s="42">
        <f>COUNTIFS($T662:$AX662,"CL")</f>
        <v>0</v>
      </c>
      <c r="BI662" s="42">
        <f>COUNTIFS($T662:$AX662,"BL")</f>
        <v>0</v>
      </c>
      <c r="BJ662" s="42">
        <f>COUNTIFS($T662:$AX662,"CO")</f>
        <v>0</v>
      </c>
      <c r="BK662" s="42">
        <f t="shared" si="63"/>
        <v>2</v>
      </c>
      <c r="BL662" s="42">
        <f t="shared" si="64"/>
        <v>1</v>
      </c>
      <c r="BM662" s="42">
        <f t="shared" si="65"/>
        <v>1</v>
      </c>
      <c r="BN662" s="42">
        <f>SUM(AY662:BJ662)+SUM(COUNTIFS(Q662:AX662,{"TERM","RESIGNED"}))</f>
        <v>31</v>
      </c>
      <c r="BO662" s="1" t="s">
        <v>45</v>
      </c>
      <c r="BP662" s="42" t="s">
        <v>1018</v>
      </c>
      <c r="BQ662" s="34"/>
    </row>
    <row r="663" spans="1:69" x14ac:dyDescent="0.25">
      <c r="A663" s="32">
        <f t="shared" si="66"/>
        <v>661</v>
      </c>
      <c r="B663" s="1" t="s">
        <v>36</v>
      </c>
      <c r="C663" s="1">
        <v>18991</v>
      </c>
      <c r="D663" s="27">
        <v>18991</v>
      </c>
      <c r="E663" s="1" t="s">
        <v>946</v>
      </c>
      <c r="F663" s="34" t="s">
        <v>798</v>
      </c>
      <c r="G663" s="34" t="s">
        <v>123</v>
      </c>
      <c r="H663" s="30">
        <v>44880</v>
      </c>
      <c r="I663" s="30" t="s">
        <v>39</v>
      </c>
      <c r="J663" s="30" t="s">
        <v>39</v>
      </c>
      <c r="K663" s="42">
        <f t="shared" ca="1" si="61"/>
        <v>422</v>
      </c>
      <c r="L663" s="44" t="str">
        <f t="shared" si="62"/>
        <v>Billable</v>
      </c>
      <c r="M663" s="34" t="s">
        <v>124</v>
      </c>
      <c r="N663" s="1" t="s">
        <v>41</v>
      </c>
      <c r="O663" s="1" t="s">
        <v>42</v>
      </c>
      <c r="P663" s="1"/>
      <c r="Q663" s="1"/>
      <c r="R663" s="1" t="s">
        <v>43</v>
      </c>
      <c r="S663" s="33" t="s">
        <v>242</v>
      </c>
      <c r="T663" s="47" t="s">
        <v>965</v>
      </c>
      <c r="U663" s="47" t="s">
        <v>20</v>
      </c>
      <c r="V663" s="47" t="s">
        <v>20</v>
      </c>
      <c r="W663" s="47" t="s">
        <v>965</v>
      </c>
      <c r="X663" s="47" t="s">
        <v>965</v>
      </c>
      <c r="Y663" s="47" t="s">
        <v>965</v>
      </c>
      <c r="Z663" s="47" t="s">
        <v>965</v>
      </c>
      <c r="AA663" s="47" t="s">
        <v>965</v>
      </c>
      <c r="AB663" s="47" t="s">
        <v>20</v>
      </c>
      <c r="AC663" s="47" t="s">
        <v>20</v>
      </c>
      <c r="AD663" s="47" t="s">
        <v>965</v>
      </c>
      <c r="AE663" s="47" t="s">
        <v>965</v>
      </c>
      <c r="AF663" s="47" t="s">
        <v>965</v>
      </c>
      <c r="AG663" s="47" t="s">
        <v>965</v>
      </c>
      <c r="AH663" s="47" t="s">
        <v>965</v>
      </c>
      <c r="AI663" s="47" t="s">
        <v>20</v>
      </c>
      <c r="AJ663" s="47" t="s">
        <v>20</v>
      </c>
      <c r="AK663" s="47" t="s">
        <v>965</v>
      </c>
      <c r="AL663" s="47" t="s">
        <v>965</v>
      </c>
      <c r="AM663" s="47" t="s">
        <v>965</v>
      </c>
      <c r="AN663" s="47" t="s">
        <v>965</v>
      </c>
      <c r="AO663" s="47" t="s">
        <v>967</v>
      </c>
      <c r="AP663" s="47" t="s">
        <v>20</v>
      </c>
      <c r="AQ663" s="47" t="s">
        <v>20</v>
      </c>
      <c r="AR663" s="47" t="s">
        <v>20</v>
      </c>
      <c r="AS663" s="47" t="s">
        <v>965</v>
      </c>
      <c r="AT663" s="47" t="s">
        <v>965</v>
      </c>
      <c r="AU663" s="47" t="s">
        <v>965</v>
      </c>
      <c r="AV663" s="47" t="s">
        <v>965</v>
      </c>
      <c r="AW663" s="47" t="s">
        <v>20</v>
      </c>
      <c r="AX663" s="47" t="s">
        <v>20</v>
      </c>
      <c r="AY663" s="42">
        <f>COUNTIFS($T663:$AX663,"P")</f>
        <v>19</v>
      </c>
      <c r="AZ663" s="42">
        <f>COUNTIFS($T663:$AX663,"HD")/2</f>
        <v>0</v>
      </c>
      <c r="BA663" s="42">
        <f>COUNTIFS($T663:$AX663,"DO")</f>
        <v>11</v>
      </c>
      <c r="BB663" s="1">
        <f>COUNTIFS($T663:$AX663,"UPL")</f>
        <v>0</v>
      </c>
      <c r="BC663" s="42">
        <f>COUNTIFS($T663:$AX663,"LWP")</f>
        <v>0</v>
      </c>
      <c r="BD663" s="42">
        <f>SUM(COUNTIFS($T663:$AX663,{"PAT","MAT"}))</f>
        <v>0</v>
      </c>
      <c r="BE663" s="42">
        <f>COUNTIFS($T663:$AX663,"HO")</f>
        <v>0</v>
      </c>
      <c r="BF663" s="42">
        <f>COUNTIFS($T663:$AX663,"NA")</f>
        <v>0</v>
      </c>
      <c r="BG663" s="42">
        <f>COUNTIFS($T663:$AX663,"PL")</f>
        <v>0</v>
      </c>
      <c r="BH663" s="42">
        <f>COUNTIFS($T663:$AX663,"CL")</f>
        <v>1</v>
      </c>
      <c r="BI663" s="42">
        <f>COUNTIFS($T663:$AX663,"BL")</f>
        <v>0</v>
      </c>
      <c r="BJ663" s="42">
        <f>COUNTIFS($T663:$AX663,"CO")</f>
        <v>0</v>
      </c>
      <c r="BK663" s="42">
        <f t="shared" si="63"/>
        <v>1</v>
      </c>
      <c r="BL663" s="42">
        <f t="shared" si="64"/>
        <v>1</v>
      </c>
      <c r="BM663" s="42">
        <f t="shared" si="65"/>
        <v>1</v>
      </c>
      <c r="BN663" s="42">
        <f>SUM(AY663:BJ663)+SUM(COUNTIFS(Q663:AX663,{"TERM","RESIGNED"}))</f>
        <v>31</v>
      </c>
      <c r="BO663" s="1" t="s">
        <v>45</v>
      </c>
      <c r="BP663" s="42" t="s">
        <v>1018</v>
      </c>
      <c r="BQ663" s="34"/>
    </row>
    <row r="664" spans="1:69" x14ac:dyDescent="0.25">
      <c r="A664" s="32">
        <f t="shared" si="66"/>
        <v>662</v>
      </c>
      <c r="B664" s="1" t="s">
        <v>172</v>
      </c>
      <c r="C664" s="1">
        <v>104251</v>
      </c>
      <c r="D664" s="27">
        <v>104251</v>
      </c>
      <c r="E664" s="1" t="s">
        <v>946</v>
      </c>
      <c r="F664" s="34" t="s">
        <v>799</v>
      </c>
      <c r="G664" s="34" t="s">
        <v>80</v>
      </c>
      <c r="H664" s="30">
        <v>44880</v>
      </c>
      <c r="I664" s="30" t="s">
        <v>39</v>
      </c>
      <c r="J664" s="30" t="s">
        <v>39</v>
      </c>
      <c r="K664" s="42">
        <f t="shared" ca="1" si="61"/>
        <v>422</v>
      </c>
      <c r="L664" s="44" t="str">
        <f t="shared" si="62"/>
        <v>Non Billable</v>
      </c>
      <c r="M664" s="34" t="s">
        <v>56</v>
      </c>
      <c r="N664" s="1" t="s">
        <v>41</v>
      </c>
      <c r="O664" s="1" t="s">
        <v>42</v>
      </c>
      <c r="P664" s="1"/>
      <c r="Q664" s="1"/>
      <c r="R664" s="1" t="s">
        <v>43</v>
      </c>
      <c r="S664" s="33" t="s">
        <v>990</v>
      </c>
      <c r="T664" s="47" t="s">
        <v>967</v>
      </c>
      <c r="U664" s="47" t="s">
        <v>20</v>
      </c>
      <c r="V664" s="47" t="s">
        <v>20</v>
      </c>
      <c r="W664" s="47" t="s">
        <v>968</v>
      </c>
      <c r="X664" s="47" t="s">
        <v>965</v>
      </c>
      <c r="Y664" s="47" t="s">
        <v>966</v>
      </c>
      <c r="Z664" s="47" t="s">
        <v>965</v>
      </c>
      <c r="AA664" s="47" t="s">
        <v>965</v>
      </c>
      <c r="AB664" s="47" t="s">
        <v>20</v>
      </c>
      <c r="AC664" s="47" t="s">
        <v>20</v>
      </c>
      <c r="AD664" s="47" t="s">
        <v>965</v>
      </c>
      <c r="AE664" s="47" t="s">
        <v>965</v>
      </c>
      <c r="AF664" s="47" t="s">
        <v>965</v>
      </c>
      <c r="AG664" s="47" t="s">
        <v>965</v>
      </c>
      <c r="AH664" s="47" t="s">
        <v>965</v>
      </c>
      <c r="AI664" s="47" t="s">
        <v>20</v>
      </c>
      <c r="AJ664" s="47" t="s">
        <v>20</v>
      </c>
      <c r="AK664" s="47" t="s">
        <v>965</v>
      </c>
      <c r="AL664" s="47" t="s">
        <v>965</v>
      </c>
      <c r="AM664" s="47" t="s">
        <v>965</v>
      </c>
      <c r="AN664" s="47" t="s">
        <v>965</v>
      </c>
      <c r="AO664" s="47" t="s">
        <v>965</v>
      </c>
      <c r="AP664" s="47" t="s">
        <v>20</v>
      </c>
      <c r="AQ664" s="47" t="s">
        <v>20</v>
      </c>
      <c r="AR664" s="47" t="s">
        <v>20</v>
      </c>
      <c r="AS664" s="47" t="s">
        <v>967</v>
      </c>
      <c r="AT664" s="47" t="s">
        <v>968</v>
      </c>
      <c r="AU664" s="47" t="s">
        <v>965</v>
      </c>
      <c r="AV664" s="47" t="s">
        <v>965</v>
      </c>
      <c r="AW664" s="47" t="s">
        <v>20</v>
      </c>
      <c r="AX664" s="47" t="s">
        <v>20</v>
      </c>
      <c r="AY664" s="42">
        <f>COUNTIFS($T664:$AX664,"P")</f>
        <v>15</v>
      </c>
      <c r="AZ664" s="42">
        <f>COUNTIFS($T664:$AX664,"HD")/2</f>
        <v>0.5</v>
      </c>
      <c r="BA664" s="42">
        <f>COUNTIFS($T664:$AX664,"DO")</f>
        <v>11</v>
      </c>
      <c r="BB664" s="1">
        <f>COUNTIFS($T664:$AX664,"UPL")</f>
        <v>0</v>
      </c>
      <c r="BC664" s="42">
        <f>COUNTIFS($T664:$AX664,"LWP")</f>
        <v>0</v>
      </c>
      <c r="BD664" s="42">
        <f>SUM(COUNTIFS($T664:$AX664,{"PAT","MAT"}))</f>
        <v>0</v>
      </c>
      <c r="BE664" s="42">
        <f>COUNTIFS($T664:$AX664,"HO")</f>
        <v>0</v>
      </c>
      <c r="BF664" s="42">
        <f>COUNTIFS($T664:$AX664,"NA")</f>
        <v>0</v>
      </c>
      <c r="BG664" s="42">
        <f>COUNTIFS($T664:$AX664,"PL")</f>
        <v>2</v>
      </c>
      <c r="BH664" s="42">
        <f>COUNTIFS($T664:$AX664,"CL")</f>
        <v>2</v>
      </c>
      <c r="BI664" s="42">
        <f>COUNTIFS($T664:$AX664,"BL")</f>
        <v>0</v>
      </c>
      <c r="BJ664" s="42">
        <f>COUNTIFS($T664:$AX664,"CO")</f>
        <v>0</v>
      </c>
      <c r="BK664" s="42">
        <f t="shared" si="63"/>
        <v>4</v>
      </c>
      <c r="BL664" s="42">
        <f t="shared" si="64"/>
        <v>0</v>
      </c>
      <c r="BM664" s="42">
        <f t="shared" si="65"/>
        <v>1</v>
      </c>
      <c r="BN664" s="42">
        <f>SUM(AY664:BJ664)+SUM(COUNTIFS(Q664:AX664,{"TERM","RESIGNED"}))</f>
        <v>30.5</v>
      </c>
      <c r="BO664" s="1" t="s">
        <v>45</v>
      </c>
      <c r="BP664" s="42" t="s">
        <v>1025</v>
      </c>
      <c r="BQ664" s="34"/>
    </row>
    <row r="665" spans="1:69" x14ac:dyDescent="0.25">
      <c r="A665" s="32">
        <f t="shared" si="66"/>
        <v>663</v>
      </c>
      <c r="B665" s="1" t="s">
        <v>172</v>
      </c>
      <c r="C665" s="1">
        <v>104253</v>
      </c>
      <c r="D665" s="27">
        <v>104253</v>
      </c>
      <c r="E665" s="1" t="s">
        <v>946</v>
      </c>
      <c r="F665" s="34" t="s">
        <v>800</v>
      </c>
      <c r="G665" s="34" t="s">
        <v>80</v>
      </c>
      <c r="H665" s="30">
        <v>44880</v>
      </c>
      <c r="I665" s="30" t="s">
        <v>39</v>
      </c>
      <c r="J665" s="30" t="s">
        <v>39</v>
      </c>
      <c r="K665" s="42">
        <f t="shared" ca="1" si="61"/>
        <v>422</v>
      </c>
      <c r="L665" s="44" t="str">
        <f t="shared" si="62"/>
        <v>Non Billable</v>
      </c>
      <c r="M665" s="34" t="s">
        <v>56</v>
      </c>
      <c r="N665" s="1" t="s">
        <v>41</v>
      </c>
      <c r="O665" s="1" t="s">
        <v>42</v>
      </c>
      <c r="P665" s="1"/>
      <c r="Q665" s="1"/>
      <c r="R665" s="1" t="s">
        <v>43</v>
      </c>
      <c r="S665" s="33" t="s">
        <v>103</v>
      </c>
      <c r="T665" s="47" t="s">
        <v>965</v>
      </c>
      <c r="U665" s="47" t="s">
        <v>20</v>
      </c>
      <c r="V665" s="47" t="s">
        <v>20</v>
      </c>
      <c r="W665" s="47" t="s">
        <v>967</v>
      </c>
      <c r="X665" s="47" t="s">
        <v>965</v>
      </c>
      <c r="Y665" s="47" t="s">
        <v>965</v>
      </c>
      <c r="Z665" s="47" t="s">
        <v>965</v>
      </c>
      <c r="AA665" s="47" t="s">
        <v>965</v>
      </c>
      <c r="AB665" s="47" t="s">
        <v>20</v>
      </c>
      <c r="AC665" s="47" t="s">
        <v>20</v>
      </c>
      <c r="AD665" s="47" t="s">
        <v>965</v>
      </c>
      <c r="AE665" s="47" t="s">
        <v>965</v>
      </c>
      <c r="AF665" s="47" t="s">
        <v>965</v>
      </c>
      <c r="AG665" s="47" t="s">
        <v>965</v>
      </c>
      <c r="AH665" s="47" t="s">
        <v>965</v>
      </c>
      <c r="AI665" s="47" t="s">
        <v>20</v>
      </c>
      <c r="AJ665" s="47" t="s">
        <v>20</v>
      </c>
      <c r="AK665" s="47" t="s">
        <v>965</v>
      </c>
      <c r="AL665" s="47" t="s">
        <v>965</v>
      </c>
      <c r="AM665" s="47" t="s">
        <v>965</v>
      </c>
      <c r="AN665" s="47" t="s">
        <v>965</v>
      </c>
      <c r="AO665" s="47" t="s">
        <v>965</v>
      </c>
      <c r="AP665" s="47" t="s">
        <v>20</v>
      </c>
      <c r="AQ665" s="47" t="s">
        <v>20</v>
      </c>
      <c r="AR665" s="47" t="s">
        <v>20</v>
      </c>
      <c r="AS665" s="47" t="s">
        <v>965</v>
      </c>
      <c r="AT665" s="47" t="s">
        <v>967</v>
      </c>
      <c r="AU665" s="47" t="s">
        <v>967</v>
      </c>
      <c r="AV665" s="47" t="s">
        <v>967</v>
      </c>
      <c r="AW665" s="47" t="s">
        <v>20</v>
      </c>
      <c r="AX665" s="47" t="s">
        <v>20</v>
      </c>
      <c r="AY665" s="42">
        <f>COUNTIFS($T665:$AX665,"P")</f>
        <v>16</v>
      </c>
      <c r="AZ665" s="42">
        <f>COUNTIFS($T665:$AX665,"HD")/2</f>
        <v>0</v>
      </c>
      <c r="BA665" s="42">
        <f>COUNTIFS($T665:$AX665,"DO")</f>
        <v>11</v>
      </c>
      <c r="BB665" s="1">
        <f>COUNTIFS($T665:$AX665,"UPL")</f>
        <v>0</v>
      </c>
      <c r="BC665" s="42">
        <f>COUNTIFS($T665:$AX665,"LWP")</f>
        <v>0</v>
      </c>
      <c r="BD665" s="42">
        <f>SUM(COUNTIFS($T665:$AX665,{"PAT","MAT"}))</f>
        <v>0</v>
      </c>
      <c r="BE665" s="42">
        <f>COUNTIFS($T665:$AX665,"HO")</f>
        <v>0</v>
      </c>
      <c r="BF665" s="42">
        <f>COUNTIFS($T665:$AX665,"NA")</f>
        <v>0</v>
      </c>
      <c r="BG665" s="42">
        <f>COUNTIFS($T665:$AX665,"PL")</f>
        <v>0</v>
      </c>
      <c r="BH665" s="42">
        <f>COUNTIFS($T665:$AX665,"CL")</f>
        <v>4</v>
      </c>
      <c r="BI665" s="42">
        <f>COUNTIFS($T665:$AX665,"BL")</f>
        <v>0</v>
      </c>
      <c r="BJ665" s="42">
        <f>COUNTIFS($T665:$AX665,"CO")</f>
        <v>0</v>
      </c>
      <c r="BK665" s="42">
        <f t="shared" si="63"/>
        <v>4</v>
      </c>
      <c r="BL665" s="42">
        <f t="shared" si="64"/>
        <v>0</v>
      </c>
      <c r="BM665" s="42">
        <f t="shared" si="65"/>
        <v>1</v>
      </c>
      <c r="BN665" s="42">
        <f>SUM(AY665:BJ665)+SUM(COUNTIFS(Q665:AX665,{"TERM","RESIGNED"}))</f>
        <v>31</v>
      </c>
      <c r="BO665" s="1" t="s">
        <v>45</v>
      </c>
      <c r="BP665" s="42" t="s">
        <v>1217</v>
      </c>
      <c r="BQ665" s="34"/>
    </row>
    <row r="666" spans="1:69" x14ac:dyDescent="0.25">
      <c r="A666" s="32">
        <f t="shared" si="66"/>
        <v>664</v>
      </c>
      <c r="B666" s="1" t="s">
        <v>36</v>
      </c>
      <c r="C666" s="1">
        <v>18999</v>
      </c>
      <c r="D666" s="27">
        <v>18999</v>
      </c>
      <c r="E666" s="1" t="s">
        <v>945</v>
      </c>
      <c r="F666" s="34" t="s">
        <v>806</v>
      </c>
      <c r="G666" s="34" t="s">
        <v>190</v>
      </c>
      <c r="H666" s="30">
        <v>44883</v>
      </c>
      <c r="I666" s="30" t="s">
        <v>39</v>
      </c>
      <c r="J666" s="30" t="s">
        <v>39</v>
      </c>
      <c r="K666" s="42">
        <f t="shared" ca="1" si="61"/>
        <v>419</v>
      </c>
      <c r="L666" s="44" t="str">
        <f t="shared" si="62"/>
        <v>Billable</v>
      </c>
      <c r="M666" s="34" t="s">
        <v>187</v>
      </c>
      <c r="N666" s="1" t="s">
        <v>41</v>
      </c>
      <c r="O666" s="1" t="s">
        <v>42</v>
      </c>
      <c r="P666" s="1"/>
      <c r="Q666" s="1"/>
      <c r="R666" s="1" t="s">
        <v>43</v>
      </c>
      <c r="S666" s="33" t="s">
        <v>182</v>
      </c>
      <c r="T666" s="47" t="s">
        <v>965</v>
      </c>
      <c r="U666" s="47" t="s">
        <v>20</v>
      </c>
      <c r="V666" s="47" t="s">
        <v>20</v>
      </c>
      <c r="W666" s="47" t="s">
        <v>965</v>
      </c>
      <c r="X666" s="47" t="s">
        <v>965</v>
      </c>
      <c r="Y666" s="47" t="s">
        <v>965</v>
      </c>
      <c r="Z666" s="47" t="s">
        <v>965</v>
      </c>
      <c r="AA666" s="47" t="s">
        <v>965</v>
      </c>
      <c r="AB666" s="47" t="s">
        <v>20</v>
      </c>
      <c r="AC666" s="47" t="s">
        <v>20</v>
      </c>
      <c r="AD666" s="47" t="s">
        <v>965</v>
      </c>
      <c r="AE666" s="47" t="s">
        <v>968</v>
      </c>
      <c r="AF666" s="47" t="s">
        <v>965</v>
      </c>
      <c r="AG666" s="47" t="s">
        <v>965</v>
      </c>
      <c r="AH666" s="47" t="s">
        <v>965</v>
      </c>
      <c r="AI666" s="47" t="s">
        <v>20</v>
      </c>
      <c r="AJ666" s="47" t="s">
        <v>20</v>
      </c>
      <c r="AK666" s="47" t="s">
        <v>965</v>
      </c>
      <c r="AL666" s="47" t="s">
        <v>965</v>
      </c>
      <c r="AM666" s="47" t="s">
        <v>965</v>
      </c>
      <c r="AN666" s="47" t="s">
        <v>965</v>
      </c>
      <c r="AO666" s="47" t="s">
        <v>965</v>
      </c>
      <c r="AP666" s="47" t="s">
        <v>20</v>
      </c>
      <c r="AQ666" s="47" t="s">
        <v>20</v>
      </c>
      <c r="AR666" s="47" t="s">
        <v>20</v>
      </c>
      <c r="AS666" s="47" t="s">
        <v>965</v>
      </c>
      <c r="AT666" s="47" t="s">
        <v>965</v>
      </c>
      <c r="AU666" s="47" t="s">
        <v>965</v>
      </c>
      <c r="AV666" s="47" t="s">
        <v>965</v>
      </c>
      <c r="AW666" s="47" t="s">
        <v>20</v>
      </c>
      <c r="AX666" s="47" t="s">
        <v>20</v>
      </c>
      <c r="AY666" s="42">
        <f>COUNTIFS($T666:$AX666,"P")</f>
        <v>19</v>
      </c>
      <c r="AZ666" s="42">
        <f>COUNTIFS($T666:$AX666,"HD")/2</f>
        <v>0</v>
      </c>
      <c r="BA666" s="42">
        <f>COUNTIFS($T666:$AX666,"DO")</f>
        <v>11</v>
      </c>
      <c r="BB666" s="1">
        <f>COUNTIFS($T666:$AX666,"UPL")</f>
        <v>0</v>
      </c>
      <c r="BC666" s="42">
        <f>COUNTIFS($T666:$AX666,"LWP")</f>
        <v>0</v>
      </c>
      <c r="BD666" s="42">
        <f>SUM(COUNTIFS($T666:$AX666,{"PAT","MAT"}))</f>
        <v>0</v>
      </c>
      <c r="BE666" s="42">
        <f>COUNTIFS($T666:$AX666,"HO")</f>
        <v>0</v>
      </c>
      <c r="BF666" s="42">
        <f>COUNTIFS($T666:$AX666,"NA")</f>
        <v>0</v>
      </c>
      <c r="BG666" s="42">
        <f>COUNTIFS($T666:$AX666,"PL")</f>
        <v>1</v>
      </c>
      <c r="BH666" s="42">
        <f>COUNTIFS($T666:$AX666,"CL")</f>
        <v>0</v>
      </c>
      <c r="BI666" s="42">
        <f>COUNTIFS($T666:$AX666,"BL")</f>
        <v>0</v>
      </c>
      <c r="BJ666" s="42">
        <f>COUNTIFS($T666:$AX666,"CO")</f>
        <v>0</v>
      </c>
      <c r="BK666" s="42">
        <f t="shared" si="63"/>
        <v>1</v>
      </c>
      <c r="BL666" s="42">
        <f t="shared" si="64"/>
        <v>1</v>
      </c>
      <c r="BM666" s="42">
        <f t="shared" si="65"/>
        <v>1</v>
      </c>
      <c r="BN666" s="42">
        <f>SUM(AY666:BJ666)+SUM(COUNTIFS(Q666:AX666,{"TERM","RESIGNED"}))</f>
        <v>31</v>
      </c>
      <c r="BO666" s="1" t="s">
        <v>45</v>
      </c>
      <c r="BP666" s="42" t="s">
        <v>1222</v>
      </c>
      <c r="BQ666" s="34"/>
    </row>
    <row r="667" spans="1:69" x14ac:dyDescent="0.25">
      <c r="A667" s="32">
        <f t="shared" si="66"/>
        <v>665</v>
      </c>
      <c r="B667" s="1" t="s">
        <v>36</v>
      </c>
      <c r="C667" s="1">
        <v>19013</v>
      </c>
      <c r="D667" s="27">
        <v>19013</v>
      </c>
      <c r="E667" s="1" t="s">
        <v>946</v>
      </c>
      <c r="F667" s="34" t="s">
        <v>802</v>
      </c>
      <c r="G667" s="34" t="s">
        <v>123</v>
      </c>
      <c r="H667" s="30">
        <v>44883</v>
      </c>
      <c r="I667" s="30" t="s">
        <v>39</v>
      </c>
      <c r="J667" s="30" t="s">
        <v>39</v>
      </c>
      <c r="K667" s="42">
        <f t="shared" ca="1" si="61"/>
        <v>419</v>
      </c>
      <c r="L667" s="44" t="str">
        <f t="shared" si="62"/>
        <v>Billable</v>
      </c>
      <c r="M667" s="34" t="s">
        <v>124</v>
      </c>
      <c r="N667" s="1" t="s">
        <v>41</v>
      </c>
      <c r="O667" s="1" t="s">
        <v>42</v>
      </c>
      <c r="P667" s="1"/>
      <c r="Q667" s="1"/>
      <c r="R667" s="1" t="s">
        <v>43</v>
      </c>
      <c r="S667" s="33" t="s">
        <v>66</v>
      </c>
      <c r="T667" s="47" t="s">
        <v>965</v>
      </c>
      <c r="U667" s="47" t="s">
        <v>20</v>
      </c>
      <c r="V667" s="47" t="s">
        <v>20</v>
      </c>
      <c r="W667" s="47" t="s">
        <v>965</v>
      </c>
      <c r="X667" s="47" t="s">
        <v>965</v>
      </c>
      <c r="Y667" s="47" t="s">
        <v>965</v>
      </c>
      <c r="Z667" s="47" t="s">
        <v>965</v>
      </c>
      <c r="AA667" s="47" t="s">
        <v>965</v>
      </c>
      <c r="AB667" s="47" t="s">
        <v>20</v>
      </c>
      <c r="AC667" s="47" t="s">
        <v>20</v>
      </c>
      <c r="AD667" s="47" t="s">
        <v>965</v>
      </c>
      <c r="AE667" s="47" t="s">
        <v>965</v>
      </c>
      <c r="AF667" s="47" t="s">
        <v>965</v>
      </c>
      <c r="AG667" s="47" t="s">
        <v>965</v>
      </c>
      <c r="AH667" s="47" t="s">
        <v>965</v>
      </c>
      <c r="AI667" s="47" t="s">
        <v>20</v>
      </c>
      <c r="AJ667" s="47" t="s">
        <v>20</v>
      </c>
      <c r="AK667" s="47" t="s">
        <v>965</v>
      </c>
      <c r="AL667" s="47" t="s">
        <v>965</v>
      </c>
      <c r="AM667" s="47" t="s">
        <v>968</v>
      </c>
      <c r="AN667" s="47" t="s">
        <v>968</v>
      </c>
      <c r="AO667" s="47" t="s">
        <v>968</v>
      </c>
      <c r="AP667" s="47" t="s">
        <v>20</v>
      </c>
      <c r="AQ667" s="47" t="s">
        <v>20</v>
      </c>
      <c r="AR667" s="47" t="s">
        <v>20</v>
      </c>
      <c r="AS667" s="47" t="s">
        <v>965</v>
      </c>
      <c r="AT667" s="47" t="s">
        <v>965</v>
      </c>
      <c r="AU667" s="47" t="s">
        <v>965</v>
      </c>
      <c r="AV667" s="47" t="s">
        <v>967</v>
      </c>
      <c r="AW667" s="47" t="s">
        <v>20</v>
      </c>
      <c r="AX667" s="47" t="s">
        <v>20</v>
      </c>
      <c r="AY667" s="42">
        <f>COUNTIFS($T667:$AX667,"P")</f>
        <v>16</v>
      </c>
      <c r="AZ667" s="42">
        <f>COUNTIFS($T667:$AX667,"HD")/2</f>
        <v>0</v>
      </c>
      <c r="BA667" s="42">
        <f>COUNTIFS($T667:$AX667,"DO")</f>
        <v>11</v>
      </c>
      <c r="BB667" s="1">
        <f>COUNTIFS($T667:$AX667,"UPL")</f>
        <v>0</v>
      </c>
      <c r="BC667" s="42">
        <f>COUNTIFS($T667:$AX667,"LWP")</f>
        <v>0</v>
      </c>
      <c r="BD667" s="42">
        <f>SUM(COUNTIFS($T667:$AX667,{"PAT","MAT"}))</f>
        <v>0</v>
      </c>
      <c r="BE667" s="42">
        <f>COUNTIFS($T667:$AX667,"HO")</f>
        <v>0</v>
      </c>
      <c r="BF667" s="42">
        <f>COUNTIFS($T667:$AX667,"NA")</f>
        <v>0</v>
      </c>
      <c r="BG667" s="42">
        <f>COUNTIFS($T667:$AX667,"PL")</f>
        <v>3</v>
      </c>
      <c r="BH667" s="42">
        <f>COUNTIFS($T667:$AX667,"CL")</f>
        <v>1</v>
      </c>
      <c r="BI667" s="42">
        <f>COUNTIFS($T667:$AX667,"BL")</f>
        <v>0</v>
      </c>
      <c r="BJ667" s="42">
        <f>COUNTIFS($T667:$AX667,"CO")</f>
        <v>0</v>
      </c>
      <c r="BK667" s="42">
        <f t="shared" si="63"/>
        <v>4</v>
      </c>
      <c r="BL667" s="42">
        <f t="shared" si="64"/>
        <v>0</v>
      </c>
      <c r="BM667" s="42">
        <f t="shared" si="65"/>
        <v>1</v>
      </c>
      <c r="BN667" s="42">
        <f>SUM(AY667:BJ667)+SUM(COUNTIFS(Q667:AX667,{"TERM","RESIGNED"}))</f>
        <v>31</v>
      </c>
      <c r="BO667" s="1" t="s">
        <v>45</v>
      </c>
      <c r="BP667" s="42" t="s">
        <v>1018</v>
      </c>
      <c r="BQ667" s="34"/>
    </row>
    <row r="668" spans="1:69" x14ac:dyDescent="0.25">
      <c r="A668" s="32">
        <f t="shared" si="66"/>
        <v>666</v>
      </c>
      <c r="B668" s="1" t="s">
        <v>36</v>
      </c>
      <c r="C668" s="1">
        <v>19015</v>
      </c>
      <c r="D668" s="27">
        <v>19015</v>
      </c>
      <c r="E668" s="1" t="s">
        <v>946</v>
      </c>
      <c r="F668" s="34" t="s">
        <v>801</v>
      </c>
      <c r="G668" s="34" t="s">
        <v>190</v>
      </c>
      <c r="H668" s="30">
        <v>44883</v>
      </c>
      <c r="I668" s="30" t="s">
        <v>39</v>
      </c>
      <c r="J668" s="30" t="s">
        <v>39</v>
      </c>
      <c r="K668" s="42">
        <f t="shared" ca="1" si="61"/>
        <v>419</v>
      </c>
      <c r="L668" s="44" t="str">
        <f t="shared" si="62"/>
        <v>Billable</v>
      </c>
      <c r="M668" s="34" t="s">
        <v>187</v>
      </c>
      <c r="N668" s="1" t="s">
        <v>41</v>
      </c>
      <c r="O668" s="1" t="s">
        <v>42</v>
      </c>
      <c r="P668" s="1"/>
      <c r="Q668" s="1"/>
      <c r="R668" s="1" t="s">
        <v>43</v>
      </c>
      <c r="S668" s="33" t="s">
        <v>443</v>
      </c>
      <c r="T668" s="47" t="s">
        <v>965</v>
      </c>
      <c r="U668" s="47" t="s">
        <v>20</v>
      </c>
      <c r="V668" s="47" t="s">
        <v>20</v>
      </c>
      <c r="W668" s="47" t="s">
        <v>965</v>
      </c>
      <c r="X668" s="47" t="s">
        <v>965</v>
      </c>
      <c r="Y668" s="47" t="s">
        <v>965</v>
      </c>
      <c r="Z668" s="47" t="s">
        <v>965</v>
      </c>
      <c r="AA668" s="47" t="s">
        <v>967</v>
      </c>
      <c r="AB668" s="47" t="s">
        <v>20</v>
      </c>
      <c r="AC668" s="47" t="s">
        <v>20</v>
      </c>
      <c r="AD668" s="47" t="s">
        <v>965</v>
      </c>
      <c r="AE668" s="47" t="s">
        <v>965</v>
      </c>
      <c r="AF668" s="47" t="s">
        <v>965</v>
      </c>
      <c r="AG668" s="47" t="s">
        <v>965</v>
      </c>
      <c r="AH668" s="47" t="s">
        <v>965</v>
      </c>
      <c r="AI668" s="47" t="s">
        <v>20</v>
      </c>
      <c r="AJ668" s="47" t="s">
        <v>20</v>
      </c>
      <c r="AK668" s="47" t="s">
        <v>965</v>
      </c>
      <c r="AL668" s="47" t="s">
        <v>965</v>
      </c>
      <c r="AM668" s="47" t="s">
        <v>965</v>
      </c>
      <c r="AN668" s="47" t="s">
        <v>965</v>
      </c>
      <c r="AO668" s="47" t="s">
        <v>965</v>
      </c>
      <c r="AP668" s="47" t="s">
        <v>20</v>
      </c>
      <c r="AQ668" s="47" t="s">
        <v>20</v>
      </c>
      <c r="AR668" s="47" t="s">
        <v>20</v>
      </c>
      <c r="AS668" s="47" t="s">
        <v>967</v>
      </c>
      <c r="AT668" s="47" t="s">
        <v>965</v>
      </c>
      <c r="AU668" s="47" t="s">
        <v>965</v>
      </c>
      <c r="AV668" s="47" t="s">
        <v>965</v>
      </c>
      <c r="AW668" s="47" t="s">
        <v>20</v>
      </c>
      <c r="AX668" s="47" t="s">
        <v>20</v>
      </c>
      <c r="AY668" s="42">
        <f>COUNTIFS($T668:$AX668,"P")</f>
        <v>18</v>
      </c>
      <c r="AZ668" s="42">
        <f>COUNTIFS($T668:$AX668,"HD")/2</f>
        <v>0</v>
      </c>
      <c r="BA668" s="42">
        <f>COUNTIFS($T668:$AX668,"DO")</f>
        <v>11</v>
      </c>
      <c r="BB668" s="1">
        <f>COUNTIFS($T668:$AX668,"UPL")</f>
        <v>0</v>
      </c>
      <c r="BC668" s="42">
        <f>COUNTIFS($T668:$AX668,"LWP")</f>
        <v>0</v>
      </c>
      <c r="BD668" s="42">
        <f>SUM(COUNTIFS($T668:$AX668,{"PAT","MAT"}))</f>
        <v>0</v>
      </c>
      <c r="BE668" s="42">
        <f>COUNTIFS($T668:$AX668,"HO")</f>
        <v>0</v>
      </c>
      <c r="BF668" s="42">
        <f>COUNTIFS($T668:$AX668,"NA")</f>
        <v>0</v>
      </c>
      <c r="BG668" s="42">
        <f>COUNTIFS($T668:$AX668,"PL")</f>
        <v>0</v>
      </c>
      <c r="BH668" s="42">
        <f>COUNTIFS($T668:$AX668,"CL")</f>
        <v>2</v>
      </c>
      <c r="BI668" s="42">
        <f>COUNTIFS($T668:$AX668,"BL")</f>
        <v>0</v>
      </c>
      <c r="BJ668" s="42">
        <f>COUNTIFS($T668:$AX668,"CO")</f>
        <v>0</v>
      </c>
      <c r="BK668" s="42">
        <f t="shared" si="63"/>
        <v>2</v>
      </c>
      <c r="BL668" s="42">
        <f t="shared" si="64"/>
        <v>1</v>
      </c>
      <c r="BM668" s="42">
        <f t="shared" si="65"/>
        <v>1</v>
      </c>
      <c r="BN668" s="42">
        <f>SUM(AY668:BJ668)+SUM(COUNTIFS(Q668:AX668,{"TERM","RESIGNED"}))</f>
        <v>31</v>
      </c>
      <c r="BO668" s="1" t="s">
        <v>45</v>
      </c>
      <c r="BP668" s="42" t="s">
        <v>1018</v>
      </c>
      <c r="BQ668" s="34"/>
    </row>
    <row r="669" spans="1:69" x14ac:dyDescent="0.25">
      <c r="A669" s="32">
        <f t="shared" si="66"/>
        <v>667</v>
      </c>
      <c r="B669" s="1" t="s">
        <v>36</v>
      </c>
      <c r="C669" s="1">
        <v>19018</v>
      </c>
      <c r="D669" s="27">
        <v>19018</v>
      </c>
      <c r="E669" s="1" t="s">
        <v>946</v>
      </c>
      <c r="F669" s="34" t="s">
        <v>803</v>
      </c>
      <c r="G669" s="34" t="s">
        <v>123</v>
      </c>
      <c r="H669" s="30">
        <v>44883</v>
      </c>
      <c r="I669" s="30" t="s">
        <v>39</v>
      </c>
      <c r="J669" s="30" t="s">
        <v>39</v>
      </c>
      <c r="K669" s="42">
        <f t="shared" ca="1" si="61"/>
        <v>419</v>
      </c>
      <c r="L669" s="44" t="str">
        <f t="shared" si="62"/>
        <v>Billable</v>
      </c>
      <c r="M669" s="34" t="s">
        <v>124</v>
      </c>
      <c r="N669" s="1" t="s">
        <v>41</v>
      </c>
      <c r="O669" s="1" t="s">
        <v>42</v>
      </c>
      <c r="P669" s="1"/>
      <c r="Q669" s="1"/>
      <c r="R669" s="1" t="s">
        <v>43</v>
      </c>
      <c r="S669" s="33" t="s">
        <v>135</v>
      </c>
      <c r="T669" s="47" t="s">
        <v>965</v>
      </c>
      <c r="U669" s="47" t="s">
        <v>20</v>
      </c>
      <c r="V669" s="47" t="s">
        <v>20</v>
      </c>
      <c r="W669" s="47" t="s">
        <v>965</v>
      </c>
      <c r="X669" s="47" t="s">
        <v>965</v>
      </c>
      <c r="Y669" s="47" t="s">
        <v>967</v>
      </c>
      <c r="Z669" s="47" t="s">
        <v>965</v>
      </c>
      <c r="AA669" s="47" t="s">
        <v>965</v>
      </c>
      <c r="AB669" s="47" t="s">
        <v>20</v>
      </c>
      <c r="AC669" s="47" t="s">
        <v>20</v>
      </c>
      <c r="AD669" s="47" t="s">
        <v>965</v>
      </c>
      <c r="AE669" s="47" t="s">
        <v>965</v>
      </c>
      <c r="AF669" s="47" t="s">
        <v>965</v>
      </c>
      <c r="AG669" s="47" t="s">
        <v>968</v>
      </c>
      <c r="AH669" s="47" t="s">
        <v>965</v>
      </c>
      <c r="AI669" s="47" t="s">
        <v>20</v>
      </c>
      <c r="AJ669" s="47" t="s">
        <v>20</v>
      </c>
      <c r="AK669" s="47" t="s">
        <v>965</v>
      </c>
      <c r="AL669" s="47" t="s">
        <v>965</v>
      </c>
      <c r="AM669" s="47" t="s">
        <v>966</v>
      </c>
      <c r="AN669" s="47" t="s">
        <v>965</v>
      </c>
      <c r="AO669" s="47" t="s">
        <v>965</v>
      </c>
      <c r="AP669" s="47" t="s">
        <v>20</v>
      </c>
      <c r="AQ669" s="47" t="s">
        <v>20</v>
      </c>
      <c r="AR669" s="47" t="s">
        <v>20</v>
      </c>
      <c r="AS669" s="47" t="s">
        <v>968</v>
      </c>
      <c r="AT669" s="47" t="s">
        <v>22</v>
      </c>
      <c r="AU669" s="47" t="s">
        <v>965</v>
      </c>
      <c r="AV669" s="47" t="s">
        <v>965</v>
      </c>
      <c r="AW669" s="47" t="s">
        <v>20</v>
      </c>
      <c r="AX669" s="47" t="s">
        <v>20</v>
      </c>
      <c r="AY669" s="42">
        <f>COUNTIFS($T669:$AX669,"P")</f>
        <v>15</v>
      </c>
      <c r="AZ669" s="42">
        <f>COUNTIFS($T669:$AX669,"HD")/2</f>
        <v>0.5</v>
      </c>
      <c r="BA669" s="42">
        <f>COUNTIFS($T669:$AX669,"DO")</f>
        <v>11</v>
      </c>
      <c r="BB669" s="1">
        <f>COUNTIFS($T669:$AX669,"UPL")</f>
        <v>0</v>
      </c>
      <c r="BC669" s="42">
        <f>COUNTIFS($T669:$AX669,"LWP")</f>
        <v>1</v>
      </c>
      <c r="BD669" s="42">
        <f>SUM(COUNTIFS($T669:$AX669,{"PAT","MAT"}))</f>
        <v>0</v>
      </c>
      <c r="BE669" s="42">
        <f>COUNTIFS($T669:$AX669,"HO")</f>
        <v>0</v>
      </c>
      <c r="BF669" s="42">
        <f>COUNTIFS($T669:$AX669,"NA")</f>
        <v>0</v>
      </c>
      <c r="BG669" s="42">
        <f>COUNTIFS($T669:$AX669,"PL")</f>
        <v>2</v>
      </c>
      <c r="BH669" s="42">
        <f>COUNTIFS($T669:$AX669,"CL")</f>
        <v>1</v>
      </c>
      <c r="BI669" s="42">
        <f>COUNTIFS($T669:$AX669,"BL")</f>
        <v>0</v>
      </c>
      <c r="BJ669" s="42">
        <f>COUNTIFS($T669:$AX669,"CO")</f>
        <v>0</v>
      </c>
      <c r="BK669" s="42">
        <f t="shared" si="63"/>
        <v>3</v>
      </c>
      <c r="BL669" s="42">
        <f t="shared" si="64"/>
        <v>0</v>
      </c>
      <c r="BM669" s="42">
        <f t="shared" si="65"/>
        <v>1</v>
      </c>
      <c r="BN669" s="42">
        <f>SUM(AY669:BJ669)+SUM(COUNTIFS(Q669:AX669,{"TERM","RESIGNED"}))</f>
        <v>30.5</v>
      </c>
      <c r="BO669" s="1" t="s">
        <v>45</v>
      </c>
      <c r="BP669" s="42" t="s">
        <v>1021</v>
      </c>
      <c r="BQ669" s="34"/>
    </row>
    <row r="670" spans="1:69" x14ac:dyDescent="0.25">
      <c r="A670" s="32">
        <f t="shared" si="66"/>
        <v>668</v>
      </c>
      <c r="B670" s="1" t="s">
        <v>36</v>
      </c>
      <c r="C670" s="1">
        <v>19026</v>
      </c>
      <c r="D670" s="27">
        <v>19026</v>
      </c>
      <c r="E670" s="1" t="s">
        <v>946</v>
      </c>
      <c r="F670" s="34" t="s">
        <v>804</v>
      </c>
      <c r="G670" s="34" t="s">
        <v>123</v>
      </c>
      <c r="H670" s="30">
        <v>44883</v>
      </c>
      <c r="I670" s="30" t="s">
        <v>39</v>
      </c>
      <c r="J670" s="30" t="s">
        <v>39</v>
      </c>
      <c r="K670" s="42">
        <f t="shared" ca="1" si="61"/>
        <v>419</v>
      </c>
      <c r="L670" s="44" t="str">
        <f t="shared" si="62"/>
        <v>Billable</v>
      </c>
      <c r="M670" s="34" t="s">
        <v>124</v>
      </c>
      <c r="N670" s="1" t="s">
        <v>41</v>
      </c>
      <c r="O670" s="1" t="s">
        <v>42</v>
      </c>
      <c r="P670" s="1"/>
      <c r="Q670" s="1"/>
      <c r="R670" s="1" t="s">
        <v>43</v>
      </c>
      <c r="S670" s="33" t="s">
        <v>381</v>
      </c>
      <c r="T670" s="47" t="s">
        <v>965</v>
      </c>
      <c r="U670" s="47" t="s">
        <v>20</v>
      </c>
      <c r="V670" s="47" t="s">
        <v>20</v>
      </c>
      <c r="W670" s="47" t="s">
        <v>965</v>
      </c>
      <c r="X670" s="47" t="s">
        <v>965</v>
      </c>
      <c r="Y670" s="47" t="s">
        <v>965</v>
      </c>
      <c r="Z670" s="47" t="s">
        <v>965</v>
      </c>
      <c r="AA670" s="47" t="s">
        <v>965</v>
      </c>
      <c r="AB670" s="47" t="s">
        <v>20</v>
      </c>
      <c r="AC670" s="47" t="s">
        <v>20</v>
      </c>
      <c r="AD670" s="47" t="s">
        <v>965</v>
      </c>
      <c r="AE670" s="47" t="s">
        <v>965</v>
      </c>
      <c r="AF670" s="47" t="s">
        <v>965</v>
      </c>
      <c r="AG670" s="47" t="s">
        <v>965</v>
      </c>
      <c r="AH670" s="47" t="s">
        <v>967</v>
      </c>
      <c r="AI670" s="47" t="s">
        <v>20</v>
      </c>
      <c r="AJ670" s="47" t="s">
        <v>20</v>
      </c>
      <c r="AK670" s="47" t="s">
        <v>965</v>
      </c>
      <c r="AL670" s="47" t="s">
        <v>965</v>
      </c>
      <c r="AM670" s="47" t="s">
        <v>965</v>
      </c>
      <c r="AN670" s="47" t="s">
        <v>965</v>
      </c>
      <c r="AO670" s="47" t="s">
        <v>965</v>
      </c>
      <c r="AP670" s="47" t="s">
        <v>20</v>
      </c>
      <c r="AQ670" s="47" t="s">
        <v>20</v>
      </c>
      <c r="AR670" s="47" t="s">
        <v>20</v>
      </c>
      <c r="AS670" s="47" t="s">
        <v>965</v>
      </c>
      <c r="AT670" s="47" t="s">
        <v>965</v>
      </c>
      <c r="AU670" s="47" t="s">
        <v>965</v>
      </c>
      <c r="AV670" s="47" t="s">
        <v>965</v>
      </c>
      <c r="AW670" s="47" t="s">
        <v>20</v>
      </c>
      <c r="AX670" s="47" t="s">
        <v>20</v>
      </c>
      <c r="AY670" s="42">
        <f>COUNTIFS($T670:$AX670,"P")</f>
        <v>19</v>
      </c>
      <c r="AZ670" s="42">
        <f>COUNTIFS($T670:$AX670,"HD")/2</f>
        <v>0</v>
      </c>
      <c r="BA670" s="42">
        <f>COUNTIFS($T670:$AX670,"DO")</f>
        <v>11</v>
      </c>
      <c r="BB670" s="1">
        <f>COUNTIFS($T670:$AX670,"UPL")</f>
        <v>0</v>
      </c>
      <c r="BC670" s="42">
        <f>COUNTIFS($T670:$AX670,"LWP")</f>
        <v>0</v>
      </c>
      <c r="BD670" s="42">
        <f>SUM(COUNTIFS($T670:$AX670,{"PAT","MAT"}))</f>
        <v>0</v>
      </c>
      <c r="BE670" s="42">
        <f>COUNTIFS($T670:$AX670,"HO")</f>
        <v>0</v>
      </c>
      <c r="BF670" s="42">
        <f>COUNTIFS($T670:$AX670,"NA")</f>
        <v>0</v>
      </c>
      <c r="BG670" s="42">
        <f>COUNTIFS($T670:$AX670,"PL")</f>
        <v>0</v>
      </c>
      <c r="BH670" s="42">
        <f>COUNTIFS($T670:$AX670,"CL")</f>
        <v>1</v>
      </c>
      <c r="BI670" s="42">
        <f>COUNTIFS($T670:$AX670,"BL")</f>
        <v>0</v>
      </c>
      <c r="BJ670" s="42">
        <f>COUNTIFS($T670:$AX670,"CO")</f>
        <v>0</v>
      </c>
      <c r="BK670" s="42">
        <f t="shared" si="63"/>
        <v>1</v>
      </c>
      <c r="BL670" s="42">
        <f t="shared" si="64"/>
        <v>1</v>
      </c>
      <c r="BM670" s="42">
        <f t="shared" si="65"/>
        <v>1</v>
      </c>
      <c r="BN670" s="42">
        <f>SUM(AY670:BJ670)+SUM(COUNTIFS(Q670:AX670,{"TERM","RESIGNED"}))</f>
        <v>31</v>
      </c>
      <c r="BO670" s="1" t="s">
        <v>45</v>
      </c>
      <c r="BP670" s="42" t="s">
        <v>1018</v>
      </c>
      <c r="BQ670" s="34"/>
    </row>
    <row r="671" spans="1:69" x14ac:dyDescent="0.25">
      <c r="A671" s="32">
        <f t="shared" si="66"/>
        <v>669</v>
      </c>
      <c r="B671" s="1" t="s">
        <v>36</v>
      </c>
      <c r="C671" s="1">
        <v>19029</v>
      </c>
      <c r="D671" s="27">
        <v>19029</v>
      </c>
      <c r="E671" s="1" t="s">
        <v>946</v>
      </c>
      <c r="F671" s="34" t="s">
        <v>805</v>
      </c>
      <c r="G671" s="34" t="s">
        <v>123</v>
      </c>
      <c r="H671" s="30">
        <v>44883</v>
      </c>
      <c r="I671" s="30" t="s">
        <v>39</v>
      </c>
      <c r="J671" s="30" t="s">
        <v>39</v>
      </c>
      <c r="K671" s="42">
        <f t="shared" ca="1" si="61"/>
        <v>419</v>
      </c>
      <c r="L671" s="44" t="str">
        <f t="shared" si="62"/>
        <v>Billable</v>
      </c>
      <c r="M671" s="34" t="s">
        <v>124</v>
      </c>
      <c r="N671" s="1" t="s">
        <v>41</v>
      </c>
      <c r="O671" s="1" t="s">
        <v>42</v>
      </c>
      <c r="P671" s="1"/>
      <c r="Q671" s="1"/>
      <c r="R671" s="1" t="s">
        <v>43</v>
      </c>
      <c r="S671" s="33" t="s">
        <v>144</v>
      </c>
      <c r="T671" s="47" t="s">
        <v>965</v>
      </c>
      <c r="U671" s="47" t="s">
        <v>20</v>
      </c>
      <c r="V671" s="47" t="s">
        <v>20</v>
      </c>
      <c r="W671" s="47" t="s">
        <v>965</v>
      </c>
      <c r="X671" s="47" t="s">
        <v>965</v>
      </c>
      <c r="Y671" s="47" t="s">
        <v>965</v>
      </c>
      <c r="Z671" s="47" t="s">
        <v>965</v>
      </c>
      <c r="AA671" s="47" t="s">
        <v>965</v>
      </c>
      <c r="AB671" s="47" t="s">
        <v>20</v>
      </c>
      <c r="AC671" s="47" t="s">
        <v>20</v>
      </c>
      <c r="AD671" s="47" t="s">
        <v>965</v>
      </c>
      <c r="AE671" s="47" t="s">
        <v>965</v>
      </c>
      <c r="AF671" s="47" t="s">
        <v>965</v>
      </c>
      <c r="AG671" s="47" t="s">
        <v>965</v>
      </c>
      <c r="AH671" s="47" t="s">
        <v>965</v>
      </c>
      <c r="AI671" s="47" t="s">
        <v>20</v>
      </c>
      <c r="AJ671" s="47" t="s">
        <v>20</v>
      </c>
      <c r="AK671" s="47" t="s">
        <v>965</v>
      </c>
      <c r="AL671" s="47" t="s">
        <v>965</v>
      </c>
      <c r="AM671" s="47" t="s">
        <v>968</v>
      </c>
      <c r="AN671" s="47" t="s">
        <v>968</v>
      </c>
      <c r="AO671" s="47" t="s">
        <v>968</v>
      </c>
      <c r="AP671" s="47" t="s">
        <v>20</v>
      </c>
      <c r="AQ671" s="47" t="s">
        <v>20</v>
      </c>
      <c r="AR671" s="47" t="s">
        <v>20</v>
      </c>
      <c r="AS671" s="47" t="s">
        <v>968</v>
      </c>
      <c r="AT671" s="47" t="s">
        <v>968</v>
      </c>
      <c r="AU671" s="47" t="s">
        <v>968</v>
      </c>
      <c r="AV671" s="47" t="s">
        <v>968</v>
      </c>
      <c r="AW671" s="47" t="s">
        <v>20</v>
      </c>
      <c r="AX671" s="47" t="s">
        <v>20</v>
      </c>
      <c r="AY671" s="42">
        <f>COUNTIFS($T671:$AX671,"P")</f>
        <v>13</v>
      </c>
      <c r="AZ671" s="42">
        <f>COUNTIFS($T671:$AX671,"HD")/2</f>
        <v>0</v>
      </c>
      <c r="BA671" s="42">
        <f>COUNTIFS($T671:$AX671,"DO")</f>
        <v>11</v>
      </c>
      <c r="BB671" s="1">
        <f>COUNTIFS($T671:$AX671,"UPL")</f>
        <v>0</v>
      </c>
      <c r="BC671" s="42">
        <f>COUNTIFS($T671:$AX671,"LWP")</f>
        <v>0</v>
      </c>
      <c r="BD671" s="42">
        <f>SUM(COUNTIFS($T671:$AX671,{"PAT","MAT"}))</f>
        <v>0</v>
      </c>
      <c r="BE671" s="42">
        <f>COUNTIFS($T671:$AX671,"HO")</f>
        <v>0</v>
      </c>
      <c r="BF671" s="42">
        <f>COUNTIFS($T671:$AX671,"NA")</f>
        <v>0</v>
      </c>
      <c r="BG671" s="42">
        <f>COUNTIFS($T671:$AX671,"PL")</f>
        <v>7</v>
      </c>
      <c r="BH671" s="42">
        <f>COUNTIFS($T671:$AX671,"CL")</f>
        <v>0</v>
      </c>
      <c r="BI671" s="42">
        <f>COUNTIFS($T671:$AX671,"BL")</f>
        <v>0</v>
      </c>
      <c r="BJ671" s="42">
        <f>COUNTIFS($T671:$AX671,"CO")</f>
        <v>0</v>
      </c>
      <c r="BK671" s="42">
        <f t="shared" si="63"/>
        <v>7</v>
      </c>
      <c r="BL671" s="42">
        <f t="shared" si="64"/>
        <v>0</v>
      </c>
      <c r="BM671" s="42">
        <f t="shared" si="65"/>
        <v>1</v>
      </c>
      <c r="BN671" s="42">
        <f>SUM(AY671:BJ671)+SUM(COUNTIFS(Q671:AX671,{"TERM","RESIGNED"}))</f>
        <v>31</v>
      </c>
      <c r="BO671" s="1" t="s">
        <v>45</v>
      </c>
      <c r="BP671" s="42" t="s">
        <v>1021</v>
      </c>
      <c r="BQ671" s="34"/>
    </row>
    <row r="672" spans="1:69" x14ac:dyDescent="0.25">
      <c r="A672" s="32">
        <f t="shared" si="66"/>
        <v>670</v>
      </c>
      <c r="B672" s="1" t="s">
        <v>172</v>
      </c>
      <c r="C672" s="1">
        <v>104255</v>
      </c>
      <c r="D672" s="27">
        <v>104255</v>
      </c>
      <c r="E672" s="1" t="s">
        <v>946</v>
      </c>
      <c r="F672" s="34" t="s">
        <v>807</v>
      </c>
      <c r="G672" s="34" t="s">
        <v>233</v>
      </c>
      <c r="H672" s="30">
        <v>44886</v>
      </c>
      <c r="I672" s="30" t="s">
        <v>39</v>
      </c>
      <c r="J672" s="30" t="s">
        <v>39</v>
      </c>
      <c r="K672" s="42">
        <f t="shared" ca="1" si="61"/>
        <v>416</v>
      </c>
      <c r="L672" s="44" t="str">
        <f t="shared" si="62"/>
        <v>Non Billable</v>
      </c>
      <c r="M672" s="34" t="s">
        <v>202</v>
      </c>
      <c r="N672" s="1" t="s">
        <v>41</v>
      </c>
      <c r="O672" s="1" t="s">
        <v>42</v>
      </c>
      <c r="P672" s="1"/>
      <c r="Q672" s="1"/>
      <c r="R672" s="1" t="s">
        <v>43</v>
      </c>
      <c r="S672" s="33" t="s">
        <v>203</v>
      </c>
      <c r="T672" s="47" t="s">
        <v>965</v>
      </c>
      <c r="U672" s="47" t="s">
        <v>20</v>
      </c>
      <c r="V672" s="47" t="s">
        <v>20</v>
      </c>
      <c r="W672" s="47" t="s">
        <v>965</v>
      </c>
      <c r="X672" s="47" t="s">
        <v>965</v>
      </c>
      <c r="Y672" s="47" t="s">
        <v>965</v>
      </c>
      <c r="Z672" s="47" t="s">
        <v>965</v>
      </c>
      <c r="AA672" s="47" t="s">
        <v>965</v>
      </c>
      <c r="AB672" s="47" t="s">
        <v>20</v>
      </c>
      <c r="AC672" s="47" t="s">
        <v>20</v>
      </c>
      <c r="AD672" s="47" t="s">
        <v>967</v>
      </c>
      <c r="AE672" s="47" t="s">
        <v>968</v>
      </c>
      <c r="AF672" s="47" t="s">
        <v>968</v>
      </c>
      <c r="AG672" s="47" t="s">
        <v>968</v>
      </c>
      <c r="AH672" s="47" t="s">
        <v>968</v>
      </c>
      <c r="AI672" s="47" t="s">
        <v>20</v>
      </c>
      <c r="AJ672" s="47" t="s">
        <v>20</v>
      </c>
      <c r="AK672" s="47" t="s">
        <v>965</v>
      </c>
      <c r="AL672" s="47" t="s">
        <v>965</v>
      </c>
      <c r="AM672" s="47" t="s">
        <v>965</v>
      </c>
      <c r="AN672" s="47" t="s">
        <v>965</v>
      </c>
      <c r="AO672" s="47" t="s">
        <v>965</v>
      </c>
      <c r="AP672" s="47" t="s">
        <v>20</v>
      </c>
      <c r="AQ672" s="47" t="s">
        <v>20</v>
      </c>
      <c r="AR672" s="47" t="s">
        <v>20</v>
      </c>
      <c r="AS672" s="47" t="s">
        <v>965</v>
      </c>
      <c r="AT672" s="47" t="s">
        <v>965</v>
      </c>
      <c r="AU672" s="47" t="s">
        <v>21</v>
      </c>
      <c r="AV672" s="47" t="s">
        <v>965</v>
      </c>
      <c r="AW672" s="47" t="s">
        <v>20</v>
      </c>
      <c r="AX672" s="47" t="s">
        <v>20</v>
      </c>
      <c r="AY672" s="42">
        <f>COUNTIFS($T672:$AX672,"P")</f>
        <v>14</v>
      </c>
      <c r="AZ672" s="42">
        <f>COUNTIFS($T672:$AX672,"HD")/2</f>
        <v>0</v>
      </c>
      <c r="BA672" s="42">
        <f>COUNTIFS($T672:$AX672,"DO")</f>
        <v>11</v>
      </c>
      <c r="BB672" s="1">
        <f>COUNTIFS($T672:$AX672,"UPL")</f>
        <v>1</v>
      </c>
      <c r="BC672" s="42">
        <f>COUNTIFS($T672:$AX672,"LWP")</f>
        <v>0</v>
      </c>
      <c r="BD672" s="42">
        <f>SUM(COUNTIFS($T672:$AX672,{"PAT","MAT"}))</f>
        <v>0</v>
      </c>
      <c r="BE672" s="42">
        <f>COUNTIFS($T672:$AX672,"HO")</f>
        <v>0</v>
      </c>
      <c r="BF672" s="42">
        <f>COUNTIFS($T672:$AX672,"NA")</f>
        <v>0</v>
      </c>
      <c r="BG672" s="42">
        <f>COUNTIFS($T672:$AX672,"PL")</f>
        <v>4</v>
      </c>
      <c r="BH672" s="42">
        <f>COUNTIFS($T672:$AX672,"CL")</f>
        <v>1</v>
      </c>
      <c r="BI672" s="42">
        <f>COUNTIFS($T672:$AX672,"BL")</f>
        <v>0</v>
      </c>
      <c r="BJ672" s="42">
        <f>COUNTIFS($T672:$AX672,"CO")</f>
        <v>0</v>
      </c>
      <c r="BK672" s="42">
        <f t="shared" si="63"/>
        <v>5</v>
      </c>
      <c r="BL672" s="42">
        <f t="shared" si="64"/>
        <v>0</v>
      </c>
      <c r="BM672" s="42">
        <f t="shared" si="65"/>
        <v>1</v>
      </c>
      <c r="BN672" s="42">
        <f>SUM(AY672:BJ672)+SUM(COUNTIFS(Q672:AX672,{"TERM","RESIGNED"}))</f>
        <v>31</v>
      </c>
      <c r="BO672" s="1" t="s">
        <v>45</v>
      </c>
      <c r="BP672" s="42" t="s">
        <v>1217</v>
      </c>
      <c r="BQ672" s="34"/>
    </row>
    <row r="673" spans="1:69" x14ac:dyDescent="0.25">
      <c r="A673" s="32">
        <f t="shared" si="66"/>
        <v>671</v>
      </c>
      <c r="B673" s="1" t="s">
        <v>172</v>
      </c>
      <c r="C673" s="1">
        <v>104277</v>
      </c>
      <c r="D673" s="27">
        <v>104277</v>
      </c>
      <c r="E673" s="1" t="s">
        <v>945</v>
      </c>
      <c r="F673" s="34" t="s">
        <v>809</v>
      </c>
      <c r="G673" s="34" t="s">
        <v>123</v>
      </c>
      <c r="H673" s="30">
        <v>44887</v>
      </c>
      <c r="I673" s="30" t="s">
        <v>39</v>
      </c>
      <c r="J673" s="30" t="s">
        <v>39</v>
      </c>
      <c r="K673" s="42">
        <f t="shared" ca="1" si="61"/>
        <v>415</v>
      </c>
      <c r="L673" s="44" t="str">
        <f t="shared" si="62"/>
        <v>Billable</v>
      </c>
      <c r="M673" s="34" t="s">
        <v>124</v>
      </c>
      <c r="N673" s="1" t="s">
        <v>41</v>
      </c>
      <c r="O673" s="1" t="s">
        <v>42</v>
      </c>
      <c r="P673" s="1"/>
      <c r="Q673" s="1"/>
      <c r="R673" s="1" t="s">
        <v>43</v>
      </c>
      <c r="S673" s="33" t="s">
        <v>303</v>
      </c>
      <c r="T673" s="47" t="s">
        <v>965</v>
      </c>
      <c r="U673" s="47" t="s">
        <v>20</v>
      </c>
      <c r="V673" s="47" t="s">
        <v>20</v>
      </c>
      <c r="W673" s="47" t="s">
        <v>965</v>
      </c>
      <c r="X673" s="47" t="s">
        <v>965</v>
      </c>
      <c r="Y673" s="47" t="s">
        <v>965</v>
      </c>
      <c r="Z673" s="47" t="s">
        <v>965</v>
      </c>
      <c r="AA673" s="47" t="s">
        <v>965</v>
      </c>
      <c r="AB673" s="47" t="s">
        <v>20</v>
      </c>
      <c r="AC673" s="47" t="s">
        <v>20</v>
      </c>
      <c r="AD673" s="47" t="s">
        <v>965</v>
      </c>
      <c r="AE673" s="47" t="s">
        <v>965</v>
      </c>
      <c r="AF673" s="47" t="s">
        <v>965</v>
      </c>
      <c r="AG673" s="47" t="s">
        <v>965</v>
      </c>
      <c r="AH673" s="47" t="s">
        <v>965</v>
      </c>
      <c r="AI673" s="47" t="s">
        <v>20</v>
      </c>
      <c r="AJ673" s="47" t="s">
        <v>20</v>
      </c>
      <c r="AK673" s="47" t="s">
        <v>965</v>
      </c>
      <c r="AL673" s="47" t="s">
        <v>965</v>
      </c>
      <c r="AM673" s="47" t="s">
        <v>965</v>
      </c>
      <c r="AN673" s="47" t="s">
        <v>965</v>
      </c>
      <c r="AO673" s="47" t="s">
        <v>967</v>
      </c>
      <c r="AP673" s="47" t="s">
        <v>20</v>
      </c>
      <c r="AQ673" s="47" t="s">
        <v>20</v>
      </c>
      <c r="AR673" s="47" t="s">
        <v>20</v>
      </c>
      <c r="AS673" s="47" t="s">
        <v>968</v>
      </c>
      <c r="AT673" s="47" t="s">
        <v>967</v>
      </c>
      <c r="AU673" s="47" t="s">
        <v>965</v>
      </c>
      <c r="AV673" s="47" t="s">
        <v>965</v>
      </c>
      <c r="AW673" s="47" t="s">
        <v>20</v>
      </c>
      <c r="AX673" s="47" t="s">
        <v>20</v>
      </c>
      <c r="AY673" s="42">
        <f>COUNTIFS($T673:$AX673,"P")</f>
        <v>17</v>
      </c>
      <c r="AZ673" s="42">
        <f>COUNTIFS($T673:$AX673,"HD")/2</f>
        <v>0</v>
      </c>
      <c r="BA673" s="42">
        <f>COUNTIFS($T673:$AX673,"DO")</f>
        <v>11</v>
      </c>
      <c r="BB673" s="1">
        <f>COUNTIFS($T673:$AX673,"UPL")</f>
        <v>0</v>
      </c>
      <c r="BC673" s="42">
        <f>COUNTIFS($T673:$AX673,"LWP")</f>
        <v>0</v>
      </c>
      <c r="BD673" s="42">
        <f>SUM(COUNTIFS($T673:$AX673,{"PAT","MAT"}))</f>
        <v>0</v>
      </c>
      <c r="BE673" s="42">
        <f>COUNTIFS($T673:$AX673,"HO")</f>
        <v>0</v>
      </c>
      <c r="BF673" s="42">
        <f>COUNTIFS($T673:$AX673,"NA")</f>
        <v>0</v>
      </c>
      <c r="BG673" s="42">
        <f>COUNTIFS($T673:$AX673,"PL")</f>
        <v>1</v>
      </c>
      <c r="BH673" s="42">
        <f>COUNTIFS($T673:$AX673,"CL")</f>
        <v>2</v>
      </c>
      <c r="BI673" s="42">
        <f>COUNTIFS($T673:$AX673,"BL")</f>
        <v>0</v>
      </c>
      <c r="BJ673" s="42">
        <f>COUNTIFS($T673:$AX673,"CO")</f>
        <v>0</v>
      </c>
      <c r="BK673" s="42">
        <f t="shared" si="63"/>
        <v>3</v>
      </c>
      <c r="BL673" s="42">
        <f t="shared" si="64"/>
        <v>1</v>
      </c>
      <c r="BM673" s="42">
        <f t="shared" si="65"/>
        <v>1</v>
      </c>
      <c r="BN673" s="42">
        <f>SUM(AY673:BJ673)+SUM(COUNTIFS(Q673:AX673,{"TERM","RESIGNED"}))</f>
        <v>31</v>
      </c>
      <c r="BO673" s="1" t="s">
        <v>45</v>
      </c>
      <c r="BP673" s="42" t="s">
        <v>1020</v>
      </c>
      <c r="BQ673" s="34"/>
    </row>
    <row r="674" spans="1:69" x14ac:dyDescent="0.25">
      <c r="A674" s="32">
        <f t="shared" si="66"/>
        <v>672</v>
      </c>
      <c r="B674" s="1" t="s">
        <v>172</v>
      </c>
      <c r="C674" s="1">
        <v>104285</v>
      </c>
      <c r="D674" s="27">
        <v>104285</v>
      </c>
      <c r="E674" s="1" t="s">
        <v>946</v>
      </c>
      <c r="F674" s="34" t="s">
        <v>1290</v>
      </c>
      <c r="G674" s="34" t="s">
        <v>123</v>
      </c>
      <c r="H674" s="30">
        <v>44887</v>
      </c>
      <c r="I674" s="30" t="s">
        <v>39</v>
      </c>
      <c r="J674" s="30" t="s">
        <v>39</v>
      </c>
      <c r="K674" s="42">
        <f t="shared" ca="1" si="61"/>
        <v>415</v>
      </c>
      <c r="L674" s="44" t="str">
        <f t="shared" si="62"/>
        <v>Billable</v>
      </c>
      <c r="M674" s="34" t="s">
        <v>124</v>
      </c>
      <c r="N674" s="1" t="s">
        <v>41</v>
      </c>
      <c r="O674" s="1" t="s">
        <v>42</v>
      </c>
      <c r="P674" s="1"/>
      <c r="Q674" s="1"/>
      <c r="R674" s="1" t="s">
        <v>43</v>
      </c>
      <c r="S674" s="33" t="s">
        <v>242</v>
      </c>
      <c r="T674" s="47" t="s">
        <v>965</v>
      </c>
      <c r="U674" s="47" t="s">
        <v>20</v>
      </c>
      <c r="V674" s="47" t="s">
        <v>20</v>
      </c>
      <c r="W674" s="47" t="s">
        <v>965</v>
      </c>
      <c r="X674" s="47" t="s">
        <v>965</v>
      </c>
      <c r="Y674" s="47" t="s">
        <v>967</v>
      </c>
      <c r="Z674" s="47" t="s">
        <v>968</v>
      </c>
      <c r="AA674" s="47" t="s">
        <v>968</v>
      </c>
      <c r="AB674" s="47" t="s">
        <v>20</v>
      </c>
      <c r="AC674" s="47" t="s">
        <v>20</v>
      </c>
      <c r="AD674" s="47" t="s">
        <v>965</v>
      </c>
      <c r="AE674" s="47" t="s">
        <v>965</v>
      </c>
      <c r="AF674" s="47" t="s">
        <v>965</v>
      </c>
      <c r="AG674" s="47" t="s">
        <v>965</v>
      </c>
      <c r="AH674" s="47" t="s">
        <v>965</v>
      </c>
      <c r="AI674" s="47" t="s">
        <v>20</v>
      </c>
      <c r="AJ674" s="47" t="s">
        <v>20</v>
      </c>
      <c r="AK674" s="47" t="s">
        <v>965</v>
      </c>
      <c r="AL674" s="47" t="s">
        <v>965</v>
      </c>
      <c r="AM674" s="47" t="s">
        <v>965</v>
      </c>
      <c r="AN674" s="47" t="s">
        <v>965</v>
      </c>
      <c r="AO674" s="47" t="s">
        <v>965</v>
      </c>
      <c r="AP674" s="47" t="s">
        <v>20</v>
      </c>
      <c r="AQ674" s="47" t="s">
        <v>20</v>
      </c>
      <c r="AR674" s="47" t="s">
        <v>20</v>
      </c>
      <c r="AS674" s="47" t="s">
        <v>965</v>
      </c>
      <c r="AT674" s="47" t="s">
        <v>965</v>
      </c>
      <c r="AU674" s="47" t="s">
        <v>965</v>
      </c>
      <c r="AV674" s="47" t="s">
        <v>967</v>
      </c>
      <c r="AW674" s="47" t="s">
        <v>20</v>
      </c>
      <c r="AX674" s="47" t="s">
        <v>20</v>
      </c>
      <c r="AY674" s="42">
        <f>COUNTIFS($T674:$AX674,"P")</f>
        <v>16</v>
      </c>
      <c r="AZ674" s="42">
        <f>COUNTIFS($T674:$AX674,"HD")/2</f>
        <v>0</v>
      </c>
      <c r="BA674" s="42">
        <f>COUNTIFS($T674:$AX674,"DO")</f>
        <v>11</v>
      </c>
      <c r="BB674" s="1">
        <f>COUNTIFS($T674:$AX674,"UPL")</f>
        <v>0</v>
      </c>
      <c r="BC674" s="42">
        <f>COUNTIFS($T674:$AX674,"LWP")</f>
        <v>0</v>
      </c>
      <c r="BD674" s="42">
        <f>SUM(COUNTIFS($T674:$AX674,{"PAT","MAT"}))</f>
        <v>0</v>
      </c>
      <c r="BE674" s="42">
        <f>COUNTIFS($T674:$AX674,"HO")</f>
        <v>0</v>
      </c>
      <c r="BF674" s="42">
        <f>COUNTIFS($T674:$AX674,"NA")</f>
        <v>0</v>
      </c>
      <c r="BG674" s="42">
        <f>COUNTIFS($T674:$AX674,"PL")</f>
        <v>2</v>
      </c>
      <c r="BH674" s="42">
        <f>COUNTIFS($T674:$AX674,"CL")</f>
        <v>2</v>
      </c>
      <c r="BI674" s="42">
        <f>COUNTIFS($T674:$AX674,"BL")</f>
        <v>0</v>
      </c>
      <c r="BJ674" s="42">
        <f>COUNTIFS($T674:$AX674,"CO")</f>
        <v>0</v>
      </c>
      <c r="BK674" s="42">
        <f t="shared" si="63"/>
        <v>4</v>
      </c>
      <c r="BL674" s="42">
        <f t="shared" si="64"/>
        <v>0</v>
      </c>
      <c r="BM674" s="42">
        <f t="shared" si="65"/>
        <v>1</v>
      </c>
      <c r="BN674" s="42">
        <f>SUM(AY674:BJ674)+SUM(COUNTIFS(Q674:AX674,{"TERM","RESIGNED"}))</f>
        <v>31</v>
      </c>
      <c r="BO674" s="1" t="s">
        <v>45</v>
      </c>
      <c r="BP674" s="42" t="s">
        <v>1018</v>
      </c>
      <c r="BQ674" s="34"/>
    </row>
    <row r="675" spans="1:69" x14ac:dyDescent="0.25">
      <c r="A675" s="32">
        <f t="shared" si="66"/>
        <v>673</v>
      </c>
      <c r="B675" s="1" t="s">
        <v>172</v>
      </c>
      <c r="C675" s="1">
        <v>104286</v>
      </c>
      <c r="D675" s="27">
        <v>104286</v>
      </c>
      <c r="E675" s="1" t="s">
        <v>945</v>
      </c>
      <c r="F675" s="34" t="s">
        <v>814</v>
      </c>
      <c r="G675" s="34" t="s">
        <v>80</v>
      </c>
      <c r="H675" s="30">
        <v>44890</v>
      </c>
      <c r="I675" s="30" t="s">
        <v>39</v>
      </c>
      <c r="J675" s="30" t="s">
        <v>39</v>
      </c>
      <c r="K675" s="42">
        <f t="shared" ca="1" si="61"/>
        <v>412</v>
      </c>
      <c r="L675" s="44" t="str">
        <f t="shared" si="62"/>
        <v>Non Billable</v>
      </c>
      <c r="M675" s="34" t="s">
        <v>56</v>
      </c>
      <c r="N675" s="1" t="s">
        <v>41</v>
      </c>
      <c r="O675" s="1" t="s">
        <v>42</v>
      </c>
      <c r="P675" s="1"/>
      <c r="Q675" s="1"/>
      <c r="R675" s="1" t="s">
        <v>43</v>
      </c>
      <c r="S675" s="33" t="s">
        <v>102</v>
      </c>
      <c r="T675" s="47" t="s">
        <v>965</v>
      </c>
      <c r="U675" s="47" t="s">
        <v>20</v>
      </c>
      <c r="V675" s="47" t="s">
        <v>20</v>
      </c>
      <c r="W675" s="47" t="s">
        <v>965</v>
      </c>
      <c r="X675" s="47" t="s">
        <v>965</v>
      </c>
      <c r="Y675" s="47" t="s">
        <v>965</v>
      </c>
      <c r="Z675" s="47" t="s">
        <v>965</v>
      </c>
      <c r="AA675" s="47" t="s">
        <v>965</v>
      </c>
      <c r="AB675" s="47" t="s">
        <v>20</v>
      </c>
      <c r="AC675" s="47" t="s">
        <v>20</v>
      </c>
      <c r="AD675" s="47" t="s">
        <v>965</v>
      </c>
      <c r="AE675" s="47" t="s">
        <v>965</v>
      </c>
      <c r="AF675" s="47" t="s">
        <v>965</v>
      </c>
      <c r="AG675" s="47" t="s">
        <v>965</v>
      </c>
      <c r="AH675" s="47" t="s">
        <v>967</v>
      </c>
      <c r="AI675" s="47" t="s">
        <v>20</v>
      </c>
      <c r="AJ675" s="47" t="s">
        <v>20</v>
      </c>
      <c r="AK675" s="47" t="s">
        <v>967</v>
      </c>
      <c r="AL675" s="47" t="s">
        <v>965</v>
      </c>
      <c r="AM675" s="47" t="s">
        <v>965</v>
      </c>
      <c r="AN675" s="47" t="s">
        <v>965</v>
      </c>
      <c r="AO675" s="47" t="s">
        <v>965</v>
      </c>
      <c r="AP675" s="47" t="s">
        <v>20</v>
      </c>
      <c r="AQ675" s="47" t="s">
        <v>20</v>
      </c>
      <c r="AR675" s="47" t="s">
        <v>20</v>
      </c>
      <c r="AS675" s="47" t="s">
        <v>965</v>
      </c>
      <c r="AT675" s="47" t="s">
        <v>965</v>
      </c>
      <c r="AU675" s="47" t="s">
        <v>965</v>
      </c>
      <c r="AV675" s="47" t="s">
        <v>968</v>
      </c>
      <c r="AW675" s="47" t="s">
        <v>20</v>
      </c>
      <c r="AX675" s="47" t="s">
        <v>20</v>
      </c>
      <c r="AY675" s="42">
        <f>COUNTIFS($T675:$AX675,"P")</f>
        <v>17</v>
      </c>
      <c r="AZ675" s="42">
        <f>COUNTIFS($T675:$AX675,"HD")/2</f>
        <v>0</v>
      </c>
      <c r="BA675" s="42">
        <f>COUNTIFS($T675:$AX675,"DO")</f>
        <v>11</v>
      </c>
      <c r="BB675" s="1">
        <f>COUNTIFS($T675:$AX675,"UPL")</f>
        <v>0</v>
      </c>
      <c r="BC675" s="42">
        <f>COUNTIFS($T675:$AX675,"LWP")</f>
        <v>0</v>
      </c>
      <c r="BD675" s="42">
        <f>SUM(COUNTIFS($T675:$AX675,{"PAT","MAT"}))</f>
        <v>0</v>
      </c>
      <c r="BE675" s="42">
        <f>COUNTIFS($T675:$AX675,"HO")</f>
        <v>0</v>
      </c>
      <c r="BF675" s="42">
        <f>COUNTIFS($T675:$AX675,"NA")</f>
        <v>0</v>
      </c>
      <c r="BG675" s="42">
        <f>COUNTIFS($T675:$AX675,"PL")</f>
        <v>1</v>
      </c>
      <c r="BH675" s="42">
        <f>COUNTIFS($T675:$AX675,"CL")</f>
        <v>2</v>
      </c>
      <c r="BI675" s="42">
        <f>COUNTIFS($T675:$AX675,"BL")</f>
        <v>0</v>
      </c>
      <c r="BJ675" s="42">
        <f>COUNTIFS($T675:$AX675,"CO")</f>
        <v>0</v>
      </c>
      <c r="BK675" s="42">
        <f t="shared" si="63"/>
        <v>3</v>
      </c>
      <c r="BL675" s="42">
        <f t="shared" si="64"/>
        <v>1</v>
      </c>
      <c r="BM675" s="42">
        <f t="shared" si="65"/>
        <v>1</v>
      </c>
      <c r="BN675" s="42">
        <f>SUM(AY675:BJ675)+SUM(COUNTIFS(Q675:AX675,{"TERM","RESIGNED"}))</f>
        <v>31</v>
      </c>
      <c r="BO675" s="1" t="s">
        <v>45</v>
      </c>
      <c r="BP675" s="42" t="s">
        <v>1217</v>
      </c>
      <c r="BQ675" s="34"/>
    </row>
    <row r="676" spans="1:69" x14ac:dyDescent="0.25">
      <c r="A676" s="32">
        <f t="shared" si="66"/>
        <v>674</v>
      </c>
      <c r="B676" s="1" t="s">
        <v>172</v>
      </c>
      <c r="C676" s="1">
        <v>104287</v>
      </c>
      <c r="D676" s="27">
        <v>104287</v>
      </c>
      <c r="E676" s="1" t="s">
        <v>945</v>
      </c>
      <c r="F676" s="34" t="s">
        <v>815</v>
      </c>
      <c r="G676" s="34" t="s">
        <v>190</v>
      </c>
      <c r="H676" s="30">
        <v>44890</v>
      </c>
      <c r="I676" s="30" t="s">
        <v>39</v>
      </c>
      <c r="J676" s="30" t="s">
        <v>39</v>
      </c>
      <c r="K676" s="42">
        <f t="shared" ca="1" si="61"/>
        <v>412</v>
      </c>
      <c r="L676" s="44" t="str">
        <f t="shared" si="62"/>
        <v>Billable</v>
      </c>
      <c r="M676" s="34" t="s">
        <v>187</v>
      </c>
      <c r="N676" s="1" t="s">
        <v>41</v>
      </c>
      <c r="O676" s="1" t="s">
        <v>42</v>
      </c>
      <c r="P676" s="1"/>
      <c r="Q676" s="1"/>
      <c r="R676" s="1" t="s">
        <v>43</v>
      </c>
      <c r="S676" s="33" t="s">
        <v>304</v>
      </c>
      <c r="T676" s="47" t="s">
        <v>965</v>
      </c>
      <c r="U676" s="47" t="s">
        <v>20</v>
      </c>
      <c r="V676" s="47" t="s">
        <v>20</v>
      </c>
      <c r="W676" s="47" t="s">
        <v>965</v>
      </c>
      <c r="X676" s="47" t="s">
        <v>965</v>
      </c>
      <c r="Y676" s="47" t="s">
        <v>965</v>
      </c>
      <c r="Z676" s="47" t="s">
        <v>965</v>
      </c>
      <c r="AA676" s="47" t="s">
        <v>965</v>
      </c>
      <c r="AB676" s="47" t="s">
        <v>20</v>
      </c>
      <c r="AC676" s="47" t="s">
        <v>20</v>
      </c>
      <c r="AD676" s="47" t="s">
        <v>965</v>
      </c>
      <c r="AE676" s="47" t="s">
        <v>965</v>
      </c>
      <c r="AF676" s="47" t="s">
        <v>965</v>
      </c>
      <c r="AG676" s="47" t="s">
        <v>965</v>
      </c>
      <c r="AH676" s="47" t="s">
        <v>968</v>
      </c>
      <c r="AI676" s="47" t="s">
        <v>20</v>
      </c>
      <c r="AJ676" s="47" t="s">
        <v>20</v>
      </c>
      <c r="AK676" s="47" t="s">
        <v>968</v>
      </c>
      <c r="AL676" s="47" t="s">
        <v>968</v>
      </c>
      <c r="AM676" s="47" t="s">
        <v>968</v>
      </c>
      <c r="AN676" s="47" t="s">
        <v>967</v>
      </c>
      <c r="AO676" s="47" t="s">
        <v>968</v>
      </c>
      <c r="AP676" s="47" t="s">
        <v>20</v>
      </c>
      <c r="AQ676" s="47" t="s">
        <v>20</v>
      </c>
      <c r="AR676" s="47" t="s">
        <v>20</v>
      </c>
      <c r="AS676" s="47" t="s">
        <v>968</v>
      </c>
      <c r="AT676" s="47" t="s">
        <v>968</v>
      </c>
      <c r="AU676" s="47" t="s">
        <v>968</v>
      </c>
      <c r="AV676" s="47" t="s">
        <v>968</v>
      </c>
      <c r="AW676" s="47" t="s">
        <v>20</v>
      </c>
      <c r="AX676" s="47" t="s">
        <v>20</v>
      </c>
      <c r="AY676" s="42">
        <f>COUNTIFS($T676:$AX676,"P")</f>
        <v>10</v>
      </c>
      <c r="AZ676" s="42">
        <f>COUNTIFS($T676:$AX676,"HD")/2</f>
        <v>0</v>
      </c>
      <c r="BA676" s="42">
        <f>COUNTIFS($T676:$AX676,"DO")</f>
        <v>11</v>
      </c>
      <c r="BB676" s="1">
        <f>COUNTIFS($T676:$AX676,"UPL")</f>
        <v>0</v>
      </c>
      <c r="BC676" s="42">
        <f>COUNTIFS($T676:$AX676,"LWP")</f>
        <v>0</v>
      </c>
      <c r="BD676" s="42">
        <f>SUM(COUNTIFS($T676:$AX676,{"PAT","MAT"}))</f>
        <v>0</v>
      </c>
      <c r="BE676" s="42">
        <f>COUNTIFS($T676:$AX676,"HO")</f>
        <v>0</v>
      </c>
      <c r="BF676" s="42">
        <f>COUNTIFS($T676:$AX676,"NA")</f>
        <v>0</v>
      </c>
      <c r="BG676" s="42">
        <f>COUNTIFS($T676:$AX676,"PL")</f>
        <v>9</v>
      </c>
      <c r="BH676" s="42">
        <f>COUNTIFS($T676:$AX676,"CL")</f>
        <v>1</v>
      </c>
      <c r="BI676" s="42">
        <f>COUNTIFS($T676:$AX676,"BL")</f>
        <v>0</v>
      </c>
      <c r="BJ676" s="42">
        <f>COUNTIFS($T676:$AX676,"CO")</f>
        <v>0</v>
      </c>
      <c r="BK676" s="42">
        <f t="shared" si="63"/>
        <v>10</v>
      </c>
      <c r="BL676" s="42">
        <f t="shared" si="64"/>
        <v>0</v>
      </c>
      <c r="BM676" s="42">
        <f t="shared" si="65"/>
        <v>0</v>
      </c>
      <c r="BN676" s="42">
        <f>SUM(AY676:BJ676)+SUM(COUNTIFS(Q676:AX676,{"TERM","RESIGNED"}))</f>
        <v>31</v>
      </c>
      <c r="BO676" s="1" t="s">
        <v>45</v>
      </c>
      <c r="BP676" s="42" t="s">
        <v>1020</v>
      </c>
      <c r="BQ676" s="34"/>
    </row>
    <row r="677" spans="1:69" x14ac:dyDescent="0.25">
      <c r="A677" s="32">
        <f t="shared" si="66"/>
        <v>675</v>
      </c>
      <c r="B677" s="1" t="s">
        <v>172</v>
      </c>
      <c r="C677" s="1">
        <v>104290</v>
      </c>
      <c r="D677" s="27">
        <v>104290</v>
      </c>
      <c r="E677" s="1" t="s">
        <v>946</v>
      </c>
      <c r="F677" s="34" t="s">
        <v>816</v>
      </c>
      <c r="G677" s="34" t="s">
        <v>190</v>
      </c>
      <c r="H677" s="30">
        <v>44890</v>
      </c>
      <c r="I677" s="30" t="s">
        <v>39</v>
      </c>
      <c r="J677" s="30" t="s">
        <v>39</v>
      </c>
      <c r="K677" s="42">
        <f t="shared" ca="1" si="61"/>
        <v>412</v>
      </c>
      <c r="L677" s="44" t="str">
        <f t="shared" si="62"/>
        <v>Billable</v>
      </c>
      <c r="M677" s="34" t="s">
        <v>187</v>
      </c>
      <c r="N677" s="1" t="s">
        <v>41</v>
      </c>
      <c r="O677" s="1" t="s">
        <v>42</v>
      </c>
      <c r="P677" s="1"/>
      <c r="Q677" s="1"/>
      <c r="R677" s="1" t="s">
        <v>43</v>
      </c>
      <c r="S677" s="33" t="s">
        <v>304</v>
      </c>
      <c r="T677" s="47" t="s">
        <v>965</v>
      </c>
      <c r="U677" s="47" t="s">
        <v>20</v>
      </c>
      <c r="V677" s="47" t="s">
        <v>20</v>
      </c>
      <c r="W677" s="47" t="s">
        <v>965</v>
      </c>
      <c r="X677" s="47" t="s">
        <v>965</v>
      </c>
      <c r="Y677" s="47" t="s">
        <v>965</v>
      </c>
      <c r="Z677" s="47" t="s">
        <v>965</v>
      </c>
      <c r="AA677" s="47" t="s">
        <v>965</v>
      </c>
      <c r="AB677" s="47" t="s">
        <v>20</v>
      </c>
      <c r="AC677" s="47" t="s">
        <v>20</v>
      </c>
      <c r="AD677" s="47" t="s">
        <v>965</v>
      </c>
      <c r="AE677" s="47" t="s">
        <v>965</v>
      </c>
      <c r="AF677" s="47" t="s">
        <v>965</v>
      </c>
      <c r="AG677" s="47" t="s">
        <v>965</v>
      </c>
      <c r="AH677" s="47" t="s">
        <v>965</v>
      </c>
      <c r="AI677" s="47" t="s">
        <v>20</v>
      </c>
      <c r="AJ677" s="47" t="s">
        <v>20</v>
      </c>
      <c r="AK677" s="47" t="s">
        <v>965</v>
      </c>
      <c r="AL677" s="47" t="s">
        <v>968</v>
      </c>
      <c r="AM677" s="47" t="s">
        <v>965</v>
      </c>
      <c r="AN677" s="47" t="s">
        <v>965</v>
      </c>
      <c r="AO677" s="47" t="s">
        <v>965</v>
      </c>
      <c r="AP677" s="47" t="s">
        <v>20</v>
      </c>
      <c r="AQ677" s="47" t="s">
        <v>20</v>
      </c>
      <c r="AR677" s="47" t="s">
        <v>20</v>
      </c>
      <c r="AS677" s="47" t="s">
        <v>967</v>
      </c>
      <c r="AT677" s="47" t="s">
        <v>965</v>
      </c>
      <c r="AU677" s="47" t="s">
        <v>965</v>
      </c>
      <c r="AV677" s="47" t="s">
        <v>967</v>
      </c>
      <c r="AW677" s="47" t="s">
        <v>20</v>
      </c>
      <c r="AX677" s="47" t="s">
        <v>20</v>
      </c>
      <c r="AY677" s="42">
        <f>COUNTIFS($T677:$AX677,"P")</f>
        <v>17</v>
      </c>
      <c r="AZ677" s="42">
        <f>COUNTIFS($T677:$AX677,"HD")/2</f>
        <v>0</v>
      </c>
      <c r="BA677" s="42">
        <f>COUNTIFS($T677:$AX677,"DO")</f>
        <v>11</v>
      </c>
      <c r="BB677" s="1">
        <f>COUNTIFS($T677:$AX677,"UPL")</f>
        <v>0</v>
      </c>
      <c r="BC677" s="42">
        <f>COUNTIFS($T677:$AX677,"LWP")</f>
        <v>0</v>
      </c>
      <c r="BD677" s="42">
        <f>SUM(COUNTIFS($T677:$AX677,{"PAT","MAT"}))</f>
        <v>0</v>
      </c>
      <c r="BE677" s="42">
        <f>COUNTIFS($T677:$AX677,"HO")</f>
        <v>0</v>
      </c>
      <c r="BF677" s="42">
        <f>COUNTIFS($T677:$AX677,"NA")</f>
        <v>0</v>
      </c>
      <c r="BG677" s="42">
        <f>COUNTIFS($T677:$AX677,"PL")</f>
        <v>1</v>
      </c>
      <c r="BH677" s="42">
        <f>COUNTIFS($T677:$AX677,"CL")</f>
        <v>2</v>
      </c>
      <c r="BI677" s="42">
        <f>COUNTIFS($T677:$AX677,"BL")</f>
        <v>0</v>
      </c>
      <c r="BJ677" s="42">
        <f>COUNTIFS($T677:$AX677,"CO")</f>
        <v>0</v>
      </c>
      <c r="BK677" s="42">
        <f t="shared" si="63"/>
        <v>3</v>
      </c>
      <c r="BL677" s="42">
        <f t="shared" si="64"/>
        <v>1</v>
      </c>
      <c r="BM677" s="42">
        <f t="shared" si="65"/>
        <v>1</v>
      </c>
      <c r="BN677" s="42">
        <f>SUM(AY677:BJ677)+SUM(COUNTIFS(Q677:AX677,{"TERM","RESIGNED"}))</f>
        <v>31</v>
      </c>
      <c r="BO677" s="1" t="s">
        <v>45</v>
      </c>
      <c r="BP677" s="42" t="s">
        <v>1025</v>
      </c>
      <c r="BQ677" s="34"/>
    </row>
    <row r="678" spans="1:69" x14ac:dyDescent="0.25">
      <c r="A678" s="32">
        <f t="shared" si="66"/>
        <v>676</v>
      </c>
      <c r="B678" s="1" t="s">
        <v>172</v>
      </c>
      <c r="C678" s="1">
        <v>104292</v>
      </c>
      <c r="D678" s="27">
        <v>104292</v>
      </c>
      <c r="E678" s="1" t="s">
        <v>946</v>
      </c>
      <c r="F678" s="34" t="s">
        <v>817</v>
      </c>
      <c r="G678" s="34" t="s">
        <v>190</v>
      </c>
      <c r="H678" s="30">
        <v>44890</v>
      </c>
      <c r="I678" s="30" t="s">
        <v>39</v>
      </c>
      <c r="J678" s="30" t="s">
        <v>39</v>
      </c>
      <c r="K678" s="42">
        <f t="shared" ca="1" si="61"/>
        <v>412</v>
      </c>
      <c r="L678" s="44" t="str">
        <f t="shared" si="62"/>
        <v>Billable</v>
      </c>
      <c r="M678" s="34" t="s">
        <v>187</v>
      </c>
      <c r="N678" s="1" t="s">
        <v>41</v>
      </c>
      <c r="O678" s="1" t="s">
        <v>42</v>
      </c>
      <c r="P678" s="1"/>
      <c r="Q678" s="1"/>
      <c r="R678" s="1" t="s">
        <v>43</v>
      </c>
      <c r="S678" s="33" t="s">
        <v>305</v>
      </c>
      <c r="T678" s="47" t="s">
        <v>965</v>
      </c>
      <c r="U678" s="47" t="s">
        <v>20</v>
      </c>
      <c r="V678" s="47" t="s">
        <v>20</v>
      </c>
      <c r="W678" s="47" t="s">
        <v>967</v>
      </c>
      <c r="X678" s="47" t="s">
        <v>965</v>
      </c>
      <c r="Y678" s="47" t="s">
        <v>965</v>
      </c>
      <c r="Z678" s="47" t="s">
        <v>965</v>
      </c>
      <c r="AA678" s="47" t="s">
        <v>965</v>
      </c>
      <c r="AB678" s="47" t="s">
        <v>20</v>
      </c>
      <c r="AC678" s="47" t="s">
        <v>20</v>
      </c>
      <c r="AD678" s="47" t="s">
        <v>965</v>
      </c>
      <c r="AE678" s="47" t="s">
        <v>965</v>
      </c>
      <c r="AF678" s="47" t="s">
        <v>965</v>
      </c>
      <c r="AG678" s="47" t="s">
        <v>965</v>
      </c>
      <c r="AH678" s="47" t="s">
        <v>965</v>
      </c>
      <c r="AI678" s="47" t="s">
        <v>20</v>
      </c>
      <c r="AJ678" s="47" t="s">
        <v>20</v>
      </c>
      <c r="AK678" s="47" t="s">
        <v>965</v>
      </c>
      <c r="AL678" s="47" t="s">
        <v>965</v>
      </c>
      <c r="AM678" s="47" t="s">
        <v>965</v>
      </c>
      <c r="AN678" s="47" t="s">
        <v>965</v>
      </c>
      <c r="AO678" s="47" t="s">
        <v>965</v>
      </c>
      <c r="AP678" s="47" t="s">
        <v>20</v>
      </c>
      <c r="AQ678" s="47" t="s">
        <v>20</v>
      </c>
      <c r="AR678" s="47" t="s">
        <v>20</v>
      </c>
      <c r="AS678" s="47" t="s">
        <v>967</v>
      </c>
      <c r="AT678" s="47" t="s">
        <v>965</v>
      </c>
      <c r="AU678" s="47" t="s">
        <v>965</v>
      </c>
      <c r="AV678" s="47" t="s">
        <v>967</v>
      </c>
      <c r="AW678" s="47" t="s">
        <v>20</v>
      </c>
      <c r="AX678" s="47" t="s">
        <v>20</v>
      </c>
      <c r="AY678" s="42">
        <f>COUNTIFS($T678:$AX678,"P")</f>
        <v>17</v>
      </c>
      <c r="AZ678" s="42">
        <f>COUNTIFS($T678:$AX678,"HD")/2</f>
        <v>0</v>
      </c>
      <c r="BA678" s="42">
        <f>COUNTIFS($T678:$AX678,"DO")</f>
        <v>11</v>
      </c>
      <c r="BB678" s="1">
        <f>COUNTIFS($T678:$AX678,"UPL")</f>
        <v>0</v>
      </c>
      <c r="BC678" s="42">
        <f>COUNTIFS($T678:$AX678,"LWP")</f>
        <v>0</v>
      </c>
      <c r="BD678" s="42">
        <f>SUM(COUNTIFS($T678:$AX678,{"PAT","MAT"}))</f>
        <v>0</v>
      </c>
      <c r="BE678" s="42">
        <f>COUNTIFS($T678:$AX678,"HO")</f>
        <v>0</v>
      </c>
      <c r="BF678" s="42">
        <f>COUNTIFS($T678:$AX678,"NA")</f>
        <v>0</v>
      </c>
      <c r="BG678" s="42">
        <f>COUNTIFS($T678:$AX678,"PL")</f>
        <v>0</v>
      </c>
      <c r="BH678" s="42">
        <f>COUNTIFS($T678:$AX678,"CL")</f>
        <v>3</v>
      </c>
      <c r="BI678" s="42">
        <f>COUNTIFS($T678:$AX678,"BL")</f>
        <v>0</v>
      </c>
      <c r="BJ678" s="42">
        <f>COUNTIFS($T678:$AX678,"CO")</f>
        <v>0</v>
      </c>
      <c r="BK678" s="42">
        <f t="shared" si="63"/>
        <v>3</v>
      </c>
      <c r="BL678" s="42">
        <f t="shared" si="64"/>
        <v>1</v>
      </c>
      <c r="BM678" s="42">
        <f t="shared" si="65"/>
        <v>1</v>
      </c>
      <c r="BN678" s="42">
        <f>SUM(AY678:BJ678)+SUM(COUNTIFS(Q678:AX678,{"TERM","RESIGNED"}))</f>
        <v>31</v>
      </c>
      <c r="BO678" s="1" t="s">
        <v>45</v>
      </c>
      <c r="BP678" s="42" t="s">
        <v>1018</v>
      </c>
      <c r="BQ678" s="34"/>
    </row>
    <row r="679" spans="1:69" x14ac:dyDescent="0.25">
      <c r="A679" s="32">
        <f t="shared" si="66"/>
        <v>677</v>
      </c>
      <c r="B679" s="1" t="s">
        <v>172</v>
      </c>
      <c r="C679" s="1">
        <v>104310</v>
      </c>
      <c r="D679" s="27">
        <v>104310</v>
      </c>
      <c r="E679" s="1" t="s">
        <v>946</v>
      </c>
      <c r="F679" s="34" t="s">
        <v>811</v>
      </c>
      <c r="G679" s="34" t="s">
        <v>123</v>
      </c>
      <c r="H679" s="30">
        <v>44890</v>
      </c>
      <c r="I679" s="30" t="s">
        <v>39</v>
      </c>
      <c r="J679" s="30" t="s">
        <v>39</v>
      </c>
      <c r="K679" s="42">
        <f t="shared" ca="1" si="61"/>
        <v>412</v>
      </c>
      <c r="L679" s="44" t="str">
        <f t="shared" si="62"/>
        <v>Billable</v>
      </c>
      <c r="M679" s="34" t="s">
        <v>124</v>
      </c>
      <c r="N679" s="1" t="s">
        <v>41</v>
      </c>
      <c r="O679" s="1" t="s">
        <v>42</v>
      </c>
      <c r="P679" s="1"/>
      <c r="Q679" s="1"/>
      <c r="R679" s="1" t="s">
        <v>43</v>
      </c>
      <c r="S679" s="33" t="s">
        <v>285</v>
      </c>
      <c r="T679" s="47" t="s">
        <v>965</v>
      </c>
      <c r="U679" s="47" t="s">
        <v>20</v>
      </c>
      <c r="V679" s="47" t="s">
        <v>20</v>
      </c>
      <c r="W679" s="47" t="s">
        <v>965</v>
      </c>
      <c r="X679" s="47" t="s">
        <v>965</v>
      </c>
      <c r="Y679" s="47" t="s">
        <v>965</v>
      </c>
      <c r="Z679" s="47" t="s">
        <v>965</v>
      </c>
      <c r="AA679" s="47" t="s">
        <v>967</v>
      </c>
      <c r="AB679" s="47" t="s">
        <v>20</v>
      </c>
      <c r="AC679" s="47" t="s">
        <v>20</v>
      </c>
      <c r="AD679" s="47" t="s">
        <v>22</v>
      </c>
      <c r="AE679" s="47" t="s">
        <v>965</v>
      </c>
      <c r="AF679" s="47" t="s">
        <v>965</v>
      </c>
      <c r="AG679" s="47" t="s">
        <v>965</v>
      </c>
      <c r="AH679" s="47" t="s">
        <v>965</v>
      </c>
      <c r="AI679" s="47" t="s">
        <v>20</v>
      </c>
      <c r="AJ679" s="47" t="s">
        <v>20</v>
      </c>
      <c r="AK679" s="47" t="s">
        <v>965</v>
      </c>
      <c r="AL679" s="47" t="s">
        <v>965</v>
      </c>
      <c r="AM679" s="47" t="s">
        <v>965</v>
      </c>
      <c r="AN679" s="47" t="s">
        <v>965</v>
      </c>
      <c r="AO679" s="47" t="s">
        <v>965</v>
      </c>
      <c r="AP679" s="47" t="s">
        <v>20</v>
      </c>
      <c r="AQ679" s="47" t="s">
        <v>20</v>
      </c>
      <c r="AR679" s="47" t="s">
        <v>20</v>
      </c>
      <c r="AS679" s="47" t="s">
        <v>965</v>
      </c>
      <c r="AT679" s="47" t="s">
        <v>965</v>
      </c>
      <c r="AU679" s="47" t="s">
        <v>965</v>
      </c>
      <c r="AV679" s="47" t="s">
        <v>967</v>
      </c>
      <c r="AW679" s="47" t="s">
        <v>20</v>
      </c>
      <c r="AX679" s="47" t="s">
        <v>20</v>
      </c>
      <c r="AY679" s="42">
        <f>COUNTIFS($T679:$AX679,"P")</f>
        <v>17</v>
      </c>
      <c r="AZ679" s="42">
        <f>COUNTIFS($T679:$AX679,"HD")/2</f>
        <v>0</v>
      </c>
      <c r="BA679" s="42">
        <f>COUNTIFS($T679:$AX679,"DO")</f>
        <v>11</v>
      </c>
      <c r="BB679" s="1">
        <f>COUNTIFS($T679:$AX679,"UPL")</f>
        <v>0</v>
      </c>
      <c r="BC679" s="42">
        <f>COUNTIFS($T679:$AX679,"LWP")</f>
        <v>1</v>
      </c>
      <c r="BD679" s="42">
        <f>SUM(COUNTIFS($T679:$AX679,{"PAT","MAT"}))</f>
        <v>0</v>
      </c>
      <c r="BE679" s="42">
        <f>COUNTIFS($T679:$AX679,"HO")</f>
        <v>0</v>
      </c>
      <c r="BF679" s="42">
        <f>COUNTIFS($T679:$AX679,"NA")</f>
        <v>0</v>
      </c>
      <c r="BG679" s="42">
        <f>COUNTIFS($T679:$AX679,"PL")</f>
        <v>0</v>
      </c>
      <c r="BH679" s="42">
        <f>COUNTIFS($T679:$AX679,"CL")</f>
        <v>2</v>
      </c>
      <c r="BI679" s="42">
        <f>COUNTIFS($T679:$AX679,"BL")</f>
        <v>0</v>
      </c>
      <c r="BJ679" s="42">
        <f>COUNTIFS($T679:$AX679,"CO")</f>
        <v>0</v>
      </c>
      <c r="BK679" s="42">
        <f t="shared" si="63"/>
        <v>2</v>
      </c>
      <c r="BL679" s="42">
        <f t="shared" si="64"/>
        <v>1</v>
      </c>
      <c r="BM679" s="42">
        <f t="shared" si="65"/>
        <v>1</v>
      </c>
      <c r="BN679" s="42">
        <f>SUM(AY679:BJ679)+SUM(COUNTIFS(Q679:AX679,{"TERM","RESIGNED"}))</f>
        <v>31</v>
      </c>
      <c r="BO679" s="1" t="s">
        <v>45</v>
      </c>
      <c r="BP679" s="42" t="s">
        <v>1023</v>
      </c>
      <c r="BQ679" s="34"/>
    </row>
    <row r="680" spans="1:69" x14ac:dyDescent="0.25">
      <c r="A680" s="32">
        <f t="shared" si="66"/>
        <v>678</v>
      </c>
      <c r="B680" s="1" t="s">
        <v>172</v>
      </c>
      <c r="C680" s="1">
        <v>104313</v>
      </c>
      <c r="D680" s="27">
        <v>104313</v>
      </c>
      <c r="E680" s="1" t="s">
        <v>945</v>
      </c>
      <c r="F680" s="34" t="s">
        <v>812</v>
      </c>
      <c r="G680" s="34" t="s">
        <v>123</v>
      </c>
      <c r="H680" s="30">
        <v>44890</v>
      </c>
      <c r="I680" s="30" t="s">
        <v>39</v>
      </c>
      <c r="J680" s="30" t="s">
        <v>39</v>
      </c>
      <c r="K680" s="42">
        <f t="shared" ca="1" si="61"/>
        <v>412</v>
      </c>
      <c r="L680" s="44" t="str">
        <f t="shared" si="62"/>
        <v>Billable</v>
      </c>
      <c r="M680" s="34" t="s">
        <v>124</v>
      </c>
      <c r="N680" s="1" t="s">
        <v>41</v>
      </c>
      <c r="O680" s="1" t="s">
        <v>42</v>
      </c>
      <c r="P680" s="1"/>
      <c r="Q680" s="1"/>
      <c r="R680" s="1" t="s">
        <v>43</v>
      </c>
      <c r="S680" s="33" t="s">
        <v>367</v>
      </c>
      <c r="T680" s="47" t="s">
        <v>965</v>
      </c>
      <c r="U680" s="47" t="s">
        <v>20</v>
      </c>
      <c r="V680" s="47" t="s">
        <v>20</v>
      </c>
      <c r="W680" s="47" t="s">
        <v>965</v>
      </c>
      <c r="X680" s="47" t="s">
        <v>965</v>
      </c>
      <c r="Y680" s="47" t="s">
        <v>965</v>
      </c>
      <c r="Z680" s="47" t="s">
        <v>965</v>
      </c>
      <c r="AA680" s="47" t="s">
        <v>965</v>
      </c>
      <c r="AB680" s="47" t="s">
        <v>20</v>
      </c>
      <c r="AC680" s="47" t="s">
        <v>20</v>
      </c>
      <c r="AD680" s="47" t="s">
        <v>965</v>
      </c>
      <c r="AE680" s="47" t="s">
        <v>965</v>
      </c>
      <c r="AF680" s="47" t="s">
        <v>967</v>
      </c>
      <c r="AG680" s="47" t="s">
        <v>965</v>
      </c>
      <c r="AH680" s="47" t="s">
        <v>965</v>
      </c>
      <c r="AI680" s="47" t="s">
        <v>20</v>
      </c>
      <c r="AJ680" s="47" t="s">
        <v>20</v>
      </c>
      <c r="AK680" s="47" t="s">
        <v>965</v>
      </c>
      <c r="AL680" s="47" t="s">
        <v>965</v>
      </c>
      <c r="AM680" s="47" t="s">
        <v>965</v>
      </c>
      <c r="AN680" s="47" t="s">
        <v>965</v>
      </c>
      <c r="AO680" s="47" t="s">
        <v>968</v>
      </c>
      <c r="AP680" s="47" t="s">
        <v>20</v>
      </c>
      <c r="AQ680" s="47" t="s">
        <v>20</v>
      </c>
      <c r="AR680" s="47" t="s">
        <v>20</v>
      </c>
      <c r="AS680" s="47" t="s">
        <v>965</v>
      </c>
      <c r="AT680" s="47" t="s">
        <v>965</v>
      </c>
      <c r="AU680" s="47" t="s">
        <v>965</v>
      </c>
      <c r="AV680" s="47" t="s">
        <v>21</v>
      </c>
      <c r="AW680" s="47" t="s">
        <v>20</v>
      </c>
      <c r="AX680" s="47" t="s">
        <v>20</v>
      </c>
      <c r="AY680" s="42">
        <f>COUNTIFS($T680:$AX680,"P")</f>
        <v>17</v>
      </c>
      <c r="AZ680" s="42">
        <f>COUNTIFS($T680:$AX680,"HD")/2</f>
        <v>0</v>
      </c>
      <c r="BA680" s="42">
        <f>COUNTIFS($T680:$AX680,"DO")</f>
        <v>11</v>
      </c>
      <c r="BB680" s="1">
        <f>COUNTIFS($T680:$AX680,"UPL")</f>
        <v>1</v>
      </c>
      <c r="BC680" s="42">
        <f>COUNTIFS($T680:$AX680,"LWP")</f>
        <v>0</v>
      </c>
      <c r="BD680" s="42">
        <f>SUM(COUNTIFS($T680:$AX680,{"PAT","MAT"}))</f>
        <v>0</v>
      </c>
      <c r="BE680" s="42">
        <f>COUNTIFS($T680:$AX680,"HO")</f>
        <v>0</v>
      </c>
      <c r="BF680" s="42">
        <f>COUNTIFS($T680:$AX680,"NA")</f>
        <v>0</v>
      </c>
      <c r="BG680" s="42">
        <f>COUNTIFS($T680:$AX680,"PL")</f>
        <v>1</v>
      </c>
      <c r="BH680" s="42">
        <f>COUNTIFS($T680:$AX680,"CL")</f>
        <v>1</v>
      </c>
      <c r="BI680" s="42">
        <f>COUNTIFS($T680:$AX680,"BL")</f>
        <v>0</v>
      </c>
      <c r="BJ680" s="42">
        <f>COUNTIFS($T680:$AX680,"CO")</f>
        <v>0</v>
      </c>
      <c r="BK680" s="42">
        <f t="shared" si="63"/>
        <v>2</v>
      </c>
      <c r="BL680" s="42">
        <f t="shared" si="64"/>
        <v>1</v>
      </c>
      <c r="BM680" s="42">
        <f t="shared" si="65"/>
        <v>1</v>
      </c>
      <c r="BN680" s="42">
        <f>SUM(AY680:BJ680)+SUM(COUNTIFS(Q680:AX680,{"TERM","RESIGNED"}))</f>
        <v>31</v>
      </c>
      <c r="BO680" s="1" t="s">
        <v>45</v>
      </c>
      <c r="BP680" s="42" t="s">
        <v>1020</v>
      </c>
      <c r="BQ680" s="34"/>
    </row>
    <row r="681" spans="1:69" x14ac:dyDescent="0.25">
      <c r="A681" s="32">
        <f t="shared" si="66"/>
        <v>679</v>
      </c>
      <c r="B681" s="1" t="s">
        <v>172</v>
      </c>
      <c r="C681" s="1">
        <v>104318</v>
      </c>
      <c r="D681" s="27">
        <v>104318</v>
      </c>
      <c r="E681" s="1" t="s">
        <v>945</v>
      </c>
      <c r="F681" s="34" t="s">
        <v>813</v>
      </c>
      <c r="G681" s="34" t="s">
        <v>123</v>
      </c>
      <c r="H681" s="30">
        <v>44890</v>
      </c>
      <c r="I681" s="30" t="s">
        <v>39</v>
      </c>
      <c r="J681" s="30" t="s">
        <v>39</v>
      </c>
      <c r="K681" s="42">
        <f t="shared" ca="1" si="61"/>
        <v>412</v>
      </c>
      <c r="L681" s="44" t="str">
        <f t="shared" si="62"/>
        <v>Billable</v>
      </c>
      <c r="M681" s="34" t="s">
        <v>124</v>
      </c>
      <c r="N681" s="1" t="s">
        <v>41</v>
      </c>
      <c r="O681" s="1" t="s">
        <v>42</v>
      </c>
      <c r="P681" s="1"/>
      <c r="Q681" s="1"/>
      <c r="R681" s="1" t="s">
        <v>43</v>
      </c>
      <c r="S681" s="33" t="s">
        <v>367</v>
      </c>
      <c r="T681" s="47" t="s">
        <v>965</v>
      </c>
      <c r="U681" s="47" t="s">
        <v>20</v>
      </c>
      <c r="V681" s="47" t="s">
        <v>20</v>
      </c>
      <c r="W681" s="47" t="s">
        <v>967</v>
      </c>
      <c r="X681" s="47" t="s">
        <v>968</v>
      </c>
      <c r="Y681" s="47" t="s">
        <v>968</v>
      </c>
      <c r="Z681" s="47" t="s">
        <v>968</v>
      </c>
      <c r="AA681" s="47" t="s">
        <v>968</v>
      </c>
      <c r="AB681" s="47" t="s">
        <v>20</v>
      </c>
      <c r="AC681" s="47" t="s">
        <v>20</v>
      </c>
      <c r="AD681" s="47" t="s">
        <v>965</v>
      </c>
      <c r="AE681" s="47" t="s">
        <v>965</v>
      </c>
      <c r="AF681" s="47" t="s">
        <v>965</v>
      </c>
      <c r="AG681" s="47" t="s">
        <v>965</v>
      </c>
      <c r="AH681" s="47" t="s">
        <v>965</v>
      </c>
      <c r="AI681" s="47" t="s">
        <v>20</v>
      </c>
      <c r="AJ681" s="47" t="s">
        <v>20</v>
      </c>
      <c r="AK681" s="47" t="s">
        <v>965</v>
      </c>
      <c r="AL681" s="47" t="s">
        <v>965</v>
      </c>
      <c r="AM681" s="47" t="s">
        <v>965</v>
      </c>
      <c r="AN681" s="47" t="s">
        <v>965</v>
      </c>
      <c r="AO681" s="47" t="s">
        <v>965</v>
      </c>
      <c r="AP681" s="47" t="s">
        <v>20</v>
      </c>
      <c r="AQ681" s="47" t="s">
        <v>20</v>
      </c>
      <c r="AR681" s="47" t="s">
        <v>20</v>
      </c>
      <c r="AS681" s="47" t="s">
        <v>965</v>
      </c>
      <c r="AT681" s="47" t="s">
        <v>965</v>
      </c>
      <c r="AU681" s="47" t="s">
        <v>965</v>
      </c>
      <c r="AV681" s="47" t="s">
        <v>965</v>
      </c>
      <c r="AW681" s="47" t="s">
        <v>20</v>
      </c>
      <c r="AX681" s="47" t="s">
        <v>20</v>
      </c>
      <c r="AY681" s="42">
        <f>COUNTIFS($T681:$AX681,"P")</f>
        <v>15</v>
      </c>
      <c r="AZ681" s="42">
        <f>COUNTIFS($T681:$AX681,"HD")/2</f>
        <v>0</v>
      </c>
      <c r="BA681" s="42">
        <f>COUNTIFS($T681:$AX681,"DO")</f>
        <v>11</v>
      </c>
      <c r="BB681" s="1">
        <f>COUNTIFS($T681:$AX681,"UPL")</f>
        <v>0</v>
      </c>
      <c r="BC681" s="42">
        <f>COUNTIFS($T681:$AX681,"LWP")</f>
        <v>0</v>
      </c>
      <c r="BD681" s="42">
        <f>SUM(COUNTIFS($T681:$AX681,{"PAT","MAT"}))</f>
        <v>0</v>
      </c>
      <c r="BE681" s="42">
        <f>COUNTIFS($T681:$AX681,"HO")</f>
        <v>0</v>
      </c>
      <c r="BF681" s="42">
        <f>COUNTIFS($T681:$AX681,"NA")</f>
        <v>0</v>
      </c>
      <c r="BG681" s="42">
        <f>COUNTIFS($T681:$AX681,"PL")</f>
        <v>4</v>
      </c>
      <c r="BH681" s="42">
        <f>COUNTIFS($T681:$AX681,"CL")</f>
        <v>1</v>
      </c>
      <c r="BI681" s="42">
        <f>COUNTIFS($T681:$AX681,"BL")</f>
        <v>0</v>
      </c>
      <c r="BJ681" s="42">
        <f>COUNTIFS($T681:$AX681,"CO")</f>
        <v>0</v>
      </c>
      <c r="BK681" s="42">
        <f t="shared" si="63"/>
        <v>5</v>
      </c>
      <c r="BL681" s="42">
        <f t="shared" si="64"/>
        <v>0</v>
      </c>
      <c r="BM681" s="42">
        <f t="shared" si="65"/>
        <v>1</v>
      </c>
      <c r="BN681" s="42">
        <f>SUM(AY681:BJ681)+SUM(COUNTIFS(Q681:AX681,{"TERM","RESIGNED"}))</f>
        <v>31</v>
      </c>
      <c r="BO681" s="1" t="s">
        <v>45</v>
      </c>
      <c r="BP681" s="42" t="s">
        <v>1020</v>
      </c>
      <c r="BQ681" s="34"/>
    </row>
    <row r="682" spans="1:69" x14ac:dyDescent="0.25">
      <c r="A682" s="32">
        <f t="shared" si="66"/>
        <v>680</v>
      </c>
      <c r="B682" s="1" t="s">
        <v>172</v>
      </c>
      <c r="C682" s="1">
        <v>104340</v>
      </c>
      <c r="D682" s="27">
        <v>104340</v>
      </c>
      <c r="E682" s="1" t="s">
        <v>946</v>
      </c>
      <c r="F682" s="34" t="s">
        <v>818</v>
      </c>
      <c r="G682" s="34" t="s">
        <v>123</v>
      </c>
      <c r="H682" s="30">
        <v>44894</v>
      </c>
      <c r="I682" s="30" t="s">
        <v>39</v>
      </c>
      <c r="J682" s="30" t="s">
        <v>39</v>
      </c>
      <c r="K682" s="42">
        <f t="shared" ca="1" si="61"/>
        <v>408</v>
      </c>
      <c r="L682" s="44" t="str">
        <f t="shared" si="62"/>
        <v>Billable</v>
      </c>
      <c r="M682" s="34" t="s">
        <v>124</v>
      </c>
      <c r="N682" s="1" t="s">
        <v>41</v>
      </c>
      <c r="O682" s="1" t="s">
        <v>42</v>
      </c>
      <c r="P682" s="1"/>
      <c r="Q682" s="1"/>
      <c r="R682" s="1" t="s">
        <v>43</v>
      </c>
      <c r="S682" s="33" t="s">
        <v>429</v>
      </c>
      <c r="T682" s="47" t="s">
        <v>965</v>
      </c>
      <c r="U682" s="47" t="s">
        <v>20</v>
      </c>
      <c r="V682" s="47" t="s">
        <v>20</v>
      </c>
      <c r="W682" s="47" t="s">
        <v>965</v>
      </c>
      <c r="X682" s="47" t="s">
        <v>965</v>
      </c>
      <c r="Y682" s="47" t="s">
        <v>965</v>
      </c>
      <c r="Z682" s="47" t="s">
        <v>967</v>
      </c>
      <c r="AA682" s="47" t="s">
        <v>965</v>
      </c>
      <c r="AB682" s="47" t="s">
        <v>20</v>
      </c>
      <c r="AC682" s="47" t="s">
        <v>20</v>
      </c>
      <c r="AD682" s="47" t="s">
        <v>965</v>
      </c>
      <c r="AE682" s="47" t="s">
        <v>965</v>
      </c>
      <c r="AF682" s="47" t="s">
        <v>965</v>
      </c>
      <c r="AG682" s="47" t="s">
        <v>965</v>
      </c>
      <c r="AH682" s="47" t="s">
        <v>965</v>
      </c>
      <c r="AI682" s="47" t="s">
        <v>20</v>
      </c>
      <c r="AJ682" s="47" t="s">
        <v>20</v>
      </c>
      <c r="AK682" s="47" t="s">
        <v>968</v>
      </c>
      <c r="AL682" s="47" t="s">
        <v>22</v>
      </c>
      <c r="AM682" s="47" t="s">
        <v>965</v>
      </c>
      <c r="AN682" s="47" t="s">
        <v>22</v>
      </c>
      <c r="AO682" s="47" t="s">
        <v>965</v>
      </c>
      <c r="AP682" s="47" t="s">
        <v>20</v>
      </c>
      <c r="AQ682" s="47" t="s">
        <v>20</v>
      </c>
      <c r="AR682" s="47" t="s">
        <v>20</v>
      </c>
      <c r="AS682" s="47" t="s">
        <v>967</v>
      </c>
      <c r="AT682" s="47" t="s">
        <v>965</v>
      </c>
      <c r="AU682" s="47" t="s">
        <v>965</v>
      </c>
      <c r="AV682" s="47" t="s">
        <v>965</v>
      </c>
      <c r="AW682" s="47" t="s">
        <v>20</v>
      </c>
      <c r="AX682" s="47" t="s">
        <v>20</v>
      </c>
      <c r="AY682" s="42">
        <f>COUNTIFS($T682:$AX682,"P")</f>
        <v>15</v>
      </c>
      <c r="AZ682" s="42">
        <f>COUNTIFS($T682:$AX682,"HD")/2</f>
        <v>0</v>
      </c>
      <c r="BA682" s="42">
        <f>COUNTIFS($T682:$AX682,"DO")</f>
        <v>11</v>
      </c>
      <c r="BB682" s="1">
        <f>COUNTIFS($T682:$AX682,"UPL")</f>
        <v>0</v>
      </c>
      <c r="BC682" s="42">
        <f>COUNTIFS($T682:$AX682,"LWP")</f>
        <v>2</v>
      </c>
      <c r="BD682" s="42">
        <f>SUM(COUNTIFS($T682:$AX682,{"PAT","MAT"}))</f>
        <v>0</v>
      </c>
      <c r="BE682" s="42">
        <f>COUNTIFS($T682:$AX682,"HO")</f>
        <v>0</v>
      </c>
      <c r="BF682" s="42">
        <f>COUNTIFS($T682:$AX682,"NA")</f>
        <v>0</v>
      </c>
      <c r="BG682" s="42">
        <f>COUNTIFS($T682:$AX682,"PL")</f>
        <v>1</v>
      </c>
      <c r="BH682" s="42">
        <f>COUNTIFS($T682:$AX682,"CL")</f>
        <v>2</v>
      </c>
      <c r="BI682" s="42">
        <f>COUNTIFS($T682:$AX682,"BL")</f>
        <v>0</v>
      </c>
      <c r="BJ682" s="42">
        <f>COUNTIFS($T682:$AX682,"CO")</f>
        <v>0</v>
      </c>
      <c r="BK682" s="42">
        <f t="shared" si="63"/>
        <v>3</v>
      </c>
      <c r="BL682" s="42">
        <f t="shared" si="64"/>
        <v>0</v>
      </c>
      <c r="BM682" s="42">
        <f t="shared" si="65"/>
        <v>1</v>
      </c>
      <c r="BN682" s="42">
        <f>SUM(AY682:BJ682)+SUM(COUNTIFS(Q682:AX682,{"TERM","RESIGNED"}))</f>
        <v>31</v>
      </c>
      <c r="BO682" s="1" t="s">
        <v>45</v>
      </c>
      <c r="BP682" s="42" t="s">
        <v>1020</v>
      </c>
      <c r="BQ682" s="34"/>
    </row>
    <row r="683" spans="1:69" x14ac:dyDescent="0.25">
      <c r="A683" s="32">
        <f t="shared" si="66"/>
        <v>681</v>
      </c>
      <c r="B683" s="1" t="s">
        <v>172</v>
      </c>
      <c r="C683" s="1">
        <v>104341</v>
      </c>
      <c r="D683" s="27">
        <v>104341</v>
      </c>
      <c r="E683" s="1" t="s">
        <v>946</v>
      </c>
      <c r="F683" s="34" t="s">
        <v>819</v>
      </c>
      <c r="G683" s="34" t="s">
        <v>123</v>
      </c>
      <c r="H683" s="30">
        <v>44894</v>
      </c>
      <c r="I683" s="30" t="s">
        <v>39</v>
      </c>
      <c r="J683" s="30" t="s">
        <v>39</v>
      </c>
      <c r="K683" s="42">
        <f t="shared" ca="1" si="61"/>
        <v>408</v>
      </c>
      <c r="L683" s="44" t="str">
        <f t="shared" si="62"/>
        <v>Billable</v>
      </c>
      <c r="M683" s="34" t="s">
        <v>124</v>
      </c>
      <c r="N683" s="1" t="s">
        <v>41</v>
      </c>
      <c r="O683" s="1" t="s">
        <v>42</v>
      </c>
      <c r="P683" s="1"/>
      <c r="Q683" s="1"/>
      <c r="R683" s="1" t="s">
        <v>43</v>
      </c>
      <c r="S683" s="33" t="s">
        <v>429</v>
      </c>
      <c r="T683" s="47" t="s">
        <v>967</v>
      </c>
      <c r="U683" s="47" t="s">
        <v>20</v>
      </c>
      <c r="V683" s="47" t="s">
        <v>20</v>
      </c>
      <c r="W683" s="47" t="s">
        <v>968</v>
      </c>
      <c r="X683" s="47" t="s">
        <v>22</v>
      </c>
      <c r="Y683" s="47" t="s">
        <v>22</v>
      </c>
      <c r="Z683" s="47" t="s">
        <v>965</v>
      </c>
      <c r="AA683" s="47" t="s">
        <v>965</v>
      </c>
      <c r="AB683" s="47" t="s">
        <v>20</v>
      </c>
      <c r="AC683" s="47" t="s">
        <v>20</v>
      </c>
      <c r="AD683" s="47" t="s">
        <v>965</v>
      </c>
      <c r="AE683" s="47" t="s">
        <v>965</v>
      </c>
      <c r="AF683" s="47" t="s">
        <v>965</v>
      </c>
      <c r="AG683" s="47" t="s">
        <v>965</v>
      </c>
      <c r="AH683" s="47" t="s">
        <v>965</v>
      </c>
      <c r="AI683" s="47" t="s">
        <v>20</v>
      </c>
      <c r="AJ683" s="47" t="s">
        <v>20</v>
      </c>
      <c r="AK683" s="47" t="s">
        <v>22</v>
      </c>
      <c r="AL683" s="47" t="s">
        <v>965</v>
      </c>
      <c r="AM683" s="47" t="s">
        <v>965</v>
      </c>
      <c r="AN683" s="47" t="s">
        <v>965</v>
      </c>
      <c r="AO683" s="47" t="s">
        <v>965</v>
      </c>
      <c r="AP683" s="47" t="s">
        <v>20</v>
      </c>
      <c r="AQ683" s="47" t="s">
        <v>20</v>
      </c>
      <c r="AR683" s="47" t="s">
        <v>20</v>
      </c>
      <c r="AS683" s="47" t="s">
        <v>965</v>
      </c>
      <c r="AT683" s="47" t="s">
        <v>965</v>
      </c>
      <c r="AU683" s="47" t="s">
        <v>965</v>
      </c>
      <c r="AV683" s="47" t="s">
        <v>967</v>
      </c>
      <c r="AW683" s="47" t="s">
        <v>20</v>
      </c>
      <c r="AX683" s="47" t="s">
        <v>20</v>
      </c>
      <c r="AY683" s="42">
        <f>COUNTIFS($T683:$AX683,"P")</f>
        <v>14</v>
      </c>
      <c r="AZ683" s="42">
        <f>COUNTIFS($T683:$AX683,"HD")/2</f>
        <v>0</v>
      </c>
      <c r="BA683" s="42">
        <f>COUNTIFS($T683:$AX683,"DO")</f>
        <v>11</v>
      </c>
      <c r="BB683" s="1">
        <f>COUNTIFS($T683:$AX683,"UPL")</f>
        <v>0</v>
      </c>
      <c r="BC683" s="42">
        <f>COUNTIFS($T683:$AX683,"LWP")</f>
        <v>3</v>
      </c>
      <c r="BD683" s="42">
        <f>SUM(COUNTIFS($T683:$AX683,{"PAT","MAT"}))</f>
        <v>0</v>
      </c>
      <c r="BE683" s="42">
        <f>COUNTIFS($T683:$AX683,"HO")</f>
        <v>0</v>
      </c>
      <c r="BF683" s="42">
        <f>COUNTIFS($T683:$AX683,"NA")</f>
        <v>0</v>
      </c>
      <c r="BG683" s="42">
        <f>COUNTIFS($T683:$AX683,"PL")</f>
        <v>1</v>
      </c>
      <c r="BH683" s="42">
        <f>COUNTIFS($T683:$AX683,"CL")</f>
        <v>2</v>
      </c>
      <c r="BI683" s="42">
        <f>COUNTIFS($T683:$AX683,"BL")</f>
        <v>0</v>
      </c>
      <c r="BJ683" s="42">
        <f>COUNTIFS($T683:$AX683,"CO")</f>
        <v>0</v>
      </c>
      <c r="BK683" s="42">
        <f t="shared" si="63"/>
        <v>3</v>
      </c>
      <c r="BL683" s="42">
        <f t="shared" si="64"/>
        <v>0</v>
      </c>
      <c r="BM683" s="42">
        <f t="shared" si="65"/>
        <v>1</v>
      </c>
      <c r="BN683" s="42">
        <f>SUM(AY683:BJ683)+SUM(COUNTIFS(Q683:AX683,{"TERM","RESIGNED"}))</f>
        <v>31</v>
      </c>
      <c r="BO683" s="1" t="s">
        <v>45</v>
      </c>
      <c r="BP683" s="42" t="s">
        <v>1020</v>
      </c>
      <c r="BQ683" s="34"/>
    </row>
    <row r="684" spans="1:69" x14ac:dyDescent="0.25">
      <c r="A684" s="32">
        <f t="shared" si="66"/>
        <v>682</v>
      </c>
      <c r="B684" s="1" t="s">
        <v>172</v>
      </c>
      <c r="C684" s="1">
        <v>104342</v>
      </c>
      <c r="D684" s="27">
        <v>104342</v>
      </c>
      <c r="E684" s="1" t="s">
        <v>945</v>
      </c>
      <c r="F684" s="34" t="s">
        <v>820</v>
      </c>
      <c r="G684" s="34" t="s">
        <v>123</v>
      </c>
      <c r="H684" s="30">
        <v>44894</v>
      </c>
      <c r="I684" s="30" t="s">
        <v>39</v>
      </c>
      <c r="J684" s="30" t="s">
        <v>39</v>
      </c>
      <c r="K684" s="42">
        <f t="shared" ca="1" si="61"/>
        <v>408</v>
      </c>
      <c r="L684" s="44" t="str">
        <f t="shared" si="62"/>
        <v>Billable</v>
      </c>
      <c r="M684" s="34" t="s">
        <v>124</v>
      </c>
      <c r="N684" s="1" t="s">
        <v>41</v>
      </c>
      <c r="O684" s="1" t="s">
        <v>42</v>
      </c>
      <c r="P684" s="1"/>
      <c r="Q684" s="1"/>
      <c r="R684" s="1" t="s">
        <v>43</v>
      </c>
      <c r="S684" s="33" t="s">
        <v>148</v>
      </c>
      <c r="T684" s="47" t="s">
        <v>965</v>
      </c>
      <c r="U684" s="47" t="s">
        <v>20</v>
      </c>
      <c r="V684" s="47" t="s">
        <v>20</v>
      </c>
      <c r="W684" s="47" t="s">
        <v>965</v>
      </c>
      <c r="X684" s="47" t="s">
        <v>965</v>
      </c>
      <c r="Y684" s="47" t="s">
        <v>965</v>
      </c>
      <c r="Z684" s="47" t="s">
        <v>965</v>
      </c>
      <c r="AA684" s="47" t="s">
        <v>965</v>
      </c>
      <c r="AB684" s="47" t="s">
        <v>20</v>
      </c>
      <c r="AC684" s="47" t="s">
        <v>20</v>
      </c>
      <c r="AD684" s="47" t="s">
        <v>965</v>
      </c>
      <c r="AE684" s="47" t="s">
        <v>965</v>
      </c>
      <c r="AF684" s="47" t="s">
        <v>965</v>
      </c>
      <c r="AG684" s="47" t="s">
        <v>965</v>
      </c>
      <c r="AH684" s="47" t="s">
        <v>965</v>
      </c>
      <c r="AI684" s="47" t="s">
        <v>20</v>
      </c>
      <c r="AJ684" s="47" t="s">
        <v>20</v>
      </c>
      <c r="AK684" s="47" t="s">
        <v>965</v>
      </c>
      <c r="AL684" s="47" t="s">
        <v>965</v>
      </c>
      <c r="AM684" s="47" t="s">
        <v>965</v>
      </c>
      <c r="AN684" s="47" t="s">
        <v>965</v>
      </c>
      <c r="AO684" s="47" t="s">
        <v>967</v>
      </c>
      <c r="AP684" s="47" t="s">
        <v>20</v>
      </c>
      <c r="AQ684" s="47" t="s">
        <v>20</v>
      </c>
      <c r="AR684" s="47" t="s">
        <v>20</v>
      </c>
      <c r="AS684" s="47" t="s">
        <v>965</v>
      </c>
      <c r="AT684" s="47" t="s">
        <v>967</v>
      </c>
      <c r="AU684" s="47" t="s">
        <v>968</v>
      </c>
      <c r="AV684" s="47" t="s">
        <v>968</v>
      </c>
      <c r="AW684" s="47" t="s">
        <v>20</v>
      </c>
      <c r="AX684" s="47" t="s">
        <v>20</v>
      </c>
      <c r="AY684" s="42">
        <f>COUNTIFS($T684:$AX684,"P")</f>
        <v>16</v>
      </c>
      <c r="AZ684" s="42">
        <f>COUNTIFS($T684:$AX684,"HD")/2</f>
        <v>0</v>
      </c>
      <c r="BA684" s="42">
        <f>COUNTIFS($T684:$AX684,"DO")</f>
        <v>11</v>
      </c>
      <c r="BB684" s="1">
        <f>COUNTIFS($T684:$AX684,"UPL")</f>
        <v>0</v>
      </c>
      <c r="BC684" s="42">
        <f>COUNTIFS($T684:$AX684,"LWP")</f>
        <v>0</v>
      </c>
      <c r="BD684" s="42">
        <f>SUM(COUNTIFS($T684:$AX684,{"PAT","MAT"}))</f>
        <v>0</v>
      </c>
      <c r="BE684" s="42">
        <f>COUNTIFS($T684:$AX684,"HO")</f>
        <v>0</v>
      </c>
      <c r="BF684" s="42">
        <f>COUNTIFS($T684:$AX684,"NA")</f>
        <v>0</v>
      </c>
      <c r="BG684" s="42">
        <f>COUNTIFS($T684:$AX684,"PL")</f>
        <v>2</v>
      </c>
      <c r="BH684" s="42">
        <f>COUNTIFS($T684:$AX684,"CL")</f>
        <v>2</v>
      </c>
      <c r="BI684" s="42">
        <f>COUNTIFS($T684:$AX684,"BL")</f>
        <v>0</v>
      </c>
      <c r="BJ684" s="42">
        <f>COUNTIFS($T684:$AX684,"CO")</f>
        <v>0</v>
      </c>
      <c r="BK684" s="42">
        <f t="shared" si="63"/>
        <v>4</v>
      </c>
      <c r="BL684" s="42">
        <f t="shared" si="64"/>
        <v>0</v>
      </c>
      <c r="BM684" s="42">
        <f t="shared" si="65"/>
        <v>1</v>
      </c>
      <c r="BN684" s="42">
        <f>SUM(AY684:BJ684)+SUM(COUNTIFS(Q684:AX684,{"TERM","RESIGNED"}))</f>
        <v>31</v>
      </c>
      <c r="BO684" s="1" t="s">
        <v>45</v>
      </c>
      <c r="BP684" s="42" t="s">
        <v>1023</v>
      </c>
      <c r="BQ684" s="34"/>
    </row>
    <row r="685" spans="1:69" x14ac:dyDescent="0.25">
      <c r="A685" s="32">
        <f t="shared" si="66"/>
        <v>683</v>
      </c>
      <c r="B685" s="1" t="s">
        <v>172</v>
      </c>
      <c r="C685" s="1">
        <v>104343</v>
      </c>
      <c r="D685" s="27">
        <v>104343</v>
      </c>
      <c r="E685" s="1" t="s">
        <v>946</v>
      </c>
      <c r="F685" s="34" t="s">
        <v>821</v>
      </c>
      <c r="G685" s="34" t="s">
        <v>123</v>
      </c>
      <c r="H685" s="30">
        <v>44894</v>
      </c>
      <c r="I685" s="30" t="s">
        <v>39</v>
      </c>
      <c r="J685" s="30" t="s">
        <v>39</v>
      </c>
      <c r="K685" s="42">
        <f t="shared" ca="1" si="61"/>
        <v>408</v>
      </c>
      <c r="L685" s="44" t="str">
        <f t="shared" si="62"/>
        <v>Billable</v>
      </c>
      <c r="M685" s="34" t="s">
        <v>124</v>
      </c>
      <c r="N685" s="1" t="s">
        <v>41</v>
      </c>
      <c r="O685" s="1" t="s">
        <v>42</v>
      </c>
      <c r="P685" s="1"/>
      <c r="Q685" s="1"/>
      <c r="R685" s="1" t="s">
        <v>43</v>
      </c>
      <c r="S685" s="33" t="s">
        <v>126</v>
      </c>
      <c r="T685" s="47" t="s">
        <v>967</v>
      </c>
      <c r="U685" s="47" t="s">
        <v>20</v>
      </c>
      <c r="V685" s="47" t="s">
        <v>20</v>
      </c>
      <c r="W685" s="47" t="s">
        <v>965</v>
      </c>
      <c r="X685" s="47" t="s">
        <v>965</v>
      </c>
      <c r="Y685" s="47" t="s">
        <v>965</v>
      </c>
      <c r="Z685" s="47" t="s">
        <v>965</v>
      </c>
      <c r="AA685" s="47" t="s">
        <v>965</v>
      </c>
      <c r="AB685" s="47" t="s">
        <v>20</v>
      </c>
      <c r="AC685" s="47" t="s">
        <v>20</v>
      </c>
      <c r="AD685" s="47" t="s">
        <v>965</v>
      </c>
      <c r="AE685" s="47" t="s">
        <v>965</v>
      </c>
      <c r="AF685" s="47" t="s">
        <v>965</v>
      </c>
      <c r="AG685" s="47" t="s">
        <v>965</v>
      </c>
      <c r="AH685" s="47" t="s">
        <v>968</v>
      </c>
      <c r="AI685" s="47" t="s">
        <v>20</v>
      </c>
      <c r="AJ685" s="47" t="s">
        <v>20</v>
      </c>
      <c r="AK685" s="47" t="s">
        <v>965</v>
      </c>
      <c r="AL685" s="47" t="s">
        <v>965</v>
      </c>
      <c r="AM685" s="47" t="s">
        <v>965</v>
      </c>
      <c r="AN685" s="47" t="s">
        <v>965</v>
      </c>
      <c r="AO685" s="47" t="s">
        <v>965</v>
      </c>
      <c r="AP685" s="47" t="s">
        <v>20</v>
      </c>
      <c r="AQ685" s="47" t="s">
        <v>20</v>
      </c>
      <c r="AR685" s="47" t="s">
        <v>20</v>
      </c>
      <c r="AS685" s="47" t="s">
        <v>965</v>
      </c>
      <c r="AT685" s="47" t="s">
        <v>965</v>
      </c>
      <c r="AU685" s="47" t="s">
        <v>965</v>
      </c>
      <c r="AV685" s="47" t="s">
        <v>967</v>
      </c>
      <c r="AW685" s="47" t="s">
        <v>20</v>
      </c>
      <c r="AX685" s="47" t="s">
        <v>20</v>
      </c>
      <c r="AY685" s="42">
        <f>COUNTIFS($T685:$AX685,"P")</f>
        <v>17</v>
      </c>
      <c r="AZ685" s="42">
        <f>COUNTIFS($T685:$AX685,"HD")/2</f>
        <v>0</v>
      </c>
      <c r="BA685" s="42">
        <f>COUNTIFS($T685:$AX685,"DO")</f>
        <v>11</v>
      </c>
      <c r="BB685" s="1">
        <f>COUNTIFS($T685:$AX685,"UPL")</f>
        <v>0</v>
      </c>
      <c r="BC685" s="42">
        <f>COUNTIFS($T685:$AX685,"LWP")</f>
        <v>0</v>
      </c>
      <c r="BD685" s="42">
        <f>SUM(COUNTIFS($T685:$AX685,{"PAT","MAT"}))</f>
        <v>0</v>
      </c>
      <c r="BE685" s="42">
        <f>COUNTIFS($T685:$AX685,"HO")</f>
        <v>0</v>
      </c>
      <c r="BF685" s="42">
        <f>COUNTIFS($T685:$AX685,"NA")</f>
        <v>0</v>
      </c>
      <c r="BG685" s="42">
        <f>COUNTIFS($T685:$AX685,"PL")</f>
        <v>1</v>
      </c>
      <c r="BH685" s="42">
        <f>COUNTIFS($T685:$AX685,"CL")</f>
        <v>2</v>
      </c>
      <c r="BI685" s="42">
        <f>COUNTIFS($T685:$AX685,"BL")</f>
        <v>0</v>
      </c>
      <c r="BJ685" s="42">
        <f>COUNTIFS($T685:$AX685,"CO")</f>
        <v>0</v>
      </c>
      <c r="BK685" s="42">
        <f t="shared" si="63"/>
        <v>3</v>
      </c>
      <c r="BL685" s="42">
        <f t="shared" si="64"/>
        <v>1</v>
      </c>
      <c r="BM685" s="42">
        <f t="shared" si="65"/>
        <v>1</v>
      </c>
      <c r="BN685" s="42">
        <f>SUM(AY685:BJ685)+SUM(COUNTIFS(Q685:AX685,{"TERM","RESIGNED"}))</f>
        <v>31</v>
      </c>
      <c r="BO685" s="1" t="s">
        <v>45</v>
      </c>
      <c r="BP685" s="42" t="s">
        <v>1018</v>
      </c>
      <c r="BQ685" s="34"/>
    </row>
    <row r="686" spans="1:69" x14ac:dyDescent="0.25">
      <c r="A686" s="32">
        <f t="shared" si="66"/>
        <v>684</v>
      </c>
      <c r="B686" s="1" t="s">
        <v>172</v>
      </c>
      <c r="C686" s="1">
        <v>104355</v>
      </c>
      <c r="D686" s="27">
        <v>104355</v>
      </c>
      <c r="E686" s="1" t="s">
        <v>946</v>
      </c>
      <c r="F686" s="34" t="s">
        <v>822</v>
      </c>
      <c r="G686" s="34" t="s">
        <v>190</v>
      </c>
      <c r="H686" s="30">
        <v>44894</v>
      </c>
      <c r="I686" s="30" t="s">
        <v>39</v>
      </c>
      <c r="J686" s="30" t="s">
        <v>39</v>
      </c>
      <c r="K686" s="42">
        <f t="shared" ca="1" si="61"/>
        <v>408</v>
      </c>
      <c r="L686" s="44" t="str">
        <f t="shared" si="62"/>
        <v>Billable</v>
      </c>
      <c r="M686" s="34" t="s">
        <v>187</v>
      </c>
      <c r="N686" s="1" t="s">
        <v>41</v>
      </c>
      <c r="O686" s="1" t="s">
        <v>42</v>
      </c>
      <c r="P686" s="1"/>
      <c r="Q686" s="1"/>
      <c r="R686" s="1" t="s">
        <v>43</v>
      </c>
      <c r="S686" s="33" t="s">
        <v>305</v>
      </c>
      <c r="T686" s="47" t="s">
        <v>965</v>
      </c>
      <c r="U686" s="47" t="s">
        <v>20</v>
      </c>
      <c r="V686" s="47" t="s">
        <v>20</v>
      </c>
      <c r="W686" s="47" t="s">
        <v>965</v>
      </c>
      <c r="X686" s="47" t="s">
        <v>965</v>
      </c>
      <c r="Y686" s="47" t="s">
        <v>965</v>
      </c>
      <c r="Z686" s="47" t="s">
        <v>965</v>
      </c>
      <c r="AA686" s="47" t="s">
        <v>965</v>
      </c>
      <c r="AB686" s="47" t="s">
        <v>20</v>
      </c>
      <c r="AC686" s="47" t="s">
        <v>20</v>
      </c>
      <c r="AD686" s="47" t="s">
        <v>965</v>
      </c>
      <c r="AE686" s="47" t="s">
        <v>965</v>
      </c>
      <c r="AF686" s="47" t="s">
        <v>965</v>
      </c>
      <c r="AG686" s="47" t="s">
        <v>965</v>
      </c>
      <c r="AH686" s="47" t="s">
        <v>967</v>
      </c>
      <c r="AI686" s="47" t="s">
        <v>20</v>
      </c>
      <c r="AJ686" s="47" t="s">
        <v>20</v>
      </c>
      <c r="AK686" s="47" t="s">
        <v>965</v>
      </c>
      <c r="AL686" s="47" t="s">
        <v>965</v>
      </c>
      <c r="AM686" s="47" t="s">
        <v>965</v>
      </c>
      <c r="AN686" s="47" t="s">
        <v>965</v>
      </c>
      <c r="AO686" s="47" t="s">
        <v>965</v>
      </c>
      <c r="AP686" s="47" t="s">
        <v>20</v>
      </c>
      <c r="AQ686" s="47" t="s">
        <v>20</v>
      </c>
      <c r="AR686" s="47" t="s">
        <v>20</v>
      </c>
      <c r="AS686" s="47" t="s">
        <v>965</v>
      </c>
      <c r="AT686" s="47" t="s">
        <v>965</v>
      </c>
      <c r="AU686" s="47" t="s">
        <v>965</v>
      </c>
      <c r="AV686" s="47" t="s">
        <v>967</v>
      </c>
      <c r="AW686" s="47" t="s">
        <v>20</v>
      </c>
      <c r="AX686" s="47" t="s">
        <v>20</v>
      </c>
      <c r="AY686" s="42">
        <f>COUNTIFS($T686:$AX686,"P")</f>
        <v>18</v>
      </c>
      <c r="AZ686" s="42">
        <f>COUNTIFS($T686:$AX686,"HD")/2</f>
        <v>0</v>
      </c>
      <c r="BA686" s="42">
        <f>COUNTIFS($T686:$AX686,"DO")</f>
        <v>11</v>
      </c>
      <c r="BB686" s="1">
        <f>COUNTIFS($T686:$AX686,"UPL")</f>
        <v>0</v>
      </c>
      <c r="BC686" s="42">
        <f>COUNTIFS($T686:$AX686,"LWP")</f>
        <v>0</v>
      </c>
      <c r="BD686" s="42">
        <f>SUM(COUNTIFS($T686:$AX686,{"PAT","MAT"}))</f>
        <v>0</v>
      </c>
      <c r="BE686" s="42">
        <f>COUNTIFS($T686:$AX686,"HO")</f>
        <v>0</v>
      </c>
      <c r="BF686" s="42">
        <f>COUNTIFS($T686:$AX686,"NA")</f>
        <v>0</v>
      </c>
      <c r="BG686" s="42">
        <f>COUNTIFS($T686:$AX686,"PL")</f>
        <v>0</v>
      </c>
      <c r="BH686" s="42">
        <f>COUNTIFS($T686:$AX686,"CL")</f>
        <v>2</v>
      </c>
      <c r="BI686" s="42">
        <f>COUNTIFS($T686:$AX686,"BL")</f>
        <v>0</v>
      </c>
      <c r="BJ686" s="42">
        <f>COUNTIFS($T686:$AX686,"CO")</f>
        <v>0</v>
      </c>
      <c r="BK686" s="42">
        <f t="shared" si="63"/>
        <v>2</v>
      </c>
      <c r="BL686" s="42">
        <f t="shared" si="64"/>
        <v>1</v>
      </c>
      <c r="BM686" s="42">
        <f t="shared" si="65"/>
        <v>1</v>
      </c>
      <c r="BN686" s="42">
        <f>SUM(AY686:BJ686)+SUM(COUNTIFS(Q686:AX686,{"TERM","RESIGNED"}))</f>
        <v>31</v>
      </c>
      <c r="BO686" s="1" t="s">
        <v>45</v>
      </c>
      <c r="BP686" s="42" t="s">
        <v>1018</v>
      </c>
      <c r="BQ686" s="34"/>
    </row>
    <row r="687" spans="1:69" x14ac:dyDescent="0.25">
      <c r="A687" s="32">
        <f t="shared" si="66"/>
        <v>685</v>
      </c>
      <c r="B687" s="1" t="s">
        <v>172</v>
      </c>
      <c r="C687" s="1">
        <v>104360</v>
      </c>
      <c r="D687" s="27">
        <v>104360</v>
      </c>
      <c r="E687" s="1" t="s">
        <v>946</v>
      </c>
      <c r="F687" s="34" t="s">
        <v>829</v>
      </c>
      <c r="G687" s="34" t="s">
        <v>78</v>
      </c>
      <c r="H687" s="30">
        <v>44897</v>
      </c>
      <c r="I687" s="30" t="s">
        <v>39</v>
      </c>
      <c r="J687" s="30" t="s">
        <v>39</v>
      </c>
      <c r="K687" s="42">
        <f t="shared" ca="1" si="61"/>
        <v>405</v>
      </c>
      <c r="L687" s="44" t="str">
        <f t="shared" si="62"/>
        <v>Non Billable</v>
      </c>
      <c r="M687" s="34" t="s">
        <v>91</v>
      </c>
      <c r="N687" s="1" t="s">
        <v>41</v>
      </c>
      <c r="O687" s="1" t="s">
        <v>42</v>
      </c>
      <c r="P687" s="1"/>
      <c r="Q687" s="1"/>
      <c r="R687" s="1" t="s">
        <v>43</v>
      </c>
      <c r="S687" s="33" t="s">
        <v>92</v>
      </c>
      <c r="T687" s="47" t="s">
        <v>968</v>
      </c>
      <c r="U687" s="47" t="s">
        <v>20</v>
      </c>
      <c r="V687" s="47" t="s">
        <v>20</v>
      </c>
      <c r="W687" s="47" t="s">
        <v>968</v>
      </c>
      <c r="X687" s="47" t="s">
        <v>965</v>
      </c>
      <c r="Y687" s="47" t="s">
        <v>965</v>
      </c>
      <c r="Z687" s="47" t="s">
        <v>965</v>
      </c>
      <c r="AA687" s="47" t="s">
        <v>965</v>
      </c>
      <c r="AB687" s="47" t="s">
        <v>20</v>
      </c>
      <c r="AC687" s="47" t="s">
        <v>20</v>
      </c>
      <c r="AD687" s="47" t="s">
        <v>965</v>
      </c>
      <c r="AE687" s="47" t="s">
        <v>965</v>
      </c>
      <c r="AF687" s="47" t="s">
        <v>965</v>
      </c>
      <c r="AG687" s="47" t="s">
        <v>965</v>
      </c>
      <c r="AH687" s="47" t="s">
        <v>965</v>
      </c>
      <c r="AI687" s="47" t="s">
        <v>20</v>
      </c>
      <c r="AJ687" s="47" t="s">
        <v>20</v>
      </c>
      <c r="AK687" s="47" t="s">
        <v>965</v>
      </c>
      <c r="AL687" s="47" t="s">
        <v>965</v>
      </c>
      <c r="AM687" s="47" t="s">
        <v>965</v>
      </c>
      <c r="AN687" s="47" t="s">
        <v>965</v>
      </c>
      <c r="AO687" s="47" t="s">
        <v>965</v>
      </c>
      <c r="AP687" s="47" t="s">
        <v>20</v>
      </c>
      <c r="AQ687" s="47" t="s">
        <v>20</v>
      </c>
      <c r="AR687" s="47" t="s">
        <v>20</v>
      </c>
      <c r="AS687" s="47" t="s">
        <v>965</v>
      </c>
      <c r="AT687" s="47" t="s">
        <v>965</v>
      </c>
      <c r="AU687" s="47" t="s">
        <v>965</v>
      </c>
      <c r="AV687" s="47" t="s">
        <v>965</v>
      </c>
      <c r="AW687" s="47" t="s">
        <v>20</v>
      </c>
      <c r="AX687" s="47" t="s">
        <v>20</v>
      </c>
      <c r="AY687" s="42">
        <f>COUNTIFS($T687:$AX687,"P")</f>
        <v>18</v>
      </c>
      <c r="AZ687" s="42">
        <f>COUNTIFS($T687:$AX687,"HD")/2</f>
        <v>0</v>
      </c>
      <c r="BA687" s="42">
        <f>COUNTIFS($T687:$AX687,"DO")</f>
        <v>11</v>
      </c>
      <c r="BB687" s="1">
        <f>COUNTIFS($T687:$AX687,"UPL")</f>
        <v>0</v>
      </c>
      <c r="BC687" s="42">
        <f>COUNTIFS($T687:$AX687,"LWP")</f>
        <v>0</v>
      </c>
      <c r="BD687" s="42">
        <f>SUM(COUNTIFS($T687:$AX687,{"PAT","MAT"}))</f>
        <v>0</v>
      </c>
      <c r="BE687" s="42">
        <f>COUNTIFS($T687:$AX687,"HO")</f>
        <v>0</v>
      </c>
      <c r="BF687" s="42">
        <f>COUNTIFS($T687:$AX687,"NA")</f>
        <v>0</v>
      </c>
      <c r="BG687" s="42">
        <f>COUNTIFS($T687:$AX687,"PL")</f>
        <v>2</v>
      </c>
      <c r="BH687" s="42">
        <f>COUNTIFS($T687:$AX687,"CL")</f>
        <v>0</v>
      </c>
      <c r="BI687" s="42">
        <f>COUNTIFS($T687:$AX687,"BL")</f>
        <v>0</v>
      </c>
      <c r="BJ687" s="42">
        <f>COUNTIFS($T687:$AX687,"CO")</f>
        <v>0</v>
      </c>
      <c r="BK687" s="42">
        <f t="shared" si="63"/>
        <v>2</v>
      </c>
      <c r="BL687" s="42">
        <f t="shared" si="64"/>
        <v>1</v>
      </c>
      <c r="BM687" s="42">
        <f t="shared" si="65"/>
        <v>1</v>
      </c>
      <c r="BN687" s="42">
        <f>SUM(AY687:BJ687)+SUM(COUNTIFS(Q687:AX687,{"TERM","RESIGNED"}))</f>
        <v>31</v>
      </c>
      <c r="BO687" s="1" t="s">
        <v>45</v>
      </c>
      <c r="BP687" s="42" t="s">
        <v>1219</v>
      </c>
      <c r="BQ687" s="34"/>
    </row>
    <row r="688" spans="1:69" x14ac:dyDescent="0.25">
      <c r="A688" s="32">
        <f t="shared" si="66"/>
        <v>686</v>
      </c>
      <c r="B688" s="1" t="s">
        <v>172</v>
      </c>
      <c r="C688" s="1">
        <v>104362</v>
      </c>
      <c r="D688" s="27">
        <v>104362</v>
      </c>
      <c r="E688" s="1" t="s">
        <v>945</v>
      </c>
      <c r="F688" s="34" t="s">
        <v>830</v>
      </c>
      <c r="G688" s="34" t="s">
        <v>80</v>
      </c>
      <c r="H688" s="30">
        <v>44897</v>
      </c>
      <c r="I688" s="30" t="s">
        <v>39</v>
      </c>
      <c r="J688" s="30" t="s">
        <v>39</v>
      </c>
      <c r="K688" s="42">
        <f t="shared" ca="1" si="61"/>
        <v>405</v>
      </c>
      <c r="L688" s="44" t="str">
        <f t="shared" si="62"/>
        <v>Non Billable</v>
      </c>
      <c r="M688" s="34" t="s">
        <v>56</v>
      </c>
      <c r="N688" s="1" t="s">
        <v>41</v>
      </c>
      <c r="O688" s="1" t="s">
        <v>42</v>
      </c>
      <c r="P688" s="1"/>
      <c r="Q688" s="1"/>
      <c r="R688" s="1" t="s">
        <v>43</v>
      </c>
      <c r="S688" s="33" t="s">
        <v>990</v>
      </c>
      <c r="T688" s="47" t="s">
        <v>965</v>
      </c>
      <c r="U688" s="47" t="s">
        <v>20</v>
      </c>
      <c r="V688" s="47" t="s">
        <v>20</v>
      </c>
      <c r="W688" s="47" t="s">
        <v>967</v>
      </c>
      <c r="X688" s="47" t="s">
        <v>965</v>
      </c>
      <c r="Y688" s="47" t="s">
        <v>965</v>
      </c>
      <c r="Z688" s="47" t="s">
        <v>965</v>
      </c>
      <c r="AA688" s="47" t="s">
        <v>965</v>
      </c>
      <c r="AB688" s="47" t="s">
        <v>20</v>
      </c>
      <c r="AC688" s="47" t="s">
        <v>20</v>
      </c>
      <c r="AD688" s="47" t="s">
        <v>965</v>
      </c>
      <c r="AE688" s="47" t="s">
        <v>968</v>
      </c>
      <c r="AF688" s="47" t="s">
        <v>965</v>
      </c>
      <c r="AG688" s="47" t="s">
        <v>965</v>
      </c>
      <c r="AH688" s="47" t="s">
        <v>965</v>
      </c>
      <c r="AI688" s="47" t="s">
        <v>20</v>
      </c>
      <c r="AJ688" s="47" t="s">
        <v>20</v>
      </c>
      <c r="AK688" s="47" t="s">
        <v>965</v>
      </c>
      <c r="AL688" s="47" t="s">
        <v>965</v>
      </c>
      <c r="AM688" s="47" t="s">
        <v>965</v>
      </c>
      <c r="AN688" s="47" t="s">
        <v>965</v>
      </c>
      <c r="AO688" s="47" t="s">
        <v>965</v>
      </c>
      <c r="AP688" s="47" t="s">
        <v>20</v>
      </c>
      <c r="AQ688" s="47" t="s">
        <v>20</v>
      </c>
      <c r="AR688" s="47" t="s">
        <v>20</v>
      </c>
      <c r="AS688" s="47" t="s">
        <v>965</v>
      </c>
      <c r="AT688" s="47" t="s">
        <v>965</v>
      </c>
      <c r="AU688" s="47" t="s">
        <v>965</v>
      </c>
      <c r="AV688" s="47" t="s">
        <v>967</v>
      </c>
      <c r="AW688" s="47" t="s">
        <v>20</v>
      </c>
      <c r="AX688" s="47" t="s">
        <v>20</v>
      </c>
      <c r="AY688" s="42">
        <f>COUNTIFS($T688:$AX688,"P")</f>
        <v>17</v>
      </c>
      <c r="AZ688" s="42">
        <f>COUNTIFS($T688:$AX688,"HD")/2</f>
        <v>0</v>
      </c>
      <c r="BA688" s="42">
        <f>COUNTIFS($T688:$AX688,"DO")</f>
        <v>11</v>
      </c>
      <c r="BB688" s="1">
        <f>COUNTIFS($T688:$AX688,"UPL")</f>
        <v>0</v>
      </c>
      <c r="BC688" s="42">
        <f>COUNTIFS($T688:$AX688,"LWP")</f>
        <v>0</v>
      </c>
      <c r="BD688" s="42">
        <f>SUM(COUNTIFS($T688:$AX688,{"PAT","MAT"}))</f>
        <v>0</v>
      </c>
      <c r="BE688" s="42">
        <f>COUNTIFS($T688:$AX688,"HO")</f>
        <v>0</v>
      </c>
      <c r="BF688" s="42">
        <f>COUNTIFS($T688:$AX688,"NA")</f>
        <v>0</v>
      </c>
      <c r="BG688" s="42">
        <f>COUNTIFS($T688:$AX688,"PL")</f>
        <v>1</v>
      </c>
      <c r="BH688" s="42">
        <f>COUNTIFS($T688:$AX688,"CL")</f>
        <v>2</v>
      </c>
      <c r="BI688" s="42">
        <f>COUNTIFS($T688:$AX688,"BL")</f>
        <v>0</v>
      </c>
      <c r="BJ688" s="42">
        <f>COUNTIFS($T688:$AX688,"CO")</f>
        <v>0</v>
      </c>
      <c r="BK688" s="42">
        <f t="shared" si="63"/>
        <v>3</v>
      </c>
      <c r="BL688" s="42">
        <f t="shared" si="64"/>
        <v>1</v>
      </c>
      <c r="BM688" s="42">
        <f t="shared" si="65"/>
        <v>1</v>
      </c>
      <c r="BN688" s="42">
        <f>SUM(AY688:BJ688)+SUM(COUNTIFS(Q688:AX688,{"TERM","RESIGNED"}))</f>
        <v>31</v>
      </c>
      <c r="BO688" s="1" t="s">
        <v>45</v>
      </c>
      <c r="BP688" s="42" t="s">
        <v>1219</v>
      </c>
      <c r="BQ688" s="34"/>
    </row>
    <row r="689" spans="1:69" x14ac:dyDescent="0.25">
      <c r="A689" s="32">
        <f t="shared" si="66"/>
        <v>687</v>
      </c>
      <c r="B689" s="1" t="s">
        <v>172</v>
      </c>
      <c r="C689" s="1">
        <v>104399</v>
      </c>
      <c r="D689" s="27">
        <v>104399</v>
      </c>
      <c r="E689" s="1" t="s">
        <v>946</v>
      </c>
      <c r="F689" s="34" t="s">
        <v>824</v>
      </c>
      <c r="G689" s="34" t="s">
        <v>123</v>
      </c>
      <c r="H689" s="30">
        <v>44897</v>
      </c>
      <c r="I689" s="30" t="s">
        <v>39</v>
      </c>
      <c r="J689" s="30" t="s">
        <v>39</v>
      </c>
      <c r="K689" s="42">
        <f t="shared" ca="1" si="61"/>
        <v>405</v>
      </c>
      <c r="L689" s="44" t="str">
        <f t="shared" si="62"/>
        <v>Billable</v>
      </c>
      <c r="M689" s="34" t="s">
        <v>124</v>
      </c>
      <c r="N689" s="1" t="s">
        <v>41</v>
      </c>
      <c r="O689" s="1" t="s">
        <v>42</v>
      </c>
      <c r="P689" s="1"/>
      <c r="Q689" s="1"/>
      <c r="R689" s="1" t="s">
        <v>43</v>
      </c>
      <c r="S689" s="33" t="s">
        <v>253</v>
      </c>
      <c r="T689" s="47" t="s">
        <v>965</v>
      </c>
      <c r="U689" s="47" t="s">
        <v>20</v>
      </c>
      <c r="V689" s="47" t="s">
        <v>20</v>
      </c>
      <c r="W689" s="47" t="s">
        <v>967</v>
      </c>
      <c r="X689" s="47" t="s">
        <v>965</v>
      </c>
      <c r="Y689" s="47" t="s">
        <v>965</v>
      </c>
      <c r="Z689" s="47" t="s">
        <v>965</v>
      </c>
      <c r="AA689" s="47" t="s">
        <v>965</v>
      </c>
      <c r="AB689" s="47" t="s">
        <v>20</v>
      </c>
      <c r="AC689" s="47" t="s">
        <v>20</v>
      </c>
      <c r="AD689" s="47" t="s">
        <v>968</v>
      </c>
      <c r="AE689" s="47" t="s">
        <v>965</v>
      </c>
      <c r="AF689" s="47" t="s">
        <v>965</v>
      </c>
      <c r="AG689" s="47" t="s">
        <v>965</v>
      </c>
      <c r="AH689" s="47" t="s">
        <v>965</v>
      </c>
      <c r="AI689" s="47" t="s">
        <v>20</v>
      </c>
      <c r="AJ689" s="47" t="s">
        <v>20</v>
      </c>
      <c r="AK689" s="47" t="s">
        <v>968</v>
      </c>
      <c r="AL689" s="47" t="s">
        <v>968</v>
      </c>
      <c r="AM689" s="47" t="s">
        <v>965</v>
      </c>
      <c r="AN689" s="47" t="s">
        <v>965</v>
      </c>
      <c r="AO689" s="47" t="s">
        <v>965</v>
      </c>
      <c r="AP689" s="47" t="s">
        <v>20</v>
      </c>
      <c r="AQ689" s="47" t="s">
        <v>20</v>
      </c>
      <c r="AR689" s="47" t="s">
        <v>20</v>
      </c>
      <c r="AS689" s="47" t="s">
        <v>965</v>
      </c>
      <c r="AT689" s="47" t="s">
        <v>965</v>
      </c>
      <c r="AU689" s="47" t="s">
        <v>967</v>
      </c>
      <c r="AV689" s="47" t="s">
        <v>965</v>
      </c>
      <c r="AW689" s="47" t="s">
        <v>20</v>
      </c>
      <c r="AX689" s="47" t="s">
        <v>20</v>
      </c>
      <c r="AY689" s="42">
        <f>COUNTIFS($T689:$AX689,"P")</f>
        <v>15</v>
      </c>
      <c r="AZ689" s="42">
        <f>COUNTIFS($T689:$AX689,"HD")/2</f>
        <v>0</v>
      </c>
      <c r="BA689" s="42">
        <f>COUNTIFS($T689:$AX689,"DO")</f>
        <v>11</v>
      </c>
      <c r="BB689" s="1">
        <f>COUNTIFS($T689:$AX689,"UPL")</f>
        <v>0</v>
      </c>
      <c r="BC689" s="42">
        <f>COUNTIFS($T689:$AX689,"LWP")</f>
        <v>0</v>
      </c>
      <c r="BD689" s="42">
        <f>SUM(COUNTIFS($T689:$AX689,{"PAT","MAT"}))</f>
        <v>0</v>
      </c>
      <c r="BE689" s="42">
        <f>COUNTIFS($T689:$AX689,"HO")</f>
        <v>0</v>
      </c>
      <c r="BF689" s="42">
        <f>COUNTIFS($T689:$AX689,"NA")</f>
        <v>0</v>
      </c>
      <c r="BG689" s="42">
        <f>COUNTIFS($T689:$AX689,"PL")</f>
        <v>3</v>
      </c>
      <c r="BH689" s="42">
        <f>COUNTIFS($T689:$AX689,"CL")</f>
        <v>2</v>
      </c>
      <c r="BI689" s="42">
        <f>COUNTIFS($T689:$AX689,"BL")</f>
        <v>0</v>
      </c>
      <c r="BJ689" s="42">
        <f>COUNTIFS($T689:$AX689,"CO")</f>
        <v>0</v>
      </c>
      <c r="BK689" s="42">
        <f t="shared" si="63"/>
        <v>5</v>
      </c>
      <c r="BL689" s="42">
        <f t="shared" si="64"/>
        <v>0</v>
      </c>
      <c r="BM689" s="42">
        <f t="shared" si="65"/>
        <v>1</v>
      </c>
      <c r="BN689" s="42">
        <f>SUM(AY689:BJ689)+SUM(COUNTIFS(Q689:AX689,{"TERM","RESIGNED"}))</f>
        <v>31</v>
      </c>
      <c r="BO689" s="1" t="s">
        <v>45</v>
      </c>
      <c r="BP689" s="42" t="s">
        <v>1018</v>
      </c>
      <c r="BQ689" s="34"/>
    </row>
    <row r="690" spans="1:69" x14ac:dyDescent="0.25">
      <c r="A690" s="32">
        <f t="shared" si="66"/>
        <v>688</v>
      </c>
      <c r="B690" s="1" t="s">
        <v>172</v>
      </c>
      <c r="C690" s="1">
        <v>104416</v>
      </c>
      <c r="D690" s="27">
        <v>104416</v>
      </c>
      <c r="E690" s="1" t="s">
        <v>945</v>
      </c>
      <c r="F690" s="34" t="s">
        <v>825</v>
      </c>
      <c r="G690" s="34" t="s">
        <v>123</v>
      </c>
      <c r="H690" s="30">
        <v>44897</v>
      </c>
      <c r="I690" s="30" t="s">
        <v>39</v>
      </c>
      <c r="J690" s="30" t="s">
        <v>39</v>
      </c>
      <c r="K690" s="42">
        <f t="shared" ca="1" si="61"/>
        <v>405</v>
      </c>
      <c r="L690" s="44" t="str">
        <f t="shared" si="62"/>
        <v>Billable</v>
      </c>
      <c r="M690" s="34" t="s">
        <v>124</v>
      </c>
      <c r="N690" s="1" t="s">
        <v>41</v>
      </c>
      <c r="O690" s="1" t="s">
        <v>42</v>
      </c>
      <c r="P690" s="1"/>
      <c r="Q690" s="1"/>
      <c r="R690" s="1" t="s">
        <v>43</v>
      </c>
      <c r="S690" s="33" t="s">
        <v>367</v>
      </c>
      <c r="T690" s="47" t="s">
        <v>965</v>
      </c>
      <c r="U690" s="47" t="s">
        <v>20</v>
      </c>
      <c r="V690" s="47" t="s">
        <v>20</v>
      </c>
      <c r="W690" s="47" t="s">
        <v>965</v>
      </c>
      <c r="X690" s="47" t="s">
        <v>965</v>
      </c>
      <c r="Y690" s="47" t="s">
        <v>965</v>
      </c>
      <c r="Z690" s="47" t="s">
        <v>965</v>
      </c>
      <c r="AA690" s="47" t="s">
        <v>965</v>
      </c>
      <c r="AB690" s="47" t="s">
        <v>20</v>
      </c>
      <c r="AC690" s="47" t="s">
        <v>20</v>
      </c>
      <c r="AD690" s="47" t="s">
        <v>965</v>
      </c>
      <c r="AE690" s="47" t="s">
        <v>965</v>
      </c>
      <c r="AF690" s="47" t="s">
        <v>965</v>
      </c>
      <c r="AG690" s="47" t="s">
        <v>965</v>
      </c>
      <c r="AH690" s="47" t="s">
        <v>965</v>
      </c>
      <c r="AI690" s="47" t="s">
        <v>20</v>
      </c>
      <c r="AJ690" s="47" t="s">
        <v>20</v>
      </c>
      <c r="AK690" s="47" t="s">
        <v>965</v>
      </c>
      <c r="AL690" s="47" t="s">
        <v>965</v>
      </c>
      <c r="AM690" s="47" t="s">
        <v>965</v>
      </c>
      <c r="AN690" s="47" t="s">
        <v>965</v>
      </c>
      <c r="AO690" s="47" t="s">
        <v>965</v>
      </c>
      <c r="AP690" s="47" t="s">
        <v>20</v>
      </c>
      <c r="AQ690" s="47" t="s">
        <v>20</v>
      </c>
      <c r="AR690" s="47" t="s">
        <v>20</v>
      </c>
      <c r="AS690" s="47" t="s">
        <v>965</v>
      </c>
      <c r="AT690" s="47" t="s">
        <v>965</v>
      </c>
      <c r="AU690" s="47" t="s">
        <v>965</v>
      </c>
      <c r="AV690" s="47" t="s">
        <v>965</v>
      </c>
      <c r="AW690" s="47" t="s">
        <v>20</v>
      </c>
      <c r="AX690" s="47" t="s">
        <v>20</v>
      </c>
      <c r="AY690" s="42">
        <f>COUNTIFS($T690:$AX690,"P")</f>
        <v>20</v>
      </c>
      <c r="AZ690" s="42">
        <f>COUNTIFS($T690:$AX690,"HD")/2</f>
        <v>0</v>
      </c>
      <c r="BA690" s="42">
        <f>COUNTIFS($T690:$AX690,"DO")</f>
        <v>11</v>
      </c>
      <c r="BB690" s="1">
        <f>COUNTIFS($T690:$AX690,"UPL")</f>
        <v>0</v>
      </c>
      <c r="BC690" s="42">
        <f>COUNTIFS($T690:$AX690,"LWP")</f>
        <v>0</v>
      </c>
      <c r="BD690" s="42">
        <f>SUM(COUNTIFS($T690:$AX690,{"PAT","MAT"}))</f>
        <v>0</v>
      </c>
      <c r="BE690" s="42">
        <f>COUNTIFS($T690:$AX690,"HO")</f>
        <v>0</v>
      </c>
      <c r="BF690" s="42">
        <f>COUNTIFS($T690:$AX690,"NA")</f>
        <v>0</v>
      </c>
      <c r="BG690" s="42">
        <f>COUNTIFS($T690:$AX690,"PL")</f>
        <v>0</v>
      </c>
      <c r="BH690" s="42">
        <f>COUNTIFS($T690:$AX690,"CL")</f>
        <v>0</v>
      </c>
      <c r="BI690" s="42">
        <f>COUNTIFS($T690:$AX690,"BL")</f>
        <v>0</v>
      </c>
      <c r="BJ690" s="42">
        <f>COUNTIFS($T690:$AX690,"CO")</f>
        <v>0</v>
      </c>
      <c r="BK690" s="42">
        <f t="shared" si="63"/>
        <v>0</v>
      </c>
      <c r="BL690" s="42">
        <f t="shared" si="64"/>
        <v>1</v>
      </c>
      <c r="BM690" s="42">
        <f t="shared" si="65"/>
        <v>1</v>
      </c>
      <c r="BN690" s="42">
        <f>SUM(AY690:BJ690)+SUM(COUNTIFS(Q690:AX690,{"TERM","RESIGNED"}))</f>
        <v>31</v>
      </c>
      <c r="BO690" s="1" t="s">
        <v>45</v>
      </c>
      <c r="BP690" s="42" t="s">
        <v>1020</v>
      </c>
      <c r="BQ690" s="34"/>
    </row>
    <row r="691" spans="1:69" x14ac:dyDescent="0.25">
      <c r="A691" s="32">
        <f t="shared" si="66"/>
        <v>689</v>
      </c>
      <c r="B691" s="1" t="s">
        <v>172</v>
      </c>
      <c r="C691" s="1">
        <v>104423</v>
      </c>
      <c r="D691" s="27">
        <v>104423</v>
      </c>
      <c r="E691" s="1" t="s">
        <v>946</v>
      </c>
      <c r="F691" s="34" t="s">
        <v>826</v>
      </c>
      <c r="G691" s="34" t="s">
        <v>123</v>
      </c>
      <c r="H691" s="30">
        <v>44897</v>
      </c>
      <c r="I691" s="30" t="s">
        <v>39</v>
      </c>
      <c r="J691" s="30" t="s">
        <v>39</v>
      </c>
      <c r="K691" s="42">
        <f t="shared" ca="1" si="61"/>
        <v>405</v>
      </c>
      <c r="L691" s="44" t="str">
        <f t="shared" si="62"/>
        <v>Billable</v>
      </c>
      <c r="M691" s="34" t="s">
        <v>124</v>
      </c>
      <c r="N691" s="1" t="s">
        <v>41</v>
      </c>
      <c r="O691" s="1" t="s">
        <v>42</v>
      </c>
      <c r="P691" s="1"/>
      <c r="Q691" s="1"/>
      <c r="R691" s="1" t="s">
        <v>43</v>
      </c>
      <c r="S691" s="33" t="s">
        <v>142</v>
      </c>
      <c r="T691" s="47" t="s">
        <v>965</v>
      </c>
      <c r="U691" s="47" t="s">
        <v>20</v>
      </c>
      <c r="V691" s="47" t="s">
        <v>20</v>
      </c>
      <c r="W691" s="47" t="s">
        <v>965</v>
      </c>
      <c r="X691" s="47" t="s">
        <v>965</v>
      </c>
      <c r="Y691" s="47" t="s">
        <v>965</v>
      </c>
      <c r="Z691" s="47" t="s">
        <v>965</v>
      </c>
      <c r="AA691" s="47" t="s">
        <v>965</v>
      </c>
      <c r="AB691" s="47" t="s">
        <v>20</v>
      </c>
      <c r="AC691" s="47" t="s">
        <v>20</v>
      </c>
      <c r="AD691" s="47" t="s">
        <v>965</v>
      </c>
      <c r="AE691" s="47" t="s">
        <v>965</v>
      </c>
      <c r="AF691" s="47" t="s">
        <v>965</v>
      </c>
      <c r="AG691" s="47" t="s">
        <v>965</v>
      </c>
      <c r="AH691" s="47" t="s">
        <v>965</v>
      </c>
      <c r="AI691" s="47" t="s">
        <v>20</v>
      </c>
      <c r="AJ691" s="47" t="s">
        <v>20</v>
      </c>
      <c r="AK691" s="47" t="s">
        <v>965</v>
      </c>
      <c r="AL691" s="47" t="s">
        <v>967</v>
      </c>
      <c r="AM691" s="47" t="s">
        <v>965</v>
      </c>
      <c r="AN691" s="47" t="s">
        <v>965</v>
      </c>
      <c r="AO691" s="47" t="s">
        <v>967</v>
      </c>
      <c r="AP691" s="47" t="s">
        <v>20</v>
      </c>
      <c r="AQ691" s="47" t="s">
        <v>20</v>
      </c>
      <c r="AR691" s="47" t="s">
        <v>20</v>
      </c>
      <c r="AS691" s="47" t="s">
        <v>965</v>
      </c>
      <c r="AT691" s="47" t="s">
        <v>965</v>
      </c>
      <c r="AU691" s="47" t="s">
        <v>965</v>
      </c>
      <c r="AV691" s="47" t="s">
        <v>967</v>
      </c>
      <c r="AW691" s="47" t="s">
        <v>20</v>
      </c>
      <c r="AX691" s="47" t="s">
        <v>20</v>
      </c>
      <c r="AY691" s="42">
        <f>COUNTIFS($T691:$AX691,"P")</f>
        <v>17</v>
      </c>
      <c r="AZ691" s="42">
        <f>COUNTIFS($T691:$AX691,"HD")/2</f>
        <v>0</v>
      </c>
      <c r="BA691" s="42">
        <f>COUNTIFS($T691:$AX691,"DO")</f>
        <v>11</v>
      </c>
      <c r="BB691" s="1">
        <f>COUNTIFS($T691:$AX691,"UPL")</f>
        <v>0</v>
      </c>
      <c r="BC691" s="42">
        <f>COUNTIFS($T691:$AX691,"LWP")</f>
        <v>0</v>
      </c>
      <c r="BD691" s="42">
        <f>SUM(COUNTIFS($T691:$AX691,{"PAT","MAT"}))</f>
        <v>0</v>
      </c>
      <c r="BE691" s="42">
        <f>COUNTIFS($T691:$AX691,"HO")</f>
        <v>0</v>
      </c>
      <c r="BF691" s="42">
        <f>COUNTIFS($T691:$AX691,"NA")</f>
        <v>0</v>
      </c>
      <c r="BG691" s="42">
        <f>COUNTIFS($T691:$AX691,"PL")</f>
        <v>0</v>
      </c>
      <c r="BH691" s="42">
        <f>COUNTIFS($T691:$AX691,"CL")</f>
        <v>3</v>
      </c>
      <c r="BI691" s="42">
        <f>COUNTIFS($T691:$AX691,"BL")</f>
        <v>0</v>
      </c>
      <c r="BJ691" s="42">
        <f>COUNTIFS($T691:$AX691,"CO")</f>
        <v>0</v>
      </c>
      <c r="BK691" s="42">
        <f t="shared" si="63"/>
        <v>3</v>
      </c>
      <c r="BL691" s="42">
        <f t="shared" si="64"/>
        <v>1</v>
      </c>
      <c r="BM691" s="42">
        <f t="shared" si="65"/>
        <v>1</v>
      </c>
      <c r="BN691" s="42">
        <f>SUM(AY691:BJ691)+SUM(COUNTIFS(Q691:AX691,{"TERM","RESIGNED"}))</f>
        <v>31</v>
      </c>
      <c r="BO691" s="1" t="s">
        <v>45</v>
      </c>
      <c r="BP691" s="42" t="s">
        <v>1020</v>
      </c>
      <c r="BQ691" s="34"/>
    </row>
    <row r="692" spans="1:69" x14ac:dyDescent="0.25">
      <c r="A692" s="32">
        <f t="shared" si="66"/>
        <v>690</v>
      </c>
      <c r="B692" s="1" t="s">
        <v>172</v>
      </c>
      <c r="C692" s="1">
        <v>104424</v>
      </c>
      <c r="D692" s="27">
        <v>104424</v>
      </c>
      <c r="E692" s="1" t="s">
        <v>945</v>
      </c>
      <c r="F692" s="34" t="s">
        <v>832</v>
      </c>
      <c r="G692" s="34" t="s">
        <v>190</v>
      </c>
      <c r="H692" s="30">
        <v>44897</v>
      </c>
      <c r="I692" s="30" t="s">
        <v>39</v>
      </c>
      <c r="J692" s="30" t="s">
        <v>39</v>
      </c>
      <c r="K692" s="42">
        <f t="shared" ca="1" si="61"/>
        <v>405</v>
      </c>
      <c r="L692" s="44" t="str">
        <f t="shared" si="62"/>
        <v>Billable</v>
      </c>
      <c r="M692" s="34" t="s">
        <v>187</v>
      </c>
      <c r="N692" s="1" t="s">
        <v>41</v>
      </c>
      <c r="O692" s="1" t="s">
        <v>42</v>
      </c>
      <c r="P692" s="1"/>
      <c r="Q692" s="1"/>
      <c r="R692" s="1" t="s">
        <v>43</v>
      </c>
      <c r="S692" s="33" t="s">
        <v>248</v>
      </c>
      <c r="T692" s="47" t="s">
        <v>965</v>
      </c>
      <c r="U692" s="47" t="s">
        <v>20</v>
      </c>
      <c r="V692" s="47" t="s">
        <v>20</v>
      </c>
      <c r="W692" s="47" t="s">
        <v>968</v>
      </c>
      <c r="X692" s="47" t="s">
        <v>965</v>
      </c>
      <c r="Y692" s="47" t="s">
        <v>965</v>
      </c>
      <c r="Z692" s="47" t="s">
        <v>965</v>
      </c>
      <c r="AA692" s="47" t="s">
        <v>965</v>
      </c>
      <c r="AB692" s="47" t="s">
        <v>20</v>
      </c>
      <c r="AC692" s="47" t="s">
        <v>20</v>
      </c>
      <c r="AD692" s="47" t="s">
        <v>967</v>
      </c>
      <c r="AE692" s="47" t="s">
        <v>965</v>
      </c>
      <c r="AF692" s="47" t="s">
        <v>965</v>
      </c>
      <c r="AG692" s="47" t="s">
        <v>965</v>
      </c>
      <c r="AH692" s="47" t="s">
        <v>965</v>
      </c>
      <c r="AI692" s="47" t="s">
        <v>20</v>
      </c>
      <c r="AJ692" s="47" t="s">
        <v>20</v>
      </c>
      <c r="AK692" s="47" t="s">
        <v>965</v>
      </c>
      <c r="AL692" s="47" t="s">
        <v>965</v>
      </c>
      <c r="AM692" s="47" t="s">
        <v>22</v>
      </c>
      <c r="AN692" s="47" t="s">
        <v>965</v>
      </c>
      <c r="AO692" s="47" t="s">
        <v>965</v>
      </c>
      <c r="AP692" s="47" t="s">
        <v>20</v>
      </c>
      <c r="AQ692" s="47" t="s">
        <v>20</v>
      </c>
      <c r="AR692" s="47" t="s">
        <v>20</v>
      </c>
      <c r="AS692" s="47" t="s">
        <v>965</v>
      </c>
      <c r="AT692" s="47" t="s">
        <v>965</v>
      </c>
      <c r="AU692" s="47" t="s">
        <v>965</v>
      </c>
      <c r="AV692" s="47" t="s">
        <v>967</v>
      </c>
      <c r="AW692" s="47" t="s">
        <v>20</v>
      </c>
      <c r="AX692" s="47" t="s">
        <v>20</v>
      </c>
      <c r="AY692" s="42">
        <f>COUNTIFS($T692:$AX692,"P")</f>
        <v>16</v>
      </c>
      <c r="AZ692" s="42">
        <f>COUNTIFS($T692:$AX692,"HD")/2</f>
        <v>0</v>
      </c>
      <c r="BA692" s="42">
        <f>COUNTIFS($T692:$AX692,"DO")</f>
        <v>11</v>
      </c>
      <c r="BB692" s="1">
        <f>COUNTIFS($T692:$AX692,"UPL")</f>
        <v>0</v>
      </c>
      <c r="BC692" s="42">
        <f>COUNTIFS($T692:$AX692,"LWP")</f>
        <v>1</v>
      </c>
      <c r="BD692" s="42">
        <f>SUM(COUNTIFS($T692:$AX692,{"PAT","MAT"}))</f>
        <v>0</v>
      </c>
      <c r="BE692" s="42">
        <f>COUNTIFS($T692:$AX692,"HO")</f>
        <v>0</v>
      </c>
      <c r="BF692" s="42">
        <f>COUNTIFS($T692:$AX692,"NA")</f>
        <v>0</v>
      </c>
      <c r="BG692" s="42">
        <f>COUNTIFS($T692:$AX692,"PL")</f>
        <v>1</v>
      </c>
      <c r="BH692" s="42">
        <f>COUNTIFS($T692:$AX692,"CL")</f>
        <v>2</v>
      </c>
      <c r="BI692" s="42">
        <f>COUNTIFS($T692:$AX692,"BL")</f>
        <v>0</v>
      </c>
      <c r="BJ692" s="42">
        <f>COUNTIFS($T692:$AX692,"CO")</f>
        <v>0</v>
      </c>
      <c r="BK692" s="42">
        <f t="shared" si="63"/>
        <v>3</v>
      </c>
      <c r="BL692" s="42">
        <f t="shared" si="64"/>
        <v>0</v>
      </c>
      <c r="BM692" s="42">
        <f t="shared" si="65"/>
        <v>1</v>
      </c>
      <c r="BN692" s="42">
        <f>SUM(AY692:BJ692)+SUM(COUNTIFS(Q692:AX692,{"TERM","RESIGNED"}))</f>
        <v>31</v>
      </c>
      <c r="BO692" s="1" t="s">
        <v>45</v>
      </c>
      <c r="BP692" s="42" t="s">
        <v>1020</v>
      </c>
      <c r="BQ692" s="34"/>
    </row>
    <row r="693" spans="1:69" x14ac:dyDescent="0.25">
      <c r="A693" s="32">
        <f t="shared" si="66"/>
        <v>691</v>
      </c>
      <c r="B693" s="1" t="s">
        <v>172</v>
      </c>
      <c r="C693" s="1">
        <v>104427</v>
      </c>
      <c r="D693" s="27">
        <v>104427</v>
      </c>
      <c r="E693" s="1" t="s">
        <v>946</v>
      </c>
      <c r="F693" s="34" t="s">
        <v>835</v>
      </c>
      <c r="G693" s="34" t="s">
        <v>233</v>
      </c>
      <c r="H693" s="30">
        <v>44901</v>
      </c>
      <c r="I693" s="30" t="s">
        <v>39</v>
      </c>
      <c r="J693" s="30" t="s">
        <v>39</v>
      </c>
      <c r="K693" s="42">
        <f t="shared" ca="1" si="61"/>
        <v>401</v>
      </c>
      <c r="L693" s="44" t="str">
        <f t="shared" si="62"/>
        <v>Non Billable</v>
      </c>
      <c r="M693" s="34" t="s">
        <v>202</v>
      </c>
      <c r="N693" s="1" t="s">
        <v>41</v>
      </c>
      <c r="O693" s="1" t="s">
        <v>42</v>
      </c>
      <c r="P693" s="1"/>
      <c r="Q693" s="1"/>
      <c r="R693" s="1" t="s">
        <v>43</v>
      </c>
      <c r="S693" s="33" t="s">
        <v>203</v>
      </c>
      <c r="T693" s="47" t="s">
        <v>965</v>
      </c>
      <c r="U693" s="47" t="s">
        <v>20</v>
      </c>
      <c r="V693" s="47" t="s">
        <v>20</v>
      </c>
      <c r="W693" s="47" t="s">
        <v>967</v>
      </c>
      <c r="X693" s="47" t="s">
        <v>965</v>
      </c>
      <c r="Y693" s="47" t="s">
        <v>965</v>
      </c>
      <c r="Z693" s="47" t="s">
        <v>965</v>
      </c>
      <c r="AA693" s="47" t="s">
        <v>965</v>
      </c>
      <c r="AB693" s="47" t="s">
        <v>20</v>
      </c>
      <c r="AC693" s="47" t="s">
        <v>20</v>
      </c>
      <c r="AD693" s="47" t="s">
        <v>965</v>
      </c>
      <c r="AE693" s="47" t="s">
        <v>965</v>
      </c>
      <c r="AF693" s="47" t="s">
        <v>965</v>
      </c>
      <c r="AG693" s="47" t="s">
        <v>965</v>
      </c>
      <c r="AH693" s="47" t="s">
        <v>965</v>
      </c>
      <c r="AI693" s="47" t="s">
        <v>20</v>
      </c>
      <c r="AJ693" s="47" t="s">
        <v>20</v>
      </c>
      <c r="AK693" s="47" t="s">
        <v>965</v>
      </c>
      <c r="AL693" s="47" t="s">
        <v>965</v>
      </c>
      <c r="AM693" s="47" t="s">
        <v>965</v>
      </c>
      <c r="AN693" s="47" t="s">
        <v>965</v>
      </c>
      <c r="AO693" s="47" t="s">
        <v>965</v>
      </c>
      <c r="AP693" s="47" t="s">
        <v>20</v>
      </c>
      <c r="AQ693" s="47" t="s">
        <v>20</v>
      </c>
      <c r="AR693" s="47" t="s">
        <v>20</v>
      </c>
      <c r="AS693" s="47" t="s">
        <v>965</v>
      </c>
      <c r="AT693" s="47" t="s">
        <v>965</v>
      </c>
      <c r="AU693" s="47" t="s">
        <v>965</v>
      </c>
      <c r="AV693" s="47" t="s">
        <v>965</v>
      </c>
      <c r="AW693" s="47" t="s">
        <v>20</v>
      </c>
      <c r="AX693" s="47" t="s">
        <v>20</v>
      </c>
      <c r="AY693" s="42">
        <f>COUNTIFS($T693:$AX693,"P")</f>
        <v>19</v>
      </c>
      <c r="AZ693" s="42">
        <f>COUNTIFS($T693:$AX693,"HD")/2</f>
        <v>0</v>
      </c>
      <c r="BA693" s="42">
        <f>COUNTIFS($T693:$AX693,"DO")</f>
        <v>11</v>
      </c>
      <c r="BB693" s="1">
        <f>COUNTIFS($T693:$AX693,"UPL")</f>
        <v>0</v>
      </c>
      <c r="BC693" s="42">
        <f>COUNTIFS($T693:$AX693,"LWP")</f>
        <v>0</v>
      </c>
      <c r="BD693" s="42">
        <f>SUM(COUNTIFS($T693:$AX693,{"PAT","MAT"}))</f>
        <v>0</v>
      </c>
      <c r="BE693" s="42">
        <f>COUNTIFS($T693:$AX693,"HO")</f>
        <v>0</v>
      </c>
      <c r="BF693" s="42">
        <f>COUNTIFS($T693:$AX693,"NA")</f>
        <v>0</v>
      </c>
      <c r="BG693" s="42">
        <f>COUNTIFS($T693:$AX693,"PL")</f>
        <v>0</v>
      </c>
      <c r="BH693" s="42">
        <f>COUNTIFS($T693:$AX693,"CL")</f>
        <v>1</v>
      </c>
      <c r="BI693" s="42">
        <f>COUNTIFS($T693:$AX693,"BL")</f>
        <v>0</v>
      </c>
      <c r="BJ693" s="42">
        <f>COUNTIFS($T693:$AX693,"CO")</f>
        <v>0</v>
      </c>
      <c r="BK693" s="42">
        <f t="shared" si="63"/>
        <v>1</v>
      </c>
      <c r="BL693" s="42">
        <f t="shared" si="64"/>
        <v>1</v>
      </c>
      <c r="BM693" s="42">
        <f t="shared" si="65"/>
        <v>1</v>
      </c>
      <c r="BN693" s="42">
        <f>SUM(AY693:BJ693)+SUM(COUNTIFS(Q693:AX693,{"TERM","RESIGNED"}))</f>
        <v>31</v>
      </c>
      <c r="BO693" s="1" t="s">
        <v>45</v>
      </c>
      <c r="BP693" s="42" t="s">
        <v>1217</v>
      </c>
      <c r="BQ693" s="34"/>
    </row>
    <row r="694" spans="1:69" x14ac:dyDescent="0.25">
      <c r="A694" s="32">
        <f t="shared" si="66"/>
        <v>692</v>
      </c>
      <c r="B694" s="1" t="s">
        <v>172</v>
      </c>
      <c r="C694" s="1">
        <v>104438</v>
      </c>
      <c r="D694" s="27">
        <v>104438</v>
      </c>
      <c r="E694" s="1" t="s">
        <v>945</v>
      </c>
      <c r="F694" s="34" t="s">
        <v>834</v>
      </c>
      <c r="G694" s="34" t="s">
        <v>123</v>
      </c>
      <c r="H694" s="30">
        <v>44901</v>
      </c>
      <c r="I694" s="30" t="s">
        <v>39</v>
      </c>
      <c r="J694" s="30" t="s">
        <v>39</v>
      </c>
      <c r="K694" s="42">
        <f t="shared" ca="1" si="61"/>
        <v>401</v>
      </c>
      <c r="L694" s="44" t="str">
        <f t="shared" si="62"/>
        <v>Billable</v>
      </c>
      <c r="M694" s="34" t="s">
        <v>124</v>
      </c>
      <c r="N694" s="1" t="s">
        <v>41</v>
      </c>
      <c r="O694" s="1" t="s">
        <v>42</v>
      </c>
      <c r="P694" s="1"/>
      <c r="Q694" s="1"/>
      <c r="R694" s="1" t="s">
        <v>43</v>
      </c>
      <c r="S694" s="33" t="s">
        <v>367</v>
      </c>
      <c r="T694" s="47" t="s">
        <v>965</v>
      </c>
      <c r="U694" s="47" t="s">
        <v>20</v>
      </c>
      <c r="V694" s="47" t="s">
        <v>20</v>
      </c>
      <c r="W694" s="47" t="s">
        <v>965</v>
      </c>
      <c r="X694" s="47" t="s">
        <v>965</v>
      </c>
      <c r="Y694" s="47" t="s">
        <v>965</v>
      </c>
      <c r="Z694" s="47" t="s">
        <v>965</v>
      </c>
      <c r="AA694" s="47" t="s">
        <v>965</v>
      </c>
      <c r="AB694" s="47" t="s">
        <v>20</v>
      </c>
      <c r="AC694" s="47" t="s">
        <v>20</v>
      </c>
      <c r="AD694" s="47" t="s">
        <v>965</v>
      </c>
      <c r="AE694" s="47" t="s">
        <v>965</v>
      </c>
      <c r="AF694" s="47" t="s">
        <v>965</v>
      </c>
      <c r="AG694" s="47" t="s">
        <v>965</v>
      </c>
      <c r="AH694" s="47" t="s">
        <v>965</v>
      </c>
      <c r="AI694" s="47" t="s">
        <v>20</v>
      </c>
      <c r="AJ694" s="47" t="s">
        <v>20</v>
      </c>
      <c r="AK694" s="47" t="s">
        <v>965</v>
      </c>
      <c r="AL694" s="47" t="s">
        <v>965</v>
      </c>
      <c r="AM694" s="47" t="s">
        <v>965</v>
      </c>
      <c r="AN694" s="47" t="s">
        <v>965</v>
      </c>
      <c r="AO694" s="47" t="s">
        <v>965</v>
      </c>
      <c r="AP694" s="47" t="s">
        <v>20</v>
      </c>
      <c r="AQ694" s="47" t="s">
        <v>20</v>
      </c>
      <c r="AR694" s="47" t="s">
        <v>20</v>
      </c>
      <c r="AS694" s="47" t="s">
        <v>967</v>
      </c>
      <c r="AT694" s="47" t="s">
        <v>967</v>
      </c>
      <c r="AU694" s="47" t="s">
        <v>968</v>
      </c>
      <c r="AV694" s="47" t="s">
        <v>968</v>
      </c>
      <c r="AW694" s="47" t="s">
        <v>20</v>
      </c>
      <c r="AX694" s="47" t="s">
        <v>20</v>
      </c>
      <c r="AY694" s="42">
        <f>COUNTIFS($T694:$AX694,"P")</f>
        <v>16</v>
      </c>
      <c r="AZ694" s="42">
        <f>COUNTIFS($T694:$AX694,"HD")/2</f>
        <v>0</v>
      </c>
      <c r="BA694" s="42">
        <f>COUNTIFS($T694:$AX694,"DO")</f>
        <v>11</v>
      </c>
      <c r="BB694" s="1">
        <f>COUNTIFS($T694:$AX694,"UPL")</f>
        <v>0</v>
      </c>
      <c r="BC694" s="42">
        <f>COUNTIFS($T694:$AX694,"LWP")</f>
        <v>0</v>
      </c>
      <c r="BD694" s="42">
        <f>SUM(COUNTIFS($T694:$AX694,{"PAT","MAT"}))</f>
        <v>0</v>
      </c>
      <c r="BE694" s="42">
        <f>COUNTIFS($T694:$AX694,"HO")</f>
        <v>0</v>
      </c>
      <c r="BF694" s="42">
        <f>COUNTIFS($T694:$AX694,"NA")</f>
        <v>0</v>
      </c>
      <c r="BG694" s="42">
        <f>COUNTIFS($T694:$AX694,"PL")</f>
        <v>2</v>
      </c>
      <c r="BH694" s="42">
        <f>COUNTIFS($T694:$AX694,"CL")</f>
        <v>2</v>
      </c>
      <c r="BI694" s="42">
        <f>COUNTIFS($T694:$AX694,"BL")</f>
        <v>0</v>
      </c>
      <c r="BJ694" s="42">
        <f>COUNTIFS($T694:$AX694,"CO")</f>
        <v>0</v>
      </c>
      <c r="BK694" s="42">
        <f t="shared" si="63"/>
        <v>4</v>
      </c>
      <c r="BL694" s="42">
        <f t="shared" si="64"/>
        <v>0</v>
      </c>
      <c r="BM694" s="42">
        <f t="shared" si="65"/>
        <v>1</v>
      </c>
      <c r="BN694" s="42">
        <f>SUM(AY694:BJ694)+SUM(COUNTIFS(Q694:AX694,{"TERM","RESIGNED"}))</f>
        <v>31</v>
      </c>
      <c r="BO694" s="1" t="s">
        <v>45</v>
      </c>
      <c r="BP694" s="42" t="s">
        <v>1020</v>
      </c>
      <c r="BQ694" s="34"/>
    </row>
    <row r="695" spans="1:69" x14ac:dyDescent="0.25">
      <c r="A695" s="32">
        <f t="shared" si="66"/>
        <v>693</v>
      </c>
      <c r="B695" s="1" t="s">
        <v>172</v>
      </c>
      <c r="C695" s="1">
        <v>104453</v>
      </c>
      <c r="D695" s="27">
        <v>104453</v>
      </c>
      <c r="E695" s="1" t="s">
        <v>946</v>
      </c>
      <c r="F695" s="34" t="s">
        <v>837</v>
      </c>
      <c r="G695" s="34" t="s">
        <v>190</v>
      </c>
      <c r="H695" s="30">
        <v>44901</v>
      </c>
      <c r="I695" s="30" t="s">
        <v>39</v>
      </c>
      <c r="J695" s="30" t="s">
        <v>39</v>
      </c>
      <c r="K695" s="42">
        <f t="shared" ca="1" si="61"/>
        <v>401</v>
      </c>
      <c r="L695" s="44" t="str">
        <f t="shared" si="62"/>
        <v>Billable</v>
      </c>
      <c r="M695" s="34" t="s">
        <v>187</v>
      </c>
      <c r="N695" s="1" t="s">
        <v>41</v>
      </c>
      <c r="O695" s="1" t="s">
        <v>42</v>
      </c>
      <c r="P695" s="1"/>
      <c r="Q695" s="1"/>
      <c r="R695" s="1" t="s">
        <v>43</v>
      </c>
      <c r="S695" s="33" t="s">
        <v>305</v>
      </c>
      <c r="T695" s="47" t="s">
        <v>965</v>
      </c>
      <c r="U695" s="47" t="s">
        <v>20</v>
      </c>
      <c r="V695" s="47" t="s">
        <v>20</v>
      </c>
      <c r="W695" s="47" t="s">
        <v>965</v>
      </c>
      <c r="X695" s="47" t="s">
        <v>965</v>
      </c>
      <c r="Y695" s="47" t="s">
        <v>965</v>
      </c>
      <c r="Z695" s="47" t="s">
        <v>965</v>
      </c>
      <c r="AA695" s="47" t="s">
        <v>965</v>
      </c>
      <c r="AB695" s="47" t="s">
        <v>20</v>
      </c>
      <c r="AC695" s="47" t="s">
        <v>20</v>
      </c>
      <c r="AD695" s="47" t="s">
        <v>965</v>
      </c>
      <c r="AE695" s="47" t="s">
        <v>965</v>
      </c>
      <c r="AF695" s="47" t="s">
        <v>965</v>
      </c>
      <c r="AG695" s="47" t="s">
        <v>965</v>
      </c>
      <c r="AH695" s="47" t="s">
        <v>965</v>
      </c>
      <c r="AI695" s="47" t="s">
        <v>20</v>
      </c>
      <c r="AJ695" s="47" t="s">
        <v>20</v>
      </c>
      <c r="AK695" s="47" t="s">
        <v>965</v>
      </c>
      <c r="AL695" s="47" t="s">
        <v>965</v>
      </c>
      <c r="AM695" s="47" t="s">
        <v>965</v>
      </c>
      <c r="AN695" s="47" t="s">
        <v>965</v>
      </c>
      <c r="AO695" s="47" t="s">
        <v>967</v>
      </c>
      <c r="AP695" s="47" t="s">
        <v>20</v>
      </c>
      <c r="AQ695" s="47" t="s">
        <v>20</v>
      </c>
      <c r="AR695" s="47" t="s">
        <v>20</v>
      </c>
      <c r="AS695" s="47" t="s">
        <v>965</v>
      </c>
      <c r="AT695" s="47" t="s">
        <v>965</v>
      </c>
      <c r="AU695" s="47" t="s">
        <v>965</v>
      </c>
      <c r="AV695" s="47" t="s">
        <v>967</v>
      </c>
      <c r="AW695" s="47" t="s">
        <v>20</v>
      </c>
      <c r="AX695" s="47" t="s">
        <v>20</v>
      </c>
      <c r="AY695" s="42">
        <f>COUNTIFS($T695:$AX695,"P")</f>
        <v>18</v>
      </c>
      <c r="AZ695" s="42">
        <f>COUNTIFS($T695:$AX695,"HD")/2</f>
        <v>0</v>
      </c>
      <c r="BA695" s="42">
        <f>COUNTIFS($T695:$AX695,"DO")</f>
        <v>11</v>
      </c>
      <c r="BB695" s="1">
        <f>COUNTIFS($T695:$AX695,"UPL")</f>
        <v>0</v>
      </c>
      <c r="BC695" s="42">
        <f>COUNTIFS($T695:$AX695,"LWP")</f>
        <v>0</v>
      </c>
      <c r="BD695" s="42">
        <f>SUM(COUNTIFS($T695:$AX695,{"PAT","MAT"}))</f>
        <v>0</v>
      </c>
      <c r="BE695" s="42">
        <f>COUNTIFS($T695:$AX695,"HO")</f>
        <v>0</v>
      </c>
      <c r="BF695" s="42">
        <f>COUNTIFS($T695:$AX695,"NA")</f>
        <v>0</v>
      </c>
      <c r="BG695" s="42">
        <f>COUNTIFS($T695:$AX695,"PL")</f>
        <v>0</v>
      </c>
      <c r="BH695" s="42">
        <f>COUNTIFS($T695:$AX695,"CL")</f>
        <v>2</v>
      </c>
      <c r="BI695" s="42">
        <f>COUNTIFS($T695:$AX695,"BL")</f>
        <v>0</v>
      </c>
      <c r="BJ695" s="42">
        <f>COUNTIFS($T695:$AX695,"CO")</f>
        <v>0</v>
      </c>
      <c r="BK695" s="42">
        <f t="shared" si="63"/>
        <v>2</v>
      </c>
      <c r="BL695" s="42">
        <f t="shared" si="64"/>
        <v>1</v>
      </c>
      <c r="BM695" s="42">
        <f t="shared" si="65"/>
        <v>1</v>
      </c>
      <c r="BN695" s="42">
        <f>SUM(AY695:BJ695)+SUM(COUNTIFS(Q695:AX695,{"TERM","RESIGNED"}))</f>
        <v>31</v>
      </c>
      <c r="BO695" s="1" t="s">
        <v>45</v>
      </c>
      <c r="BP695" s="42" t="s">
        <v>1018</v>
      </c>
      <c r="BQ695" s="34"/>
    </row>
    <row r="696" spans="1:69" x14ac:dyDescent="0.25">
      <c r="A696" s="32">
        <f t="shared" si="66"/>
        <v>694</v>
      </c>
      <c r="B696" s="1" t="s">
        <v>172</v>
      </c>
      <c r="C696" s="1">
        <v>104460</v>
      </c>
      <c r="D696" s="27">
        <v>104460</v>
      </c>
      <c r="E696" s="1" t="s">
        <v>945</v>
      </c>
      <c r="F696" s="34" t="s">
        <v>838</v>
      </c>
      <c r="G696" s="34" t="s">
        <v>190</v>
      </c>
      <c r="H696" s="30">
        <v>44901</v>
      </c>
      <c r="I696" s="30" t="s">
        <v>39</v>
      </c>
      <c r="J696" s="30" t="s">
        <v>39</v>
      </c>
      <c r="K696" s="42">
        <f t="shared" ca="1" si="61"/>
        <v>401</v>
      </c>
      <c r="L696" s="44" t="str">
        <f t="shared" si="62"/>
        <v>Billable</v>
      </c>
      <c r="M696" s="34" t="s">
        <v>187</v>
      </c>
      <c r="N696" s="1" t="s">
        <v>41</v>
      </c>
      <c r="O696" s="1" t="s">
        <v>42</v>
      </c>
      <c r="P696" s="1"/>
      <c r="Q696" s="1"/>
      <c r="R696" s="1" t="s">
        <v>43</v>
      </c>
      <c r="S696" s="33" t="s">
        <v>304</v>
      </c>
      <c r="T696" s="47" t="s">
        <v>965</v>
      </c>
      <c r="U696" s="47" t="s">
        <v>20</v>
      </c>
      <c r="V696" s="47" t="s">
        <v>20</v>
      </c>
      <c r="W696" s="47" t="s">
        <v>965</v>
      </c>
      <c r="X696" s="47" t="s">
        <v>968</v>
      </c>
      <c r="Y696" s="47" t="s">
        <v>965</v>
      </c>
      <c r="Z696" s="47" t="s">
        <v>965</v>
      </c>
      <c r="AA696" s="47" t="s">
        <v>965</v>
      </c>
      <c r="AB696" s="47" t="s">
        <v>20</v>
      </c>
      <c r="AC696" s="47" t="s">
        <v>20</v>
      </c>
      <c r="AD696" s="47" t="s">
        <v>965</v>
      </c>
      <c r="AE696" s="47" t="s">
        <v>965</v>
      </c>
      <c r="AF696" s="47" t="s">
        <v>965</v>
      </c>
      <c r="AG696" s="47" t="s">
        <v>965</v>
      </c>
      <c r="AH696" s="47" t="s">
        <v>965</v>
      </c>
      <c r="AI696" s="47" t="s">
        <v>20</v>
      </c>
      <c r="AJ696" s="47" t="s">
        <v>20</v>
      </c>
      <c r="AK696" s="47" t="s">
        <v>967</v>
      </c>
      <c r="AL696" s="47" t="s">
        <v>968</v>
      </c>
      <c r="AM696" s="47" t="s">
        <v>968</v>
      </c>
      <c r="AN696" s="47" t="s">
        <v>968</v>
      </c>
      <c r="AO696" s="47" t="s">
        <v>968</v>
      </c>
      <c r="AP696" s="47" t="s">
        <v>20</v>
      </c>
      <c r="AQ696" s="47" t="s">
        <v>20</v>
      </c>
      <c r="AR696" s="47" t="s">
        <v>20</v>
      </c>
      <c r="AS696" s="47" t="s">
        <v>965</v>
      </c>
      <c r="AT696" s="47" t="s">
        <v>965</v>
      </c>
      <c r="AU696" s="47" t="s">
        <v>965</v>
      </c>
      <c r="AV696" s="47" t="s">
        <v>967</v>
      </c>
      <c r="AW696" s="47" t="s">
        <v>20</v>
      </c>
      <c r="AX696" s="47" t="s">
        <v>20</v>
      </c>
      <c r="AY696" s="42">
        <f>COUNTIFS($T696:$AX696,"P")</f>
        <v>13</v>
      </c>
      <c r="AZ696" s="42">
        <f>COUNTIFS($T696:$AX696,"HD")/2</f>
        <v>0</v>
      </c>
      <c r="BA696" s="42">
        <f>COUNTIFS($T696:$AX696,"DO")</f>
        <v>11</v>
      </c>
      <c r="BB696" s="1">
        <f>COUNTIFS($T696:$AX696,"UPL")</f>
        <v>0</v>
      </c>
      <c r="BC696" s="42">
        <f>COUNTIFS($T696:$AX696,"LWP")</f>
        <v>0</v>
      </c>
      <c r="BD696" s="42">
        <f>SUM(COUNTIFS($T696:$AX696,{"PAT","MAT"}))</f>
        <v>0</v>
      </c>
      <c r="BE696" s="42">
        <f>COUNTIFS($T696:$AX696,"HO")</f>
        <v>0</v>
      </c>
      <c r="BF696" s="42">
        <f>COUNTIFS($T696:$AX696,"NA")</f>
        <v>0</v>
      </c>
      <c r="BG696" s="42">
        <f>COUNTIFS($T696:$AX696,"PL")</f>
        <v>5</v>
      </c>
      <c r="BH696" s="42">
        <f>COUNTIFS($T696:$AX696,"CL")</f>
        <v>2</v>
      </c>
      <c r="BI696" s="42">
        <f>COUNTIFS($T696:$AX696,"BL")</f>
        <v>0</v>
      </c>
      <c r="BJ696" s="42">
        <f>COUNTIFS($T696:$AX696,"CO")</f>
        <v>0</v>
      </c>
      <c r="BK696" s="42">
        <f t="shared" si="63"/>
        <v>7</v>
      </c>
      <c r="BL696" s="42">
        <f t="shared" si="64"/>
        <v>0</v>
      </c>
      <c r="BM696" s="42">
        <f t="shared" si="65"/>
        <v>1</v>
      </c>
      <c r="BN696" s="42">
        <f>SUM(AY696:BJ696)+SUM(COUNTIFS(Q696:AX696,{"TERM","RESIGNED"}))</f>
        <v>31</v>
      </c>
      <c r="BO696" s="1" t="s">
        <v>45</v>
      </c>
      <c r="BP696" s="42" t="s">
        <v>1025</v>
      </c>
      <c r="BQ696" s="34"/>
    </row>
    <row r="697" spans="1:69" x14ac:dyDescent="0.25">
      <c r="A697" s="32">
        <f t="shared" si="66"/>
        <v>695</v>
      </c>
      <c r="B697" s="1" t="s">
        <v>172</v>
      </c>
      <c r="C697" s="1">
        <v>104462</v>
      </c>
      <c r="D697" s="27">
        <v>104462</v>
      </c>
      <c r="E697" s="1" t="s">
        <v>945</v>
      </c>
      <c r="F697" s="34" t="s">
        <v>839</v>
      </c>
      <c r="G697" s="34" t="s">
        <v>190</v>
      </c>
      <c r="H697" s="30">
        <v>44901</v>
      </c>
      <c r="I697" s="30" t="s">
        <v>39</v>
      </c>
      <c r="J697" s="30" t="s">
        <v>39</v>
      </c>
      <c r="K697" s="42">
        <f t="shared" ca="1" si="61"/>
        <v>401</v>
      </c>
      <c r="L697" s="44" t="str">
        <f t="shared" si="62"/>
        <v>Non Billable</v>
      </c>
      <c r="M697" s="34" t="s">
        <v>191</v>
      </c>
      <c r="N697" s="1" t="s">
        <v>41</v>
      </c>
      <c r="O697" s="1" t="s">
        <v>42</v>
      </c>
      <c r="P697" s="1"/>
      <c r="Q697" s="1"/>
      <c r="R697" s="1" t="s">
        <v>43</v>
      </c>
      <c r="S697" s="33" t="s">
        <v>192</v>
      </c>
      <c r="T697" s="47" t="s">
        <v>965</v>
      </c>
      <c r="U697" s="47" t="s">
        <v>20</v>
      </c>
      <c r="V697" s="47" t="s">
        <v>20</v>
      </c>
      <c r="W697" s="47" t="s">
        <v>965</v>
      </c>
      <c r="X697" s="47" t="s">
        <v>965</v>
      </c>
      <c r="Y697" s="47" t="s">
        <v>965</v>
      </c>
      <c r="Z697" s="47" t="s">
        <v>965</v>
      </c>
      <c r="AA697" s="47" t="s">
        <v>965</v>
      </c>
      <c r="AB697" s="47" t="s">
        <v>20</v>
      </c>
      <c r="AC697" s="47" t="s">
        <v>20</v>
      </c>
      <c r="AD697" s="47" t="s">
        <v>965</v>
      </c>
      <c r="AE697" s="47" t="s">
        <v>965</v>
      </c>
      <c r="AF697" s="47" t="s">
        <v>965</v>
      </c>
      <c r="AG697" s="47" t="s">
        <v>967</v>
      </c>
      <c r="AH697" s="47" t="s">
        <v>965</v>
      </c>
      <c r="AI697" s="47" t="s">
        <v>20</v>
      </c>
      <c r="AJ697" s="47" t="s">
        <v>20</v>
      </c>
      <c r="AK697" s="47" t="s">
        <v>965</v>
      </c>
      <c r="AL697" s="47" t="s">
        <v>965</v>
      </c>
      <c r="AM697" s="47" t="s">
        <v>965</v>
      </c>
      <c r="AN697" s="47" t="s">
        <v>965</v>
      </c>
      <c r="AO697" s="47" t="s">
        <v>965</v>
      </c>
      <c r="AP697" s="47" t="s">
        <v>20</v>
      </c>
      <c r="AQ697" s="47" t="s">
        <v>20</v>
      </c>
      <c r="AR697" s="47" t="s">
        <v>20</v>
      </c>
      <c r="AS697" s="47" t="s">
        <v>965</v>
      </c>
      <c r="AT697" s="47" t="s">
        <v>967</v>
      </c>
      <c r="AU697" s="47" t="s">
        <v>965</v>
      </c>
      <c r="AV697" s="47" t="s">
        <v>965</v>
      </c>
      <c r="AW697" s="47" t="s">
        <v>20</v>
      </c>
      <c r="AX697" s="47" t="s">
        <v>20</v>
      </c>
      <c r="AY697" s="42">
        <f>COUNTIFS($T697:$AX697,"P")</f>
        <v>18</v>
      </c>
      <c r="AZ697" s="42">
        <f>COUNTIFS($T697:$AX697,"HD")/2</f>
        <v>0</v>
      </c>
      <c r="BA697" s="42">
        <f>COUNTIFS($T697:$AX697,"DO")</f>
        <v>11</v>
      </c>
      <c r="BB697" s="1">
        <f>COUNTIFS($T697:$AX697,"UPL")</f>
        <v>0</v>
      </c>
      <c r="BC697" s="42">
        <f>COUNTIFS($T697:$AX697,"LWP")</f>
        <v>0</v>
      </c>
      <c r="BD697" s="42">
        <f>SUM(COUNTIFS($T697:$AX697,{"PAT","MAT"}))</f>
        <v>0</v>
      </c>
      <c r="BE697" s="42">
        <f>COUNTIFS($T697:$AX697,"HO")</f>
        <v>0</v>
      </c>
      <c r="BF697" s="42">
        <f>COUNTIFS($T697:$AX697,"NA")</f>
        <v>0</v>
      </c>
      <c r="BG697" s="42">
        <f>COUNTIFS($T697:$AX697,"PL")</f>
        <v>0</v>
      </c>
      <c r="BH697" s="42">
        <f>COUNTIFS($T697:$AX697,"CL")</f>
        <v>2</v>
      </c>
      <c r="BI697" s="42">
        <f>COUNTIFS($T697:$AX697,"BL")</f>
        <v>0</v>
      </c>
      <c r="BJ697" s="42">
        <f>COUNTIFS($T697:$AX697,"CO")</f>
        <v>0</v>
      </c>
      <c r="BK697" s="42">
        <f t="shared" si="63"/>
        <v>2</v>
      </c>
      <c r="BL697" s="42">
        <f t="shared" si="64"/>
        <v>1</v>
      </c>
      <c r="BM697" s="42">
        <f t="shared" si="65"/>
        <v>1</v>
      </c>
      <c r="BN697" s="42">
        <f>SUM(AY697:BJ697)+SUM(COUNTIFS(Q697:AX697,{"TERM","RESIGNED"}))</f>
        <v>31</v>
      </c>
      <c r="BO697" s="1" t="s">
        <v>45</v>
      </c>
      <c r="BP697" s="42" t="s">
        <v>1022</v>
      </c>
      <c r="BQ697" s="34"/>
    </row>
    <row r="698" spans="1:69" x14ac:dyDescent="0.25">
      <c r="A698" s="32">
        <f t="shared" si="66"/>
        <v>696</v>
      </c>
      <c r="B698" s="1" t="s">
        <v>172</v>
      </c>
      <c r="C698" s="1">
        <v>104472</v>
      </c>
      <c r="D698" s="27">
        <v>104472</v>
      </c>
      <c r="E698" s="1" t="s">
        <v>945</v>
      </c>
      <c r="F698" s="34" t="s">
        <v>108</v>
      </c>
      <c r="G698" s="34" t="s">
        <v>70</v>
      </c>
      <c r="H698" s="30">
        <v>44901</v>
      </c>
      <c r="I698" s="30" t="s">
        <v>39</v>
      </c>
      <c r="J698" s="30" t="s">
        <v>39</v>
      </c>
      <c r="K698" s="42">
        <f t="shared" ca="1" si="61"/>
        <v>401</v>
      </c>
      <c r="L698" s="44" t="str">
        <f t="shared" si="62"/>
        <v>Non Billable</v>
      </c>
      <c r="M698" s="34" t="s">
        <v>56</v>
      </c>
      <c r="N698" s="1" t="s">
        <v>41</v>
      </c>
      <c r="O698" s="1" t="s">
        <v>42</v>
      </c>
      <c r="P698" s="1"/>
      <c r="Q698" s="1"/>
      <c r="R698" s="1" t="s">
        <v>43</v>
      </c>
      <c r="S698" s="33" t="s">
        <v>985</v>
      </c>
      <c r="T698" s="47" t="s">
        <v>965</v>
      </c>
      <c r="U698" s="47" t="s">
        <v>20</v>
      </c>
      <c r="V698" s="47" t="s">
        <v>20</v>
      </c>
      <c r="W698" s="47" t="s">
        <v>965</v>
      </c>
      <c r="X698" s="47" t="s">
        <v>965</v>
      </c>
      <c r="Y698" s="47" t="s">
        <v>965</v>
      </c>
      <c r="Z698" s="47" t="s">
        <v>965</v>
      </c>
      <c r="AA698" s="47" t="s">
        <v>965</v>
      </c>
      <c r="AB698" s="47" t="s">
        <v>20</v>
      </c>
      <c r="AC698" s="47" t="s">
        <v>20</v>
      </c>
      <c r="AD698" s="47" t="s">
        <v>965</v>
      </c>
      <c r="AE698" s="47" t="s">
        <v>965</v>
      </c>
      <c r="AF698" s="47" t="s">
        <v>965</v>
      </c>
      <c r="AG698" s="47" t="s">
        <v>965</v>
      </c>
      <c r="AH698" s="47" t="s">
        <v>968</v>
      </c>
      <c r="AI698" s="47" t="s">
        <v>20</v>
      </c>
      <c r="AJ698" s="47" t="s">
        <v>20</v>
      </c>
      <c r="AK698" s="47" t="s">
        <v>967</v>
      </c>
      <c r="AL698" s="47" t="s">
        <v>967</v>
      </c>
      <c r="AM698" s="47" t="s">
        <v>965</v>
      </c>
      <c r="AN698" s="47" t="s">
        <v>965</v>
      </c>
      <c r="AO698" s="47" t="s">
        <v>965</v>
      </c>
      <c r="AP698" s="47" t="s">
        <v>20</v>
      </c>
      <c r="AQ698" s="47" t="s">
        <v>20</v>
      </c>
      <c r="AR698" s="47" t="s">
        <v>20</v>
      </c>
      <c r="AS698" s="47" t="s">
        <v>967</v>
      </c>
      <c r="AT698" s="47" t="s">
        <v>968</v>
      </c>
      <c r="AU698" s="47" t="s">
        <v>968</v>
      </c>
      <c r="AV698" s="47" t="s">
        <v>968</v>
      </c>
      <c r="AW698" s="47" t="s">
        <v>20</v>
      </c>
      <c r="AX698" s="47" t="s">
        <v>20</v>
      </c>
      <c r="AY698" s="42">
        <f>COUNTIFS($T698:$AX698,"P")</f>
        <v>13</v>
      </c>
      <c r="AZ698" s="42">
        <f>COUNTIFS($T698:$AX698,"HD")/2</f>
        <v>0</v>
      </c>
      <c r="BA698" s="42">
        <f>COUNTIFS($T698:$AX698,"DO")</f>
        <v>11</v>
      </c>
      <c r="BB698" s="1">
        <f>COUNTIFS($T698:$AX698,"UPL")</f>
        <v>0</v>
      </c>
      <c r="BC698" s="42">
        <f>COUNTIFS($T698:$AX698,"LWP")</f>
        <v>0</v>
      </c>
      <c r="BD698" s="42">
        <f>SUM(COUNTIFS($T698:$AX698,{"PAT","MAT"}))</f>
        <v>0</v>
      </c>
      <c r="BE698" s="42">
        <f>COUNTIFS($T698:$AX698,"HO")</f>
        <v>0</v>
      </c>
      <c r="BF698" s="42">
        <f>COUNTIFS($T698:$AX698,"NA")</f>
        <v>0</v>
      </c>
      <c r="BG698" s="42">
        <f>COUNTIFS($T698:$AX698,"PL")</f>
        <v>4</v>
      </c>
      <c r="BH698" s="42">
        <f>COUNTIFS($T698:$AX698,"CL")</f>
        <v>3</v>
      </c>
      <c r="BI698" s="42">
        <f>COUNTIFS($T698:$AX698,"BL")</f>
        <v>0</v>
      </c>
      <c r="BJ698" s="42">
        <f>COUNTIFS($T698:$AX698,"CO")</f>
        <v>0</v>
      </c>
      <c r="BK698" s="42">
        <f t="shared" si="63"/>
        <v>7</v>
      </c>
      <c r="BL698" s="42">
        <f t="shared" si="64"/>
        <v>0</v>
      </c>
      <c r="BM698" s="42">
        <f t="shared" si="65"/>
        <v>1</v>
      </c>
      <c r="BN698" s="42">
        <f>SUM(AY698:BJ698)+SUM(COUNTIFS(Q698:AX698,{"TERM","RESIGNED"}))</f>
        <v>31</v>
      </c>
      <c r="BO698" s="1" t="s">
        <v>45</v>
      </c>
      <c r="BP698" s="42" t="s">
        <v>1215</v>
      </c>
      <c r="BQ698" s="34"/>
    </row>
    <row r="699" spans="1:69" x14ac:dyDescent="0.25">
      <c r="A699" s="32">
        <f t="shared" si="66"/>
        <v>697</v>
      </c>
      <c r="B699" s="1" t="s">
        <v>172</v>
      </c>
      <c r="C699" s="1">
        <v>104473</v>
      </c>
      <c r="D699" s="27">
        <v>104473</v>
      </c>
      <c r="E699" s="1" t="s">
        <v>945</v>
      </c>
      <c r="F699" s="34" t="s">
        <v>836</v>
      </c>
      <c r="G699" s="34" t="s">
        <v>80</v>
      </c>
      <c r="H699" s="30">
        <v>44901</v>
      </c>
      <c r="I699" s="30" t="s">
        <v>39</v>
      </c>
      <c r="J699" s="30" t="s">
        <v>39</v>
      </c>
      <c r="K699" s="42">
        <f t="shared" ca="1" si="61"/>
        <v>401</v>
      </c>
      <c r="L699" s="44" t="str">
        <f t="shared" si="62"/>
        <v>Non Billable</v>
      </c>
      <c r="M699" s="34" t="s">
        <v>56</v>
      </c>
      <c r="N699" s="1" t="s">
        <v>41</v>
      </c>
      <c r="O699" s="1" t="s">
        <v>42</v>
      </c>
      <c r="P699" s="1"/>
      <c r="Q699" s="1"/>
      <c r="R699" s="1" t="s">
        <v>43</v>
      </c>
      <c r="S699" s="33" t="s">
        <v>103</v>
      </c>
      <c r="T699" s="47" t="s">
        <v>965</v>
      </c>
      <c r="U699" s="47" t="s">
        <v>20</v>
      </c>
      <c r="V699" s="47" t="s">
        <v>20</v>
      </c>
      <c r="W699" s="47" t="s">
        <v>965</v>
      </c>
      <c r="X699" s="47" t="s">
        <v>965</v>
      </c>
      <c r="Y699" s="47" t="s">
        <v>965</v>
      </c>
      <c r="Z699" s="47" t="s">
        <v>965</v>
      </c>
      <c r="AA699" s="47" t="s">
        <v>965</v>
      </c>
      <c r="AB699" s="47" t="s">
        <v>20</v>
      </c>
      <c r="AC699" s="47" t="s">
        <v>20</v>
      </c>
      <c r="AD699" s="47" t="s">
        <v>21</v>
      </c>
      <c r="AE699" s="47" t="s">
        <v>965</v>
      </c>
      <c r="AF699" s="47" t="s">
        <v>965</v>
      </c>
      <c r="AG699" s="47" t="s">
        <v>965</v>
      </c>
      <c r="AH699" s="47" t="s">
        <v>965</v>
      </c>
      <c r="AI699" s="47" t="s">
        <v>20</v>
      </c>
      <c r="AJ699" s="47" t="s">
        <v>20</v>
      </c>
      <c r="AK699" s="47" t="s">
        <v>965</v>
      </c>
      <c r="AL699" s="47" t="s">
        <v>965</v>
      </c>
      <c r="AM699" s="47" t="s">
        <v>965</v>
      </c>
      <c r="AN699" s="47" t="s">
        <v>965</v>
      </c>
      <c r="AO699" s="47" t="s">
        <v>965</v>
      </c>
      <c r="AP699" s="47" t="s">
        <v>20</v>
      </c>
      <c r="AQ699" s="47" t="s">
        <v>20</v>
      </c>
      <c r="AR699" s="47" t="s">
        <v>20</v>
      </c>
      <c r="AS699" s="47" t="s">
        <v>965</v>
      </c>
      <c r="AT699" s="47" t="s">
        <v>965</v>
      </c>
      <c r="AU699" s="47" t="s">
        <v>965</v>
      </c>
      <c r="AV699" s="47" t="s">
        <v>965</v>
      </c>
      <c r="AW699" s="47" t="s">
        <v>20</v>
      </c>
      <c r="AX699" s="47" t="s">
        <v>20</v>
      </c>
      <c r="AY699" s="42">
        <f>COUNTIFS($T699:$AX699,"P")</f>
        <v>19</v>
      </c>
      <c r="AZ699" s="42">
        <f>COUNTIFS($T699:$AX699,"HD")/2</f>
        <v>0</v>
      </c>
      <c r="BA699" s="42">
        <f>COUNTIFS($T699:$AX699,"DO")</f>
        <v>11</v>
      </c>
      <c r="BB699" s="1">
        <f>COUNTIFS($T699:$AX699,"UPL")</f>
        <v>1</v>
      </c>
      <c r="BC699" s="42">
        <f>COUNTIFS($T699:$AX699,"LWP")</f>
        <v>0</v>
      </c>
      <c r="BD699" s="42">
        <f>SUM(COUNTIFS($T699:$AX699,{"PAT","MAT"}))</f>
        <v>0</v>
      </c>
      <c r="BE699" s="42">
        <f>COUNTIFS($T699:$AX699,"HO")</f>
        <v>0</v>
      </c>
      <c r="BF699" s="42">
        <f>COUNTIFS($T699:$AX699,"NA")</f>
        <v>0</v>
      </c>
      <c r="BG699" s="42">
        <f>COUNTIFS($T699:$AX699,"PL")</f>
        <v>0</v>
      </c>
      <c r="BH699" s="42">
        <f>COUNTIFS($T699:$AX699,"CL")</f>
        <v>0</v>
      </c>
      <c r="BI699" s="42">
        <f>COUNTIFS($T699:$AX699,"BL")</f>
        <v>0</v>
      </c>
      <c r="BJ699" s="42">
        <f>COUNTIFS($T699:$AX699,"CO")</f>
        <v>0</v>
      </c>
      <c r="BK699" s="42">
        <f t="shared" si="63"/>
        <v>0</v>
      </c>
      <c r="BL699" s="42">
        <f t="shared" si="64"/>
        <v>1</v>
      </c>
      <c r="BM699" s="42">
        <f t="shared" si="65"/>
        <v>1</v>
      </c>
      <c r="BN699" s="42">
        <f>SUM(AY699:BJ699)+SUM(COUNTIFS(Q699:AX699,{"TERM","RESIGNED"}))</f>
        <v>31</v>
      </c>
      <c r="BO699" s="1" t="s">
        <v>45</v>
      </c>
      <c r="BP699" s="42" t="s">
        <v>1217</v>
      </c>
      <c r="BQ699" s="34"/>
    </row>
    <row r="700" spans="1:69" x14ac:dyDescent="0.25">
      <c r="A700" s="32">
        <f t="shared" si="66"/>
        <v>698</v>
      </c>
      <c r="B700" s="1" t="s">
        <v>172</v>
      </c>
      <c r="C700" s="1">
        <v>600273</v>
      </c>
      <c r="D700" s="27">
        <v>600273</v>
      </c>
      <c r="E700" s="1" t="s">
        <v>945</v>
      </c>
      <c r="F700" s="34" t="s">
        <v>840</v>
      </c>
      <c r="G700" s="34" t="s">
        <v>190</v>
      </c>
      <c r="H700" s="30">
        <v>44902</v>
      </c>
      <c r="I700" s="30" t="s">
        <v>39</v>
      </c>
      <c r="J700" s="30" t="s">
        <v>39</v>
      </c>
      <c r="K700" s="42">
        <f t="shared" ca="1" si="61"/>
        <v>400</v>
      </c>
      <c r="L700" s="44" t="str">
        <f t="shared" si="62"/>
        <v>Billable</v>
      </c>
      <c r="M700" s="34" t="s">
        <v>187</v>
      </c>
      <c r="N700" s="1" t="s">
        <v>270</v>
      </c>
      <c r="O700" s="1" t="s">
        <v>42</v>
      </c>
      <c r="P700" s="1"/>
      <c r="Q700" s="1"/>
      <c r="R700" s="1" t="s">
        <v>43</v>
      </c>
      <c r="S700" s="33" t="s">
        <v>277</v>
      </c>
      <c r="T700" s="47" t="s">
        <v>965</v>
      </c>
      <c r="U700" s="47" t="s">
        <v>20</v>
      </c>
      <c r="V700" s="47" t="s">
        <v>20</v>
      </c>
      <c r="W700" s="47" t="s">
        <v>965</v>
      </c>
      <c r="X700" s="47" t="s">
        <v>965</v>
      </c>
      <c r="Y700" s="47" t="s">
        <v>965</v>
      </c>
      <c r="Z700" s="47" t="s">
        <v>965</v>
      </c>
      <c r="AA700" s="47" t="s">
        <v>965</v>
      </c>
      <c r="AB700" s="47" t="s">
        <v>20</v>
      </c>
      <c r="AC700" s="47" t="s">
        <v>20</v>
      </c>
      <c r="AD700" s="47" t="s">
        <v>965</v>
      </c>
      <c r="AE700" s="47" t="s">
        <v>967</v>
      </c>
      <c r="AF700" s="47" t="s">
        <v>965</v>
      </c>
      <c r="AG700" s="47" t="s">
        <v>965</v>
      </c>
      <c r="AH700" s="47" t="s">
        <v>965</v>
      </c>
      <c r="AI700" s="47" t="s">
        <v>20</v>
      </c>
      <c r="AJ700" s="47" t="s">
        <v>20</v>
      </c>
      <c r="AK700" s="47" t="s">
        <v>965</v>
      </c>
      <c r="AL700" s="47" t="s">
        <v>965</v>
      </c>
      <c r="AM700" s="47" t="s">
        <v>965</v>
      </c>
      <c r="AN700" s="47" t="s">
        <v>965</v>
      </c>
      <c r="AO700" s="47" t="s">
        <v>965</v>
      </c>
      <c r="AP700" s="47" t="s">
        <v>20</v>
      </c>
      <c r="AQ700" s="47" t="s">
        <v>20</v>
      </c>
      <c r="AR700" s="47" t="s">
        <v>20</v>
      </c>
      <c r="AS700" s="47" t="s">
        <v>968</v>
      </c>
      <c r="AT700" s="47" t="s">
        <v>965</v>
      </c>
      <c r="AU700" s="47" t="s">
        <v>965</v>
      </c>
      <c r="AV700" s="47" t="s">
        <v>967</v>
      </c>
      <c r="AW700" s="47" t="s">
        <v>20</v>
      </c>
      <c r="AX700" s="47" t="s">
        <v>20</v>
      </c>
      <c r="AY700" s="42">
        <f>COUNTIFS($T700:$AX700,"P")</f>
        <v>17</v>
      </c>
      <c r="AZ700" s="42">
        <f>COUNTIFS($T700:$AX700,"HD")/2</f>
        <v>0</v>
      </c>
      <c r="BA700" s="42">
        <f>COUNTIFS($T700:$AX700,"DO")</f>
        <v>11</v>
      </c>
      <c r="BB700" s="1">
        <f>COUNTIFS($T700:$AX700,"UPL")</f>
        <v>0</v>
      </c>
      <c r="BC700" s="42">
        <f>COUNTIFS($T700:$AX700,"LWP")</f>
        <v>0</v>
      </c>
      <c r="BD700" s="42">
        <f>SUM(COUNTIFS($T700:$AX700,{"PAT","MAT"}))</f>
        <v>0</v>
      </c>
      <c r="BE700" s="42">
        <f>COUNTIFS($T700:$AX700,"HO")</f>
        <v>0</v>
      </c>
      <c r="BF700" s="42">
        <f>COUNTIFS($T700:$AX700,"NA")</f>
        <v>0</v>
      </c>
      <c r="BG700" s="42">
        <f>COUNTIFS($T700:$AX700,"PL")</f>
        <v>1</v>
      </c>
      <c r="BH700" s="42">
        <f>COUNTIFS($T700:$AX700,"CL")</f>
        <v>2</v>
      </c>
      <c r="BI700" s="42">
        <f>COUNTIFS($T700:$AX700,"BL")</f>
        <v>0</v>
      </c>
      <c r="BJ700" s="42">
        <f>COUNTIFS($T700:$AX700,"CO")</f>
        <v>0</v>
      </c>
      <c r="BK700" s="42">
        <f t="shared" si="63"/>
        <v>3</v>
      </c>
      <c r="BL700" s="42">
        <f t="shared" si="64"/>
        <v>1</v>
      </c>
      <c r="BM700" s="42">
        <f t="shared" si="65"/>
        <v>1</v>
      </c>
      <c r="BN700" s="42">
        <f>SUM(AY700:BJ700)+SUM(COUNTIFS(Q700:AX700,{"TERM","RESIGNED"}))</f>
        <v>31</v>
      </c>
      <c r="BO700" s="1" t="s">
        <v>45</v>
      </c>
      <c r="BP700" s="42" t="s">
        <v>1018</v>
      </c>
      <c r="BQ700" s="34"/>
    </row>
    <row r="701" spans="1:69" x14ac:dyDescent="0.25">
      <c r="A701" s="32">
        <f t="shared" si="66"/>
        <v>699</v>
      </c>
      <c r="B701" s="1" t="s">
        <v>172</v>
      </c>
      <c r="C701" s="1">
        <v>600275</v>
      </c>
      <c r="D701" s="27">
        <v>600275</v>
      </c>
      <c r="E701" s="1" t="s">
        <v>945</v>
      </c>
      <c r="F701" s="34" t="s">
        <v>841</v>
      </c>
      <c r="G701" s="34" t="s">
        <v>190</v>
      </c>
      <c r="H701" s="30">
        <v>44902</v>
      </c>
      <c r="I701" s="30" t="s">
        <v>39</v>
      </c>
      <c r="J701" s="30" t="s">
        <v>39</v>
      </c>
      <c r="K701" s="42">
        <f t="shared" ca="1" si="61"/>
        <v>400</v>
      </c>
      <c r="L701" s="44" t="str">
        <f t="shared" si="62"/>
        <v>Billable</v>
      </c>
      <c r="M701" s="34" t="s">
        <v>187</v>
      </c>
      <c r="N701" s="1" t="s">
        <v>270</v>
      </c>
      <c r="O701" s="1" t="s">
        <v>42</v>
      </c>
      <c r="P701" s="1"/>
      <c r="Q701" s="1"/>
      <c r="R701" s="1" t="s">
        <v>43</v>
      </c>
      <c r="S701" s="33" t="s">
        <v>292</v>
      </c>
      <c r="T701" s="47" t="s">
        <v>965</v>
      </c>
      <c r="U701" s="47" t="s">
        <v>20</v>
      </c>
      <c r="V701" s="47" t="s">
        <v>20</v>
      </c>
      <c r="W701" s="47" t="s">
        <v>965</v>
      </c>
      <c r="X701" s="47" t="s">
        <v>967</v>
      </c>
      <c r="Y701" s="47" t="s">
        <v>965</v>
      </c>
      <c r="Z701" s="47" t="s">
        <v>965</v>
      </c>
      <c r="AA701" s="47" t="s">
        <v>965</v>
      </c>
      <c r="AB701" s="47" t="s">
        <v>20</v>
      </c>
      <c r="AC701" s="47" t="s">
        <v>20</v>
      </c>
      <c r="AD701" s="47" t="s">
        <v>965</v>
      </c>
      <c r="AE701" s="47" t="s">
        <v>965</v>
      </c>
      <c r="AF701" s="47" t="s">
        <v>967</v>
      </c>
      <c r="AG701" s="47" t="s">
        <v>965</v>
      </c>
      <c r="AH701" s="47" t="s">
        <v>965</v>
      </c>
      <c r="AI701" s="47" t="s">
        <v>20</v>
      </c>
      <c r="AJ701" s="47" t="s">
        <v>20</v>
      </c>
      <c r="AK701" s="47" t="s">
        <v>965</v>
      </c>
      <c r="AL701" s="47" t="s">
        <v>965</v>
      </c>
      <c r="AM701" s="47" t="s">
        <v>965</v>
      </c>
      <c r="AN701" s="47" t="s">
        <v>965</v>
      </c>
      <c r="AO701" s="47" t="s">
        <v>965</v>
      </c>
      <c r="AP701" s="47" t="s">
        <v>20</v>
      </c>
      <c r="AQ701" s="47" t="s">
        <v>20</v>
      </c>
      <c r="AR701" s="47" t="s">
        <v>20</v>
      </c>
      <c r="AS701" s="47" t="s">
        <v>968</v>
      </c>
      <c r="AT701" s="47" t="s">
        <v>967</v>
      </c>
      <c r="AU701" s="47" t="s">
        <v>965</v>
      </c>
      <c r="AV701" s="47" t="s">
        <v>965</v>
      </c>
      <c r="AW701" s="47" t="s">
        <v>20</v>
      </c>
      <c r="AX701" s="47" t="s">
        <v>20</v>
      </c>
      <c r="AY701" s="42">
        <f>COUNTIFS($T701:$AX701,"P")</f>
        <v>16</v>
      </c>
      <c r="AZ701" s="42">
        <f>COUNTIFS($T701:$AX701,"HD")/2</f>
        <v>0</v>
      </c>
      <c r="BA701" s="42">
        <f>COUNTIFS($T701:$AX701,"DO")</f>
        <v>11</v>
      </c>
      <c r="BB701" s="1">
        <f>COUNTIFS($T701:$AX701,"UPL")</f>
        <v>0</v>
      </c>
      <c r="BC701" s="42">
        <f>COUNTIFS($T701:$AX701,"LWP")</f>
        <v>0</v>
      </c>
      <c r="BD701" s="42">
        <f>SUM(COUNTIFS($T701:$AX701,{"PAT","MAT"}))</f>
        <v>0</v>
      </c>
      <c r="BE701" s="42">
        <f>COUNTIFS($T701:$AX701,"HO")</f>
        <v>0</v>
      </c>
      <c r="BF701" s="42">
        <f>COUNTIFS($T701:$AX701,"NA")</f>
        <v>0</v>
      </c>
      <c r="BG701" s="42">
        <f>COUNTIFS($T701:$AX701,"PL")</f>
        <v>1</v>
      </c>
      <c r="BH701" s="42">
        <f>COUNTIFS($T701:$AX701,"CL")</f>
        <v>3</v>
      </c>
      <c r="BI701" s="42">
        <f>COUNTIFS($T701:$AX701,"BL")</f>
        <v>0</v>
      </c>
      <c r="BJ701" s="42">
        <f>COUNTIFS($T701:$AX701,"CO")</f>
        <v>0</v>
      </c>
      <c r="BK701" s="42">
        <f t="shared" si="63"/>
        <v>4</v>
      </c>
      <c r="BL701" s="42">
        <f t="shared" si="64"/>
        <v>0</v>
      </c>
      <c r="BM701" s="42">
        <f t="shared" si="65"/>
        <v>1</v>
      </c>
      <c r="BN701" s="42">
        <f>SUM(AY701:BJ701)+SUM(COUNTIFS(Q701:AX701,{"TERM","RESIGNED"}))</f>
        <v>31</v>
      </c>
      <c r="BO701" s="1" t="s">
        <v>45</v>
      </c>
      <c r="BP701" s="42" t="s">
        <v>1018</v>
      </c>
      <c r="BQ701" s="34"/>
    </row>
    <row r="702" spans="1:69" x14ac:dyDescent="0.25">
      <c r="A702" s="32">
        <f t="shared" si="66"/>
        <v>700</v>
      </c>
      <c r="B702" s="1" t="s">
        <v>172</v>
      </c>
      <c r="C702" s="1">
        <v>600280</v>
      </c>
      <c r="D702" s="27">
        <v>600280</v>
      </c>
      <c r="E702" s="1" t="s">
        <v>945</v>
      </c>
      <c r="F702" s="34" t="s">
        <v>842</v>
      </c>
      <c r="G702" s="34" t="s">
        <v>190</v>
      </c>
      <c r="H702" s="30">
        <v>44902</v>
      </c>
      <c r="I702" s="30" t="s">
        <v>39</v>
      </c>
      <c r="J702" s="30" t="s">
        <v>39</v>
      </c>
      <c r="K702" s="42">
        <f t="shared" ca="1" si="61"/>
        <v>400</v>
      </c>
      <c r="L702" s="44" t="str">
        <f t="shared" si="62"/>
        <v>Billable</v>
      </c>
      <c r="M702" s="34" t="s">
        <v>187</v>
      </c>
      <c r="N702" s="1" t="s">
        <v>270</v>
      </c>
      <c r="O702" s="1" t="s">
        <v>42</v>
      </c>
      <c r="P702" s="1"/>
      <c r="Q702" s="1"/>
      <c r="R702" s="1" t="s">
        <v>43</v>
      </c>
      <c r="S702" s="33" t="s">
        <v>277</v>
      </c>
      <c r="T702" s="47" t="s">
        <v>965</v>
      </c>
      <c r="U702" s="47" t="s">
        <v>20</v>
      </c>
      <c r="V702" s="47" t="s">
        <v>20</v>
      </c>
      <c r="W702" s="47" t="s">
        <v>965</v>
      </c>
      <c r="X702" s="47" t="s">
        <v>965</v>
      </c>
      <c r="Y702" s="47" t="s">
        <v>965</v>
      </c>
      <c r="Z702" s="47" t="s">
        <v>965</v>
      </c>
      <c r="AA702" s="47" t="s">
        <v>967</v>
      </c>
      <c r="AB702" s="47" t="s">
        <v>20</v>
      </c>
      <c r="AC702" s="47" t="s">
        <v>20</v>
      </c>
      <c r="AD702" s="47" t="s">
        <v>965</v>
      </c>
      <c r="AE702" s="47" t="s">
        <v>965</v>
      </c>
      <c r="AF702" s="47" t="s">
        <v>965</v>
      </c>
      <c r="AG702" s="47" t="s">
        <v>965</v>
      </c>
      <c r="AH702" s="47" t="s">
        <v>965</v>
      </c>
      <c r="AI702" s="47" t="s">
        <v>20</v>
      </c>
      <c r="AJ702" s="47" t="s">
        <v>20</v>
      </c>
      <c r="AK702" s="47" t="s">
        <v>965</v>
      </c>
      <c r="AL702" s="47" t="s">
        <v>968</v>
      </c>
      <c r="AM702" s="47" t="s">
        <v>965</v>
      </c>
      <c r="AN702" s="47" t="s">
        <v>965</v>
      </c>
      <c r="AO702" s="47" t="s">
        <v>965</v>
      </c>
      <c r="AP702" s="47" t="s">
        <v>20</v>
      </c>
      <c r="AQ702" s="47" t="s">
        <v>20</v>
      </c>
      <c r="AR702" s="47" t="s">
        <v>20</v>
      </c>
      <c r="AS702" s="47" t="s">
        <v>968</v>
      </c>
      <c r="AT702" s="47" t="s">
        <v>967</v>
      </c>
      <c r="AU702" s="47" t="s">
        <v>965</v>
      </c>
      <c r="AV702" s="47" t="s">
        <v>965</v>
      </c>
      <c r="AW702" s="47" t="s">
        <v>20</v>
      </c>
      <c r="AX702" s="47" t="s">
        <v>20</v>
      </c>
      <c r="AY702" s="42">
        <f>COUNTIFS($T702:$AX702,"P")</f>
        <v>16</v>
      </c>
      <c r="AZ702" s="42">
        <f>COUNTIFS($T702:$AX702,"HD")/2</f>
        <v>0</v>
      </c>
      <c r="BA702" s="42">
        <f>COUNTIFS($T702:$AX702,"DO")</f>
        <v>11</v>
      </c>
      <c r="BB702" s="1">
        <f>COUNTIFS($T702:$AX702,"UPL")</f>
        <v>0</v>
      </c>
      <c r="BC702" s="42">
        <f>COUNTIFS($T702:$AX702,"LWP")</f>
        <v>0</v>
      </c>
      <c r="BD702" s="42">
        <f>SUM(COUNTIFS($T702:$AX702,{"PAT","MAT"}))</f>
        <v>0</v>
      </c>
      <c r="BE702" s="42">
        <f>COUNTIFS($T702:$AX702,"HO")</f>
        <v>0</v>
      </c>
      <c r="BF702" s="42">
        <f>COUNTIFS($T702:$AX702,"NA")</f>
        <v>0</v>
      </c>
      <c r="BG702" s="42">
        <f>COUNTIFS($T702:$AX702,"PL")</f>
        <v>2</v>
      </c>
      <c r="BH702" s="42">
        <f>COUNTIFS($T702:$AX702,"CL")</f>
        <v>2</v>
      </c>
      <c r="BI702" s="42">
        <f>COUNTIFS($T702:$AX702,"BL")</f>
        <v>0</v>
      </c>
      <c r="BJ702" s="42">
        <f>COUNTIFS($T702:$AX702,"CO")</f>
        <v>0</v>
      </c>
      <c r="BK702" s="42">
        <f t="shared" si="63"/>
        <v>4</v>
      </c>
      <c r="BL702" s="42">
        <f t="shared" si="64"/>
        <v>0</v>
      </c>
      <c r="BM702" s="42">
        <f t="shared" si="65"/>
        <v>1</v>
      </c>
      <c r="BN702" s="42">
        <f>SUM(AY702:BJ702)+SUM(COUNTIFS(Q702:AX702,{"TERM","RESIGNED"}))</f>
        <v>31</v>
      </c>
      <c r="BO702" s="1" t="s">
        <v>45</v>
      </c>
      <c r="BP702" s="42" t="s">
        <v>1018</v>
      </c>
      <c r="BQ702" s="34"/>
    </row>
    <row r="703" spans="1:69" x14ac:dyDescent="0.25">
      <c r="A703" s="32">
        <f t="shared" si="66"/>
        <v>701</v>
      </c>
      <c r="B703" s="1" t="s">
        <v>172</v>
      </c>
      <c r="C703" s="1">
        <v>104480</v>
      </c>
      <c r="D703" s="27">
        <v>104480</v>
      </c>
      <c r="E703" s="1" t="s">
        <v>946</v>
      </c>
      <c r="F703" s="34" t="s">
        <v>849</v>
      </c>
      <c r="G703" s="34" t="s">
        <v>190</v>
      </c>
      <c r="H703" s="30">
        <v>44904</v>
      </c>
      <c r="I703" s="30" t="s">
        <v>39</v>
      </c>
      <c r="J703" s="30" t="s">
        <v>39</v>
      </c>
      <c r="K703" s="42">
        <f t="shared" ca="1" si="61"/>
        <v>398</v>
      </c>
      <c r="L703" s="44" t="str">
        <f t="shared" si="62"/>
        <v>Billable</v>
      </c>
      <c r="M703" s="34" t="s">
        <v>187</v>
      </c>
      <c r="N703" s="1" t="s">
        <v>41</v>
      </c>
      <c r="O703" s="1" t="s">
        <v>42</v>
      </c>
      <c r="P703" s="1"/>
      <c r="Q703" s="1"/>
      <c r="R703" s="1" t="s">
        <v>43</v>
      </c>
      <c r="S703" s="33" t="s">
        <v>302</v>
      </c>
      <c r="T703" s="47" t="s">
        <v>965</v>
      </c>
      <c r="U703" s="47" t="s">
        <v>20</v>
      </c>
      <c r="V703" s="47" t="s">
        <v>20</v>
      </c>
      <c r="W703" s="47" t="s">
        <v>965</v>
      </c>
      <c r="X703" s="47" t="s">
        <v>965</v>
      </c>
      <c r="Y703" s="47" t="s">
        <v>965</v>
      </c>
      <c r="Z703" s="47" t="s">
        <v>965</v>
      </c>
      <c r="AA703" s="47" t="s">
        <v>965</v>
      </c>
      <c r="AB703" s="47" t="s">
        <v>20</v>
      </c>
      <c r="AC703" s="47" t="s">
        <v>20</v>
      </c>
      <c r="AD703" s="47" t="s">
        <v>965</v>
      </c>
      <c r="AE703" s="47" t="s">
        <v>965</v>
      </c>
      <c r="AF703" s="47" t="s">
        <v>965</v>
      </c>
      <c r="AG703" s="47" t="s">
        <v>965</v>
      </c>
      <c r="AH703" s="47" t="s">
        <v>965</v>
      </c>
      <c r="AI703" s="47" t="s">
        <v>20</v>
      </c>
      <c r="AJ703" s="47" t="s">
        <v>20</v>
      </c>
      <c r="AK703" s="47" t="s">
        <v>965</v>
      </c>
      <c r="AL703" s="47" t="s">
        <v>965</v>
      </c>
      <c r="AM703" s="47" t="s">
        <v>965</v>
      </c>
      <c r="AN703" s="47" t="s">
        <v>965</v>
      </c>
      <c r="AO703" s="47" t="s">
        <v>967</v>
      </c>
      <c r="AP703" s="47" t="s">
        <v>20</v>
      </c>
      <c r="AQ703" s="47" t="s">
        <v>20</v>
      </c>
      <c r="AR703" s="47" t="s">
        <v>20</v>
      </c>
      <c r="AS703" s="47" t="s">
        <v>965</v>
      </c>
      <c r="AT703" s="47" t="s">
        <v>965</v>
      </c>
      <c r="AU703" s="47" t="s">
        <v>965</v>
      </c>
      <c r="AV703" s="47" t="s">
        <v>21</v>
      </c>
      <c r="AW703" s="47" t="s">
        <v>20</v>
      </c>
      <c r="AX703" s="47" t="s">
        <v>20</v>
      </c>
      <c r="AY703" s="42">
        <f>COUNTIFS($T703:$AX703,"P")</f>
        <v>18</v>
      </c>
      <c r="AZ703" s="42">
        <f>COUNTIFS($T703:$AX703,"HD")/2</f>
        <v>0</v>
      </c>
      <c r="BA703" s="42">
        <f>COUNTIFS($T703:$AX703,"DO")</f>
        <v>11</v>
      </c>
      <c r="BB703" s="1">
        <f>COUNTIFS($T703:$AX703,"UPL")</f>
        <v>1</v>
      </c>
      <c r="BC703" s="42">
        <f>COUNTIFS($T703:$AX703,"LWP")</f>
        <v>0</v>
      </c>
      <c r="BD703" s="42">
        <f>SUM(COUNTIFS($T703:$AX703,{"PAT","MAT"}))</f>
        <v>0</v>
      </c>
      <c r="BE703" s="42">
        <f>COUNTIFS($T703:$AX703,"HO")</f>
        <v>0</v>
      </c>
      <c r="BF703" s="42">
        <f>COUNTIFS($T703:$AX703,"NA")</f>
        <v>0</v>
      </c>
      <c r="BG703" s="42">
        <f>COUNTIFS($T703:$AX703,"PL")</f>
        <v>0</v>
      </c>
      <c r="BH703" s="42">
        <f>COUNTIFS($T703:$AX703,"CL")</f>
        <v>1</v>
      </c>
      <c r="BI703" s="42">
        <f>COUNTIFS($T703:$AX703,"BL")</f>
        <v>0</v>
      </c>
      <c r="BJ703" s="42">
        <f>COUNTIFS($T703:$AX703,"CO")</f>
        <v>0</v>
      </c>
      <c r="BK703" s="42">
        <f t="shared" si="63"/>
        <v>1</v>
      </c>
      <c r="BL703" s="42">
        <f t="shared" si="64"/>
        <v>1</v>
      </c>
      <c r="BM703" s="42">
        <f t="shared" si="65"/>
        <v>1</v>
      </c>
      <c r="BN703" s="42">
        <f>SUM(AY703:BJ703)+SUM(COUNTIFS(Q703:AX703,{"TERM","RESIGNED"}))</f>
        <v>31</v>
      </c>
      <c r="BO703" s="1" t="s">
        <v>45</v>
      </c>
      <c r="BP703" s="42" t="s">
        <v>1019</v>
      </c>
      <c r="BQ703" s="34"/>
    </row>
    <row r="704" spans="1:69" x14ac:dyDescent="0.25">
      <c r="A704" s="32">
        <f t="shared" si="66"/>
        <v>702</v>
      </c>
      <c r="B704" s="1" t="s">
        <v>172</v>
      </c>
      <c r="C704" s="1">
        <v>104510</v>
      </c>
      <c r="D704" s="27">
        <v>104510</v>
      </c>
      <c r="E704" s="1" t="s">
        <v>945</v>
      </c>
      <c r="F704" s="34" t="s">
        <v>844</v>
      </c>
      <c r="G704" s="34" t="s">
        <v>123</v>
      </c>
      <c r="H704" s="30">
        <v>44904</v>
      </c>
      <c r="I704" s="30" t="s">
        <v>39</v>
      </c>
      <c r="J704" s="30" t="s">
        <v>39</v>
      </c>
      <c r="K704" s="42">
        <f t="shared" ca="1" si="61"/>
        <v>398</v>
      </c>
      <c r="L704" s="44" t="str">
        <f t="shared" si="62"/>
        <v>Billable</v>
      </c>
      <c r="M704" s="34" t="s">
        <v>124</v>
      </c>
      <c r="N704" s="1" t="s">
        <v>41</v>
      </c>
      <c r="O704" s="1" t="s">
        <v>42</v>
      </c>
      <c r="P704" s="1"/>
      <c r="Q704" s="1"/>
      <c r="R704" s="1" t="s">
        <v>43</v>
      </c>
      <c r="S704" s="33" t="s">
        <v>148</v>
      </c>
      <c r="T704" s="47" t="s">
        <v>965</v>
      </c>
      <c r="U704" s="47" t="s">
        <v>20</v>
      </c>
      <c r="V704" s="47" t="s">
        <v>20</v>
      </c>
      <c r="W704" s="47" t="s">
        <v>965</v>
      </c>
      <c r="X704" s="47" t="s">
        <v>967</v>
      </c>
      <c r="Y704" s="47" t="s">
        <v>965</v>
      </c>
      <c r="Z704" s="47" t="s">
        <v>965</v>
      </c>
      <c r="AA704" s="47" t="s">
        <v>965</v>
      </c>
      <c r="AB704" s="47" t="s">
        <v>20</v>
      </c>
      <c r="AC704" s="47" t="s">
        <v>20</v>
      </c>
      <c r="AD704" s="47" t="s">
        <v>965</v>
      </c>
      <c r="AE704" s="47" t="s">
        <v>965</v>
      </c>
      <c r="AF704" s="47" t="s">
        <v>965</v>
      </c>
      <c r="AG704" s="47" t="s">
        <v>965</v>
      </c>
      <c r="AH704" s="47" t="s">
        <v>965</v>
      </c>
      <c r="AI704" s="47" t="s">
        <v>20</v>
      </c>
      <c r="AJ704" s="47" t="s">
        <v>20</v>
      </c>
      <c r="AK704" s="47" t="s">
        <v>965</v>
      </c>
      <c r="AL704" s="47" t="s">
        <v>965</v>
      </c>
      <c r="AM704" s="47" t="s">
        <v>965</v>
      </c>
      <c r="AN704" s="47" t="s">
        <v>965</v>
      </c>
      <c r="AO704" s="47" t="s">
        <v>966</v>
      </c>
      <c r="AP704" s="47" t="s">
        <v>20</v>
      </c>
      <c r="AQ704" s="47" t="s">
        <v>20</v>
      </c>
      <c r="AR704" s="47" t="s">
        <v>20</v>
      </c>
      <c r="AS704" s="47" t="s">
        <v>965</v>
      </c>
      <c r="AT704" s="47" t="s">
        <v>965</v>
      </c>
      <c r="AU704" s="47" t="s">
        <v>967</v>
      </c>
      <c r="AV704" s="47" t="s">
        <v>968</v>
      </c>
      <c r="AW704" s="47" t="s">
        <v>20</v>
      </c>
      <c r="AX704" s="47" t="s">
        <v>20</v>
      </c>
      <c r="AY704" s="42">
        <f>COUNTIFS($T704:$AX704,"P")</f>
        <v>16</v>
      </c>
      <c r="AZ704" s="42">
        <f>COUNTIFS($T704:$AX704,"HD")/2</f>
        <v>0.5</v>
      </c>
      <c r="BA704" s="42">
        <f>COUNTIFS($T704:$AX704,"DO")</f>
        <v>11</v>
      </c>
      <c r="BB704" s="1">
        <f>COUNTIFS($T704:$AX704,"UPL")</f>
        <v>0</v>
      </c>
      <c r="BC704" s="42">
        <f>COUNTIFS($T704:$AX704,"LWP")</f>
        <v>0</v>
      </c>
      <c r="BD704" s="42">
        <f>SUM(COUNTIFS($T704:$AX704,{"PAT","MAT"}))</f>
        <v>0</v>
      </c>
      <c r="BE704" s="42">
        <f>COUNTIFS($T704:$AX704,"HO")</f>
        <v>0</v>
      </c>
      <c r="BF704" s="42">
        <f>COUNTIFS($T704:$AX704,"NA")</f>
        <v>0</v>
      </c>
      <c r="BG704" s="42">
        <f>COUNTIFS($T704:$AX704,"PL")</f>
        <v>1</v>
      </c>
      <c r="BH704" s="42">
        <f>COUNTIFS($T704:$AX704,"CL")</f>
        <v>2</v>
      </c>
      <c r="BI704" s="42">
        <f>COUNTIFS($T704:$AX704,"BL")</f>
        <v>0</v>
      </c>
      <c r="BJ704" s="42">
        <f>COUNTIFS($T704:$AX704,"CO")</f>
        <v>0</v>
      </c>
      <c r="BK704" s="42">
        <f t="shared" si="63"/>
        <v>3</v>
      </c>
      <c r="BL704" s="42">
        <f t="shared" si="64"/>
        <v>0</v>
      </c>
      <c r="BM704" s="42">
        <f t="shared" si="65"/>
        <v>1</v>
      </c>
      <c r="BN704" s="42">
        <f>SUM(AY704:BJ704)+SUM(COUNTIFS(Q704:AX704,{"TERM","RESIGNED"}))</f>
        <v>30.5</v>
      </c>
      <c r="BO704" s="1" t="s">
        <v>45</v>
      </c>
      <c r="BP704" s="42" t="s">
        <v>1023</v>
      </c>
      <c r="BQ704" s="34"/>
    </row>
    <row r="705" spans="1:69" x14ac:dyDescent="0.25">
      <c r="A705" s="32">
        <f t="shared" si="66"/>
        <v>703</v>
      </c>
      <c r="B705" s="1" t="s">
        <v>172</v>
      </c>
      <c r="C705" s="1">
        <v>104514</v>
      </c>
      <c r="D705" s="27">
        <v>104514</v>
      </c>
      <c r="E705" s="1" t="s">
        <v>946</v>
      </c>
      <c r="F705" s="34" t="s">
        <v>845</v>
      </c>
      <c r="G705" s="34" t="s">
        <v>123</v>
      </c>
      <c r="H705" s="30">
        <v>44904</v>
      </c>
      <c r="I705" s="30" t="s">
        <v>39</v>
      </c>
      <c r="J705" s="30" t="s">
        <v>39</v>
      </c>
      <c r="K705" s="42">
        <f t="shared" ca="1" si="61"/>
        <v>398</v>
      </c>
      <c r="L705" s="44" t="str">
        <f t="shared" si="62"/>
        <v>Billable</v>
      </c>
      <c r="M705" s="34" t="s">
        <v>124</v>
      </c>
      <c r="N705" s="1" t="s">
        <v>41</v>
      </c>
      <c r="O705" s="1" t="s">
        <v>42</v>
      </c>
      <c r="P705" s="1"/>
      <c r="Q705" s="1"/>
      <c r="R705" s="1" t="s">
        <v>43</v>
      </c>
      <c r="S705" s="33" t="s">
        <v>381</v>
      </c>
      <c r="T705" s="47" t="s">
        <v>965</v>
      </c>
      <c r="U705" s="47" t="s">
        <v>20</v>
      </c>
      <c r="V705" s="47" t="s">
        <v>20</v>
      </c>
      <c r="W705" s="47" t="s">
        <v>965</v>
      </c>
      <c r="X705" s="47" t="s">
        <v>967</v>
      </c>
      <c r="Y705" s="47" t="s">
        <v>965</v>
      </c>
      <c r="Z705" s="47" t="s">
        <v>965</v>
      </c>
      <c r="AA705" s="47" t="s">
        <v>965</v>
      </c>
      <c r="AB705" s="47" t="s">
        <v>20</v>
      </c>
      <c r="AC705" s="47" t="s">
        <v>20</v>
      </c>
      <c r="AD705" s="47" t="s">
        <v>965</v>
      </c>
      <c r="AE705" s="47" t="s">
        <v>965</v>
      </c>
      <c r="AF705" s="47" t="s">
        <v>965</v>
      </c>
      <c r="AG705" s="47" t="s">
        <v>965</v>
      </c>
      <c r="AH705" s="47" t="s">
        <v>968</v>
      </c>
      <c r="AI705" s="47" t="s">
        <v>20</v>
      </c>
      <c r="AJ705" s="47" t="s">
        <v>20</v>
      </c>
      <c r="AK705" s="47" t="s">
        <v>965</v>
      </c>
      <c r="AL705" s="47" t="s">
        <v>965</v>
      </c>
      <c r="AM705" s="47" t="s">
        <v>965</v>
      </c>
      <c r="AN705" s="47" t="s">
        <v>965</v>
      </c>
      <c r="AO705" s="47" t="s">
        <v>965</v>
      </c>
      <c r="AP705" s="47" t="s">
        <v>20</v>
      </c>
      <c r="AQ705" s="47" t="s">
        <v>20</v>
      </c>
      <c r="AR705" s="47" t="s">
        <v>20</v>
      </c>
      <c r="AS705" s="47" t="s">
        <v>965</v>
      </c>
      <c r="AT705" s="47" t="s">
        <v>965</v>
      </c>
      <c r="AU705" s="47" t="s">
        <v>965</v>
      </c>
      <c r="AV705" s="47" t="s">
        <v>967</v>
      </c>
      <c r="AW705" s="47" t="s">
        <v>20</v>
      </c>
      <c r="AX705" s="47" t="s">
        <v>20</v>
      </c>
      <c r="AY705" s="42">
        <f>COUNTIFS($T705:$AX705,"P")</f>
        <v>17</v>
      </c>
      <c r="AZ705" s="42">
        <f>COUNTIFS($T705:$AX705,"HD")/2</f>
        <v>0</v>
      </c>
      <c r="BA705" s="42">
        <f>COUNTIFS($T705:$AX705,"DO")</f>
        <v>11</v>
      </c>
      <c r="BB705" s="1">
        <f>COUNTIFS($T705:$AX705,"UPL")</f>
        <v>0</v>
      </c>
      <c r="BC705" s="42">
        <f>COUNTIFS($T705:$AX705,"LWP")</f>
        <v>0</v>
      </c>
      <c r="BD705" s="42">
        <f>SUM(COUNTIFS($T705:$AX705,{"PAT","MAT"}))</f>
        <v>0</v>
      </c>
      <c r="BE705" s="42">
        <f>COUNTIFS($T705:$AX705,"HO")</f>
        <v>0</v>
      </c>
      <c r="BF705" s="42">
        <f>COUNTIFS($T705:$AX705,"NA")</f>
        <v>0</v>
      </c>
      <c r="BG705" s="42">
        <f>COUNTIFS($T705:$AX705,"PL")</f>
        <v>1</v>
      </c>
      <c r="BH705" s="42">
        <f>COUNTIFS($T705:$AX705,"CL")</f>
        <v>2</v>
      </c>
      <c r="BI705" s="42">
        <f>COUNTIFS($T705:$AX705,"BL")</f>
        <v>0</v>
      </c>
      <c r="BJ705" s="42">
        <f>COUNTIFS($T705:$AX705,"CO")</f>
        <v>0</v>
      </c>
      <c r="BK705" s="42">
        <f t="shared" si="63"/>
        <v>3</v>
      </c>
      <c r="BL705" s="42">
        <f t="shared" si="64"/>
        <v>1</v>
      </c>
      <c r="BM705" s="42">
        <f t="shared" si="65"/>
        <v>1</v>
      </c>
      <c r="BN705" s="42">
        <f>SUM(AY705:BJ705)+SUM(COUNTIFS(Q705:AX705,{"TERM","RESIGNED"}))</f>
        <v>31</v>
      </c>
      <c r="BO705" s="1" t="s">
        <v>45</v>
      </c>
      <c r="BP705" s="42" t="s">
        <v>1018</v>
      </c>
      <c r="BQ705" s="34"/>
    </row>
    <row r="706" spans="1:69" x14ac:dyDescent="0.25">
      <c r="A706" s="32">
        <f t="shared" si="66"/>
        <v>704</v>
      </c>
      <c r="B706" s="1" t="s">
        <v>172</v>
      </c>
      <c r="C706" s="1">
        <v>104517</v>
      </c>
      <c r="D706" s="27">
        <v>104517</v>
      </c>
      <c r="E706" s="1" t="s">
        <v>945</v>
      </c>
      <c r="F706" s="34" t="s">
        <v>846</v>
      </c>
      <c r="G706" s="34" t="s">
        <v>123</v>
      </c>
      <c r="H706" s="30">
        <v>44904</v>
      </c>
      <c r="I706" s="30" t="s">
        <v>39</v>
      </c>
      <c r="J706" s="30" t="s">
        <v>39</v>
      </c>
      <c r="K706" s="42">
        <f t="shared" ca="1" si="61"/>
        <v>398</v>
      </c>
      <c r="L706" s="44" t="str">
        <f t="shared" si="62"/>
        <v>Billable</v>
      </c>
      <c r="M706" s="34" t="s">
        <v>124</v>
      </c>
      <c r="N706" s="1" t="s">
        <v>41</v>
      </c>
      <c r="O706" s="1" t="s">
        <v>42</v>
      </c>
      <c r="P706" s="1"/>
      <c r="Q706" s="1"/>
      <c r="R706" s="1" t="s">
        <v>43</v>
      </c>
      <c r="S706" s="33" t="s">
        <v>381</v>
      </c>
      <c r="T706" s="47" t="s">
        <v>965</v>
      </c>
      <c r="U706" s="47" t="s">
        <v>20</v>
      </c>
      <c r="V706" s="47" t="s">
        <v>20</v>
      </c>
      <c r="W706" s="47" t="s">
        <v>970</v>
      </c>
      <c r="X706" s="47" t="s">
        <v>965</v>
      </c>
      <c r="Y706" s="47" t="s">
        <v>965</v>
      </c>
      <c r="Z706" s="47" t="s">
        <v>965</v>
      </c>
      <c r="AA706" s="47" t="s">
        <v>965</v>
      </c>
      <c r="AB706" s="47" t="s">
        <v>20</v>
      </c>
      <c r="AC706" s="47" t="s">
        <v>20</v>
      </c>
      <c r="AD706" s="47" t="s">
        <v>965</v>
      </c>
      <c r="AE706" s="47" t="s">
        <v>965</v>
      </c>
      <c r="AF706" s="47" t="s">
        <v>965</v>
      </c>
      <c r="AG706" s="47" t="s">
        <v>967</v>
      </c>
      <c r="AH706" s="47" t="s">
        <v>965</v>
      </c>
      <c r="AI706" s="47" t="s">
        <v>20</v>
      </c>
      <c r="AJ706" s="47" t="s">
        <v>20</v>
      </c>
      <c r="AK706" s="47" t="s">
        <v>965</v>
      </c>
      <c r="AL706" s="47" t="s">
        <v>968</v>
      </c>
      <c r="AM706" s="47" t="s">
        <v>965</v>
      </c>
      <c r="AN706" s="47" t="s">
        <v>965</v>
      </c>
      <c r="AO706" s="47" t="s">
        <v>965</v>
      </c>
      <c r="AP706" s="47" t="s">
        <v>20</v>
      </c>
      <c r="AQ706" s="47" t="s">
        <v>20</v>
      </c>
      <c r="AR706" s="47" t="s">
        <v>20</v>
      </c>
      <c r="AS706" s="47" t="s">
        <v>965</v>
      </c>
      <c r="AT706" s="47" t="s">
        <v>965</v>
      </c>
      <c r="AU706" s="47" t="s">
        <v>965</v>
      </c>
      <c r="AV706" s="47" t="s">
        <v>965</v>
      </c>
      <c r="AW706" s="47" t="s">
        <v>20</v>
      </c>
      <c r="AX706" s="47" t="s">
        <v>20</v>
      </c>
      <c r="AY706" s="42">
        <f>COUNTIFS($T706:$AX706,"P")</f>
        <v>17</v>
      </c>
      <c r="AZ706" s="42">
        <f>COUNTIFS($T706:$AX706,"HD")/2</f>
        <v>0</v>
      </c>
      <c r="BA706" s="42">
        <f>COUNTIFS($T706:$AX706,"DO")</f>
        <v>11</v>
      </c>
      <c r="BB706" s="1">
        <f>COUNTIFS($T706:$AX706,"UPL")</f>
        <v>0</v>
      </c>
      <c r="BC706" s="42">
        <f>COUNTIFS($T706:$AX706,"LWP")</f>
        <v>0</v>
      </c>
      <c r="BD706" s="42">
        <f>SUM(COUNTIFS($T706:$AX706,{"PAT","MAT"}))</f>
        <v>0</v>
      </c>
      <c r="BE706" s="42">
        <f>COUNTIFS($T706:$AX706,"HO")</f>
        <v>0</v>
      </c>
      <c r="BF706" s="42">
        <f>COUNTIFS($T706:$AX706,"NA")</f>
        <v>0</v>
      </c>
      <c r="BG706" s="42">
        <f>COUNTIFS($T706:$AX706,"PL")</f>
        <v>1</v>
      </c>
      <c r="BH706" s="42">
        <f>COUNTIFS($T706:$AX706,"CL")</f>
        <v>1</v>
      </c>
      <c r="BI706" s="42">
        <f>COUNTIFS($T706:$AX706,"BL")</f>
        <v>1</v>
      </c>
      <c r="BJ706" s="42">
        <f>COUNTIFS($T706:$AX706,"CO")</f>
        <v>0</v>
      </c>
      <c r="BK706" s="42">
        <f t="shared" si="63"/>
        <v>3</v>
      </c>
      <c r="BL706" s="42">
        <f t="shared" si="64"/>
        <v>1</v>
      </c>
      <c r="BM706" s="42">
        <f t="shared" si="65"/>
        <v>1</v>
      </c>
      <c r="BN706" s="42">
        <f>SUM(AY706:BJ706)+SUM(COUNTIFS(Q706:AX706,{"TERM","RESIGNED"}))</f>
        <v>31</v>
      </c>
      <c r="BO706" s="1" t="s">
        <v>45</v>
      </c>
      <c r="BP706" s="42" t="s">
        <v>1018</v>
      </c>
      <c r="BQ706" s="34"/>
    </row>
    <row r="707" spans="1:69" x14ac:dyDescent="0.25">
      <c r="A707" s="32">
        <f t="shared" si="66"/>
        <v>705</v>
      </c>
      <c r="B707" s="1" t="s">
        <v>172</v>
      </c>
      <c r="C707" s="1">
        <v>104518</v>
      </c>
      <c r="D707" s="27">
        <v>104518</v>
      </c>
      <c r="E707" s="1" t="s">
        <v>945</v>
      </c>
      <c r="F707" s="34" t="s">
        <v>847</v>
      </c>
      <c r="G707" s="34" t="s">
        <v>123</v>
      </c>
      <c r="H707" s="30">
        <v>44904</v>
      </c>
      <c r="I707" s="30" t="s">
        <v>39</v>
      </c>
      <c r="J707" s="30" t="s">
        <v>39</v>
      </c>
      <c r="K707" s="42">
        <f t="shared" ref="K707:K770" ca="1" si="67">IF(O707="ACTIVE",(TODAY()-H707),(J707-H707))</f>
        <v>398</v>
      </c>
      <c r="L707" s="44" t="str">
        <f t="shared" ref="L707:L770" si="68">IF(OR(M707="Email Verification",M707="Operations",M707="OJT",M707="Bottom Quartile Group",M707="Training"),"Billable","Non Billable")</f>
        <v>Billable</v>
      </c>
      <c r="M707" s="34" t="s">
        <v>124</v>
      </c>
      <c r="N707" s="1" t="s">
        <v>41</v>
      </c>
      <c r="O707" s="1" t="s">
        <v>42</v>
      </c>
      <c r="P707" s="1"/>
      <c r="Q707" s="1"/>
      <c r="R707" s="1" t="s">
        <v>43</v>
      </c>
      <c r="S707" s="33" t="s">
        <v>148</v>
      </c>
      <c r="T707" s="47" t="s">
        <v>965</v>
      </c>
      <c r="U707" s="47" t="s">
        <v>20</v>
      </c>
      <c r="V707" s="47" t="s">
        <v>20</v>
      </c>
      <c r="W707" s="47" t="s">
        <v>965</v>
      </c>
      <c r="X707" s="47" t="s">
        <v>967</v>
      </c>
      <c r="Y707" s="47" t="s">
        <v>965</v>
      </c>
      <c r="Z707" s="47" t="s">
        <v>968</v>
      </c>
      <c r="AA707" s="47" t="s">
        <v>965</v>
      </c>
      <c r="AB707" s="47" t="s">
        <v>20</v>
      </c>
      <c r="AC707" s="47" t="s">
        <v>20</v>
      </c>
      <c r="AD707" s="47" t="s">
        <v>965</v>
      </c>
      <c r="AE707" s="47" t="s">
        <v>965</v>
      </c>
      <c r="AF707" s="47" t="s">
        <v>965</v>
      </c>
      <c r="AG707" s="47" t="s">
        <v>965</v>
      </c>
      <c r="AH707" s="47" t="s">
        <v>965</v>
      </c>
      <c r="AI707" s="47" t="s">
        <v>20</v>
      </c>
      <c r="AJ707" s="47" t="s">
        <v>20</v>
      </c>
      <c r="AK707" s="47" t="s">
        <v>965</v>
      </c>
      <c r="AL707" s="47" t="s">
        <v>965</v>
      </c>
      <c r="AM707" s="47" t="s">
        <v>965</v>
      </c>
      <c r="AN707" s="47" t="s">
        <v>965</v>
      </c>
      <c r="AO707" s="47" t="s">
        <v>965</v>
      </c>
      <c r="AP707" s="47" t="s">
        <v>20</v>
      </c>
      <c r="AQ707" s="47" t="s">
        <v>20</v>
      </c>
      <c r="AR707" s="47" t="s">
        <v>20</v>
      </c>
      <c r="AS707" s="47" t="s">
        <v>965</v>
      </c>
      <c r="AT707" s="47" t="s">
        <v>965</v>
      </c>
      <c r="AU707" s="47" t="s">
        <v>965</v>
      </c>
      <c r="AV707" s="47" t="s">
        <v>967</v>
      </c>
      <c r="AW707" s="47" t="s">
        <v>20</v>
      </c>
      <c r="AX707" s="47" t="s">
        <v>20</v>
      </c>
      <c r="AY707" s="42">
        <f>COUNTIFS($T707:$AX707,"P")</f>
        <v>17</v>
      </c>
      <c r="AZ707" s="42">
        <f>COUNTIFS($T707:$AX707,"HD")/2</f>
        <v>0</v>
      </c>
      <c r="BA707" s="42">
        <f>COUNTIFS($T707:$AX707,"DO")</f>
        <v>11</v>
      </c>
      <c r="BB707" s="1">
        <f>COUNTIFS($T707:$AX707,"UPL")</f>
        <v>0</v>
      </c>
      <c r="BC707" s="42">
        <f>COUNTIFS($T707:$AX707,"LWP")</f>
        <v>0</v>
      </c>
      <c r="BD707" s="42">
        <f>SUM(COUNTIFS($T707:$AX707,{"PAT","MAT"}))</f>
        <v>0</v>
      </c>
      <c r="BE707" s="42">
        <f>COUNTIFS($T707:$AX707,"HO")</f>
        <v>0</v>
      </c>
      <c r="BF707" s="42">
        <f>COUNTIFS($T707:$AX707,"NA")</f>
        <v>0</v>
      </c>
      <c r="BG707" s="42">
        <f>COUNTIFS($T707:$AX707,"PL")</f>
        <v>1</v>
      </c>
      <c r="BH707" s="42">
        <f>COUNTIFS($T707:$AX707,"CL")</f>
        <v>2</v>
      </c>
      <c r="BI707" s="42">
        <f>COUNTIFS($T707:$AX707,"BL")</f>
        <v>0</v>
      </c>
      <c r="BJ707" s="42">
        <f>COUNTIFS($T707:$AX707,"CO")</f>
        <v>0</v>
      </c>
      <c r="BK707" s="42">
        <f t="shared" ref="BK707:BK770" si="69">SUM(BG707:BJ707)</f>
        <v>3</v>
      </c>
      <c r="BL707" s="42">
        <f t="shared" ref="BL707:BL770" si="70">IF(SUM(AY707+AZ707)&gt;=17,1,0)</f>
        <v>1</v>
      </c>
      <c r="BM707" s="42">
        <f t="shared" ref="BM707:BM770" si="71">IF(SUM(AY707+AZ707)&gt;=13,1,0)</f>
        <v>1</v>
      </c>
      <c r="BN707" s="42">
        <f>SUM(AY707:BJ707)+SUM(COUNTIFS(Q707:AX707,{"TERM","RESIGNED"}))</f>
        <v>31</v>
      </c>
      <c r="BO707" s="1" t="s">
        <v>45</v>
      </c>
      <c r="BP707" s="42" t="s">
        <v>1023</v>
      </c>
      <c r="BQ707" s="34"/>
    </row>
    <row r="708" spans="1:69" x14ac:dyDescent="0.25">
      <c r="A708" s="32">
        <f t="shared" si="66"/>
        <v>706</v>
      </c>
      <c r="B708" s="1" t="s">
        <v>172</v>
      </c>
      <c r="C708" s="1">
        <v>104531</v>
      </c>
      <c r="D708" s="27">
        <v>104531</v>
      </c>
      <c r="E708" s="1" t="s">
        <v>945</v>
      </c>
      <c r="F708" s="34" t="s">
        <v>843</v>
      </c>
      <c r="G708" s="34" t="s">
        <v>186</v>
      </c>
      <c r="H708" s="30">
        <v>44904</v>
      </c>
      <c r="I708" s="30" t="s">
        <v>39</v>
      </c>
      <c r="J708" s="30" t="s">
        <v>39</v>
      </c>
      <c r="K708" s="42">
        <f t="shared" ca="1" si="67"/>
        <v>398</v>
      </c>
      <c r="L708" s="44" t="str">
        <f t="shared" si="68"/>
        <v>Billable</v>
      </c>
      <c r="M708" s="34" t="s">
        <v>187</v>
      </c>
      <c r="N708" s="1" t="s">
        <v>41</v>
      </c>
      <c r="O708" s="1" t="s">
        <v>42</v>
      </c>
      <c r="P708" s="1"/>
      <c r="Q708" s="1"/>
      <c r="R708" s="1" t="s">
        <v>43</v>
      </c>
      <c r="S708" s="33" t="s">
        <v>304</v>
      </c>
      <c r="T708" s="47" t="s">
        <v>965</v>
      </c>
      <c r="U708" s="47" t="s">
        <v>20</v>
      </c>
      <c r="V708" s="47" t="s">
        <v>20</v>
      </c>
      <c r="W708" s="47" t="s">
        <v>965</v>
      </c>
      <c r="X708" s="47" t="s">
        <v>965</v>
      </c>
      <c r="Y708" s="47" t="s">
        <v>965</v>
      </c>
      <c r="Z708" s="47" t="s">
        <v>965</v>
      </c>
      <c r="AA708" s="47" t="s">
        <v>965</v>
      </c>
      <c r="AB708" s="47" t="s">
        <v>20</v>
      </c>
      <c r="AC708" s="47" t="s">
        <v>20</v>
      </c>
      <c r="AD708" s="47" t="s">
        <v>965</v>
      </c>
      <c r="AE708" s="47" t="s">
        <v>965</v>
      </c>
      <c r="AF708" s="47" t="s">
        <v>965</v>
      </c>
      <c r="AG708" s="47" t="s">
        <v>968</v>
      </c>
      <c r="AH708" s="47" t="s">
        <v>965</v>
      </c>
      <c r="AI708" s="47" t="s">
        <v>20</v>
      </c>
      <c r="AJ708" s="47" t="s">
        <v>20</v>
      </c>
      <c r="AK708" s="47" t="s">
        <v>967</v>
      </c>
      <c r="AL708" s="47" t="s">
        <v>967</v>
      </c>
      <c r="AM708" s="47" t="s">
        <v>967</v>
      </c>
      <c r="AN708" s="47" t="s">
        <v>968</v>
      </c>
      <c r="AO708" s="47" t="s">
        <v>968</v>
      </c>
      <c r="AP708" s="47" t="s">
        <v>20</v>
      </c>
      <c r="AQ708" s="47" t="s">
        <v>20</v>
      </c>
      <c r="AR708" s="47" t="s">
        <v>20</v>
      </c>
      <c r="AS708" s="47" t="s">
        <v>965</v>
      </c>
      <c r="AT708" s="47" t="s">
        <v>965</v>
      </c>
      <c r="AU708" s="47" t="s">
        <v>965</v>
      </c>
      <c r="AV708" s="47" t="s">
        <v>967</v>
      </c>
      <c r="AW708" s="47" t="s">
        <v>20</v>
      </c>
      <c r="AX708" s="47" t="s">
        <v>20</v>
      </c>
      <c r="AY708" s="42">
        <f>COUNTIFS($T708:$AX708,"P")</f>
        <v>13</v>
      </c>
      <c r="AZ708" s="42">
        <f>COUNTIFS($T708:$AX708,"HD")/2</f>
        <v>0</v>
      </c>
      <c r="BA708" s="42">
        <f>COUNTIFS($T708:$AX708,"DO")</f>
        <v>11</v>
      </c>
      <c r="BB708" s="1">
        <f>COUNTIFS($T708:$AX708,"UPL")</f>
        <v>0</v>
      </c>
      <c r="BC708" s="42">
        <f>COUNTIFS($T708:$AX708,"LWP")</f>
        <v>0</v>
      </c>
      <c r="BD708" s="42">
        <f>SUM(COUNTIFS($T708:$AX708,{"PAT","MAT"}))</f>
        <v>0</v>
      </c>
      <c r="BE708" s="42">
        <f>COUNTIFS($T708:$AX708,"HO")</f>
        <v>0</v>
      </c>
      <c r="BF708" s="42">
        <f>COUNTIFS($T708:$AX708,"NA")</f>
        <v>0</v>
      </c>
      <c r="BG708" s="42">
        <f>COUNTIFS($T708:$AX708,"PL")</f>
        <v>3</v>
      </c>
      <c r="BH708" s="42">
        <f>COUNTIFS($T708:$AX708,"CL")</f>
        <v>4</v>
      </c>
      <c r="BI708" s="42">
        <f>COUNTIFS($T708:$AX708,"BL")</f>
        <v>0</v>
      </c>
      <c r="BJ708" s="42">
        <f>COUNTIFS($T708:$AX708,"CO")</f>
        <v>0</v>
      </c>
      <c r="BK708" s="42">
        <f t="shared" si="69"/>
        <v>7</v>
      </c>
      <c r="BL708" s="42">
        <f t="shared" si="70"/>
        <v>0</v>
      </c>
      <c r="BM708" s="42">
        <f t="shared" si="71"/>
        <v>1</v>
      </c>
      <c r="BN708" s="42">
        <f>SUM(AY708:BJ708)+SUM(COUNTIFS(Q708:AX708,{"TERM","RESIGNED"}))</f>
        <v>31</v>
      </c>
      <c r="BO708" s="1" t="s">
        <v>45</v>
      </c>
      <c r="BP708" s="42" t="s">
        <v>1025</v>
      </c>
      <c r="BQ708" s="34"/>
    </row>
    <row r="709" spans="1:69" x14ac:dyDescent="0.25">
      <c r="A709" s="32">
        <f t="shared" ref="A709:A772" si="72">A708+1</f>
        <v>707</v>
      </c>
      <c r="B709" s="1" t="s">
        <v>172</v>
      </c>
      <c r="C709" s="1">
        <v>104534</v>
      </c>
      <c r="D709" s="27">
        <v>104534</v>
      </c>
      <c r="E709" s="1" t="s">
        <v>945</v>
      </c>
      <c r="F709" s="34" t="s">
        <v>848</v>
      </c>
      <c r="G709" s="34" t="s">
        <v>123</v>
      </c>
      <c r="H709" s="30">
        <v>44904</v>
      </c>
      <c r="I709" s="30" t="s">
        <v>39</v>
      </c>
      <c r="J709" s="30" t="s">
        <v>39</v>
      </c>
      <c r="K709" s="42">
        <f t="shared" ca="1" si="67"/>
        <v>398</v>
      </c>
      <c r="L709" s="44" t="str">
        <f t="shared" si="68"/>
        <v>Billable</v>
      </c>
      <c r="M709" s="34" t="s">
        <v>124</v>
      </c>
      <c r="N709" s="1" t="s">
        <v>41</v>
      </c>
      <c r="O709" s="1" t="s">
        <v>42</v>
      </c>
      <c r="P709" s="1"/>
      <c r="Q709" s="1"/>
      <c r="R709" s="1" t="s">
        <v>43</v>
      </c>
      <c r="S709" s="33" t="s">
        <v>158</v>
      </c>
      <c r="T709" s="47" t="s">
        <v>968</v>
      </c>
      <c r="U709" s="47" t="s">
        <v>20</v>
      </c>
      <c r="V709" s="47" t="s">
        <v>20</v>
      </c>
      <c r="W709" s="47" t="s">
        <v>967</v>
      </c>
      <c r="X709" s="47" t="s">
        <v>965</v>
      </c>
      <c r="Y709" s="47" t="s">
        <v>965</v>
      </c>
      <c r="Z709" s="47" t="s">
        <v>965</v>
      </c>
      <c r="AA709" s="47" t="s">
        <v>22</v>
      </c>
      <c r="AB709" s="47" t="s">
        <v>20</v>
      </c>
      <c r="AC709" s="47" t="s">
        <v>20</v>
      </c>
      <c r="AD709" s="47" t="s">
        <v>965</v>
      </c>
      <c r="AE709" s="47" t="s">
        <v>968</v>
      </c>
      <c r="AF709" s="47" t="s">
        <v>968</v>
      </c>
      <c r="AG709" s="47" t="s">
        <v>968</v>
      </c>
      <c r="AH709" s="47" t="s">
        <v>22</v>
      </c>
      <c r="AI709" s="47" t="s">
        <v>20</v>
      </c>
      <c r="AJ709" s="47" t="s">
        <v>20</v>
      </c>
      <c r="AK709" s="47" t="s">
        <v>965</v>
      </c>
      <c r="AL709" s="47" t="s">
        <v>965</v>
      </c>
      <c r="AM709" s="47" t="s">
        <v>965</v>
      </c>
      <c r="AN709" s="47" t="s">
        <v>965</v>
      </c>
      <c r="AO709" s="47" t="s">
        <v>965</v>
      </c>
      <c r="AP709" s="47" t="s">
        <v>20</v>
      </c>
      <c r="AQ709" s="47" t="s">
        <v>20</v>
      </c>
      <c r="AR709" s="47" t="s">
        <v>20</v>
      </c>
      <c r="AS709" s="47" t="s">
        <v>965</v>
      </c>
      <c r="AT709" s="47" t="s">
        <v>965</v>
      </c>
      <c r="AU709" s="47" t="s">
        <v>965</v>
      </c>
      <c r="AV709" s="47" t="s">
        <v>965</v>
      </c>
      <c r="AW709" s="47" t="s">
        <v>20</v>
      </c>
      <c r="AX709" s="47" t="s">
        <v>20</v>
      </c>
      <c r="AY709" s="42">
        <f>COUNTIFS($T709:$AX709,"P")</f>
        <v>13</v>
      </c>
      <c r="AZ709" s="42">
        <f>COUNTIFS($T709:$AX709,"HD")/2</f>
        <v>0</v>
      </c>
      <c r="BA709" s="42">
        <f>COUNTIFS($T709:$AX709,"DO")</f>
        <v>11</v>
      </c>
      <c r="BB709" s="1">
        <f>COUNTIFS($T709:$AX709,"UPL")</f>
        <v>0</v>
      </c>
      <c r="BC709" s="42">
        <f>COUNTIFS($T709:$AX709,"LWP")</f>
        <v>2</v>
      </c>
      <c r="BD709" s="42">
        <f>SUM(COUNTIFS($T709:$AX709,{"PAT","MAT"}))</f>
        <v>0</v>
      </c>
      <c r="BE709" s="42">
        <f>COUNTIFS($T709:$AX709,"HO")</f>
        <v>0</v>
      </c>
      <c r="BF709" s="42">
        <f>COUNTIFS($T709:$AX709,"NA")</f>
        <v>0</v>
      </c>
      <c r="BG709" s="42">
        <f>COUNTIFS($T709:$AX709,"PL")</f>
        <v>4</v>
      </c>
      <c r="BH709" s="42">
        <f>COUNTIFS($T709:$AX709,"CL")</f>
        <v>1</v>
      </c>
      <c r="BI709" s="42">
        <f>COUNTIFS($T709:$AX709,"BL")</f>
        <v>0</v>
      </c>
      <c r="BJ709" s="42">
        <f>COUNTIFS($T709:$AX709,"CO")</f>
        <v>0</v>
      </c>
      <c r="BK709" s="42">
        <f t="shared" si="69"/>
        <v>5</v>
      </c>
      <c r="BL709" s="42">
        <f t="shared" si="70"/>
        <v>0</v>
      </c>
      <c r="BM709" s="42">
        <f t="shared" si="71"/>
        <v>1</v>
      </c>
      <c r="BN709" s="42">
        <f>SUM(AY709:BJ709)+SUM(COUNTIFS(Q709:AX709,{"TERM","RESIGNED"}))</f>
        <v>31</v>
      </c>
      <c r="BO709" s="1" t="s">
        <v>45</v>
      </c>
      <c r="BP709" s="42" t="s">
        <v>1018</v>
      </c>
      <c r="BQ709" s="34"/>
    </row>
    <row r="710" spans="1:69" x14ac:dyDescent="0.25">
      <c r="A710" s="32">
        <f t="shared" si="72"/>
        <v>708</v>
      </c>
      <c r="B710" s="1" t="s">
        <v>172</v>
      </c>
      <c r="C710" s="1">
        <v>104554</v>
      </c>
      <c r="D710" s="27">
        <v>104554</v>
      </c>
      <c r="E710" s="1" t="s">
        <v>946</v>
      </c>
      <c r="F710" s="34" t="s">
        <v>856</v>
      </c>
      <c r="G710" s="34" t="s">
        <v>190</v>
      </c>
      <c r="H710" s="30">
        <v>44909</v>
      </c>
      <c r="I710" s="30" t="s">
        <v>39</v>
      </c>
      <c r="J710" s="30" t="s">
        <v>39</v>
      </c>
      <c r="K710" s="42">
        <f t="shared" ca="1" si="67"/>
        <v>393</v>
      </c>
      <c r="L710" s="44" t="str">
        <f t="shared" si="68"/>
        <v>Billable</v>
      </c>
      <c r="M710" s="34" t="s">
        <v>187</v>
      </c>
      <c r="N710" s="1" t="s">
        <v>41</v>
      </c>
      <c r="O710" s="1" t="s">
        <v>42</v>
      </c>
      <c r="P710" s="1"/>
      <c r="Q710" s="1"/>
      <c r="R710" s="1" t="s">
        <v>43</v>
      </c>
      <c r="S710" s="33" t="s">
        <v>101</v>
      </c>
      <c r="T710" s="47" t="s">
        <v>965</v>
      </c>
      <c r="U710" s="47" t="s">
        <v>20</v>
      </c>
      <c r="V710" s="47" t="s">
        <v>20</v>
      </c>
      <c r="W710" s="47" t="s">
        <v>968</v>
      </c>
      <c r="X710" s="47" t="s">
        <v>965</v>
      </c>
      <c r="Y710" s="47" t="s">
        <v>965</v>
      </c>
      <c r="Z710" s="47" t="s">
        <v>965</v>
      </c>
      <c r="AA710" s="47" t="s">
        <v>965</v>
      </c>
      <c r="AB710" s="47" t="s">
        <v>20</v>
      </c>
      <c r="AC710" s="47" t="s">
        <v>20</v>
      </c>
      <c r="AD710" s="47" t="s">
        <v>965</v>
      </c>
      <c r="AE710" s="47" t="s">
        <v>968</v>
      </c>
      <c r="AF710" s="47" t="s">
        <v>965</v>
      </c>
      <c r="AG710" s="47" t="s">
        <v>965</v>
      </c>
      <c r="AH710" s="47" t="s">
        <v>22</v>
      </c>
      <c r="AI710" s="47" t="s">
        <v>20</v>
      </c>
      <c r="AJ710" s="47" t="s">
        <v>20</v>
      </c>
      <c r="AK710" s="47" t="s">
        <v>965</v>
      </c>
      <c r="AL710" s="47" t="s">
        <v>965</v>
      </c>
      <c r="AM710" s="47" t="s">
        <v>965</v>
      </c>
      <c r="AN710" s="47" t="s">
        <v>965</v>
      </c>
      <c r="AO710" s="47" t="s">
        <v>965</v>
      </c>
      <c r="AP710" s="47" t="s">
        <v>20</v>
      </c>
      <c r="AQ710" s="47" t="s">
        <v>20</v>
      </c>
      <c r="AR710" s="47" t="s">
        <v>20</v>
      </c>
      <c r="AS710" s="47" t="s">
        <v>967</v>
      </c>
      <c r="AT710" s="47" t="s">
        <v>968</v>
      </c>
      <c r="AU710" s="47" t="s">
        <v>968</v>
      </c>
      <c r="AV710" s="47" t="s">
        <v>22</v>
      </c>
      <c r="AW710" s="47" t="s">
        <v>20</v>
      </c>
      <c r="AX710" s="47" t="s">
        <v>20</v>
      </c>
      <c r="AY710" s="42">
        <f>COUNTIFS($T710:$AX710,"P")</f>
        <v>13</v>
      </c>
      <c r="AZ710" s="42">
        <f>COUNTIFS($T710:$AX710,"HD")/2</f>
        <v>0</v>
      </c>
      <c r="BA710" s="42">
        <f>COUNTIFS($T710:$AX710,"DO")</f>
        <v>11</v>
      </c>
      <c r="BB710" s="1">
        <f>COUNTIFS($T710:$AX710,"UPL")</f>
        <v>0</v>
      </c>
      <c r="BC710" s="42">
        <f>COUNTIFS($T710:$AX710,"LWP")</f>
        <v>2</v>
      </c>
      <c r="BD710" s="42">
        <f>SUM(COUNTIFS($T710:$AX710,{"PAT","MAT"}))</f>
        <v>0</v>
      </c>
      <c r="BE710" s="42">
        <f>COUNTIFS($T710:$AX710,"HO")</f>
        <v>0</v>
      </c>
      <c r="BF710" s="42">
        <f>COUNTIFS($T710:$AX710,"NA")</f>
        <v>0</v>
      </c>
      <c r="BG710" s="42">
        <f>COUNTIFS($T710:$AX710,"PL")</f>
        <v>4</v>
      </c>
      <c r="BH710" s="42">
        <f>COUNTIFS($T710:$AX710,"CL")</f>
        <v>1</v>
      </c>
      <c r="BI710" s="42">
        <f>COUNTIFS($T710:$AX710,"BL")</f>
        <v>0</v>
      </c>
      <c r="BJ710" s="42">
        <f>COUNTIFS($T710:$AX710,"CO")</f>
        <v>0</v>
      </c>
      <c r="BK710" s="42">
        <f t="shared" si="69"/>
        <v>5</v>
      </c>
      <c r="BL710" s="42">
        <f t="shared" si="70"/>
        <v>0</v>
      </c>
      <c r="BM710" s="42">
        <f t="shared" si="71"/>
        <v>1</v>
      </c>
      <c r="BN710" s="42">
        <f>SUM(AY710:BJ710)+SUM(COUNTIFS(Q710:AX710,{"TERM","RESIGNED"}))</f>
        <v>31</v>
      </c>
      <c r="BO710" s="1" t="s">
        <v>45</v>
      </c>
      <c r="BP710" s="42" t="s">
        <v>1022</v>
      </c>
      <c r="BQ710" s="34"/>
    </row>
    <row r="711" spans="1:69" x14ac:dyDescent="0.25">
      <c r="A711" s="32">
        <f t="shared" si="72"/>
        <v>709</v>
      </c>
      <c r="B711" s="1" t="s">
        <v>172</v>
      </c>
      <c r="C711" s="1">
        <v>104574</v>
      </c>
      <c r="D711" s="27">
        <v>104574</v>
      </c>
      <c r="E711" s="1" t="s">
        <v>945</v>
      </c>
      <c r="F711" s="34" t="s">
        <v>850</v>
      </c>
      <c r="G711" s="34" t="s">
        <v>123</v>
      </c>
      <c r="H711" s="30">
        <v>44909</v>
      </c>
      <c r="I711" s="30" t="s">
        <v>39</v>
      </c>
      <c r="J711" s="30" t="s">
        <v>39</v>
      </c>
      <c r="K711" s="42">
        <f t="shared" ca="1" si="67"/>
        <v>393</v>
      </c>
      <c r="L711" s="44" t="str">
        <f t="shared" si="68"/>
        <v>Billable</v>
      </c>
      <c r="M711" s="34" t="s">
        <v>124</v>
      </c>
      <c r="N711" s="1" t="s">
        <v>41</v>
      </c>
      <c r="O711" s="1" t="s">
        <v>42</v>
      </c>
      <c r="P711" s="1"/>
      <c r="Q711" s="1"/>
      <c r="R711" s="1" t="s">
        <v>43</v>
      </c>
      <c r="S711" s="33" t="s">
        <v>142</v>
      </c>
      <c r="T711" s="47" t="s">
        <v>965</v>
      </c>
      <c r="U711" s="47" t="s">
        <v>20</v>
      </c>
      <c r="V711" s="47" t="s">
        <v>20</v>
      </c>
      <c r="W711" s="47" t="s">
        <v>965</v>
      </c>
      <c r="X711" s="47" t="s">
        <v>965</v>
      </c>
      <c r="Y711" s="47" t="s">
        <v>965</v>
      </c>
      <c r="Z711" s="47" t="s">
        <v>965</v>
      </c>
      <c r="AA711" s="47" t="s">
        <v>965</v>
      </c>
      <c r="AB711" s="47" t="s">
        <v>20</v>
      </c>
      <c r="AC711" s="47" t="s">
        <v>20</v>
      </c>
      <c r="AD711" s="47" t="s">
        <v>965</v>
      </c>
      <c r="AE711" s="47" t="s">
        <v>965</v>
      </c>
      <c r="AF711" s="47" t="s">
        <v>965</v>
      </c>
      <c r="AG711" s="47" t="s">
        <v>965</v>
      </c>
      <c r="AH711" s="47" t="s">
        <v>965</v>
      </c>
      <c r="AI711" s="47" t="s">
        <v>20</v>
      </c>
      <c r="AJ711" s="47" t="s">
        <v>20</v>
      </c>
      <c r="AK711" s="47" t="s">
        <v>965</v>
      </c>
      <c r="AL711" s="47" t="s">
        <v>965</v>
      </c>
      <c r="AM711" s="47" t="s">
        <v>965</v>
      </c>
      <c r="AN711" s="47" t="s">
        <v>965</v>
      </c>
      <c r="AO711" s="47" t="s">
        <v>967</v>
      </c>
      <c r="AP711" s="47" t="s">
        <v>20</v>
      </c>
      <c r="AQ711" s="47" t="s">
        <v>20</v>
      </c>
      <c r="AR711" s="47" t="s">
        <v>20</v>
      </c>
      <c r="AS711" s="47" t="s">
        <v>965</v>
      </c>
      <c r="AT711" s="47" t="s">
        <v>965</v>
      </c>
      <c r="AU711" s="47" t="s">
        <v>965</v>
      </c>
      <c r="AV711" s="47" t="s">
        <v>967</v>
      </c>
      <c r="AW711" s="47" t="s">
        <v>20</v>
      </c>
      <c r="AX711" s="47" t="s">
        <v>20</v>
      </c>
      <c r="AY711" s="42">
        <f>COUNTIFS($T711:$AX711,"P")</f>
        <v>18</v>
      </c>
      <c r="AZ711" s="42">
        <f>COUNTIFS($T711:$AX711,"HD")/2</f>
        <v>0</v>
      </c>
      <c r="BA711" s="42">
        <f>COUNTIFS($T711:$AX711,"DO")</f>
        <v>11</v>
      </c>
      <c r="BB711" s="1">
        <f>COUNTIFS($T711:$AX711,"UPL")</f>
        <v>0</v>
      </c>
      <c r="BC711" s="42">
        <f>COUNTIFS($T711:$AX711,"LWP")</f>
        <v>0</v>
      </c>
      <c r="BD711" s="42">
        <f>SUM(COUNTIFS($T711:$AX711,{"PAT","MAT"}))</f>
        <v>0</v>
      </c>
      <c r="BE711" s="42">
        <f>COUNTIFS($T711:$AX711,"HO")</f>
        <v>0</v>
      </c>
      <c r="BF711" s="42">
        <f>COUNTIFS($T711:$AX711,"NA")</f>
        <v>0</v>
      </c>
      <c r="BG711" s="42">
        <f>COUNTIFS($T711:$AX711,"PL")</f>
        <v>0</v>
      </c>
      <c r="BH711" s="42">
        <f>COUNTIFS($T711:$AX711,"CL")</f>
        <v>2</v>
      </c>
      <c r="BI711" s="42">
        <f>COUNTIFS($T711:$AX711,"BL")</f>
        <v>0</v>
      </c>
      <c r="BJ711" s="42">
        <f>COUNTIFS($T711:$AX711,"CO")</f>
        <v>0</v>
      </c>
      <c r="BK711" s="42">
        <f t="shared" si="69"/>
        <v>2</v>
      </c>
      <c r="BL711" s="42">
        <f t="shared" si="70"/>
        <v>1</v>
      </c>
      <c r="BM711" s="42">
        <f t="shared" si="71"/>
        <v>1</v>
      </c>
      <c r="BN711" s="42">
        <f>SUM(AY711:BJ711)+SUM(COUNTIFS(Q711:AX711,{"TERM","RESIGNED"}))</f>
        <v>31</v>
      </c>
      <c r="BO711" s="1" t="s">
        <v>45</v>
      </c>
      <c r="BP711" s="42" t="s">
        <v>1020</v>
      </c>
      <c r="BQ711" s="34"/>
    </row>
    <row r="712" spans="1:69" x14ac:dyDescent="0.25">
      <c r="A712" s="32">
        <f t="shared" si="72"/>
        <v>710</v>
      </c>
      <c r="B712" s="1" t="s">
        <v>172</v>
      </c>
      <c r="C712" s="1">
        <v>104579</v>
      </c>
      <c r="D712" s="27">
        <v>104579</v>
      </c>
      <c r="E712" s="1" t="s">
        <v>946</v>
      </c>
      <c r="F712" s="34" t="s">
        <v>851</v>
      </c>
      <c r="G712" s="34" t="s">
        <v>123</v>
      </c>
      <c r="H712" s="30">
        <v>44909</v>
      </c>
      <c r="I712" s="30" t="s">
        <v>39</v>
      </c>
      <c r="J712" s="30" t="s">
        <v>39</v>
      </c>
      <c r="K712" s="42">
        <f t="shared" ca="1" si="67"/>
        <v>393</v>
      </c>
      <c r="L712" s="44" t="str">
        <f t="shared" si="68"/>
        <v>Billable</v>
      </c>
      <c r="M712" s="34" t="s">
        <v>124</v>
      </c>
      <c r="N712" s="1" t="s">
        <v>41</v>
      </c>
      <c r="O712" s="1" t="s">
        <v>42</v>
      </c>
      <c r="P712" s="1"/>
      <c r="Q712" s="1"/>
      <c r="R712" s="1" t="s">
        <v>43</v>
      </c>
      <c r="S712" s="33" t="s">
        <v>167</v>
      </c>
      <c r="T712" s="47" t="s">
        <v>965</v>
      </c>
      <c r="U712" s="47" t="s">
        <v>20</v>
      </c>
      <c r="V712" s="47" t="s">
        <v>20</v>
      </c>
      <c r="W712" s="47" t="s">
        <v>21</v>
      </c>
      <c r="X712" s="47" t="s">
        <v>965</v>
      </c>
      <c r="Y712" s="47" t="s">
        <v>965</v>
      </c>
      <c r="Z712" s="47" t="s">
        <v>965</v>
      </c>
      <c r="AA712" s="47" t="s">
        <v>22</v>
      </c>
      <c r="AB712" s="47" t="s">
        <v>20</v>
      </c>
      <c r="AC712" s="47" t="s">
        <v>20</v>
      </c>
      <c r="AD712" s="47" t="s">
        <v>967</v>
      </c>
      <c r="AE712" s="47" t="s">
        <v>965</v>
      </c>
      <c r="AF712" s="47" t="s">
        <v>965</v>
      </c>
      <c r="AG712" s="47" t="s">
        <v>965</v>
      </c>
      <c r="AH712" s="47" t="s">
        <v>965</v>
      </c>
      <c r="AI712" s="47" t="s">
        <v>20</v>
      </c>
      <c r="AJ712" s="47" t="s">
        <v>20</v>
      </c>
      <c r="AK712" s="47" t="s">
        <v>965</v>
      </c>
      <c r="AL712" s="47" t="s">
        <v>965</v>
      </c>
      <c r="AM712" s="47" t="s">
        <v>965</v>
      </c>
      <c r="AN712" s="47" t="s">
        <v>22</v>
      </c>
      <c r="AO712" s="47" t="s">
        <v>22</v>
      </c>
      <c r="AP712" s="47" t="s">
        <v>20</v>
      </c>
      <c r="AQ712" s="47" t="s">
        <v>20</v>
      </c>
      <c r="AR712" s="47" t="s">
        <v>20</v>
      </c>
      <c r="AS712" s="47" t="s">
        <v>965</v>
      </c>
      <c r="AT712" s="47" t="s">
        <v>965</v>
      </c>
      <c r="AU712" s="47" t="s">
        <v>965</v>
      </c>
      <c r="AV712" s="47" t="s">
        <v>965</v>
      </c>
      <c r="AW712" s="47" t="s">
        <v>20</v>
      </c>
      <c r="AX712" s="47" t="s">
        <v>20</v>
      </c>
      <c r="AY712" s="42">
        <f>COUNTIFS($T712:$AX712,"P")</f>
        <v>15</v>
      </c>
      <c r="AZ712" s="42">
        <f>COUNTIFS($T712:$AX712,"HD")/2</f>
        <v>0</v>
      </c>
      <c r="BA712" s="42">
        <f>COUNTIFS($T712:$AX712,"DO")</f>
        <v>11</v>
      </c>
      <c r="BB712" s="1">
        <f>COUNTIFS($T712:$AX712,"UPL")</f>
        <v>1</v>
      </c>
      <c r="BC712" s="42">
        <f>COUNTIFS($T712:$AX712,"LWP")</f>
        <v>3</v>
      </c>
      <c r="BD712" s="42">
        <f>SUM(COUNTIFS($T712:$AX712,{"PAT","MAT"}))</f>
        <v>0</v>
      </c>
      <c r="BE712" s="42">
        <f>COUNTIFS($T712:$AX712,"HO")</f>
        <v>0</v>
      </c>
      <c r="BF712" s="42">
        <f>COUNTIFS($T712:$AX712,"NA")</f>
        <v>0</v>
      </c>
      <c r="BG712" s="42">
        <f>COUNTIFS($T712:$AX712,"PL")</f>
        <v>0</v>
      </c>
      <c r="BH712" s="42">
        <f>COUNTIFS($T712:$AX712,"CL")</f>
        <v>1</v>
      </c>
      <c r="BI712" s="42">
        <f>COUNTIFS($T712:$AX712,"BL")</f>
        <v>0</v>
      </c>
      <c r="BJ712" s="42">
        <f>COUNTIFS($T712:$AX712,"CO")</f>
        <v>0</v>
      </c>
      <c r="BK712" s="42">
        <f t="shared" si="69"/>
        <v>1</v>
      </c>
      <c r="BL712" s="42">
        <f t="shared" si="70"/>
        <v>0</v>
      </c>
      <c r="BM712" s="42">
        <f t="shared" si="71"/>
        <v>1</v>
      </c>
      <c r="BN712" s="42">
        <f>SUM(AY712:BJ712)+SUM(COUNTIFS(Q712:AX712,{"TERM","RESIGNED"}))</f>
        <v>31</v>
      </c>
      <c r="BO712" s="1" t="s">
        <v>45</v>
      </c>
      <c r="BP712" s="42" t="s">
        <v>1018</v>
      </c>
      <c r="BQ712" s="34"/>
    </row>
    <row r="713" spans="1:69" x14ac:dyDescent="0.25">
      <c r="A713" s="32">
        <f t="shared" si="72"/>
        <v>711</v>
      </c>
      <c r="B713" s="1" t="s">
        <v>172</v>
      </c>
      <c r="C713" s="1">
        <v>104583</v>
      </c>
      <c r="D713" s="27">
        <v>104583</v>
      </c>
      <c r="E713" s="1" t="s">
        <v>946</v>
      </c>
      <c r="F713" s="34" t="s">
        <v>852</v>
      </c>
      <c r="G713" s="34" t="s">
        <v>123</v>
      </c>
      <c r="H713" s="30">
        <v>44909</v>
      </c>
      <c r="I713" s="30" t="s">
        <v>39</v>
      </c>
      <c r="J713" s="30" t="s">
        <v>39</v>
      </c>
      <c r="K713" s="42">
        <f t="shared" ca="1" si="67"/>
        <v>393</v>
      </c>
      <c r="L713" s="44" t="str">
        <f t="shared" si="68"/>
        <v>Billable</v>
      </c>
      <c r="M713" s="34" t="s">
        <v>124</v>
      </c>
      <c r="N713" s="1" t="s">
        <v>41</v>
      </c>
      <c r="O713" s="1" t="s">
        <v>42</v>
      </c>
      <c r="P713" s="1"/>
      <c r="Q713" s="1"/>
      <c r="R713" s="1" t="s">
        <v>43</v>
      </c>
      <c r="S713" s="33" t="s">
        <v>542</v>
      </c>
      <c r="T713" s="47" t="s">
        <v>965</v>
      </c>
      <c r="U713" s="47" t="s">
        <v>20</v>
      </c>
      <c r="V713" s="47" t="s">
        <v>20</v>
      </c>
      <c r="W713" s="47" t="s">
        <v>965</v>
      </c>
      <c r="X713" s="47" t="s">
        <v>965</v>
      </c>
      <c r="Y713" s="47" t="s">
        <v>965</v>
      </c>
      <c r="Z713" s="47" t="s">
        <v>965</v>
      </c>
      <c r="AA713" s="47" t="s">
        <v>965</v>
      </c>
      <c r="AB713" s="47" t="s">
        <v>20</v>
      </c>
      <c r="AC713" s="47" t="s">
        <v>20</v>
      </c>
      <c r="AD713" s="47" t="s">
        <v>965</v>
      </c>
      <c r="AE713" s="47" t="s">
        <v>965</v>
      </c>
      <c r="AF713" s="47" t="s">
        <v>965</v>
      </c>
      <c r="AG713" s="47" t="s">
        <v>965</v>
      </c>
      <c r="AH713" s="47" t="s">
        <v>965</v>
      </c>
      <c r="AI713" s="47" t="s">
        <v>20</v>
      </c>
      <c r="AJ713" s="47" t="s">
        <v>20</v>
      </c>
      <c r="AK713" s="47" t="s">
        <v>965</v>
      </c>
      <c r="AL713" s="47" t="s">
        <v>965</v>
      </c>
      <c r="AM713" s="47" t="s">
        <v>965</v>
      </c>
      <c r="AN713" s="47" t="s">
        <v>965</v>
      </c>
      <c r="AO713" s="47" t="s">
        <v>965</v>
      </c>
      <c r="AP713" s="47" t="s">
        <v>20</v>
      </c>
      <c r="AQ713" s="47" t="s">
        <v>20</v>
      </c>
      <c r="AR713" s="47" t="s">
        <v>20</v>
      </c>
      <c r="AS713" s="47" t="s">
        <v>22</v>
      </c>
      <c r="AT713" s="47" t="s">
        <v>22</v>
      </c>
      <c r="AU713" s="47" t="s">
        <v>967</v>
      </c>
      <c r="AV713" s="47" t="s">
        <v>967</v>
      </c>
      <c r="AW713" s="47" t="s">
        <v>20</v>
      </c>
      <c r="AX713" s="47" t="s">
        <v>20</v>
      </c>
      <c r="AY713" s="42">
        <f>COUNTIFS($T713:$AX713,"P")</f>
        <v>16</v>
      </c>
      <c r="AZ713" s="42">
        <f>COUNTIFS($T713:$AX713,"HD")/2</f>
        <v>0</v>
      </c>
      <c r="BA713" s="42">
        <f>COUNTIFS($T713:$AX713,"DO")</f>
        <v>11</v>
      </c>
      <c r="BB713" s="1">
        <f>COUNTIFS($T713:$AX713,"UPL")</f>
        <v>0</v>
      </c>
      <c r="BC713" s="42">
        <f>COUNTIFS($T713:$AX713,"LWP")</f>
        <v>2</v>
      </c>
      <c r="BD713" s="42">
        <f>SUM(COUNTIFS($T713:$AX713,{"PAT","MAT"}))</f>
        <v>0</v>
      </c>
      <c r="BE713" s="42">
        <f>COUNTIFS($T713:$AX713,"HO")</f>
        <v>0</v>
      </c>
      <c r="BF713" s="42">
        <f>COUNTIFS($T713:$AX713,"NA")</f>
        <v>0</v>
      </c>
      <c r="BG713" s="42">
        <f>COUNTIFS($T713:$AX713,"PL")</f>
        <v>0</v>
      </c>
      <c r="BH713" s="42">
        <f>COUNTIFS($T713:$AX713,"CL")</f>
        <v>2</v>
      </c>
      <c r="BI713" s="42">
        <f>COUNTIFS($T713:$AX713,"BL")</f>
        <v>0</v>
      </c>
      <c r="BJ713" s="42">
        <f>COUNTIFS($T713:$AX713,"CO")</f>
        <v>0</v>
      </c>
      <c r="BK713" s="42">
        <f t="shared" si="69"/>
        <v>2</v>
      </c>
      <c r="BL713" s="42">
        <f t="shared" si="70"/>
        <v>0</v>
      </c>
      <c r="BM713" s="42">
        <f t="shared" si="71"/>
        <v>1</v>
      </c>
      <c r="BN713" s="42">
        <f>SUM(AY713:BJ713)+SUM(COUNTIFS(Q713:AX713,{"TERM","RESIGNED"}))</f>
        <v>31</v>
      </c>
      <c r="BO713" s="1" t="s">
        <v>45</v>
      </c>
      <c r="BP713" s="42" t="s">
        <v>1018</v>
      </c>
      <c r="BQ713" s="34"/>
    </row>
    <row r="714" spans="1:69" x14ac:dyDescent="0.25">
      <c r="A714" s="32">
        <f t="shared" si="72"/>
        <v>712</v>
      </c>
      <c r="B714" s="1" t="s">
        <v>172</v>
      </c>
      <c r="C714" s="1">
        <v>104585</v>
      </c>
      <c r="D714" s="27">
        <v>104585</v>
      </c>
      <c r="E714" s="1" t="s">
        <v>946</v>
      </c>
      <c r="F714" s="34" t="s">
        <v>853</v>
      </c>
      <c r="G714" s="34" t="s">
        <v>123</v>
      </c>
      <c r="H714" s="30">
        <v>44909</v>
      </c>
      <c r="I714" s="30" t="s">
        <v>39</v>
      </c>
      <c r="J714" s="30" t="s">
        <v>39</v>
      </c>
      <c r="K714" s="42">
        <f t="shared" ca="1" si="67"/>
        <v>393</v>
      </c>
      <c r="L714" s="44" t="str">
        <f t="shared" si="68"/>
        <v>Billable</v>
      </c>
      <c r="M714" s="34" t="s">
        <v>124</v>
      </c>
      <c r="N714" s="1" t="s">
        <v>41</v>
      </c>
      <c r="O714" s="1" t="s">
        <v>42</v>
      </c>
      <c r="P714" s="1"/>
      <c r="Q714" s="1"/>
      <c r="R714" s="1" t="s">
        <v>43</v>
      </c>
      <c r="S714" s="33" t="s">
        <v>66</v>
      </c>
      <c r="T714" s="47" t="s">
        <v>965</v>
      </c>
      <c r="U714" s="47" t="s">
        <v>20</v>
      </c>
      <c r="V714" s="47" t="s">
        <v>20</v>
      </c>
      <c r="W714" s="47" t="s">
        <v>965</v>
      </c>
      <c r="X714" s="47" t="s">
        <v>965</v>
      </c>
      <c r="Y714" s="47" t="s">
        <v>965</v>
      </c>
      <c r="Z714" s="47" t="s">
        <v>965</v>
      </c>
      <c r="AA714" s="47" t="s">
        <v>965</v>
      </c>
      <c r="AB714" s="47" t="s">
        <v>20</v>
      </c>
      <c r="AC714" s="47" t="s">
        <v>20</v>
      </c>
      <c r="AD714" s="47" t="s">
        <v>965</v>
      </c>
      <c r="AE714" s="47" t="s">
        <v>965</v>
      </c>
      <c r="AF714" s="47" t="s">
        <v>965</v>
      </c>
      <c r="AG714" s="47" t="s">
        <v>965</v>
      </c>
      <c r="AH714" s="47" t="s">
        <v>965</v>
      </c>
      <c r="AI714" s="47" t="s">
        <v>20</v>
      </c>
      <c r="AJ714" s="47" t="s">
        <v>20</v>
      </c>
      <c r="AK714" s="47" t="s">
        <v>965</v>
      </c>
      <c r="AL714" s="47" t="s">
        <v>965</v>
      </c>
      <c r="AM714" s="47" t="s">
        <v>965</v>
      </c>
      <c r="AN714" s="47" t="s">
        <v>965</v>
      </c>
      <c r="AO714" s="47" t="s">
        <v>967</v>
      </c>
      <c r="AP714" s="47" t="s">
        <v>20</v>
      </c>
      <c r="AQ714" s="47" t="s">
        <v>20</v>
      </c>
      <c r="AR714" s="47" t="s">
        <v>20</v>
      </c>
      <c r="AS714" s="47" t="s">
        <v>965</v>
      </c>
      <c r="AT714" s="47" t="s">
        <v>965</v>
      </c>
      <c r="AU714" s="47" t="s">
        <v>965</v>
      </c>
      <c r="AV714" s="47" t="s">
        <v>965</v>
      </c>
      <c r="AW714" s="47" t="s">
        <v>20</v>
      </c>
      <c r="AX714" s="47" t="s">
        <v>20</v>
      </c>
      <c r="AY714" s="42">
        <f>COUNTIFS($T714:$AX714,"P")</f>
        <v>19</v>
      </c>
      <c r="AZ714" s="42">
        <f>COUNTIFS($T714:$AX714,"HD")/2</f>
        <v>0</v>
      </c>
      <c r="BA714" s="42">
        <f>COUNTIFS($T714:$AX714,"DO")</f>
        <v>11</v>
      </c>
      <c r="BB714" s="1">
        <f>COUNTIFS($T714:$AX714,"UPL")</f>
        <v>0</v>
      </c>
      <c r="BC714" s="42">
        <f>COUNTIFS($T714:$AX714,"LWP")</f>
        <v>0</v>
      </c>
      <c r="BD714" s="42">
        <f>SUM(COUNTIFS($T714:$AX714,{"PAT","MAT"}))</f>
        <v>0</v>
      </c>
      <c r="BE714" s="42">
        <f>COUNTIFS($T714:$AX714,"HO")</f>
        <v>0</v>
      </c>
      <c r="BF714" s="42">
        <f>COUNTIFS($T714:$AX714,"NA")</f>
        <v>0</v>
      </c>
      <c r="BG714" s="42">
        <f>COUNTIFS($T714:$AX714,"PL")</f>
        <v>0</v>
      </c>
      <c r="BH714" s="42">
        <f>COUNTIFS($T714:$AX714,"CL")</f>
        <v>1</v>
      </c>
      <c r="BI714" s="42">
        <f>COUNTIFS($T714:$AX714,"BL")</f>
        <v>0</v>
      </c>
      <c r="BJ714" s="42">
        <f>COUNTIFS($T714:$AX714,"CO")</f>
        <v>0</v>
      </c>
      <c r="BK714" s="42">
        <f t="shared" si="69"/>
        <v>1</v>
      </c>
      <c r="BL714" s="42">
        <f t="shared" si="70"/>
        <v>1</v>
      </c>
      <c r="BM714" s="42">
        <f t="shared" si="71"/>
        <v>1</v>
      </c>
      <c r="BN714" s="42">
        <f>SUM(AY714:BJ714)+SUM(COUNTIFS(Q714:AX714,{"TERM","RESIGNED"}))</f>
        <v>31</v>
      </c>
      <c r="BO714" s="1" t="s">
        <v>45</v>
      </c>
      <c r="BP714" s="42" t="s">
        <v>1018</v>
      </c>
      <c r="BQ714" s="34"/>
    </row>
    <row r="715" spans="1:69" x14ac:dyDescent="0.25">
      <c r="A715" s="32">
        <f t="shared" si="72"/>
        <v>713</v>
      </c>
      <c r="B715" s="1" t="s">
        <v>172</v>
      </c>
      <c r="C715" s="1">
        <v>104589</v>
      </c>
      <c r="D715" s="27">
        <v>104589</v>
      </c>
      <c r="E715" s="1" t="s">
        <v>946</v>
      </c>
      <c r="F715" s="34" t="s">
        <v>855</v>
      </c>
      <c r="G715" s="34" t="s">
        <v>80</v>
      </c>
      <c r="H715" s="30">
        <v>44909</v>
      </c>
      <c r="I715" s="30" t="s">
        <v>39</v>
      </c>
      <c r="J715" s="30" t="s">
        <v>39</v>
      </c>
      <c r="K715" s="42">
        <f t="shared" ca="1" si="67"/>
        <v>393</v>
      </c>
      <c r="L715" s="44" t="str">
        <f t="shared" si="68"/>
        <v>Non Billable</v>
      </c>
      <c r="M715" s="34" t="s">
        <v>56</v>
      </c>
      <c r="N715" s="1" t="s">
        <v>41</v>
      </c>
      <c r="O715" s="1" t="s">
        <v>42</v>
      </c>
      <c r="P715" s="1"/>
      <c r="Q715" s="1"/>
      <c r="R715" s="1" t="s">
        <v>43</v>
      </c>
      <c r="S715" s="33" t="s">
        <v>102</v>
      </c>
      <c r="T715" s="47" t="s">
        <v>22</v>
      </c>
      <c r="U715" s="47" t="s">
        <v>20</v>
      </c>
      <c r="V715" s="47" t="s">
        <v>20</v>
      </c>
      <c r="W715" s="47" t="s">
        <v>965</v>
      </c>
      <c r="X715" s="47" t="s">
        <v>965</v>
      </c>
      <c r="Y715" s="47" t="s">
        <v>965</v>
      </c>
      <c r="Z715" s="47" t="s">
        <v>965</v>
      </c>
      <c r="AA715" s="47" t="s">
        <v>965</v>
      </c>
      <c r="AB715" s="47" t="s">
        <v>20</v>
      </c>
      <c r="AC715" s="47" t="s">
        <v>20</v>
      </c>
      <c r="AD715" s="47" t="s">
        <v>965</v>
      </c>
      <c r="AE715" s="47" t="s">
        <v>965</v>
      </c>
      <c r="AF715" s="47" t="s">
        <v>965</v>
      </c>
      <c r="AG715" s="47" t="s">
        <v>965</v>
      </c>
      <c r="AH715" s="47" t="s">
        <v>965</v>
      </c>
      <c r="AI715" s="47" t="s">
        <v>20</v>
      </c>
      <c r="AJ715" s="47" t="s">
        <v>20</v>
      </c>
      <c r="AK715" s="47" t="s">
        <v>965</v>
      </c>
      <c r="AL715" s="47" t="s">
        <v>965</v>
      </c>
      <c r="AM715" s="47" t="s">
        <v>965</v>
      </c>
      <c r="AN715" s="47" t="s">
        <v>965</v>
      </c>
      <c r="AO715" s="47" t="s">
        <v>965</v>
      </c>
      <c r="AP715" s="47" t="s">
        <v>20</v>
      </c>
      <c r="AQ715" s="47" t="s">
        <v>20</v>
      </c>
      <c r="AR715" s="47" t="s">
        <v>20</v>
      </c>
      <c r="AS715" s="47" t="s">
        <v>965</v>
      </c>
      <c r="AT715" s="47" t="s">
        <v>965</v>
      </c>
      <c r="AU715" s="47" t="s">
        <v>967</v>
      </c>
      <c r="AV715" s="47" t="s">
        <v>965</v>
      </c>
      <c r="AW715" s="47" t="s">
        <v>20</v>
      </c>
      <c r="AX715" s="47" t="s">
        <v>20</v>
      </c>
      <c r="AY715" s="42">
        <f>COUNTIFS($T715:$AX715,"P")</f>
        <v>18</v>
      </c>
      <c r="AZ715" s="42">
        <f>COUNTIFS($T715:$AX715,"HD")/2</f>
        <v>0</v>
      </c>
      <c r="BA715" s="42">
        <f>COUNTIFS($T715:$AX715,"DO")</f>
        <v>11</v>
      </c>
      <c r="BB715" s="1">
        <f>COUNTIFS($T715:$AX715,"UPL")</f>
        <v>0</v>
      </c>
      <c r="BC715" s="42">
        <f>COUNTIFS($T715:$AX715,"LWP")</f>
        <v>1</v>
      </c>
      <c r="BD715" s="42">
        <f>SUM(COUNTIFS($T715:$AX715,{"PAT","MAT"}))</f>
        <v>0</v>
      </c>
      <c r="BE715" s="42">
        <f>COUNTIFS($T715:$AX715,"HO")</f>
        <v>0</v>
      </c>
      <c r="BF715" s="42">
        <f>COUNTIFS($T715:$AX715,"NA")</f>
        <v>0</v>
      </c>
      <c r="BG715" s="42">
        <f>COUNTIFS($T715:$AX715,"PL")</f>
        <v>0</v>
      </c>
      <c r="BH715" s="42">
        <f>COUNTIFS($T715:$AX715,"CL")</f>
        <v>1</v>
      </c>
      <c r="BI715" s="42">
        <f>COUNTIFS($T715:$AX715,"BL")</f>
        <v>0</v>
      </c>
      <c r="BJ715" s="42">
        <f>COUNTIFS($T715:$AX715,"CO")</f>
        <v>0</v>
      </c>
      <c r="BK715" s="42">
        <f t="shared" si="69"/>
        <v>1</v>
      </c>
      <c r="BL715" s="42">
        <f t="shared" si="70"/>
        <v>1</v>
      </c>
      <c r="BM715" s="42">
        <f t="shared" si="71"/>
        <v>1</v>
      </c>
      <c r="BN715" s="42">
        <f>SUM(AY715:BJ715)+SUM(COUNTIFS(Q715:AX715,{"TERM","RESIGNED"}))</f>
        <v>31</v>
      </c>
      <c r="BO715" s="1" t="s">
        <v>45</v>
      </c>
      <c r="BP715" s="42" t="s">
        <v>1020</v>
      </c>
      <c r="BQ715" s="34"/>
    </row>
    <row r="716" spans="1:69" x14ac:dyDescent="0.25">
      <c r="A716" s="32">
        <f t="shared" si="72"/>
        <v>714</v>
      </c>
      <c r="B716" s="1" t="s">
        <v>172</v>
      </c>
      <c r="C716" s="1">
        <v>104592</v>
      </c>
      <c r="D716" s="27">
        <v>104592</v>
      </c>
      <c r="E716" s="1" t="s">
        <v>946</v>
      </c>
      <c r="F716" s="34" t="s">
        <v>854</v>
      </c>
      <c r="G716" s="34" t="s">
        <v>123</v>
      </c>
      <c r="H716" s="30">
        <v>44909</v>
      </c>
      <c r="I716" s="30" t="s">
        <v>39</v>
      </c>
      <c r="J716" s="30" t="s">
        <v>39</v>
      </c>
      <c r="K716" s="42">
        <f t="shared" ca="1" si="67"/>
        <v>393</v>
      </c>
      <c r="L716" s="44" t="str">
        <f t="shared" si="68"/>
        <v>Billable</v>
      </c>
      <c r="M716" s="34" t="s">
        <v>124</v>
      </c>
      <c r="N716" s="1" t="s">
        <v>41</v>
      </c>
      <c r="O716" s="1" t="s">
        <v>42</v>
      </c>
      <c r="P716" s="1"/>
      <c r="Q716" s="1"/>
      <c r="R716" s="1" t="s">
        <v>43</v>
      </c>
      <c r="S716" s="33" t="s">
        <v>142</v>
      </c>
      <c r="T716" s="47" t="s">
        <v>965</v>
      </c>
      <c r="U716" s="47" t="s">
        <v>20</v>
      </c>
      <c r="V716" s="47" t="s">
        <v>20</v>
      </c>
      <c r="W716" s="47" t="s">
        <v>965</v>
      </c>
      <c r="X716" s="47" t="s">
        <v>965</v>
      </c>
      <c r="Y716" s="47" t="s">
        <v>965</v>
      </c>
      <c r="Z716" s="47" t="s">
        <v>965</v>
      </c>
      <c r="AA716" s="47" t="s">
        <v>965</v>
      </c>
      <c r="AB716" s="47" t="s">
        <v>20</v>
      </c>
      <c r="AC716" s="47" t="s">
        <v>20</v>
      </c>
      <c r="AD716" s="47" t="s">
        <v>965</v>
      </c>
      <c r="AE716" s="47" t="s">
        <v>965</v>
      </c>
      <c r="AF716" s="47" t="s">
        <v>965</v>
      </c>
      <c r="AG716" s="47" t="s">
        <v>967</v>
      </c>
      <c r="AH716" s="47" t="s">
        <v>967</v>
      </c>
      <c r="AI716" s="47" t="s">
        <v>20</v>
      </c>
      <c r="AJ716" s="47" t="s">
        <v>20</v>
      </c>
      <c r="AK716" s="47" t="s">
        <v>967</v>
      </c>
      <c r="AL716" s="47" t="s">
        <v>967</v>
      </c>
      <c r="AM716" s="47" t="s">
        <v>967</v>
      </c>
      <c r="AN716" s="47" t="s">
        <v>967</v>
      </c>
      <c r="AO716" s="47" t="s">
        <v>968</v>
      </c>
      <c r="AP716" s="47" t="s">
        <v>20</v>
      </c>
      <c r="AQ716" s="47" t="s">
        <v>20</v>
      </c>
      <c r="AR716" s="47" t="s">
        <v>20</v>
      </c>
      <c r="AS716" s="47" t="s">
        <v>968</v>
      </c>
      <c r="AT716" s="47" t="s">
        <v>968</v>
      </c>
      <c r="AU716" s="47" t="s">
        <v>968</v>
      </c>
      <c r="AV716" s="47" t="s">
        <v>968</v>
      </c>
      <c r="AW716" s="47" t="s">
        <v>20</v>
      </c>
      <c r="AX716" s="47" t="s">
        <v>20</v>
      </c>
      <c r="AY716" s="42">
        <f>COUNTIFS($T716:$AX716,"P")</f>
        <v>9</v>
      </c>
      <c r="AZ716" s="42">
        <f>COUNTIFS($T716:$AX716,"HD")/2</f>
        <v>0</v>
      </c>
      <c r="BA716" s="42">
        <f>COUNTIFS($T716:$AX716,"DO")</f>
        <v>11</v>
      </c>
      <c r="BB716" s="1">
        <f>COUNTIFS($T716:$AX716,"UPL")</f>
        <v>0</v>
      </c>
      <c r="BC716" s="42">
        <f>COUNTIFS($T716:$AX716,"LWP")</f>
        <v>0</v>
      </c>
      <c r="BD716" s="42">
        <f>SUM(COUNTIFS($T716:$AX716,{"PAT","MAT"}))</f>
        <v>0</v>
      </c>
      <c r="BE716" s="42">
        <f>COUNTIFS($T716:$AX716,"HO")</f>
        <v>0</v>
      </c>
      <c r="BF716" s="42">
        <f>COUNTIFS($T716:$AX716,"NA")</f>
        <v>0</v>
      </c>
      <c r="BG716" s="42">
        <f>COUNTIFS($T716:$AX716,"PL")</f>
        <v>5</v>
      </c>
      <c r="BH716" s="42">
        <f>COUNTIFS($T716:$AX716,"CL")</f>
        <v>6</v>
      </c>
      <c r="BI716" s="42">
        <f>COUNTIFS($T716:$AX716,"BL")</f>
        <v>0</v>
      </c>
      <c r="BJ716" s="42">
        <f>COUNTIFS($T716:$AX716,"CO")</f>
        <v>0</v>
      </c>
      <c r="BK716" s="42">
        <f t="shared" si="69"/>
        <v>11</v>
      </c>
      <c r="BL716" s="42">
        <f t="shared" si="70"/>
        <v>0</v>
      </c>
      <c r="BM716" s="42">
        <f t="shared" si="71"/>
        <v>0</v>
      </c>
      <c r="BN716" s="42">
        <f>SUM(AY716:BJ716)+SUM(COUNTIFS(Q716:AX716,{"TERM","RESIGNED"}))</f>
        <v>31</v>
      </c>
      <c r="BO716" s="1" t="s">
        <v>45</v>
      </c>
      <c r="BP716" s="42" t="s">
        <v>1020</v>
      </c>
      <c r="BQ716" s="34"/>
    </row>
    <row r="717" spans="1:69" x14ac:dyDescent="0.25">
      <c r="A717" s="32">
        <f t="shared" si="72"/>
        <v>715</v>
      </c>
      <c r="B717" s="1" t="s">
        <v>172</v>
      </c>
      <c r="C717" s="1">
        <v>600287</v>
      </c>
      <c r="D717" s="27">
        <v>600287</v>
      </c>
      <c r="E717" s="1" t="s">
        <v>946</v>
      </c>
      <c r="F717" s="34" t="s">
        <v>857</v>
      </c>
      <c r="G717" s="34" t="s">
        <v>190</v>
      </c>
      <c r="H717" s="30">
        <v>44909</v>
      </c>
      <c r="I717" s="30" t="s">
        <v>39</v>
      </c>
      <c r="J717" s="30" t="s">
        <v>39</v>
      </c>
      <c r="K717" s="42">
        <f t="shared" ca="1" si="67"/>
        <v>393</v>
      </c>
      <c r="L717" s="44" t="str">
        <f t="shared" si="68"/>
        <v>Billable</v>
      </c>
      <c r="M717" s="34" t="s">
        <v>187</v>
      </c>
      <c r="N717" s="1" t="s">
        <v>270</v>
      </c>
      <c r="O717" s="1" t="s">
        <v>42</v>
      </c>
      <c r="P717" s="1"/>
      <c r="Q717" s="1"/>
      <c r="R717" s="1" t="s">
        <v>43</v>
      </c>
      <c r="S717" s="33" t="s">
        <v>292</v>
      </c>
      <c r="T717" s="47" t="s">
        <v>965</v>
      </c>
      <c r="U717" s="47" t="s">
        <v>20</v>
      </c>
      <c r="V717" s="47" t="s">
        <v>20</v>
      </c>
      <c r="W717" s="47" t="s">
        <v>965</v>
      </c>
      <c r="X717" s="47" t="s">
        <v>965</v>
      </c>
      <c r="Y717" s="47" t="s">
        <v>965</v>
      </c>
      <c r="Z717" s="47" t="s">
        <v>965</v>
      </c>
      <c r="AA717" s="47" t="s">
        <v>965</v>
      </c>
      <c r="AB717" s="47" t="s">
        <v>20</v>
      </c>
      <c r="AC717" s="47" t="s">
        <v>20</v>
      </c>
      <c r="AD717" s="47" t="s">
        <v>965</v>
      </c>
      <c r="AE717" s="47" t="s">
        <v>966</v>
      </c>
      <c r="AF717" s="47" t="s">
        <v>965</v>
      </c>
      <c r="AG717" s="47" t="s">
        <v>965</v>
      </c>
      <c r="AH717" s="47" t="s">
        <v>965</v>
      </c>
      <c r="AI717" s="47" t="s">
        <v>20</v>
      </c>
      <c r="AJ717" s="47" t="s">
        <v>20</v>
      </c>
      <c r="AK717" s="47" t="s">
        <v>965</v>
      </c>
      <c r="AL717" s="47" t="s">
        <v>22</v>
      </c>
      <c r="AM717" s="47" t="s">
        <v>965</v>
      </c>
      <c r="AN717" s="47" t="s">
        <v>965</v>
      </c>
      <c r="AO717" s="47" t="s">
        <v>965</v>
      </c>
      <c r="AP717" s="47" t="s">
        <v>20</v>
      </c>
      <c r="AQ717" s="47" t="s">
        <v>20</v>
      </c>
      <c r="AR717" s="47" t="s">
        <v>20</v>
      </c>
      <c r="AS717" s="47" t="s">
        <v>966</v>
      </c>
      <c r="AT717" s="47" t="s">
        <v>965</v>
      </c>
      <c r="AU717" s="47" t="s">
        <v>967</v>
      </c>
      <c r="AV717" s="47" t="s">
        <v>965</v>
      </c>
      <c r="AW717" s="47" t="s">
        <v>20</v>
      </c>
      <c r="AX717" s="47" t="s">
        <v>20</v>
      </c>
      <c r="AY717" s="42">
        <f>COUNTIFS($T717:$AX717,"P")</f>
        <v>16</v>
      </c>
      <c r="AZ717" s="42">
        <f>COUNTIFS($T717:$AX717,"HD")/2</f>
        <v>1</v>
      </c>
      <c r="BA717" s="42">
        <f>COUNTIFS($T717:$AX717,"DO")</f>
        <v>11</v>
      </c>
      <c r="BB717" s="1">
        <f>COUNTIFS($T717:$AX717,"UPL")</f>
        <v>0</v>
      </c>
      <c r="BC717" s="42">
        <f>COUNTIFS($T717:$AX717,"LWP")</f>
        <v>1</v>
      </c>
      <c r="BD717" s="42">
        <f>SUM(COUNTIFS($T717:$AX717,{"PAT","MAT"}))</f>
        <v>0</v>
      </c>
      <c r="BE717" s="42">
        <f>COUNTIFS($T717:$AX717,"HO")</f>
        <v>0</v>
      </c>
      <c r="BF717" s="42">
        <f>COUNTIFS($T717:$AX717,"NA")</f>
        <v>0</v>
      </c>
      <c r="BG717" s="42">
        <f>COUNTIFS($T717:$AX717,"PL")</f>
        <v>0</v>
      </c>
      <c r="BH717" s="42">
        <f>COUNTIFS($T717:$AX717,"CL")</f>
        <v>1</v>
      </c>
      <c r="BI717" s="42">
        <f>COUNTIFS($T717:$AX717,"BL")</f>
        <v>0</v>
      </c>
      <c r="BJ717" s="42">
        <f>COUNTIFS($T717:$AX717,"CO")</f>
        <v>0</v>
      </c>
      <c r="BK717" s="42">
        <f t="shared" si="69"/>
        <v>1</v>
      </c>
      <c r="BL717" s="42">
        <f t="shared" si="70"/>
        <v>1</v>
      </c>
      <c r="BM717" s="42">
        <f t="shared" si="71"/>
        <v>1</v>
      </c>
      <c r="BN717" s="42">
        <f>SUM(AY717:BJ717)+SUM(COUNTIFS(Q717:AX717,{"TERM","RESIGNED"}))</f>
        <v>30</v>
      </c>
      <c r="BO717" s="1" t="s">
        <v>45</v>
      </c>
      <c r="BP717" s="42" t="s">
        <v>1018</v>
      </c>
      <c r="BQ717" s="34"/>
    </row>
    <row r="718" spans="1:69" x14ac:dyDescent="0.25">
      <c r="A718" s="32">
        <f t="shared" si="72"/>
        <v>716</v>
      </c>
      <c r="B718" s="1" t="s">
        <v>172</v>
      </c>
      <c r="C718" s="1">
        <v>104599</v>
      </c>
      <c r="D718" s="27">
        <v>104599</v>
      </c>
      <c r="E718" s="1" t="s">
        <v>946</v>
      </c>
      <c r="F718" s="34" t="s">
        <v>860</v>
      </c>
      <c r="G718" s="34" t="s">
        <v>190</v>
      </c>
      <c r="H718" s="30">
        <v>44911</v>
      </c>
      <c r="I718" s="30" t="s">
        <v>39</v>
      </c>
      <c r="J718" s="30" t="s">
        <v>39</v>
      </c>
      <c r="K718" s="42">
        <f t="shared" ca="1" si="67"/>
        <v>391</v>
      </c>
      <c r="L718" s="44" t="str">
        <f t="shared" si="68"/>
        <v>Billable</v>
      </c>
      <c r="M718" s="34" t="s">
        <v>187</v>
      </c>
      <c r="N718" s="1" t="s">
        <v>41</v>
      </c>
      <c r="O718" s="1" t="s">
        <v>42</v>
      </c>
      <c r="P718" s="1"/>
      <c r="Q718" s="1"/>
      <c r="R718" s="1" t="s">
        <v>43</v>
      </c>
      <c r="S718" s="33" t="s">
        <v>248</v>
      </c>
      <c r="T718" s="47" t="s">
        <v>965</v>
      </c>
      <c r="U718" s="47" t="s">
        <v>20</v>
      </c>
      <c r="V718" s="47" t="s">
        <v>20</v>
      </c>
      <c r="W718" s="47" t="s">
        <v>967</v>
      </c>
      <c r="X718" s="47" t="s">
        <v>965</v>
      </c>
      <c r="Y718" s="47" t="s">
        <v>965</v>
      </c>
      <c r="Z718" s="47" t="s">
        <v>965</v>
      </c>
      <c r="AA718" s="47" t="s">
        <v>968</v>
      </c>
      <c r="AB718" s="47" t="s">
        <v>20</v>
      </c>
      <c r="AC718" s="47" t="s">
        <v>20</v>
      </c>
      <c r="AD718" s="47" t="s">
        <v>965</v>
      </c>
      <c r="AE718" s="47" t="s">
        <v>965</v>
      </c>
      <c r="AF718" s="47" t="s">
        <v>965</v>
      </c>
      <c r="AG718" s="47" t="s">
        <v>965</v>
      </c>
      <c r="AH718" s="47" t="s">
        <v>965</v>
      </c>
      <c r="AI718" s="47" t="s">
        <v>20</v>
      </c>
      <c r="AJ718" s="47" t="s">
        <v>20</v>
      </c>
      <c r="AK718" s="47" t="s">
        <v>965</v>
      </c>
      <c r="AL718" s="47" t="s">
        <v>965</v>
      </c>
      <c r="AM718" s="47" t="s">
        <v>965</v>
      </c>
      <c r="AN718" s="47" t="s">
        <v>965</v>
      </c>
      <c r="AO718" s="47" t="s">
        <v>965</v>
      </c>
      <c r="AP718" s="47" t="s">
        <v>20</v>
      </c>
      <c r="AQ718" s="47" t="s">
        <v>20</v>
      </c>
      <c r="AR718" s="47" t="s">
        <v>20</v>
      </c>
      <c r="AS718" s="47" t="s">
        <v>965</v>
      </c>
      <c r="AT718" s="47" t="s">
        <v>965</v>
      </c>
      <c r="AU718" s="47" t="s">
        <v>967</v>
      </c>
      <c r="AV718" s="47" t="s">
        <v>965</v>
      </c>
      <c r="AW718" s="47" t="s">
        <v>20</v>
      </c>
      <c r="AX718" s="47" t="s">
        <v>20</v>
      </c>
      <c r="AY718" s="42">
        <f>COUNTIFS($T718:$AX718,"P")</f>
        <v>17</v>
      </c>
      <c r="AZ718" s="42">
        <f>COUNTIFS($T718:$AX718,"HD")/2</f>
        <v>0</v>
      </c>
      <c r="BA718" s="42">
        <f>COUNTIFS($T718:$AX718,"DO")</f>
        <v>11</v>
      </c>
      <c r="BB718" s="1">
        <f>COUNTIFS($T718:$AX718,"UPL")</f>
        <v>0</v>
      </c>
      <c r="BC718" s="42">
        <f>COUNTIFS($T718:$AX718,"LWP")</f>
        <v>0</v>
      </c>
      <c r="BD718" s="42">
        <f>SUM(COUNTIFS($T718:$AX718,{"PAT","MAT"}))</f>
        <v>0</v>
      </c>
      <c r="BE718" s="42">
        <f>COUNTIFS($T718:$AX718,"HO")</f>
        <v>0</v>
      </c>
      <c r="BF718" s="42">
        <f>COUNTIFS($T718:$AX718,"NA")</f>
        <v>0</v>
      </c>
      <c r="BG718" s="42">
        <f>COUNTIFS($T718:$AX718,"PL")</f>
        <v>1</v>
      </c>
      <c r="BH718" s="42">
        <f>COUNTIFS($T718:$AX718,"CL")</f>
        <v>2</v>
      </c>
      <c r="BI718" s="42">
        <f>COUNTIFS($T718:$AX718,"BL")</f>
        <v>0</v>
      </c>
      <c r="BJ718" s="42">
        <f>COUNTIFS($T718:$AX718,"CO")</f>
        <v>0</v>
      </c>
      <c r="BK718" s="42">
        <f t="shared" si="69"/>
        <v>3</v>
      </c>
      <c r="BL718" s="42">
        <f t="shared" si="70"/>
        <v>1</v>
      </c>
      <c r="BM718" s="42">
        <f t="shared" si="71"/>
        <v>1</v>
      </c>
      <c r="BN718" s="42">
        <f>SUM(AY718:BJ718)+SUM(COUNTIFS(Q718:AX718,{"TERM","RESIGNED"}))</f>
        <v>31</v>
      </c>
      <c r="BO718" s="1" t="s">
        <v>45</v>
      </c>
      <c r="BP718" s="42" t="s">
        <v>1020</v>
      </c>
      <c r="BQ718" s="34"/>
    </row>
    <row r="719" spans="1:69" x14ac:dyDescent="0.25">
      <c r="A719" s="32">
        <f t="shared" si="72"/>
        <v>717</v>
      </c>
      <c r="B719" s="1" t="s">
        <v>172</v>
      </c>
      <c r="C719" s="1">
        <v>104604</v>
      </c>
      <c r="D719" s="27">
        <v>104604</v>
      </c>
      <c r="E719" s="1" t="s">
        <v>946</v>
      </c>
      <c r="F719" s="34" t="s">
        <v>861</v>
      </c>
      <c r="G719" s="34" t="s">
        <v>190</v>
      </c>
      <c r="H719" s="30">
        <v>44911</v>
      </c>
      <c r="I719" s="30" t="s">
        <v>39</v>
      </c>
      <c r="J719" s="30" t="s">
        <v>39</v>
      </c>
      <c r="K719" s="42">
        <f t="shared" ca="1" si="67"/>
        <v>391</v>
      </c>
      <c r="L719" s="44" t="str">
        <f t="shared" si="68"/>
        <v>Billable</v>
      </c>
      <c r="M719" s="34" t="s">
        <v>187</v>
      </c>
      <c r="N719" s="1" t="s">
        <v>41</v>
      </c>
      <c r="O719" s="1" t="s">
        <v>42</v>
      </c>
      <c r="P719" s="1"/>
      <c r="Q719" s="1"/>
      <c r="R719" s="1" t="s">
        <v>43</v>
      </c>
      <c r="S719" s="33" t="s">
        <v>250</v>
      </c>
      <c r="T719" s="47" t="s">
        <v>965</v>
      </c>
      <c r="U719" s="47" t="s">
        <v>20</v>
      </c>
      <c r="V719" s="47" t="s">
        <v>20</v>
      </c>
      <c r="W719" s="47" t="s">
        <v>965</v>
      </c>
      <c r="X719" s="47" t="s">
        <v>965</v>
      </c>
      <c r="Y719" s="47" t="s">
        <v>965</v>
      </c>
      <c r="Z719" s="47" t="s">
        <v>965</v>
      </c>
      <c r="AA719" s="47" t="s">
        <v>967</v>
      </c>
      <c r="AB719" s="47" t="s">
        <v>20</v>
      </c>
      <c r="AC719" s="47" t="s">
        <v>20</v>
      </c>
      <c r="AD719" s="47" t="s">
        <v>965</v>
      </c>
      <c r="AE719" s="47" t="s">
        <v>965</v>
      </c>
      <c r="AF719" s="47" t="s">
        <v>965</v>
      </c>
      <c r="AG719" s="47" t="s">
        <v>965</v>
      </c>
      <c r="AH719" s="47" t="s">
        <v>965</v>
      </c>
      <c r="AI719" s="47" t="s">
        <v>20</v>
      </c>
      <c r="AJ719" s="47" t="s">
        <v>20</v>
      </c>
      <c r="AK719" s="47" t="s">
        <v>965</v>
      </c>
      <c r="AL719" s="47" t="s">
        <v>965</v>
      </c>
      <c r="AM719" s="47" t="s">
        <v>965</v>
      </c>
      <c r="AN719" s="47" t="s">
        <v>965</v>
      </c>
      <c r="AO719" s="47" t="s">
        <v>965</v>
      </c>
      <c r="AP719" s="47" t="s">
        <v>20</v>
      </c>
      <c r="AQ719" s="47" t="s">
        <v>20</v>
      </c>
      <c r="AR719" s="47" t="s">
        <v>20</v>
      </c>
      <c r="AS719" s="47" t="s">
        <v>967</v>
      </c>
      <c r="AT719" s="47" t="s">
        <v>968</v>
      </c>
      <c r="AU719" s="47" t="s">
        <v>968</v>
      </c>
      <c r="AV719" s="47" t="s">
        <v>967</v>
      </c>
      <c r="AW719" s="47" t="s">
        <v>20</v>
      </c>
      <c r="AX719" s="47" t="s">
        <v>20</v>
      </c>
      <c r="AY719" s="42">
        <f>COUNTIFS($T719:$AX719,"P")</f>
        <v>15</v>
      </c>
      <c r="AZ719" s="42">
        <f>COUNTIFS($T719:$AX719,"HD")/2</f>
        <v>0</v>
      </c>
      <c r="BA719" s="42">
        <f>COUNTIFS($T719:$AX719,"DO")</f>
        <v>11</v>
      </c>
      <c r="BB719" s="1">
        <f>COUNTIFS($T719:$AX719,"UPL")</f>
        <v>0</v>
      </c>
      <c r="BC719" s="42">
        <f>COUNTIFS($T719:$AX719,"LWP")</f>
        <v>0</v>
      </c>
      <c r="BD719" s="42">
        <f>SUM(COUNTIFS($T719:$AX719,{"PAT","MAT"}))</f>
        <v>0</v>
      </c>
      <c r="BE719" s="42">
        <f>COUNTIFS($T719:$AX719,"HO")</f>
        <v>0</v>
      </c>
      <c r="BF719" s="42">
        <f>COUNTIFS($T719:$AX719,"NA")</f>
        <v>0</v>
      </c>
      <c r="BG719" s="42">
        <f>COUNTIFS($T719:$AX719,"PL")</f>
        <v>2</v>
      </c>
      <c r="BH719" s="42">
        <f>COUNTIFS($T719:$AX719,"CL")</f>
        <v>3</v>
      </c>
      <c r="BI719" s="42">
        <f>COUNTIFS($T719:$AX719,"BL")</f>
        <v>0</v>
      </c>
      <c r="BJ719" s="42">
        <f>COUNTIFS($T719:$AX719,"CO")</f>
        <v>0</v>
      </c>
      <c r="BK719" s="42">
        <f t="shared" si="69"/>
        <v>5</v>
      </c>
      <c r="BL719" s="42">
        <f t="shared" si="70"/>
        <v>0</v>
      </c>
      <c r="BM719" s="42">
        <f t="shared" si="71"/>
        <v>1</v>
      </c>
      <c r="BN719" s="42">
        <f>SUM(AY719:BJ719)+SUM(COUNTIFS(Q719:AX719,{"TERM","RESIGNED"}))</f>
        <v>31</v>
      </c>
      <c r="BO719" s="1" t="s">
        <v>45</v>
      </c>
      <c r="BP719" s="42" t="s">
        <v>1018</v>
      </c>
      <c r="BQ719" s="34"/>
    </row>
    <row r="720" spans="1:69" x14ac:dyDescent="0.25">
      <c r="A720" s="32">
        <f t="shared" si="72"/>
        <v>718</v>
      </c>
      <c r="B720" s="1" t="s">
        <v>172</v>
      </c>
      <c r="C720" s="1">
        <v>104612</v>
      </c>
      <c r="D720" s="27">
        <v>104612</v>
      </c>
      <c r="E720" s="1" t="s">
        <v>946</v>
      </c>
      <c r="F720" s="34" t="s">
        <v>858</v>
      </c>
      <c r="G720" s="34" t="s">
        <v>186</v>
      </c>
      <c r="H720" s="30">
        <v>44911</v>
      </c>
      <c r="I720" s="30" t="s">
        <v>39</v>
      </c>
      <c r="J720" s="30" t="s">
        <v>39</v>
      </c>
      <c r="K720" s="42">
        <f t="shared" ca="1" si="67"/>
        <v>391</v>
      </c>
      <c r="L720" s="44" t="str">
        <f t="shared" si="68"/>
        <v>Billable</v>
      </c>
      <c r="M720" s="34" t="s">
        <v>187</v>
      </c>
      <c r="N720" s="1" t="s">
        <v>41</v>
      </c>
      <c r="O720" s="1" t="s">
        <v>42</v>
      </c>
      <c r="P720" s="1"/>
      <c r="Q720" s="1"/>
      <c r="R720" s="1" t="s">
        <v>43</v>
      </c>
      <c r="S720" s="33" t="s">
        <v>302</v>
      </c>
      <c r="T720" s="47" t="s">
        <v>965</v>
      </c>
      <c r="U720" s="47" t="s">
        <v>20</v>
      </c>
      <c r="V720" s="47" t="s">
        <v>20</v>
      </c>
      <c r="W720" s="47" t="s">
        <v>967</v>
      </c>
      <c r="X720" s="47" t="s">
        <v>965</v>
      </c>
      <c r="Y720" s="47" t="s">
        <v>965</v>
      </c>
      <c r="Z720" s="47" t="s">
        <v>965</v>
      </c>
      <c r="AA720" s="47" t="s">
        <v>965</v>
      </c>
      <c r="AB720" s="47" t="s">
        <v>20</v>
      </c>
      <c r="AC720" s="47" t="s">
        <v>20</v>
      </c>
      <c r="AD720" s="47" t="s">
        <v>965</v>
      </c>
      <c r="AE720" s="47" t="s">
        <v>965</v>
      </c>
      <c r="AF720" s="47" t="s">
        <v>965</v>
      </c>
      <c r="AG720" s="47" t="s">
        <v>965</v>
      </c>
      <c r="AH720" s="47" t="s">
        <v>967</v>
      </c>
      <c r="AI720" s="47" t="s">
        <v>20</v>
      </c>
      <c r="AJ720" s="47" t="s">
        <v>20</v>
      </c>
      <c r="AK720" s="47" t="s">
        <v>965</v>
      </c>
      <c r="AL720" s="47" t="s">
        <v>965</v>
      </c>
      <c r="AM720" s="47" t="s">
        <v>965</v>
      </c>
      <c r="AN720" s="47" t="s">
        <v>965</v>
      </c>
      <c r="AO720" s="47" t="s">
        <v>965</v>
      </c>
      <c r="AP720" s="47" t="s">
        <v>20</v>
      </c>
      <c r="AQ720" s="47" t="s">
        <v>20</v>
      </c>
      <c r="AR720" s="47" t="s">
        <v>20</v>
      </c>
      <c r="AS720" s="47" t="s">
        <v>965</v>
      </c>
      <c r="AT720" s="47" t="s">
        <v>965</v>
      </c>
      <c r="AU720" s="47" t="s">
        <v>965</v>
      </c>
      <c r="AV720" s="47" t="s">
        <v>967</v>
      </c>
      <c r="AW720" s="47" t="s">
        <v>20</v>
      </c>
      <c r="AX720" s="47" t="s">
        <v>20</v>
      </c>
      <c r="AY720" s="42">
        <f>COUNTIFS($T720:$AX720,"P")</f>
        <v>17</v>
      </c>
      <c r="AZ720" s="42">
        <f>COUNTIFS($T720:$AX720,"HD")/2</f>
        <v>0</v>
      </c>
      <c r="BA720" s="42">
        <f>COUNTIFS($T720:$AX720,"DO")</f>
        <v>11</v>
      </c>
      <c r="BB720" s="1">
        <f>COUNTIFS($T720:$AX720,"UPL")</f>
        <v>0</v>
      </c>
      <c r="BC720" s="42">
        <f>COUNTIFS($T720:$AX720,"LWP")</f>
        <v>0</v>
      </c>
      <c r="BD720" s="42">
        <f>SUM(COUNTIFS($T720:$AX720,{"PAT","MAT"}))</f>
        <v>0</v>
      </c>
      <c r="BE720" s="42">
        <f>COUNTIFS($T720:$AX720,"HO")</f>
        <v>0</v>
      </c>
      <c r="BF720" s="42">
        <f>COUNTIFS($T720:$AX720,"NA")</f>
        <v>0</v>
      </c>
      <c r="BG720" s="42">
        <f>COUNTIFS($T720:$AX720,"PL")</f>
        <v>0</v>
      </c>
      <c r="BH720" s="42">
        <f>COUNTIFS($T720:$AX720,"CL")</f>
        <v>3</v>
      </c>
      <c r="BI720" s="42">
        <f>COUNTIFS($T720:$AX720,"BL")</f>
        <v>0</v>
      </c>
      <c r="BJ720" s="42">
        <f>COUNTIFS($T720:$AX720,"CO")</f>
        <v>0</v>
      </c>
      <c r="BK720" s="42">
        <f t="shared" si="69"/>
        <v>3</v>
      </c>
      <c r="BL720" s="42">
        <f t="shared" si="70"/>
        <v>1</v>
      </c>
      <c r="BM720" s="42">
        <f t="shared" si="71"/>
        <v>1</v>
      </c>
      <c r="BN720" s="42">
        <f>SUM(AY720:BJ720)+SUM(COUNTIFS(Q720:AX720,{"TERM","RESIGNED"}))</f>
        <v>31</v>
      </c>
      <c r="BO720" s="1" t="s">
        <v>45</v>
      </c>
      <c r="BP720" s="42" t="s">
        <v>1019</v>
      </c>
      <c r="BQ720" s="34"/>
    </row>
    <row r="721" spans="1:69" x14ac:dyDescent="0.25">
      <c r="A721" s="32">
        <f t="shared" si="72"/>
        <v>719</v>
      </c>
      <c r="B721" s="1" t="s">
        <v>172</v>
      </c>
      <c r="C721" s="1">
        <v>104644</v>
      </c>
      <c r="D721" s="27">
        <v>104644</v>
      </c>
      <c r="E721" s="1" t="s">
        <v>946</v>
      </c>
      <c r="F721" s="34" t="s">
        <v>859</v>
      </c>
      <c r="G721" s="34" t="s">
        <v>233</v>
      </c>
      <c r="H721" s="30">
        <v>44911</v>
      </c>
      <c r="I721" s="30" t="s">
        <v>39</v>
      </c>
      <c r="J721" s="30" t="s">
        <v>39</v>
      </c>
      <c r="K721" s="42">
        <f t="shared" ca="1" si="67"/>
        <v>391</v>
      </c>
      <c r="L721" s="44" t="str">
        <f t="shared" si="68"/>
        <v>Non Billable</v>
      </c>
      <c r="M721" s="34" t="s">
        <v>202</v>
      </c>
      <c r="N721" s="1" t="s">
        <v>41</v>
      </c>
      <c r="O721" s="1" t="s">
        <v>42</v>
      </c>
      <c r="P721" s="1"/>
      <c r="Q721" s="1"/>
      <c r="R721" s="1" t="s">
        <v>43</v>
      </c>
      <c r="S721" s="33" t="s">
        <v>203</v>
      </c>
      <c r="T721" s="47" t="s">
        <v>965</v>
      </c>
      <c r="U721" s="47" t="s">
        <v>20</v>
      </c>
      <c r="V721" s="47" t="s">
        <v>20</v>
      </c>
      <c r="W721" s="47" t="s">
        <v>965</v>
      </c>
      <c r="X721" s="47" t="s">
        <v>965</v>
      </c>
      <c r="Y721" s="47" t="s">
        <v>965</v>
      </c>
      <c r="Z721" s="47" t="s">
        <v>965</v>
      </c>
      <c r="AA721" s="47" t="s">
        <v>965</v>
      </c>
      <c r="AB721" s="47" t="s">
        <v>20</v>
      </c>
      <c r="AC721" s="47" t="s">
        <v>20</v>
      </c>
      <c r="AD721" s="47" t="s">
        <v>965</v>
      </c>
      <c r="AE721" s="47" t="s">
        <v>965</v>
      </c>
      <c r="AF721" s="47" t="s">
        <v>965</v>
      </c>
      <c r="AG721" s="47" t="s">
        <v>965</v>
      </c>
      <c r="AH721" s="47" t="s">
        <v>965</v>
      </c>
      <c r="AI721" s="47" t="s">
        <v>20</v>
      </c>
      <c r="AJ721" s="47" t="s">
        <v>20</v>
      </c>
      <c r="AK721" s="47" t="s">
        <v>965</v>
      </c>
      <c r="AL721" s="47" t="s">
        <v>965</v>
      </c>
      <c r="AM721" s="47" t="s">
        <v>965</v>
      </c>
      <c r="AN721" s="47" t="s">
        <v>965</v>
      </c>
      <c r="AO721" s="47" t="s">
        <v>965</v>
      </c>
      <c r="AP721" s="47" t="s">
        <v>20</v>
      </c>
      <c r="AQ721" s="47" t="s">
        <v>20</v>
      </c>
      <c r="AR721" s="47" t="s">
        <v>20</v>
      </c>
      <c r="AS721" s="47" t="s">
        <v>965</v>
      </c>
      <c r="AT721" s="47" t="s">
        <v>965</v>
      </c>
      <c r="AU721" s="47" t="s">
        <v>965</v>
      </c>
      <c r="AV721" s="47" t="s">
        <v>965</v>
      </c>
      <c r="AW721" s="47" t="s">
        <v>20</v>
      </c>
      <c r="AX721" s="47" t="s">
        <v>20</v>
      </c>
      <c r="AY721" s="42">
        <f>COUNTIFS($T721:$AX721,"P")</f>
        <v>20</v>
      </c>
      <c r="AZ721" s="42">
        <f>COUNTIFS($T721:$AX721,"HD")/2</f>
        <v>0</v>
      </c>
      <c r="BA721" s="42">
        <f>COUNTIFS($T721:$AX721,"DO")</f>
        <v>11</v>
      </c>
      <c r="BB721" s="1">
        <f>COUNTIFS($T721:$AX721,"UPL")</f>
        <v>0</v>
      </c>
      <c r="BC721" s="42">
        <f>COUNTIFS($T721:$AX721,"LWP")</f>
        <v>0</v>
      </c>
      <c r="BD721" s="42">
        <f>SUM(COUNTIFS($T721:$AX721,{"PAT","MAT"}))</f>
        <v>0</v>
      </c>
      <c r="BE721" s="42">
        <f>COUNTIFS($T721:$AX721,"HO")</f>
        <v>0</v>
      </c>
      <c r="BF721" s="42">
        <f>COUNTIFS($T721:$AX721,"NA")</f>
        <v>0</v>
      </c>
      <c r="BG721" s="42">
        <f>COUNTIFS($T721:$AX721,"PL")</f>
        <v>0</v>
      </c>
      <c r="BH721" s="42">
        <f>COUNTIFS($T721:$AX721,"CL")</f>
        <v>0</v>
      </c>
      <c r="BI721" s="42">
        <f>COUNTIFS($T721:$AX721,"BL")</f>
        <v>0</v>
      </c>
      <c r="BJ721" s="42">
        <f>COUNTIFS($T721:$AX721,"CO")</f>
        <v>0</v>
      </c>
      <c r="BK721" s="42">
        <f t="shared" si="69"/>
        <v>0</v>
      </c>
      <c r="BL721" s="42">
        <f t="shared" si="70"/>
        <v>1</v>
      </c>
      <c r="BM721" s="42">
        <f t="shared" si="71"/>
        <v>1</v>
      </c>
      <c r="BN721" s="42">
        <f>SUM(AY721:BJ721)+SUM(COUNTIFS(Q721:AX721,{"TERM","RESIGNED"}))</f>
        <v>31</v>
      </c>
      <c r="BO721" s="1" t="s">
        <v>45</v>
      </c>
      <c r="BP721" s="42" t="s">
        <v>1020</v>
      </c>
      <c r="BQ721" s="34"/>
    </row>
    <row r="722" spans="1:69" x14ac:dyDescent="0.25">
      <c r="A722" s="32">
        <f t="shared" si="72"/>
        <v>720</v>
      </c>
      <c r="B722" s="1" t="s">
        <v>172</v>
      </c>
      <c r="C722" s="1">
        <v>104675</v>
      </c>
      <c r="D722" s="27">
        <v>104675</v>
      </c>
      <c r="E722" s="1" t="s">
        <v>946</v>
      </c>
      <c r="F722" s="34" t="s">
        <v>863</v>
      </c>
      <c r="G722" s="34" t="s">
        <v>190</v>
      </c>
      <c r="H722" s="30">
        <v>44915</v>
      </c>
      <c r="I722" s="30" t="s">
        <v>39</v>
      </c>
      <c r="J722" s="30" t="s">
        <v>39</v>
      </c>
      <c r="K722" s="42">
        <f t="shared" ca="1" si="67"/>
        <v>387</v>
      </c>
      <c r="L722" s="44" t="str">
        <f t="shared" si="68"/>
        <v>Billable</v>
      </c>
      <c r="M722" s="34" t="s">
        <v>187</v>
      </c>
      <c r="N722" s="1" t="s">
        <v>41</v>
      </c>
      <c r="O722" s="1" t="s">
        <v>42</v>
      </c>
      <c r="P722" s="1"/>
      <c r="Q722" s="1"/>
      <c r="R722" s="1" t="s">
        <v>43</v>
      </c>
      <c r="S722" s="33" t="s">
        <v>239</v>
      </c>
      <c r="T722" s="47" t="s">
        <v>965</v>
      </c>
      <c r="U722" s="47" t="s">
        <v>20</v>
      </c>
      <c r="V722" s="47" t="s">
        <v>20</v>
      </c>
      <c r="W722" s="47" t="s">
        <v>965</v>
      </c>
      <c r="X722" s="47" t="s">
        <v>965</v>
      </c>
      <c r="Y722" s="47" t="s">
        <v>965</v>
      </c>
      <c r="Z722" s="47" t="s">
        <v>965</v>
      </c>
      <c r="AA722" s="47" t="s">
        <v>965</v>
      </c>
      <c r="AB722" s="47" t="s">
        <v>20</v>
      </c>
      <c r="AC722" s="47" t="s">
        <v>20</v>
      </c>
      <c r="AD722" s="47" t="s">
        <v>965</v>
      </c>
      <c r="AE722" s="47" t="s">
        <v>965</v>
      </c>
      <c r="AF722" s="47" t="s">
        <v>965</v>
      </c>
      <c r="AG722" s="47" t="s">
        <v>965</v>
      </c>
      <c r="AH722" s="47" t="s">
        <v>965</v>
      </c>
      <c r="AI722" s="47" t="s">
        <v>20</v>
      </c>
      <c r="AJ722" s="47" t="s">
        <v>20</v>
      </c>
      <c r="AK722" s="47" t="s">
        <v>967</v>
      </c>
      <c r="AL722" s="47" t="s">
        <v>22</v>
      </c>
      <c r="AM722" s="47" t="s">
        <v>965</v>
      </c>
      <c r="AN722" s="47" t="s">
        <v>965</v>
      </c>
      <c r="AO722" s="47" t="s">
        <v>965</v>
      </c>
      <c r="AP722" s="47" t="s">
        <v>20</v>
      </c>
      <c r="AQ722" s="47" t="s">
        <v>20</v>
      </c>
      <c r="AR722" s="47" t="s">
        <v>20</v>
      </c>
      <c r="AS722" s="47" t="s">
        <v>965</v>
      </c>
      <c r="AT722" s="47" t="s">
        <v>965</v>
      </c>
      <c r="AU722" s="47" t="s">
        <v>965</v>
      </c>
      <c r="AV722" s="47" t="s">
        <v>967</v>
      </c>
      <c r="AW722" s="47" t="s">
        <v>20</v>
      </c>
      <c r="AX722" s="47" t="s">
        <v>20</v>
      </c>
      <c r="AY722" s="42">
        <f>COUNTIFS($T722:$AX722,"P")</f>
        <v>17</v>
      </c>
      <c r="AZ722" s="42">
        <f>COUNTIFS($T722:$AX722,"HD")/2</f>
        <v>0</v>
      </c>
      <c r="BA722" s="42">
        <f>COUNTIFS($T722:$AX722,"DO")</f>
        <v>11</v>
      </c>
      <c r="BB722" s="1">
        <f>COUNTIFS($T722:$AX722,"UPL")</f>
        <v>0</v>
      </c>
      <c r="BC722" s="42">
        <f>COUNTIFS($T722:$AX722,"LWP")</f>
        <v>1</v>
      </c>
      <c r="BD722" s="42">
        <f>SUM(COUNTIFS($T722:$AX722,{"PAT","MAT"}))</f>
        <v>0</v>
      </c>
      <c r="BE722" s="42">
        <f>COUNTIFS($T722:$AX722,"HO")</f>
        <v>0</v>
      </c>
      <c r="BF722" s="42">
        <f>COUNTIFS($T722:$AX722,"NA")</f>
        <v>0</v>
      </c>
      <c r="BG722" s="42">
        <f>COUNTIFS($T722:$AX722,"PL")</f>
        <v>0</v>
      </c>
      <c r="BH722" s="42">
        <f>COUNTIFS($T722:$AX722,"CL")</f>
        <v>2</v>
      </c>
      <c r="BI722" s="42">
        <f>COUNTIFS($T722:$AX722,"BL")</f>
        <v>0</v>
      </c>
      <c r="BJ722" s="42">
        <f>COUNTIFS($T722:$AX722,"CO")</f>
        <v>0</v>
      </c>
      <c r="BK722" s="42">
        <f t="shared" si="69"/>
        <v>2</v>
      </c>
      <c r="BL722" s="42">
        <f t="shared" si="70"/>
        <v>1</v>
      </c>
      <c r="BM722" s="42">
        <f t="shared" si="71"/>
        <v>1</v>
      </c>
      <c r="BN722" s="42">
        <f>SUM(AY722:BJ722)+SUM(COUNTIFS(Q722:AX722,{"TERM","RESIGNED"}))</f>
        <v>31</v>
      </c>
      <c r="BO722" s="1" t="s">
        <v>45</v>
      </c>
      <c r="BP722" s="42" t="s">
        <v>1018</v>
      </c>
      <c r="BQ722" s="34"/>
    </row>
    <row r="723" spans="1:69" x14ac:dyDescent="0.25">
      <c r="A723" s="32">
        <f t="shared" si="72"/>
        <v>721</v>
      </c>
      <c r="B723" s="1" t="s">
        <v>172</v>
      </c>
      <c r="C723" s="1">
        <v>104676</v>
      </c>
      <c r="D723" s="27">
        <v>104676</v>
      </c>
      <c r="E723" s="1" t="s">
        <v>945</v>
      </c>
      <c r="F723" s="34" t="s">
        <v>862</v>
      </c>
      <c r="G723" s="34" t="s">
        <v>123</v>
      </c>
      <c r="H723" s="30">
        <v>44915</v>
      </c>
      <c r="I723" s="30" t="s">
        <v>39</v>
      </c>
      <c r="J723" s="30" t="s">
        <v>39</v>
      </c>
      <c r="K723" s="42">
        <f t="shared" ca="1" si="67"/>
        <v>387</v>
      </c>
      <c r="L723" s="44" t="str">
        <f t="shared" si="68"/>
        <v>Billable</v>
      </c>
      <c r="M723" s="34" t="s">
        <v>124</v>
      </c>
      <c r="N723" s="1" t="s">
        <v>41</v>
      </c>
      <c r="O723" s="1" t="s">
        <v>42</v>
      </c>
      <c r="P723" s="1"/>
      <c r="Q723" s="1"/>
      <c r="R723" s="1" t="s">
        <v>43</v>
      </c>
      <c r="S723" s="33" t="s">
        <v>367</v>
      </c>
      <c r="T723" s="47" t="s">
        <v>967</v>
      </c>
      <c r="U723" s="47" t="s">
        <v>20</v>
      </c>
      <c r="V723" s="47" t="s">
        <v>20</v>
      </c>
      <c r="W723" s="47" t="s">
        <v>965</v>
      </c>
      <c r="X723" s="47" t="s">
        <v>965</v>
      </c>
      <c r="Y723" s="47" t="s">
        <v>965</v>
      </c>
      <c r="Z723" s="47" t="s">
        <v>965</v>
      </c>
      <c r="AA723" s="47" t="s">
        <v>965</v>
      </c>
      <c r="AB723" s="47" t="s">
        <v>20</v>
      </c>
      <c r="AC723" s="47" t="s">
        <v>20</v>
      </c>
      <c r="AD723" s="47" t="s">
        <v>965</v>
      </c>
      <c r="AE723" s="47" t="s">
        <v>965</v>
      </c>
      <c r="AF723" s="47" t="s">
        <v>965</v>
      </c>
      <c r="AG723" s="47" t="s">
        <v>965</v>
      </c>
      <c r="AH723" s="47" t="s">
        <v>965</v>
      </c>
      <c r="AI723" s="47" t="s">
        <v>20</v>
      </c>
      <c r="AJ723" s="47" t="s">
        <v>20</v>
      </c>
      <c r="AK723" s="47" t="s">
        <v>965</v>
      </c>
      <c r="AL723" s="47" t="s">
        <v>965</v>
      </c>
      <c r="AM723" s="47" t="s">
        <v>965</v>
      </c>
      <c r="AN723" s="47" t="s">
        <v>965</v>
      </c>
      <c r="AO723" s="47" t="s">
        <v>967</v>
      </c>
      <c r="AP723" s="47" t="s">
        <v>20</v>
      </c>
      <c r="AQ723" s="47" t="s">
        <v>20</v>
      </c>
      <c r="AR723" s="47" t="s">
        <v>20</v>
      </c>
      <c r="AS723" s="47" t="s">
        <v>968</v>
      </c>
      <c r="AT723" s="47" t="s">
        <v>965</v>
      </c>
      <c r="AU723" s="47" t="s">
        <v>965</v>
      </c>
      <c r="AV723" s="47" t="s">
        <v>965</v>
      </c>
      <c r="AW723" s="47" t="s">
        <v>20</v>
      </c>
      <c r="AX723" s="47" t="s">
        <v>20</v>
      </c>
      <c r="AY723" s="42">
        <f>COUNTIFS($T723:$AX723,"P")</f>
        <v>17</v>
      </c>
      <c r="AZ723" s="42">
        <f>COUNTIFS($T723:$AX723,"HD")/2</f>
        <v>0</v>
      </c>
      <c r="BA723" s="42">
        <f>COUNTIFS($T723:$AX723,"DO")</f>
        <v>11</v>
      </c>
      <c r="BB723" s="1">
        <f>COUNTIFS($T723:$AX723,"UPL")</f>
        <v>0</v>
      </c>
      <c r="BC723" s="42">
        <f>COUNTIFS($T723:$AX723,"LWP")</f>
        <v>0</v>
      </c>
      <c r="BD723" s="42">
        <f>SUM(COUNTIFS($T723:$AX723,{"PAT","MAT"}))</f>
        <v>0</v>
      </c>
      <c r="BE723" s="42">
        <f>COUNTIFS($T723:$AX723,"HO")</f>
        <v>0</v>
      </c>
      <c r="BF723" s="42">
        <f>COUNTIFS($T723:$AX723,"NA")</f>
        <v>0</v>
      </c>
      <c r="BG723" s="42">
        <f>COUNTIFS($T723:$AX723,"PL")</f>
        <v>1</v>
      </c>
      <c r="BH723" s="42">
        <f>COUNTIFS($T723:$AX723,"CL")</f>
        <v>2</v>
      </c>
      <c r="BI723" s="42">
        <f>COUNTIFS($T723:$AX723,"BL")</f>
        <v>0</v>
      </c>
      <c r="BJ723" s="42">
        <f>COUNTIFS($T723:$AX723,"CO")</f>
        <v>0</v>
      </c>
      <c r="BK723" s="42">
        <f t="shared" si="69"/>
        <v>3</v>
      </c>
      <c r="BL723" s="42">
        <f t="shared" si="70"/>
        <v>1</v>
      </c>
      <c r="BM723" s="42">
        <f t="shared" si="71"/>
        <v>1</v>
      </c>
      <c r="BN723" s="42">
        <f>SUM(AY723:BJ723)+SUM(COUNTIFS(Q723:AX723,{"TERM","RESIGNED"}))</f>
        <v>31</v>
      </c>
      <c r="BO723" s="1" t="s">
        <v>45</v>
      </c>
      <c r="BP723" s="42" t="s">
        <v>1020</v>
      </c>
      <c r="BQ723" s="34"/>
    </row>
    <row r="724" spans="1:69" x14ac:dyDescent="0.25">
      <c r="A724" s="32">
        <f t="shared" si="72"/>
        <v>722</v>
      </c>
      <c r="B724" s="1" t="s">
        <v>172</v>
      </c>
      <c r="C724" s="1">
        <v>104678</v>
      </c>
      <c r="D724" s="27">
        <v>104678</v>
      </c>
      <c r="E724" s="1" t="s">
        <v>946</v>
      </c>
      <c r="F724" s="34" t="s">
        <v>864</v>
      </c>
      <c r="G724" s="34" t="s">
        <v>190</v>
      </c>
      <c r="H724" s="30">
        <v>44915</v>
      </c>
      <c r="I724" s="30" t="s">
        <v>39</v>
      </c>
      <c r="J724" s="30" t="s">
        <v>39</v>
      </c>
      <c r="K724" s="42">
        <f t="shared" ca="1" si="67"/>
        <v>387</v>
      </c>
      <c r="L724" s="44" t="str">
        <f t="shared" si="68"/>
        <v>Billable</v>
      </c>
      <c r="M724" s="34" t="s">
        <v>187</v>
      </c>
      <c r="N724" s="1" t="s">
        <v>41</v>
      </c>
      <c r="O724" s="1" t="s">
        <v>42</v>
      </c>
      <c r="P724" s="1"/>
      <c r="Q724" s="1"/>
      <c r="R724" s="1" t="s">
        <v>43</v>
      </c>
      <c r="S724" s="33" t="s">
        <v>239</v>
      </c>
      <c r="T724" s="47" t="s">
        <v>965</v>
      </c>
      <c r="U724" s="47" t="s">
        <v>20</v>
      </c>
      <c r="V724" s="47" t="s">
        <v>20</v>
      </c>
      <c r="W724" s="47" t="s">
        <v>965</v>
      </c>
      <c r="X724" s="47" t="s">
        <v>968</v>
      </c>
      <c r="Y724" s="47" t="s">
        <v>965</v>
      </c>
      <c r="Z724" s="47" t="s">
        <v>965</v>
      </c>
      <c r="AA724" s="47" t="s">
        <v>965</v>
      </c>
      <c r="AB724" s="47" t="s">
        <v>20</v>
      </c>
      <c r="AC724" s="47" t="s">
        <v>20</v>
      </c>
      <c r="AD724" s="47" t="s">
        <v>965</v>
      </c>
      <c r="AE724" s="47" t="s">
        <v>965</v>
      </c>
      <c r="AF724" s="47" t="s">
        <v>965</v>
      </c>
      <c r="AG724" s="47" t="s">
        <v>965</v>
      </c>
      <c r="AH724" s="47" t="s">
        <v>968</v>
      </c>
      <c r="AI724" s="47" t="s">
        <v>20</v>
      </c>
      <c r="AJ724" s="47" t="s">
        <v>20</v>
      </c>
      <c r="AK724" s="47" t="s">
        <v>965</v>
      </c>
      <c r="AL724" s="47" t="s">
        <v>965</v>
      </c>
      <c r="AM724" s="47" t="s">
        <v>965</v>
      </c>
      <c r="AN724" s="47" t="s">
        <v>965</v>
      </c>
      <c r="AO724" s="47" t="s">
        <v>965</v>
      </c>
      <c r="AP724" s="47" t="s">
        <v>20</v>
      </c>
      <c r="AQ724" s="47" t="s">
        <v>20</v>
      </c>
      <c r="AR724" s="47" t="s">
        <v>20</v>
      </c>
      <c r="AS724" s="47" t="s">
        <v>968</v>
      </c>
      <c r="AT724" s="47" t="s">
        <v>968</v>
      </c>
      <c r="AU724" s="47" t="s">
        <v>968</v>
      </c>
      <c r="AV724" s="47" t="s">
        <v>967</v>
      </c>
      <c r="AW724" s="47" t="s">
        <v>20</v>
      </c>
      <c r="AX724" s="47" t="s">
        <v>20</v>
      </c>
      <c r="AY724" s="42">
        <f>COUNTIFS($T724:$AX724,"P")</f>
        <v>14</v>
      </c>
      <c r="AZ724" s="42">
        <f>COUNTIFS($T724:$AX724,"HD")/2</f>
        <v>0</v>
      </c>
      <c r="BA724" s="42">
        <f>COUNTIFS($T724:$AX724,"DO")</f>
        <v>11</v>
      </c>
      <c r="BB724" s="1">
        <f>COUNTIFS($T724:$AX724,"UPL")</f>
        <v>0</v>
      </c>
      <c r="BC724" s="42">
        <f>COUNTIFS($T724:$AX724,"LWP")</f>
        <v>0</v>
      </c>
      <c r="BD724" s="42">
        <f>SUM(COUNTIFS($T724:$AX724,{"PAT","MAT"}))</f>
        <v>0</v>
      </c>
      <c r="BE724" s="42">
        <f>COUNTIFS($T724:$AX724,"HO")</f>
        <v>0</v>
      </c>
      <c r="BF724" s="42">
        <f>COUNTIFS($T724:$AX724,"NA")</f>
        <v>0</v>
      </c>
      <c r="BG724" s="42">
        <f>COUNTIFS($T724:$AX724,"PL")</f>
        <v>5</v>
      </c>
      <c r="BH724" s="42">
        <f>COUNTIFS($T724:$AX724,"CL")</f>
        <v>1</v>
      </c>
      <c r="BI724" s="42">
        <f>COUNTIFS($T724:$AX724,"BL")</f>
        <v>0</v>
      </c>
      <c r="BJ724" s="42">
        <f>COUNTIFS($T724:$AX724,"CO")</f>
        <v>0</v>
      </c>
      <c r="BK724" s="42">
        <f t="shared" si="69"/>
        <v>6</v>
      </c>
      <c r="BL724" s="42">
        <f t="shared" si="70"/>
        <v>0</v>
      </c>
      <c r="BM724" s="42">
        <f t="shared" si="71"/>
        <v>1</v>
      </c>
      <c r="BN724" s="42">
        <f>SUM(AY724:BJ724)+SUM(COUNTIFS(Q724:AX724,{"TERM","RESIGNED"}))</f>
        <v>31</v>
      </c>
      <c r="BO724" s="1" t="s">
        <v>45</v>
      </c>
      <c r="BP724" s="42" t="s">
        <v>1018</v>
      </c>
      <c r="BQ724" s="34"/>
    </row>
    <row r="725" spans="1:69" x14ac:dyDescent="0.25">
      <c r="A725" s="32">
        <f t="shared" si="72"/>
        <v>723</v>
      </c>
      <c r="B725" s="1" t="s">
        <v>172</v>
      </c>
      <c r="C725" s="1">
        <v>104682</v>
      </c>
      <c r="D725" s="27">
        <v>104682</v>
      </c>
      <c r="E725" s="1" t="s">
        <v>946</v>
      </c>
      <c r="F725" s="34" t="s">
        <v>868</v>
      </c>
      <c r="G725" s="34" t="s">
        <v>955</v>
      </c>
      <c r="H725" s="30">
        <v>44918</v>
      </c>
      <c r="I725" s="30" t="s">
        <v>39</v>
      </c>
      <c r="J725" s="30" t="s">
        <v>39</v>
      </c>
      <c r="K725" s="42">
        <f t="shared" ca="1" si="67"/>
        <v>384</v>
      </c>
      <c r="L725" s="44" t="str">
        <f t="shared" si="68"/>
        <v>Non Billable</v>
      </c>
      <c r="M725" s="34" t="s">
        <v>130</v>
      </c>
      <c r="N725" s="1" t="s">
        <v>41</v>
      </c>
      <c r="O725" s="1" t="s">
        <v>42</v>
      </c>
      <c r="P725" s="1"/>
      <c r="Q725" s="1"/>
      <c r="R725" s="1" t="s">
        <v>43</v>
      </c>
      <c r="S725" s="33" t="s">
        <v>869</v>
      </c>
      <c r="T725" s="47" t="s">
        <v>965</v>
      </c>
      <c r="U725" s="47" t="s">
        <v>20</v>
      </c>
      <c r="V725" s="47" t="s">
        <v>20</v>
      </c>
      <c r="W725" s="47" t="s">
        <v>965</v>
      </c>
      <c r="X725" s="47" t="s">
        <v>965</v>
      </c>
      <c r="Y725" s="47" t="s">
        <v>965</v>
      </c>
      <c r="Z725" s="47" t="s">
        <v>965</v>
      </c>
      <c r="AA725" s="47" t="s">
        <v>965</v>
      </c>
      <c r="AB725" s="47" t="s">
        <v>20</v>
      </c>
      <c r="AC725" s="47" t="s">
        <v>20</v>
      </c>
      <c r="AD725" s="47" t="s">
        <v>965</v>
      </c>
      <c r="AE725" s="47" t="s">
        <v>965</v>
      </c>
      <c r="AF725" s="47" t="s">
        <v>965</v>
      </c>
      <c r="AG725" s="47" t="s">
        <v>965</v>
      </c>
      <c r="AH725" s="47" t="s">
        <v>965</v>
      </c>
      <c r="AI725" s="47" t="s">
        <v>20</v>
      </c>
      <c r="AJ725" s="47" t="s">
        <v>20</v>
      </c>
      <c r="AK725" s="47" t="s">
        <v>965</v>
      </c>
      <c r="AL725" s="47" t="s">
        <v>965</v>
      </c>
      <c r="AM725" s="47" t="s">
        <v>965</v>
      </c>
      <c r="AN725" s="47" t="s">
        <v>965</v>
      </c>
      <c r="AO725" s="47" t="s">
        <v>965</v>
      </c>
      <c r="AP725" s="47" t="s">
        <v>20</v>
      </c>
      <c r="AQ725" s="47" t="s">
        <v>20</v>
      </c>
      <c r="AR725" s="47" t="s">
        <v>20</v>
      </c>
      <c r="AS725" s="47" t="s">
        <v>965</v>
      </c>
      <c r="AT725" s="47" t="s">
        <v>965</v>
      </c>
      <c r="AU725" s="47" t="s">
        <v>965</v>
      </c>
      <c r="AV725" s="47" t="s">
        <v>965</v>
      </c>
      <c r="AW725" s="47" t="s">
        <v>20</v>
      </c>
      <c r="AX725" s="47" t="s">
        <v>20</v>
      </c>
      <c r="AY725" s="42">
        <f>COUNTIFS($T725:$AX725,"P")</f>
        <v>20</v>
      </c>
      <c r="AZ725" s="42">
        <f>COUNTIFS($T725:$AX725,"HD")/2</f>
        <v>0</v>
      </c>
      <c r="BA725" s="42">
        <f>COUNTIFS($T725:$AX725,"DO")</f>
        <v>11</v>
      </c>
      <c r="BB725" s="1">
        <f>COUNTIFS($T725:$AX725,"UPL")</f>
        <v>0</v>
      </c>
      <c r="BC725" s="42">
        <f>COUNTIFS($T725:$AX725,"LWP")</f>
        <v>0</v>
      </c>
      <c r="BD725" s="42">
        <f>SUM(COUNTIFS($T725:$AX725,{"PAT","MAT"}))</f>
        <v>0</v>
      </c>
      <c r="BE725" s="42">
        <f>COUNTIFS($T725:$AX725,"HO")</f>
        <v>0</v>
      </c>
      <c r="BF725" s="42">
        <f>COUNTIFS($T725:$AX725,"NA")</f>
        <v>0</v>
      </c>
      <c r="BG725" s="42">
        <f>COUNTIFS($T725:$AX725,"PL")</f>
        <v>0</v>
      </c>
      <c r="BH725" s="42">
        <f>COUNTIFS($T725:$AX725,"CL")</f>
        <v>0</v>
      </c>
      <c r="BI725" s="42">
        <f>COUNTIFS($T725:$AX725,"BL")</f>
        <v>0</v>
      </c>
      <c r="BJ725" s="42">
        <f>COUNTIFS($T725:$AX725,"CO")</f>
        <v>0</v>
      </c>
      <c r="BK725" s="42">
        <f t="shared" si="69"/>
        <v>0</v>
      </c>
      <c r="BL725" s="42">
        <f t="shared" si="70"/>
        <v>1</v>
      </c>
      <c r="BM725" s="42">
        <f t="shared" si="71"/>
        <v>1</v>
      </c>
      <c r="BN725" s="42">
        <f>SUM(AY725:BJ725)+SUM(COUNTIFS(Q725:AX725,{"TERM","RESIGNED"}))</f>
        <v>31</v>
      </c>
      <c r="BO725" s="1" t="s">
        <v>45</v>
      </c>
      <c r="BP725" s="42" t="s">
        <v>1022</v>
      </c>
      <c r="BQ725" s="34"/>
    </row>
    <row r="726" spans="1:69" x14ac:dyDescent="0.25">
      <c r="A726" s="32">
        <f t="shared" si="72"/>
        <v>724</v>
      </c>
      <c r="B726" s="1" t="s">
        <v>172</v>
      </c>
      <c r="C726" s="1">
        <v>104685</v>
      </c>
      <c r="D726" s="27">
        <v>104685</v>
      </c>
      <c r="E726" s="1" t="s">
        <v>946</v>
      </c>
      <c r="F726" s="34" t="s">
        <v>871</v>
      </c>
      <c r="G726" s="34" t="s">
        <v>106</v>
      </c>
      <c r="H726" s="30">
        <v>44918</v>
      </c>
      <c r="I726" s="30" t="s">
        <v>39</v>
      </c>
      <c r="J726" s="30" t="s">
        <v>39</v>
      </c>
      <c r="K726" s="42">
        <f t="shared" ca="1" si="67"/>
        <v>384</v>
      </c>
      <c r="L726" s="44" t="str">
        <f t="shared" si="68"/>
        <v>Non Billable</v>
      </c>
      <c r="M726" s="34" t="s">
        <v>47</v>
      </c>
      <c r="N726" s="1" t="s">
        <v>41</v>
      </c>
      <c r="O726" s="1" t="s">
        <v>42</v>
      </c>
      <c r="P726" s="1"/>
      <c r="Q726" s="1"/>
      <c r="R726" s="1" t="s">
        <v>43</v>
      </c>
      <c r="S726" s="33" t="s">
        <v>82</v>
      </c>
      <c r="T726" s="47" t="s">
        <v>965</v>
      </c>
      <c r="U726" s="47" t="s">
        <v>20</v>
      </c>
      <c r="V726" s="47" t="s">
        <v>20</v>
      </c>
      <c r="W726" s="47" t="s">
        <v>965</v>
      </c>
      <c r="X726" s="47" t="s">
        <v>965</v>
      </c>
      <c r="Y726" s="47" t="s">
        <v>965</v>
      </c>
      <c r="Z726" s="47" t="s">
        <v>965</v>
      </c>
      <c r="AA726" s="47" t="s">
        <v>965</v>
      </c>
      <c r="AB726" s="47" t="s">
        <v>20</v>
      </c>
      <c r="AC726" s="47" t="s">
        <v>20</v>
      </c>
      <c r="AD726" s="47" t="s">
        <v>967</v>
      </c>
      <c r="AE726" s="47" t="s">
        <v>967</v>
      </c>
      <c r="AF726" s="47" t="s">
        <v>967</v>
      </c>
      <c r="AG726" s="47" t="s">
        <v>968</v>
      </c>
      <c r="AH726" s="47" t="s">
        <v>968</v>
      </c>
      <c r="AI726" s="47" t="s">
        <v>20</v>
      </c>
      <c r="AJ726" s="47" t="s">
        <v>20</v>
      </c>
      <c r="AK726" s="47" t="s">
        <v>968</v>
      </c>
      <c r="AL726" s="47" t="s">
        <v>968</v>
      </c>
      <c r="AM726" s="47" t="s">
        <v>965</v>
      </c>
      <c r="AN726" s="47" t="s">
        <v>965</v>
      </c>
      <c r="AO726" s="47" t="s">
        <v>965</v>
      </c>
      <c r="AP726" s="47" t="s">
        <v>20</v>
      </c>
      <c r="AQ726" s="47" t="s">
        <v>20</v>
      </c>
      <c r="AR726" s="47" t="s">
        <v>20</v>
      </c>
      <c r="AS726" s="47" t="s">
        <v>965</v>
      </c>
      <c r="AT726" s="47" t="s">
        <v>967</v>
      </c>
      <c r="AU726" s="47" t="s">
        <v>965</v>
      </c>
      <c r="AV726" s="47" t="s">
        <v>965</v>
      </c>
      <c r="AW726" s="47" t="s">
        <v>20</v>
      </c>
      <c r="AX726" s="47" t="s">
        <v>20</v>
      </c>
      <c r="AY726" s="42">
        <f>COUNTIFS($T726:$AX726,"P")</f>
        <v>12</v>
      </c>
      <c r="AZ726" s="42">
        <f>COUNTIFS($T726:$AX726,"HD")/2</f>
        <v>0</v>
      </c>
      <c r="BA726" s="42">
        <f>COUNTIFS($T726:$AX726,"DO")</f>
        <v>11</v>
      </c>
      <c r="BB726" s="1">
        <f>COUNTIFS($T726:$AX726,"UPL")</f>
        <v>0</v>
      </c>
      <c r="BC726" s="42">
        <f>COUNTIFS($T726:$AX726,"LWP")</f>
        <v>0</v>
      </c>
      <c r="BD726" s="42">
        <f>SUM(COUNTIFS($T726:$AX726,{"PAT","MAT"}))</f>
        <v>0</v>
      </c>
      <c r="BE726" s="42">
        <f>COUNTIFS($T726:$AX726,"HO")</f>
        <v>0</v>
      </c>
      <c r="BF726" s="42">
        <f>COUNTIFS($T726:$AX726,"NA")</f>
        <v>0</v>
      </c>
      <c r="BG726" s="42">
        <f>COUNTIFS($T726:$AX726,"PL")</f>
        <v>4</v>
      </c>
      <c r="BH726" s="42">
        <f>COUNTIFS($T726:$AX726,"CL")</f>
        <v>4</v>
      </c>
      <c r="BI726" s="42">
        <f>COUNTIFS($T726:$AX726,"BL")</f>
        <v>0</v>
      </c>
      <c r="BJ726" s="42">
        <f>COUNTIFS($T726:$AX726,"CO")</f>
        <v>0</v>
      </c>
      <c r="BK726" s="42">
        <f t="shared" si="69"/>
        <v>8</v>
      </c>
      <c r="BL726" s="42">
        <f t="shared" si="70"/>
        <v>0</v>
      </c>
      <c r="BM726" s="42">
        <f t="shared" si="71"/>
        <v>0</v>
      </c>
      <c r="BN726" s="42">
        <f>SUM(AY726:BJ726)+SUM(COUNTIFS(Q726:AX726,{"TERM","RESIGNED"}))</f>
        <v>31</v>
      </c>
      <c r="BO726" s="1" t="s">
        <v>45</v>
      </c>
      <c r="BP726" s="42" t="s">
        <v>1019</v>
      </c>
      <c r="BQ726" s="34"/>
    </row>
    <row r="727" spans="1:69" x14ac:dyDescent="0.25">
      <c r="A727" s="32">
        <f t="shared" si="72"/>
        <v>725</v>
      </c>
      <c r="B727" s="1" t="s">
        <v>172</v>
      </c>
      <c r="C727" s="1">
        <v>104686</v>
      </c>
      <c r="D727" s="27">
        <v>104686</v>
      </c>
      <c r="E727" s="1" t="s">
        <v>946</v>
      </c>
      <c r="F727" s="34" t="s">
        <v>872</v>
      </c>
      <c r="G727" s="34" t="s">
        <v>106</v>
      </c>
      <c r="H727" s="30">
        <v>44918</v>
      </c>
      <c r="I727" s="30" t="s">
        <v>39</v>
      </c>
      <c r="J727" s="30" t="s">
        <v>39</v>
      </c>
      <c r="K727" s="42">
        <f t="shared" ca="1" si="67"/>
        <v>384</v>
      </c>
      <c r="L727" s="44" t="str">
        <f t="shared" si="68"/>
        <v>Non Billable</v>
      </c>
      <c r="M727" s="34" t="s">
        <v>47</v>
      </c>
      <c r="N727" s="1" t="s">
        <v>41</v>
      </c>
      <c r="O727" s="1" t="s">
        <v>42</v>
      </c>
      <c r="P727" s="1"/>
      <c r="Q727" s="1"/>
      <c r="R727" s="1" t="s">
        <v>43</v>
      </c>
      <c r="S727" s="33" t="s">
        <v>264</v>
      </c>
      <c r="T727" s="47" t="s">
        <v>965</v>
      </c>
      <c r="U727" s="47" t="s">
        <v>20</v>
      </c>
      <c r="V727" s="47" t="s">
        <v>20</v>
      </c>
      <c r="W727" s="47" t="s">
        <v>965</v>
      </c>
      <c r="X727" s="47" t="s">
        <v>965</v>
      </c>
      <c r="Y727" s="47" t="s">
        <v>965</v>
      </c>
      <c r="Z727" s="47" t="s">
        <v>965</v>
      </c>
      <c r="AA727" s="47" t="s">
        <v>967</v>
      </c>
      <c r="AB727" s="47" t="s">
        <v>20</v>
      </c>
      <c r="AC727" s="47" t="s">
        <v>20</v>
      </c>
      <c r="AD727" s="47" t="s">
        <v>967</v>
      </c>
      <c r="AE727" s="47" t="s">
        <v>965</v>
      </c>
      <c r="AF727" s="47" t="s">
        <v>965</v>
      </c>
      <c r="AG727" s="47" t="s">
        <v>965</v>
      </c>
      <c r="AH727" s="47" t="s">
        <v>965</v>
      </c>
      <c r="AI727" s="47" t="s">
        <v>20</v>
      </c>
      <c r="AJ727" s="47" t="s">
        <v>20</v>
      </c>
      <c r="AK727" s="47" t="s">
        <v>967</v>
      </c>
      <c r="AL727" s="47" t="s">
        <v>965</v>
      </c>
      <c r="AM727" s="47" t="s">
        <v>965</v>
      </c>
      <c r="AN727" s="47" t="s">
        <v>965</v>
      </c>
      <c r="AO727" s="47" t="s">
        <v>965</v>
      </c>
      <c r="AP727" s="47" t="s">
        <v>20</v>
      </c>
      <c r="AQ727" s="47" t="s">
        <v>20</v>
      </c>
      <c r="AR727" s="47" t="s">
        <v>20</v>
      </c>
      <c r="AS727" s="47" t="s">
        <v>965</v>
      </c>
      <c r="AT727" s="47" t="s">
        <v>965</v>
      </c>
      <c r="AU727" s="47" t="s">
        <v>965</v>
      </c>
      <c r="AV727" s="47" t="s">
        <v>965</v>
      </c>
      <c r="AW727" s="47" t="s">
        <v>20</v>
      </c>
      <c r="AX727" s="47" t="s">
        <v>20</v>
      </c>
      <c r="AY727" s="42">
        <f>COUNTIFS($T727:$AX727,"P")</f>
        <v>17</v>
      </c>
      <c r="AZ727" s="42">
        <f>COUNTIFS($T727:$AX727,"HD")/2</f>
        <v>0</v>
      </c>
      <c r="BA727" s="42">
        <f>COUNTIFS($T727:$AX727,"DO")</f>
        <v>11</v>
      </c>
      <c r="BB727" s="1">
        <f>COUNTIFS($T727:$AX727,"UPL")</f>
        <v>0</v>
      </c>
      <c r="BC727" s="42">
        <f>COUNTIFS($T727:$AX727,"LWP")</f>
        <v>0</v>
      </c>
      <c r="BD727" s="42">
        <f>SUM(COUNTIFS($T727:$AX727,{"PAT","MAT"}))</f>
        <v>0</v>
      </c>
      <c r="BE727" s="42">
        <f>COUNTIFS($T727:$AX727,"HO")</f>
        <v>0</v>
      </c>
      <c r="BF727" s="42">
        <f>COUNTIFS($T727:$AX727,"NA")</f>
        <v>0</v>
      </c>
      <c r="BG727" s="42">
        <f>COUNTIFS($T727:$AX727,"PL")</f>
        <v>0</v>
      </c>
      <c r="BH727" s="42">
        <f>COUNTIFS($T727:$AX727,"CL")</f>
        <v>3</v>
      </c>
      <c r="BI727" s="42">
        <f>COUNTIFS($T727:$AX727,"BL")</f>
        <v>0</v>
      </c>
      <c r="BJ727" s="42">
        <f>COUNTIFS($T727:$AX727,"CO")</f>
        <v>0</v>
      </c>
      <c r="BK727" s="42">
        <f t="shared" si="69"/>
        <v>3</v>
      </c>
      <c r="BL727" s="42">
        <f t="shared" si="70"/>
        <v>1</v>
      </c>
      <c r="BM727" s="42">
        <f t="shared" si="71"/>
        <v>1</v>
      </c>
      <c r="BN727" s="42">
        <f>SUM(AY727:BJ727)+SUM(COUNTIFS(Q727:AX727,{"TERM","RESIGNED"}))</f>
        <v>31</v>
      </c>
      <c r="BO727" s="1" t="s">
        <v>45</v>
      </c>
      <c r="BP727" s="42" t="s">
        <v>1023</v>
      </c>
      <c r="BQ727" s="34"/>
    </row>
    <row r="728" spans="1:69" x14ac:dyDescent="0.25">
      <c r="A728" s="32">
        <f t="shared" si="72"/>
        <v>726</v>
      </c>
      <c r="B728" s="1" t="s">
        <v>172</v>
      </c>
      <c r="C728" s="1">
        <v>104688</v>
      </c>
      <c r="D728" s="27">
        <v>104688</v>
      </c>
      <c r="E728" s="1" t="s">
        <v>946</v>
      </c>
      <c r="F728" s="34" t="s">
        <v>873</v>
      </c>
      <c r="G728" s="34" t="s">
        <v>106</v>
      </c>
      <c r="H728" s="30">
        <v>44918</v>
      </c>
      <c r="I728" s="30" t="s">
        <v>39</v>
      </c>
      <c r="J728" s="30" t="s">
        <v>39</v>
      </c>
      <c r="K728" s="42">
        <f t="shared" ca="1" si="67"/>
        <v>384</v>
      </c>
      <c r="L728" s="44" t="str">
        <f t="shared" si="68"/>
        <v>Non Billable</v>
      </c>
      <c r="M728" s="34" t="s">
        <v>47</v>
      </c>
      <c r="N728" s="1" t="s">
        <v>41</v>
      </c>
      <c r="O728" s="1" t="s">
        <v>42</v>
      </c>
      <c r="P728" s="1"/>
      <c r="Q728" s="1"/>
      <c r="R728" s="1" t="s">
        <v>43</v>
      </c>
      <c r="S728" s="33" t="s">
        <v>264</v>
      </c>
      <c r="T728" s="47" t="s">
        <v>965</v>
      </c>
      <c r="U728" s="47" t="s">
        <v>20</v>
      </c>
      <c r="V728" s="47" t="s">
        <v>20</v>
      </c>
      <c r="W728" s="47" t="s">
        <v>967</v>
      </c>
      <c r="X728" s="47" t="s">
        <v>965</v>
      </c>
      <c r="Y728" s="47" t="s">
        <v>965</v>
      </c>
      <c r="Z728" s="47" t="s">
        <v>965</v>
      </c>
      <c r="AA728" s="47" t="s">
        <v>965</v>
      </c>
      <c r="AB728" s="47" t="s">
        <v>20</v>
      </c>
      <c r="AC728" s="47" t="s">
        <v>20</v>
      </c>
      <c r="AD728" s="47" t="s">
        <v>965</v>
      </c>
      <c r="AE728" s="47" t="s">
        <v>965</v>
      </c>
      <c r="AF728" s="47" t="s">
        <v>965</v>
      </c>
      <c r="AG728" s="47" t="s">
        <v>965</v>
      </c>
      <c r="AH728" s="47" t="s">
        <v>965</v>
      </c>
      <c r="AI728" s="47" t="s">
        <v>20</v>
      </c>
      <c r="AJ728" s="47" t="s">
        <v>20</v>
      </c>
      <c r="AK728" s="47" t="s">
        <v>965</v>
      </c>
      <c r="AL728" s="47" t="s">
        <v>965</v>
      </c>
      <c r="AM728" s="47" t="s">
        <v>965</v>
      </c>
      <c r="AN728" s="47" t="s">
        <v>965</v>
      </c>
      <c r="AO728" s="47" t="s">
        <v>965</v>
      </c>
      <c r="AP728" s="47" t="s">
        <v>20</v>
      </c>
      <c r="AQ728" s="47" t="s">
        <v>20</v>
      </c>
      <c r="AR728" s="47" t="s">
        <v>20</v>
      </c>
      <c r="AS728" s="47" t="s">
        <v>967</v>
      </c>
      <c r="AT728" s="47" t="s">
        <v>965</v>
      </c>
      <c r="AU728" s="47" t="s">
        <v>965</v>
      </c>
      <c r="AV728" s="47" t="s">
        <v>965</v>
      </c>
      <c r="AW728" s="47" t="s">
        <v>20</v>
      </c>
      <c r="AX728" s="47" t="s">
        <v>20</v>
      </c>
      <c r="AY728" s="42">
        <f>COUNTIFS($T728:$AX728,"P")</f>
        <v>18</v>
      </c>
      <c r="AZ728" s="42">
        <f>COUNTIFS($T728:$AX728,"HD")/2</f>
        <v>0</v>
      </c>
      <c r="BA728" s="42">
        <f>COUNTIFS($T728:$AX728,"DO")</f>
        <v>11</v>
      </c>
      <c r="BB728" s="1">
        <f>COUNTIFS($T728:$AX728,"UPL")</f>
        <v>0</v>
      </c>
      <c r="BC728" s="42">
        <f>COUNTIFS($T728:$AX728,"LWP")</f>
        <v>0</v>
      </c>
      <c r="BD728" s="42">
        <f>SUM(COUNTIFS($T728:$AX728,{"PAT","MAT"}))</f>
        <v>0</v>
      </c>
      <c r="BE728" s="42">
        <f>COUNTIFS($T728:$AX728,"HO")</f>
        <v>0</v>
      </c>
      <c r="BF728" s="42">
        <f>COUNTIFS($T728:$AX728,"NA")</f>
        <v>0</v>
      </c>
      <c r="BG728" s="42">
        <f>COUNTIFS($T728:$AX728,"PL")</f>
        <v>0</v>
      </c>
      <c r="BH728" s="42">
        <f>COUNTIFS($T728:$AX728,"CL")</f>
        <v>2</v>
      </c>
      <c r="BI728" s="42">
        <f>COUNTIFS($T728:$AX728,"BL")</f>
        <v>0</v>
      </c>
      <c r="BJ728" s="42">
        <f>COUNTIFS($T728:$AX728,"CO")</f>
        <v>0</v>
      </c>
      <c r="BK728" s="42">
        <f t="shared" si="69"/>
        <v>2</v>
      </c>
      <c r="BL728" s="42">
        <f t="shared" si="70"/>
        <v>1</v>
      </c>
      <c r="BM728" s="42">
        <f t="shared" si="71"/>
        <v>1</v>
      </c>
      <c r="BN728" s="42">
        <f>SUM(AY728:BJ728)+SUM(COUNTIFS(Q728:AX728,{"TERM","RESIGNED"}))</f>
        <v>31</v>
      </c>
      <c r="BO728" s="1" t="s">
        <v>45</v>
      </c>
      <c r="BP728" s="42" t="s">
        <v>1023</v>
      </c>
      <c r="BQ728" s="34"/>
    </row>
    <row r="729" spans="1:69" x14ac:dyDescent="0.25">
      <c r="A729" s="32">
        <f t="shared" si="72"/>
        <v>727</v>
      </c>
      <c r="B729" s="1" t="s">
        <v>172</v>
      </c>
      <c r="C729" s="1">
        <v>104700</v>
      </c>
      <c r="D729" s="27">
        <v>104700</v>
      </c>
      <c r="E729" s="1" t="s">
        <v>946</v>
      </c>
      <c r="F729" s="34" t="s">
        <v>865</v>
      </c>
      <c r="G729" s="34" t="s">
        <v>186</v>
      </c>
      <c r="H729" s="30">
        <v>44918</v>
      </c>
      <c r="I729" s="30" t="s">
        <v>39</v>
      </c>
      <c r="J729" s="30" t="s">
        <v>39</v>
      </c>
      <c r="K729" s="42">
        <f t="shared" ca="1" si="67"/>
        <v>384</v>
      </c>
      <c r="L729" s="44" t="str">
        <f t="shared" si="68"/>
        <v>Billable</v>
      </c>
      <c r="M729" s="34" t="s">
        <v>187</v>
      </c>
      <c r="N729" s="1" t="s">
        <v>41</v>
      </c>
      <c r="O729" s="1" t="s">
        <v>42</v>
      </c>
      <c r="P729" s="1"/>
      <c r="Q729" s="1"/>
      <c r="R729" s="1" t="s">
        <v>43</v>
      </c>
      <c r="S729" s="33" t="s">
        <v>239</v>
      </c>
      <c r="T729" s="47" t="s">
        <v>965</v>
      </c>
      <c r="U729" s="47" t="s">
        <v>20</v>
      </c>
      <c r="V729" s="47" t="s">
        <v>20</v>
      </c>
      <c r="W729" s="47" t="s">
        <v>967</v>
      </c>
      <c r="X729" s="47" t="s">
        <v>965</v>
      </c>
      <c r="Y729" s="47" t="s">
        <v>965</v>
      </c>
      <c r="Z729" s="47" t="s">
        <v>965</v>
      </c>
      <c r="AA729" s="47" t="s">
        <v>965</v>
      </c>
      <c r="AB729" s="47" t="s">
        <v>20</v>
      </c>
      <c r="AC729" s="47" t="s">
        <v>20</v>
      </c>
      <c r="AD729" s="47" t="s">
        <v>965</v>
      </c>
      <c r="AE729" s="47" t="s">
        <v>965</v>
      </c>
      <c r="AF729" s="47" t="s">
        <v>965</v>
      </c>
      <c r="AG729" s="47" t="s">
        <v>965</v>
      </c>
      <c r="AH729" s="47" t="s">
        <v>965</v>
      </c>
      <c r="AI729" s="47" t="s">
        <v>20</v>
      </c>
      <c r="AJ729" s="47" t="s">
        <v>20</v>
      </c>
      <c r="AK729" s="47" t="s">
        <v>965</v>
      </c>
      <c r="AL729" s="47" t="s">
        <v>965</v>
      </c>
      <c r="AM729" s="47" t="s">
        <v>965</v>
      </c>
      <c r="AN729" s="47" t="s">
        <v>965</v>
      </c>
      <c r="AO729" s="47" t="s">
        <v>965</v>
      </c>
      <c r="AP729" s="47" t="s">
        <v>20</v>
      </c>
      <c r="AQ729" s="47" t="s">
        <v>20</v>
      </c>
      <c r="AR729" s="47" t="s">
        <v>20</v>
      </c>
      <c r="AS729" s="47" t="s">
        <v>965</v>
      </c>
      <c r="AT729" s="47" t="s">
        <v>965</v>
      </c>
      <c r="AU729" s="47" t="s">
        <v>965</v>
      </c>
      <c r="AV729" s="47" t="s">
        <v>967</v>
      </c>
      <c r="AW729" s="47" t="s">
        <v>20</v>
      </c>
      <c r="AX729" s="47" t="s">
        <v>20</v>
      </c>
      <c r="AY729" s="42">
        <f>COUNTIFS($T729:$AX729,"P")</f>
        <v>18</v>
      </c>
      <c r="AZ729" s="42">
        <f>COUNTIFS($T729:$AX729,"HD")/2</f>
        <v>0</v>
      </c>
      <c r="BA729" s="42">
        <f>COUNTIFS($T729:$AX729,"DO")</f>
        <v>11</v>
      </c>
      <c r="BB729" s="1">
        <f>COUNTIFS($T729:$AX729,"UPL")</f>
        <v>0</v>
      </c>
      <c r="BC729" s="42">
        <f>COUNTIFS($T729:$AX729,"LWP")</f>
        <v>0</v>
      </c>
      <c r="BD729" s="42">
        <f>SUM(COUNTIFS($T729:$AX729,{"PAT","MAT"}))</f>
        <v>0</v>
      </c>
      <c r="BE729" s="42">
        <f>COUNTIFS($T729:$AX729,"HO")</f>
        <v>0</v>
      </c>
      <c r="BF729" s="42">
        <f>COUNTIFS($T729:$AX729,"NA")</f>
        <v>0</v>
      </c>
      <c r="BG729" s="42">
        <f>COUNTIFS($T729:$AX729,"PL")</f>
        <v>0</v>
      </c>
      <c r="BH729" s="42">
        <f>COUNTIFS($T729:$AX729,"CL")</f>
        <v>2</v>
      </c>
      <c r="BI729" s="42">
        <f>COUNTIFS($T729:$AX729,"BL")</f>
        <v>0</v>
      </c>
      <c r="BJ729" s="42">
        <f>COUNTIFS($T729:$AX729,"CO")</f>
        <v>0</v>
      </c>
      <c r="BK729" s="42">
        <f t="shared" si="69"/>
        <v>2</v>
      </c>
      <c r="BL729" s="42">
        <f t="shared" si="70"/>
        <v>1</v>
      </c>
      <c r="BM729" s="42">
        <f t="shared" si="71"/>
        <v>1</v>
      </c>
      <c r="BN729" s="42">
        <f>SUM(AY729:BJ729)+SUM(COUNTIFS(Q729:AX729,{"TERM","RESIGNED"}))</f>
        <v>31</v>
      </c>
      <c r="BO729" s="1" t="s">
        <v>45</v>
      </c>
      <c r="BP729" s="42" t="s">
        <v>1018</v>
      </c>
      <c r="BQ729" s="34"/>
    </row>
    <row r="730" spans="1:69" x14ac:dyDescent="0.25">
      <c r="A730" s="32">
        <f t="shared" si="72"/>
        <v>728</v>
      </c>
      <c r="B730" s="1" t="s">
        <v>172</v>
      </c>
      <c r="C730" s="1">
        <v>104714</v>
      </c>
      <c r="D730" s="27">
        <v>104714</v>
      </c>
      <c r="E730" s="1" t="s">
        <v>946</v>
      </c>
      <c r="F730" s="34" t="s">
        <v>866</v>
      </c>
      <c r="G730" s="34" t="s">
        <v>123</v>
      </c>
      <c r="H730" s="30">
        <v>44918</v>
      </c>
      <c r="I730" s="30" t="s">
        <v>39</v>
      </c>
      <c r="J730" s="30" t="s">
        <v>39</v>
      </c>
      <c r="K730" s="42">
        <f t="shared" ca="1" si="67"/>
        <v>384</v>
      </c>
      <c r="L730" s="44" t="str">
        <f t="shared" si="68"/>
        <v>Billable</v>
      </c>
      <c r="M730" s="34" t="s">
        <v>124</v>
      </c>
      <c r="N730" s="1" t="s">
        <v>41</v>
      </c>
      <c r="O730" s="1" t="s">
        <v>42</v>
      </c>
      <c r="P730" s="1"/>
      <c r="Q730" s="1"/>
      <c r="R730" s="1" t="s">
        <v>43</v>
      </c>
      <c r="S730" s="33" t="s">
        <v>542</v>
      </c>
      <c r="T730" s="47" t="s">
        <v>965</v>
      </c>
      <c r="U730" s="47" t="s">
        <v>20</v>
      </c>
      <c r="V730" s="47" t="s">
        <v>20</v>
      </c>
      <c r="W730" s="47" t="s">
        <v>965</v>
      </c>
      <c r="X730" s="47" t="s">
        <v>965</v>
      </c>
      <c r="Y730" s="47" t="s">
        <v>967</v>
      </c>
      <c r="Z730" s="47" t="s">
        <v>965</v>
      </c>
      <c r="AA730" s="47" t="s">
        <v>965</v>
      </c>
      <c r="AB730" s="47" t="s">
        <v>20</v>
      </c>
      <c r="AC730" s="47" t="s">
        <v>20</v>
      </c>
      <c r="AD730" s="47" t="s">
        <v>965</v>
      </c>
      <c r="AE730" s="47" t="s">
        <v>965</v>
      </c>
      <c r="AF730" s="47" t="s">
        <v>965</v>
      </c>
      <c r="AG730" s="47" t="s">
        <v>965</v>
      </c>
      <c r="AH730" s="47" t="s">
        <v>965</v>
      </c>
      <c r="AI730" s="47" t="s">
        <v>20</v>
      </c>
      <c r="AJ730" s="47" t="s">
        <v>20</v>
      </c>
      <c r="AK730" s="47" t="s">
        <v>965</v>
      </c>
      <c r="AL730" s="47" t="s">
        <v>965</v>
      </c>
      <c r="AM730" s="47" t="s">
        <v>965</v>
      </c>
      <c r="AN730" s="47" t="s">
        <v>965</v>
      </c>
      <c r="AO730" s="47" t="s">
        <v>965</v>
      </c>
      <c r="AP730" s="47" t="s">
        <v>20</v>
      </c>
      <c r="AQ730" s="47" t="s">
        <v>20</v>
      </c>
      <c r="AR730" s="47" t="s">
        <v>20</v>
      </c>
      <c r="AS730" s="47" t="s">
        <v>967</v>
      </c>
      <c r="AT730" s="47" t="s">
        <v>21</v>
      </c>
      <c r="AU730" s="47" t="s">
        <v>21</v>
      </c>
      <c r="AV730" s="47" t="s">
        <v>21</v>
      </c>
      <c r="AW730" s="47" t="s">
        <v>20</v>
      </c>
      <c r="AX730" s="47" t="s">
        <v>20</v>
      </c>
      <c r="AY730" s="42">
        <f>COUNTIFS($T730:$AX730,"P")</f>
        <v>15</v>
      </c>
      <c r="AZ730" s="42">
        <f>COUNTIFS($T730:$AX730,"HD")/2</f>
        <v>0</v>
      </c>
      <c r="BA730" s="42">
        <f>COUNTIFS($T730:$AX730,"DO")</f>
        <v>11</v>
      </c>
      <c r="BB730" s="1">
        <f>COUNTIFS($T730:$AX730,"UPL")</f>
        <v>3</v>
      </c>
      <c r="BC730" s="42">
        <f>COUNTIFS($T730:$AX730,"LWP")</f>
        <v>0</v>
      </c>
      <c r="BD730" s="42">
        <f>SUM(COUNTIFS($T730:$AX730,{"PAT","MAT"}))</f>
        <v>0</v>
      </c>
      <c r="BE730" s="42">
        <f>COUNTIFS($T730:$AX730,"HO")</f>
        <v>0</v>
      </c>
      <c r="BF730" s="42">
        <f>COUNTIFS($T730:$AX730,"NA")</f>
        <v>0</v>
      </c>
      <c r="BG730" s="42">
        <f>COUNTIFS($T730:$AX730,"PL")</f>
        <v>0</v>
      </c>
      <c r="BH730" s="42">
        <f>COUNTIFS($T730:$AX730,"CL")</f>
        <v>2</v>
      </c>
      <c r="BI730" s="42">
        <f>COUNTIFS($T730:$AX730,"BL")</f>
        <v>0</v>
      </c>
      <c r="BJ730" s="42">
        <f>COUNTIFS($T730:$AX730,"CO")</f>
        <v>0</v>
      </c>
      <c r="BK730" s="42">
        <f t="shared" si="69"/>
        <v>2</v>
      </c>
      <c r="BL730" s="42">
        <f t="shared" si="70"/>
        <v>0</v>
      </c>
      <c r="BM730" s="42">
        <f t="shared" si="71"/>
        <v>1</v>
      </c>
      <c r="BN730" s="42">
        <f>SUM(AY730:BJ730)+SUM(COUNTIFS(Q730:AX730,{"TERM","RESIGNED"}))</f>
        <v>31</v>
      </c>
      <c r="BO730" s="1" t="s">
        <v>45</v>
      </c>
      <c r="BP730" s="42" t="s">
        <v>1018</v>
      </c>
      <c r="BQ730" s="34"/>
    </row>
    <row r="731" spans="1:69" x14ac:dyDescent="0.25">
      <c r="A731" s="32">
        <f t="shared" si="72"/>
        <v>729</v>
      </c>
      <c r="B731" s="1" t="s">
        <v>172</v>
      </c>
      <c r="C731" s="1">
        <v>104718</v>
      </c>
      <c r="D731" s="27">
        <v>104718</v>
      </c>
      <c r="E731" s="1" t="s">
        <v>946</v>
      </c>
      <c r="F731" s="34" t="s">
        <v>867</v>
      </c>
      <c r="G731" s="34" t="s">
        <v>123</v>
      </c>
      <c r="H731" s="30">
        <v>44918</v>
      </c>
      <c r="I731" s="30" t="s">
        <v>39</v>
      </c>
      <c r="J731" s="30" t="s">
        <v>39</v>
      </c>
      <c r="K731" s="42">
        <f t="shared" ca="1" si="67"/>
        <v>384</v>
      </c>
      <c r="L731" s="44" t="str">
        <f t="shared" si="68"/>
        <v>Billable</v>
      </c>
      <c r="M731" s="34" t="s">
        <v>124</v>
      </c>
      <c r="N731" s="1" t="s">
        <v>41</v>
      </c>
      <c r="O731" s="1" t="s">
        <v>42</v>
      </c>
      <c r="P731" s="1"/>
      <c r="Q731" s="1"/>
      <c r="R731" s="1" t="s">
        <v>43</v>
      </c>
      <c r="S731" s="33" t="s">
        <v>542</v>
      </c>
      <c r="T731" s="47" t="s">
        <v>965</v>
      </c>
      <c r="U731" s="47" t="s">
        <v>20</v>
      </c>
      <c r="V731" s="47" t="s">
        <v>20</v>
      </c>
      <c r="W731" s="47" t="s">
        <v>967</v>
      </c>
      <c r="X731" s="47" t="s">
        <v>965</v>
      </c>
      <c r="Y731" s="47" t="s">
        <v>965</v>
      </c>
      <c r="Z731" s="47" t="s">
        <v>965</v>
      </c>
      <c r="AA731" s="47" t="s">
        <v>965</v>
      </c>
      <c r="AB731" s="47" t="s">
        <v>20</v>
      </c>
      <c r="AC731" s="47" t="s">
        <v>20</v>
      </c>
      <c r="AD731" s="47" t="s">
        <v>965</v>
      </c>
      <c r="AE731" s="47" t="s">
        <v>965</v>
      </c>
      <c r="AF731" s="47" t="s">
        <v>965</v>
      </c>
      <c r="AG731" s="47" t="s">
        <v>965</v>
      </c>
      <c r="AH731" s="47" t="s">
        <v>968</v>
      </c>
      <c r="AI731" s="47" t="s">
        <v>20</v>
      </c>
      <c r="AJ731" s="47" t="s">
        <v>20</v>
      </c>
      <c r="AK731" s="47" t="s">
        <v>968</v>
      </c>
      <c r="AL731" s="47" t="s">
        <v>21</v>
      </c>
      <c r="AM731" s="47" t="s">
        <v>21</v>
      </c>
      <c r="AN731" s="47" t="s">
        <v>21</v>
      </c>
      <c r="AO731" s="47" t="s">
        <v>21</v>
      </c>
      <c r="AP731" s="47" t="s">
        <v>20</v>
      </c>
      <c r="AQ731" s="47" t="s">
        <v>20</v>
      </c>
      <c r="AR731" s="47" t="s">
        <v>20</v>
      </c>
      <c r="AS731" s="47" t="s">
        <v>21</v>
      </c>
      <c r="AT731" s="47" t="s">
        <v>965</v>
      </c>
      <c r="AU731" s="47" t="s">
        <v>965</v>
      </c>
      <c r="AV731" s="47" t="s">
        <v>965</v>
      </c>
      <c r="AW731" s="47" t="s">
        <v>20</v>
      </c>
      <c r="AX731" s="47" t="s">
        <v>20</v>
      </c>
      <c r="AY731" s="42">
        <f>COUNTIFS($T731:$AX731,"P")</f>
        <v>12</v>
      </c>
      <c r="AZ731" s="42">
        <f>COUNTIFS($T731:$AX731,"HD")/2</f>
        <v>0</v>
      </c>
      <c r="BA731" s="42">
        <f>COUNTIFS($T731:$AX731,"DO")</f>
        <v>11</v>
      </c>
      <c r="BB731" s="1">
        <f>COUNTIFS($T731:$AX731,"UPL")</f>
        <v>5</v>
      </c>
      <c r="BC731" s="42">
        <f>COUNTIFS($T731:$AX731,"LWP")</f>
        <v>0</v>
      </c>
      <c r="BD731" s="42">
        <f>SUM(COUNTIFS($T731:$AX731,{"PAT","MAT"}))</f>
        <v>0</v>
      </c>
      <c r="BE731" s="42">
        <f>COUNTIFS($T731:$AX731,"HO")</f>
        <v>0</v>
      </c>
      <c r="BF731" s="42">
        <f>COUNTIFS($T731:$AX731,"NA")</f>
        <v>0</v>
      </c>
      <c r="BG731" s="42">
        <f>COUNTIFS($T731:$AX731,"PL")</f>
        <v>2</v>
      </c>
      <c r="BH731" s="42">
        <f>COUNTIFS($T731:$AX731,"CL")</f>
        <v>1</v>
      </c>
      <c r="BI731" s="42">
        <f>COUNTIFS($T731:$AX731,"BL")</f>
        <v>0</v>
      </c>
      <c r="BJ731" s="42">
        <f>COUNTIFS($T731:$AX731,"CO")</f>
        <v>0</v>
      </c>
      <c r="BK731" s="42">
        <f t="shared" si="69"/>
        <v>3</v>
      </c>
      <c r="BL731" s="42">
        <f t="shared" si="70"/>
        <v>0</v>
      </c>
      <c r="BM731" s="42">
        <f t="shared" si="71"/>
        <v>0</v>
      </c>
      <c r="BN731" s="42">
        <f>SUM(AY731:BJ731)+SUM(COUNTIFS(Q731:AX731,{"TERM","RESIGNED"}))</f>
        <v>31</v>
      </c>
      <c r="BO731" s="1" t="s">
        <v>45</v>
      </c>
      <c r="BP731" s="42" t="s">
        <v>1018</v>
      </c>
      <c r="BQ731" s="34" t="s">
        <v>1747</v>
      </c>
    </row>
    <row r="732" spans="1:69" x14ac:dyDescent="0.25">
      <c r="A732" s="32">
        <f t="shared" si="72"/>
        <v>730</v>
      </c>
      <c r="B732" s="1" t="s">
        <v>172</v>
      </c>
      <c r="C732" s="1">
        <v>104721</v>
      </c>
      <c r="D732" s="27">
        <v>104721</v>
      </c>
      <c r="E732" s="1" t="s">
        <v>946</v>
      </c>
      <c r="F732" s="34" t="s">
        <v>874</v>
      </c>
      <c r="G732" s="34" t="s">
        <v>106</v>
      </c>
      <c r="H732" s="30">
        <v>44918</v>
      </c>
      <c r="I732" s="30" t="s">
        <v>39</v>
      </c>
      <c r="J732" s="30" t="s">
        <v>39</v>
      </c>
      <c r="K732" s="42">
        <f t="shared" ca="1" si="67"/>
        <v>384</v>
      </c>
      <c r="L732" s="44" t="str">
        <f t="shared" si="68"/>
        <v>Non Billable</v>
      </c>
      <c r="M732" s="34" t="s">
        <v>47</v>
      </c>
      <c r="N732" s="1" t="s">
        <v>41</v>
      </c>
      <c r="O732" s="1" t="s">
        <v>42</v>
      </c>
      <c r="P732" s="1"/>
      <c r="Q732" s="1"/>
      <c r="R732" s="1" t="s">
        <v>43</v>
      </c>
      <c r="S732" s="33" t="s">
        <v>71</v>
      </c>
      <c r="T732" s="47" t="s">
        <v>965</v>
      </c>
      <c r="U732" s="47" t="s">
        <v>20</v>
      </c>
      <c r="V732" s="47" t="s">
        <v>20</v>
      </c>
      <c r="W732" s="47" t="s">
        <v>967</v>
      </c>
      <c r="X732" s="47" t="s">
        <v>967</v>
      </c>
      <c r="Y732" s="47" t="s">
        <v>968</v>
      </c>
      <c r="Z732" s="47" t="s">
        <v>968</v>
      </c>
      <c r="AA732" s="47" t="s">
        <v>968</v>
      </c>
      <c r="AB732" s="47" t="s">
        <v>20</v>
      </c>
      <c r="AC732" s="47" t="s">
        <v>20</v>
      </c>
      <c r="AD732" s="47" t="s">
        <v>965</v>
      </c>
      <c r="AE732" s="47" t="s">
        <v>965</v>
      </c>
      <c r="AF732" s="47" t="s">
        <v>965</v>
      </c>
      <c r="AG732" s="47" t="s">
        <v>965</v>
      </c>
      <c r="AH732" s="47" t="s">
        <v>965</v>
      </c>
      <c r="AI732" s="47" t="s">
        <v>20</v>
      </c>
      <c r="AJ732" s="47" t="s">
        <v>20</v>
      </c>
      <c r="AK732" s="47" t="s">
        <v>965</v>
      </c>
      <c r="AL732" s="47" t="s">
        <v>965</v>
      </c>
      <c r="AM732" s="47" t="s">
        <v>965</v>
      </c>
      <c r="AN732" s="47" t="s">
        <v>965</v>
      </c>
      <c r="AO732" s="47" t="s">
        <v>967</v>
      </c>
      <c r="AP732" s="47" t="s">
        <v>20</v>
      </c>
      <c r="AQ732" s="47" t="s">
        <v>20</v>
      </c>
      <c r="AR732" s="47" t="s">
        <v>20</v>
      </c>
      <c r="AS732" s="47" t="s">
        <v>965</v>
      </c>
      <c r="AT732" s="47" t="s">
        <v>965</v>
      </c>
      <c r="AU732" s="47" t="s">
        <v>965</v>
      </c>
      <c r="AV732" s="47" t="s">
        <v>965</v>
      </c>
      <c r="AW732" s="47" t="s">
        <v>20</v>
      </c>
      <c r="AX732" s="47" t="s">
        <v>20</v>
      </c>
      <c r="AY732" s="42">
        <f>COUNTIFS($T732:$AX732,"P")</f>
        <v>14</v>
      </c>
      <c r="AZ732" s="42">
        <f>COUNTIFS($T732:$AX732,"HD")/2</f>
        <v>0</v>
      </c>
      <c r="BA732" s="42">
        <f>COUNTIFS($T732:$AX732,"DO")</f>
        <v>11</v>
      </c>
      <c r="BB732" s="1">
        <f>COUNTIFS($T732:$AX732,"UPL")</f>
        <v>0</v>
      </c>
      <c r="BC732" s="42">
        <f>COUNTIFS($T732:$AX732,"LWP")</f>
        <v>0</v>
      </c>
      <c r="BD732" s="42">
        <f>SUM(COUNTIFS($T732:$AX732,{"PAT","MAT"}))</f>
        <v>0</v>
      </c>
      <c r="BE732" s="42">
        <f>COUNTIFS($T732:$AX732,"HO")</f>
        <v>0</v>
      </c>
      <c r="BF732" s="42">
        <f>COUNTIFS($T732:$AX732,"NA")</f>
        <v>0</v>
      </c>
      <c r="BG732" s="42">
        <f>COUNTIFS($T732:$AX732,"PL")</f>
        <v>3</v>
      </c>
      <c r="BH732" s="42">
        <f>COUNTIFS($T732:$AX732,"CL")</f>
        <v>3</v>
      </c>
      <c r="BI732" s="42">
        <f>COUNTIFS($T732:$AX732,"BL")</f>
        <v>0</v>
      </c>
      <c r="BJ732" s="42">
        <f>COUNTIFS($T732:$AX732,"CO")</f>
        <v>0</v>
      </c>
      <c r="BK732" s="42">
        <f t="shared" si="69"/>
        <v>6</v>
      </c>
      <c r="BL732" s="42">
        <f t="shared" si="70"/>
        <v>0</v>
      </c>
      <c r="BM732" s="42">
        <f t="shared" si="71"/>
        <v>1</v>
      </c>
      <c r="BN732" s="42">
        <f>SUM(AY732:BJ732)+SUM(COUNTIFS(Q732:AX732,{"TERM","RESIGNED"}))</f>
        <v>31</v>
      </c>
      <c r="BO732" s="1" t="s">
        <v>45</v>
      </c>
      <c r="BP732" s="42" t="s">
        <v>1023</v>
      </c>
      <c r="BQ732" s="34"/>
    </row>
    <row r="733" spans="1:69" x14ac:dyDescent="0.25">
      <c r="A733" s="32">
        <f t="shared" si="72"/>
        <v>731</v>
      </c>
      <c r="B733" s="1" t="s">
        <v>172</v>
      </c>
      <c r="C733" s="1">
        <v>600301</v>
      </c>
      <c r="D733" s="27">
        <v>600301</v>
      </c>
      <c r="E733" s="1" t="s">
        <v>946</v>
      </c>
      <c r="F733" s="34" t="s">
        <v>875</v>
      </c>
      <c r="G733" s="34" t="s">
        <v>190</v>
      </c>
      <c r="H733" s="30">
        <v>44921</v>
      </c>
      <c r="I733" s="30" t="s">
        <v>39</v>
      </c>
      <c r="J733" s="30" t="s">
        <v>39</v>
      </c>
      <c r="K733" s="42">
        <f t="shared" ca="1" si="67"/>
        <v>381</v>
      </c>
      <c r="L733" s="44" t="str">
        <f t="shared" si="68"/>
        <v>Billable</v>
      </c>
      <c r="M733" s="34" t="s">
        <v>187</v>
      </c>
      <c r="N733" s="1" t="s">
        <v>270</v>
      </c>
      <c r="O733" s="1" t="s">
        <v>42</v>
      </c>
      <c r="P733" s="1"/>
      <c r="Q733" s="1"/>
      <c r="R733" s="1" t="s">
        <v>43</v>
      </c>
      <c r="S733" s="33" t="s">
        <v>292</v>
      </c>
      <c r="T733" s="47" t="s">
        <v>965</v>
      </c>
      <c r="U733" s="47" t="s">
        <v>20</v>
      </c>
      <c r="V733" s="47" t="s">
        <v>20</v>
      </c>
      <c r="W733" s="47" t="s">
        <v>967</v>
      </c>
      <c r="X733" s="47" t="s">
        <v>966</v>
      </c>
      <c r="Y733" s="47" t="s">
        <v>965</v>
      </c>
      <c r="Z733" s="47" t="s">
        <v>965</v>
      </c>
      <c r="AA733" s="47" t="s">
        <v>970</v>
      </c>
      <c r="AB733" s="47" t="s">
        <v>20</v>
      </c>
      <c r="AC733" s="47" t="s">
        <v>20</v>
      </c>
      <c r="AD733" s="47" t="s">
        <v>965</v>
      </c>
      <c r="AE733" s="47" t="s">
        <v>22</v>
      </c>
      <c r="AF733" s="47" t="s">
        <v>965</v>
      </c>
      <c r="AG733" s="47" t="s">
        <v>965</v>
      </c>
      <c r="AH733" s="47" t="s">
        <v>965</v>
      </c>
      <c r="AI733" s="47" t="s">
        <v>20</v>
      </c>
      <c r="AJ733" s="47" t="s">
        <v>20</v>
      </c>
      <c r="AK733" s="47" t="s">
        <v>965</v>
      </c>
      <c r="AL733" s="47" t="s">
        <v>965</v>
      </c>
      <c r="AM733" s="47" t="s">
        <v>965</v>
      </c>
      <c r="AN733" s="47" t="s">
        <v>965</v>
      </c>
      <c r="AO733" s="47" t="s">
        <v>965</v>
      </c>
      <c r="AP733" s="47" t="s">
        <v>20</v>
      </c>
      <c r="AQ733" s="47" t="s">
        <v>20</v>
      </c>
      <c r="AR733" s="47" t="s">
        <v>20</v>
      </c>
      <c r="AS733" s="47" t="s">
        <v>965</v>
      </c>
      <c r="AT733" s="47" t="s">
        <v>21</v>
      </c>
      <c r="AU733" s="47" t="s">
        <v>965</v>
      </c>
      <c r="AV733" s="47" t="s">
        <v>967</v>
      </c>
      <c r="AW733" s="47" t="s">
        <v>20</v>
      </c>
      <c r="AX733" s="47" t="s">
        <v>20</v>
      </c>
      <c r="AY733" s="42">
        <f>COUNTIFS($T733:$AX733,"P")</f>
        <v>14</v>
      </c>
      <c r="AZ733" s="42">
        <f>COUNTIFS($T733:$AX733,"HD")/2</f>
        <v>0.5</v>
      </c>
      <c r="BA733" s="42">
        <f>COUNTIFS($T733:$AX733,"DO")</f>
        <v>11</v>
      </c>
      <c r="BB733" s="1">
        <f>COUNTIFS($T733:$AX733,"UPL")</f>
        <v>1</v>
      </c>
      <c r="BC733" s="42">
        <f>COUNTIFS($T733:$AX733,"LWP")</f>
        <v>1</v>
      </c>
      <c r="BD733" s="42">
        <f>SUM(COUNTIFS($T733:$AX733,{"PAT","MAT"}))</f>
        <v>0</v>
      </c>
      <c r="BE733" s="42">
        <f>COUNTIFS($T733:$AX733,"HO")</f>
        <v>0</v>
      </c>
      <c r="BF733" s="42">
        <f>COUNTIFS($T733:$AX733,"NA")</f>
        <v>0</v>
      </c>
      <c r="BG733" s="42">
        <f>COUNTIFS($T733:$AX733,"PL")</f>
        <v>0</v>
      </c>
      <c r="BH733" s="42">
        <f>COUNTIFS($T733:$AX733,"CL")</f>
        <v>2</v>
      </c>
      <c r="BI733" s="42">
        <f>COUNTIFS($T733:$AX733,"BL")</f>
        <v>1</v>
      </c>
      <c r="BJ733" s="42">
        <f>COUNTIFS($T733:$AX733,"CO")</f>
        <v>0</v>
      </c>
      <c r="BK733" s="42">
        <f t="shared" si="69"/>
        <v>3</v>
      </c>
      <c r="BL733" s="42">
        <f t="shared" si="70"/>
        <v>0</v>
      </c>
      <c r="BM733" s="42">
        <f t="shared" si="71"/>
        <v>1</v>
      </c>
      <c r="BN733" s="42">
        <f>SUM(AY733:BJ733)+SUM(COUNTIFS(Q733:AX733,{"TERM","RESIGNED"}))</f>
        <v>30.5</v>
      </c>
      <c r="BO733" s="1" t="s">
        <v>45</v>
      </c>
      <c r="BP733" s="42" t="s">
        <v>1018</v>
      </c>
      <c r="BQ733" s="34"/>
    </row>
    <row r="734" spans="1:69" x14ac:dyDescent="0.25">
      <c r="A734" s="32">
        <f t="shared" si="72"/>
        <v>732</v>
      </c>
      <c r="B734" s="1" t="s">
        <v>172</v>
      </c>
      <c r="C734" s="1">
        <v>600304</v>
      </c>
      <c r="D734" s="27">
        <v>600304</v>
      </c>
      <c r="E734" s="1" t="s">
        <v>946</v>
      </c>
      <c r="F734" s="34" t="s">
        <v>876</v>
      </c>
      <c r="G734" s="34" t="s">
        <v>190</v>
      </c>
      <c r="H734" s="30">
        <v>44922</v>
      </c>
      <c r="I734" s="30" t="s">
        <v>39</v>
      </c>
      <c r="J734" s="30" t="s">
        <v>39</v>
      </c>
      <c r="K734" s="42">
        <f t="shared" ca="1" si="67"/>
        <v>380</v>
      </c>
      <c r="L734" s="44" t="str">
        <f t="shared" si="68"/>
        <v>Billable</v>
      </c>
      <c r="M734" s="34" t="s">
        <v>187</v>
      </c>
      <c r="N734" s="1" t="s">
        <v>270</v>
      </c>
      <c r="O734" s="1" t="s">
        <v>42</v>
      </c>
      <c r="P734" s="1"/>
      <c r="Q734" s="1"/>
      <c r="R734" s="1" t="s">
        <v>43</v>
      </c>
      <c r="S734" s="33" t="s">
        <v>292</v>
      </c>
      <c r="T734" s="47" t="s">
        <v>967</v>
      </c>
      <c r="U734" s="47" t="s">
        <v>20</v>
      </c>
      <c r="V734" s="47" t="s">
        <v>20</v>
      </c>
      <c r="W734" s="47" t="s">
        <v>965</v>
      </c>
      <c r="X734" s="47" t="s">
        <v>965</v>
      </c>
      <c r="Y734" s="47" t="s">
        <v>965</v>
      </c>
      <c r="Z734" s="47" t="s">
        <v>967</v>
      </c>
      <c r="AA734" s="47" t="s">
        <v>965</v>
      </c>
      <c r="AB734" s="47" t="s">
        <v>20</v>
      </c>
      <c r="AC734" s="47" t="s">
        <v>20</v>
      </c>
      <c r="AD734" s="47" t="s">
        <v>965</v>
      </c>
      <c r="AE734" s="47" t="s">
        <v>965</v>
      </c>
      <c r="AF734" s="47" t="s">
        <v>968</v>
      </c>
      <c r="AG734" s="47" t="s">
        <v>965</v>
      </c>
      <c r="AH734" s="47" t="s">
        <v>965</v>
      </c>
      <c r="AI734" s="47" t="s">
        <v>20</v>
      </c>
      <c r="AJ734" s="47" t="s">
        <v>20</v>
      </c>
      <c r="AK734" s="47" t="s">
        <v>965</v>
      </c>
      <c r="AL734" s="47" t="s">
        <v>965</v>
      </c>
      <c r="AM734" s="47" t="s">
        <v>965</v>
      </c>
      <c r="AN734" s="47" t="s">
        <v>965</v>
      </c>
      <c r="AO734" s="47" t="s">
        <v>965</v>
      </c>
      <c r="AP734" s="47" t="s">
        <v>20</v>
      </c>
      <c r="AQ734" s="47" t="s">
        <v>20</v>
      </c>
      <c r="AR734" s="47" t="s">
        <v>20</v>
      </c>
      <c r="AS734" s="47" t="s">
        <v>965</v>
      </c>
      <c r="AT734" s="47" t="s">
        <v>965</v>
      </c>
      <c r="AU734" s="47" t="s">
        <v>22</v>
      </c>
      <c r="AV734" s="47" t="s">
        <v>965</v>
      </c>
      <c r="AW734" s="47" t="s">
        <v>20</v>
      </c>
      <c r="AX734" s="47" t="s">
        <v>20</v>
      </c>
      <c r="AY734" s="42">
        <f>COUNTIFS($T734:$AX734,"P")</f>
        <v>16</v>
      </c>
      <c r="AZ734" s="42">
        <f>COUNTIFS($T734:$AX734,"HD")/2</f>
        <v>0</v>
      </c>
      <c r="BA734" s="42">
        <f>COUNTIFS($T734:$AX734,"DO")</f>
        <v>11</v>
      </c>
      <c r="BB734" s="1">
        <f>COUNTIFS($T734:$AX734,"UPL")</f>
        <v>0</v>
      </c>
      <c r="BC734" s="42">
        <f>COUNTIFS($T734:$AX734,"LWP")</f>
        <v>1</v>
      </c>
      <c r="BD734" s="42">
        <f>SUM(COUNTIFS($T734:$AX734,{"PAT","MAT"}))</f>
        <v>0</v>
      </c>
      <c r="BE734" s="42">
        <f>COUNTIFS($T734:$AX734,"HO")</f>
        <v>0</v>
      </c>
      <c r="BF734" s="42">
        <f>COUNTIFS($T734:$AX734,"NA")</f>
        <v>0</v>
      </c>
      <c r="BG734" s="42">
        <f>COUNTIFS($T734:$AX734,"PL")</f>
        <v>1</v>
      </c>
      <c r="BH734" s="42">
        <f>COUNTIFS($T734:$AX734,"CL")</f>
        <v>2</v>
      </c>
      <c r="BI734" s="42">
        <f>COUNTIFS($T734:$AX734,"BL")</f>
        <v>0</v>
      </c>
      <c r="BJ734" s="42">
        <f>COUNTIFS($T734:$AX734,"CO")</f>
        <v>0</v>
      </c>
      <c r="BK734" s="42">
        <f t="shared" si="69"/>
        <v>3</v>
      </c>
      <c r="BL734" s="42">
        <f t="shared" si="70"/>
        <v>0</v>
      </c>
      <c r="BM734" s="42">
        <f t="shared" si="71"/>
        <v>1</v>
      </c>
      <c r="BN734" s="42">
        <f>SUM(AY734:BJ734)+SUM(COUNTIFS(Q734:AX734,{"TERM","RESIGNED"}))</f>
        <v>31</v>
      </c>
      <c r="BO734" s="1" t="s">
        <v>45</v>
      </c>
      <c r="BP734" s="42" t="s">
        <v>1018</v>
      </c>
      <c r="BQ734" s="34"/>
    </row>
    <row r="735" spans="1:69" x14ac:dyDescent="0.25">
      <c r="A735" s="32">
        <f t="shared" si="72"/>
        <v>733</v>
      </c>
      <c r="B735" s="1" t="s">
        <v>172</v>
      </c>
      <c r="C735" s="1">
        <v>104723</v>
      </c>
      <c r="D735" s="27">
        <v>104723</v>
      </c>
      <c r="E735" s="1" t="s">
        <v>946</v>
      </c>
      <c r="F735" s="34" t="s">
        <v>878</v>
      </c>
      <c r="G735" s="34" t="s">
        <v>106</v>
      </c>
      <c r="H735" s="30">
        <v>44923</v>
      </c>
      <c r="I735" s="30" t="s">
        <v>39</v>
      </c>
      <c r="J735" s="30" t="s">
        <v>39</v>
      </c>
      <c r="K735" s="42">
        <f t="shared" ca="1" si="67"/>
        <v>379</v>
      </c>
      <c r="L735" s="44" t="str">
        <f t="shared" si="68"/>
        <v>Non Billable</v>
      </c>
      <c r="M735" s="34" t="s">
        <v>47</v>
      </c>
      <c r="N735" s="1" t="s">
        <v>41</v>
      </c>
      <c r="O735" s="1" t="s">
        <v>42</v>
      </c>
      <c r="P735" s="1"/>
      <c r="Q735" s="1"/>
      <c r="R735" s="1" t="s">
        <v>43</v>
      </c>
      <c r="S735" s="33" t="s">
        <v>264</v>
      </c>
      <c r="T735" s="47" t="s">
        <v>965</v>
      </c>
      <c r="U735" s="47" t="s">
        <v>20</v>
      </c>
      <c r="V735" s="47" t="s">
        <v>20</v>
      </c>
      <c r="W735" s="47" t="s">
        <v>965</v>
      </c>
      <c r="X735" s="47" t="s">
        <v>965</v>
      </c>
      <c r="Y735" s="47" t="s">
        <v>967</v>
      </c>
      <c r="Z735" s="47" t="s">
        <v>967</v>
      </c>
      <c r="AA735" s="47" t="s">
        <v>967</v>
      </c>
      <c r="AB735" s="47" t="s">
        <v>20</v>
      </c>
      <c r="AC735" s="47" t="s">
        <v>20</v>
      </c>
      <c r="AD735" s="47" t="s">
        <v>965</v>
      </c>
      <c r="AE735" s="47" t="s">
        <v>965</v>
      </c>
      <c r="AF735" s="47" t="s">
        <v>965</v>
      </c>
      <c r="AG735" s="47" t="s">
        <v>965</v>
      </c>
      <c r="AH735" s="47" t="s">
        <v>965</v>
      </c>
      <c r="AI735" s="47" t="s">
        <v>20</v>
      </c>
      <c r="AJ735" s="47" t="s">
        <v>20</v>
      </c>
      <c r="AK735" s="47" t="s">
        <v>965</v>
      </c>
      <c r="AL735" s="47" t="s">
        <v>965</v>
      </c>
      <c r="AM735" s="47" t="s">
        <v>965</v>
      </c>
      <c r="AN735" s="47" t="s">
        <v>965</v>
      </c>
      <c r="AO735" s="47" t="s">
        <v>965</v>
      </c>
      <c r="AP735" s="47" t="s">
        <v>20</v>
      </c>
      <c r="AQ735" s="47" t="s">
        <v>20</v>
      </c>
      <c r="AR735" s="47" t="s">
        <v>20</v>
      </c>
      <c r="AS735" s="47" t="s">
        <v>965</v>
      </c>
      <c r="AT735" s="47" t="s">
        <v>965</v>
      </c>
      <c r="AU735" s="47" t="s">
        <v>965</v>
      </c>
      <c r="AV735" s="47" t="s">
        <v>965</v>
      </c>
      <c r="AW735" s="47" t="s">
        <v>20</v>
      </c>
      <c r="AX735" s="47" t="s">
        <v>20</v>
      </c>
      <c r="AY735" s="42">
        <f>COUNTIFS($T735:$AX735,"P")</f>
        <v>17</v>
      </c>
      <c r="AZ735" s="42">
        <f>COUNTIFS($T735:$AX735,"HD")/2</f>
        <v>0</v>
      </c>
      <c r="BA735" s="42">
        <f>COUNTIFS($T735:$AX735,"DO")</f>
        <v>11</v>
      </c>
      <c r="BB735" s="1">
        <f>COUNTIFS($T735:$AX735,"UPL")</f>
        <v>0</v>
      </c>
      <c r="BC735" s="42">
        <f>COUNTIFS($T735:$AX735,"LWP")</f>
        <v>0</v>
      </c>
      <c r="BD735" s="42">
        <f>SUM(COUNTIFS($T735:$AX735,{"PAT","MAT"}))</f>
        <v>0</v>
      </c>
      <c r="BE735" s="42">
        <f>COUNTIFS($T735:$AX735,"HO")</f>
        <v>0</v>
      </c>
      <c r="BF735" s="42">
        <f>COUNTIFS($T735:$AX735,"NA")</f>
        <v>0</v>
      </c>
      <c r="BG735" s="42">
        <f>COUNTIFS($T735:$AX735,"PL")</f>
        <v>0</v>
      </c>
      <c r="BH735" s="42">
        <f>COUNTIFS($T735:$AX735,"CL")</f>
        <v>3</v>
      </c>
      <c r="BI735" s="42">
        <f>COUNTIFS($T735:$AX735,"BL")</f>
        <v>0</v>
      </c>
      <c r="BJ735" s="42">
        <f>COUNTIFS($T735:$AX735,"CO")</f>
        <v>0</v>
      </c>
      <c r="BK735" s="42">
        <f t="shared" si="69"/>
        <v>3</v>
      </c>
      <c r="BL735" s="42">
        <f t="shared" si="70"/>
        <v>1</v>
      </c>
      <c r="BM735" s="42">
        <f t="shared" si="71"/>
        <v>1</v>
      </c>
      <c r="BN735" s="42">
        <f>SUM(AY735:BJ735)+SUM(COUNTIFS(Q735:AX735,{"TERM","RESIGNED"}))</f>
        <v>31</v>
      </c>
      <c r="BO735" s="1" t="s">
        <v>45</v>
      </c>
      <c r="BP735" s="42" t="s">
        <v>1021</v>
      </c>
      <c r="BQ735" s="34"/>
    </row>
    <row r="736" spans="1:69" x14ac:dyDescent="0.25">
      <c r="A736" s="32">
        <f t="shared" si="72"/>
        <v>734</v>
      </c>
      <c r="B736" s="1" t="s">
        <v>172</v>
      </c>
      <c r="C736" s="1">
        <v>104733</v>
      </c>
      <c r="D736" s="27">
        <v>104733</v>
      </c>
      <c r="E736" s="1" t="s">
        <v>946</v>
      </c>
      <c r="F736" s="34" t="s">
        <v>877</v>
      </c>
      <c r="G736" s="34" t="s">
        <v>123</v>
      </c>
      <c r="H736" s="30">
        <v>44923</v>
      </c>
      <c r="I736" s="30" t="s">
        <v>39</v>
      </c>
      <c r="J736" s="30" t="s">
        <v>39</v>
      </c>
      <c r="K736" s="42">
        <f t="shared" ca="1" si="67"/>
        <v>379</v>
      </c>
      <c r="L736" s="44" t="str">
        <f t="shared" si="68"/>
        <v>Billable</v>
      </c>
      <c r="M736" s="34" t="s">
        <v>124</v>
      </c>
      <c r="N736" s="1" t="s">
        <v>41</v>
      </c>
      <c r="O736" s="1" t="s">
        <v>42</v>
      </c>
      <c r="P736" s="1"/>
      <c r="Q736" s="1"/>
      <c r="R736" s="1" t="s">
        <v>43</v>
      </c>
      <c r="S736" s="33" t="s">
        <v>154</v>
      </c>
      <c r="T736" s="47" t="s">
        <v>965</v>
      </c>
      <c r="U736" s="47" t="s">
        <v>20</v>
      </c>
      <c r="V736" s="47" t="s">
        <v>20</v>
      </c>
      <c r="W736" s="47" t="s">
        <v>965</v>
      </c>
      <c r="X736" s="47" t="s">
        <v>965</v>
      </c>
      <c r="Y736" s="47" t="s">
        <v>965</v>
      </c>
      <c r="Z736" s="47" t="s">
        <v>965</v>
      </c>
      <c r="AA736" s="47" t="s">
        <v>965</v>
      </c>
      <c r="AB736" s="47" t="s">
        <v>20</v>
      </c>
      <c r="AC736" s="47" t="s">
        <v>20</v>
      </c>
      <c r="AD736" s="47" t="s">
        <v>965</v>
      </c>
      <c r="AE736" s="47" t="s">
        <v>965</v>
      </c>
      <c r="AF736" s="47" t="s">
        <v>965</v>
      </c>
      <c r="AG736" s="47" t="s">
        <v>965</v>
      </c>
      <c r="AH736" s="47" t="s">
        <v>965</v>
      </c>
      <c r="AI736" s="47" t="s">
        <v>20</v>
      </c>
      <c r="AJ736" s="47" t="s">
        <v>20</v>
      </c>
      <c r="AK736" s="47" t="s">
        <v>965</v>
      </c>
      <c r="AL736" s="47" t="s">
        <v>965</v>
      </c>
      <c r="AM736" s="47" t="s">
        <v>965</v>
      </c>
      <c r="AN736" s="47" t="s">
        <v>967</v>
      </c>
      <c r="AO736" s="47" t="s">
        <v>965</v>
      </c>
      <c r="AP736" s="47" t="s">
        <v>20</v>
      </c>
      <c r="AQ736" s="47" t="s">
        <v>20</v>
      </c>
      <c r="AR736" s="47" t="s">
        <v>20</v>
      </c>
      <c r="AS736" s="47" t="s">
        <v>965</v>
      </c>
      <c r="AT736" s="47" t="s">
        <v>22</v>
      </c>
      <c r="AU736" s="47" t="s">
        <v>965</v>
      </c>
      <c r="AV736" s="47" t="s">
        <v>965</v>
      </c>
      <c r="AW736" s="47" t="s">
        <v>20</v>
      </c>
      <c r="AX736" s="47" t="s">
        <v>20</v>
      </c>
      <c r="AY736" s="42">
        <f>COUNTIFS($T736:$AX736,"P")</f>
        <v>18</v>
      </c>
      <c r="AZ736" s="42">
        <f>COUNTIFS($T736:$AX736,"HD")/2</f>
        <v>0</v>
      </c>
      <c r="BA736" s="42">
        <f>COUNTIFS($T736:$AX736,"DO")</f>
        <v>11</v>
      </c>
      <c r="BB736" s="1">
        <f>COUNTIFS($T736:$AX736,"UPL")</f>
        <v>0</v>
      </c>
      <c r="BC736" s="42">
        <f>COUNTIFS($T736:$AX736,"LWP")</f>
        <v>1</v>
      </c>
      <c r="BD736" s="42">
        <f>SUM(COUNTIFS($T736:$AX736,{"PAT","MAT"}))</f>
        <v>0</v>
      </c>
      <c r="BE736" s="42">
        <f>COUNTIFS($T736:$AX736,"HO")</f>
        <v>0</v>
      </c>
      <c r="BF736" s="42">
        <f>COUNTIFS($T736:$AX736,"NA")</f>
        <v>0</v>
      </c>
      <c r="BG736" s="42">
        <f>COUNTIFS($T736:$AX736,"PL")</f>
        <v>0</v>
      </c>
      <c r="BH736" s="42">
        <f>COUNTIFS($T736:$AX736,"CL")</f>
        <v>1</v>
      </c>
      <c r="BI736" s="42">
        <f>COUNTIFS($T736:$AX736,"BL")</f>
        <v>0</v>
      </c>
      <c r="BJ736" s="42">
        <f>COUNTIFS($T736:$AX736,"CO")</f>
        <v>0</v>
      </c>
      <c r="BK736" s="42">
        <f t="shared" si="69"/>
        <v>1</v>
      </c>
      <c r="BL736" s="42">
        <f t="shared" si="70"/>
        <v>1</v>
      </c>
      <c r="BM736" s="42">
        <f t="shared" si="71"/>
        <v>1</v>
      </c>
      <c r="BN736" s="42">
        <f>SUM(AY736:BJ736)+SUM(COUNTIFS(Q736:AX736,{"TERM","RESIGNED"}))</f>
        <v>31</v>
      </c>
      <c r="BO736" s="1" t="s">
        <v>45</v>
      </c>
      <c r="BP736" s="42" t="s">
        <v>1020</v>
      </c>
      <c r="BQ736" s="34"/>
    </row>
    <row r="737" spans="1:69" x14ac:dyDescent="0.25">
      <c r="A737" s="32">
        <f t="shared" si="72"/>
        <v>735</v>
      </c>
      <c r="B737" s="1" t="s">
        <v>172</v>
      </c>
      <c r="C737" s="1">
        <v>600305</v>
      </c>
      <c r="D737" s="27">
        <v>600305</v>
      </c>
      <c r="E737" s="1" t="s">
        <v>946</v>
      </c>
      <c r="F737" s="34" t="s">
        <v>294</v>
      </c>
      <c r="G737" s="34" t="s">
        <v>190</v>
      </c>
      <c r="H737" s="30">
        <v>44925</v>
      </c>
      <c r="I737" s="30" t="s">
        <v>39</v>
      </c>
      <c r="J737" s="30" t="s">
        <v>39</v>
      </c>
      <c r="K737" s="42">
        <f t="shared" ca="1" si="67"/>
        <v>377</v>
      </c>
      <c r="L737" s="44" t="str">
        <f t="shared" si="68"/>
        <v>Billable</v>
      </c>
      <c r="M737" s="34" t="s">
        <v>187</v>
      </c>
      <c r="N737" s="1" t="s">
        <v>270</v>
      </c>
      <c r="O737" s="1" t="s">
        <v>42</v>
      </c>
      <c r="P737" s="1"/>
      <c r="Q737" s="1"/>
      <c r="R737" s="1" t="s">
        <v>43</v>
      </c>
      <c r="S737" s="33" t="s">
        <v>277</v>
      </c>
      <c r="T737" s="47" t="s">
        <v>965</v>
      </c>
      <c r="U737" s="47" t="s">
        <v>20</v>
      </c>
      <c r="V737" s="47" t="s">
        <v>20</v>
      </c>
      <c r="W737" s="47" t="s">
        <v>965</v>
      </c>
      <c r="X737" s="47" t="s">
        <v>965</v>
      </c>
      <c r="Y737" s="47" t="s">
        <v>965</v>
      </c>
      <c r="Z737" s="47" t="s">
        <v>965</v>
      </c>
      <c r="AA737" s="47" t="s">
        <v>965</v>
      </c>
      <c r="AB737" s="47" t="s">
        <v>20</v>
      </c>
      <c r="AC737" s="47" t="s">
        <v>20</v>
      </c>
      <c r="AD737" s="47" t="s">
        <v>967</v>
      </c>
      <c r="AE737" s="47" t="s">
        <v>965</v>
      </c>
      <c r="AF737" s="47" t="s">
        <v>965</v>
      </c>
      <c r="AG737" s="47" t="s">
        <v>965</v>
      </c>
      <c r="AH737" s="47" t="s">
        <v>965</v>
      </c>
      <c r="AI737" s="47" t="s">
        <v>20</v>
      </c>
      <c r="AJ737" s="47" t="s">
        <v>20</v>
      </c>
      <c r="AK737" s="47" t="s">
        <v>965</v>
      </c>
      <c r="AL737" s="47" t="s">
        <v>965</v>
      </c>
      <c r="AM737" s="47" t="s">
        <v>965</v>
      </c>
      <c r="AN737" s="47" t="s">
        <v>965</v>
      </c>
      <c r="AO737" s="47" t="s">
        <v>965</v>
      </c>
      <c r="AP737" s="47" t="s">
        <v>20</v>
      </c>
      <c r="AQ737" s="47" t="s">
        <v>20</v>
      </c>
      <c r="AR737" s="47" t="s">
        <v>20</v>
      </c>
      <c r="AS737" s="47" t="s">
        <v>967</v>
      </c>
      <c r="AT737" s="47" t="s">
        <v>967</v>
      </c>
      <c r="AU737" s="47" t="s">
        <v>967</v>
      </c>
      <c r="AV737" s="47" t="s">
        <v>965</v>
      </c>
      <c r="AW737" s="47" t="s">
        <v>20</v>
      </c>
      <c r="AX737" s="47" t="s">
        <v>20</v>
      </c>
      <c r="AY737" s="42">
        <f>COUNTIFS($T737:$AX737,"P")</f>
        <v>16</v>
      </c>
      <c r="AZ737" s="42">
        <f>COUNTIFS($T737:$AX737,"HD")/2</f>
        <v>0</v>
      </c>
      <c r="BA737" s="42">
        <f>COUNTIFS($T737:$AX737,"DO")</f>
        <v>11</v>
      </c>
      <c r="BB737" s="1">
        <f>COUNTIFS($T737:$AX737,"UPL")</f>
        <v>0</v>
      </c>
      <c r="BC737" s="42">
        <f>COUNTIFS($T737:$AX737,"LWP")</f>
        <v>0</v>
      </c>
      <c r="BD737" s="42">
        <f>SUM(COUNTIFS($T737:$AX737,{"PAT","MAT"}))</f>
        <v>0</v>
      </c>
      <c r="BE737" s="42">
        <f>COUNTIFS($T737:$AX737,"HO")</f>
        <v>0</v>
      </c>
      <c r="BF737" s="42">
        <f>COUNTIFS($T737:$AX737,"NA")</f>
        <v>0</v>
      </c>
      <c r="BG737" s="42">
        <f>COUNTIFS($T737:$AX737,"PL")</f>
        <v>0</v>
      </c>
      <c r="BH737" s="42">
        <f>COUNTIFS($T737:$AX737,"CL")</f>
        <v>4</v>
      </c>
      <c r="BI737" s="42">
        <f>COUNTIFS($T737:$AX737,"BL")</f>
        <v>0</v>
      </c>
      <c r="BJ737" s="42">
        <f>COUNTIFS($T737:$AX737,"CO")</f>
        <v>0</v>
      </c>
      <c r="BK737" s="42">
        <f t="shared" si="69"/>
        <v>4</v>
      </c>
      <c r="BL737" s="42">
        <f t="shared" si="70"/>
        <v>0</v>
      </c>
      <c r="BM737" s="42">
        <f t="shared" si="71"/>
        <v>1</v>
      </c>
      <c r="BN737" s="42">
        <f>SUM(AY737:BJ737)+SUM(COUNTIFS(Q737:AX737,{"TERM","RESIGNED"}))</f>
        <v>31</v>
      </c>
      <c r="BO737" s="1" t="s">
        <v>45</v>
      </c>
      <c r="BP737" s="42" t="s">
        <v>1018</v>
      </c>
      <c r="BQ737" s="34"/>
    </row>
    <row r="738" spans="1:69" x14ac:dyDescent="0.25">
      <c r="A738" s="32">
        <f t="shared" si="72"/>
        <v>736</v>
      </c>
      <c r="B738" s="1" t="s">
        <v>172</v>
      </c>
      <c r="C738" s="1">
        <v>600310</v>
      </c>
      <c r="D738" s="27">
        <v>600310</v>
      </c>
      <c r="E738" s="1" t="s">
        <v>945</v>
      </c>
      <c r="F738" s="34" t="s">
        <v>879</v>
      </c>
      <c r="G738" s="34" t="s">
        <v>190</v>
      </c>
      <c r="H738" s="30">
        <v>44925</v>
      </c>
      <c r="I738" s="30" t="s">
        <v>39</v>
      </c>
      <c r="J738" s="30" t="s">
        <v>39</v>
      </c>
      <c r="K738" s="42">
        <f t="shared" ca="1" si="67"/>
        <v>377</v>
      </c>
      <c r="L738" s="44" t="str">
        <f t="shared" si="68"/>
        <v>Billable</v>
      </c>
      <c r="M738" s="34" t="s">
        <v>187</v>
      </c>
      <c r="N738" s="1" t="s">
        <v>270</v>
      </c>
      <c r="O738" s="1" t="s">
        <v>42</v>
      </c>
      <c r="P738" s="1"/>
      <c r="Q738" s="1"/>
      <c r="R738" s="1" t="s">
        <v>43</v>
      </c>
      <c r="S738" s="33" t="s">
        <v>277</v>
      </c>
      <c r="T738" s="47" t="s">
        <v>965</v>
      </c>
      <c r="U738" s="47" t="s">
        <v>20</v>
      </c>
      <c r="V738" s="47" t="s">
        <v>20</v>
      </c>
      <c r="W738" s="47" t="s">
        <v>965</v>
      </c>
      <c r="X738" s="47" t="s">
        <v>965</v>
      </c>
      <c r="Y738" s="47" t="s">
        <v>965</v>
      </c>
      <c r="Z738" s="47" t="s">
        <v>965</v>
      </c>
      <c r="AA738" s="47" t="s">
        <v>965</v>
      </c>
      <c r="AB738" s="47" t="s">
        <v>20</v>
      </c>
      <c r="AC738" s="47" t="s">
        <v>20</v>
      </c>
      <c r="AD738" s="47" t="s">
        <v>967</v>
      </c>
      <c r="AE738" s="47" t="s">
        <v>965</v>
      </c>
      <c r="AF738" s="47" t="s">
        <v>965</v>
      </c>
      <c r="AG738" s="47" t="s">
        <v>965</v>
      </c>
      <c r="AH738" s="47" t="s">
        <v>965</v>
      </c>
      <c r="AI738" s="47" t="s">
        <v>20</v>
      </c>
      <c r="AJ738" s="47" t="s">
        <v>20</v>
      </c>
      <c r="AK738" s="47" t="s">
        <v>965</v>
      </c>
      <c r="AL738" s="47" t="s">
        <v>965</v>
      </c>
      <c r="AM738" s="47" t="s">
        <v>965</v>
      </c>
      <c r="AN738" s="47" t="s">
        <v>965</v>
      </c>
      <c r="AO738" s="47" t="s">
        <v>965</v>
      </c>
      <c r="AP738" s="47" t="s">
        <v>20</v>
      </c>
      <c r="AQ738" s="47" t="s">
        <v>20</v>
      </c>
      <c r="AR738" s="47" t="s">
        <v>20</v>
      </c>
      <c r="AS738" s="47" t="s">
        <v>965</v>
      </c>
      <c r="AT738" s="47" t="s">
        <v>965</v>
      </c>
      <c r="AU738" s="47" t="s">
        <v>967</v>
      </c>
      <c r="AV738" s="47" t="s">
        <v>965</v>
      </c>
      <c r="AW738" s="47" t="s">
        <v>20</v>
      </c>
      <c r="AX738" s="47" t="s">
        <v>20</v>
      </c>
      <c r="AY738" s="42">
        <f>COUNTIFS($T738:$AX738,"P")</f>
        <v>18</v>
      </c>
      <c r="AZ738" s="42">
        <f>COUNTIFS($T738:$AX738,"HD")/2</f>
        <v>0</v>
      </c>
      <c r="BA738" s="42">
        <f>COUNTIFS($T738:$AX738,"DO")</f>
        <v>11</v>
      </c>
      <c r="BB738" s="1">
        <f>COUNTIFS($T738:$AX738,"UPL")</f>
        <v>0</v>
      </c>
      <c r="BC738" s="42">
        <f>COUNTIFS($T738:$AX738,"LWP")</f>
        <v>0</v>
      </c>
      <c r="BD738" s="42">
        <f>SUM(COUNTIFS($T738:$AX738,{"PAT","MAT"}))</f>
        <v>0</v>
      </c>
      <c r="BE738" s="42">
        <f>COUNTIFS($T738:$AX738,"HO")</f>
        <v>0</v>
      </c>
      <c r="BF738" s="42">
        <f>COUNTIFS($T738:$AX738,"NA")</f>
        <v>0</v>
      </c>
      <c r="BG738" s="42">
        <f>COUNTIFS($T738:$AX738,"PL")</f>
        <v>0</v>
      </c>
      <c r="BH738" s="42">
        <f>COUNTIFS($T738:$AX738,"CL")</f>
        <v>2</v>
      </c>
      <c r="BI738" s="42">
        <f>COUNTIFS($T738:$AX738,"BL")</f>
        <v>0</v>
      </c>
      <c r="BJ738" s="42">
        <f>COUNTIFS($T738:$AX738,"CO")</f>
        <v>0</v>
      </c>
      <c r="BK738" s="42">
        <f t="shared" si="69"/>
        <v>2</v>
      </c>
      <c r="BL738" s="42">
        <f t="shared" si="70"/>
        <v>1</v>
      </c>
      <c r="BM738" s="42">
        <f t="shared" si="71"/>
        <v>1</v>
      </c>
      <c r="BN738" s="42">
        <f>SUM(AY738:BJ738)+SUM(COUNTIFS(Q738:AX738,{"TERM","RESIGNED"}))</f>
        <v>31</v>
      </c>
      <c r="BO738" s="1" t="s">
        <v>45</v>
      </c>
      <c r="BP738" s="42" t="s">
        <v>1018</v>
      </c>
      <c r="BQ738" s="34"/>
    </row>
    <row r="739" spans="1:69" x14ac:dyDescent="0.25">
      <c r="A739" s="32">
        <f t="shared" si="72"/>
        <v>737</v>
      </c>
      <c r="B739" s="1" t="s">
        <v>172</v>
      </c>
      <c r="C739" s="1">
        <v>104748</v>
      </c>
      <c r="D739" s="27">
        <v>104748</v>
      </c>
      <c r="E739" s="1" t="s">
        <v>945</v>
      </c>
      <c r="F739" s="34" t="s">
        <v>882</v>
      </c>
      <c r="G739" s="34" t="s">
        <v>190</v>
      </c>
      <c r="H739" s="30">
        <v>44929</v>
      </c>
      <c r="I739" s="30" t="s">
        <v>39</v>
      </c>
      <c r="J739" s="30" t="s">
        <v>39</v>
      </c>
      <c r="K739" s="42">
        <f t="shared" ca="1" si="67"/>
        <v>373</v>
      </c>
      <c r="L739" s="44" t="str">
        <f t="shared" si="68"/>
        <v>Billable</v>
      </c>
      <c r="M739" s="34" t="s">
        <v>187</v>
      </c>
      <c r="N739" s="1" t="s">
        <v>41</v>
      </c>
      <c r="O739" s="1" t="s">
        <v>42</v>
      </c>
      <c r="P739" s="1"/>
      <c r="Q739" s="1"/>
      <c r="R739" s="1" t="s">
        <v>43</v>
      </c>
      <c r="S739" s="33" t="s">
        <v>248</v>
      </c>
      <c r="T739" s="47" t="s">
        <v>965</v>
      </c>
      <c r="U739" s="47" t="s">
        <v>20</v>
      </c>
      <c r="V739" s="47" t="s">
        <v>20</v>
      </c>
      <c r="W739" s="47" t="s">
        <v>967</v>
      </c>
      <c r="X739" s="47" t="s">
        <v>965</v>
      </c>
      <c r="Y739" s="47" t="s">
        <v>965</v>
      </c>
      <c r="Z739" s="47" t="s">
        <v>965</v>
      </c>
      <c r="AA739" s="47" t="s">
        <v>965</v>
      </c>
      <c r="AB739" s="47" t="s">
        <v>20</v>
      </c>
      <c r="AC739" s="47" t="s">
        <v>20</v>
      </c>
      <c r="AD739" s="47" t="s">
        <v>965</v>
      </c>
      <c r="AE739" s="47" t="s">
        <v>965</v>
      </c>
      <c r="AF739" s="47" t="s">
        <v>965</v>
      </c>
      <c r="AG739" s="47" t="s">
        <v>965</v>
      </c>
      <c r="AH739" s="47" t="s">
        <v>965</v>
      </c>
      <c r="AI739" s="47" t="s">
        <v>20</v>
      </c>
      <c r="AJ739" s="47" t="s">
        <v>20</v>
      </c>
      <c r="AK739" s="47" t="s">
        <v>965</v>
      </c>
      <c r="AL739" s="47" t="s">
        <v>965</v>
      </c>
      <c r="AM739" s="47" t="s">
        <v>965</v>
      </c>
      <c r="AN739" s="47" t="s">
        <v>965</v>
      </c>
      <c r="AO739" s="47" t="s">
        <v>965</v>
      </c>
      <c r="AP739" s="47" t="s">
        <v>20</v>
      </c>
      <c r="AQ739" s="47" t="s">
        <v>20</v>
      </c>
      <c r="AR739" s="47" t="s">
        <v>20</v>
      </c>
      <c r="AS739" s="47" t="s">
        <v>965</v>
      </c>
      <c r="AT739" s="47" t="s">
        <v>965</v>
      </c>
      <c r="AU739" s="47" t="s">
        <v>965</v>
      </c>
      <c r="AV739" s="47" t="s">
        <v>967</v>
      </c>
      <c r="AW739" s="47" t="s">
        <v>20</v>
      </c>
      <c r="AX739" s="47" t="s">
        <v>20</v>
      </c>
      <c r="AY739" s="42">
        <f>COUNTIFS($T739:$AX739,"P")</f>
        <v>18</v>
      </c>
      <c r="AZ739" s="42">
        <f>COUNTIFS($T739:$AX739,"HD")/2</f>
        <v>0</v>
      </c>
      <c r="BA739" s="42">
        <f>COUNTIFS($T739:$AX739,"DO")</f>
        <v>11</v>
      </c>
      <c r="BB739" s="1">
        <f>COUNTIFS($T739:$AX739,"UPL")</f>
        <v>0</v>
      </c>
      <c r="BC739" s="42">
        <f>COUNTIFS($T739:$AX739,"LWP")</f>
        <v>0</v>
      </c>
      <c r="BD739" s="42">
        <f>SUM(COUNTIFS($T739:$AX739,{"PAT","MAT"}))</f>
        <v>0</v>
      </c>
      <c r="BE739" s="42">
        <f>COUNTIFS($T739:$AX739,"HO")</f>
        <v>0</v>
      </c>
      <c r="BF739" s="42">
        <f>COUNTIFS($T739:$AX739,"NA")</f>
        <v>0</v>
      </c>
      <c r="BG739" s="42">
        <f>COUNTIFS($T739:$AX739,"PL")</f>
        <v>0</v>
      </c>
      <c r="BH739" s="42">
        <f>COUNTIFS($T739:$AX739,"CL")</f>
        <v>2</v>
      </c>
      <c r="BI739" s="42">
        <f>COUNTIFS($T739:$AX739,"BL")</f>
        <v>0</v>
      </c>
      <c r="BJ739" s="42">
        <f>COUNTIFS($T739:$AX739,"CO")</f>
        <v>0</v>
      </c>
      <c r="BK739" s="42">
        <f t="shared" si="69"/>
        <v>2</v>
      </c>
      <c r="BL739" s="42">
        <f t="shared" si="70"/>
        <v>1</v>
      </c>
      <c r="BM739" s="42">
        <f t="shared" si="71"/>
        <v>1</v>
      </c>
      <c r="BN739" s="42">
        <f>SUM(AY739:BJ739)+SUM(COUNTIFS(Q739:AX739,{"TERM","RESIGNED"}))</f>
        <v>31</v>
      </c>
      <c r="BO739" s="1" t="s">
        <v>45</v>
      </c>
      <c r="BP739" s="42" t="s">
        <v>1020</v>
      </c>
      <c r="BQ739" s="34"/>
    </row>
    <row r="740" spans="1:69" x14ac:dyDescent="0.25">
      <c r="A740" s="32">
        <f t="shared" si="72"/>
        <v>738</v>
      </c>
      <c r="B740" s="1" t="s">
        <v>172</v>
      </c>
      <c r="C740" s="1">
        <v>104752</v>
      </c>
      <c r="D740" s="27">
        <v>104752</v>
      </c>
      <c r="E740" s="1" t="s">
        <v>946</v>
      </c>
      <c r="F740" s="34" t="s">
        <v>883</v>
      </c>
      <c r="G740" s="34" t="s">
        <v>190</v>
      </c>
      <c r="H740" s="30">
        <v>44929</v>
      </c>
      <c r="I740" s="30" t="s">
        <v>39</v>
      </c>
      <c r="J740" s="30" t="s">
        <v>39</v>
      </c>
      <c r="K740" s="42">
        <f t="shared" ca="1" si="67"/>
        <v>373</v>
      </c>
      <c r="L740" s="44" t="str">
        <f t="shared" si="68"/>
        <v>Billable</v>
      </c>
      <c r="M740" s="34" t="s">
        <v>187</v>
      </c>
      <c r="N740" s="1" t="s">
        <v>41</v>
      </c>
      <c r="O740" s="1" t="s">
        <v>42</v>
      </c>
      <c r="P740" s="1"/>
      <c r="Q740" s="1"/>
      <c r="R740" s="1" t="s">
        <v>43</v>
      </c>
      <c r="S740" s="33" t="s">
        <v>235</v>
      </c>
      <c r="T740" s="47" t="s">
        <v>965</v>
      </c>
      <c r="U740" s="47" t="s">
        <v>20</v>
      </c>
      <c r="V740" s="47" t="s">
        <v>20</v>
      </c>
      <c r="W740" s="47" t="s">
        <v>965</v>
      </c>
      <c r="X740" s="47" t="s">
        <v>965</v>
      </c>
      <c r="Y740" s="47" t="s">
        <v>965</v>
      </c>
      <c r="Z740" s="47" t="s">
        <v>965</v>
      </c>
      <c r="AA740" s="47" t="s">
        <v>965</v>
      </c>
      <c r="AB740" s="47" t="s">
        <v>20</v>
      </c>
      <c r="AC740" s="47" t="s">
        <v>20</v>
      </c>
      <c r="AD740" s="47" t="s">
        <v>965</v>
      </c>
      <c r="AE740" s="47" t="s">
        <v>965</v>
      </c>
      <c r="AF740" s="47" t="s">
        <v>965</v>
      </c>
      <c r="AG740" s="47" t="s">
        <v>965</v>
      </c>
      <c r="AH740" s="47" t="s">
        <v>965</v>
      </c>
      <c r="AI740" s="47" t="s">
        <v>20</v>
      </c>
      <c r="AJ740" s="47" t="s">
        <v>20</v>
      </c>
      <c r="AK740" s="47" t="s">
        <v>965</v>
      </c>
      <c r="AL740" s="47" t="s">
        <v>965</v>
      </c>
      <c r="AM740" s="47" t="s">
        <v>965</v>
      </c>
      <c r="AN740" s="47" t="s">
        <v>965</v>
      </c>
      <c r="AO740" s="47" t="s">
        <v>965</v>
      </c>
      <c r="AP740" s="47" t="s">
        <v>20</v>
      </c>
      <c r="AQ740" s="47" t="s">
        <v>20</v>
      </c>
      <c r="AR740" s="47" t="s">
        <v>20</v>
      </c>
      <c r="AS740" s="47" t="s">
        <v>22</v>
      </c>
      <c r="AT740" s="47" t="s">
        <v>967</v>
      </c>
      <c r="AU740" s="47" t="s">
        <v>968</v>
      </c>
      <c r="AV740" s="47" t="s">
        <v>967</v>
      </c>
      <c r="AW740" s="47" t="s">
        <v>20</v>
      </c>
      <c r="AX740" s="47" t="s">
        <v>20</v>
      </c>
      <c r="AY740" s="42">
        <f>COUNTIFS($T740:$AX740,"P")</f>
        <v>16</v>
      </c>
      <c r="AZ740" s="42">
        <f>COUNTIFS($T740:$AX740,"HD")/2</f>
        <v>0</v>
      </c>
      <c r="BA740" s="42">
        <f>COUNTIFS($T740:$AX740,"DO")</f>
        <v>11</v>
      </c>
      <c r="BB740" s="1">
        <f>COUNTIFS($T740:$AX740,"UPL")</f>
        <v>0</v>
      </c>
      <c r="BC740" s="42">
        <f>COUNTIFS($T740:$AX740,"LWP")</f>
        <v>1</v>
      </c>
      <c r="BD740" s="42">
        <f>SUM(COUNTIFS($T740:$AX740,{"PAT","MAT"}))</f>
        <v>0</v>
      </c>
      <c r="BE740" s="42">
        <f>COUNTIFS($T740:$AX740,"HO")</f>
        <v>0</v>
      </c>
      <c r="BF740" s="42">
        <f>COUNTIFS($T740:$AX740,"NA")</f>
        <v>0</v>
      </c>
      <c r="BG740" s="42">
        <f>COUNTIFS($T740:$AX740,"PL")</f>
        <v>1</v>
      </c>
      <c r="BH740" s="42">
        <f>COUNTIFS($T740:$AX740,"CL")</f>
        <v>2</v>
      </c>
      <c r="BI740" s="42">
        <f>COUNTIFS($T740:$AX740,"BL")</f>
        <v>0</v>
      </c>
      <c r="BJ740" s="42">
        <f>COUNTIFS($T740:$AX740,"CO")</f>
        <v>0</v>
      </c>
      <c r="BK740" s="42">
        <f t="shared" si="69"/>
        <v>3</v>
      </c>
      <c r="BL740" s="42">
        <f t="shared" si="70"/>
        <v>0</v>
      </c>
      <c r="BM740" s="42">
        <f t="shared" si="71"/>
        <v>1</v>
      </c>
      <c r="BN740" s="42">
        <f>SUM(AY740:BJ740)+SUM(COUNTIFS(Q740:AX740,{"TERM","RESIGNED"}))</f>
        <v>31</v>
      </c>
      <c r="BO740" s="1" t="s">
        <v>45</v>
      </c>
      <c r="BP740" s="42" t="s">
        <v>1018</v>
      </c>
      <c r="BQ740" s="34"/>
    </row>
    <row r="741" spans="1:69" x14ac:dyDescent="0.25">
      <c r="A741" s="32">
        <f t="shared" si="72"/>
        <v>739</v>
      </c>
      <c r="B741" s="1" t="s">
        <v>172</v>
      </c>
      <c r="C741" s="1">
        <v>104775</v>
      </c>
      <c r="D741" s="27">
        <v>104775</v>
      </c>
      <c r="E741" s="1" t="s">
        <v>946</v>
      </c>
      <c r="F741" s="34" t="s">
        <v>881</v>
      </c>
      <c r="G741" s="34" t="s">
        <v>80</v>
      </c>
      <c r="H741" s="30">
        <v>44929</v>
      </c>
      <c r="I741" s="30" t="s">
        <v>39</v>
      </c>
      <c r="J741" s="30" t="s">
        <v>39</v>
      </c>
      <c r="K741" s="42">
        <f t="shared" ca="1" si="67"/>
        <v>373</v>
      </c>
      <c r="L741" s="44" t="str">
        <f t="shared" si="68"/>
        <v>Non Billable</v>
      </c>
      <c r="M741" s="34" t="s">
        <v>56</v>
      </c>
      <c r="N741" s="1" t="s">
        <v>41</v>
      </c>
      <c r="O741" s="1" t="s">
        <v>42</v>
      </c>
      <c r="P741" s="1"/>
      <c r="Q741" s="1"/>
      <c r="R741" s="1" t="s">
        <v>43</v>
      </c>
      <c r="S741" s="33" t="s">
        <v>194</v>
      </c>
      <c r="T741" s="47" t="s">
        <v>965</v>
      </c>
      <c r="U741" s="47" t="s">
        <v>20</v>
      </c>
      <c r="V741" s="47" t="s">
        <v>20</v>
      </c>
      <c r="W741" s="47" t="s">
        <v>965</v>
      </c>
      <c r="X741" s="47" t="s">
        <v>965</v>
      </c>
      <c r="Y741" s="47" t="s">
        <v>965</v>
      </c>
      <c r="Z741" s="47" t="s">
        <v>965</v>
      </c>
      <c r="AA741" s="47" t="s">
        <v>965</v>
      </c>
      <c r="AB741" s="47" t="s">
        <v>20</v>
      </c>
      <c r="AC741" s="47" t="s">
        <v>20</v>
      </c>
      <c r="AD741" s="47" t="s">
        <v>965</v>
      </c>
      <c r="AE741" s="47" t="s">
        <v>965</v>
      </c>
      <c r="AF741" s="47" t="s">
        <v>965</v>
      </c>
      <c r="AG741" s="47" t="s">
        <v>965</v>
      </c>
      <c r="AH741" s="47" t="s">
        <v>965</v>
      </c>
      <c r="AI741" s="47" t="s">
        <v>20</v>
      </c>
      <c r="AJ741" s="47" t="s">
        <v>20</v>
      </c>
      <c r="AK741" s="47" t="s">
        <v>965</v>
      </c>
      <c r="AL741" s="47" t="s">
        <v>965</v>
      </c>
      <c r="AM741" s="47" t="s">
        <v>965</v>
      </c>
      <c r="AN741" s="47" t="s">
        <v>965</v>
      </c>
      <c r="AO741" s="47" t="s">
        <v>967</v>
      </c>
      <c r="AP741" s="47" t="s">
        <v>20</v>
      </c>
      <c r="AQ741" s="47" t="s">
        <v>20</v>
      </c>
      <c r="AR741" s="47" t="s">
        <v>20</v>
      </c>
      <c r="AS741" s="47" t="s">
        <v>965</v>
      </c>
      <c r="AT741" s="47" t="s">
        <v>965</v>
      </c>
      <c r="AU741" s="47" t="s">
        <v>965</v>
      </c>
      <c r="AV741" s="47" t="s">
        <v>967</v>
      </c>
      <c r="AW741" s="47" t="s">
        <v>20</v>
      </c>
      <c r="AX741" s="47" t="s">
        <v>20</v>
      </c>
      <c r="AY741" s="42">
        <f>COUNTIFS($T741:$AX741,"P")</f>
        <v>18</v>
      </c>
      <c r="AZ741" s="42">
        <f>COUNTIFS($T741:$AX741,"HD")/2</f>
        <v>0</v>
      </c>
      <c r="BA741" s="42">
        <f>COUNTIFS($T741:$AX741,"DO")</f>
        <v>11</v>
      </c>
      <c r="BB741" s="1">
        <f>COUNTIFS($T741:$AX741,"UPL")</f>
        <v>0</v>
      </c>
      <c r="BC741" s="42">
        <f>COUNTIFS($T741:$AX741,"LWP")</f>
        <v>0</v>
      </c>
      <c r="BD741" s="42">
        <f>SUM(COUNTIFS($T741:$AX741,{"PAT","MAT"}))</f>
        <v>0</v>
      </c>
      <c r="BE741" s="42">
        <f>COUNTIFS($T741:$AX741,"HO")</f>
        <v>0</v>
      </c>
      <c r="BF741" s="42">
        <f>COUNTIFS($T741:$AX741,"NA")</f>
        <v>0</v>
      </c>
      <c r="BG741" s="42">
        <f>COUNTIFS($T741:$AX741,"PL")</f>
        <v>0</v>
      </c>
      <c r="BH741" s="42">
        <f>COUNTIFS($T741:$AX741,"CL")</f>
        <v>2</v>
      </c>
      <c r="BI741" s="42">
        <f>COUNTIFS($T741:$AX741,"BL")</f>
        <v>0</v>
      </c>
      <c r="BJ741" s="42">
        <f>COUNTIFS($T741:$AX741,"CO")</f>
        <v>0</v>
      </c>
      <c r="BK741" s="42">
        <f t="shared" si="69"/>
        <v>2</v>
      </c>
      <c r="BL741" s="42">
        <f t="shared" si="70"/>
        <v>1</v>
      </c>
      <c r="BM741" s="42">
        <f t="shared" si="71"/>
        <v>1</v>
      </c>
      <c r="BN741" s="42">
        <f>SUM(AY741:BJ741)+SUM(COUNTIFS(Q741:AX741,{"TERM","RESIGNED"}))</f>
        <v>31</v>
      </c>
      <c r="BO741" s="1" t="s">
        <v>45</v>
      </c>
      <c r="BP741" s="42" t="s">
        <v>1217</v>
      </c>
      <c r="BQ741" s="34"/>
    </row>
    <row r="742" spans="1:69" x14ac:dyDescent="0.25">
      <c r="A742" s="32">
        <f t="shared" si="72"/>
        <v>740</v>
      </c>
      <c r="B742" s="1" t="s">
        <v>172</v>
      </c>
      <c r="C742" s="1">
        <v>104778</v>
      </c>
      <c r="D742" s="27">
        <v>104778</v>
      </c>
      <c r="E742" s="1" t="s">
        <v>946</v>
      </c>
      <c r="F742" s="34" t="s">
        <v>884</v>
      </c>
      <c r="G742" s="34" t="s">
        <v>162</v>
      </c>
      <c r="H742" s="30">
        <v>44930</v>
      </c>
      <c r="I742" s="30" t="s">
        <v>39</v>
      </c>
      <c r="J742" s="30" t="s">
        <v>39</v>
      </c>
      <c r="K742" s="42">
        <f t="shared" ca="1" si="67"/>
        <v>372</v>
      </c>
      <c r="L742" s="44" t="str">
        <f t="shared" si="68"/>
        <v>Billable</v>
      </c>
      <c r="M742" s="34" t="s">
        <v>124</v>
      </c>
      <c r="N742" s="1" t="s">
        <v>41</v>
      </c>
      <c r="O742" s="1" t="s">
        <v>42</v>
      </c>
      <c r="P742" s="1"/>
      <c r="Q742" s="1"/>
      <c r="R742" s="1" t="s">
        <v>43</v>
      </c>
      <c r="S742" s="33" t="s">
        <v>165</v>
      </c>
      <c r="T742" s="47" t="s">
        <v>965</v>
      </c>
      <c r="U742" s="47" t="s">
        <v>20</v>
      </c>
      <c r="V742" s="47" t="s">
        <v>20</v>
      </c>
      <c r="W742" s="47" t="s">
        <v>965</v>
      </c>
      <c r="X742" s="47" t="s">
        <v>965</v>
      </c>
      <c r="Y742" s="47" t="s">
        <v>965</v>
      </c>
      <c r="Z742" s="47" t="s">
        <v>965</v>
      </c>
      <c r="AA742" s="47" t="s">
        <v>965</v>
      </c>
      <c r="AB742" s="47" t="s">
        <v>20</v>
      </c>
      <c r="AC742" s="47" t="s">
        <v>20</v>
      </c>
      <c r="AD742" s="47" t="s">
        <v>965</v>
      </c>
      <c r="AE742" s="47" t="s">
        <v>965</v>
      </c>
      <c r="AF742" s="47" t="s">
        <v>965</v>
      </c>
      <c r="AG742" s="47" t="s">
        <v>965</v>
      </c>
      <c r="AH742" s="47" t="s">
        <v>965</v>
      </c>
      <c r="AI742" s="47" t="s">
        <v>20</v>
      </c>
      <c r="AJ742" s="47" t="s">
        <v>20</v>
      </c>
      <c r="AK742" s="47" t="s">
        <v>966</v>
      </c>
      <c r="AL742" s="47" t="s">
        <v>965</v>
      </c>
      <c r="AM742" s="47" t="s">
        <v>965</v>
      </c>
      <c r="AN742" s="47" t="s">
        <v>965</v>
      </c>
      <c r="AO742" s="47" t="s">
        <v>965</v>
      </c>
      <c r="AP742" s="47" t="s">
        <v>20</v>
      </c>
      <c r="AQ742" s="47" t="s">
        <v>20</v>
      </c>
      <c r="AR742" s="47" t="s">
        <v>20</v>
      </c>
      <c r="AS742" s="47" t="s">
        <v>965</v>
      </c>
      <c r="AT742" s="47" t="s">
        <v>965</v>
      </c>
      <c r="AU742" s="47" t="s">
        <v>965</v>
      </c>
      <c r="AV742" s="47" t="s">
        <v>965</v>
      </c>
      <c r="AW742" s="47" t="s">
        <v>20</v>
      </c>
      <c r="AX742" s="47" t="s">
        <v>20</v>
      </c>
      <c r="AY742" s="42">
        <f>COUNTIFS($T742:$AX742,"P")</f>
        <v>19</v>
      </c>
      <c r="AZ742" s="42">
        <f>COUNTIFS($T742:$AX742,"HD")/2</f>
        <v>0.5</v>
      </c>
      <c r="BA742" s="42">
        <f>COUNTIFS($T742:$AX742,"DO")</f>
        <v>11</v>
      </c>
      <c r="BB742" s="1">
        <f>COUNTIFS($T742:$AX742,"UPL")</f>
        <v>0</v>
      </c>
      <c r="BC742" s="42">
        <f>COUNTIFS($T742:$AX742,"LWP")</f>
        <v>0</v>
      </c>
      <c r="BD742" s="42">
        <f>SUM(COUNTIFS($T742:$AX742,{"PAT","MAT"}))</f>
        <v>0</v>
      </c>
      <c r="BE742" s="42">
        <f>COUNTIFS($T742:$AX742,"HO")</f>
        <v>0</v>
      </c>
      <c r="BF742" s="42">
        <f>COUNTIFS($T742:$AX742,"NA")</f>
        <v>0</v>
      </c>
      <c r="BG742" s="42">
        <f>COUNTIFS($T742:$AX742,"PL")</f>
        <v>0</v>
      </c>
      <c r="BH742" s="42">
        <f>COUNTIFS($T742:$AX742,"CL")</f>
        <v>0</v>
      </c>
      <c r="BI742" s="42">
        <f>COUNTIFS($T742:$AX742,"BL")</f>
        <v>0</v>
      </c>
      <c r="BJ742" s="42">
        <f>COUNTIFS($T742:$AX742,"CO")</f>
        <v>0</v>
      </c>
      <c r="BK742" s="42">
        <f t="shared" si="69"/>
        <v>0</v>
      </c>
      <c r="BL742" s="42">
        <f t="shared" si="70"/>
        <v>1</v>
      </c>
      <c r="BM742" s="42">
        <f t="shared" si="71"/>
        <v>1</v>
      </c>
      <c r="BN742" s="42">
        <f>SUM(AY742:BJ742)+SUM(COUNTIFS(Q742:AX742,{"TERM","RESIGNED"}))</f>
        <v>30.5</v>
      </c>
      <c r="BO742" s="1" t="s">
        <v>45</v>
      </c>
      <c r="BP742" s="42" t="s">
        <v>1020</v>
      </c>
      <c r="BQ742" s="34"/>
    </row>
    <row r="743" spans="1:69" x14ac:dyDescent="0.25">
      <c r="A743" s="32">
        <f t="shared" si="72"/>
        <v>741</v>
      </c>
      <c r="B743" s="1" t="s">
        <v>172</v>
      </c>
      <c r="C743" s="1">
        <v>104779</v>
      </c>
      <c r="D743" s="27">
        <v>104779</v>
      </c>
      <c r="E743" s="1" t="s">
        <v>946</v>
      </c>
      <c r="F743" s="34" t="s">
        <v>885</v>
      </c>
      <c r="G743" s="34" t="s">
        <v>162</v>
      </c>
      <c r="H743" s="30">
        <v>44930</v>
      </c>
      <c r="I743" s="30" t="s">
        <v>39</v>
      </c>
      <c r="J743" s="30" t="s">
        <v>39</v>
      </c>
      <c r="K743" s="42">
        <f t="shared" ca="1" si="67"/>
        <v>372</v>
      </c>
      <c r="L743" s="44" t="str">
        <f t="shared" si="68"/>
        <v>Billable</v>
      </c>
      <c r="M743" s="34" t="s">
        <v>124</v>
      </c>
      <c r="N743" s="1" t="s">
        <v>41</v>
      </c>
      <c r="O743" s="1" t="s">
        <v>42</v>
      </c>
      <c r="P743" s="1"/>
      <c r="Q743" s="1"/>
      <c r="R743" s="1" t="s">
        <v>43</v>
      </c>
      <c r="S743" s="33" t="s">
        <v>165</v>
      </c>
      <c r="T743" s="47" t="s">
        <v>965</v>
      </c>
      <c r="U743" s="47" t="s">
        <v>20</v>
      </c>
      <c r="V743" s="47" t="s">
        <v>20</v>
      </c>
      <c r="W743" s="47" t="s">
        <v>967</v>
      </c>
      <c r="X743" s="47" t="s">
        <v>965</v>
      </c>
      <c r="Y743" s="47" t="s">
        <v>965</v>
      </c>
      <c r="Z743" s="47" t="s">
        <v>965</v>
      </c>
      <c r="AA743" s="47" t="s">
        <v>965</v>
      </c>
      <c r="AB743" s="47" t="s">
        <v>20</v>
      </c>
      <c r="AC743" s="47" t="s">
        <v>20</v>
      </c>
      <c r="AD743" s="47" t="s">
        <v>965</v>
      </c>
      <c r="AE743" s="47" t="s">
        <v>965</v>
      </c>
      <c r="AF743" s="47" t="s">
        <v>965</v>
      </c>
      <c r="AG743" s="47" t="s">
        <v>965</v>
      </c>
      <c r="AH743" s="47" t="s">
        <v>965</v>
      </c>
      <c r="AI743" s="47" t="s">
        <v>20</v>
      </c>
      <c r="AJ743" s="47" t="s">
        <v>20</v>
      </c>
      <c r="AK743" s="47" t="s">
        <v>965</v>
      </c>
      <c r="AL743" s="47" t="s">
        <v>965</v>
      </c>
      <c r="AM743" s="47" t="s">
        <v>965</v>
      </c>
      <c r="AN743" s="47" t="s">
        <v>965</v>
      </c>
      <c r="AO743" s="47" t="s">
        <v>965</v>
      </c>
      <c r="AP743" s="47" t="s">
        <v>20</v>
      </c>
      <c r="AQ743" s="47" t="s">
        <v>20</v>
      </c>
      <c r="AR743" s="47" t="s">
        <v>20</v>
      </c>
      <c r="AS743" s="47" t="s">
        <v>965</v>
      </c>
      <c r="AT743" s="47" t="s">
        <v>965</v>
      </c>
      <c r="AU743" s="47" t="s">
        <v>968</v>
      </c>
      <c r="AV743" s="47" t="s">
        <v>967</v>
      </c>
      <c r="AW743" s="47" t="s">
        <v>20</v>
      </c>
      <c r="AX743" s="47" t="s">
        <v>20</v>
      </c>
      <c r="AY743" s="42">
        <f>COUNTIFS($T743:$AX743,"P")</f>
        <v>17</v>
      </c>
      <c r="AZ743" s="42">
        <f>COUNTIFS($T743:$AX743,"HD")/2</f>
        <v>0</v>
      </c>
      <c r="BA743" s="42">
        <f>COUNTIFS($T743:$AX743,"DO")</f>
        <v>11</v>
      </c>
      <c r="BB743" s="1">
        <f>COUNTIFS($T743:$AX743,"UPL")</f>
        <v>0</v>
      </c>
      <c r="BC743" s="42">
        <f>COUNTIFS($T743:$AX743,"LWP")</f>
        <v>0</v>
      </c>
      <c r="BD743" s="42">
        <f>SUM(COUNTIFS($T743:$AX743,{"PAT","MAT"}))</f>
        <v>0</v>
      </c>
      <c r="BE743" s="42">
        <f>COUNTIFS($T743:$AX743,"HO")</f>
        <v>0</v>
      </c>
      <c r="BF743" s="42">
        <f>COUNTIFS($T743:$AX743,"NA")</f>
        <v>0</v>
      </c>
      <c r="BG743" s="42">
        <f>COUNTIFS($T743:$AX743,"PL")</f>
        <v>1</v>
      </c>
      <c r="BH743" s="42">
        <f>COUNTIFS($T743:$AX743,"CL")</f>
        <v>2</v>
      </c>
      <c r="BI743" s="42">
        <f>COUNTIFS($T743:$AX743,"BL")</f>
        <v>0</v>
      </c>
      <c r="BJ743" s="42">
        <f>COUNTIFS($T743:$AX743,"CO")</f>
        <v>0</v>
      </c>
      <c r="BK743" s="42">
        <f t="shared" si="69"/>
        <v>3</v>
      </c>
      <c r="BL743" s="42">
        <f t="shared" si="70"/>
        <v>1</v>
      </c>
      <c r="BM743" s="42">
        <f t="shared" si="71"/>
        <v>1</v>
      </c>
      <c r="BN743" s="42">
        <f>SUM(AY743:BJ743)+SUM(COUNTIFS(Q743:AX743,{"TERM","RESIGNED"}))</f>
        <v>31</v>
      </c>
      <c r="BO743" s="1" t="s">
        <v>45</v>
      </c>
      <c r="BP743" s="42" t="s">
        <v>1020</v>
      </c>
      <c r="BQ743" s="34"/>
    </row>
    <row r="744" spans="1:69" x14ac:dyDescent="0.25">
      <c r="A744" s="32">
        <f t="shared" si="72"/>
        <v>742</v>
      </c>
      <c r="B744" s="1" t="s">
        <v>172</v>
      </c>
      <c r="C744" s="1">
        <v>104780</v>
      </c>
      <c r="D744" s="27">
        <v>104780</v>
      </c>
      <c r="E744" s="1" t="s">
        <v>946</v>
      </c>
      <c r="F744" s="34" t="s">
        <v>886</v>
      </c>
      <c r="G744" s="34" t="s">
        <v>162</v>
      </c>
      <c r="H744" s="30">
        <v>44930</v>
      </c>
      <c r="I744" s="30" t="s">
        <v>39</v>
      </c>
      <c r="J744" s="30" t="s">
        <v>39</v>
      </c>
      <c r="K744" s="42">
        <f t="shared" ca="1" si="67"/>
        <v>372</v>
      </c>
      <c r="L744" s="44" t="str">
        <f t="shared" si="68"/>
        <v>Billable</v>
      </c>
      <c r="M744" s="34" t="s">
        <v>124</v>
      </c>
      <c r="N744" s="1" t="s">
        <v>41</v>
      </c>
      <c r="O744" s="1" t="s">
        <v>42</v>
      </c>
      <c r="P744" s="1"/>
      <c r="Q744" s="1"/>
      <c r="R744" s="1" t="s">
        <v>43</v>
      </c>
      <c r="S744" s="33" t="s">
        <v>165</v>
      </c>
      <c r="T744" s="47" t="s">
        <v>965</v>
      </c>
      <c r="U744" s="47" t="s">
        <v>20</v>
      </c>
      <c r="V744" s="47" t="s">
        <v>20</v>
      </c>
      <c r="W744" s="47" t="s">
        <v>965</v>
      </c>
      <c r="X744" s="47" t="s">
        <v>965</v>
      </c>
      <c r="Y744" s="47" t="s">
        <v>965</v>
      </c>
      <c r="Z744" s="47" t="s">
        <v>965</v>
      </c>
      <c r="AA744" s="47" t="s">
        <v>965</v>
      </c>
      <c r="AB744" s="47" t="s">
        <v>20</v>
      </c>
      <c r="AC744" s="47" t="s">
        <v>20</v>
      </c>
      <c r="AD744" s="47" t="s">
        <v>965</v>
      </c>
      <c r="AE744" s="47" t="s">
        <v>965</v>
      </c>
      <c r="AF744" s="47" t="s">
        <v>965</v>
      </c>
      <c r="AG744" s="47" t="s">
        <v>965</v>
      </c>
      <c r="AH744" s="47" t="s">
        <v>965</v>
      </c>
      <c r="AI744" s="47" t="s">
        <v>20</v>
      </c>
      <c r="AJ744" s="47" t="s">
        <v>20</v>
      </c>
      <c r="AK744" s="47" t="s">
        <v>965</v>
      </c>
      <c r="AL744" s="47" t="s">
        <v>965</v>
      </c>
      <c r="AM744" s="47" t="s">
        <v>965</v>
      </c>
      <c r="AN744" s="47" t="s">
        <v>965</v>
      </c>
      <c r="AO744" s="47" t="s">
        <v>965</v>
      </c>
      <c r="AP744" s="47" t="s">
        <v>20</v>
      </c>
      <c r="AQ744" s="47" t="s">
        <v>20</v>
      </c>
      <c r="AR744" s="47" t="s">
        <v>20</v>
      </c>
      <c r="AS744" s="47" t="s">
        <v>965</v>
      </c>
      <c r="AT744" s="47" t="s">
        <v>965</v>
      </c>
      <c r="AU744" s="47" t="s">
        <v>965</v>
      </c>
      <c r="AV744" s="47" t="s">
        <v>967</v>
      </c>
      <c r="AW744" s="47" t="s">
        <v>20</v>
      </c>
      <c r="AX744" s="47" t="s">
        <v>20</v>
      </c>
      <c r="AY744" s="42">
        <f>COUNTIFS($T744:$AX744,"P")</f>
        <v>19</v>
      </c>
      <c r="AZ744" s="42">
        <f>COUNTIFS($T744:$AX744,"HD")/2</f>
        <v>0</v>
      </c>
      <c r="BA744" s="42">
        <f>COUNTIFS($T744:$AX744,"DO")</f>
        <v>11</v>
      </c>
      <c r="BB744" s="1">
        <f>COUNTIFS($T744:$AX744,"UPL")</f>
        <v>0</v>
      </c>
      <c r="BC744" s="42">
        <f>COUNTIFS($T744:$AX744,"LWP")</f>
        <v>0</v>
      </c>
      <c r="BD744" s="42">
        <f>SUM(COUNTIFS($T744:$AX744,{"PAT","MAT"}))</f>
        <v>0</v>
      </c>
      <c r="BE744" s="42">
        <f>COUNTIFS($T744:$AX744,"HO")</f>
        <v>0</v>
      </c>
      <c r="BF744" s="42">
        <f>COUNTIFS($T744:$AX744,"NA")</f>
        <v>0</v>
      </c>
      <c r="BG744" s="42">
        <f>COUNTIFS($T744:$AX744,"PL")</f>
        <v>0</v>
      </c>
      <c r="BH744" s="42">
        <f>COUNTIFS($T744:$AX744,"CL")</f>
        <v>1</v>
      </c>
      <c r="BI744" s="42">
        <f>COUNTIFS($T744:$AX744,"BL")</f>
        <v>0</v>
      </c>
      <c r="BJ744" s="42">
        <f>COUNTIFS($T744:$AX744,"CO")</f>
        <v>0</v>
      </c>
      <c r="BK744" s="42">
        <f t="shared" si="69"/>
        <v>1</v>
      </c>
      <c r="BL744" s="42">
        <f t="shared" si="70"/>
        <v>1</v>
      </c>
      <c r="BM744" s="42">
        <f t="shared" si="71"/>
        <v>1</v>
      </c>
      <c r="BN744" s="42">
        <f>SUM(AY744:BJ744)+SUM(COUNTIFS(Q744:AX744,{"TERM","RESIGNED"}))</f>
        <v>31</v>
      </c>
      <c r="BO744" s="1" t="s">
        <v>45</v>
      </c>
      <c r="BP744" s="42" t="s">
        <v>1020</v>
      </c>
      <c r="BQ744" s="34"/>
    </row>
    <row r="745" spans="1:69" x14ac:dyDescent="0.25">
      <c r="A745" s="32">
        <f t="shared" si="72"/>
        <v>743</v>
      </c>
      <c r="B745" s="1" t="s">
        <v>172</v>
      </c>
      <c r="C745" s="1">
        <v>104782</v>
      </c>
      <c r="D745" s="27">
        <v>104782</v>
      </c>
      <c r="E745" s="1" t="s">
        <v>945</v>
      </c>
      <c r="F745" s="34" t="s">
        <v>887</v>
      </c>
      <c r="G745" s="34" t="s">
        <v>162</v>
      </c>
      <c r="H745" s="30">
        <v>44930</v>
      </c>
      <c r="I745" s="30" t="s">
        <v>39</v>
      </c>
      <c r="J745" s="30" t="s">
        <v>39</v>
      </c>
      <c r="K745" s="42">
        <f t="shared" ca="1" si="67"/>
        <v>372</v>
      </c>
      <c r="L745" s="44" t="str">
        <f t="shared" si="68"/>
        <v>Billable</v>
      </c>
      <c r="M745" s="34" t="s">
        <v>124</v>
      </c>
      <c r="N745" s="1" t="s">
        <v>41</v>
      </c>
      <c r="O745" s="1" t="s">
        <v>42</v>
      </c>
      <c r="P745" s="1"/>
      <c r="Q745" s="1"/>
      <c r="R745" s="1" t="s">
        <v>43</v>
      </c>
      <c r="S745" s="33" t="s">
        <v>163</v>
      </c>
      <c r="T745" s="47" t="s">
        <v>965</v>
      </c>
      <c r="U745" s="47" t="s">
        <v>20</v>
      </c>
      <c r="V745" s="47" t="s">
        <v>20</v>
      </c>
      <c r="W745" s="47" t="s">
        <v>966</v>
      </c>
      <c r="X745" s="47" t="s">
        <v>967</v>
      </c>
      <c r="Y745" s="47" t="s">
        <v>965</v>
      </c>
      <c r="Z745" s="47" t="s">
        <v>965</v>
      </c>
      <c r="AA745" s="47" t="s">
        <v>965</v>
      </c>
      <c r="AB745" s="47" t="s">
        <v>20</v>
      </c>
      <c r="AC745" s="47" t="s">
        <v>20</v>
      </c>
      <c r="AD745" s="47" t="s">
        <v>965</v>
      </c>
      <c r="AE745" s="47" t="s">
        <v>965</v>
      </c>
      <c r="AF745" s="47" t="s">
        <v>965</v>
      </c>
      <c r="AG745" s="47" t="s">
        <v>22</v>
      </c>
      <c r="AH745" s="47" t="s">
        <v>965</v>
      </c>
      <c r="AI745" s="47" t="s">
        <v>20</v>
      </c>
      <c r="AJ745" s="47" t="s">
        <v>20</v>
      </c>
      <c r="AK745" s="47" t="s">
        <v>965</v>
      </c>
      <c r="AL745" s="47" t="s">
        <v>965</v>
      </c>
      <c r="AM745" s="47" t="s">
        <v>965</v>
      </c>
      <c r="AN745" s="47" t="s">
        <v>965</v>
      </c>
      <c r="AO745" s="47" t="s">
        <v>965</v>
      </c>
      <c r="AP745" s="47" t="s">
        <v>20</v>
      </c>
      <c r="AQ745" s="47" t="s">
        <v>20</v>
      </c>
      <c r="AR745" s="47" t="s">
        <v>20</v>
      </c>
      <c r="AS745" s="47" t="s">
        <v>965</v>
      </c>
      <c r="AT745" s="47" t="s">
        <v>965</v>
      </c>
      <c r="AU745" s="47" t="s">
        <v>967</v>
      </c>
      <c r="AV745" s="47" t="s">
        <v>968</v>
      </c>
      <c r="AW745" s="47" t="s">
        <v>20</v>
      </c>
      <c r="AX745" s="47" t="s">
        <v>20</v>
      </c>
      <c r="AY745" s="42">
        <f>COUNTIFS($T745:$AX745,"P")</f>
        <v>15</v>
      </c>
      <c r="AZ745" s="42">
        <f>COUNTIFS($T745:$AX745,"HD")/2</f>
        <v>0.5</v>
      </c>
      <c r="BA745" s="42">
        <f>COUNTIFS($T745:$AX745,"DO")</f>
        <v>11</v>
      </c>
      <c r="BB745" s="1">
        <f>COUNTIFS($T745:$AX745,"UPL")</f>
        <v>0</v>
      </c>
      <c r="BC745" s="42">
        <f>COUNTIFS($T745:$AX745,"LWP")</f>
        <v>1</v>
      </c>
      <c r="BD745" s="42">
        <f>SUM(COUNTIFS($T745:$AX745,{"PAT","MAT"}))</f>
        <v>0</v>
      </c>
      <c r="BE745" s="42">
        <f>COUNTIFS($T745:$AX745,"HO")</f>
        <v>0</v>
      </c>
      <c r="BF745" s="42">
        <f>COUNTIFS($T745:$AX745,"NA")</f>
        <v>0</v>
      </c>
      <c r="BG745" s="42">
        <f>COUNTIFS($T745:$AX745,"PL")</f>
        <v>1</v>
      </c>
      <c r="BH745" s="42">
        <f>COUNTIFS($T745:$AX745,"CL")</f>
        <v>2</v>
      </c>
      <c r="BI745" s="42">
        <f>COUNTIFS($T745:$AX745,"BL")</f>
        <v>0</v>
      </c>
      <c r="BJ745" s="42">
        <f>COUNTIFS($T745:$AX745,"CO")</f>
        <v>0</v>
      </c>
      <c r="BK745" s="42">
        <f t="shared" si="69"/>
        <v>3</v>
      </c>
      <c r="BL745" s="42">
        <f t="shared" si="70"/>
        <v>0</v>
      </c>
      <c r="BM745" s="42">
        <f t="shared" si="71"/>
        <v>1</v>
      </c>
      <c r="BN745" s="42">
        <f>SUM(AY745:BJ745)+SUM(COUNTIFS(Q745:AX745,{"TERM","RESIGNED"}))</f>
        <v>30.5</v>
      </c>
      <c r="BO745" s="1" t="s">
        <v>45</v>
      </c>
      <c r="BP745" s="42" t="s">
        <v>1020</v>
      </c>
      <c r="BQ745" s="34"/>
    </row>
    <row r="746" spans="1:69" x14ac:dyDescent="0.25">
      <c r="A746" s="32">
        <f t="shared" si="72"/>
        <v>744</v>
      </c>
      <c r="B746" s="1" t="s">
        <v>172</v>
      </c>
      <c r="C746" s="1">
        <v>104784</v>
      </c>
      <c r="D746" s="27">
        <v>104784</v>
      </c>
      <c r="E746" s="1" t="s">
        <v>945</v>
      </c>
      <c r="F746" s="34" t="s">
        <v>888</v>
      </c>
      <c r="G746" s="34" t="s">
        <v>162</v>
      </c>
      <c r="H746" s="30">
        <v>44930</v>
      </c>
      <c r="I746" s="30" t="s">
        <v>39</v>
      </c>
      <c r="J746" s="30" t="s">
        <v>39</v>
      </c>
      <c r="K746" s="42">
        <f t="shared" ca="1" si="67"/>
        <v>372</v>
      </c>
      <c r="L746" s="44" t="str">
        <f t="shared" si="68"/>
        <v>Billable</v>
      </c>
      <c r="M746" s="34" t="s">
        <v>124</v>
      </c>
      <c r="N746" s="1" t="s">
        <v>41</v>
      </c>
      <c r="O746" s="1" t="s">
        <v>42</v>
      </c>
      <c r="P746" s="1"/>
      <c r="Q746" s="1"/>
      <c r="R746" s="1" t="s">
        <v>43</v>
      </c>
      <c r="S746" s="33" t="s">
        <v>165</v>
      </c>
      <c r="T746" s="47" t="s">
        <v>965</v>
      </c>
      <c r="U746" s="47" t="s">
        <v>20</v>
      </c>
      <c r="V746" s="47" t="s">
        <v>20</v>
      </c>
      <c r="W746" s="47" t="s">
        <v>965</v>
      </c>
      <c r="X746" s="47" t="s">
        <v>965</v>
      </c>
      <c r="Y746" s="47" t="s">
        <v>965</v>
      </c>
      <c r="Z746" s="47" t="s">
        <v>965</v>
      </c>
      <c r="AA746" s="47" t="s">
        <v>965</v>
      </c>
      <c r="AB746" s="47" t="s">
        <v>20</v>
      </c>
      <c r="AC746" s="47" t="s">
        <v>20</v>
      </c>
      <c r="AD746" s="47" t="s">
        <v>965</v>
      </c>
      <c r="AE746" s="47" t="s">
        <v>965</v>
      </c>
      <c r="AF746" s="47" t="s">
        <v>965</v>
      </c>
      <c r="AG746" s="47" t="s">
        <v>965</v>
      </c>
      <c r="AH746" s="47" t="s">
        <v>965</v>
      </c>
      <c r="AI746" s="47" t="s">
        <v>20</v>
      </c>
      <c r="AJ746" s="47" t="s">
        <v>20</v>
      </c>
      <c r="AK746" s="47" t="s">
        <v>965</v>
      </c>
      <c r="AL746" s="47" t="s">
        <v>965</v>
      </c>
      <c r="AM746" s="47" t="s">
        <v>965</v>
      </c>
      <c r="AN746" s="47" t="s">
        <v>965</v>
      </c>
      <c r="AO746" s="47" t="s">
        <v>965</v>
      </c>
      <c r="AP746" s="47" t="s">
        <v>20</v>
      </c>
      <c r="AQ746" s="47" t="s">
        <v>20</v>
      </c>
      <c r="AR746" s="47" t="s">
        <v>20</v>
      </c>
      <c r="AS746" s="47" t="s">
        <v>965</v>
      </c>
      <c r="AT746" s="47" t="s">
        <v>965</v>
      </c>
      <c r="AU746" s="47" t="s">
        <v>967</v>
      </c>
      <c r="AV746" s="47" t="s">
        <v>967</v>
      </c>
      <c r="AW746" s="47" t="s">
        <v>20</v>
      </c>
      <c r="AX746" s="47" t="s">
        <v>20</v>
      </c>
      <c r="AY746" s="42">
        <f>COUNTIFS($T746:$AX746,"P")</f>
        <v>18</v>
      </c>
      <c r="AZ746" s="42">
        <f>COUNTIFS($T746:$AX746,"HD")/2</f>
        <v>0</v>
      </c>
      <c r="BA746" s="42">
        <f>COUNTIFS($T746:$AX746,"DO")</f>
        <v>11</v>
      </c>
      <c r="BB746" s="1">
        <f>COUNTIFS($T746:$AX746,"UPL")</f>
        <v>0</v>
      </c>
      <c r="BC746" s="42">
        <f>COUNTIFS($T746:$AX746,"LWP")</f>
        <v>0</v>
      </c>
      <c r="BD746" s="42">
        <f>SUM(COUNTIFS($T746:$AX746,{"PAT","MAT"}))</f>
        <v>0</v>
      </c>
      <c r="BE746" s="42">
        <f>COUNTIFS($T746:$AX746,"HO")</f>
        <v>0</v>
      </c>
      <c r="BF746" s="42">
        <f>COUNTIFS($T746:$AX746,"NA")</f>
        <v>0</v>
      </c>
      <c r="BG746" s="42">
        <f>COUNTIFS($T746:$AX746,"PL")</f>
        <v>0</v>
      </c>
      <c r="BH746" s="42">
        <f>COUNTIFS($T746:$AX746,"CL")</f>
        <v>2</v>
      </c>
      <c r="BI746" s="42">
        <f>COUNTIFS($T746:$AX746,"BL")</f>
        <v>0</v>
      </c>
      <c r="BJ746" s="42">
        <f>COUNTIFS($T746:$AX746,"CO")</f>
        <v>0</v>
      </c>
      <c r="BK746" s="42">
        <f t="shared" si="69"/>
        <v>2</v>
      </c>
      <c r="BL746" s="42">
        <f t="shared" si="70"/>
        <v>1</v>
      </c>
      <c r="BM746" s="42">
        <f t="shared" si="71"/>
        <v>1</v>
      </c>
      <c r="BN746" s="42">
        <f>SUM(AY746:BJ746)+SUM(COUNTIFS(Q746:AX746,{"TERM","RESIGNED"}))</f>
        <v>31</v>
      </c>
      <c r="BO746" s="1" t="s">
        <v>45</v>
      </c>
      <c r="BP746" s="42" t="s">
        <v>1020</v>
      </c>
      <c r="BQ746" s="34"/>
    </row>
    <row r="747" spans="1:69" x14ac:dyDescent="0.25">
      <c r="A747" s="32">
        <f t="shared" si="72"/>
        <v>745</v>
      </c>
      <c r="B747" s="1" t="s">
        <v>172</v>
      </c>
      <c r="C747" s="1">
        <v>104787</v>
      </c>
      <c r="D747" s="27">
        <v>104787</v>
      </c>
      <c r="E747" s="1" t="s">
        <v>946</v>
      </c>
      <c r="F747" s="34" t="s">
        <v>890</v>
      </c>
      <c r="G747" s="34" t="s">
        <v>106</v>
      </c>
      <c r="H747" s="30">
        <v>44932</v>
      </c>
      <c r="I747" s="30" t="s">
        <v>39</v>
      </c>
      <c r="J747" s="30" t="s">
        <v>39</v>
      </c>
      <c r="K747" s="42">
        <f t="shared" ca="1" si="67"/>
        <v>370</v>
      </c>
      <c r="L747" s="44" t="str">
        <f t="shared" si="68"/>
        <v>Non Billable</v>
      </c>
      <c r="M747" s="34" t="s">
        <v>91</v>
      </c>
      <c r="N747" s="1" t="s">
        <v>41</v>
      </c>
      <c r="O747" s="1" t="s">
        <v>42</v>
      </c>
      <c r="P747" s="1"/>
      <c r="Q747" s="1"/>
      <c r="R747" s="1" t="s">
        <v>43</v>
      </c>
      <c r="S747" s="33" t="s">
        <v>222</v>
      </c>
      <c r="T747" s="47" t="s">
        <v>965</v>
      </c>
      <c r="U747" s="47" t="s">
        <v>20</v>
      </c>
      <c r="V747" s="47" t="s">
        <v>20</v>
      </c>
      <c r="W747" s="47" t="s">
        <v>965</v>
      </c>
      <c r="X747" s="47" t="s">
        <v>965</v>
      </c>
      <c r="Y747" s="47" t="s">
        <v>965</v>
      </c>
      <c r="Z747" s="47" t="s">
        <v>965</v>
      </c>
      <c r="AA747" s="47" t="s">
        <v>965</v>
      </c>
      <c r="AB747" s="47" t="s">
        <v>20</v>
      </c>
      <c r="AC747" s="47" t="s">
        <v>20</v>
      </c>
      <c r="AD747" s="47" t="s">
        <v>965</v>
      </c>
      <c r="AE747" s="47" t="s">
        <v>965</v>
      </c>
      <c r="AF747" s="47" t="s">
        <v>965</v>
      </c>
      <c r="AG747" s="47" t="s">
        <v>965</v>
      </c>
      <c r="AH747" s="47" t="s">
        <v>965</v>
      </c>
      <c r="AI747" s="47" t="s">
        <v>20</v>
      </c>
      <c r="AJ747" s="47" t="s">
        <v>20</v>
      </c>
      <c r="AK747" s="47" t="s">
        <v>965</v>
      </c>
      <c r="AL747" s="47" t="s">
        <v>965</v>
      </c>
      <c r="AM747" s="47" t="s">
        <v>965</v>
      </c>
      <c r="AN747" s="47" t="s">
        <v>965</v>
      </c>
      <c r="AO747" s="47" t="s">
        <v>965</v>
      </c>
      <c r="AP747" s="47" t="s">
        <v>20</v>
      </c>
      <c r="AQ747" s="47" t="s">
        <v>20</v>
      </c>
      <c r="AR747" s="47" t="s">
        <v>20</v>
      </c>
      <c r="AS747" s="47" t="s">
        <v>965</v>
      </c>
      <c r="AT747" s="47" t="s">
        <v>965</v>
      </c>
      <c r="AU747" s="47" t="s">
        <v>967</v>
      </c>
      <c r="AV747" s="47" t="s">
        <v>967</v>
      </c>
      <c r="AW747" s="47" t="s">
        <v>20</v>
      </c>
      <c r="AX747" s="47" t="s">
        <v>20</v>
      </c>
      <c r="AY747" s="42">
        <f>COUNTIFS($T747:$AX747,"P")</f>
        <v>18</v>
      </c>
      <c r="AZ747" s="42">
        <f>COUNTIFS($T747:$AX747,"HD")/2</f>
        <v>0</v>
      </c>
      <c r="BA747" s="42">
        <f>COUNTIFS($T747:$AX747,"DO")</f>
        <v>11</v>
      </c>
      <c r="BB747" s="1">
        <f>COUNTIFS($T747:$AX747,"UPL")</f>
        <v>0</v>
      </c>
      <c r="BC747" s="42">
        <f>COUNTIFS($T747:$AX747,"LWP")</f>
        <v>0</v>
      </c>
      <c r="BD747" s="42">
        <f>SUM(COUNTIFS($T747:$AX747,{"PAT","MAT"}))</f>
        <v>0</v>
      </c>
      <c r="BE747" s="42">
        <f>COUNTIFS($T747:$AX747,"HO")</f>
        <v>0</v>
      </c>
      <c r="BF747" s="42">
        <f>COUNTIFS($T747:$AX747,"NA")</f>
        <v>0</v>
      </c>
      <c r="BG747" s="42">
        <f>COUNTIFS($T747:$AX747,"PL")</f>
        <v>0</v>
      </c>
      <c r="BH747" s="42">
        <f>COUNTIFS($T747:$AX747,"CL")</f>
        <v>2</v>
      </c>
      <c r="BI747" s="42">
        <f>COUNTIFS($T747:$AX747,"BL")</f>
        <v>0</v>
      </c>
      <c r="BJ747" s="42">
        <f>COUNTIFS($T747:$AX747,"CO")</f>
        <v>0</v>
      </c>
      <c r="BK747" s="42">
        <f t="shared" si="69"/>
        <v>2</v>
      </c>
      <c r="BL747" s="42">
        <f t="shared" si="70"/>
        <v>1</v>
      </c>
      <c r="BM747" s="42">
        <f t="shared" si="71"/>
        <v>1</v>
      </c>
      <c r="BN747" s="42">
        <f>SUM(AY747:BJ747)+SUM(COUNTIFS(Q747:AX747,{"TERM","RESIGNED"}))</f>
        <v>31</v>
      </c>
      <c r="BO747" s="1" t="s">
        <v>45</v>
      </c>
      <c r="BP747" s="42" t="s">
        <v>1214</v>
      </c>
      <c r="BQ747" s="34"/>
    </row>
    <row r="748" spans="1:69" x14ac:dyDescent="0.25">
      <c r="A748" s="32">
        <f t="shared" si="72"/>
        <v>746</v>
      </c>
      <c r="B748" s="1" t="s">
        <v>172</v>
      </c>
      <c r="C748" s="1">
        <v>104800</v>
      </c>
      <c r="D748" s="27">
        <v>104800</v>
      </c>
      <c r="E748" s="1" t="s">
        <v>946</v>
      </c>
      <c r="F748" s="34" t="s">
        <v>889</v>
      </c>
      <c r="G748" s="34" t="s">
        <v>190</v>
      </c>
      <c r="H748" s="30">
        <v>44932</v>
      </c>
      <c r="I748" s="30" t="s">
        <v>39</v>
      </c>
      <c r="J748" s="30" t="s">
        <v>39</v>
      </c>
      <c r="K748" s="42">
        <f t="shared" ca="1" si="67"/>
        <v>370</v>
      </c>
      <c r="L748" s="44" t="str">
        <f t="shared" si="68"/>
        <v>Billable</v>
      </c>
      <c r="M748" s="34" t="s">
        <v>187</v>
      </c>
      <c r="N748" s="1" t="s">
        <v>41</v>
      </c>
      <c r="O748" s="1" t="s">
        <v>42</v>
      </c>
      <c r="P748" s="1"/>
      <c r="Q748" s="1"/>
      <c r="R748" s="1" t="s">
        <v>43</v>
      </c>
      <c r="S748" s="33" t="s">
        <v>239</v>
      </c>
      <c r="T748" s="47" t="s">
        <v>965</v>
      </c>
      <c r="U748" s="47" t="s">
        <v>20</v>
      </c>
      <c r="V748" s="47" t="s">
        <v>20</v>
      </c>
      <c r="W748" s="47" t="s">
        <v>965</v>
      </c>
      <c r="X748" s="47" t="s">
        <v>965</v>
      </c>
      <c r="Y748" s="47" t="s">
        <v>965</v>
      </c>
      <c r="Z748" s="47" t="s">
        <v>965</v>
      </c>
      <c r="AA748" s="47" t="s">
        <v>967</v>
      </c>
      <c r="AB748" s="47" t="s">
        <v>20</v>
      </c>
      <c r="AC748" s="47" t="s">
        <v>20</v>
      </c>
      <c r="AD748" s="47" t="s">
        <v>968</v>
      </c>
      <c r="AE748" s="47" t="s">
        <v>968</v>
      </c>
      <c r="AF748" s="47" t="s">
        <v>965</v>
      </c>
      <c r="AG748" s="47" t="s">
        <v>965</v>
      </c>
      <c r="AH748" s="47" t="s">
        <v>965</v>
      </c>
      <c r="AI748" s="47" t="s">
        <v>20</v>
      </c>
      <c r="AJ748" s="47" t="s">
        <v>20</v>
      </c>
      <c r="AK748" s="47" t="s">
        <v>965</v>
      </c>
      <c r="AL748" s="47" t="s">
        <v>965</v>
      </c>
      <c r="AM748" s="47" t="s">
        <v>965</v>
      </c>
      <c r="AN748" s="47" t="s">
        <v>22</v>
      </c>
      <c r="AO748" s="47" t="s">
        <v>968</v>
      </c>
      <c r="AP748" s="47" t="s">
        <v>20</v>
      </c>
      <c r="AQ748" s="47" t="s">
        <v>20</v>
      </c>
      <c r="AR748" s="47" t="s">
        <v>20</v>
      </c>
      <c r="AS748" s="47" t="s">
        <v>968</v>
      </c>
      <c r="AT748" s="47" t="s">
        <v>968</v>
      </c>
      <c r="AU748" s="47" t="s">
        <v>968</v>
      </c>
      <c r="AV748" s="47" t="s">
        <v>968</v>
      </c>
      <c r="AW748" s="47" t="s">
        <v>20</v>
      </c>
      <c r="AX748" s="47" t="s">
        <v>20</v>
      </c>
      <c r="AY748" s="42">
        <f>COUNTIFS($T748:$AX748,"P")</f>
        <v>11</v>
      </c>
      <c r="AZ748" s="42">
        <f>COUNTIFS($T748:$AX748,"HD")/2</f>
        <v>0</v>
      </c>
      <c r="BA748" s="42">
        <f>COUNTIFS($T748:$AX748,"DO")</f>
        <v>11</v>
      </c>
      <c r="BB748" s="1">
        <f>COUNTIFS($T748:$AX748,"UPL")</f>
        <v>0</v>
      </c>
      <c r="BC748" s="42">
        <f>COUNTIFS($T748:$AX748,"LWP")</f>
        <v>1</v>
      </c>
      <c r="BD748" s="42">
        <f>SUM(COUNTIFS($T748:$AX748,{"PAT","MAT"}))</f>
        <v>0</v>
      </c>
      <c r="BE748" s="42">
        <f>COUNTIFS($T748:$AX748,"HO")</f>
        <v>0</v>
      </c>
      <c r="BF748" s="42">
        <f>COUNTIFS($T748:$AX748,"NA")</f>
        <v>0</v>
      </c>
      <c r="BG748" s="42">
        <f>COUNTIFS($T748:$AX748,"PL")</f>
        <v>7</v>
      </c>
      <c r="BH748" s="42">
        <f>COUNTIFS($T748:$AX748,"CL")</f>
        <v>1</v>
      </c>
      <c r="BI748" s="42">
        <f>COUNTIFS($T748:$AX748,"BL")</f>
        <v>0</v>
      </c>
      <c r="BJ748" s="42">
        <f>COUNTIFS($T748:$AX748,"CO")</f>
        <v>0</v>
      </c>
      <c r="BK748" s="42">
        <f t="shared" si="69"/>
        <v>8</v>
      </c>
      <c r="BL748" s="42">
        <f t="shared" si="70"/>
        <v>0</v>
      </c>
      <c r="BM748" s="42">
        <f t="shared" si="71"/>
        <v>0</v>
      </c>
      <c r="BN748" s="42">
        <f>SUM(AY748:BJ748)+SUM(COUNTIFS(Q748:AX748,{"TERM","RESIGNED"}))</f>
        <v>31</v>
      </c>
      <c r="BO748" s="1" t="s">
        <v>45</v>
      </c>
      <c r="BP748" s="42" t="s">
        <v>1018</v>
      </c>
      <c r="BQ748" s="34"/>
    </row>
    <row r="749" spans="1:69" x14ac:dyDescent="0.25">
      <c r="A749" s="32">
        <f t="shared" si="72"/>
        <v>747</v>
      </c>
      <c r="B749" s="1" t="s">
        <v>172</v>
      </c>
      <c r="C749" s="1">
        <v>104853</v>
      </c>
      <c r="D749" s="27">
        <v>104853</v>
      </c>
      <c r="E749" s="1" t="s">
        <v>946</v>
      </c>
      <c r="F749" s="34" t="s">
        <v>891</v>
      </c>
      <c r="G749" s="34" t="s">
        <v>123</v>
      </c>
      <c r="H749" s="30">
        <v>44939</v>
      </c>
      <c r="I749" s="30" t="s">
        <v>39</v>
      </c>
      <c r="J749" s="30" t="s">
        <v>39</v>
      </c>
      <c r="K749" s="42">
        <f t="shared" ca="1" si="67"/>
        <v>363</v>
      </c>
      <c r="L749" s="44" t="str">
        <f t="shared" si="68"/>
        <v>Billable</v>
      </c>
      <c r="M749" s="34" t="s">
        <v>124</v>
      </c>
      <c r="N749" s="1" t="s">
        <v>41</v>
      </c>
      <c r="O749" s="1" t="s">
        <v>42</v>
      </c>
      <c r="P749" s="1"/>
      <c r="Q749" s="1"/>
      <c r="R749" s="1" t="s">
        <v>43</v>
      </c>
      <c r="S749" s="33" t="s">
        <v>169</v>
      </c>
      <c r="T749" s="47" t="s">
        <v>967</v>
      </c>
      <c r="U749" s="47" t="s">
        <v>20</v>
      </c>
      <c r="V749" s="47" t="s">
        <v>20</v>
      </c>
      <c r="W749" s="47" t="s">
        <v>965</v>
      </c>
      <c r="X749" s="47" t="s">
        <v>965</v>
      </c>
      <c r="Y749" s="47" t="s">
        <v>965</v>
      </c>
      <c r="Z749" s="47" t="s">
        <v>965</v>
      </c>
      <c r="AA749" s="47" t="s">
        <v>965</v>
      </c>
      <c r="AB749" s="47" t="s">
        <v>20</v>
      </c>
      <c r="AC749" s="47" t="s">
        <v>20</v>
      </c>
      <c r="AD749" s="47" t="s">
        <v>965</v>
      </c>
      <c r="AE749" s="47" t="s">
        <v>965</v>
      </c>
      <c r="AF749" s="47" t="s">
        <v>965</v>
      </c>
      <c r="AG749" s="47" t="s">
        <v>965</v>
      </c>
      <c r="AH749" s="47" t="s">
        <v>965</v>
      </c>
      <c r="AI749" s="47" t="s">
        <v>20</v>
      </c>
      <c r="AJ749" s="47" t="s">
        <v>20</v>
      </c>
      <c r="AK749" s="47" t="s">
        <v>965</v>
      </c>
      <c r="AL749" s="47" t="s">
        <v>965</v>
      </c>
      <c r="AM749" s="47" t="s">
        <v>965</v>
      </c>
      <c r="AN749" s="47" t="s">
        <v>965</v>
      </c>
      <c r="AO749" s="47" t="s">
        <v>965</v>
      </c>
      <c r="AP749" s="47" t="s">
        <v>20</v>
      </c>
      <c r="AQ749" s="47" t="s">
        <v>20</v>
      </c>
      <c r="AR749" s="47" t="s">
        <v>20</v>
      </c>
      <c r="AS749" s="47" t="s">
        <v>967</v>
      </c>
      <c r="AT749" s="47" t="s">
        <v>965</v>
      </c>
      <c r="AU749" s="47" t="s">
        <v>965</v>
      </c>
      <c r="AV749" s="47" t="s">
        <v>965</v>
      </c>
      <c r="AW749" s="47" t="s">
        <v>20</v>
      </c>
      <c r="AX749" s="47" t="s">
        <v>20</v>
      </c>
      <c r="AY749" s="42">
        <f>COUNTIFS($T749:$AX749,"P")</f>
        <v>18</v>
      </c>
      <c r="AZ749" s="42">
        <f>COUNTIFS($T749:$AX749,"HD")/2</f>
        <v>0</v>
      </c>
      <c r="BA749" s="42">
        <f>COUNTIFS($T749:$AX749,"DO")</f>
        <v>11</v>
      </c>
      <c r="BB749" s="1">
        <f>COUNTIFS($T749:$AX749,"UPL")</f>
        <v>0</v>
      </c>
      <c r="BC749" s="42">
        <f>COUNTIFS($T749:$AX749,"LWP")</f>
        <v>0</v>
      </c>
      <c r="BD749" s="42">
        <f>SUM(COUNTIFS($T749:$AX749,{"PAT","MAT"}))</f>
        <v>0</v>
      </c>
      <c r="BE749" s="42">
        <f>COUNTIFS($T749:$AX749,"HO")</f>
        <v>0</v>
      </c>
      <c r="BF749" s="42">
        <f>COUNTIFS($T749:$AX749,"NA")</f>
        <v>0</v>
      </c>
      <c r="BG749" s="42">
        <f>COUNTIFS($T749:$AX749,"PL")</f>
        <v>0</v>
      </c>
      <c r="BH749" s="42">
        <f>COUNTIFS($T749:$AX749,"CL")</f>
        <v>2</v>
      </c>
      <c r="BI749" s="42">
        <f>COUNTIFS($T749:$AX749,"BL")</f>
        <v>0</v>
      </c>
      <c r="BJ749" s="42">
        <f>COUNTIFS($T749:$AX749,"CO")</f>
        <v>0</v>
      </c>
      <c r="BK749" s="42">
        <f t="shared" si="69"/>
        <v>2</v>
      </c>
      <c r="BL749" s="42">
        <f t="shared" si="70"/>
        <v>1</v>
      </c>
      <c r="BM749" s="42">
        <f t="shared" si="71"/>
        <v>1</v>
      </c>
      <c r="BN749" s="42">
        <f>SUM(AY749:BJ749)+SUM(COUNTIFS(Q749:AX749,{"TERM","RESIGNED"}))</f>
        <v>31</v>
      </c>
      <c r="BO749" s="1" t="s">
        <v>45</v>
      </c>
      <c r="BP749" s="42" t="s">
        <v>1018</v>
      </c>
      <c r="BQ749" s="34"/>
    </row>
    <row r="750" spans="1:69" x14ac:dyDescent="0.25">
      <c r="A750" s="32">
        <f t="shared" si="72"/>
        <v>748</v>
      </c>
      <c r="B750" s="1" t="s">
        <v>172</v>
      </c>
      <c r="C750" s="1">
        <v>104867</v>
      </c>
      <c r="D750" s="27">
        <v>104867</v>
      </c>
      <c r="E750" s="1" t="s">
        <v>946</v>
      </c>
      <c r="F750" s="34" t="s">
        <v>893</v>
      </c>
      <c r="G750" s="34" t="s">
        <v>123</v>
      </c>
      <c r="H750" s="30">
        <v>44939</v>
      </c>
      <c r="I750" s="30" t="s">
        <v>39</v>
      </c>
      <c r="J750" s="30" t="s">
        <v>39</v>
      </c>
      <c r="K750" s="42">
        <f t="shared" ca="1" si="67"/>
        <v>363</v>
      </c>
      <c r="L750" s="44" t="str">
        <f t="shared" si="68"/>
        <v>Billable</v>
      </c>
      <c r="M750" s="34" t="s">
        <v>124</v>
      </c>
      <c r="N750" s="1" t="s">
        <v>41</v>
      </c>
      <c r="O750" s="1" t="s">
        <v>42</v>
      </c>
      <c r="P750" s="1"/>
      <c r="Q750" s="1"/>
      <c r="R750" s="1" t="s">
        <v>43</v>
      </c>
      <c r="S750" s="33" t="s">
        <v>66</v>
      </c>
      <c r="T750" s="47" t="s">
        <v>965</v>
      </c>
      <c r="U750" s="47" t="s">
        <v>20</v>
      </c>
      <c r="V750" s="47" t="s">
        <v>20</v>
      </c>
      <c r="W750" s="47" t="s">
        <v>965</v>
      </c>
      <c r="X750" s="47" t="s">
        <v>21</v>
      </c>
      <c r="Y750" s="47" t="s">
        <v>965</v>
      </c>
      <c r="Z750" s="47" t="s">
        <v>966</v>
      </c>
      <c r="AA750" s="47" t="s">
        <v>965</v>
      </c>
      <c r="AB750" s="47" t="s">
        <v>20</v>
      </c>
      <c r="AC750" s="47" t="s">
        <v>20</v>
      </c>
      <c r="AD750" s="47" t="s">
        <v>965</v>
      </c>
      <c r="AE750" s="47" t="s">
        <v>21</v>
      </c>
      <c r="AF750" s="47" t="s">
        <v>22</v>
      </c>
      <c r="AG750" s="47" t="s">
        <v>965</v>
      </c>
      <c r="AH750" s="47" t="s">
        <v>22</v>
      </c>
      <c r="AI750" s="47" t="s">
        <v>20</v>
      </c>
      <c r="AJ750" s="47" t="s">
        <v>20</v>
      </c>
      <c r="AK750" s="47" t="s">
        <v>22</v>
      </c>
      <c r="AL750" s="47" t="s">
        <v>21</v>
      </c>
      <c r="AM750" s="47" t="s">
        <v>21</v>
      </c>
      <c r="AN750" s="47" t="s">
        <v>965</v>
      </c>
      <c r="AO750" s="47" t="s">
        <v>965</v>
      </c>
      <c r="AP750" s="47" t="s">
        <v>20</v>
      </c>
      <c r="AQ750" s="47" t="s">
        <v>20</v>
      </c>
      <c r="AR750" s="47" t="s">
        <v>20</v>
      </c>
      <c r="AS750" s="47" t="s">
        <v>965</v>
      </c>
      <c r="AT750" s="47" t="s">
        <v>21</v>
      </c>
      <c r="AU750" s="47" t="s">
        <v>965</v>
      </c>
      <c r="AV750" s="47" t="s">
        <v>22</v>
      </c>
      <c r="AW750" s="47" t="s">
        <v>20</v>
      </c>
      <c r="AX750" s="47" t="s">
        <v>20</v>
      </c>
      <c r="AY750" s="42">
        <f>COUNTIFS($T750:$AX750,"P")</f>
        <v>10</v>
      </c>
      <c r="AZ750" s="42">
        <f>COUNTIFS($T750:$AX750,"HD")/2</f>
        <v>0.5</v>
      </c>
      <c r="BA750" s="42">
        <f>COUNTIFS($T750:$AX750,"DO")</f>
        <v>11</v>
      </c>
      <c r="BB750" s="1">
        <f>COUNTIFS($T750:$AX750,"UPL")</f>
        <v>5</v>
      </c>
      <c r="BC750" s="42">
        <f>COUNTIFS($T750:$AX750,"LWP")</f>
        <v>4</v>
      </c>
      <c r="BD750" s="42">
        <f>SUM(COUNTIFS($T750:$AX750,{"PAT","MAT"}))</f>
        <v>0</v>
      </c>
      <c r="BE750" s="42">
        <f>COUNTIFS($T750:$AX750,"HO")</f>
        <v>0</v>
      </c>
      <c r="BF750" s="42">
        <f>COUNTIFS($T750:$AX750,"NA")</f>
        <v>0</v>
      </c>
      <c r="BG750" s="42">
        <f>COUNTIFS($T750:$AX750,"PL")</f>
        <v>0</v>
      </c>
      <c r="BH750" s="42">
        <f>COUNTIFS($T750:$AX750,"CL")</f>
        <v>0</v>
      </c>
      <c r="BI750" s="42">
        <f>COUNTIFS($T750:$AX750,"BL")</f>
        <v>0</v>
      </c>
      <c r="BJ750" s="42">
        <f>COUNTIFS($T750:$AX750,"CO")</f>
        <v>0</v>
      </c>
      <c r="BK750" s="42">
        <f t="shared" si="69"/>
        <v>0</v>
      </c>
      <c r="BL750" s="42">
        <f t="shared" si="70"/>
        <v>0</v>
      </c>
      <c r="BM750" s="42">
        <f t="shared" si="71"/>
        <v>0</v>
      </c>
      <c r="BN750" s="42">
        <f>SUM(AY750:BJ750)+SUM(COUNTIFS(Q750:AX750,{"TERM","RESIGNED"}))</f>
        <v>30.5</v>
      </c>
      <c r="BO750" s="1" t="s">
        <v>45</v>
      </c>
      <c r="BP750" s="42" t="s">
        <v>1018</v>
      </c>
      <c r="BQ750" s="34"/>
    </row>
    <row r="751" spans="1:69" x14ac:dyDescent="0.25">
      <c r="A751" s="32">
        <f t="shared" si="72"/>
        <v>749</v>
      </c>
      <c r="B751" s="1" t="s">
        <v>172</v>
      </c>
      <c r="C751" s="1">
        <v>104874</v>
      </c>
      <c r="D751" s="27">
        <v>104874</v>
      </c>
      <c r="E751" s="1" t="s">
        <v>946</v>
      </c>
      <c r="F751" s="34" t="s">
        <v>895</v>
      </c>
      <c r="G751" s="34" t="s">
        <v>123</v>
      </c>
      <c r="H751" s="30">
        <v>44939</v>
      </c>
      <c r="I751" s="30" t="s">
        <v>39</v>
      </c>
      <c r="J751" s="30" t="s">
        <v>39</v>
      </c>
      <c r="K751" s="42">
        <f t="shared" ca="1" si="67"/>
        <v>363</v>
      </c>
      <c r="L751" s="44" t="str">
        <f t="shared" si="68"/>
        <v>Billable</v>
      </c>
      <c r="M751" s="34" t="s">
        <v>124</v>
      </c>
      <c r="N751" s="1" t="s">
        <v>41</v>
      </c>
      <c r="O751" s="1" t="s">
        <v>42</v>
      </c>
      <c r="P751" s="1"/>
      <c r="Q751" s="1"/>
      <c r="R751" s="1" t="s">
        <v>43</v>
      </c>
      <c r="S751" s="33" t="s">
        <v>253</v>
      </c>
      <c r="T751" s="47" t="s">
        <v>965</v>
      </c>
      <c r="U751" s="47" t="s">
        <v>20</v>
      </c>
      <c r="V751" s="47" t="s">
        <v>20</v>
      </c>
      <c r="W751" s="47" t="s">
        <v>965</v>
      </c>
      <c r="X751" s="47" t="s">
        <v>965</v>
      </c>
      <c r="Y751" s="47" t="s">
        <v>965</v>
      </c>
      <c r="Z751" s="47" t="s">
        <v>965</v>
      </c>
      <c r="AA751" s="47" t="s">
        <v>22</v>
      </c>
      <c r="AB751" s="47" t="s">
        <v>20</v>
      </c>
      <c r="AC751" s="47" t="s">
        <v>20</v>
      </c>
      <c r="AD751" s="47" t="s">
        <v>965</v>
      </c>
      <c r="AE751" s="47" t="s">
        <v>965</v>
      </c>
      <c r="AF751" s="47" t="s">
        <v>965</v>
      </c>
      <c r="AG751" s="47" t="s">
        <v>965</v>
      </c>
      <c r="AH751" s="47" t="s">
        <v>965</v>
      </c>
      <c r="AI751" s="47" t="s">
        <v>20</v>
      </c>
      <c r="AJ751" s="47" t="s">
        <v>20</v>
      </c>
      <c r="AK751" s="47" t="s">
        <v>22</v>
      </c>
      <c r="AL751" s="47" t="s">
        <v>967</v>
      </c>
      <c r="AM751" s="47" t="s">
        <v>967</v>
      </c>
      <c r="AN751" s="47" t="s">
        <v>967</v>
      </c>
      <c r="AO751" s="47" t="s">
        <v>968</v>
      </c>
      <c r="AP751" s="47" t="s">
        <v>20</v>
      </c>
      <c r="AQ751" s="47" t="s">
        <v>20</v>
      </c>
      <c r="AR751" s="47" t="s">
        <v>20</v>
      </c>
      <c r="AS751" s="47" t="s">
        <v>965</v>
      </c>
      <c r="AT751" s="47" t="s">
        <v>965</v>
      </c>
      <c r="AU751" s="47" t="s">
        <v>965</v>
      </c>
      <c r="AV751" s="47" t="s">
        <v>965</v>
      </c>
      <c r="AW751" s="47" t="s">
        <v>20</v>
      </c>
      <c r="AX751" s="47" t="s">
        <v>20</v>
      </c>
      <c r="AY751" s="42">
        <f>COUNTIFS($T751:$AX751,"P")</f>
        <v>14</v>
      </c>
      <c r="AZ751" s="42">
        <f>COUNTIFS($T751:$AX751,"HD")/2</f>
        <v>0</v>
      </c>
      <c r="BA751" s="42">
        <f>COUNTIFS($T751:$AX751,"DO")</f>
        <v>11</v>
      </c>
      <c r="BB751" s="1">
        <f>COUNTIFS($T751:$AX751,"UPL")</f>
        <v>0</v>
      </c>
      <c r="BC751" s="42">
        <f>COUNTIFS($T751:$AX751,"LWP")</f>
        <v>2</v>
      </c>
      <c r="BD751" s="42">
        <f>SUM(COUNTIFS($T751:$AX751,{"PAT","MAT"}))</f>
        <v>0</v>
      </c>
      <c r="BE751" s="42">
        <f>COUNTIFS($T751:$AX751,"HO")</f>
        <v>0</v>
      </c>
      <c r="BF751" s="42">
        <f>COUNTIFS($T751:$AX751,"NA")</f>
        <v>0</v>
      </c>
      <c r="BG751" s="42">
        <f>COUNTIFS($T751:$AX751,"PL")</f>
        <v>1</v>
      </c>
      <c r="BH751" s="42">
        <f>COUNTIFS($T751:$AX751,"CL")</f>
        <v>3</v>
      </c>
      <c r="BI751" s="42">
        <f>COUNTIFS($T751:$AX751,"BL")</f>
        <v>0</v>
      </c>
      <c r="BJ751" s="42">
        <f>COUNTIFS($T751:$AX751,"CO")</f>
        <v>0</v>
      </c>
      <c r="BK751" s="42">
        <f t="shared" si="69"/>
        <v>4</v>
      </c>
      <c r="BL751" s="42">
        <f t="shared" si="70"/>
        <v>0</v>
      </c>
      <c r="BM751" s="42">
        <f t="shared" si="71"/>
        <v>1</v>
      </c>
      <c r="BN751" s="42">
        <f>SUM(AY751:BJ751)+SUM(COUNTIFS(Q751:AX751,{"TERM","RESIGNED"}))</f>
        <v>31</v>
      </c>
      <c r="BO751" s="1" t="s">
        <v>45</v>
      </c>
      <c r="BP751" s="42" t="s">
        <v>1018</v>
      </c>
      <c r="BQ751" s="34"/>
    </row>
    <row r="752" spans="1:69" x14ac:dyDescent="0.25">
      <c r="A752" s="32">
        <f t="shared" si="72"/>
        <v>750</v>
      </c>
      <c r="B752" s="1" t="s">
        <v>172</v>
      </c>
      <c r="C752" s="1">
        <v>104878</v>
      </c>
      <c r="D752" s="27">
        <v>104878</v>
      </c>
      <c r="E752" s="1" t="s">
        <v>946</v>
      </c>
      <c r="F752" s="34" t="s">
        <v>896</v>
      </c>
      <c r="G752" s="34" t="s">
        <v>123</v>
      </c>
      <c r="H752" s="30">
        <v>44939</v>
      </c>
      <c r="I752" s="30" t="s">
        <v>39</v>
      </c>
      <c r="J752" s="30" t="s">
        <v>39</v>
      </c>
      <c r="K752" s="42">
        <f t="shared" ca="1" si="67"/>
        <v>363</v>
      </c>
      <c r="L752" s="44" t="str">
        <f t="shared" si="68"/>
        <v>Billable</v>
      </c>
      <c r="M752" s="34" t="s">
        <v>124</v>
      </c>
      <c r="N752" s="1" t="s">
        <v>41</v>
      </c>
      <c r="O752" s="1" t="s">
        <v>42</v>
      </c>
      <c r="P752" s="1"/>
      <c r="Q752" s="1"/>
      <c r="R752" s="1" t="s">
        <v>43</v>
      </c>
      <c r="S752" s="33" t="s">
        <v>169</v>
      </c>
      <c r="T752" s="47" t="s">
        <v>965</v>
      </c>
      <c r="U752" s="47" t="s">
        <v>20</v>
      </c>
      <c r="V752" s="47" t="s">
        <v>20</v>
      </c>
      <c r="W752" s="47" t="s">
        <v>965</v>
      </c>
      <c r="X752" s="47" t="s">
        <v>965</v>
      </c>
      <c r="Y752" s="47" t="s">
        <v>965</v>
      </c>
      <c r="Z752" s="47" t="s">
        <v>965</v>
      </c>
      <c r="AA752" s="47" t="s">
        <v>965</v>
      </c>
      <c r="AB752" s="47" t="s">
        <v>20</v>
      </c>
      <c r="AC752" s="47" t="s">
        <v>20</v>
      </c>
      <c r="AD752" s="47" t="s">
        <v>965</v>
      </c>
      <c r="AE752" s="47" t="s">
        <v>965</v>
      </c>
      <c r="AF752" s="47" t="s">
        <v>965</v>
      </c>
      <c r="AG752" s="47" t="s">
        <v>965</v>
      </c>
      <c r="AH752" s="47" t="s">
        <v>965</v>
      </c>
      <c r="AI752" s="47" t="s">
        <v>20</v>
      </c>
      <c r="AJ752" s="47" t="s">
        <v>20</v>
      </c>
      <c r="AK752" s="47" t="s">
        <v>965</v>
      </c>
      <c r="AL752" s="47" t="s">
        <v>965</v>
      </c>
      <c r="AM752" s="47" t="s">
        <v>965</v>
      </c>
      <c r="AN752" s="47" t="s">
        <v>965</v>
      </c>
      <c r="AO752" s="47" t="s">
        <v>965</v>
      </c>
      <c r="AP752" s="47" t="s">
        <v>20</v>
      </c>
      <c r="AQ752" s="47" t="s">
        <v>20</v>
      </c>
      <c r="AR752" s="47" t="s">
        <v>20</v>
      </c>
      <c r="AS752" s="47" t="s">
        <v>967</v>
      </c>
      <c r="AT752" s="47" t="s">
        <v>968</v>
      </c>
      <c r="AU752" s="47" t="s">
        <v>968</v>
      </c>
      <c r="AV752" s="47" t="s">
        <v>968</v>
      </c>
      <c r="AW752" s="47" t="s">
        <v>20</v>
      </c>
      <c r="AX752" s="47" t="s">
        <v>20</v>
      </c>
      <c r="AY752" s="42">
        <f>COUNTIFS($T752:$AX752,"P")</f>
        <v>16</v>
      </c>
      <c r="AZ752" s="42">
        <f>COUNTIFS($T752:$AX752,"HD")/2</f>
        <v>0</v>
      </c>
      <c r="BA752" s="42">
        <f>COUNTIFS($T752:$AX752,"DO")</f>
        <v>11</v>
      </c>
      <c r="BB752" s="1">
        <f>COUNTIFS($T752:$AX752,"UPL")</f>
        <v>0</v>
      </c>
      <c r="BC752" s="42">
        <f>COUNTIFS($T752:$AX752,"LWP")</f>
        <v>0</v>
      </c>
      <c r="BD752" s="42">
        <f>SUM(COUNTIFS($T752:$AX752,{"PAT","MAT"}))</f>
        <v>0</v>
      </c>
      <c r="BE752" s="42">
        <f>COUNTIFS($T752:$AX752,"HO")</f>
        <v>0</v>
      </c>
      <c r="BF752" s="42">
        <f>COUNTIFS($T752:$AX752,"NA")</f>
        <v>0</v>
      </c>
      <c r="BG752" s="42">
        <f>COUNTIFS($T752:$AX752,"PL")</f>
        <v>3</v>
      </c>
      <c r="BH752" s="42">
        <f>COUNTIFS($T752:$AX752,"CL")</f>
        <v>1</v>
      </c>
      <c r="BI752" s="42">
        <f>COUNTIFS($T752:$AX752,"BL")</f>
        <v>0</v>
      </c>
      <c r="BJ752" s="42">
        <f>COUNTIFS($T752:$AX752,"CO")</f>
        <v>0</v>
      </c>
      <c r="BK752" s="42">
        <f t="shared" si="69"/>
        <v>4</v>
      </c>
      <c r="BL752" s="42">
        <f t="shared" si="70"/>
        <v>0</v>
      </c>
      <c r="BM752" s="42">
        <f t="shared" si="71"/>
        <v>1</v>
      </c>
      <c r="BN752" s="42">
        <f>SUM(AY752:BJ752)+SUM(COUNTIFS(Q752:AX752,{"TERM","RESIGNED"}))</f>
        <v>31</v>
      </c>
      <c r="BO752" s="1" t="s">
        <v>45</v>
      </c>
      <c r="BP752" s="42" t="s">
        <v>1018</v>
      </c>
      <c r="BQ752" s="34"/>
    </row>
    <row r="753" spans="1:69" x14ac:dyDescent="0.25">
      <c r="A753" s="32">
        <f t="shared" si="72"/>
        <v>751</v>
      </c>
      <c r="B753" s="1" t="s">
        <v>172</v>
      </c>
      <c r="C753" s="1">
        <v>600327</v>
      </c>
      <c r="D753" s="27">
        <v>600327</v>
      </c>
      <c r="E753" s="1" t="s">
        <v>946</v>
      </c>
      <c r="F753" s="34" t="s">
        <v>897</v>
      </c>
      <c r="G753" s="34" t="s">
        <v>190</v>
      </c>
      <c r="H753" s="30">
        <v>44939</v>
      </c>
      <c r="I753" s="30" t="s">
        <v>39</v>
      </c>
      <c r="J753" s="30" t="s">
        <v>39</v>
      </c>
      <c r="K753" s="42">
        <f t="shared" ca="1" si="67"/>
        <v>363</v>
      </c>
      <c r="L753" s="44" t="str">
        <f t="shared" si="68"/>
        <v>Billable</v>
      </c>
      <c r="M753" s="34" t="s">
        <v>187</v>
      </c>
      <c r="N753" s="1" t="s">
        <v>270</v>
      </c>
      <c r="O753" s="1" t="s">
        <v>42</v>
      </c>
      <c r="P753" s="1"/>
      <c r="Q753" s="1"/>
      <c r="R753" s="1" t="s">
        <v>43</v>
      </c>
      <c r="S753" s="33" t="s">
        <v>277</v>
      </c>
      <c r="T753" s="47" t="s">
        <v>965</v>
      </c>
      <c r="U753" s="47" t="s">
        <v>20</v>
      </c>
      <c r="V753" s="47" t="s">
        <v>20</v>
      </c>
      <c r="W753" s="47" t="s">
        <v>967</v>
      </c>
      <c r="X753" s="47" t="s">
        <v>967</v>
      </c>
      <c r="Y753" s="47" t="s">
        <v>965</v>
      </c>
      <c r="Z753" s="47" t="s">
        <v>965</v>
      </c>
      <c r="AA753" s="47" t="s">
        <v>965</v>
      </c>
      <c r="AB753" s="47" t="s">
        <v>20</v>
      </c>
      <c r="AC753" s="47" t="s">
        <v>20</v>
      </c>
      <c r="AD753" s="47" t="s">
        <v>965</v>
      </c>
      <c r="AE753" s="47" t="s">
        <v>965</v>
      </c>
      <c r="AF753" s="47" t="s">
        <v>965</v>
      </c>
      <c r="AG753" s="47" t="s">
        <v>965</v>
      </c>
      <c r="AH753" s="47" t="s">
        <v>967</v>
      </c>
      <c r="AI753" s="47" t="s">
        <v>20</v>
      </c>
      <c r="AJ753" s="47" t="s">
        <v>20</v>
      </c>
      <c r="AK753" s="47" t="s">
        <v>965</v>
      </c>
      <c r="AL753" s="47" t="s">
        <v>968</v>
      </c>
      <c r="AM753" s="47" t="s">
        <v>965</v>
      </c>
      <c r="AN753" s="47" t="s">
        <v>965</v>
      </c>
      <c r="AO753" s="47" t="s">
        <v>967</v>
      </c>
      <c r="AP753" s="47" t="s">
        <v>20</v>
      </c>
      <c r="AQ753" s="47" t="s">
        <v>20</v>
      </c>
      <c r="AR753" s="47" t="s">
        <v>20</v>
      </c>
      <c r="AS753" s="47" t="s">
        <v>965</v>
      </c>
      <c r="AT753" s="47" t="s">
        <v>967</v>
      </c>
      <c r="AU753" s="47" t="s">
        <v>965</v>
      </c>
      <c r="AV753" s="47" t="s">
        <v>967</v>
      </c>
      <c r="AW753" s="47" t="s">
        <v>20</v>
      </c>
      <c r="AX753" s="47" t="s">
        <v>20</v>
      </c>
      <c r="AY753" s="42">
        <f>COUNTIFS($T753:$AX753,"P")</f>
        <v>13</v>
      </c>
      <c r="AZ753" s="42">
        <f>COUNTIFS($T753:$AX753,"HD")/2</f>
        <v>0</v>
      </c>
      <c r="BA753" s="42">
        <f>COUNTIFS($T753:$AX753,"DO")</f>
        <v>11</v>
      </c>
      <c r="BB753" s="1">
        <f>COUNTIFS($T753:$AX753,"UPL")</f>
        <v>0</v>
      </c>
      <c r="BC753" s="42">
        <f>COUNTIFS($T753:$AX753,"LWP")</f>
        <v>0</v>
      </c>
      <c r="BD753" s="42">
        <f>SUM(COUNTIFS($T753:$AX753,{"PAT","MAT"}))</f>
        <v>0</v>
      </c>
      <c r="BE753" s="42">
        <f>COUNTIFS($T753:$AX753,"HO")</f>
        <v>0</v>
      </c>
      <c r="BF753" s="42">
        <f>COUNTIFS($T753:$AX753,"NA")</f>
        <v>0</v>
      </c>
      <c r="BG753" s="42">
        <f>COUNTIFS($T753:$AX753,"PL")</f>
        <v>1</v>
      </c>
      <c r="BH753" s="42">
        <f>COUNTIFS($T753:$AX753,"CL")</f>
        <v>6</v>
      </c>
      <c r="BI753" s="42">
        <f>COUNTIFS($T753:$AX753,"BL")</f>
        <v>0</v>
      </c>
      <c r="BJ753" s="42">
        <f>COUNTIFS($T753:$AX753,"CO")</f>
        <v>0</v>
      </c>
      <c r="BK753" s="42">
        <f t="shared" si="69"/>
        <v>7</v>
      </c>
      <c r="BL753" s="42">
        <f t="shared" si="70"/>
        <v>0</v>
      </c>
      <c r="BM753" s="42">
        <f t="shared" si="71"/>
        <v>1</v>
      </c>
      <c r="BN753" s="42">
        <f>SUM(AY753:BJ753)+SUM(COUNTIFS(Q753:AX753,{"TERM","RESIGNED"}))</f>
        <v>31</v>
      </c>
      <c r="BO753" s="1" t="s">
        <v>45</v>
      </c>
      <c r="BP753" s="42" t="s">
        <v>1018</v>
      </c>
      <c r="BQ753" s="34"/>
    </row>
    <row r="754" spans="1:69" x14ac:dyDescent="0.25">
      <c r="A754" s="32">
        <f t="shared" si="72"/>
        <v>752</v>
      </c>
      <c r="B754" s="1" t="s">
        <v>172</v>
      </c>
      <c r="C754" s="1">
        <v>600328</v>
      </c>
      <c r="D754" s="27">
        <v>600328</v>
      </c>
      <c r="E754" s="1" t="s">
        <v>946</v>
      </c>
      <c r="F754" s="34" t="s">
        <v>898</v>
      </c>
      <c r="G754" s="34" t="s">
        <v>190</v>
      </c>
      <c r="H754" s="30">
        <v>44939</v>
      </c>
      <c r="I754" s="30" t="s">
        <v>39</v>
      </c>
      <c r="J754" s="30" t="s">
        <v>39</v>
      </c>
      <c r="K754" s="42">
        <f t="shared" ca="1" si="67"/>
        <v>363</v>
      </c>
      <c r="L754" s="44" t="str">
        <f t="shared" si="68"/>
        <v>Billable</v>
      </c>
      <c r="M754" s="34" t="s">
        <v>187</v>
      </c>
      <c r="N754" s="1" t="s">
        <v>270</v>
      </c>
      <c r="O754" s="1" t="s">
        <v>42</v>
      </c>
      <c r="P754" s="1"/>
      <c r="Q754" s="1"/>
      <c r="R754" s="1" t="s">
        <v>43</v>
      </c>
      <c r="S754" s="33" t="s">
        <v>292</v>
      </c>
      <c r="T754" s="47" t="s">
        <v>965</v>
      </c>
      <c r="U754" s="47" t="s">
        <v>20</v>
      </c>
      <c r="V754" s="47" t="s">
        <v>20</v>
      </c>
      <c r="W754" s="47" t="s">
        <v>968</v>
      </c>
      <c r="X754" s="47" t="s">
        <v>965</v>
      </c>
      <c r="Y754" s="47" t="s">
        <v>965</v>
      </c>
      <c r="Z754" s="47" t="s">
        <v>965</v>
      </c>
      <c r="AA754" s="47" t="s">
        <v>965</v>
      </c>
      <c r="AB754" s="47" t="s">
        <v>20</v>
      </c>
      <c r="AC754" s="47" t="s">
        <v>20</v>
      </c>
      <c r="AD754" s="47" t="s">
        <v>967</v>
      </c>
      <c r="AE754" s="47" t="s">
        <v>965</v>
      </c>
      <c r="AF754" s="47" t="s">
        <v>965</v>
      </c>
      <c r="AG754" s="47" t="s">
        <v>965</v>
      </c>
      <c r="AH754" s="47" t="s">
        <v>965</v>
      </c>
      <c r="AI754" s="47" t="s">
        <v>20</v>
      </c>
      <c r="AJ754" s="47" t="s">
        <v>20</v>
      </c>
      <c r="AK754" s="47" t="s">
        <v>965</v>
      </c>
      <c r="AL754" s="47" t="s">
        <v>965</v>
      </c>
      <c r="AM754" s="47" t="s">
        <v>965</v>
      </c>
      <c r="AN754" s="47" t="s">
        <v>965</v>
      </c>
      <c r="AO754" s="47" t="s">
        <v>965</v>
      </c>
      <c r="AP754" s="47" t="s">
        <v>20</v>
      </c>
      <c r="AQ754" s="47" t="s">
        <v>20</v>
      </c>
      <c r="AR754" s="47" t="s">
        <v>20</v>
      </c>
      <c r="AS754" s="47" t="s">
        <v>965</v>
      </c>
      <c r="AT754" s="47" t="s">
        <v>965</v>
      </c>
      <c r="AU754" s="47" t="s">
        <v>965</v>
      </c>
      <c r="AV754" s="47" t="s">
        <v>965</v>
      </c>
      <c r="AW754" s="47" t="s">
        <v>20</v>
      </c>
      <c r="AX754" s="47" t="s">
        <v>20</v>
      </c>
      <c r="AY754" s="42">
        <f>COUNTIFS($T754:$AX754,"P")</f>
        <v>18</v>
      </c>
      <c r="AZ754" s="42">
        <f>COUNTIFS($T754:$AX754,"HD")/2</f>
        <v>0</v>
      </c>
      <c r="BA754" s="42">
        <f>COUNTIFS($T754:$AX754,"DO")</f>
        <v>11</v>
      </c>
      <c r="BB754" s="1">
        <f>COUNTIFS($T754:$AX754,"UPL")</f>
        <v>0</v>
      </c>
      <c r="BC754" s="42">
        <f>COUNTIFS($T754:$AX754,"LWP")</f>
        <v>0</v>
      </c>
      <c r="BD754" s="42">
        <f>SUM(COUNTIFS($T754:$AX754,{"PAT","MAT"}))</f>
        <v>0</v>
      </c>
      <c r="BE754" s="42">
        <f>COUNTIFS($T754:$AX754,"HO")</f>
        <v>0</v>
      </c>
      <c r="BF754" s="42">
        <f>COUNTIFS($T754:$AX754,"NA")</f>
        <v>0</v>
      </c>
      <c r="BG754" s="42">
        <f>COUNTIFS($T754:$AX754,"PL")</f>
        <v>1</v>
      </c>
      <c r="BH754" s="42">
        <f>COUNTIFS($T754:$AX754,"CL")</f>
        <v>1</v>
      </c>
      <c r="BI754" s="42">
        <f>COUNTIFS($T754:$AX754,"BL")</f>
        <v>0</v>
      </c>
      <c r="BJ754" s="42">
        <f>COUNTIFS($T754:$AX754,"CO")</f>
        <v>0</v>
      </c>
      <c r="BK754" s="42">
        <f t="shared" si="69"/>
        <v>2</v>
      </c>
      <c r="BL754" s="42">
        <f t="shared" si="70"/>
        <v>1</v>
      </c>
      <c r="BM754" s="42">
        <f t="shared" si="71"/>
        <v>1</v>
      </c>
      <c r="BN754" s="42">
        <f>SUM(AY754:BJ754)+SUM(COUNTIFS(Q754:AX754,{"TERM","RESIGNED"}))</f>
        <v>31</v>
      </c>
      <c r="BO754" s="1" t="s">
        <v>45</v>
      </c>
      <c r="BP754" s="42" t="s">
        <v>1018</v>
      </c>
      <c r="BQ754" s="34"/>
    </row>
    <row r="755" spans="1:69" x14ac:dyDescent="0.25">
      <c r="A755" s="32">
        <f t="shared" si="72"/>
        <v>753</v>
      </c>
      <c r="B755" s="1" t="s">
        <v>172</v>
      </c>
      <c r="C755" s="1">
        <v>600329</v>
      </c>
      <c r="D755" s="27">
        <v>600329</v>
      </c>
      <c r="E755" s="1" t="s">
        <v>946</v>
      </c>
      <c r="F755" s="34" t="s">
        <v>899</v>
      </c>
      <c r="G755" s="34" t="s">
        <v>190</v>
      </c>
      <c r="H755" s="30">
        <v>44939</v>
      </c>
      <c r="I755" s="30" t="s">
        <v>39</v>
      </c>
      <c r="J755" s="30" t="s">
        <v>39</v>
      </c>
      <c r="K755" s="42">
        <f t="shared" ca="1" si="67"/>
        <v>363</v>
      </c>
      <c r="L755" s="44" t="str">
        <f t="shared" si="68"/>
        <v>Billable</v>
      </c>
      <c r="M755" s="34" t="s">
        <v>187</v>
      </c>
      <c r="N755" s="1" t="s">
        <v>270</v>
      </c>
      <c r="O755" s="1" t="s">
        <v>42</v>
      </c>
      <c r="P755" s="1"/>
      <c r="Q755" s="1"/>
      <c r="R755" s="1" t="s">
        <v>43</v>
      </c>
      <c r="S755" s="33" t="s">
        <v>277</v>
      </c>
      <c r="T755" s="47" t="s">
        <v>968</v>
      </c>
      <c r="U755" s="47" t="s">
        <v>20</v>
      </c>
      <c r="V755" s="47" t="s">
        <v>20</v>
      </c>
      <c r="W755" s="47" t="s">
        <v>967</v>
      </c>
      <c r="X755" s="47" t="s">
        <v>965</v>
      </c>
      <c r="Y755" s="47" t="s">
        <v>965</v>
      </c>
      <c r="Z755" s="47" t="s">
        <v>965</v>
      </c>
      <c r="AA755" s="47" t="s">
        <v>965</v>
      </c>
      <c r="AB755" s="47" t="s">
        <v>20</v>
      </c>
      <c r="AC755" s="47" t="s">
        <v>20</v>
      </c>
      <c r="AD755" s="47" t="s">
        <v>965</v>
      </c>
      <c r="AE755" s="47" t="s">
        <v>965</v>
      </c>
      <c r="AF755" s="47" t="s">
        <v>965</v>
      </c>
      <c r="AG755" s="47" t="s">
        <v>965</v>
      </c>
      <c r="AH755" s="47" t="s">
        <v>965</v>
      </c>
      <c r="AI755" s="47" t="s">
        <v>20</v>
      </c>
      <c r="AJ755" s="47" t="s">
        <v>20</v>
      </c>
      <c r="AK755" s="47" t="s">
        <v>965</v>
      </c>
      <c r="AL755" s="47" t="s">
        <v>965</v>
      </c>
      <c r="AM755" s="47" t="s">
        <v>965</v>
      </c>
      <c r="AN755" s="47" t="s">
        <v>965</v>
      </c>
      <c r="AO755" s="47" t="s">
        <v>965</v>
      </c>
      <c r="AP755" s="47" t="s">
        <v>20</v>
      </c>
      <c r="AQ755" s="47" t="s">
        <v>20</v>
      </c>
      <c r="AR755" s="47" t="s">
        <v>20</v>
      </c>
      <c r="AS755" s="47" t="s">
        <v>967</v>
      </c>
      <c r="AT755" s="47" t="s">
        <v>965</v>
      </c>
      <c r="AU755" s="47" t="s">
        <v>965</v>
      </c>
      <c r="AV755" s="47" t="s">
        <v>965</v>
      </c>
      <c r="AW755" s="47" t="s">
        <v>20</v>
      </c>
      <c r="AX755" s="47" t="s">
        <v>20</v>
      </c>
      <c r="AY755" s="42">
        <f>COUNTIFS($T755:$AX755,"P")</f>
        <v>17</v>
      </c>
      <c r="AZ755" s="42">
        <f>COUNTIFS($T755:$AX755,"HD")/2</f>
        <v>0</v>
      </c>
      <c r="BA755" s="42">
        <f>COUNTIFS($T755:$AX755,"DO")</f>
        <v>11</v>
      </c>
      <c r="BB755" s="1">
        <f>COUNTIFS($T755:$AX755,"UPL")</f>
        <v>0</v>
      </c>
      <c r="BC755" s="42">
        <f>COUNTIFS($T755:$AX755,"LWP")</f>
        <v>0</v>
      </c>
      <c r="BD755" s="42">
        <f>SUM(COUNTIFS($T755:$AX755,{"PAT","MAT"}))</f>
        <v>0</v>
      </c>
      <c r="BE755" s="42">
        <f>COUNTIFS($T755:$AX755,"HO")</f>
        <v>0</v>
      </c>
      <c r="BF755" s="42">
        <f>COUNTIFS($T755:$AX755,"NA")</f>
        <v>0</v>
      </c>
      <c r="BG755" s="42">
        <f>COUNTIFS($T755:$AX755,"PL")</f>
        <v>1</v>
      </c>
      <c r="BH755" s="42">
        <f>COUNTIFS($T755:$AX755,"CL")</f>
        <v>2</v>
      </c>
      <c r="BI755" s="42">
        <f>COUNTIFS($T755:$AX755,"BL")</f>
        <v>0</v>
      </c>
      <c r="BJ755" s="42">
        <f>COUNTIFS($T755:$AX755,"CO")</f>
        <v>0</v>
      </c>
      <c r="BK755" s="42">
        <f t="shared" si="69"/>
        <v>3</v>
      </c>
      <c r="BL755" s="42">
        <f t="shared" si="70"/>
        <v>1</v>
      </c>
      <c r="BM755" s="42">
        <f t="shared" si="71"/>
        <v>1</v>
      </c>
      <c r="BN755" s="42">
        <f>SUM(AY755:BJ755)+SUM(COUNTIFS(Q755:AX755,{"TERM","RESIGNED"}))</f>
        <v>31</v>
      </c>
      <c r="BO755" s="1" t="s">
        <v>45</v>
      </c>
      <c r="BP755" s="42" t="s">
        <v>1018</v>
      </c>
      <c r="BQ755" s="34"/>
    </row>
    <row r="756" spans="1:69" x14ac:dyDescent="0.25">
      <c r="A756" s="32">
        <f t="shared" si="72"/>
        <v>754</v>
      </c>
      <c r="B756" s="1" t="s">
        <v>172</v>
      </c>
      <c r="C756" s="1">
        <v>104882</v>
      </c>
      <c r="D756" s="27">
        <v>104882</v>
      </c>
      <c r="E756" s="1" t="s">
        <v>946</v>
      </c>
      <c r="F756" s="34" t="s">
        <v>903</v>
      </c>
      <c r="G756" s="34" t="s">
        <v>190</v>
      </c>
      <c r="H756" s="30">
        <v>44943</v>
      </c>
      <c r="I756" s="30" t="s">
        <v>39</v>
      </c>
      <c r="J756" s="30" t="s">
        <v>39</v>
      </c>
      <c r="K756" s="42">
        <f t="shared" ca="1" si="67"/>
        <v>359</v>
      </c>
      <c r="L756" s="44" t="str">
        <f t="shared" si="68"/>
        <v>Billable</v>
      </c>
      <c r="M756" s="34" t="s">
        <v>187</v>
      </c>
      <c r="N756" s="1" t="s">
        <v>41</v>
      </c>
      <c r="O756" s="1" t="s">
        <v>42</v>
      </c>
      <c r="P756" s="1"/>
      <c r="Q756" s="1"/>
      <c r="R756" s="1" t="s">
        <v>43</v>
      </c>
      <c r="S756" s="33" t="s">
        <v>101</v>
      </c>
      <c r="T756" s="47" t="s">
        <v>968</v>
      </c>
      <c r="U756" s="47" t="s">
        <v>20</v>
      </c>
      <c r="V756" s="47" t="s">
        <v>20</v>
      </c>
      <c r="W756" s="47" t="s">
        <v>965</v>
      </c>
      <c r="X756" s="47" t="s">
        <v>965</v>
      </c>
      <c r="Y756" s="47" t="s">
        <v>965</v>
      </c>
      <c r="Z756" s="47" t="s">
        <v>965</v>
      </c>
      <c r="AA756" s="47" t="s">
        <v>965</v>
      </c>
      <c r="AB756" s="47" t="s">
        <v>20</v>
      </c>
      <c r="AC756" s="47" t="s">
        <v>20</v>
      </c>
      <c r="AD756" s="47" t="s">
        <v>965</v>
      </c>
      <c r="AE756" s="47" t="s">
        <v>965</v>
      </c>
      <c r="AF756" s="47" t="s">
        <v>965</v>
      </c>
      <c r="AG756" s="47" t="s">
        <v>965</v>
      </c>
      <c r="AH756" s="47" t="s">
        <v>965</v>
      </c>
      <c r="AI756" s="47" t="s">
        <v>20</v>
      </c>
      <c r="AJ756" s="47" t="s">
        <v>20</v>
      </c>
      <c r="AK756" s="47" t="s">
        <v>967</v>
      </c>
      <c r="AL756" s="47" t="s">
        <v>965</v>
      </c>
      <c r="AM756" s="47" t="s">
        <v>965</v>
      </c>
      <c r="AN756" s="47" t="s">
        <v>965</v>
      </c>
      <c r="AO756" s="47" t="s">
        <v>966</v>
      </c>
      <c r="AP756" s="47" t="s">
        <v>20</v>
      </c>
      <c r="AQ756" s="47" t="s">
        <v>20</v>
      </c>
      <c r="AR756" s="47" t="s">
        <v>20</v>
      </c>
      <c r="AS756" s="47" t="s">
        <v>968</v>
      </c>
      <c r="AT756" s="47" t="s">
        <v>967</v>
      </c>
      <c r="AU756" s="47" t="s">
        <v>968</v>
      </c>
      <c r="AV756" s="47" t="s">
        <v>22</v>
      </c>
      <c r="AW756" s="47" t="s">
        <v>20</v>
      </c>
      <c r="AX756" s="47" t="s">
        <v>20</v>
      </c>
      <c r="AY756" s="42">
        <f>COUNTIFS($T756:$AX756,"P")</f>
        <v>13</v>
      </c>
      <c r="AZ756" s="42">
        <f>COUNTIFS($T756:$AX756,"HD")/2</f>
        <v>0.5</v>
      </c>
      <c r="BA756" s="42">
        <f>COUNTIFS($T756:$AX756,"DO")</f>
        <v>11</v>
      </c>
      <c r="BB756" s="1">
        <f>COUNTIFS($T756:$AX756,"UPL")</f>
        <v>0</v>
      </c>
      <c r="BC756" s="42">
        <f>COUNTIFS($T756:$AX756,"LWP")</f>
        <v>1</v>
      </c>
      <c r="BD756" s="42">
        <f>SUM(COUNTIFS($T756:$AX756,{"PAT","MAT"}))</f>
        <v>0</v>
      </c>
      <c r="BE756" s="42">
        <f>COUNTIFS($T756:$AX756,"HO")</f>
        <v>0</v>
      </c>
      <c r="BF756" s="42">
        <f>COUNTIFS($T756:$AX756,"NA")</f>
        <v>0</v>
      </c>
      <c r="BG756" s="42">
        <f>COUNTIFS($T756:$AX756,"PL")</f>
        <v>3</v>
      </c>
      <c r="BH756" s="42">
        <f>COUNTIFS($T756:$AX756,"CL")</f>
        <v>2</v>
      </c>
      <c r="BI756" s="42">
        <f>COUNTIFS($T756:$AX756,"BL")</f>
        <v>0</v>
      </c>
      <c r="BJ756" s="42">
        <f>COUNTIFS($T756:$AX756,"CO")</f>
        <v>0</v>
      </c>
      <c r="BK756" s="42">
        <f t="shared" si="69"/>
        <v>5</v>
      </c>
      <c r="BL756" s="42">
        <f t="shared" si="70"/>
        <v>0</v>
      </c>
      <c r="BM756" s="42">
        <f t="shared" si="71"/>
        <v>1</v>
      </c>
      <c r="BN756" s="42">
        <f>SUM(AY756:BJ756)+SUM(COUNTIFS(Q756:AX756,{"TERM","RESIGNED"}))</f>
        <v>30.5</v>
      </c>
      <c r="BO756" s="1" t="s">
        <v>45</v>
      </c>
      <c r="BP756" s="42" t="s">
        <v>1018</v>
      </c>
      <c r="BQ756" s="34"/>
    </row>
    <row r="757" spans="1:69" x14ac:dyDescent="0.25">
      <c r="A757" s="32">
        <f t="shared" si="72"/>
        <v>755</v>
      </c>
      <c r="B757" s="1" t="s">
        <v>172</v>
      </c>
      <c r="C757" s="1">
        <v>104883</v>
      </c>
      <c r="D757" s="27">
        <v>104883</v>
      </c>
      <c r="E757" s="1" t="s">
        <v>945</v>
      </c>
      <c r="F757" s="34" t="s">
        <v>904</v>
      </c>
      <c r="G757" s="34" t="s">
        <v>190</v>
      </c>
      <c r="H757" s="30">
        <v>44943</v>
      </c>
      <c r="I757" s="30" t="s">
        <v>39</v>
      </c>
      <c r="J757" s="30" t="s">
        <v>39</v>
      </c>
      <c r="K757" s="42">
        <f t="shared" ca="1" si="67"/>
        <v>359</v>
      </c>
      <c r="L757" s="44" t="str">
        <f t="shared" si="68"/>
        <v>Billable</v>
      </c>
      <c r="M757" s="34" t="s">
        <v>187</v>
      </c>
      <c r="N757" s="1" t="s">
        <v>41</v>
      </c>
      <c r="O757" s="1" t="s">
        <v>42</v>
      </c>
      <c r="P757" s="1"/>
      <c r="Q757" s="1"/>
      <c r="R757" s="1" t="s">
        <v>43</v>
      </c>
      <c r="S757" s="33" t="s">
        <v>239</v>
      </c>
      <c r="T757" s="47" t="s">
        <v>967</v>
      </c>
      <c r="U757" s="47" t="s">
        <v>20</v>
      </c>
      <c r="V757" s="47" t="s">
        <v>20</v>
      </c>
      <c r="W757" s="47" t="s">
        <v>965</v>
      </c>
      <c r="X757" s="47" t="s">
        <v>965</v>
      </c>
      <c r="Y757" s="47" t="s">
        <v>965</v>
      </c>
      <c r="Z757" s="47" t="s">
        <v>965</v>
      </c>
      <c r="AA757" s="47" t="s">
        <v>965</v>
      </c>
      <c r="AB757" s="47" t="s">
        <v>20</v>
      </c>
      <c r="AC757" s="47" t="s">
        <v>20</v>
      </c>
      <c r="AD757" s="47" t="s">
        <v>965</v>
      </c>
      <c r="AE757" s="47" t="s">
        <v>965</v>
      </c>
      <c r="AF757" s="47" t="s">
        <v>965</v>
      </c>
      <c r="AG757" s="47" t="s">
        <v>968</v>
      </c>
      <c r="AH757" s="47" t="s">
        <v>965</v>
      </c>
      <c r="AI757" s="47" t="s">
        <v>20</v>
      </c>
      <c r="AJ757" s="47" t="s">
        <v>20</v>
      </c>
      <c r="AK757" s="47" t="s">
        <v>965</v>
      </c>
      <c r="AL757" s="47" t="s">
        <v>965</v>
      </c>
      <c r="AM757" s="47" t="s">
        <v>965</v>
      </c>
      <c r="AN757" s="47" t="s">
        <v>965</v>
      </c>
      <c r="AO757" s="47" t="s">
        <v>967</v>
      </c>
      <c r="AP757" s="47" t="s">
        <v>20</v>
      </c>
      <c r="AQ757" s="47" t="s">
        <v>20</v>
      </c>
      <c r="AR757" s="47" t="s">
        <v>20</v>
      </c>
      <c r="AS757" s="47" t="s">
        <v>965</v>
      </c>
      <c r="AT757" s="47" t="s">
        <v>967</v>
      </c>
      <c r="AU757" s="47" t="s">
        <v>965</v>
      </c>
      <c r="AV757" s="47" t="s">
        <v>965</v>
      </c>
      <c r="AW757" s="47" t="s">
        <v>20</v>
      </c>
      <c r="AX757" s="47" t="s">
        <v>20</v>
      </c>
      <c r="AY757" s="42">
        <f>COUNTIFS($T757:$AX757,"P")</f>
        <v>16</v>
      </c>
      <c r="AZ757" s="42">
        <f>COUNTIFS($T757:$AX757,"HD")/2</f>
        <v>0</v>
      </c>
      <c r="BA757" s="42">
        <f>COUNTIFS($T757:$AX757,"DO")</f>
        <v>11</v>
      </c>
      <c r="BB757" s="1">
        <f>COUNTIFS($T757:$AX757,"UPL")</f>
        <v>0</v>
      </c>
      <c r="BC757" s="42">
        <f>COUNTIFS($T757:$AX757,"LWP")</f>
        <v>0</v>
      </c>
      <c r="BD757" s="42">
        <f>SUM(COUNTIFS($T757:$AX757,{"PAT","MAT"}))</f>
        <v>0</v>
      </c>
      <c r="BE757" s="42">
        <f>COUNTIFS($T757:$AX757,"HO")</f>
        <v>0</v>
      </c>
      <c r="BF757" s="42">
        <f>COUNTIFS($T757:$AX757,"NA")</f>
        <v>0</v>
      </c>
      <c r="BG757" s="42">
        <f>COUNTIFS($T757:$AX757,"PL")</f>
        <v>1</v>
      </c>
      <c r="BH757" s="42">
        <f>COUNTIFS($T757:$AX757,"CL")</f>
        <v>3</v>
      </c>
      <c r="BI757" s="42">
        <f>COUNTIFS($T757:$AX757,"BL")</f>
        <v>0</v>
      </c>
      <c r="BJ757" s="42">
        <f>COUNTIFS($T757:$AX757,"CO")</f>
        <v>0</v>
      </c>
      <c r="BK757" s="42">
        <f t="shared" si="69"/>
        <v>4</v>
      </c>
      <c r="BL757" s="42">
        <f t="shared" si="70"/>
        <v>0</v>
      </c>
      <c r="BM757" s="42">
        <f t="shared" si="71"/>
        <v>1</v>
      </c>
      <c r="BN757" s="42">
        <f>SUM(AY757:BJ757)+SUM(COUNTIFS(Q757:AX757,{"TERM","RESIGNED"}))</f>
        <v>31</v>
      </c>
      <c r="BO757" s="1" t="s">
        <v>45</v>
      </c>
      <c r="BP757" s="42" t="s">
        <v>1018</v>
      </c>
      <c r="BQ757" s="34"/>
    </row>
    <row r="758" spans="1:69" x14ac:dyDescent="0.25">
      <c r="A758" s="32">
        <f t="shared" si="72"/>
        <v>756</v>
      </c>
      <c r="B758" s="1" t="s">
        <v>172</v>
      </c>
      <c r="C758" s="1">
        <v>104884</v>
      </c>
      <c r="D758" s="27">
        <v>104884</v>
      </c>
      <c r="E758" s="1" t="s">
        <v>946</v>
      </c>
      <c r="F758" s="34" t="s">
        <v>905</v>
      </c>
      <c r="G758" s="34" t="s">
        <v>190</v>
      </c>
      <c r="H758" s="30">
        <v>44943</v>
      </c>
      <c r="I758" s="30" t="s">
        <v>39</v>
      </c>
      <c r="J758" s="30" t="s">
        <v>39</v>
      </c>
      <c r="K758" s="42">
        <f t="shared" ca="1" si="67"/>
        <v>359</v>
      </c>
      <c r="L758" s="44" t="str">
        <f t="shared" si="68"/>
        <v>Billable</v>
      </c>
      <c r="M758" s="34" t="s">
        <v>187</v>
      </c>
      <c r="N758" s="1" t="s">
        <v>41</v>
      </c>
      <c r="O758" s="1" t="s">
        <v>42</v>
      </c>
      <c r="P758" s="1"/>
      <c r="Q758" s="1"/>
      <c r="R758" s="1" t="s">
        <v>43</v>
      </c>
      <c r="S758" s="33" t="s">
        <v>235</v>
      </c>
      <c r="T758" s="47" t="s">
        <v>967</v>
      </c>
      <c r="U758" s="47" t="s">
        <v>20</v>
      </c>
      <c r="V758" s="47" t="s">
        <v>20</v>
      </c>
      <c r="W758" s="47" t="s">
        <v>965</v>
      </c>
      <c r="X758" s="47" t="s">
        <v>965</v>
      </c>
      <c r="Y758" s="47" t="s">
        <v>965</v>
      </c>
      <c r="Z758" s="47" t="s">
        <v>965</v>
      </c>
      <c r="AA758" s="47" t="s">
        <v>965</v>
      </c>
      <c r="AB758" s="47" t="s">
        <v>20</v>
      </c>
      <c r="AC758" s="47" t="s">
        <v>20</v>
      </c>
      <c r="AD758" s="47" t="s">
        <v>965</v>
      </c>
      <c r="AE758" s="47" t="s">
        <v>965</v>
      </c>
      <c r="AF758" s="47" t="s">
        <v>965</v>
      </c>
      <c r="AG758" s="47" t="s">
        <v>965</v>
      </c>
      <c r="AH758" s="47" t="s">
        <v>965</v>
      </c>
      <c r="AI758" s="47" t="s">
        <v>20</v>
      </c>
      <c r="AJ758" s="47" t="s">
        <v>20</v>
      </c>
      <c r="AK758" s="47" t="s">
        <v>965</v>
      </c>
      <c r="AL758" s="47" t="s">
        <v>965</v>
      </c>
      <c r="AM758" s="47" t="s">
        <v>965</v>
      </c>
      <c r="AN758" s="47" t="s">
        <v>965</v>
      </c>
      <c r="AO758" s="47" t="s">
        <v>965</v>
      </c>
      <c r="AP758" s="47" t="s">
        <v>20</v>
      </c>
      <c r="AQ758" s="47" t="s">
        <v>20</v>
      </c>
      <c r="AR758" s="47" t="s">
        <v>20</v>
      </c>
      <c r="AS758" s="47" t="s">
        <v>968</v>
      </c>
      <c r="AT758" s="47" t="s">
        <v>965</v>
      </c>
      <c r="AU758" s="47" t="s">
        <v>967</v>
      </c>
      <c r="AV758" s="47" t="s">
        <v>968</v>
      </c>
      <c r="AW758" s="47" t="s">
        <v>20</v>
      </c>
      <c r="AX758" s="47" t="s">
        <v>20</v>
      </c>
      <c r="AY758" s="42">
        <f>COUNTIFS($T758:$AX758,"P")</f>
        <v>16</v>
      </c>
      <c r="AZ758" s="42">
        <f>COUNTIFS($T758:$AX758,"HD")/2</f>
        <v>0</v>
      </c>
      <c r="BA758" s="42">
        <f>COUNTIFS($T758:$AX758,"DO")</f>
        <v>11</v>
      </c>
      <c r="BB758" s="1">
        <f>COUNTIFS($T758:$AX758,"UPL")</f>
        <v>0</v>
      </c>
      <c r="BC758" s="42">
        <f>COUNTIFS($T758:$AX758,"LWP")</f>
        <v>0</v>
      </c>
      <c r="BD758" s="42">
        <f>SUM(COUNTIFS($T758:$AX758,{"PAT","MAT"}))</f>
        <v>0</v>
      </c>
      <c r="BE758" s="42">
        <f>COUNTIFS($T758:$AX758,"HO")</f>
        <v>0</v>
      </c>
      <c r="BF758" s="42">
        <f>COUNTIFS($T758:$AX758,"NA")</f>
        <v>0</v>
      </c>
      <c r="BG758" s="42">
        <f>COUNTIFS($T758:$AX758,"PL")</f>
        <v>2</v>
      </c>
      <c r="BH758" s="42">
        <f>COUNTIFS($T758:$AX758,"CL")</f>
        <v>2</v>
      </c>
      <c r="BI758" s="42">
        <f>COUNTIFS($T758:$AX758,"BL")</f>
        <v>0</v>
      </c>
      <c r="BJ758" s="42">
        <f>COUNTIFS($T758:$AX758,"CO")</f>
        <v>0</v>
      </c>
      <c r="BK758" s="42">
        <f t="shared" si="69"/>
        <v>4</v>
      </c>
      <c r="BL758" s="42">
        <f t="shared" si="70"/>
        <v>0</v>
      </c>
      <c r="BM758" s="42">
        <f t="shared" si="71"/>
        <v>1</v>
      </c>
      <c r="BN758" s="42">
        <f>SUM(AY758:BJ758)+SUM(COUNTIFS(Q758:AX758,{"TERM","RESIGNED"}))</f>
        <v>31</v>
      </c>
      <c r="BO758" s="1" t="s">
        <v>45</v>
      </c>
      <c r="BP758" s="42" t="s">
        <v>1018</v>
      </c>
      <c r="BQ758" s="34"/>
    </row>
    <row r="759" spans="1:69" x14ac:dyDescent="0.25">
      <c r="A759" s="32">
        <f t="shared" si="72"/>
        <v>757</v>
      </c>
      <c r="B759" s="1" t="s">
        <v>172</v>
      </c>
      <c r="C759" s="1">
        <v>104889</v>
      </c>
      <c r="D759" s="27">
        <v>104889</v>
      </c>
      <c r="E759" s="1" t="s">
        <v>945</v>
      </c>
      <c r="F759" s="34" t="s">
        <v>900</v>
      </c>
      <c r="G759" s="34" t="s">
        <v>190</v>
      </c>
      <c r="H759" s="30">
        <v>44943</v>
      </c>
      <c r="I759" s="30" t="s">
        <v>39</v>
      </c>
      <c r="J759" s="30" t="s">
        <v>39</v>
      </c>
      <c r="K759" s="42">
        <f t="shared" ca="1" si="67"/>
        <v>359</v>
      </c>
      <c r="L759" s="44" t="str">
        <f t="shared" si="68"/>
        <v>Billable</v>
      </c>
      <c r="M759" s="34" t="s">
        <v>187</v>
      </c>
      <c r="N759" s="1" t="s">
        <v>41</v>
      </c>
      <c r="O759" s="1" t="s">
        <v>42</v>
      </c>
      <c r="P759" s="1"/>
      <c r="Q759" s="1"/>
      <c r="R759" s="1" t="s">
        <v>43</v>
      </c>
      <c r="S759" s="33" t="s">
        <v>248</v>
      </c>
      <c r="T759" s="47" t="s">
        <v>968</v>
      </c>
      <c r="U759" s="47" t="s">
        <v>20</v>
      </c>
      <c r="V759" s="47" t="s">
        <v>20</v>
      </c>
      <c r="W759" s="47" t="s">
        <v>967</v>
      </c>
      <c r="X759" s="47" t="s">
        <v>965</v>
      </c>
      <c r="Y759" s="47" t="s">
        <v>965</v>
      </c>
      <c r="Z759" s="47" t="s">
        <v>965</v>
      </c>
      <c r="AA759" s="47" t="s">
        <v>965</v>
      </c>
      <c r="AB759" s="47" t="s">
        <v>20</v>
      </c>
      <c r="AC759" s="47" t="s">
        <v>20</v>
      </c>
      <c r="AD759" s="47" t="s">
        <v>965</v>
      </c>
      <c r="AE759" s="47" t="s">
        <v>22</v>
      </c>
      <c r="AF759" s="47" t="s">
        <v>965</v>
      </c>
      <c r="AG759" s="47" t="s">
        <v>965</v>
      </c>
      <c r="AH759" s="47" t="s">
        <v>965</v>
      </c>
      <c r="AI759" s="47" t="s">
        <v>20</v>
      </c>
      <c r="AJ759" s="47" t="s">
        <v>20</v>
      </c>
      <c r="AK759" s="47" t="s">
        <v>22</v>
      </c>
      <c r="AL759" s="47" t="s">
        <v>22</v>
      </c>
      <c r="AM759" s="47" t="s">
        <v>965</v>
      </c>
      <c r="AN759" s="47" t="s">
        <v>965</v>
      </c>
      <c r="AO759" s="47" t="s">
        <v>965</v>
      </c>
      <c r="AP759" s="47" t="s">
        <v>20</v>
      </c>
      <c r="AQ759" s="47" t="s">
        <v>20</v>
      </c>
      <c r="AR759" s="47" t="s">
        <v>20</v>
      </c>
      <c r="AS759" s="47" t="s">
        <v>965</v>
      </c>
      <c r="AT759" s="47" t="s">
        <v>965</v>
      </c>
      <c r="AU759" s="47" t="s">
        <v>965</v>
      </c>
      <c r="AV759" s="47" t="s">
        <v>965</v>
      </c>
      <c r="AW759" s="47" t="s">
        <v>20</v>
      </c>
      <c r="AX759" s="47" t="s">
        <v>20</v>
      </c>
      <c r="AY759" s="42">
        <f>COUNTIFS($T759:$AX759,"P")</f>
        <v>15</v>
      </c>
      <c r="AZ759" s="42">
        <f>COUNTIFS($T759:$AX759,"HD")/2</f>
        <v>0</v>
      </c>
      <c r="BA759" s="42">
        <f>COUNTIFS($T759:$AX759,"DO")</f>
        <v>11</v>
      </c>
      <c r="BB759" s="1">
        <f>COUNTIFS($T759:$AX759,"UPL")</f>
        <v>0</v>
      </c>
      <c r="BC759" s="42">
        <f>COUNTIFS($T759:$AX759,"LWP")</f>
        <v>3</v>
      </c>
      <c r="BD759" s="42">
        <f>SUM(COUNTIFS($T759:$AX759,{"PAT","MAT"}))</f>
        <v>0</v>
      </c>
      <c r="BE759" s="42">
        <f>COUNTIFS($T759:$AX759,"HO")</f>
        <v>0</v>
      </c>
      <c r="BF759" s="42">
        <f>COUNTIFS($T759:$AX759,"NA")</f>
        <v>0</v>
      </c>
      <c r="BG759" s="42">
        <f>COUNTIFS($T759:$AX759,"PL")</f>
        <v>1</v>
      </c>
      <c r="BH759" s="42">
        <f>COUNTIFS($T759:$AX759,"CL")</f>
        <v>1</v>
      </c>
      <c r="BI759" s="42">
        <f>COUNTIFS($T759:$AX759,"BL")</f>
        <v>0</v>
      </c>
      <c r="BJ759" s="42">
        <f>COUNTIFS($T759:$AX759,"CO")</f>
        <v>0</v>
      </c>
      <c r="BK759" s="42">
        <f t="shared" si="69"/>
        <v>2</v>
      </c>
      <c r="BL759" s="42">
        <f t="shared" si="70"/>
        <v>0</v>
      </c>
      <c r="BM759" s="42">
        <f t="shared" si="71"/>
        <v>1</v>
      </c>
      <c r="BN759" s="42">
        <f>SUM(AY759:BJ759)+SUM(COUNTIFS(Q759:AX759,{"TERM","RESIGNED"}))</f>
        <v>31</v>
      </c>
      <c r="BO759" s="1" t="s">
        <v>45</v>
      </c>
      <c r="BP759" s="42" t="s">
        <v>1020</v>
      </c>
      <c r="BQ759" s="34"/>
    </row>
    <row r="760" spans="1:69" x14ac:dyDescent="0.25">
      <c r="A760" s="32">
        <f t="shared" si="72"/>
        <v>758</v>
      </c>
      <c r="B760" s="1" t="s">
        <v>172</v>
      </c>
      <c r="C760" s="1">
        <v>104890</v>
      </c>
      <c r="D760" s="27">
        <v>104890</v>
      </c>
      <c r="E760" s="1" t="s">
        <v>945</v>
      </c>
      <c r="F760" s="34" t="s">
        <v>901</v>
      </c>
      <c r="G760" s="34" t="s">
        <v>190</v>
      </c>
      <c r="H760" s="30">
        <v>44943</v>
      </c>
      <c r="I760" s="30" t="s">
        <v>39</v>
      </c>
      <c r="J760" s="30" t="s">
        <v>39</v>
      </c>
      <c r="K760" s="42">
        <f t="shared" ca="1" si="67"/>
        <v>359</v>
      </c>
      <c r="L760" s="44" t="str">
        <f t="shared" si="68"/>
        <v>Billable</v>
      </c>
      <c r="M760" s="34" t="s">
        <v>187</v>
      </c>
      <c r="N760" s="1" t="s">
        <v>41</v>
      </c>
      <c r="O760" s="1" t="s">
        <v>42</v>
      </c>
      <c r="P760" s="1"/>
      <c r="Q760" s="1"/>
      <c r="R760" s="1" t="s">
        <v>43</v>
      </c>
      <c r="S760" s="33" t="s">
        <v>305</v>
      </c>
      <c r="T760" s="47" t="s">
        <v>21</v>
      </c>
      <c r="U760" s="47" t="s">
        <v>20</v>
      </c>
      <c r="V760" s="47" t="s">
        <v>20</v>
      </c>
      <c r="W760" s="47" t="s">
        <v>21</v>
      </c>
      <c r="X760" s="47" t="s">
        <v>21</v>
      </c>
      <c r="Y760" s="47" t="s">
        <v>21</v>
      </c>
      <c r="Z760" s="47" t="s">
        <v>21</v>
      </c>
      <c r="AA760" s="47" t="s">
        <v>21</v>
      </c>
      <c r="AB760" s="47" t="s">
        <v>20</v>
      </c>
      <c r="AC760" s="47" t="s">
        <v>20</v>
      </c>
      <c r="AD760" s="47" t="s">
        <v>21</v>
      </c>
      <c r="AE760" s="47" t="s">
        <v>21</v>
      </c>
      <c r="AF760" s="47" t="s">
        <v>21</v>
      </c>
      <c r="AG760" s="47" t="s">
        <v>21</v>
      </c>
      <c r="AH760" s="47" t="s">
        <v>21</v>
      </c>
      <c r="AI760" s="47" t="s">
        <v>20</v>
      </c>
      <c r="AJ760" s="47" t="s">
        <v>20</v>
      </c>
      <c r="AK760" s="47" t="s">
        <v>21</v>
      </c>
      <c r="AL760" s="47" t="s">
        <v>21</v>
      </c>
      <c r="AM760" s="47" t="s">
        <v>21</v>
      </c>
      <c r="AN760" s="47" t="s">
        <v>21</v>
      </c>
      <c r="AO760" s="47" t="s">
        <v>21</v>
      </c>
      <c r="AP760" s="47" t="s">
        <v>20</v>
      </c>
      <c r="AQ760" s="47" t="s">
        <v>20</v>
      </c>
      <c r="AR760" s="47" t="s">
        <v>20</v>
      </c>
      <c r="AS760" s="47" t="s">
        <v>21</v>
      </c>
      <c r="AT760" s="47" t="s">
        <v>21</v>
      </c>
      <c r="AU760" s="47" t="s">
        <v>21</v>
      </c>
      <c r="AV760" s="47" t="s">
        <v>21</v>
      </c>
      <c r="AW760" s="47" t="s">
        <v>20</v>
      </c>
      <c r="AX760" s="47" t="s">
        <v>20</v>
      </c>
      <c r="AY760" s="42">
        <f>COUNTIFS($T760:$AX760,"P")</f>
        <v>0</v>
      </c>
      <c r="AZ760" s="42">
        <f>COUNTIFS($T760:$AX760,"HD")/2</f>
        <v>0</v>
      </c>
      <c r="BA760" s="42">
        <f>COUNTIFS($T760:$AX760,"DO")</f>
        <v>11</v>
      </c>
      <c r="BB760" s="1">
        <f>COUNTIFS($T760:$AX760,"UPL")</f>
        <v>20</v>
      </c>
      <c r="BC760" s="42">
        <f>COUNTIFS($T760:$AX760,"LWP")</f>
        <v>0</v>
      </c>
      <c r="BD760" s="42">
        <f>SUM(COUNTIFS($T760:$AX760,{"PAT","MAT"}))</f>
        <v>0</v>
      </c>
      <c r="BE760" s="42">
        <f>COUNTIFS($T760:$AX760,"HO")</f>
        <v>0</v>
      </c>
      <c r="BF760" s="42">
        <f>COUNTIFS($T760:$AX760,"NA")</f>
        <v>0</v>
      </c>
      <c r="BG760" s="42">
        <f>COUNTIFS($T760:$AX760,"PL")</f>
        <v>0</v>
      </c>
      <c r="BH760" s="42">
        <f>COUNTIFS($T760:$AX760,"CL")</f>
        <v>0</v>
      </c>
      <c r="BI760" s="42">
        <f>COUNTIFS($T760:$AX760,"BL")</f>
        <v>0</v>
      </c>
      <c r="BJ760" s="42">
        <f>COUNTIFS($T760:$AX760,"CO")</f>
        <v>0</v>
      </c>
      <c r="BK760" s="42">
        <f t="shared" si="69"/>
        <v>0</v>
      </c>
      <c r="BL760" s="42">
        <f t="shared" si="70"/>
        <v>0</v>
      </c>
      <c r="BM760" s="42">
        <f t="shared" si="71"/>
        <v>0</v>
      </c>
      <c r="BN760" s="42">
        <f>SUM(AY760:BJ760)+SUM(COUNTIFS(Q760:AX760,{"TERM","RESIGNED"}))</f>
        <v>31</v>
      </c>
      <c r="BO760" s="1" t="s">
        <v>45</v>
      </c>
      <c r="BP760" s="42" t="s">
        <v>1021</v>
      </c>
      <c r="BQ760" s="34" t="s">
        <v>1705</v>
      </c>
    </row>
    <row r="761" spans="1:69" x14ac:dyDescent="0.25">
      <c r="A761" s="32">
        <f t="shared" si="72"/>
        <v>759</v>
      </c>
      <c r="B761" s="1" t="s">
        <v>172</v>
      </c>
      <c r="C761" s="1">
        <v>104906</v>
      </c>
      <c r="D761" s="27">
        <v>104906</v>
      </c>
      <c r="E761" s="1" t="s">
        <v>946</v>
      </c>
      <c r="F761" s="34" t="s">
        <v>902</v>
      </c>
      <c r="G761" s="34" t="s">
        <v>991</v>
      </c>
      <c r="H761" s="30">
        <v>44943</v>
      </c>
      <c r="I761" s="30" t="s">
        <v>39</v>
      </c>
      <c r="J761" s="30" t="s">
        <v>39</v>
      </c>
      <c r="K761" s="42">
        <f t="shared" ca="1" si="67"/>
        <v>359</v>
      </c>
      <c r="L761" s="44" t="str">
        <f t="shared" si="68"/>
        <v>Non Billable</v>
      </c>
      <c r="M761" s="34" t="s">
        <v>130</v>
      </c>
      <c r="N761" s="1" t="s">
        <v>41</v>
      </c>
      <c r="O761" s="1" t="s">
        <v>42</v>
      </c>
      <c r="P761" s="1"/>
      <c r="Q761" s="1"/>
      <c r="R761" s="1" t="s">
        <v>43</v>
      </c>
      <c r="S761" s="33" t="s">
        <v>258</v>
      </c>
      <c r="T761" s="47" t="s">
        <v>965</v>
      </c>
      <c r="U761" s="47" t="s">
        <v>20</v>
      </c>
      <c r="V761" s="47" t="s">
        <v>20</v>
      </c>
      <c r="W761" s="47" t="s">
        <v>965</v>
      </c>
      <c r="X761" s="47" t="s">
        <v>965</v>
      </c>
      <c r="Y761" s="47" t="s">
        <v>965</v>
      </c>
      <c r="Z761" s="47" t="s">
        <v>965</v>
      </c>
      <c r="AA761" s="47" t="s">
        <v>965</v>
      </c>
      <c r="AB761" s="47" t="s">
        <v>20</v>
      </c>
      <c r="AC761" s="47" t="s">
        <v>20</v>
      </c>
      <c r="AD761" s="47" t="s">
        <v>967</v>
      </c>
      <c r="AE761" s="47" t="s">
        <v>968</v>
      </c>
      <c r="AF761" s="47" t="s">
        <v>968</v>
      </c>
      <c r="AG761" s="47" t="s">
        <v>968</v>
      </c>
      <c r="AH761" s="47" t="s">
        <v>970</v>
      </c>
      <c r="AI761" s="47" t="s">
        <v>20</v>
      </c>
      <c r="AJ761" s="47" t="s">
        <v>20</v>
      </c>
      <c r="AK761" s="47" t="s">
        <v>968</v>
      </c>
      <c r="AL761" s="47" t="s">
        <v>965</v>
      </c>
      <c r="AM761" s="47" t="s">
        <v>965</v>
      </c>
      <c r="AN761" s="47" t="s">
        <v>965</v>
      </c>
      <c r="AO761" s="47" t="s">
        <v>967</v>
      </c>
      <c r="AP761" s="47" t="s">
        <v>20</v>
      </c>
      <c r="AQ761" s="47" t="s">
        <v>20</v>
      </c>
      <c r="AR761" s="47" t="s">
        <v>20</v>
      </c>
      <c r="AS761" s="47" t="s">
        <v>965</v>
      </c>
      <c r="AT761" s="47" t="s">
        <v>965</v>
      </c>
      <c r="AU761" s="47" t="s">
        <v>965</v>
      </c>
      <c r="AV761" s="47" t="s">
        <v>965</v>
      </c>
      <c r="AW761" s="47" t="s">
        <v>20</v>
      </c>
      <c r="AX761" s="47" t="s">
        <v>20</v>
      </c>
      <c r="AY761" s="42">
        <f>COUNTIFS($T761:$AX761,"P")</f>
        <v>13</v>
      </c>
      <c r="AZ761" s="42">
        <f>COUNTIFS($T761:$AX761,"HD")/2</f>
        <v>0</v>
      </c>
      <c r="BA761" s="42">
        <f>COUNTIFS($T761:$AX761,"DO")</f>
        <v>11</v>
      </c>
      <c r="BB761" s="1">
        <f>COUNTIFS($T761:$AX761,"UPL")</f>
        <v>0</v>
      </c>
      <c r="BC761" s="42">
        <f>COUNTIFS($T761:$AX761,"LWP")</f>
        <v>0</v>
      </c>
      <c r="BD761" s="42">
        <f>SUM(COUNTIFS($T761:$AX761,{"PAT","MAT"}))</f>
        <v>0</v>
      </c>
      <c r="BE761" s="42">
        <f>COUNTIFS($T761:$AX761,"HO")</f>
        <v>0</v>
      </c>
      <c r="BF761" s="42">
        <f>COUNTIFS($T761:$AX761,"NA")</f>
        <v>0</v>
      </c>
      <c r="BG761" s="42">
        <f>COUNTIFS($T761:$AX761,"PL")</f>
        <v>4</v>
      </c>
      <c r="BH761" s="42">
        <f>COUNTIFS($T761:$AX761,"CL")</f>
        <v>2</v>
      </c>
      <c r="BI761" s="42">
        <f>COUNTIFS($T761:$AX761,"BL")</f>
        <v>1</v>
      </c>
      <c r="BJ761" s="42">
        <f>COUNTIFS($T761:$AX761,"CO")</f>
        <v>0</v>
      </c>
      <c r="BK761" s="42">
        <f t="shared" si="69"/>
        <v>7</v>
      </c>
      <c r="BL761" s="42">
        <f t="shared" si="70"/>
        <v>0</v>
      </c>
      <c r="BM761" s="42">
        <f t="shared" si="71"/>
        <v>1</v>
      </c>
      <c r="BN761" s="42">
        <f>SUM(AY761:BJ761)+SUM(COUNTIFS(Q761:AX761,{"TERM","RESIGNED"}))</f>
        <v>31</v>
      </c>
      <c r="BO761" s="1" t="s">
        <v>45</v>
      </c>
      <c r="BP761" s="42" t="s">
        <v>1019</v>
      </c>
      <c r="BQ761" s="34"/>
    </row>
    <row r="762" spans="1:69" x14ac:dyDescent="0.25">
      <c r="A762" s="32">
        <f t="shared" si="72"/>
        <v>760</v>
      </c>
      <c r="B762" s="1" t="s">
        <v>172</v>
      </c>
      <c r="C762" s="1">
        <v>104908</v>
      </c>
      <c r="D762" s="27">
        <v>104908</v>
      </c>
      <c r="E762" s="1" t="s">
        <v>946</v>
      </c>
      <c r="F762" s="34" t="s">
        <v>906</v>
      </c>
      <c r="G762" s="34" t="s">
        <v>123</v>
      </c>
      <c r="H762" s="30">
        <v>44943</v>
      </c>
      <c r="I762" s="30" t="s">
        <v>39</v>
      </c>
      <c r="J762" s="30" t="s">
        <v>39</v>
      </c>
      <c r="K762" s="42">
        <f t="shared" ca="1" si="67"/>
        <v>359</v>
      </c>
      <c r="L762" s="44" t="str">
        <f t="shared" si="68"/>
        <v>Billable</v>
      </c>
      <c r="M762" s="34" t="s">
        <v>124</v>
      </c>
      <c r="N762" s="1" t="s">
        <v>41</v>
      </c>
      <c r="O762" s="1" t="s">
        <v>42</v>
      </c>
      <c r="P762" s="1"/>
      <c r="Q762" s="1"/>
      <c r="R762" s="1" t="s">
        <v>43</v>
      </c>
      <c r="S762" s="33" t="s">
        <v>254</v>
      </c>
      <c r="T762" s="47" t="s">
        <v>965</v>
      </c>
      <c r="U762" s="47" t="s">
        <v>20</v>
      </c>
      <c r="V762" s="47" t="s">
        <v>20</v>
      </c>
      <c r="W762" s="47" t="s">
        <v>965</v>
      </c>
      <c r="X762" s="47" t="s">
        <v>965</v>
      </c>
      <c r="Y762" s="47" t="s">
        <v>965</v>
      </c>
      <c r="Z762" s="47" t="s">
        <v>965</v>
      </c>
      <c r="AA762" s="47" t="s">
        <v>965</v>
      </c>
      <c r="AB762" s="47" t="s">
        <v>20</v>
      </c>
      <c r="AC762" s="47" t="s">
        <v>20</v>
      </c>
      <c r="AD762" s="47" t="s">
        <v>965</v>
      </c>
      <c r="AE762" s="47" t="s">
        <v>965</v>
      </c>
      <c r="AF762" s="47" t="s">
        <v>965</v>
      </c>
      <c r="AG762" s="47" t="s">
        <v>965</v>
      </c>
      <c r="AH762" s="47" t="s">
        <v>965</v>
      </c>
      <c r="AI762" s="47" t="s">
        <v>20</v>
      </c>
      <c r="AJ762" s="47" t="s">
        <v>20</v>
      </c>
      <c r="AK762" s="47" t="s">
        <v>965</v>
      </c>
      <c r="AL762" s="47" t="s">
        <v>965</v>
      </c>
      <c r="AM762" s="47" t="s">
        <v>965</v>
      </c>
      <c r="AN762" s="47" t="s">
        <v>970</v>
      </c>
      <c r="AO762" s="47" t="s">
        <v>967</v>
      </c>
      <c r="AP762" s="47" t="s">
        <v>20</v>
      </c>
      <c r="AQ762" s="47" t="s">
        <v>20</v>
      </c>
      <c r="AR762" s="47" t="s">
        <v>20</v>
      </c>
      <c r="AS762" s="47" t="s">
        <v>967</v>
      </c>
      <c r="AT762" s="47" t="s">
        <v>968</v>
      </c>
      <c r="AU762" s="47" t="s">
        <v>968</v>
      </c>
      <c r="AV762" s="47" t="s">
        <v>965</v>
      </c>
      <c r="AW762" s="47" t="s">
        <v>20</v>
      </c>
      <c r="AX762" s="47" t="s">
        <v>20</v>
      </c>
      <c r="AY762" s="42">
        <f>COUNTIFS($T762:$AX762,"P")</f>
        <v>15</v>
      </c>
      <c r="AZ762" s="42">
        <f>COUNTIFS($T762:$AX762,"HD")/2</f>
        <v>0</v>
      </c>
      <c r="BA762" s="42">
        <f>COUNTIFS($T762:$AX762,"DO")</f>
        <v>11</v>
      </c>
      <c r="BB762" s="1">
        <f>COUNTIFS($T762:$AX762,"UPL")</f>
        <v>0</v>
      </c>
      <c r="BC762" s="42">
        <f>COUNTIFS($T762:$AX762,"LWP")</f>
        <v>0</v>
      </c>
      <c r="BD762" s="42">
        <f>SUM(COUNTIFS($T762:$AX762,{"PAT","MAT"}))</f>
        <v>0</v>
      </c>
      <c r="BE762" s="42">
        <f>COUNTIFS($T762:$AX762,"HO")</f>
        <v>0</v>
      </c>
      <c r="BF762" s="42">
        <f>COUNTIFS($T762:$AX762,"NA")</f>
        <v>0</v>
      </c>
      <c r="BG762" s="42">
        <f>COUNTIFS($T762:$AX762,"PL")</f>
        <v>2</v>
      </c>
      <c r="BH762" s="42">
        <f>COUNTIFS($T762:$AX762,"CL")</f>
        <v>2</v>
      </c>
      <c r="BI762" s="42">
        <f>COUNTIFS($T762:$AX762,"BL")</f>
        <v>1</v>
      </c>
      <c r="BJ762" s="42">
        <f>COUNTIFS($T762:$AX762,"CO")</f>
        <v>0</v>
      </c>
      <c r="BK762" s="42">
        <f t="shared" si="69"/>
        <v>5</v>
      </c>
      <c r="BL762" s="42">
        <f t="shared" si="70"/>
        <v>0</v>
      </c>
      <c r="BM762" s="42">
        <f t="shared" si="71"/>
        <v>1</v>
      </c>
      <c r="BN762" s="42">
        <f>SUM(AY762:BJ762)+SUM(COUNTIFS(Q762:AX762,{"TERM","RESIGNED"}))</f>
        <v>31</v>
      </c>
      <c r="BO762" s="1" t="s">
        <v>45</v>
      </c>
      <c r="BP762" s="42" t="s">
        <v>1018</v>
      </c>
      <c r="BQ762" s="34"/>
    </row>
    <row r="763" spans="1:69" x14ac:dyDescent="0.25">
      <c r="A763" s="32">
        <f t="shared" si="72"/>
        <v>761</v>
      </c>
      <c r="B763" s="1" t="s">
        <v>172</v>
      </c>
      <c r="C763" s="1">
        <v>104922</v>
      </c>
      <c r="D763" s="27">
        <v>104922</v>
      </c>
      <c r="E763" s="1" t="s">
        <v>946</v>
      </c>
      <c r="F763" s="34" t="s">
        <v>935</v>
      </c>
      <c r="G763" s="34" t="s">
        <v>190</v>
      </c>
      <c r="H763" s="30">
        <v>44946</v>
      </c>
      <c r="I763" s="30" t="s">
        <v>39</v>
      </c>
      <c r="J763" s="30" t="s">
        <v>39</v>
      </c>
      <c r="K763" s="42">
        <f t="shared" ca="1" si="67"/>
        <v>356</v>
      </c>
      <c r="L763" s="44" t="str">
        <f t="shared" si="68"/>
        <v>Billable</v>
      </c>
      <c r="M763" s="34" t="s">
        <v>187</v>
      </c>
      <c r="N763" s="1" t="s">
        <v>41</v>
      </c>
      <c r="O763" s="1" t="s">
        <v>42</v>
      </c>
      <c r="P763" s="1"/>
      <c r="Q763" s="1"/>
      <c r="R763" s="1" t="s">
        <v>43</v>
      </c>
      <c r="S763" s="33" t="s">
        <v>302</v>
      </c>
      <c r="T763" s="47" t="s">
        <v>965</v>
      </c>
      <c r="U763" s="47" t="s">
        <v>20</v>
      </c>
      <c r="V763" s="47" t="s">
        <v>20</v>
      </c>
      <c r="W763" s="47" t="s">
        <v>965</v>
      </c>
      <c r="X763" s="47" t="s">
        <v>965</v>
      </c>
      <c r="Y763" s="47" t="s">
        <v>965</v>
      </c>
      <c r="Z763" s="47" t="s">
        <v>965</v>
      </c>
      <c r="AA763" s="47" t="s">
        <v>965</v>
      </c>
      <c r="AB763" s="47" t="s">
        <v>20</v>
      </c>
      <c r="AC763" s="47" t="s">
        <v>20</v>
      </c>
      <c r="AD763" s="47" t="s">
        <v>965</v>
      </c>
      <c r="AE763" s="47" t="s">
        <v>965</v>
      </c>
      <c r="AF763" s="47" t="s">
        <v>965</v>
      </c>
      <c r="AG763" s="47" t="s">
        <v>965</v>
      </c>
      <c r="AH763" s="47" t="s">
        <v>965</v>
      </c>
      <c r="AI763" s="47" t="s">
        <v>20</v>
      </c>
      <c r="AJ763" s="47" t="s">
        <v>20</v>
      </c>
      <c r="AK763" s="47" t="s">
        <v>965</v>
      </c>
      <c r="AL763" s="47" t="s">
        <v>968</v>
      </c>
      <c r="AM763" s="47" t="s">
        <v>968</v>
      </c>
      <c r="AN763" s="47" t="s">
        <v>968</v>
      </c>
      <c r="AO763" s="47" t="s">
        <v>968</v>
      </c>
      <c r="AP763" s="47" t="s">
        <v>20</v>
      </c>
      <c r="AQ763" s="47" t="s">
        <v>20</v>
      </c>
      <c r="AR763" s="47" t="s">
        <v>20</v>
      </c>
      <c r="AS763" s="47" t="s">
        <v>967</v>
      </c>
      <c r="AT763" s="47" t="s">
        <v>967</v>
      </c>
      <c r="AU763" s="47" t="s">
        <v>967</v>
      </c>
      <c r="AV763" s="47" t="s">
        <v>968</v>
      </c>
      <c r="AW763" s="47" t="s">
        <v>20</v>
      </c>
      <c r="AX763" s="47" t="s">
        <v>20</v>
      </c>
      <c r="AY763" s="42">
        <f>COUNTIFS($T763:$AX763,"P")</f>
        <v>12</v>
      </c>
      <c r="AZ763" s="42">
        <f>COUNTIFS($T763:$AX763,"HD")/2</f>
        <v>0</v>
      </c>
      <c r="BA763" s="42">
        <f>COUNTIFS($T763:$AX763,"DO")</f>
        <v>11</v>
      </c>
      <c r="BB763" s="1">
        <f>COUNTIFS($T763:$AX763,"UPL")</f>
        <v>0</v>
      </c>
      <c r="BC763" s="42">
        <f>COUNTIFS($T763:$AX763,"LWP")</f>
        <v>0</v>
      </c>
      <c r="BD763" s="42">
        <f>SUM(COUNTIFS($T763:$AX763,{"PAT","MAT"}))</f>
        <v>0</v>
      </c>
      <c r="BE763" s="42">
        <f>COUNTIFS($T763:$AX763,"HO")</f>
        <v>0</v>
      </c>
      <c r="BF763" s="42">
        <f>COUNTIFS($T763:$AX763,"NA")</f>
        <v>0</v>
      </c>
      <c r="BG763" s="42">
        <f>COUNTIFS($T763:$AX763,"PL")</f>
        <v>5</v>
      </c>
      <c r="BH763" s="42">
        <f>COUNTIFS($T763:$AX763,"CL")</f>
        <v>3</v>
      </c>
      <c r="BI763" s="42">
        <f>COUNTIFS($T763:$AX763,"BL")</f>
        <v>0</v>
      </c>
      <c r="BJ763" s="42">
        <f>COUNTIFS($T763:$AX763,"CO")</f>
        <v>0</v>
      </c>
      <c r="BK763" s="42">
        <f t="shared" si="69"/>
        <v>8</v>
      </c>
      <c r="BL763" s="42">
        <f t="shared" si="70"/>
        <v>0</v>
      </c>
      <c r="BM763" s="42">
        <f t="shared" si="71"/>
        <v>0</v>
      </c>
      <c r="BN763" s="42">
        <f>SUM(AY763:BJ763)+SUM(COUNTIFS(Q763:AX763,{"TERM","RESIGNED"}))</f>
        <v>31</v>
      </c>
      <c r="BO763" s="1" t="s">
        <v>45</v>
      </c>
      <c r="BP763" s="42" t="s">
        <v>1019</v>
      </c>
      <c r="BQ763" s="34"/>
    </row>
    <row r="764" spans="1:69" x14ac:dyDescent="0.25">
      <c r="A764" s="32">
        <f t="shared" si="72"/>
        <v>762</v>
      </c>
      <c r="B764" s="1" t="s">
        <v>172</v>
      </c>
      <c r="C764" s="1">
        <v>104923</v>
      </c>
      <c r="D764" s="27">
        <v>104923</v>
      </c>
      <c r="E764" s="1" t="s">
        <v>945</v>
      </c>
      <c r="F764" s="34" t="s">
        <v>907</v>
      </c>
      <c r="G764" s="34" t="s">
        <v>190</v>
      </c>
      <c r="H764" s="30">
        <v>44946</v>
      </c>
      <c r="I764" s="30" t="s">
        <v>39</v>
      </c>
      <c r="J764" s="30" t="s">
        <v>39</v>
      </c>
      <c r="K764" s="42">
        <f t="shared" ca="1" si="67"/>
        <v>356</v>
      </c>
      <c r="L764" s="44" t="str">
        <f t="shared" si="68"/>
        <v>Billable</v>
      </c>
      <c r="M764" s="34" t="s">
        <v>187</v>
      </c>
      <c r="N764" s="1" t="s">
        <v>41</v>
      </c>
      <c r="O764" s="1" t="s">
        <v>42</v>
      </c>
      <c r="P764" s="1"/>
      <c r="Q764" s="1"/>
      <c r="R764" s="1" t="s">
        <v>43</v>
      </c>
      <c r="S764" s="33" t="s">
        <v>304</v>
      </c>
      <c r="T764" s="47" t="s">
        <v>965</v>
      </c>
      <c r="U764" s="47" t="s">
        <v>20</v>
      </c>
      <c r="V764" s="47" t="s">
        <v>20</v>
      </c>
      <c r="W764" s="47" t="s">
        <v>967</v>
      </c>
      <c r="X764" s="47" t="s">
        <v>967</v>
      </c>
      <c r="Y764" s="47" t="s">
        <v>968</v>
      </c>
      <c r="Z764" s="47" t="s">
        <v>968</v>
      </c>
      <c r="AA764" s="47" t="s">
        <v>968</v>
      </c>
      <c r="AB764" s="47" t="s">
        <v>20</v>
      </c>
      <c r="AC764" s="47" t="s">
        <v>20</v>
      </c>
      <c r="AD764" s="47" t="s">
        <v>965</v>
      </c>
      <c r="AE764" s="47" t="s">
        <v>965</v>
      </c>
      <c r="AF764" s="47" t="s">
        <v>965</v>
      </c>
      <c r="AG764" s="47" t="s">
        <v>965</v>
      </c>
      <c r="AH764" s="47" t="s">
        <v>965</v>
      </c>
      <c r="AI764" s="47" t="s">
        <v>20</v>
      </c>
      <c r="AJ764" s="47" t="s">
        <v>20</v>
      </c>
      <c r="AK764" s="47" t="s">
        <v>965</v>
      </c>
      <c r="AL764" s="47" t="s">
        <v>965</v>
      </c>
      <c r="AM764" s="47" t="s">
        <v>965</v>
      </c>
      <c r="AN764" s="47" t="s">
        <v>965</v>
      </c>
      <c r="AO764" s="47" t="s">
        <v>965</v>
      </c>
      <c r="AP764" s="47" t="s">
        <v>20</v>
      </c>
      <c r="AQ764" s="47" t="s">
        <v>20</v>
      </c>
      <c r="AR764" s="47" t="s">
        <v>20</v>
      </c>
      <c r="AS764" s="47" t="s">
        <v>967</v>
      </c>
      <c r="AT764" s="47" t="s">
        <v>965</v>
      </c>
      <c r="AU764" s="47" t="s">
        <v>965</v>
      </c>
      <c r="AV764" s="47" t="s">
        <v>968</v>
      </c>
      <c r="AW764" s="47" t="s">
        <v>20</v>
      </c>
      <c r="AX764" s="47" t="s">
        <v>20</v>
      </c>
      <c r="AY764" s="42">
        <f>COUNTIFS($T764:$AX764,"P")</f>
        <v>13</v>
      </c>
      <c r="AZ764" s="42">
        <f>COUNTIFS($T764:$AX764,"HD")/2</f>
        <v>0</v>
      </c>
      <c r="BA764" s="42">
        <f>COUNTIFS($T764:$AX764,"DO")</f>
        <v>11</v>
      </c>
      <c r="BB764" s="1">
        <f>COUNTIFS($T764:$AX764,"UPL")</f>
        <v>0</v>
      </c>
      <c r="BC764" s="42">
        <f>COUNTIFS($T764:$AX764,"LWP")</f>
        <v>0</v>
      </c>
      <c r="BD764" s="42">
        <f>SUM(COUNTIFS($T764:$AX764,{"PAT","MAT"}))</f>
        <v>0</v>
      </c>
      <c r="BE764" s="42">
        <f>COUNTIFS($T764:$AX764,"HO")</f>
        <v>0</v>
      </c>
      <c r="BF764" s="42">
        <f>COUNTIFS($T764:$AX764,"NA")</f>
        <v>0</v>
      </c>
      <c r="BG764" s="42">
        <f>COUNTIFS($T764:$AX764,"PL")</f>
        <v>4</v>
      </c>
      <c r="BH764" s="42">
        <f>COUNTIFS($T764:$AX764,"CL")</f>
        <v>3</v>
      </c>
      <c r="BI764" s="42">
        <f>COUNTIFS($T764:$AX764,"BL")</f>
        <v>0</v>
      </c>
      <c r="BJ764" s="42">
        <f>COUNTIFS($T764:$AX764,"CO")</f>
        <v>0</v>
      </c>
      <c r="BK764" s="42">
        <f t="shared" si="69"/>
        <v>7</v>
      </c>
      <c r="BL764" s="42">
        <f t="shared" si="70"/>
        <v>0</v>
      </c>
      <c r="BM764" s="42">
        <f t="shared" si="71"/>
        <v>1</v>
      </c>
      <c r="BN764" s="42">
        <f>SUM(AY764:BJ764)+SUM(COUNTIFS(Q764:AX764,{"TERM","RESIGNED"}))</f>
        <v>31</v>
      </c>
      <c r="BO764" s="1" t="s">
        <v>45</v>
      </c>
      <c r="BP764" s="42" t="s">
        <v>1025</v>
      </c>
      <c r="BQ764" s="34"/>
    </row>
    <row r="765" spans="1:69" x14ac:dyDescent="0.25">
      <c r="A765" s="32">
        <f t="shared" si="72"/>
        <v>763</v>
      </c>
      <c r="B765" s="1" t="s">
        <v>172</v>
      </c>
      <c r="C765" s="1">
        <v>104933</v>
      </c>
      <c r="D765" s="27">
        <v>104933</v>
      </c>
      <c r="E765" s="1" t="s">
        <v>946</v>
      </c>
      <c r="F765" s="34" t="s">
        <v>908</v>
      </c>
      <c r="G765" s="34" t="s">
        <v>123</v>
      </c>
      <c r="H765" s="30">
        <v>44946</v>
      </c>
      <c r="I765" s="30" t="s">
        <v>39</v>
      </c>
      <c r="J765" s="30" t="s">
        <v>39</v>
      </c>
      <c r="K765" s="42">
        <f t="shared" ca="1" si="67"/>
        <v>356</v>
      </c>
      <c r="L765" s="44" t="str">
        <f t="shared" si="68"/>
        <v>Billable</v>
      </c>
      <c r="M765" s="34" t="s">
        <v>124</v>
      </c>
      <c r="N765" s="1" t="s">
        <v>41</v>
      </c>
      <c r="O765" s="1" t="s">
        <v>42</v>
      </c>
      <c r="P765" s="1"/>
      <c r="Q765" s="1"/>
      <c r="R765" s="1" t="s">
        <v>43</v>
      </c>
      <c r="S765" s="33" t="s">
        <v>542</v>
      </c>
      <c r="T765" s="47" t="s">
        <v>965</v>
      </c>
      <c r="U765" s="47" t="s">
        <v>20</v>
      </c>
      <c r="V765" s="47" t="s">
        <v>20</v>
      </c>
      <c r="W765" s="47" t="s">
        <v>967</v>
      </c>
      <c r="X765" s="47" t="s">
        <v>967</v>
      </c>
      <c r="Y765" s="47" t="s">
        <v>967</v>
      </c>
      <c r="Z765" s="47" t="s">
        <v>968</v>
      </c>
      <c r="AA765" s="47" t="s">
        <v>968</v>
      </c>
      <c r="AB765" s="47" t="s">
        <v>20</v>
      </c>
      <c r="AC765" s="47" t="s">
        <v>20</v>
      </c>
      <c r="AD765" s="47" t="s">
        <v>965</v>
      </c>
      <c r="AE765" s="47" t="s">
        <v>965</v>
      </c>
      <c r="AF765" s="47" t="s">
        <v>965</v>
      </c>
      <c r="AG765" s="47" t="s">
        <v>965</v>
      </c>
      <c r="AH765" s="47" t="s">
        <v>965</v>
      </c>
      <c r="AI765" s="47" t="s">
        <v>20</v>
      </c>
      <c r="AJ765" s="47" t="s">
        <v>20</v>
      </c>
      <c r="AK765" s="47" t="s">
        <v>965</v>
      </c>
      <c r="AL765" s="47" t="s">
        <v>965</v>
      </c>
      <c r="AM765" s="47" t="s">
        <v>965</v>
      </c>
      <c r="AN765" s="47" t="s">
        <v>965</v>
      </c>
      <c r="AO765" s="47" t="s">
        <v>965</v>
      </c>
      <c r="AP765" s="47" t="s">
        <v>20</v>
      </c>
      <c r="AQ765" s="47" t="s">
        <v>20</v>
      </c>
      <c r="AR765" s="47" t="s">
        <v>20</v>
      </c>
      <c r="AS765" s="47" t="s">
        <v>965</v>
      </c>
      <c r="AT765" s="47" t="s">
        <v>965</v>
      </c>
      <c r="AU765" s="47" t="s">
        <v>22</v>
      </c>
      <c r="AV765" s="47" t="s">
        <v>21</v>
      </c>
      <c r="AW765" s="47" t="s">
        <v>20</v>
      </c>
      <c r="AX765" s="47" t="s">
        <v>20</v>
      </c>
      <c r="AY765" s="42">
        <f>COUNTIFS($T765:$AX765,"P")</f>
        <v>13</v>
      </c>
      <c r="AZ765" s="42">
        <f>COUNTIFS($T765:$AX765,"HD")/2</f>
        <v>0</v>
      </c>
      <c r="BA765" s="42">
        <f>COUNTIFS($T765:$AX765,"DO")</f>
        <v>11</v>
      </c>
      <c r="BB765" s="1">
        <f>COUNTIFS($T765:$AX765,"UPL")</f>
        <v>1</v>
      </c>
      <c r="BC765" s="42">
        <f>COUNTIFS($T765:$AX765,"LWP")</f>
        <v>1</v>
      </c>
      <c r="BD765" s="42">
        <f>SUM(COUNTIFS($T765:$AX765,{"PAT","MAT"}))</f>
        <v>0</v>
      </c>
      <c r="BE765" s="42">
        <f>COUNTIFS($T765:$AX765,"HO")</f>
        <v>0</v>
      </c>
      <c r="BF765" s="42">
        <f>COUNTIFS($T765:$AX765,"NA")</f>
        <v>0</v>
      </c>
      <c r="BG765" s="42">
        <f>COUNTIFS($T765:$AX765,"PL")</f>
        <v>2</v>
      </c>
      <c r="BH765" s="42">
        <f>COUNTIFS($T765:$AX765,"CL")</f>
        <v>3</v>
      </c>
      <c r="BI765" s="42">
        <f>COUNTIFS($T765:$AX765,"BL")</f>
        <v>0</v>
      </c>
      <c r="BJ765" s="42">
        <f>COUNTIFS($T765:$AX765,"CO")</f>
        <v>0</v>
      </c>
      <c r="BK765" s="42">
        <f t="shared" si="69"/>
        <v>5</v>
      </c>
      <c r="BL765" s="42">
        <f t="shared" si="70"/>
        <v>0</v>
      </c>
      <c r="BM765" s="42">
        <f t="shared" si="71"/>
        <v>1</v>
      </c>
      <c r="BN765" s="42">
        <f>SUM(AY765:BJ765)+SUM(COUNTIFS(Q765:AX765,{"TERM","RESIGNED"}))</f>
        <v>31</v>
      </c>
      <c r="BO765" s="1" t="s">
        <v>45</v>
      </c>
      <c r="BP765" s="42" t="s">
        <v>1018</v>
      </c>
      <c r="BQ765" s="34"/>
    </row>
    <row r="766" spans="1:69" x14ac:dyDescent="0.25">
      <c r="A766" s="32">
        <f t="shared" si="72"/>
        <v>764</v>
      </c>
      <c r="B766" s="1" t="s">
        <v>172</v>
      </c>
      <c r="C766" s="1">
        <v>104940</v>
      </c>
      <c r="D766" s="27">
        <v>104940</v>
      </c>
      <c r="E766" s="1" t="s">
        <v>946</v>
      </c>
      <c r="F766" s="34" t="s">
        <v>909</v>
      </c>
      <c r="G766" s="34" t="s">
        <v>123</v>
      </c>
      <c r="H766" s="30">
        <v>44946</v>
      </c>
      <c r="I766" s="30" t="s">
        <v>39</v>
      </c>
      <c r="J766" s="30" t="s">
        <v>39</v>
      </c>
      <c r="K766" s="42">
        <f t="shared" ca="1" si="67"/>
        <v>356</v>
      </c>
      <c r="L766" s="44" t="str">
        <f t="shared" si="68"/>
        <v>Billable</v>
      </c>
      <c r="M766" s="34" t="s">
        <v>124</v>
      </c>
      <c r="N766" s="1" t="s">
        <v>41</v>
      </c>
      <c r="O766" s="1" t="s">
        <v>42</v>
      </c>
      <c r="P766" s="1"/>
      <c r="Q766" s="1"/>
      <c r="R766" s="1" t="s">
        <v>43</v>
      </c>
      <c r="S766" s="33" t="s">
        <v>126</v>
      </c>
      <c r="T766" s="47" t="s">
        <v>967</v>
      </c>
      <c r="U766" s="47" t="s">
        <v>20</v>
      </c>
      <c r="V766" s="47" t="s">
        <v>20</v>
      </c>
      <c r="W766" s="47" t="s">
        <v>967</v>
      </c>
      <c r="X766" s="47" t="s">
        <v>965</v>
      </c>
      <c r="Y766" s="47" t="s">
        <v>965</v>
      </c>
      <c r="Z766" s="47" t="s">
        <v>965</v>
      </c>
      <c r="AA766" s="47" t="s">
        <v>965</v>
      </c>
      <c r="AB766" s="47" t="s">
        <v>20</v>
      </c>
      <c r="AC766" s="47" t="s">
        <v>20</v>
      </c>
      <c r="AD766" s="47" t="s">
        <v>965</v>
      </c>
      <c r="AE766" s="47" t="s">
        <v>965</v>
      </c>
      <c r="AF766" s="47" t="s">
        <v>965</v>
      </c>
      <c r="AG766" s="47" t="s">
        <v>965</v>
      </c>
      <c r="AH766" s="47" t="s">
        <v>965</v>
      </c>
      <c r="AI766" s="47" t="s">
        <v>20</v>
      </c>
      <c r="AJ766" s="47" t="s">
        <v>20</v>
      </c>
      <c r="AK766" s="47" t="s">
        <v>965</v>
      </c>
      <c r="AL766" s="47" t="s">
        <v>965</v>
      </c>
      <c r="AM766" s="47" t="s">
        <v>965</v>
      </c>
      <c r="AN766" s="47" t="s">
        <v>965</v>
      </c>
      <c r="AO766" s="47" t="s">
        <v>967</v>
      </c>
      <c r="AP766" s="47" t="s">
        <v>20</v>
      </c>
      <c r="AQ766" s="47" t="s">
        <v>20</v>
      </c>
      <c r="AR766" s="47" t="s">
        <v>20</v>
      </c>
      <c r="AS766" s="47" t="s">
        <v>965</v>
      </c>
      <c r="AT766" s="47" t="s">
        <v>965</v>
      </c>
      <c r="AU766" s="47" t="s">
        <v>965</v>
      </c>
      <c r="AV766" s="47" t="s">
        <v>965</v>
      </c>
      <c r="AW766" s="47" t="s">
        <v>20</v>
      </c>
      <c r="AX766" s="47" t="s">
        <v>20</v>
      </c>
      <c r="AY766" s="42">
        <f>COUNTIFS($T766:$AX766,"P")</f>
        <v>17</v>
      </c>
      <c r="AZ766" s="42">
        <f>COUNTIFS($T766:$AX766,"HD")/2</f>
        <v>0</v>
      </c>
      <c r="BA766" s="42">
        <f>COUNTIFS($T766:$AX766,"DO")</f>
        <v>11</v>
      </c>
      <c r="BB766" s="1">
        <f>COUNTIFS($T766:$AX766,"UPL")</f>
        <v>0</v>
      </c>
      <c r="BC766" s="42">
        <f>COUNTIFS($T766:$AX766,"LWP")</f>
        <v>0</v>
      </c>
      <c r="BD766" s="42">
        <f>SUM(COUNTIFS($T766:$AX766,{"PAT","MAT"}))</f>
        <v>0</v>
      </c>
      <c r="BE766" s="42">
        <f>COUNTIFS($T766:$AX766,"HO")</f>
        <v>0</v>
      </c>
      <c r="BF766" s="42">
        <f>COUNTIFS($T766:$AX766,"NA")</f>
        <v>0</v>
      </c>
      <c r="BG766" s="42">
        <f>COUNTIFS($T766:$AX766,"PL")</f>
        <v>0</v>
      </c>
      <c r="BH766" s="42">
        <f>COUNTIFS($T766:$AX766,"CL")</f>
        <v>3</v>
      </c>
      <c r="BI766" s="42">
        <f>COUNTIFS($T766:$AX766,"BL")</f>
        <v>0</v>
      </c>
      <c r="BJ766" s="42">
        <f>COUNTIFS($T766:$AX766,"CO")</f>
        <v>0</v>
      </c>
      <c r="BK766" s="42">
        <f t="shared" si="69"/>
        <v>3</v>
      </c>
      <c r="BL766" s="42">
        <f t="shared" si="70"/>
        <v>1</v>
      </c>
      <c r="BM766" s="42">
        <f t="shared" si="71"/>
        <v>1</v>
      </c>
      <c r="BN766" s="42">
        <f>SUM(AY766:BJ766)+SUM(COUNTIFS(Q766:AX766,{"TERM","RESIGNED"}))</f>
        <v>31</v>
      </c>
      <c r="BO766" s="1" t="s">
        <v>45</v>
      </c>
      <c r="BP766" s="42" t="s">
        <v>1018</v>
      </c>
      <c r="BQ766" s="34"/>
    </row>
    <row r="767" spans="1:69" x14ac:dyDescent="0.25">
      <c r="A767" s="32">
        <f t="shared" si="72"/>
        <v>765</v>
      </c>
      <c r="B767" s="1" t="s">
        <v>172</v>
      </c>
      <c r="C767" s="1">
        <v>104961</v>
      </c>
      <c r="D767" s="27">
        <v>104961</v>
      </c>
      <c r="E767" s="1" t="s">
        <v>946</v>
      </c>
      <c r="F767" s="34" t="s">
        <v>910</v>
      </c>
      <c r="G767" s="34" t="s">
        <v>123</v>
      </c>
      <c r="H767" s="30">
        <v>44950</v>
      </c>
      <c r="I767" s="30" t="s">
        <v>39</v>
      </c>
      <c r="J767" s="30" t="s">
        <v>39</v>
      </c>
      <c r="K767" s="42">
        <f t="shared" ca="1" si="67"/>
        <v>352</v>
      </c>
      <c r="L767" s="44" t="str">
        <f t="shared" si="68"/>
        <v>Billable</v>
      </c>
      <c r="M767" s="34" t="s">
        <v>124</v>
      </c>
      <c r="N767" s="1" t="s">
        <v>41</v>
      </c>
      <c r="O767" s="1" t="s">
        <v>42</v>
      </c>
      <c r="P767" s="1"/>
      <c r="Q767" s="1"/>
      <c r="R767" s="1" t="s">
        <v>43</v>
      </c>
      <c r="S767" s="33" t="s">
        <v>126</v>
      </c>
      <c r="T767" s="47" t="s">
        <v>965</v>
      </c>
      <c r="U767" s="47" t="s">
        <v>20</v>
      </c>
      <c r="V767" s="47" t="s">
        <v>20</v>
      </c>
      <c r="W767" s="47" t="s">
        <v>968</v>
      </c>
      <c r="X767" s="47" t="s">
        <v>968</v>
      </c>
      <c r="Y767" s="47" t="s">
        <v>22</v>
      </c>
      <c r="Z767" s="47" t="s">
        <v>965</v>
      </c>
      <c r="AA767" s="47" t="s">
        <v>965</v>
      </c>
      <c r="AB767" s="47" t="s">
        <v>20</v>
      </c>
      <c r="AC767" s="47" t="s">
        <v>20</v>
      </c>
      <c r="AD767" s="47" t="s">
        <v>967</v>
      </c>
      <c r="AE767" s="47" t="s">
        <v>965</v>
      </c>
      <c r="AF767" s="47" t="s">
        <v>965</v>
      </c>
      <c r="AG767" s="47" t="s">
        <v>965</v>
      </c>
      <c r="AH767" s="47" t="s">
        <v>965</v>
      </c>
      <c r="AI767" s="47" t="s">
        <v>20</v>
      </c>
      <c r="AJ767" s="47" t="s">
        <v>20</v>
      </c>
      <c r="AK767" s="47" t="s">
        <v>965</v>
      </c>
      <c r="AL767" s="47" t="s">
        <v>965</v>
      </c>
      <c r="AM767" s="47" t="s">
        <v>965</v>
      </c>
      <c r="AN767" s="47" t="s">
        <v>965</v>
      </c>
      <c r="AO767" s="47" t="s">
        <v>965</v>
      </c>
      <c r="AP767" s="47" t="s">
        <v>20</v>
      </c>
      <c r="AQ767" s="47" t="s">
        <v>20</v>
      </c>
      <c r="AR767" s="47" t="s">
        <v>20</v>
      </c>
      <c r="AS767" s="47" t="s">
        <v>965</v>
      </c>
      <c r="AT767" s="47" t="s">
        <v>965</v>
      </c>
      <c r="AU767" s="47" t="s">
        <v>22</v>
      </c>
      <c r="AV767" s="47" t="s">
        <v>967</v>
      </c>
      <c r="AW767" s="47" t="s">
        <v>20</v>
      </c>
      <c r="AX767" s="47" t="s">
        <v>20</v>
      </c>
      <c r="AY767" s="42">
        <f>COUNTIFS($T767:$AX767,"P")</f>
        <v>14</v>
      </c>
      <c r="AZ767" s="42">
        <f>COUNTIFS($T767:$AX767,"HD")/2</f>
        <v>0</v>
      </c>
      <c r="BA767" s="42">
        <f>COUNTIFS($T767:$AX767,"DO")</f>
        <v>11</v>
      </c>
      <c r="BB767" s="1">
        <f>COUNTIFS($T767:$AX767,"UPL")</f>
        <v>0</v>
      </c>
      <c r="BC767" s="42">
        <f>COUNTIFS($T767:$AX767,"LWP")</f>
        <v>2</v>
      </c>
      <c r="BD767" s="42">
        <f>SUM(COUNTIFS($T767:$AX767,{"PAT","MAT"}))</f>
        <v>0</v>
      </c>
      <c r="BE767" s="42">
        <f>COUNTIFS($T767:$AX767,"HO")</f>
        <v>0</v>
      </c>
      <c r="BF767" s="42">
        <f>COUNTIFS($T767:$AX767,"NA")</f>
        <v>0</v>
      </c>
      <c r="BG767" s="42">
        <f>COUNTIFS($T767:$AX767,"PL")</f>
        <v>2</v>
      </c>
      <c r="BH767" s="42">
        <f>COUNTIFS($T767:$AX767,"CL")</f>
        <v>2</v>
      </c>
      <c r="BI767" s="42">
        <f>COUNTIFS($T767:$AX767,"BL")</f>
        <v>0</v>
      </c>
      <c r="BJ767" s="42">
        <f>COUNTIFS($T767:$AX767,"CO")</f>
        <v>0</v>
      </c>
      <c r="BK767" s="42">
        <f t="shared" si="69"/>
        <v>4</v>
      </c>
      <c r="BL767" s="42">
        <f t="shared" si="70"/>
        <v>0</v>
      </c>
      <c r="BM767" s="42">
        <f t="shared" si="71"/>
        <v>1</v>
      </c>
      <c r="BN767" s="42">
        <f>SUM(AY767:BJ767)+SUM(COUNTIFS(Q767:AX767,{"TERM","RESIGNED"}))</f>
        <v>31</v>
      </c>
      <c r="BO767" s="1" t="s">
        <v>45</v>
      </c>
      <c r="BP767" s="42" t="s">
        <v>1018</v>
      </c>
      <c r="BQ767" s="34"/>
    </row>
    <row r="768" spans="1:69" x14ac:dyDescent="0.25">
      <c r="A768" s="32">
        <f t="shared" si="72"/>
        <v>766</v>
      </c>
      <c r="B768" s="1" t="s">
        <v>172</v>
      </c>
      <c r="C768" s="1">
        <v>104964</v>
      </c>
      <c r="D768" s="27">
        <v>104964</v>
      </c>
      <c r="E768" s="1" t="s">
        <v>946</v>
      </c>
      <c r="F768" s="34" t="s">
        <v>911</v>
      </c>
      <c r="G768" s="34" t="s">
        <v>123</v>
      </c>
      <c r="H768" s="30">
        <v>44950</v>
      </c>
      <c r="I768" s="30" t="s">
        <v>39</v>
      </c>
      <c r="J768" s="30" t="s">
        <v>39</v>
      </c>
      <c r="K768" s="42">
        <f t="shared" ca="1" si="67"/>
        <v>352</v>
      </c>
      <c r="L768" s="44" t="str">
        <f t="shared" si="68"/>
        <v>Billable</v>
      </c>
      <c r="M768" s="34" t="s">
        <v>124</v>
      </c>
      <c r="N768" s="1" t="s">
        <v>41</v>
      </c>
      <c r="O768" s="1" t="s">
        <v>42</v>
      </c>
      <c r="P768" s="1"/>
      <c r="Q768" s="1"/>
      <c r="R768" s="1" t="s">
        <v>43</v>
      </c>
      <c r="S768" s="33" t="s">
        <v>364</v>
      </c>
      <c r="T768" s="47" t="s">
        <v>965</v>
      </c>
      <c r="U768" s="47" t="s">
        <v>20</v>
      </c>
      <c r="V768" s="47" t="s">
        <v>20</v>
      </c>
      <c r="W768" s="47" t="s">
        <v>965</v>
      </c>
      <c r="X768" s="47" t="s">
        <v>965</v>
      </c>
      <c r="Y768" s="47" t="s">
        <v>965</v>
      </c>
      <c r="Z768" s="47" t="s">
        <v>967</v>
      </c>
      <c r="AA768" s="47" t="s">
        <v>967</v>
      </c>
      <c r="AB768" s="47" t="s">
        <v>20</v>
      </c>
      <c r="AC768" s="47" t="s">
        <v>20</v>
      </c>
      <c r="AD768" s="47" t="s">
        <v>967</v>
      </c>
      <c r="AE768" s="47" t="s">
        <v>967</v>
      </c>
      <c r="AF768" s="47" t="s">
        <v>967</v>
      </c>
      <c r="AG768" s="47" t="s">
        <v>968</v>
      </c>
      <c r="AH768" s="47" t="s">
        <v>968</v>
      </c>
      <c r="AI768" s="47" t="s">
        <v>20</v>
      </c>
      <c r="AJ768" s="47" t="s">
        <v>20</v>
      </c>
      <c r="AK768" s="47" t="s">
        <v>968</v>
      </c>
      <c r="AL768" s="47" t="s">
        <v>968</v>
      </c>
      <c r="AM768" s="47" t="s">
        <v>968</v>
      </c>
      <c r="AN768" s="47" t="s">
        <v>968</v>
      </c>
      <c r="AO768" s="47" t="s">
        <v>22</v>
      </c>
      <c r="AP768" s="47" t="s">
        <v>20</v>
      </c>
      <c r="AQ768" s="47" t="s">
        <v>20</v>
      </c>
      <c r="AR768" s="47" t="s">
        <v>20</v>
      </c>
      <c r="AS768" s="47" t="s">
        <v>965</v>
      </c>
      <c r="AT768" s="47" t="s">
        <v>965</v>
      </c>
      <c r="AU768" s="47" t="s">
        <v>965</v>
      </c>
      <c r="AV768" s="47" t="s">
        <v>967</v>
      </c>
      <c r="AW768" s="47" t="s">
        <v>20</v>
      </c>
      <c r="AX768" s="47" t="s">
        <v>20</v>
      </c>
      <c r="AY768" s="42">
        <f>COUNTIFS($T768:$AX768,"P")</f>
        <v>7</v>
      </c>
      <c r="AZ768" s="42">
        <f>COUNTIFS($T768:$AX768,"HD")/2</f>
        <v>0</v>
      </c>
      <c r="BA768" s="42">
        <f>COUNTIFS($T768:$AX768,"DO")</f>
        <v>11</v>
      </c>
      <c r="BB768" s="1">
        <f>COUNTIFS($T768:$AX768,"UPL")</f>
        <v>0</v>
      </c>
      <c r="BC768" s="42">
        <f>COUNTIFS($T768:$AX768,"LWP")</f>
        <v>1</v>
      </c>
      <c r="BD768" s="42">
        <f>SUM(COUNTIFS($T768:$AX768,{"PAT","MAT"}))</f>
        <v>0</v>
      </c>
      <c r="BE768" s="42">
        <f>COUNTIFS($T768:$AX768,"HO")</f>
        <v>0</v>
      </c>
      <c r="BF768" s="42">
        <f>COUNTIFS($T768:$AX768,"NA")</f>
        <v>0</v>
      </c>
      <c r="BG768" s="42">
        <f>COUNTIFS($T768:$AX768,"PL")</f>
        <v>6</v>
      </c>
      <c r="BH768" s="42">
        <f>COUNTIFS($T768:$AX768,"CL")</f>
        <v>6</v>
      </c>
      <c r="BI768" s="42">
        <f>COUNTIFS($T768:$AX768,"BL")</f>
        <v>0</v>
      </c>
      <c r="BJ768" s="42">
        <f>COUNTIFS($T768:$AX768,"CO")</f>
        <v>0</v>
      </c>
      <c r="BK768" s="42">
        <f t="shared" si="69"/>
        <v>12</v>
      </c>
      <c r="BL768" s="42">
        <f t="shared" si="70"/>
        <v>0</v>
      </c>
      <c r="BM768" s="42">
        <f t="shared" si="71"/>
        <v>0</v>
      </c>
      <c r="BN768" s="42">
        <f>SUM(AY768:BJ768)+SUM(COUNTIFS(Q768:AX768,{"TERM","RESIGNED"}))</f>
        <v>31</v>
      </c>
      <c r="BO768" s="1" t="s">
        <v>45</v>
      </c>
      <c r="BP768" s="42" t="s">
        <v>1018</v>
      </c>
      <c r="BQ768" s="34"/>
    </row>
    <row r="769" spans="1:69" x14ac:dyDescent="0.25">
      <c r="A769" s="32">
        <f t="shared" si="72"/>
        <v>767</v>
      </c>
      <c r="B769" s="1" t="s">
        <v>172</v>
      </c>
      <c r="C769" s="1">
        <v>104967</v>
      </c>
      <c r="D769" s="27">
        <v>104967</v>
      </c>
      <c r="E769" s="1" t="s">
        <v>946</v>
      </c>
      <c r="F769" s="34" t="s">
        <v>912</v>
      </c>
      <c r="G769" s="34" t="s">
        <v>190</v>
      </c>
      <c r="H769" s="30">
        <v>44950</v>
      </c>
      <c r="I769" s="30" t="s">
        <v>39</v>
      </c>
      <c r="J769" s="30" t="s">
        <v>39</v>
      </c>
      <c r="K769" s="42">
        <f t="shared" ca="1" si="67"/>
        <v>352</v>
      </c>
      <c r="L769" s="44" t="str">
        <f t="shared" si="68"/>
        <v>Billable</v>
      </c>
      <c r="M769" s="34" t="s">
        <v>187</v>
      </c>
      <c r="N769" s="1" t="s">
        <v>41</v>
      </c>
      <c r="O769" s="1" t="s">
        <v>42</v>
      </c>
      <c r="P769" s="1"/>
      <c r="Q769" s="1"/>
      <c r="R769" s="1" t="s">
        <v>43</v>
      </c>
      <c r="S769" s="33" t="s">
        <v>431</v>
      </c>
      <c r="T769" s="47" t="s">
        <v>965</v>
      </c>
      <c r="U769" s="47" t="s">
        <v>20</v>
      </c>
      <c r="V769" s="47" t="s">
        <v>20</v>
      </c>
      <c r="W769" s="47" t="s">
        <v>965</v>
      </c>
      <c r="X769" s="47" t="s">
        <v>965</v>
      </c>
      <c r="Y769" s="47" t="s">
        <v>965</v>
      </c>
      <c r="Z769" s="47" t="s">
        <v>965</v>
      </c>
      <c r="AA769" s="47" t="s">
        <v>965</v>
      </c>
      <c r="AB769" s="47" t="s">
        <v>20</v>
      </c>
      <c r="AC769" s="47" t="s">
        <v>20</v>
      </c>
      <c r="AD769" s="47" t="s">
        <v>965</v>
      </c>
      <c r="AE769" s="47" t="s">
        <v>966</v>
      </c>
      <c r="AF769" s="47" t="s">
        <v>967</v>
      </c>
      <c r="AG769" s="47" t="s">
        <v>967</v>
      </c>
      <c r="AH769" s="47" t="s">
        <v>965</v>
      </c>
      <c r="AI769" s="47" t="s">
        <v>20</v>
      </c>
      <c r="AJ769" s="47" t="s">
        <v>20</v>
      </c>
      <c r="AK769" s="47" t="s">
        <v>965</v>
      </c>
      <c r="AL769" s="47" t="s">
        <v>965</v>
      </c>
      <c r="AM769" s="47" t="s">
        <v>965</v>
      </c>
      <c r="AN769" s="47" t="s">
        <v>965</v>
      </c>
      <c r="AO769" s="47" t="s">
        <v>965</v>
      </c>
      <c r="AP769" s="47" t="s">
        <v>20</v>
      </c>
      <c r="AQ769" s="47" t="s">
        <v>20</v>
      </c>
      <c r="AR769" s="47" t="s">
        <v>20</v>
      </c>
      <c r="AS769" s="47" t="s">
        <v>22</v>
      </c>
      <c r="AT769" s="47" t="s">
        <v>21</v>
      </c>
      <c r="AU769" s="47" t="s">
        <v>22</v>
      </c>
      <c r="AV769" s="47" t="s">
        <v>967</v>
      </c>
      <c r="AW769" s="47" t="s">
        <v>20</v>
      </c>
      <c r="AX769" s="47" t="s">
        <v>20</v>
      </c>
      <c r="AY769" s="42">
        <f>COUNTIFS($T769:$AX769,"P")</f>
        <v>13</v>
      </c>
      <c r="AZ769" s="42">
        <f>COUNTIFS($T769:$AX769,"HD")/2</f>
        <v>0.5</v>
      </c>
      <c r="BA769" s="42">
        <f>COUNTIFS($T769:$AX769,"DO")</f>
        <v>11</v>
      </c>
      <c r="BB769" s="1">
        <f>COUNTIFS($T769:$AX769,"UPL")</f>
        <v>1</v>
      </c>
      <c r="BC769" s="42">
        <f>COUNTIFS($T769:$AX769,"LWP")</f>
        <v>2</v>
      </c>
      <c r="BD769" s="42">
        <f>SUM(COUNTIFS($T769:$AX769,{"PAT","MAT"}))</f>
        <v>0</v>
      </c>
      <c r="BE769" s="42">
        <f>COUNTIFS($T769:$AX769,"HO")</f>
        <v>0</v>
      </c>
      <c r="BF769" s="42">
        <f>COUNTIFS($T769:$AX769,"NA")</f>
        <v>0</v>
      </c>
      <c r="BG769" s="42">
        <f>COUNTIFS($T769:$AX769,"PL")</f>
        <v>0</v>
      </c>
      <c r="BH769" s="42">
        <f>COUNTIFS($T769:$AX769,"CL")</f>
        <v>3</v>
      </c>
      <c r="BI769" s="42">
        <f>COUNTIFS($T769:$AX769,"BL")</f>
        <v>0</v>
      </c>
      <c r="BJ769" s="42">
        <f>COUNTIFS($T769:$AX769,"CO")</f>
        <v>0</v>
      </c>
      <c r="BK769" s="42">
        <f t="shared" si="69"/>
        <v>3</v>
      </c>
      <c r="BL769" s="42">
        <f t="shared" si="70"/>
        <v>0</v>
      </c>
      <c r="BM769" s="42">
        <f t="shared" si="71"/>
        <v>1</v>
      </c>
      <c r="BN769" s="42">
        <f>SUM(AY769:BJ769)+SUM(COUNTIFS(Q769:AX769,{"TERM","RESIGNED"}))</f>
        <v>30.5</v>
      </c>
      <c r="BO769" s="1" t="s">
        <v>45</v>
      </c>
      <c r="BP769" s="42" t="s">
        <v>1018</v>
      </c>
      <c r="BQ769" s="34"/>
    </row>
    <row r="770" spans="1:69" x14ac:dyDescent="0.25">
      <c r="A770" s="32">
        <f t="shared" si="72"/>
        <v>768</v>
      </c>
      <c r="B770" s="1" t="s">
        <v>172</v>
      </c>
      <c r="C770" s="1">
        <v>104976</v>
      </c>
      <c r="D770" s="27">
        <v>104976</v>
      </c>
      <c r="E770" s="1" t="s">
        <v>945</v>
      </c>
      <c r="F770" s="34" t="s">
        <v>914</v>
      </c>
      <c r="G770" s="34" t="s">
        <v>123</v>
      </c>
      <c r="H770" s="30">
        <v>44953</v>
      </c>
      <c r="I770" s="30" t="s">
        <v>39</v>
      </c>
      <c r="J770" s="30" t="s">
        <v>39</v>
      </c>
      <c r="K770" s="42">
        <f t="shared" ca="1" si="67"/>
        <v>349</v>
      </c>
      <c r="L770" s="44" t="str">
        <f t="shared" si="68"/>
        <v>Billable</v>
      </c>
      <c r="M770" s="34" t="s">
        <v>124</v>
      </c>
      <c r="N770" s="1" t="s">
        <v>41</v>
      </c>
      <c r="O770" s="1" t="s">
        <v>42</v>
      </c>
      <c r="P770" s="1"/>
      <c r="Q770" s="1"/>
      <c r="R770" s="1" t="s">
        <v>43</v>
      </c>
      <c r="S770" s="33" t="s">
        <v>142</v>
      </c>
      <c r="T770" s="47" t="s">
        <v>965</v>
      </c>
      <c r="U770" s="47" t="s">
        <v>20</v>
      </c>
      <c r="V770" s="47" t="s">
        <v>20</v>
      </c>
      <c r="W770" s="47" t="s">
        <v>965</v>
      </c>
      <c r="X770" s="47" t="s">
        <v>965</v>
      </c>
      <c r="Y770" s="47" t="s">
        <v>965</v>
      </c>
      <c r="Z770" s="47" t="s">
        <v>965</v>
      </c>
      <c r="AA770" s="47" t="s">
        <v>965</v>
      </c>
      <c r="AB770" s="47" t="s">
        <v>20</v>
      </c>
      <c r="AC770" s="47" t="s">
        <v>20</v>
      </c>
      <c r="AD770" s="47" t="s">
        <v>965</v>
      </c>
      <c r="AE770" s="47" t="s">
        <v>967</v>
      </c>
      <c r="AF770" s="47" t="s">
        <v>967</v>
      </c>
      <c r="AG770" s="47" t="s">
        <v>967</v>
      </c>
      <c r="AH770" s="47" t="s">
        <v>965</v>
      </c>
      <c r="AI770" s="47" t="s">
        <v>20</v>
      </c>
      <c r="AJ770" s="47" t="s">
        <v>20</v>
      </c>
      <c r="AK770" s="47" t="s">
        <v>965</v>
      </c>
      <c r="AL770" s="47" t="s">
        <v>965</v>
      </c>
      <c r="AM770" s="47" t="s">
        <v>965</v>
      </c>
      <c r="AN770" s="47" t="s">
        <v>965</v>
      </c>
      <c r="AO770" s="47" t="s">
        <v>965</v>
      </c>
      <c r="AP770" s="47" t="s">
        <v>20</v>
      </c>
      <c r="AQ770" s="47" t="s">
        <v>20</v>
      </c>
      <c r="AR770" s="47" t="s">
        <v>20</v>
      </c>
      <c r="AS770" s="47" t="s">
        <v>965</v>
      </c>
      <c r="AT770" s="47" t="s">
        <v>965</v>
      </c>
      <c r="AU770" s="47" t="s">
        <v>967</v>
      </c>
      <c r="AV770" s="47" t="s">
        <v>965</v>
      </c>
      <c r="AW770" s="47" t="s">
        <v>20</v>
      </c>
      <c r="AX770" s="47" t="s">
        <v>20</v>
      </c>
      <c r="AY770" s="42">
        <f>COUNTIFS($T770:$AX770,"P")</f>
        <v>16</v>
      </c>
      <c r="AZ770" s="42">
        <f>COUNTIFS($T770:$AX770,"HD")/2</f>
        <v>0</v>
      </c>
      <c r="BA770" s="42">
        <f>COUNTIFS($T770:$AX770,"DO")</f>
        <v>11</v>
      </c>
      <c r="BB770" s="1">
        <f>COUNTIFS($T770:$AX770,"UPL")</f>
        <v>0</v>
      </c>
      <c r="BC770" s="42">
        <f>COUNTIFS($T770:$AX770,"LWP")</f>
        <v>0</v>
      </c>
      <c r="BD770" s="42">
        <f>SUM(COUNTIFS($T770:$AX770,{"PAT","MAT"}))</f>
        <v>0</v>
      </c>
      <c r="BE770" s="42">
        <f>COUNTIFS($T770:$AX770,"HO")</f>
        <v>0</v>
      </c>
      <c r="BF770" s="42">
        <f>COUNTIFS($T770:$AX770,"NA")</f>
        <v>0</v>
      </c>
      <c r="BG770" s="42">
        <f>COUNTIFS($T770:$AX770,"PL")</f>
        <v>0</v>
      </c>
      <c r="BH770" s="42">
        <f>COUNTIFS($T770:$AX770,"CL")</f>
        <v>4</v>
      </c>
      <c r="BI770" s="42">
        <f>COUNTIFS($T770:$AX770,"BL")</f>
        <v>0</v>
      </c>
      <c r="BJ770" s="42">
        <f>COUNTIFS($T770:$AX770,"CO")</f>
        <v>0</v>
      </c>
      <c r="BK770" s="42">
        <f t="shared" si="69"/>
        <v>4</v>
      </c>
      <c r="BL770" s="42">
        <f t="shared" si="70"/>
        <v>0</v>
      </c>
      <c r="BM770" s="42">
        <f t="shared" si="71"/>
        <v>1</v>
      </c>
      <c r="BN770" s="42">
        <f>SUM(AY770:BJ770)+SUM(COUNTIFS(Q770:AX770,{"TERM","RESIGNED"}))</f>
        <v>31</v>
      </c>
      <c r="BO770" s="1" t="s">
        <v>45</v>
      </c>
      <c r="BP770" s="42" t="s">
        <v>1020</v>
      </c>
      <c r="BQ770" s="34"/>
    </row>
    <row r="771" spans="1:69" x14ac:dyDescent="0.25">
      <c r="A771" s="32">
        <f t="shared" si="72"/>
        <v>769</v>
      </c>
      <c r="B771" s="1" t="s">
        <v>172</v>
      </c>
      <c r="C771" s="1">
        <v>104980</v>
      </c>
      <c r="D771" s="27">
        <v>104980</v>
      </c>
      <c r="E771" s="1" t="s">
        <v>946</v>
      </c>
      <c r="F771" s="34" t="s">
        <v>915</v>
      </c>
      <c r="G771" s="34" t="s">
        <v>123</v>
      </c>
      <c r="H771" s="30">
        <v>44953</v>
      </c>
      <c r="I771" s="30" t="s">
        <v>39</v>
      </c>
      <c r="J771" s="30" t="s">
        <v>39</v>
      </c>
      <c r="K771" s="42">
        <f t="shared" ref="K771:K834" ca="1" si="73">IF(O771="ACTIVE",(TODAY()-H771),(J771-H771))</f>
        <v>349</v>
      </c>
      <c r="L771" s="44" t="str">
        <f t="shared" ref="L771:L834" si="74">IF(OR(M771="Email Verification",M771="Operations",M771="OJT",M771="Bottom Quartile Group",M771="Training"),"Billable","Non Billable")</f>
        <v>Billable</v>
      </c>
      <c r="M771" s="34" t="s">
        <v>124</v>
      </c>
      <c r="N771" s="1" t="s">
        <v>41</v>
      </c>
      <c r="O771" s="1" t="s">
        <v>42</v>
      </c>
      <c r="P771" s="1"/>
      <c r="Q771" s="1"/>
      <c r="R771" s="1" t="s">
        <v>43</v>
      </c>
      <c r="S771" s="33" t="s">
        <v>66</v>
      </c>
      <c r="T771" s="47" t="s">
        <v>965</v>
      </c>
      <c r="U771" s="47" t="s">
        <v>20</v>
      </c>
      <c r="V771" s="47" t="s">
        <v>20</v>
      </c>
      <c r="W771" s="47" t="s">
        <v>965</v>
      </c>
      <c r="X771" s="47" t="s">
        <v>965</v>
      </c>
      <c r="Y771" s="47" t="s">
        <v>965</v>
      </c>
      <c r="Z771" s="47" t="s">
        <v>965</v>
      </c>
      <c r="AA771" s="47" t="s">
        <v>965</v>
      </c>
      <c r="AB771" s="47" t="s">
        <v>20</v>
      </c>
      <c r="AC771" s="47" t="s">
        <v>20</v>
      </c>
      <c r="AD771" s="47" t="s">
        <v>965</v>
      </c>
      <c r="AE771" s="47" t="s">
        <v>965</v>
      </c>
      <c r="AF771" s="47" t="s">
        <v>965</v>
      </c>
      <c r="AG771" s="47" t="s">
        <v>965</v>
      </c>
      <c r="AH771" s="47" t="s">
        <v>965</v>
      </c>
      <c r="AI771" s="47" t="s">
        <v>20</v>
      </c>
      <c r="AJ771" s="47" t="s">
        <v>20</v>
      </c>
      <c r="AK771" s="47" t="s">
        <v>965</v>
      </c>
      <c r="AL771" s="47" t="s">
        <v>968</v>
      </c>
      <c r="AM771" s="47" t="s">
        <v>968</v>
      </c>
      <c r="AN771" s="47" t="s">
        <v>968</v>
      </c>
      <c r="AO771" s="47" t="s">
        <v>968</v>
      </c>
      <c r="AP771" s="47" t="s">
        <v>20</v>
      </c>
      <c r="AQ771" s="47" t="s">
        <v>20</v>
      </c>
      <c r="AR771" s="47" t="s">
        <v>20</v>
      </c>
      <c r="AS771" s="47" t="s">
        <v>21</v>
      </c>
      <c r="AT771" s="47" t="s">
        <v>21</v>
      </c>
      <c r="AU771" s="47" t="s">
        <v>21</v>
      </c>
      <c r="AV771" s="47" t="s">
        <v>967</v>
      </c>
      <c r="AW771" s="47" t="s">
        <v>20</v>
      </c>
      <c r="AX771" s="47" t="s">
        <v>20</v>
      </c>
      <c r="AY771" s="42">
        <f>COUNTIFS($T771:$AX771,"P")</f>
        <v>12</v>
      </c>
      <c r="AZ771" s="42">
        <f>COUNTIFS($T771:$AX771,"HD")/2</f>
        <v>0</v>
      </c>
      <c r="BA771" s="42">
        <f>COUNTIFS($T771:$AX771,"DO")</f>
        <v>11</v>
      </c>
      <c r="BB771" s="1">
        <f>COUNTIFS($T771:$AX771,"UPL")</f>
        <v>3</v>
      </c>
      <c r="BC771" s="42">
        <f>COUNTIFS($T771:$AX771,"LWP")</f>
        <v>0</v>
      </c>
      <c r="BD771" s="42">
        <f>SUM(COUNTIFS($T771:$AX771,{"PAT","MAT"}))</f>
        <v>0</v>
      </c>
      <c r="BE771" s="42">
        <f>COUNTIFS($T771:$AX771,"HO")</f>
        <v>0</v>
      </c>
      <c r="BF771" s="42">
        <f>COUNTIFS($T771:$AX771,"NA")</f>
        <v>0</v>
      </c>
      <c r="BG771" s="42">
        <f>COUNTIFS($T771:$AX771,"PL")</f>
        <v>4</v>
      </c>
      <c r="BH771" s="42">
        <f>COUNTIFS($T771:$AX771,"CL")</f>
        <v>1</v>
      </c>
      <c r="BI771" s="42">
        <f>COUNTIFS($T771:$AX771,"BL")</f>
        <v>0</v>
      </c>
      <c r="BJ771" s="42">
        <f>COUNTIFS($T771:$AX771,"CO")</f>
        <v>0</v>
      </c>
      <c r="BK771" s="42">
        <f t="shared" ref="BK771:BK834" si="75">SUM(BG771:BJ771)</f>
        <v>5</v>
      </c>
      <c r="BL771" s="42">
        <f t="shared" ref="BL771:BL834" si="76">IF(SUM(AY771+AZ771)&gt;=17,1,0)</f>
        <v>0</v>
      </c>
      <c r="BM771" s="42">
        <f t="shared" ref="BM771:BM834" si="77">IF(SUM(AY771+AZ771)&gt;=13,1,0)</f>
        <v>0</v>
      </c>
      <c r="BN771" s="42">
        <f>SUM(AY771:BJ771)+SUM(COUNTIFS(Q771:AX771,{"TERM","RESIGNED"}))</f>
        <v>31</v>
      </c>
      <c r="BO771" s="1" t="s">
        <v>45</v>
      </c>
      <c r="BP771" s="42" t="s">
        <v>1018</v>
      </c>
      <c r="BQ771" s="34"/>
    </row>
    <row r="772" spans="1:69" x14ac:dyDescent="0.25">
      <c r="A772" s="32">
        <f t="shared" si="72"/>
        <v>770</v>
      </c>
      <c r="B772" s="1" t="s">
        <v>172</v>
      </c>
      <c r="C772" s="1">
        <v>104981</v>
      </c>
      <c r="D772" s="27">
        <v>104981</v>
      </c>
      <c r="E772" s="1" t="s">
        <v>946</v>
      </c>
      <c r="F772" s="34" t="s">
        <v>916</v>
      </c>
      <c r="G772" s="34" t="s">
        <v>123</v>
      </c>
      <c r="H772" s="30">
        <v>44953</v>
      </c>
      <c r="I772" s="30" t="s">
        <v>39</v>
      </c>
      <c r="J772" s="30" t="s">
        <v>39</v>
      </c>
      <c r="K772" s="42">
        <f t="shared" ca="1" si="73"/>
        <v>349</v>
      </c>
      <c r="L772" s="44" t="str">
        <f t="shared" si="74"/>
        <v>Billable</v>
      </c>
      <c r="M772" s="34" t="s">
        <v>124</v>
      </c>
      <c r="N772" s="1" t="s">
        <v>41</v>
      </c>
      <c r="O772" s="1" t="s">
        <v>42</v>
      </c>
      <c r="P772" s="1"/>
      <c r="Q772" s="1"/>
      <c r="R772" s="1" t="s">
        <v>43</v>
      </c>
      <c r="S772" s="33" t="s">
        <v>135</v>
      </c>
      <c r="T772" s="47" t="s">
        <v>965</v>
      </c>
      <c r="U772" s="47" t="s">
        <v>20</v>
      </c>
      <c r="V772" s="47" t="s">
        <v>20</v>
      </c>
      <c r="W772" s="47" t="s">
        <v>965</v>
      </c>
      <c r="X772" s="47" t="s">
        <v>965</v>
      </c>
      <c r="Y772" s="47" t="s">
        <v>965</v>
      </c>
      <c r="Z772" s="47" t="s">
        <v>965</v>
      </c>
      <c r="AA772" s="47" t="s">
        <v>965</v>
      </c>
      <c r="AB772" s="47" t="s">
        <v>20</v>
      </c>
      <c r="AC772" s="47" t="s">
        <v>20</v>
      </c>
      <c r="AD772" s="47" t="s">
        <v>965</v>
      </c>
      <c r="AE772" s="47" t="s">
        <v>965</v>
      </c>
      <c r="AF772" s="47" t="s">
        <v>965</v>
      </c>
      <c r="AG772" s="47" t="s">
        <v>965</v>
      </c>
      <c r="AH772" s="47" t="s">
        <v>965</v>
      </c>
      <c r="AI772" s="47" t="s">
        <v>20</v>
      </c>
      <c r="AJ772" s="47" t="s">
        <v>20</v>
      </c>
      <c r="AK772" s="47" t="s">
        <v>965</v>
      </c>
      <c r="AL772" s="47" t="s">
        <v>965</v>
      </c>
      <c r="AM772" s="47" t="s">
        <v>965</v>
      </c>
      <c r="AN772" s="47" t="s">
        <v>965</v>
      </c>
      <c r="AO772" s="47" t="s">
        <v>965</v>
      </c>
      <c r="AP772" s="47" t="s">
        <v>20</v>
      </c>
      <c r="AQ772" s="47" t="s">
        <v>20</v>
      </c>
      <c r="AR772" s="47" t="s">
        <v>20</v>
      </c>
      <c r="AS772" s="47" t="s">
        <v>967</v>
      </c>
      <c r="AT772" s="47" t="s">
        <v>967</v>
      </c>
      <c r="AU772" s="47" t="s">
        <v>967</v>
      </c>
      <c r="AV772" s="47" t="s">
        <v>967</v>
      </c>
      <c r="AW772" s="47" t="s">
        <v>20</v>
      </c>
      <c r="AX772" s="47" t="s">
        <v>20</v>
      </c>
      <c r="AY772" s="42">
        <f>COUNTIFS($T772:$AX772,"P")</f>
        <v>16</v>
      </c>
      <c r="AZ772" s="42">
        <f>COUNTIFS($T772:$AX772,"HD")/2</f>
        <v>0</v>
      </c>
      <c r="BA772" s="42">
        <f>COUNTIFS($T772:$AX772,"DO")</f>
        <v>11</v>
      </c>
      <c r="BB772" s="1">
        <f>COUNTIFS($T772:$AX772,"UPL")</f>
        <v>0</v>
      </c>
      <c r="BC772" s="42">
        <f>COUNTIFS($T772:$AX772,"LWP")</f>
        <v>0</v>
      </c>
      <c r="BD772" s="42">
        <f>SUM(COUNTIFS($T772:$AX772,{"PAT","MAT"}))</f>
        <v>0</v>
      </c>
      <c r="BE772" s="42">
        <f>COUNTIFS($T772:$AX772,"HO")</f>
        <v>0</v>
      </c>
      <c r="BF772" s="42">
        <f>COUNTIFS($T772:$AX772,"NA")</f>
        <v>0</v>
      </c>
      <c r="BG772" s="42">
        <f>COUNTIFS($T772:$AX772,"PL")</f>
        <v>0</v>
      </c>
      <c r="BH772" s="42">
        <f>COUNTIFS($T772:$AX772,"CL")</f>
        <v>4</v>
      </c>
      <c r="BI772" s="42">
        <f>COUNTIFS($T772:$AX772,"BL")</f>
        <v>0</v>
      </c>
      <c r="BJ772" s="42">
        <f>COUNTIFS($T772:$AX772,"CO")</f>
        <v>0</v>
      </c>
      <c r="BK772" s="42">
        <f t="shared" si="75"/>
        <v>4</v>
      </c>
      <c r="BL772" s="42">
        <f t="shared" si="76"/>
        <v>0</v>
      </c>
      <c r="BM772" s="42">
        <f t="shared" si="77"/>
        <v>1</v>
      </c>
      <c r="BN772" s="42">
        <f>SUM(AY772:BJ772)+SUM(COUNTIFS(Q772:AX772,{"TERM","RESIGNED"}))</f>
        <v>31</v>
      </c>
      <c r="BO772" s="1" t="s">
        <v>45</v>
      </c>
      <c r="BP772" s="42" t="s">
        <v>1018</v>
      </c>
      <c r="BQ772" s="34"/>
    </row>
    <row r="773" spans="1:69" x14ac:dyDescent="0.25">
      <c r="A773" s="32">
        <f t="shared" ref="A773:A836" si="78">A772+1</f>
        <v>771</v>
      </c>
      <c r="B773" s="1" t="s">
        <v>172</v>
      </c>
      <c r="C773" s="1">
        <v>104991</v>
      </c>
      <c r="D773" s="27">
        <v>104991</v>
      </c>
      <c r="E773" s="1" t="s">
        <v>946</v>
      </c>
      <c r="F773" s="34" t="s">
        <v>917</v>
      </c>
      <c r="G773" s="34" t="s">
        <v>186</v>
      </c>
      <c r="H773" s="30">
        <v>44957</v>
      </c>
      <c r="I773" s="30" t="s">
        <v>39</v>
      </c>
      <c r="J773" s="30" t="s">
        <v>39</v>
      </c>
      <c r="K773" s="42">
        <f t="shared" ca="1" si="73"/>
        <v>345</v>
      </c>
      <c r="L773" s="44" t="str">
        <f t="shared" si="74"/>
        <v>Billable</v>
      </c>
      <c r="M773" s="34" t="s">
        <v>187</v>
      </c>
      <c r="N773" s="1" t="s">
        <v>41</v>
      </c>
      <c r="O773" s="1" t="s">
        <v>42</v>
      </c>
      <c r="P773" s="1"/>
      <c r="Q773" s="1"/>
      <c r="R773" s="1" t="s">
        <v>43</v>
      </c>
      <c r="S773" s="33" t="s">
        <v>311</v>
      </c>
      <c r="T773" s="47" t="s">
        <v>965</v>
      </c>
      <c r="U773" s="47" t="s">
        <v>20</v>
      </c>
      <c r="V773" s="47" t="s">
        <v>20</v>
      </c>
      <c r="W773" s="47" t="s">
        <v>965</v>
      </c>
      <c r="X773" s="47" t="s">
        <v>965</v>
      </c>
      <c r="Y773" s="47" t="s">
        <v>967</v>
      </c>
      <c r="Z773" s="47" t="s">
        <v>968</v>
      </c>
      <c r="AA773" s="47" t="s">
        <v>965</v>
      </c>
      <c r="AB773" s="47" t="s">
        <v>20</v>
      </c>
      <c r="AC773" s="47" t="s">
        <v>20</v>
      </c>
      <c r="AD773" s="47" t="s">
        <v>965</v>
      </c>
      <c r="AE773" s="47" t="s">
        <v>965</v>
      </c>
      <c r="AF773" s="47" t="s">
        <v>965</v>
      </c>
      <c r="AG773" s="47" t="s">
        <v>965</v>
      </c>
      <c r="AH773" s="47" t="s">
        <v>965</v>
      </c>
      <c r="AI773" s="47" t="s">
        <v>20</v>
      </c>
      <c r="AJ773" s="47" t="s">
        <v>20</v>
      </c>
      <c r="AK773" s="47" t="s">
        <v>965</v>
      </c>
      <c r="AL773" s="47" t="s">
        <v>965</v>
      </c>
      <c r="AM773" s="47" t="s">
        <v>965</v>
      </c>
      <c r="AN773" s="47" t="s">
        <v>965</v>
      </c>
      <c r="AO773" s="47" t="s">
        <v>965</v>
      </c>
      <c r="AP773" s="47" t="s">
        <v>20</v>
      </c>
      <c r="AQ773" s="47" t="s">
        <v>20</v>
      </c>
      <c r="AR773" s="47" t="s">
        <v>20</v>
      </c>
      <c r="AS773" s="47" t="s">
        <v>967</v>
      </c>
      <c r="AT773" s="47" t="s">
        <v>965</v>
      </c>
      <c r="AU773" s="47" t="s">
        <v>965</v>
      </c>
      <c r="AV773" s="47" t="s">
        <v>965</v>
      </c>
      <c r="AW773" s="47" t="s">
        <v>20</v>
      </c>
      <c r="AX773" s="47" t="s">
        <v>20</v>
      </c>
      <c r="AY773" s="42">
        <f>COUNTIFS($T773:$AX773,"P")</f>
        <v>17</v>
      </c>
      <c r="AZ773" s="42">
        <f>COUNTIFS($T773:$AX773,"HD")/2</f>
        <v>0</v>
      </c>
      <c r="BA773" s="42">
        <f>COUNTIFS($T773:$AX773,"DO")</f>
        <v>11</v>
      </c>
      <c r="BB773" s="1">
        <f>COUNTIFS($T773:$AX773,"UPL")</f>
        <v>0</v>
      </c>
      <c r="BC773" s="42">
        <f>COUNTIFS($T773:$AX773,"LWP")</f>
        <v>0</v>
      </c>
      <c r="BD773" s="42">
        <f>SUM(COUNTIFS($T773:$AX773,{"PAT","MAT"}))</f>
        <v>0</v>
      </c>
      <c r="BE773" s="42">
        <f>COUNTIFS($T773:$AX773,"HO")</f>
        <v>0</v>
      </c>
      <c r="BF773" s="42">
        <f>COUNTIFS($T773:$AX773,"NA")</f>
        <v>0</v>
      </c>
      <c r="BG773" s="42">
        <f>COUNTIFS($T773:$AX773,"PL")</f>
        <v>1</v>
      </c>
      <c r="BH773" s="42">
        <f>COUNTIFS($T773:$AX773,"CL")</f>
        <v>2</v>
      </c>
      <c r="BI773" s="42">
        <f>COUNTIFS($T773:$AX773,"BL")</f>
        <v>0</v>
      </c>
      <c r="BJ773" s="42">
        <f>COUNTIFS($T773:$AX773,"CO")</f>
        <v>0</v>
      </c>
      <c r="BK773" s="42">
        <f t="shared" si="75"/>
        <v>3</v>
      </c>
      <c r="BL773" s="42">
        <f t="shared" si="76"/>
        <v>1</v>
      </c>
      <c r="BM773" s="42">
        <f t="shared" si="77"/>
        <v>1</v>
      </c>
      <c r="BN773" s="42">
        <f>SUM(AY773:BJ773)+SUM(COUNTIFS(Q773:AX773,{"TERM","RESIGNED"}))</f>
        <v>31</v>
      </c>
      <c r="BO773" s="1" t="s">
        <v>45</v>
      </c>
      <c r="BP773" s="42" t="s">
        <v>1018</v>
      </c>
      <c r="BQ773" s="34"/>
    </row>
    <row r="774" spans="1:69" x14ac:dyDescent="0.25">
      <c r="A774" s="32">
        <f t="shared" si="78"/>
        <v>772</v>
      </c>
      <c r="B774" s="1" t="s">
        <v>172</v>
      </c>
      <c r="C774" s="1">
        <v>104993</v>
      </c>
      <c r="D774" s="27">
        <v>104993</v>
      </c>
      <c r="E774" s="1" t="s">
        <v>946</v>
      </c>
      <c r="F774" s="34" t="s">
        <v>918</v>
      </c>
      <c r="G774" s="34" t="s">
        <v>190</v>
      </c>
      <c r="H774" s="30">
        <v>44957</v>
      </c>
      <c r="I774" s="30" t="s">
        <v>39</v>
      </c>
      <c r="J774" s="30" t="s">
        <v>39</v>
      </c>
      <c r="K774" s="42">
        <f t="shared" ca="1" si="73"/>
        <v>345</v>
      </c>
      <c r="L774" s="44" t="str">
        <f t="shared" si="74"/>
        <v>Billable</v>
      </c>
      <c r="M774" s="34" t="s">
        <v>187</v>
      </c>
      <c r="N774" s="1" t="s">
        <v>41</v>
      </c>
      <c r="O774" s="1" t="s">
        <v>42</v>
      </c>
      <c r="P774" s="1"/>
      <c r="Q774" s="1"/>
      <c r="R774" s="1" t="s">
        <v>43</v>
      </c>
      <c r="S774" s="33" t="s">
        <v>311</v>
      </c>
      <c r="T774" s="47" t="s">
        <v>965</v>
      </c>
      <c r="U774" s="47" t="s">
        <v>20</v>
      </c>
      <c r="V774" s="47" t="s">
        <v>20</v>
      </c>
      <c r="W774" s="47" t="s">
        <v>965</v>
      </c>
      <c r="X774" s="47" t="s">
        <v>965</v>
      </c>
      <c r="Y774" s="47" t="s">
        <v>965</v>
      </c>
      <c r="Z774" s="47" t="s">
        <v>965</v>
      </c>
      <c r="AA774" s="47" t="s">
        <v>22</v>
      </c>
      <c r="AB774" s="47" t="s">
        <v>20</v>
      </c>
      <c r="AC774" s="47" t="s">
        <v>20</v>
      </c>
      <c r="AD774" s="47" t="s">
        <v>965</v>
      </c>
      <c r="AE774" s="47" t="s">
        <v>965</v>
      </c>
      <c r="AF774" s="47" t="s">
        <v>965</v>
      </c>
      <c r="AG774" s="47" t="s">
        <v>965</v>
      </c>
      <c r="AH774" s="47" t="s">
        <v>965</v>
      </c>
      <c r="AI774" s="47" t="s">
        <v>20</v>
      </c>
      <c r="AJ774" s="47" t="s">
        <v>20</v>
      </c>
      <c r="AK774" s="47" t="s">
        <v>965</v>
      </c>
      <c r="AL774" s="47" t="s">
        <v>965</v>
      </c>
      <c r="AM774" s="47" t="s">
        <v>965</v>
      </c>
      <c r="AN774" s="47" t="s">
        <v>22</v>
      </c>
      <c r="AO774" s="47" t="s">
        <v>966</v>
      </c>
      <c r="AP774" s="47" t="s">
        <v>20</v>
      </c>
      <c r="AQ774" s="47" t="s">
        <v>20</v>
      </c>
      <c r="AR774" s="47" t="s">
        <v>20</v>
      </c>
      <c r="AS774" s="47" t="s">
        <v>967</v>
      </c>
      <c r="AT774" s="47" t="s">
        <v>967</v>
      </c>
      <c r="AU774" s="47" t="s">
        <v>965</v>
      </c>
      <c r="AV774" s="47" t="s">
        <v>21</v>
      </c>
      <c r="AW774" s="47" t="s">
        <v>20</v>
      </c>
      <c r="AX774" s="47" t="s">
        <v>20</v>
      </c>
      <c r="AY774" s="42">
        <f>COUNTIFS($T774:$AX774,"P")</f>
        <v>14</v>
      </c>
      <c r="AZ774" s="42">
        <f>COUNTIFS($T774:$AX774,"HD")/2</f>
        <v>0.5</v>
      </c>
      <c r="BA774" s="42">
        <f>COUNTIFS($T774:$AX774,"DO")</f>
        <v>11</v>
      </c>
      <c r="BB774" s="1">
        <f>COUNTIFS($T774:$AX774,"UPL")</f>
        <v>1</v>
      </c>
      <c r="BC774" s="42">
        <f>COUNTIFS($T774:$AX774,"LWP")</f>
        <v>2</v>
      </c>
      <c r="BD774" s="42">
        <f>SUM(COUNTIFS($T774:$AX774,{"PAT","MAT"}))</f>
        <v>0</v>
      </c>
      <c r="BE774" s="42">
        <f>COUNTIFS($T774:$AX774,"HO")</f>
        <v>0</v>
      </c>
      <c r="BF774" s="42">
        <f>COUNTIFS($T774:$AX774,"NA")</f>
        <v>0</v>
      </c>
      <c r="BG774" s="42">
        <f>COUNTIFS($T774:$AX774,"PL")</f>
        <v>0</v>
      </c>
      <c r="BH774" s="42">
        <f>COUNTIFS($T774:$AX774,"CL")</f>
        <v>2</v>
      </c>
      <c r="BI774" s="42">
        <f>COUNTIFS($T774:$AX774,"BL")</f>
        <v>0</v>
      </c>
      <c r="BJ774" s="42">
        <f>COUNTIFS($T774:$AX774,"CO")</f>
        <v>0</v>
      </c>
      <c r="BK774" s="42">
        <f t="shared" si="75"/>
        <v>2</v>
      </c>
      <c r="BL774" s="42">
        <f t="shared" si="76"/>
        <v>0</v>
      </c>
      <c r="BM774" s="42">
        <f t="shared" si="77"/>
        <v>1</v>
      </c>
      <c r="BN774" s="42">
        <f>SUM(AY774:BJ774)+SUM(COUNTIFS(Q774:AX774,{"TERM","RESIGNED"}))</f>
        <v>30.5</v>
      </c>
      <c r="BO774" s="1" t="s">
        <v>45</v>
      </c>
      <c r="BP774" s="42" t="s">
        <v>1018</v>
      </c>
      <c r="BQ774" s="34"/>
    </row>
    <row r="775" spans="1:69" x14ac:dyDescent="0.25">
      <c r="A775" s="32">
        <f t="shared" si="78"/>
        <v>773</v>
      </c>
      <c r="B775" s="1" t="s">
        <v>172</v>
      </c>
      <c r="C775" s="1">
        <v>104996</v>
      </c>
      <c r="D775" s="27">
        <v>104996</v>
      </c>
      <c r="E775" s="1" t="s">
        <v>945</v>
      </c>
      <c r="F775" s="34" t="s">
        <v>919</v>
      </c>
      <c r="G775" s="34" t="s">
        <v>190</v>
      </c>
      <c r="H775" s="30">
        <v>44957</v>
      </c>
      <c r="I775" s="30" t="s">
        <v>39</v>
      </c>
      <c r="J775" s="30" t="s">
        <v>39</v>
      </c>
      <c r="K775" s="42">
        <f t="shared" ca="1" si="73"/>
        <v>345</v>
      </c>
      <c r="L775" s="44" t="str">
        <f t="shared" si="74"/>
        <v>Billable</v>
      </c>
      <c r="M775" s="34" t="s">
        <v>187</v>
      </c>
      <c r="N775" s="1" t="s">
        <v>41</v>
      </c>
      <c r="O775" s="1" t="s">
        <v>42</v>
      </c>
      <c r="P775" s="1"/>
      <c r="Q775" s="1"/>
      <c r="R775" s="1" t="s">
        <v>43</v>
      </c>
      <c r="S775" s="33" t="s">
        <v>949</v>
      </c>
      <c r="T775" s="47" t="s">
        <v>965</v>
      </c>
      <c r="U775" s="47" t="s">
        <v>20</v>
      </c>
      <c r="V775" s="47" t="s">
        <v>20</v>
      </c>
      <c r="W775" s="47" t="s">
        <v>965</v>
      </c>
      <c r="X775" s="47" t="s">
        <v>965</v>
      </c>
      <c r="Y775" s="47" t="s">
        <v>965</v>
      </c>
      <c r="Z775" s="47" t="s">
        <v>965</v>
      </c>
      <c r="AA775" s="47" t="s">
        <v>966</v>
      </c>
      <c r="AB775" s="47" t="s">
        <v>20</v>
      </c>
      <c r="AC775" s="47" t="s">
        <v>20</v>
      </c>
      <c r="AD775" s="47" t="s">
        <v>968</v>
      </c>
      <c r="AE775" s="47" t="s">
        <v>965</v>
      </c>
      <c r="AF775" s="47" t="s">
        <v>965</v>
      </c>
      <c r="AG775" s="47" t="s">
        <v>965</v>
      </c>
      <c r="AH775" s="47" t="s">
        <v>965</v>
      </c>
      <c r="AI775" s="47" t="s">
        <v>20</v>
      </c>
      <c r="AJ775" s="47" t="s">
        <v>20</v>
      </c>
      <c r="AK775" s="47" t="s">
        <v>965</v>
      </c>
      <c r="AL775" s="47" t="s">
        <v>965</v>
      </c>
      <c r="AM775" s="47" t="s">
        <v>965</v>
      </c>
      <c r="AN775" s="47" t="s">
        <v>965</v>
      </c>
      <c r="AO775" s="47" t="s">
        <v>965</v>
      </c>
      <c r="AP775" s="47" t="s">
        <v>20</v>
      </c>
      <c r="AQ775" s="47" t="s">
        <v>20</v>
      </c>
      <c r="AR775" s="47" t="s">
        <v>20</v>
      </c>
      <c r="AS775" s="47" t="s">
        <v>965</v>
      </c>
      <c r="AT775" s="47" t="s">
        <v>967</v>
      </c>
      <c r="AU775" s="47" t="s">
        <v>967</v>
      </c>
      <c r="AV775" s="47" t="s">
        <v>967</v>
      </c>
      <c r="AW775" s="47" t="s">
        <v>20</v>
      </c>
      <c r="AX775" s="47" t="s">
        <v>20</v>
      </c>
      <c r="AY775" s="42">
        <f>COUNTIFS($T775:$AX775,"P")</f>
        <v>15</v>
      </c>
      <c r="AZ775" s="42">
        <f>COUNTIFS($T775:$AX775,"HD")/2</f>
        <v>0.5</v>
      </c>
      <c r="BA775" s="42">
        <f>COUNTIFS($T775:$AX775,"DO")</f>
        <v>11</v>
      </c>
      <c r="BB775" s="1">
        <f>COUNTIFS($T775:$AX775,"UPL")</f>
        <v>0</v>
      </c>
      <c r="BC775" s="42">
        <f>COUNTIFS($T775:$AX775,"LWP")</f>
        <v>0</v>
      </c>
      <c r="BD775" s="42">
        <f>SUM(COUNTIFS($T775:$AX775,{"PAT","MAT"}))</f>
        <v>0</v>
      </c>
      <c r="BE775" s="42">
        <f>COUNTIFS($T775:$AX775,"HO")</f>
        <v>0</v>
      </c>
      <c r="BF775" s="42">
        <f>COUNTIFS($T775:$AX775,"NA")</f>
        <v>0</v>
      </c>
      <c r="BG775" s="42">
        <f>COUNTIFS($T775:$AX775,"PL")</f>
        <v>1</v>
      </c>
      <c r="BH775" s="42">
        <f>COUNTIFS($T775:$AX775,"CL")</f>
        <v>3</v>
      </c>
      <c r="BI775" s="42">
        <f>COUNTIFS($T775:$AX775,"BL")</f>
        <v>0</v>
      </c>
      <c r="BJ775" s="42">
        <f>COUNTIFS($T775:$AX775,"CO")</f>
        <v>0</v>
      </c>
      <c r="BK775" s="42">
        <f t="shared" si="75"/>
        <v>4</v>
      </c>
      <c r="BL775" s="42">
        <f t="shared" si="76"/>
        <v>0</v>
      </c>
      <c r="BM775" s="42">
        <f t="shared" si="77"/>
        <v>1</v>
      </c>
      <c r="BN775" s="42">
        <f>SUM(AY775:BJ775)+SUM(COUNTIFS(Q775:AX775,{"TERM","RESIGNED"}))</f>
        <v>30.5</v>
      </c>
      <c r="BO775" s="1" t="s">
        <v>45</v>
      </c>
      <c r="BP775" s="42" t="s">
        <v>1018</v>
      </c>
      <c r="BQ775" s="34"/>
    </row>
    <row r="776" spans="1:69" x14ac:dyDescent="0.25">
      <c r="A776" s="32">
        <f t="shared" si="78"/>
        <v>774</v>
      </c>
      <c r="B776" s="1" t="s">
        <v>172</v>
      </c>
      <c r="C776" s="1">
        <v>105000</v>
      </c>
      <c r="D776" s="27">
        <v>105000</v>
      </c>
      <c r="E776" s="1" t="s">
        <v>946</v>
      </c>
      <c r="F776" s="34" t="s">
        <v>920</v>
      </c>
      <c r="G776" s="34" t="s">
        <v>123</v>
      </c>
      <c r="H776" s="30">
        <v>44957</v>
      </c>
      <c r="I776" s="30" t="s">
        <v>39</v>
      </c>
      <c r="J776" s="30" t="s">
        <v>39</v>
      </c>
      <c r="K776" s="42">
        <f t="shared" ca="1" si="73"/>
        <v>345</v>
      </c>
      <c r="L776" s="44" t="str">
        <f t="shared" si="74"/>
        <v>Billable</v>
      </c>
      <c r="M776" s="34" t="s">
        <v>124</v>
      </c>
      <c r="N776" s="1" t="s">
        <v>41</v>
      </c>
      <c r="O776" s="1" t="s">
        <v>42</v>
      </c>
      <c r="P776" s="1"/>
      <c r="Q776" s="1"/>
      <c r="R776" s="1" t="s">
        <v>43</v>
      </c>
      <c r="S776" s="33" t="s">
        <v>66</v>
      </c>
      <c r="T776" s="47" t="s">
        <v>965</v>
      </c>
      <c r="U776" s="47" t="s">
        <v>20</v>
      </c>
      <c r="V776" s="47" t="s">
        <v>20</v>
      </c>
      <c r="W776" s="47" t="s">
        <v>965</v>
      </c>
      <c r="X776" s="47" t="s">
        <v>965</v>
      </c>
      <c r="Y776" s="47" t="s">
        <v>965</v>
      </c>
      <c r="Z776" s="47" t="s">
        <v>965</v>
      </c>
      <c r="AA776" s="47" t="s">
        <v>965</v>
      </c>
      <c r="AB776" s="47" t="s">
        <v>20</v>
      </c>
      <c r="AC776" s="47" t="s">
        <v>20</v>
      </c>
      <c r="AD776" s="47" t="s">
        <v>965</v>
      </c>
      <c r="AE776" s="47" t="s">
        <v>965</v>
      </c>
      <c r="AF776" s="47" t="s">
        <v>965</v>
      </c>
      <c r="AG776" s="47" t="s">
        <v>965</v>
      </c>
      <c r="AH776" s="47" t="s">
        <v>965</v>
      </c>
      <c r="AI776" s="47" t="s">
        <v>20</v>
      </c>
      <c r="AJ776" s="47" t="s">
        <v>20</v>
      </c>
      <c r="AK776" s="47" t="s">
        <v>965</v>
      </c>
      <c r="AL776" s="47" t="s">
        <v>965</v>
      </c>
      <c r="AM776" s="47" t="s">
        <v>965</v>
      </c>
      <c r="AN776" s="47" t="s">
        <v>965</v>
      </c>
      <c r="AO776" s="47" t="s">
        <v>967</v>
      </c>
      <c r="AP776" s="47" t="s">
        <v>20</v>
      </c>
      <c r="AQ776" s="47" t="s">
        <v>20</v>
      </c>
      <c r="AR776" s="47" t="s">
        <v>20</v>
      </c>
      <c r="AS776" s="47" t="s">
        <v>967</v>
      </c>
      <c r="AT776" s="47" t="s">
        <v>965</v>
      </c>
      <c r="AU776" s="47" t="s">
        <v>965</v>
      </c>
      <c r="AV776" s="47" t="s">
        <v>965</v>
      </c>
      <c r="AW776" s="47" t="s">
        <v>20</v>
      </c>
      <c r="AX776" s="47" t="s">
        <v>20</v>
      </c>
      <c r="AY776" s="42">
        <f>COUNTIFS($T776:$AX776,"P")</f>
        <v>18</v>
      </c>
      <c r="AZ776" s="42">
        <f>COUNTIFS($T776:$AX776,"HD")/2</f>
        <v>0</v>
      </c>
      <c r="BA776" s="42">
        <f>COUNTIFS($T776:$AX776,"DO")</f>
        <v>11</v>
      </c>
      <c r="BB776" s="1">
        <f>COUNTIFS($T776:$AX776,"UPL")</f>
        <v>0</v>
      </c>
      <c r="BC776" s="42">
        <f>COUNTIFS($T776:$AX776,"LWP")</f>
        <v>0</v>
      </c>
      <c r="BD776" s="42">
        <f>SUM(COUNTIFS($T776:$AX776,{"PAT","MAT"}))</f>
        <v>0</v>
      </c>
      <c r="BE776" s="42">
        <f>COUNTIFS($T776:$AX776,"HO")</f>
        <v>0</v>
      </c>
      <c r="BF776" s="42">
        <f>COUNTIFS($T776:$AX776,"NA")</f>
        <v>0</v>
      </c>
      <c r="BG776" s="42">
        <f>COUNTIFS($T776:$AX776,"PL")</f>
        <v>0</v>
      </c>
      <c r="BH776" s="42">
        <f>COUNTIFS($T776:$AX776,"CL")</f>
        <v>2</v>
      </c>
      <c r="BI776" s="42">
        <f>COUNTIFS($T776:$AX776,"BL")</f>
        <v>0</v>
      </c>
      <c r="BJ776" s="42">
        <f>COUNTIFS($T776:$AX776,"CO")</f>
        <v>0</v>
      </c>
      <c r="BK776" s="42">
        <f t="shared" si="75"/>
        <v>2</v>
      </c>
      <c r="BL776" s="42">
        <f t="shared" si="76"/>
        <v>1</v>
      </c>
      <c r="BM776" s="42">
        <f t="shared" si="77"/>
        <v>1</v>
      </c>
      <c r="BN776" s="42">
        <f>SUM(AY776:BJ776)+SUM(COUNTIFS(Q776:AX776,{"TERM","RESIGNED"}))</f>
        <v>31</v>
      </c>
      <c r="BO776" s="1" t="s">
        <v>45</v>
      </c>
      <c r="BP776" s="42" t="s">
        <v>1018</v>
      </c>
      <c r="BQ776" s="34"/>
    </row>
    <row r="777" spans="1:69" x14ac:dyDescent="0.25">
      <c r="A777" s="32">
        <f t="shared" si="78"/>
        <v>775</v>
      </c>
      <c r="B777" s="1" t="s">
        <v>172</v>
      </c>
      <c r="C777" s="1">
        <v>105005</v>
      </c>
      <c r="D777" s="27">
        <v>105005</v>
      </c>
      <c r="E777" s="1" t="s">
        <v>946</v>
      </c>
      <c r="F777" s="34" t="s">
        <v>894</v>
      </c>
      <c r="G777" s="34" t="s">
        <v>123</v>
      </c>
      <c r="H777" s="30">
        <v>44957</v>
      </c>
      <c r="I777" s="30" t="s">
        <v>39</v>
      </c>
      <c r="J777" s="30" t="s">
        <v>39</v>
      </c>
      <c r="K777" s="42">
        <f t="shared" ca="1" si="73"/>
        <v>345</v>
      </c>
      <c r="L777" s="44" t="str">
        <f t="shared" si="74"/>
        <v>Billable</v>
      </c>
      <c r="M777" s="34" t="s">
        <v>124</v>
      </c>
      <c r="N777" s="1" t="s">
        <v>41</v>
      </c>
      <c r="O777" s="1" t="s">
        <v>42</v>
      </c>
      <c r="P777" s="1"/>
      <c r="Q777" s="1"/>
      <c r="R777" s="1" t="s">
        <v>43</v>
      </c>
      <c r="S777" s="33" t="s">
        <v>196</v>
      </c>
      <c r="T777" s="47" t="s">
        <v>965</v>
      </c>
      <c r="U777" s="47" t="s">
        <v>20</v>
      </c>
      <c r="V777" s="47" t="s">
        <v>20</v>
      </c>
      <c r="W777" s="47" t="s">
        <v>967</v>
      </c>
      <c r="X777" s="47" t="s">
        <v>965</v>
      </c>
      <c r="Y777" s="47" t="s">
        <v>965</v>
      </c>
      <c r="Z777" s="47" t="s">
        <v>965</v>
      </c>
      <c r="AA777" s="47" t="s">
        <v>965</v>
      </c>
      <c r="AB777" s="47" t="s">
        <v>20</v>
      </c>
      <c r="AC777" s="47" t="s">
        <v>20</v>
      </c>
      <c r="AD777" s="47" t="s">
        <v>965</v>
      </c>
      <c r="AE777" s="47" t="s">
        <v>965</v>
      </c>
      <c r="AF777" s="47" t="s">
        <v>965</v>
      </c>
      <c r="AG777" s="47" t="s">
        <v>965</v>
      </c>
      <c r="AH777" s="47" t="s">
        <v>965</v>
      </c>
      <c r="AI777" s="47" t="s">
        <v>20</v>
      </c>
      <c r="AJ777" s="47" t="s">
        <v>20</v>
      </c>
      <c r="AK777" s="47" t="s">
        <v>965</v>
      </c>
      <c r="AL777" s="47" t="s">
        <v>965</v>
      </c>
      <c r="AM777" s="47" t="s">
        <v>965</v>
      </c>
      <c r="AN777" s="47" t="s">
        <v>965</v>
      </c>
      <c r="AO777" s="47" t="s">
        <v>965</v>
      </c>
      <c r="AP777" s="47" t="s">
        <v>20</v>
      </c>
      <c r="AQ777" s="47" t="s">
        <v>20</v>
      </c>
      <c r="AR777" s="47" t="s">
        <v>20</v>
      </c>
      <c r="AS777" s="47" t="s">
        <v>967</v>
      </c>
      <c r="AT777" s="47" t="s">
        <v>965</v>
      </c>
      <c r="AU777" s="47" t="s">
        <v>965</v>
      </c>
      <c r="AV777" s="47" t="s">
        <v>965</v>
      </c>
      <c r="AW777" s="47" t="s">
        <v>20</v>
      </c>
      <c r="AX777" s="47" t="s">
        <v>20</v>
      </c>
      <c r="AY777" s="42">
        <f>COUNTIFS($T777:$AX777,"P")</f>
        <v>18</v>
      </c>
      <c r="AZ777" s="42">
        <f>COUNTIFS($T777:$AX777,"HD")/2</f>
        <v>0</v>
      </c>
      <c r="BA777" s="42">
        <f>COUNTIFS($T777:$AX777,"DO")</f>
        <v>11</v>
      </c>
      <c r="BB777" s="1">
        <f>COUNTIFS($T777:$AX777,"UPL")</f>
        <v>0</v>
      </c>
      <c r="BC777" s="42">
        <f>COUNTIFS($T777:$AX777,"LWP")</f>
        <v>0</v>
      </c>
      <c r="BD777" s="42">
        <f>SUM(COUNTIFS($T777:$AX777,{"PAT","MAT"}))</f>
        <v>0</v>
      </c>
      <c r="BE777" s="42">
        <f>COUNTIFS($T777:$AX777,"HO")</f>
        <v>0</v>
      </c>
      <c r="BF777" s="42">
        <f>COUNTIFS($T777:$AX777,"NA")</f>
        <v>0</v>
      </c>
      <c r="BG777" s="42">
        <f>COUNTIFS($T777:$AX777,"PL")</f>
        <v>0</v>
      </c>
      <c r="BH777" s="42">
        <f>COUNTIFS($T777:$AX777,"CL")</f>
        <v>2</v>
      </c>
      <c r="BI777" s="42">
        <f>COUNTIFS($T777:$AX777,"BL")</f>
        <v>0</v>
      </c>
      <c r="BJ777" s="42">
        <f>COUNTIFS($T777:$AX777,"CO")</f>
        <v>0</v>
      </c>
      <c r="BK777" s="42">
        <f t="shared" si="75"/>
        <v>2</v>
      </c>
      <c r="BL777" s="42">
        <f t="shared" si="76"/>
        <v>1</v>
      </c>
      <c r="BM777" s="42">
        <f t="shared" si="77"/>
        <v>1</v>
      </c>
      <c r="BN777" s="42">
        <f>SUM(AY777:BJ777)+SUM(COUNTIFS(Q777:AX777,{"TERM","RESIGNED"}))</f>
        <v>31</v>
      </c>
      <c r="BO777" s="1" t="s">
        <v>45</v>
      </c>
      <c r="BP777" s="42" t="s">
        <v>1018</v>
      </c>
      <c r="BQ777" s="34"/>
    </row>
    <row r="778" spans="1:69" x14ac:dyDescent="0.25">
      <c r="A778" s="32">
        <f t="shared" si="78"/>
        <v>776</v>
      </c>
      <c r="B778" s="1" t="s">
        <v>172</v>
      </c>
      <c r="C778" s="1">
        <v>105013</v>
      </c>
      <c r="D778" s="27">
        <v>105013</v>
      </c>
      <c r="E778" s="1" t="s">
        <v>945</v>
      </c>
      <c r="F778" s="34" t="s">
        <v>921</v>
      </c>
      <c r="G778" s="34" t="s">
        <v>123</v>
      </c>
      <c r="H778" s="30">
        <v>44957</v>
      </c>
      <c r="I778" s="30" t="s">
        <v>39</v>
      </c>
      <c r="J778" s="30" t="s">
        <v>39</v>
      </c>
      <c r="K778" s="42">
        <f t="shared" ca="1" si="73"/>
        <v>345</v>
      </c>
      <c r="L778" s="44" t="str">
        <f t="shared" si="74"/>
        <v>Billable</v>
      </c>
      <c r="M778" s="34" t="s">
        <v>124</v>
      </c>
      <c r="N778" s="1" t="s">
        <v>41</v>
      </c>
      <c r="O778" s="1" t="s">
        <v>42</v>
      </c>
      <c r="P778" s="1"/>
      <c r="Q778" s="1"/>
      <c r="R778" s="1" t="s">
        <v>43</v>
      </c>
      <c r="S778" s="33" t="s">
        <v>285</v>
      </c>
      <c r="T778" s="47" t="s">
        <v>967</v>
      </c>
      <c r="U778" s="47" t="s">
        <v>20</v>
      </c>
      <c r="V778" s="47" t="s">
        <v>20</v>
      </c>
      <c r="W778" s="47" t="s">
        <v>968</v>
      </c>
      <c r="X778" s="47" t="s">
        <v>965</v>
      </c>
      <c r="Y778" s="47" t="s">
        <v>965</v>
      </c>
      <c r="Z778" s="47" t="s">
        <v>965</v>
      </c>
      <c r="AA778" s="47" t="s">
        <v>965</v>
      </c>
      <c r="AB778" s="47" t="s">
        <v>20</v>
      </c>
      <c r="AC778" s="47" t="s">
        <v>20</v>
      </c>
      <c r="AD778" s="47" t="s">
        <v>965</v>
      </c>
      <c r="AE778" s="47" t="s">
        <v>965</v>
      </c>
      <c r="AF778" s="47" t="s">
        <v>965</v>
      </c>
      <c r="AG778" s="47" t="s">
        <v>965</v>
      </c>
      <c r="AH778" s="47" t="s">
        <v>965</v>
      </c>
      <c r="AI778" s="47" t="s">
        <v>20</v>
      </c>
      <c r="AJ778" s="47" t="s">
        <v>20</v>
      </c>
      <c r="AK778" s="47" t="s">
        <v>965</v>
      </c>
      <c r="AL778" s="47" t="s">
        <v>965</v>
      </c>
      <c r="AM778" s="47" t="s">
        <v>965</v>
      </c>
      <c r="AN778" s="47" t="s">
        <v>965</v>
      </c>
      <c r="AO778" s="47" t="s">
        <v>965</v>
      </c>
      <c r="AP778" s="47" t="s">
        <v>20</v>
      </c>
      <c r="AQ778" s="47" t="s">
        <v>20</v>
      </c>
      <c r="AR778" s="47" t="s">
        <v>20</v>
      </c>
      <c r="AS778" s="47" t="s">
        <v>965</v>
      </c>
      <c r="AT778" s="47" t="s">
        <v>965</v>
      </c>
      <c r="AU778" s="47" t="s">
        <v>965</v>
      </c>
      <c r="AV778" s="47" t="s">
        <v>967</v>
      </c>
      <c r="AW778" s="47" t="s">
        <v>20</v>
      </c>
      <c r="AX778" s="47" t="s">
        <v>20</v>
      </c>
      <c r="AY778" s="42">
        <f>COUNTIFS($T778:$AX778,"P")</f>
        <v>17</v>
      </c>
      <c r="AZ778" s="42">
        <f>COUNTIFS($T778:$AX778,"HD")/2</f>
        <v>0</v>
      </c>
      <c r="BA778" s="42">
        <f>COUNTIFS($T778:$AX778,"DO")</f>
        <v>11</v>
      </c>
      <c r="BB778" s="1">
        <f>COUNTIFS($T778:$AX778,"UPL")</f>
        <v>0</v>
      </c>
      <c r="BC778" s="42">
        <f>COUNTIFS($T778:$AX778,"LWP")</f>
        <v>0</v>
      </c>
      <c r="BD778" s="42">
        <f>SUM(COUNTIFS($T778:$AX778,{"PAT","MAT"}))</f>
        <v>0</v>
      </c>
      <c r="BE778" s="42">
        <f>COUNTIFS($T778:$AX778,"HO")</f>
        <v>0</v>
      </c>
      <c r="BF778" s="42">
        <f>COUNTIFS($T778:$AX778,"NA")</f>
        <v>0</v>
      </c>
      <c r="BG778" s="42">
        <f>COUNTIFS($T778:$AX778,"PL")</f>
        <v>1</v>
      </c>
      <c r="BH778" s="42">
        <f>COUNTIFS($T778:$AX778,"CL")</f>
        <v>2</v>
      </c>
      <c r="BI778" s="42">
        <f>COUNTIFS($T778:$AX778,"BL")</f>
        <v>0</v>
      </c>
      <c r="BJ778" s="42">
        <f>COUNTIFS($T778:$AX778,"CO")</f>
        <v>0</v>
      </c>
      <c r="BK778" s="42">
        <f t="shared" si="75"/>
        <v>3</v>
      </c>
      <c r="BL778" s="42">
        <f t="shared" si="76"/>
        <v>1</v>
      </c>
      <c r="BM778" s="42">
        <f t="shared" si="77"/>
        <v>1</v>
      </c>
      <c r="BN778" s="42">
        <f>SUM(AY778:BJ778)+SUM(COUNTIFS(Q778:AX778,{"TERM","RESIGNED"}))</f>
        <v>31</v>
      </c>
      <c r="BO778" s="1" t="s">
        <v>45</v>
      </c>
      <c r="BP778" s="42" t="s">
        <v>1023</v>
      </c>
      <c r="BQ778" s="34"/>
    </row>
    <row r="779" spans="1:69" x14ac:dyDescent="0.25">
      <c r="A779" s="32">
        <f t="shared" si="78"/>
        <v>777</v>
      </c>
      <c r="B779" s="1" t="s">
        <v>172</v>
      </c>
      <c r="C779" s="1">
        <v>105015</v>
      </c>
      <c r="D779" s="27">
        <v>105015</v>
      </c>
      <c r="E779" s="1" t="s">
        <v>946</v>
      </c>
      <c r="F779" s="34" t="s">
        <v>922</v>
      </c>
      <c r="G779" s="34" t="s">
        <v>123</v>
      </c>
      <c r="H779" s="30">
        <v>44957</v>
      </c>
      <c r="I779" s="30" t="s">
        <v>39</v>
      </c>
      <c r="J779" s="30" t="s">
        <v>39</v>
      </c>
      <c r="K779" s="42">
        <f t="shared" ca="1" si="73"/>
        <v>345</v>
      </c>
      <c r="L779" s="44" t="str">
        <f t="shared" si="74"/>
        <v>Billable</v>
      </c>
      <c r="M779" s="34" t="s">
        <v>124</v>
      </c>
      <c r="N779" s="1" t="s">
        <v>41</v>
      </c>
      <c r="O779" s="1" t="s">
        <v>42</v>
      </c>
      <c r="P779" s="1"/>
      <c r="Q779" s="1"/>
      <c r="R779" s="1" t="s">
        <v>43</v>
      </c>
      <c r="S779" s="33" t="s">
        <v>366</v>
      </c>
      <c r="T779" s="47" t="s">
        <v>965</v>
      </c>
      <c r="U779" s="47" t="s">
        <v>20</v>
      </c>
      <c r="V779" s="47" t="s">
        <v>20</v>
      </c>
      <c r="W779" s="47" t="s">
        <v>965</v>
      </c>
      <c r="X779" s="47" t="s">
        <v>965</v>
      </c>
      <c r="Y779" s="47" t="s">
        <v>965</v>
      </c>
      <c r="Z779" s="47" t="s">
        <v>965</v>
      </c>
      <c r="AA779" s="47" t="s">
        <v>965</v>
      </c>
      <c r="AB779" s="47" t="s">
        <v>20</v>
      </c>
      <c r="AC779" s="47" t="s">
        <v>20</v>
      </c>
      <c r="AD779" s="47" t="s">
        <v>965</v>
      </c>
      <c r="AE779" s="47" t="s">
        <v>965</v>
      </c>
      <c r="AF779" s="47" t="s">
        <v>965</v>
      </c>
      <c r="AG779" s="47" t="s">
        <v>965</v>
      </c>
      <c r="AH779" s="47" t="s">
        <v>965</v>
      </c>
      <c r="AI779" s="47" t="s">
        <v>20</v>
      </c>
      <c r="AJ779" s="47" t="s">
        <v>20</v>
      </c>
      <c r="AK779" s="47" t="s">
        <v>965</v>
      </c>
      <c r="AL779" s="47" t="s">
        <v>965</v>
      </c>
      <c r="AM779" s="47" t="s">
        <v>967</v>
      </c>
      <c r="AN779" s="47" t="s">
        <v>967</v>
      </c>
      <c r="AO779" s="47" t="s">
        <v>967</v>
      </c>
      <c r="AP779" s="47" t="s">
        <v>20</v>
      </c>
      <c r="AQ779" s="47" t="s">
        <v>20</v>
      </c>
      <c r="AR779" s="47" t="s">
        <v>20</v>
      </c>
      <c r="AS779" s="47" t="s">
        <v>968</v>
      </c>
      <c r="AT779" s="47" t="s">
        <v>968</v>
      </c>
      <c r="AU779" s="47" t="s">
        <v>968</v>
      </c>
      <c r="AV779" s="47" t="s">
        <v>968</v>
      </c>
      <c r="AW779" s="47" t="s">
        <v>20</v>
      </c>
      <c r="AX779" s="47" t="s">
        <v>20</v>
      </c>
      <c r="AY779" s="42">
        <f>COUNTIFS($T779:$AX779,"P")</f>
        <v>13</v>
      </c>
      <c r="AZ779" s="42">
        <f>COUNTIFS($T779:$AX779,"HD")/2</f>
        <v>0</v>
      </c>
      <c r="BA779" s="42">
        <f>COUNTIFS($T779:$AX779,"DO")</f>
        <v>11</v>
      </c>
      <c r="BB779" s="1">
        <f>COUNTIFS($T779:$AX779,"UPL")</f>
        <v>0</v>
      </c>
      <c r="BC779" s="42">
        <f>COUNTIFS($T779:$AX779,"LWP")</f>
        <v>0</v>
      </c>
      <c r="BD779" s="42">
        <f>SUM(COUNTIFS($T779:$AX779,{"PAT","MAT"}))</f>
        <v>0</v>
      </c>
      <c r="BE779" s="42">
        <f>COUNTIFS($T779:$AX779,"HO")</f>
        <v>0</v>
      </c>
      <c r="BF779" s="42">
        <f>COUNTIFS($T779:$AX779,"NA")</f>
        <v>0</v>
      </c>
      <c r="BG779" s="42">
        <f>COUNTIFS($T779:$AX779,"PL")</f>
        <v>4</v>
      </c>
      <c r="BH779" s="42">
        <f>COUNTIFS($T779:$AX779,"CL")</f>
        <v>3</v>
      </c>
      <c r="BI779" s="42">
        <f>COUNTIFS($T779:$AX779,"BL")</f>
        <v>0</v>
      </c>
      <c r="BJ779" s="42">
        <f>COUNTIFS($T779:$AX779,"CO")</f>
        <v>0</v>
      </c>
      <c r="BK779" s="42">
        <f t="shared" si="75"/>
        <v>7</v>
      </c>
      <c r="BL779" s="42">
        <f t="shared" si="76"/>
        <v>0</v>
      </c>
      <c r="BM779" s="42">
        <f t="shared" si="77"/>
        <v>1</v>
      </c>
      <c r="BN779" s="42">
        <f>SUM(AY779:BJ779)+SUM(COUNTIFS(Q779:AX779,{"TERM","RESIGNED"}))</f>
        <v>31</v>
      </c>
      <c r="BO779" s="1" t="s">
        <v>45</v>
      </c>
      <c r="BP779" s="42" t="s">
        <v>1023</v>
      </c>
      <c r="BQ779" s="34"/>
    </row>
    <row r="780" spans="1:69" x14ac:dyDescent="0.25">
      <c r="A780" s="32">
        <f t="shared" si="78"/>
        <v>778</v>
      </c>
      <c r="B780" s="1" t="s">
        <v>172</v>
      </c>
      <c r="C780" s="1">
        <v>105016</v>
      </c>
      <c r="D780" s="27">
        <v>105016</v>
      </c>
      <c r="E780" s="1" t="s">
        <v>946</v>
      </c>
      <c r="F780" s="34" t="s">
        <v>923</v>
      </c>
      <c r="G780" s="34" t="s">
        <v>991</v>
      </c>
      <c r="H780" s="30">
        <v>44957</v>
      </c>
      <c r="I780" s="30" t="s">
        <v>39</v>
      </c>
      <c r="J780" s="30" t="s">
        <v>39</v>
      </c>
      <c r="K780" s="42">
        <f t="shared" ca="1" si="73"/>
        <v>345</v>
      </c>
      <c r="L780" s="44" t="str">
        <f t="shared" si="74"/>
        <v>Non Billable</v>
      </c>
      <c r="M780" s="34" t="s">
        <v>130</v>
      </c>
      <c r="N780" s="1" t="s">
        <v>41</v>
      </c>
      <c r="O780" s="1" t="s">
        <v>42</v>
      </c>
      <c r="P780" s="1"/>
      <c r="Q780" s="1"/>
      <c r="R780" s="1" t="s">
        <v>43</v>
      </c>
      <c r="S780" s="33" t="s">
        <v>258</v>
      </c>
      <c r="T780" s="47" t="s">
        <v>965</v>
      </c>
      <c r="U780" s="47" t="s">
        <v>20</v>
      </c>
      <c r="V780" s="47" t="s">
        <v>20</v>
      </c>
      <c r="W780" s="47" t="s">
        <v>965</v>
      </c>
      <c r="X780" s="47" t="s">
        <v>965</v>
      </c>
      <c r="Y780" s="47" t="s">
        <v>965</v>
      </c>
      <c r="Z780" s="47" t="s">
        <v>965</v>
      </c>
      <c r="AA780" s="47" t="s">
        <v>965</v>
      </c>
      <c r="AB780" s="47" t="s">
        <v>20</v>
      </c>
      <c r="AC780" s="47" t="s">
        <v>20</v>
      </c>
      <c r="AD780" s="47" t="s">
        <v>965</v>
      </c>
      <c r="AE780" s="47" t="s">
        <v>965</v>
      </c>
      <c r="AF780" s="47" t="s">
        <v>965</v>
      </c>
      <c r="AG780" s="47" t="s">
        <v>22</v>
      </c>
      <c r="AH780" s="47" t="s">
        <v>965</v>
      </c>
      <c r="AI780" s="47" t="s">
        <v>20</v>
      </c>
      <c r="AJ780" s="47" t="s">
        <v>20</v>
      </c>
      <c r="AK780" s="47" t="s">
        <v>22</v>
      </c>
      <c r="AL780" s="47" t="s">
        <v>965</v>
      </c>
      <c r="AM780" s="47" t="s">
        <v>965</v>
      </c>
      <c r="AN780" s="47" t="s">
        <v>21</v>
      </c>
      <c r="AO780" s="47" t="s">
        <v>967</v>
      </c>
      <c r="AP780" s="47" t="s">
        <v>20</v>
      </c>
      <c r="AQ780" s="47" t="s">
        <v>20</v>
      </c>
      <c r="AR780" s="47" t="s">
        <v>20</v>
      </c>
      <c r="AS780" s="47" t="s">
        <v>968</v>
      </c>
      <c r="AT780" s="47" t="s">
        <v>968</v>
      </c>
      <c r="AU780" s="47" t="s">
        <v>968</v>
      </c>
      <c r="AV780" s="47" t="s">
        <v>21</v>
      </c>
      <c r="AW780" s="47" t="s">
        <v>20</v>
      </c>
      <c r="AX780" s="47" t="s">
        <v>20</v>
      </c>
      <c r="AY780" s="42">
        <f>COUNTIFS($T780:$AX780,"P")</f>
        <v>12</v>
      </c>
      <c r="AZ780" s="42">
        <f>COUNTIFS($T780:$AX780,"HD")/2</f>
        <v>0</v>
      </c>
      <c r="BA780" s="42">
        <f>COUNTIFS($T780:$AX780,"DO")</f>
        <v>11</v>
      </c>
      <c r="BB780" s="1">
        <f>COUNTIFS($T780:$AX780,"UPL")</f>
        <v>2</v>
      </c>
      <c r="BC780" s="42">
        <f>COUNTIFS($T780:$AX780,"LWP")</f>
        <v>2</v>
      </c>
      <c r="BD780" s="42">
        <f>SUM(COUNTIFS($T780:$AX780,{"PAT","MAT"}))</f>
        <v>0</v>
      </c>
      <c r="BE780" s="42">
        <f>COUNTIFS($T780:$AX780,"HO")</f>
        <v>0</v>
      </c>
      <c r="BF780" s="42">
        <f>COUNTIFS($T780:$AX780,"NA")</f>
        <v>0</v>
      </c>
      <c r="BG780" s="42">
        <f>COUNTIFS($T780:$AX780,"PL")</f>
        <v>3</v>
      </c>
      <c r="BH780" s="42">
        <f>COUNTIFS($T780:$AX780,"CL")</f>
        <v>1</v>
      </c>
      <c r="BI780" s="42">
        <f>COUNTIFS($T780:$AX780,"BL")</f>
        <v>0</v>
      </c>
      <c r="BJ780" s="42">
        <f>COUNTIFS($T780:$AX780,"CO")</f>
        <v>0</v>
      </c>
      <c r="BK780" s="42">
        <f t="shared" si="75"/>
        <v>4</v>
      </c>
      <c r="BL780" s="42">
        <f t="shared" si="76"/>
        <v>0</v>
      </c>
      <c r="BM780" s="42">
        <f t="shared" si="77"/>
        <v>0</v>
      </c>
      <c r="BN780" s="42">
        <f>SUM(AY780:BJ780)+SUM(COUNTIFS(Q780:AX780,{"TERM","RESIGNED"}))</f>
        <v>31</v>
      </c>
      <c r="BO780" s="1" t="s">
        <v>45</v>
      </c>
      <c r="BP780" s="42" t="s">
        <v>1216</v>
      </c>
      <c r="BQ780" s="34"/>
    </row>
    <row r="781" spans="1:69" x14ac:dyDescent="0.25">
      <c r="A781" s="32">
        <f t="shared" si="78"/>
        <v>779</v>
      </c>
      <c r="B781" s="1" t="s">
        <v>172</v>
      </c>
      <c r="C781" s="1">
        <v>105027</v>
      </c>
      <c r="D781" s="27">
        <v>105027</v>
      </c>
      <c r="E781" s="1" t="s">
        <v>946</v>
      </c>
      <c r="F781" s="34" t="s">
        <v>924</v>
      </c>
      <c r="G781" s="34" t="s">
        <v>190</v>
      </c>
      <c r="H781" s="30">
        <v>44960</v>
      </c>
      <c r="I781" s="30" t="s">
        <v>39</v>
      </c>
      <c r="J781" s="30" t="s">
        <v>39</v>
      </c>
      <c r="K781" s="42">
        <f t="shared" ca="1" si="73"/>
        <v>342</v>
      </c>
      <c r="L781" s="44" t="str">
        <f t="shared" si="74"/>
        <v>Billable</v>
      </c>
      <c r="M781" s="34" t="s">
        <v>187</v>
      </c>
      <c r="N781" s="1" t="s">
        <v>41</v>
      </c>
      <c r="O781" s="1" t="s">
        <v>42</v>
      </c>
      <c r="P781" s="1"/>
      <c r="Q781" s="1"/>
      <c r="R781" s="1" t="s">
        <v>43</v>
      </c>
      <c r="S781" s="33" t="s">
        <v>235</v>
      </c>
      <c r="T781" s="47" t="s">
        <v>965</v>
      </c>
      <c r="U781" s="47" t="s">
        <v>20</v>
      </c>
      <c r="V781" s="47" t="s">
        <v>20</v>
      </c>
      <c r="W781" s="47" t="s">
        <v>965</v>
      </c>
      <c r="X781" s="47" t="s">
        <v>965</v>
      </c>
      <c r="Y781" s="47" t="s">
        <v>965</v>
      </c>
      <c r="Z781" s="47" t="s">
        <v>965</v>
      </c>
      <c r="AA781" s="47" t="s">
        <v>965</v>
      </c>
      <c r="AB781" s="47" t="s">
        <v>20</v>
      </c>
      <c r="AC781" s="47" t="s">
        <v>20</v>
      </c>
      <c r="AD781" s="47" t="s">
        <v>965</v>
      </c>
      <c r="AE781" s="47" t="s">
        <v>965</v>
      </c>
      <c r="AF781" s="47" t="s">
        <v>965</v>
      </c>
      <c r="AG781" s="47" t="s">
        <v>965</v>
      </c>
      <c r="AH781" s="47" t="s">
        <v>965</v>
      </c>
      <c r="AI781" s="47" t="s">
        <v>20</v>
      </c>
      <c r="AJ781" s="47" t="s">
        <v>20</v>
      </c>
      <c r="AK781" s="47" t="s">
        <v>965</v>
      </c>
      <c r="AL781" s="47" t="s">
        <v>965</v>
      </c>
      <c r="AM781" s="47" t="s">
        <v>965</v>
      </c>
      <c r="AN781" s="47" t="s">
        <v>965</v>
      </c>
      <c r="AO781" s="47" t="s">
        <v>965</v>
      </c>
      <c r="AP781" s="47" t="s">
        <v>20</v>
      </c>
      <c r="AQ781" s="47" t="s">
        <v>20</v>
      </c>
      <c r="AR781" s="47" t="s">
        <v>20</v>
      </c>
      <c r="AS781" s="47" t="s">
        <v>968</v>
      </c>
      <c r="AT781" s="47" t="s">
        <v>968</v>
      </c>
      <c r="AU781" s="47" t="s">
        <v>967</v>
      </c>
      <c r="AV781" s="47" t="s">
        <v>967</v>
      </c>
      <c r="AW781" s="47" t="s">
        <v>20</v>
      </c>
      <c r="AX781" s="47" t="s">
        <v>20</v>
      </c>
      <c r="AY781" s="42">
        <f>COUNTIFS($T781:$AX781,"P")</f>
        <v>16</v>
      </c>
      <c r="AZ781" s="42">
        <f>COUNTIFS($T781:$AX781,"HD")/2</f>
        <v>0</v>
      </c>
      <c r="BA781" s="42">
        <f>COUNTIFS($T781:$AX781,"DO")</f>
        <v>11</v>
      </c>
      <c r="BB781" s="1">
        <f>COUNTIFS($T781:$AX781,"UPL")</f>
        <v>0</v>
      </c>
      <c r="BC781" s="42">
        <f>COUNTIFS($T781:$AX781,"LWP")</f>
        <v>0</v>
      </c>
      <c r="BD781" s="42">
        <f>SUM(COUNTIFS($T781:$AX781,{"PAT","MAT"}))</f>
        <v>0</v>
      </c>
      <c r="BE781" s="42">
        <f>COUNTIFS($T781:$AX781,"HO")</f>
        <v>0</v>
      </c>
      <c r="BF781" s="42">
        <f>COUNTIFS($T781:$AX781,"NA")</f>
        <v>0</v>
      </c>
      <c r="BG781" s="42">
        <f>COUNTIFS($T781:$AX781,"PL")</f>
        <v>2</v>
      </c>
      <c r="BH781" s="42">
        <f>COUNTIFS($T781:$AX781,"CL")</f>
        <v>2</v>
      </c>
      <c r="BI781" s="42">
        <f>COUNTIFS($T781:$AX781,"BL")</f>
        <v>0</v>
      </c>
      <c r="BJ781" s="42">
        <f>COUNTIFS($T781:$AX781,"CO")</f>
        <v>0</v>
      </c>
      <c r="BK781" s="42">
        <f t="shared" si="75"/>
        <v>4</v>
      </c>
      <c r="BL781" s="42">
        <f t="shared" si="76"/>
        <v>0</v>
      </c>
      <c r="BM781" s="42">
        <f t="shared" si="77"/>
        <v>1</v>
      </c>
      <c r="BN781" s="42">
        <f>SUM(AY781:BJ781)+SUM(COUNTIFS(Q781:AX781,{"TERM","RESIGNED"}))</f>
        <v>31</v>
      </c>
      <c r="BO781" s="1" t="s">
        <v>45</v>
      </c>
      <c r="BP781" s="42" t="s">
        <v>1018</v>
      </c>
      <c r="BQ781" s="34"/>
    </row>
    <row r="782" spans="1:69" x14ac:dyDescent="0.25">
      <c r="A782" s="32">
        <f t="shared" si="78"/>
        <v>780</v>
      </c>
      <c r="B782" s="1" t="s">
        <v>172</v>
      </c>
      <c r="C782" s="1">
        <v>105030</v>
      </c>
      <c r="D782" s="27">
        <v>105030</v>
      </c>
      <c r="E782" s="1" t="s">
        <v>945</v>
      </c>
      <c r="F782" s="34" t="s">
        <v>933</v>
      </c>
      <c r="G782" s="34" t="s">
        <v>190</v>
      </c>
      <c r="H782" s="30">
        <v>44960</v>
      </c>
      <c r="I782" s="30" t="s">
        <v>39</v>
      </c>
      <c r="J782" s="30" t="s">
        <v>39</v>
      </c>
      <c r="K782" s="42">
        <f t="shared" ca="1" si="73"/>
        <v>342</v>
      </c>
      <c r="L782" s="44" t="str">
        <f t="shared" si="74"/>
        <v>Billable</v>
      </c>
      <c r="M782" s="34" t="s">
        <v>187</v>
      </c>
      <c r="N782" s="1" t="s">
        <v>41</v>
      </c>
      <c r="O782" s="1" t="s">
        <v>42</v>
      </c>
      <c r="P782" s="1"/>
      <c r="Q782" s="1"/>
      <c r="R782" s="1" t="s">
        <v>43</v>
      </c>
      <c r="S782" s="33" t="s">
        <v>305</v>
      </c>
      <c r="T782" s="47" t="s">
        <v>965</v>
      </c>
      <c r="U782" s="47" t="s">
        <v>20</v>
      </c>
      <c r="V782" s="47" t="s">
        <v>20</v>
      </c>
      <c r="W782" s="47" t="s">
        <v>965</v>
      </c>
      <c r="X782" s="47" t="s">
        <v>965</v>
      </c>
      <c r="Y782" s="47" t="s">
        <v>965</v>
      </c>
      <c r="Z782" s="47" t="s">
        <v>965</v>
      </c>
      <c r="AA782" s="47" t="s">
        <v>965</v>
      </c>
      <c r="AB782" s="47" t="s">
        <v>20</v>
      </c>
      <c r="AC782" s="47" t="s">
        <v>20</v>
      </c>
      <c r="AD782" s="47" t="s">
        <v>967</v>
      </c>
      <c r="AE782" s="47" t="s">
        <v>968</v>
      </c>
      <c r="AF782" s="47" t="s">
        <v>968</v>
      </c>
      <c r="AG782" s="47" t="s">
        <v>968</v>
      </c>
      <c r="AH782" s="47" t="s">
        <v>22</v>
      </c>
      <c r="AI782" s="47" t="s">
        <v>20</v>
      </c>
      <c r="AJ782" s="47" t="s">
        <v>20</v>
      </c>
      <c r="AK782" s="47" t="s">
        <v>965</v>
      </c>
      <c r="AL782" s="47" t="s">
        <v>965</v>
      </c>
      <c r="AM782" s="47" t="s">
        <v>965</v>
      </c>
      <c r="AN782" s="47" t="s">
        <v>965</v>
      </c>
      <c r="AO782" s="47" t="s">
        <v>965</v>
      </c>
      <c r="AP782" s="47" t="s">
        <v>20</v>
      </c>
      <c r="AQ782" s="47" t="s">
        <v>20</v>
      </c>
      <c r="AR782" s="47" t="s">
        <v>20</v>
      </c>
      <c r="AS782" s="47" t="s">
        <v>965</v>
      </c>
      <c r="AT782" s="47" t="s">
        <v>965</v>
      </c>
      <c r="AU782" s="47" t="s">
        <v>965</v>
      </c>
      <c r="AV782" s="47" t="s">
        <v>967</v>
      </c>
      <c r="AW782" s="47" t="s">
        <v>20</v>
      </c>
      <c r="AX782" s="47" t="s">
        <v>20</v>
      </c>
      <c r="AY782" s="42">
        <f>COUNTIFS($T782:$AX782,"P")</f>
        <v>14</v>
      </c>
      <c r="AZ782" s="42">
        <f>COUNTIFS($T782:$AX782,"HD")/2</f>
        <v>0</v>
      </c>
      <c r="BA782" s="42">
        <f>COUNTIFS($T782:$AX782,"DO")</f>
        <v>11</v>
      </c>
      <c r="BB782" s="1">
        <f>COUNTIFS($T782:$AX782,"UPL")</f>
        <v>0</v>
      </c>
      <c r="BC782" s="42">
        <f>COUNTIFS($T782:$AX782,"LWP")</f>
        <v>1</v>
      </c>
      <c r="BD782" s="42">
        <f>SUM(COUNTIFS($T782:$AX782,{"PAT","MAT"}))</f>
        <v>0</v>
      </c>
      <c r="BE782" s="42">
        <f>COUNTIFS($T782:$AX782,"HO")</f>
        <v>0</v>
      </c>
      <c r="BF782" s="42">
        <f>COUNTIFS($T782:$AX782,"NA")</f>
        <v>0</v>
      </c>
      <c r="BG782" s="42">
        <f>COUNTIFS($T782:$AX782,"PL")</f>
        <v>3</v>
      </c>
      <c r="BH782" s="42">
        <f>COUNTIFS($T782:$AX782,"CL")</f>
        <v>2</v>
      </c>
      <c r="BI782" s="42">
        <f>COUNTIFS($T782:$AX782,"BL")</f>
        <v>0</v>
      </c>
      <c r="BJ782" s="42">
        <f>COUNTIFS($T782:$AX782,"CO")</f>
        <v>0</v>
      </c>
      <c r="BK782" s="42">
        <f t="shared" si="75"/>
        <v>5</v>
      </c>
      <c r="BL782" s="42">
        <f t="shared" si="76"/>
        <v>0</v>
      </c>
      <c r="BM782" s="42">
        <f t="shared" si="77"/>
        <v>1</v>
      </c>
      <c r="BN782" s="42">
        <f>SUM(AY782:BJ782)+SUM(COUNTIFS(Q782:AX782,{"TERM","RESIGNED"}))</f>
        <v>31</v>
      </c>
      <c r="BO782" s="1" t="s">
        <v>45</v>
      </c>
      <c r="BP782" s="42" t="s">
        <v>1018</v>
      </c>
      <c r="BQ782" s="34"/>
    </row>
    <row r="783" spans="1:69" x14ac:dyDescent="0.25">
      <c r="A783" s="32">
        <f t="shared" si="78"/>
        <v>781</v>
      </c>
      <c r="B783" s="1" t="s">
        <v>172</v>
      </c>
      <c r="C783" s="1">
        <v>105035</v>
      </c>
      <c r="D783" s="27">
        <v>105035</v>
      </c>
      <c r="E783" s="1" t="s">
        <v>946</v>
      </c>
      <c r="F783" s="34" t="s">
        <v>934</v>
      </c>
      <c r="G783" s="34" t="s">
        <v>190</v>
      </c>
      <c r="H783" s="30">
        <v>44960</v>
      </c>
      <c r="I783" s="30" t="s">
        <v>39</v>
      </c>
      <c r="J783" s="30" t="s">
        <v>39</v>
      </c>
      <c r="K783" s="42">
        <f t="shared" ca="1" si="73"/>
        <v>342</v>
      </c>
      <c r="L783" s="44" t="str">
        <f t="shared" si="74"/>
        <v>Billable</v>
      </c>
      <c r="M783" s="34" t="s">
        <v>187</v>
      </c>
      <c r="N783" s="1" t="s">
        <v>41</v>
      </c>
      <c r="O783" s="1" t="s">
        <v>42</v>
      </c>
      <c r="P783" s="1"/>
      <c r="Q783" s="1"/>
      <c r="R783" s="1" t="s">
        <v>43</v>
      </c>
      <c r="S783" s="33" t="s">
        <v>239</v>
      </c>
      <c r="T783" s="47" t="s">
        <v>965</v>
      </c>
      <c r="U783" s="47" t="s">
        <v>20</v>
      </c>
      <c r="V783" s="47" t="s">
        <v>20</v>
      </c>
      <c r="W783" s="47" t="s">
        <v>966</v>
      </c>
      <c r="X783" s="47" t="s">
        <v>968</v>
      </c>
      <c r="Y783" s="47" t="s">
        <v>965</v>
      </c>
      <c r="Z783" s="47" t="s">
        <v>965</v>
      </c>
      <c r="AA783" s="47" t="s">
        <v>965</v>
      </c>
      <c r="AB783" s="47" t="s">
        <v>20</v>
      </c>
      <c r="AC783" s="47" t="s">
        <v>20</v>
      </c>
      <c r="AD783" s="47" t="s">
        <v>965</v>
      </c>
      <c r="AE783" s="47" t="s">
        <v>965</v>
      </c>
      <c r="AF783" s="47" t="s">
        <v>965</v>
      </c>
      <c r="AG783" s="47" t="s">
        <v>968</v>
      </c>
      <c r="AH783" s="47" t="s">
        <v>965</v>
      </c>
      <c r="AI783" s="47" t="s">
        <v>20</v>
      </c>
      <c r="AJ783" s="47" t="s">
        <v>20</v>
      </c>
      <c r="AK783" s="47" t="s">
        <v>965</v>
      </c>
      <c r="AL783" s="47" t="s">
        <v>965</v>
      </c>
      <c r="AM783" s="47" t="s">
        <v>965</v>
      </c>
      <c r="AN783" s="47" t="s">
        <v>965</v>
      </c>
      <c r="AO783" s="47" t="s">
        <v>968</v>
      </c>
      <c r="AP783" s="47" t="s">
        <v>20</v>
      </c>
      <c r="AQ783" s="47" t="s">
        <v>20</v>
      </c>
      <c r="AR783" s="47" t="s">
        <v>20</v>
      </c>
      <c r="AS783" s="47" t="s">
        <v>965</v>
      </c>
      <c r="AT783" s="47" t="s">
        <v>967</v>
      </c>
      <c r="AU783" s="47" t="s">
        <v>965</v>
      </c>
      <c r="AV783" s="47" t="s">
        <v>967</v>
      </c>
      <c r="AW783" s="47" t="s">
        <v>20</v>
      </c>
      <c r="AX783" s="47" t="s">
        <v>20</v>
      </c>
      <c r="AY783" s="42">
        <f>COUNTIFS($T783:$AX783,"P")</f>
        <v>14</v>
      </c>
      <c r="AZ783" s="42">
        <f>COUNTIFS($T783:$AX783,"HD")/2</f>
        <v>0.5</v>
      </c>
      <c r="BA783" s="42">
        <f>COUNTIFS($T783:$AX783,"DO")</f>
        <v>11</v>
      </c>
      <c r="BB783" s="1">
        <f>COUNTIFS($T783:$AX783,"UPL")</f>
        <v>0</v>
      </c>
      <c r="BC783" s="42">
        <f>COUNTIFS($T783:$AX783,"LWP")</f>
        <v>0</v>
      </c>
      <c r="BD783" s="42">
        <f>SUM(COUNTIFS($T783:$AX783,{"PAT","MAT"}))</f>
        <v>0</v>
      </c>
      <c r="BE783" s="42">
        <f>COUNTIFS($T783:$AX783,"HO")</f>
        <v>0</v>
      </c>
      <c r="BF783" s="42">
        <f>COUNTIFS($T783:$AX783,"NA")</f>
        <v>0</v>
      </c>
      <c r="BG783" s="42">
        <f>COUNTIFS($T783:$AX783,"PL")</f>
        <v>3</v>
      </c>
      <c r="BH783" s="42">
        <f>COUNTIFS($T783:$AX783,"CL")</f>
        <v>2</v>
      </c>
      <c r="BI783" s="42">
        <f>COUNTIFS($T783:$AX783,"BL")</f>
        <v>0</v>
      </c>
      <c r="BJ783" s="42">
        <f>COUNTIFS($T783:$AX783,"CO")</f>
        <v>0</v>
      </c>
      <c r="BK783" s="42">
        <f t="shared" si="75"/>
        <v>5</v>
      </c>
      <c r="BL783" s="42">
        <f t="shared" si="76"/>
        <v>0</v>
      </c>
      <c r="BM783" s="42">
        <f t="shared" si="77"/>
        <v>1</v>
      </c>
      <c r="BN783" s="42">
        <f>SUM(AY783:BJ783)+SUM(COUNTIFS(Q783:AX783,{"TERM","RESIGNED"}))</f>
        <v>30.5</v>
      </c>
      <c r="BO783" s="1" t="s">
        <v>45</v>
      </c>
      <c r="BP783" s="42" t="s">
        <v>1018</v>
      </c>
      <c r="BQ783" s="34"/>
    </row>
    <row r="784" spans="1:69" x14ac:dyDescent="0.25">
      <c r="A784" s="32">
        <f t="shared" si="78"/>
        <v>782</v>
      </c>
      <c r="B784" s="1" t="s">
        <v>172</v>
      </c>
      <c r="C784" s="1">
        <v>105037</v>
      </c>
      <c r="D784" s="27">
        <v>105037</v>
      </c>
      <c r="E784" s="1" t="s">
        <v>946</v>
      </c>
      <c r="F784" s="34" t="s">
        <v>925</v>
      </c>
      <c r="G784" s="34" t="s">
        <v>190</v>
      </c>
      <c r="H784" s="30">
        <v>44960</v>
      </c>
      <c r="I784" s="30" t="s">
        <v>39</v>
      </c>
      <c r="J784" s="30" t="s">
        <v>39</v>
      </c>
      <c r="K784" s="42">
        <f t="shared" ca="1" si="73"/>
        <v>342</v>
      </c>
      <c r="L784" s="44" t="str">
        <f t="shared" si="74"/>
        <v>Billable</v>
      </c>
      <c r="M784" s="34" t="s">
        <v>187</v>
      </c>
      <c r="N784" s="1" t="s">
        <v>41</v>
      </c>
      <c r="O784" s="1" t="s">
        <v>42</v>
      </c>
      <c r="P784" s="1"/>
      <c r="Q784" s="1"/>
      <c r="R784" s="1" t="s">
        <v>43</v>
      </c>
      <c r="S784" s="33" t="s">
        <v>949</v>
      </c>
      <c r="T784" s="47" t="s">
        <v>965</v>
      </c>
      <c r="U784" s="47" t="s">
        <v>20</v>
      </c>
      <c r="V784" s="47" t="s">
        <v>20</v>
      </c>
      <c r="W784" s="47" t="s">
        <v>965</v>
      </c>
      <c r="X784" s="47" t="s">
        <v>965</v>
      </c>
      <c r="Y784" s="47" t="s">
        <v>965</v>
      </c>
      <c r="Z784" s="47" t="s">
        <v>965</v>
      </c>
      <c r="AA784" s="47" t="s">
        <v>965</v>
      </c>
      <c r="AB784" s="47" t="s">
        <v>20</v>
      </c>
      <c r="AC784" s="47" t="s">
        <v>20</v>
      </c>
      <c r="AD784" s="47" t="s">
        <v>965</v>
      </c>
      <c r="AE784" s="47" t="s">
        <v>965</v>
      </c>
      <c r="AF784" s="47" t="s">
        <v>965</v>
      </c>
      <c r="AG784" s="47" t="s">
        <v>966</v>
      </c>
      <c r="AH784" s="47" t="s">
        <v>965</v>
      </c>
      <c r="AI784" s="47" t="s">
        <v>20</v>
      </c>
      <c r="AJ784" s="47" t="s">
        <v>20</v>
      </c>
      <c r="AK784" s="47" t="s">
        <v>965</v>
      </c>
      <c r="AL784" s="47" t="s">
        <v>965</v>
      </c>
      <c r="AM784" s="47" t="s">
        <v>965</v>
      </c>
      <c r="AN784" s="47" t="s">
        <v>965</v>
      </c>
      <c r="AO784" s="47" t="s">
        <v>965</v>
      </c>
      <c r="AP784" s="47" t="s">
        <v>20</v>
      </c>
      <c r="AQ784" s="47" t="s">
        <v>20</v>
      </c>
      <c r="AR784" s="47" t="s">
        <v>20</v>
      </c>
      <c r="AS784" s="47" t="s">
        <v>965</v>
      </c>
      <c r="AT784" s="47" t="s">
        <v>965</v>
      </c>
      <c r="AU784" s="47" t="s">
        <v>967</v>
      </c>
      <c r="AV784" s="47" t="s">
        <v>967</v>
      </c>
      <c r="AW784" s="47" t="s">
        <v>20</v>
      </c>
      <c r="AX784" s="47" t="s">
        <v>20</v>
      </c>
      <c r="AY784" s="42">
        <f>COUNTIFS($T784:$AX784,"P")</f>
        <v>17</v>
      </c>
      <c r="AZ784" s="42">
        <f>COUNTIFS($T784:$AX784,"HD")/2</f>
        <v>0.5</v>
      </c>
      <c r="BA784" s="42">
        <f>COUNTIFS($T784:$AX784,"DO")</f>
        <v>11</v>
      </c>
      <c r="BB784" s="1">
        <f>COUNTIFS($T784:$AX784,"UPL")</f>
        <v>0</v>
      </c>
      <c r="BC784" s="42">
        <f>COUNTIFS($T784:$AX784,"LWP")</f>
        <v>0</v>
      </c>
      <c r="BD784" s="42">
        <f>SUM(COUNTIFS($T784:$AX784,{"PAT","MAT"}))</f>
        <v>0</v>
      </c>
      <c r="BE784" s="42">
        <f>COUNTIFS($T784:$AX784,"HO")</f>
        <v>0</v>
      </c>
      <c r="BF784" s="42">
        <f>COUNTIFS($T784:$AX784,"NA")</f>
        <v>0</v>
      </c>
      <c r="BG784" s="42">
        <f>COUNTIFS($T784:$AX784,"PL")</f>
        <v>0</v>
      </c>
      <c r="BH784" s="42">
        <f>COUNTIFS($T784:$AX784,"CL")</f>
        <v>2</v>
      </c>
      <c r="BI784" s="42">
        <f>COUNTIFS($T784:$AX784,"BL")</f>
        <v>0</v>
      </c>
      <c r="BJ784" s="42">
        <f>COUNTIFS($T784:$AX784,"CO")</f>
        <v>0</v>
      </c>
      <c r="BK784" s="42">
        <f t="shared" si="75"/>
        <v>2</v>
      </c>
      <c r="BL784" s="42">
        <f t="shared" si="76"/>
        <v>1</v>
      </c>
      <c r="BM784" s="42">
        <f t="shared" si="77"/>
        <v>1</v>
      </c>
      <c r="BN784" s="42">
        <f>SUM(AY784:BJ784)+SUM(COUNTIFS(Q784:AX784,{"TERM","RESIGNED"}))</f>
        <v>30.5</v>
      </c>
      <c r="BO784" s="1" t="s">
        <v>45</v>
      </c>
      <c r="BP784" s="42" t="s">
        <v>1018</v>
      </c>
      <c r="BQ784" s="34"/>
    </row>
    <row r="785" spans="1:69" x14ac:dyDescent="0.25">
      <c r="A785" s="32">
        <f t="shared" si="78"/>
        <v>783</v>
      </c>
      <c r="B785" s="1" t="s">
        <v>172</v>
      </c>
      <c r="C785" s="1">
        <v>105058</v>
      </c>
      <c r="D785" s="27">
        <v>105058</v>
      </c>
      <c r="E785" s="1" t="s">
        <v>946</v>
      </c>
      <c r="F785" s="34" t="s">
        <v>927</v>
      </c>
      <c r="G785" s="34" t="s">
        <v>190</v>
      </c>
      <c r="H785" s="30">
        <v>44960</v>
      </c>
      <c r="I785" s="30" t="s">
        <v>39</v>
      </c>
      <c r="J785" s="30" t="s">
        <v>39</v>
      </c>
      <c r="K785" s="42">
        <f t="shared" ca="1" si="73"/>
        <v>342</v>
      </c>
      <c r="L785" s="44" t="str">
        <f t="shared" si="74"/>
        <v>Billable</v>
      </c>
      <c r="M785" s="34" t="s">
        <v>187</v>
      </c>
      <c r="N785" s="1" t="s">
        <v>41</v>
      </c>
      <c r="O785" s="1" t="s">
        <v>42</v>
      </c>
      <c r="P785" s="1"/>
      <c r="Q785" s="1"/>
      <c r="R785" s="1" t="s">
        <v>43</v>
      </c>
      <c r="S785" s="33" t="s">
        <v>235</v>
      </c>
      <c r="T785" s="47" t="s">
        <v>965</v>
      </c>
      <c r="U785" s="47" t="s">
        <v>20</v>
      </c>
      <c r="V785" s="47" t="s">
        <v>20</v>
      </c>
      <c r="W785" s="47" t="s">
        <v>967</v>
      </c>
      <c r="X785" s="47" t="s">
        <v>967</v>
      </c>
      <c r="Y785" s="47" t="s">
        <v>966</v>
      </c>
      <c r="Z785" s="47" t="s">
        <v>965</v>
      </c>
      <c r="AA785" s="47" t="s">
        <v>965</v>
      </c>
      <c r="AB785" s="47" t="s">
        <v>20</v>
      </c>
      <c r="AC785" s="47" t="s">
        <v>20</v>
      </c>
      <c r="AD785" s="47" t="s">
        <v>965</v>
      </c>
      <c r="AE785" s="47" t="s">
        <v>965</v>
      </c>
      <c r="AF785" s="47" t="s">
        <v>965</v>
      </c>
      <c r="AG785" s="47" t="s">
        <v>965</v>
      </c>
      <c r="AH785" s="47" t="s">
        <v>965</v>
      </c>
      <c r="AI785" s="47" t="s">
        <v>20</v>
      </c>
      <c r="AJ785" s="47" t="s">
        <v>20</v>
      </c>
      <c r="AK785" s="47" t="s">
        <v>968</v>
      </c>
      <c r="AL785" s="47" t="s">
        <v>968</v>
      </c>
      <c r="AM785" s="47" t="s">
        <v>21</v>
      </c>
      <c r="AN785" s="47" t="s">
        <v>965</v>
      </c>
      <c r="AO785" s="47" t="s">
        <v>965</v>
      </c>
      <c r="AP785" s="47" t="s">
        <v>20</v>
      </c>
      <c r="AQ785" s="47" t="s">
        <v>20</v>
      </c>
      <c r="AR785" s="47" t="s">
        <v>20</v>
      </c>
      <c r="AS785" s="47" t="s">
        <v>965</v>
      </c>
      <c r="AT785" s="47" t="s">
        <v>965</v>
      </c>
      <c r="AU785" s="47" t="s">
        <v>965</v>
      </c>
      <c r="AV785" s="47" t="s">
        <v>967</v>
      </c>
      <c r="AW785" s="47" t="s">
        <v>20</v>
      </c>
      <c r="AX785" s="47" t="s">
        <v>20</v>
      </c>
      <c r="AY785" s="42">
        <f>COUNTIFS($T785:$AX785,"P")</f>
        <v>13</v>
      </c>
      <c r="AZ785" s="42">
        <f>COUNTIFS($T785:$AX785,"HD")/2</f>
        <v>0.5</v>
      </c>
      <c r="BA785" s="42">
        <f>COUNTIFS($T785:$AX785,"DO")</f>
        <v>11</v>
      </c>
      <c r="BB785" s="1">
        <f>COUNTIFS($T785:$AX785,"UPL")</f>
        <v>1</v>
      </c>
      <c r="BC785" s="42">
        <f>COUNTIFS($T785:$AX785,"LWP")</f>
        <v>0</v>
      </c>
      <c r="BD785" s="42">
        <f>SUM(COUNTIFS($T785:$AX785,{"PAT","MAT"}))</f>
        <v>0</v>
      </c>
      <c r="BE785" s="42">
        <f>COUNTIFS($T785:$AX785,"HO")</f>
        <v>0</v>
      </c>
      <c r="BF785" s="42">
        <f>COUNTIFS($T785:$AX785,"NA")</f>
        <v>0</v>
      </c>
      <c r="BG785" s="42">
        <f>COUNTIFS($T785:$AX785,"PL")</f>
        <v>2</v>
      </c>
      <c r="BH785" s="42">
        <f>COUNTIFS($T785:$AX785,"CL")</f>
        <v>3</v>
      </c>
      <c r="BI785" s="42">
        <f>COUNTIFS($T785:$AX785,"BL")</f>
        <v>0</v>
      </c>
      <c r="BJ785" s="42">
        <f>COUNTIFS($T785:$AX785,"CO")</f>
        <v>0</v>
      </c>
      <c r="BK785" s="42">
        <f t="shared" si="75"/>
        <v>5</v>
      </c>
      <c r="BL785" s="42">
        <f t="shared" si="76"/>
        <v>0</v>
      </c>
      <c r="BM785" s="42">
        <f t="shared" si="77"/>
        <v>1</v>
      </c>
      <c r="BN785" s="42">
        <f>SUM(AY785:BJ785)+SUM(COUNTIFS(Q785:AX785,{"TERM","RESIGNED"}))</f>
        <v>30.5</v>
      </c>
      <c r="BO785" s="1" t="s">
        <v>45</v>
      </c>
      <c r="BP785" s="42" t="s">
        <v>1018</v>
      </c>
      <c r="BQ785" s="34"/>
    </row>
    <row r="786" spans="1:69" x14ac:dyDescent="0.25">
      <c r="A786" s="32">
        <f t="shared" si="78"/>
        <v>784</v>
      </c>
      <c r="B786" s="1" t="s">
        <v>172</v>
      </c>
      <c r="C786" s="1">
        <v>105059</v>
      </c>
      <c r="D786" s="27">
        <v>105059</v>
      </c>
      <c r="E786" s="1" t="s">
        <v>946</v>
      </c>
      <c r="F786" s="34" t="s">
        <v>928</v>
      </c>
      <c r="G786" s="34" t="s">
        <v>123</v>
      </c>
      <c r="H786" s="30">
        <v>44960</v>
      </c>
      <c r="I786" s="30" t="s">
        <v>39</v>
      </c>
      <c r="J786" s="30" t="s">
        <v>39</v>
      </c>
      <c r="K786" s="42">
        <f t="shared" ca="1" si="73"/>
        <v>342</v>
      </c>
      <c r="L786" s="44" t="str">
        <f t="shared" si="74"/>
        <v>Billable</v>
      </c>
      <c r="M786" s="34" t="s">
        <v>124</v>
      </c>
      <c r="N786" s="1" t="s">
        <v>41</v>
      </c>
      <c r="O786" s="1" t="s">
        <v>42</v>
      </c>
      <c r="P786" s="1"/>
      <c r="Q786" s="1"/>
      <c r="R786" s="1" t="s">
        <v>43</v>
      </c>
      <c r="S786" s="33" t="s">
        <v>66</v>
      </c>
      <c r="T786" s="47" t="s">
        <v>965</v>
      </c>
      <c r="U786" s="47" t="s">
        <v>20</v>
      </c>
      <c r="V786" s="47" t="s">
        <v>20</v>
      </c>
      <c r="W786" s="47" t="s">
        <v>965</v>
      </c>
      <c r="X786" s="47" t="s">
        <v>965</v>
      </c>
      <c r="Y786" s="47" t="s">
        <v>965</v>
      </c>
      <c r="Z786" s="47" t="s">
        <v>965</v>
      </c>
      <c r="AA786" s="47" t="s">
        <v>965</v>
      </c>
      <c r="AB786" s="47" t="s">
        <v>20</v>
      </c>
      <c r="AC786" s="47" t="s">
        <v>20</v>
      </c>
      <c r="AD786" s="47" t="s">
        <v>967</v>
      </c>
      <c r="AE786" s="47" t="s">
        <v>965</v>
      </c>
      <c r="AF786" s="47" t="s">
        <v>965</v>
      </c>
      <c r="AG786" s="47" t="s">
        <v>965</v>
      </c>
      <c r="AH786" s="47" t="s">
        <v>965</v>
      </c>
      <c r="AI786" s="47" t="s">
        <v>20</v>
      </c>
      <c r="AJ786" s="47" t="s">
        <v>20</v>
      </c>
      <c r="AK786" s="47" t="s">
        <v>965</v>
      </c>
      <c r="AL786" s="47" t="s">
        <v>965</v>
      </c>
      <c r="AM786" s="47" t="s">
        <v>965</v>
      </c>
      <c r="AN786" s="47" t="s">
        <v>965</v>
      </c>
      <c r="AO786" s="47" t="s">
        <v>965</v>
      </c>
      <c r="AP786" s="47" t="s">
        <v>20</v>
      </c>
      <c r="AQ786" s="47" t="s">
        <v>20</v>
      </c>
      <c r="AR786" s="47" t="s">
        <v>20</v>
      </c>
      <c r="AS786" s="47" t="s">
        <v>965</v>
      </c>
      <c r="AT786" s="47" t="s">
        <v>965</v>
      </c>
      <c r="AU786" s="47" t="s">
        <v>965</v>
      </c>
      <c r="AV786" s="47" t="s">
        <v>21</v>
      </c>
      <c r="AW786" s="47" t="s">
        <v>20</v>
      </c>
      <c r="AX786" s="47" t="s">
        <v>20</v>
      </c>
      <c r="AY786" s="42">
        <f>COUNTIFS($T786:$AX786,"P")</f>
        <v>18</v>
      </c>
      <c r="AZ786" s="42">
        <f>COUNTIFS($T786:$AX786,"HD")/2</f>
        <v>0</v>
      </c>
      <c r="BA786" s="42">
        <f>COUNTIFS($T786:$AX786,"DO")</f>
        <v>11</v>
      </c>
      <c r="BB786" s="1">
        <f>COUNTIFS($T786:$AX786,"UPL")</f>
        <v>1</v>
      </c>
      <c r="BC786" s="42">
        <f>COUNTIFS($T786:$AX786,"LWP")</f>
        <v>0</v>
      </c>
      <c r="BD786" s="42">
        <f>SUM(COUNTIFS($T786:$AX786,{"PAT","MAT"}))</f>
        <v>0</v>
      </c>
      <c r="BE786" s="42">
        <f>COUNTIFS($T786:$AX786,"HO")</f>
        <v>0</v>
      </c>
      <c r="BF786" s="42">
        <f>COUNTIFS($T786:$AX786,"NA")</f>
        <v>0</v>
      </c>
      <c r="BG786" s="42">
        <f>COUNTIFS($T786:$AX786,"PL")</f>
        <v>0</v>
      </c>
      <c r="BH786" s="42">
        <f>COUNTIFS($T786:$AX786,"CL")</f>
        <v>1</v>
      </c>
      <c r="BI786" s="42">
        <f>COUNTIFS($T786:$AX786,"BL")</f>
        <v>0</v>
      </c>
      <c r="BJ786" s="42">
        <f>COUNTIFS($T786:$AX786,"CO")</f>
        <v>0</v>
      </c>
      <c r="BK786" s="42">
        <f t="shared" si="75"/>
        <v>1</v>
      </c>
      <c r="BL786" s="42">
        <f t="shared" si="76"/>
        <v>1</v>
      </c>
      <c r="BM786" s="42">
        <f t="shared" si="77"/>
        <v>1</v>
      </c>
      <c r="BN786" s="42">
        <f>SUM(AY786:BJ786)+SUM(COUNTIFS(Q786:AX786,{"TERM","RESIGNED"}))</f>
        <v>31</v>
      </c>
      <c r="BO786" s="1" t="s">
        <v>45</v>
      </c>
      <c r="BP786" s="42" t="s">
        <v>1018</v>
      </c>
      <c r="BQ786" s="34"/>
    </row>
    <row r="787" spans="1:69" x14ac:dyDescent="0.25">
      <c r="A787" s="32">
        <f t="shared" si="78"/>
        <v>785</v>
      </c>
      <c r="B787" s="1" t="s">
        <v>172</v>
      </c>
      <c r="C787" s="1">
        <v>105064</v>
      </c>
      <c r="D787" s="27">
        <v>105064</v>
      </c>
      <c r="E787" s="1" t="s">
        <v>946</v>
      </c>
      <c r="F787" s="34" t="s">
        <v>929</v>
      </c>
      <c r="G787" s="34" t="s">
        <v>790</v>
      </c>
      <c r="H787" s="30">
        <v>44960</v>
      </c>
      <c r="I787" s="30" t="s">
        <v>39</v>
      </c>
      <c r="J787" s="30" t="s">
        <v>39</v>
      </c>
      <c r="K787" s="42">
        <f t="shared" ca="1" si="73"/>
        <v>342</v>
      </c>
      <c r="L787" s="44" t="str">
        <f t="shared" si="74"/>
        <v>Non Billable</v>
      </c>
      <c r="M787" s="34" t="s">
        <v>202</v>
      </c>
      <c r="N787" s="1" t="s">
        <v>41</v>
      </c>
      <c r="O787" s="1" t="s">
        <v>42</v>
      </c>
      <c r="P787" s="1"/>
      <c r="Q787" s="1"/>
      <c r="R787" s="1" t="s">
        <v>43</v>
      </c>
      <c r="S787" s="33" t="s">
        <v>203</v>
      </c>
      <c r="T787" s="47" t="s">
        <v>965</v>
      </c>
      <c r="U787" s="47" t="s">
        <v>20</v>
      </c>
      <c r="V787" s="47" t="s">
        <v>20</v>
      </c>
      <c r="W787" s="47" t="s">
        <v>965</v>
      </c>
      <c r="X787" s="47" t="s">
        <v>965</v>
      </c>
      <c r="Y787" s="47" t="s">
        <v>965</v>
      </c>
      <c r="Z787" s="47" t="s">
        <v>965</v>
      </c>
      <c r="AA787" s="47" t="s">
        <v>965</v>
      </c>
      <c r="AB787" s="47" t="s">
        <v>20</v>
      </c>
      <c r="AC787" s="47" t="s">
        <v>20</v>
      </c>
      <c r="AD787" s="47" t="s">
        <v>965</v>
      </c>
      <c r="AE787" s="47" t="s">
        <v>965</v>
      </c>
      <c r="AF787" s="47" t="s">
        <v>965</v>
      </c>
      <c r="AG787" s="47" t="s">
        <v>965</v>
      </c>
      <c r="AH787" s="47" t="s">
        <v>965</v>
      </c>
      <c r="AI787" s="47" t="s">
        <v>20</v>
      </c>
      <c r="AJ787" s="47" t="s">
        <v>20</v>
      </c>
      <c r="AK787" s="47" t="s">
        <v>967</v>
      </c>
      <c r="AL787" s="47" t="s">
        <v>965</v>
      </c>
      <c r="AM787" s="47" t="s">
        <v>965</v>
      </c>
      <c r="AN787" s="47" t="s">
        <v>965</v>
      </c>
      <c r="AO787" s="47" t="s">
        <v>965</v>
      </c>
      <c r="AP787" s="47" t="s">
        <v>20</v>
      </c>
      <c r="AQ787" s="47" t="s">
        <v>20</v>
      </c>
      <c r="AR787" s="47" t="s">
        <v>20</v>
      </c>
      <c r="AS787" s="47" t="s">
        <v>22</v>
      </c>
      <c r="AT787" s="47" t="s">
        <v>965</v>
      </c>
      <c r="AU787" s="47" t="s">
        <v>965</v>
      </c>
      <c r="AV787" s="47" t="s">
        <v>965</v>
      </c>
      <c r="AW787" s="47" t="s">
        <v>20</v>
      </c>
      <c r="AX787" s="47" t="s">
        <v>20</v>
      </c>
      <c r="AY787" s="42">
        <f>COUNTIFS($T787:$AX787,"P")</f>
        <v>18</v>
      </c>
      <c r="AZ787" s="42">
        <f>COUNTIFS($T787:$AX787,"HD")/2</f>
        <v>0</v>
      </c>
      <c r="BA787" s="42">
        <f>COUNTIFS($T787:$AX787,"DO")</f>
        <v>11</v>
      </c>
      <c r="BB787" s="1">
        <f>COUNTIFS($T787:$AX787,"UPL")</f>
        <v>0</v>
      </c>
      <c r="BC787" s="42">
        <f>COUNTIFS($T787:$AX787,"LWP")</f>
        <v>1</v>
      </c>
      <c r="BD787" s="42">
        <f>SUM(COUNTIFS($T787:$AX787,{"PAT","MAT"}))</f>
        <v>0</v>
      </c>
      <c r="BE787" s="42">
        <f>COUNTIFS($T787:$AX787,"HO")</f>
        <v>0</v>
      </c>
      <c r="BF787" s="42">
        <f>COUNTIFS($T787:$AX787,"NA")</f>
        <v>0</v>
      </c>
      <c r="BG787" s="42">
        <f>COUNTIFS($T787:$AX787,"PL")</f>
        <v>0</v>
      </c>
      <c r="BH787" s="42">
        <f>COUNTIFS($T787:$AX787,"CL")</f>
        <v>1</v>
      </c>
      <c r="BI787" s="42">
        <f>COUNTIFS($T787:$AX787,"BL")</f>
        <v>0</v>
      </c>
      <c r="BJ787" s="42">
        <f>COUNTIFS($T787:$AX787,"CO")</f>
        <v>0</v>
      </c>
      <c r="BK787" s="42">
        <f t="shared" si="75"/>
        <v>1</v>
      </c>
      <c r="BL787" s="42">
        <f t="shared" si="76"/>
        <v>1</v>
      </c>
      <c r="BM787" s="42">
        <f t="shared" si="77"/>
        <v>1</v>
      </c>
      <c r="BN787" s="42">
        <f>SUM(AY787:BJ787)+SUM(COUNTIFS(Q787:AX787,{"TERM","RESIGNED"}))</f>
        <v>31</v>
      </c>
      <c r="BO787" s="1" t="s">
        <v>45</v>
      </c>
      <c r="BP787" s="42" t="s">
        <v>1216</v>
      </c>
      <c r="BQ787" s="34"/>
    </row>
    <row r="788" spans="1:69" x14ac:dyDescent="0.25">
      <c r="A788" s="32">
        <f t="shared" si="78"/>
        <v>786</v>
      </c>
      <c r="B788" s="1" t="s">
        <v>172</v>
      </c>
      <c r="C788" s="1">
        <v>105067</v>
      </c>
      <c r="D788" s="27">
        <v>105067</v>
      </c>
      <c r="E788" s="1" t="s">
        <v>946</v>
      </c>
      <c r="F788" s="34" t="s">
        <v>930</v>
      </c>
      <c r="G788" s="34" t="s">
        <v>190</v>
      </c>
      <c r="H788" s="30">
        <v>44960</v>
      </c>
      <c r="I788" s="30" t="s">
        <v>39</v>
      </c>
      <c r="J788" s="30" t="s">
        <v>39</v>
      </c>
      <c r="K788" s="42">
        <f t="shared" ca="1" si="73"/>
        <v>342</v>
      </c>
      <c r="L788" s="44" t="str">
        <f t="shared" si="74"/>
        <v>Billable</v>
      </c>
      <c r="M788" s="34" t="s">
        <v>187</v>
      </c>
      <c r="N788" s="1" t="s">
        <v>41</v>
      </c>
      <c r="O788" s="1" t="s">
        <v>42</v>
      </c>
      <c r="P788" s="1"/>
      <c r="Q788" s="1"/>
      <c r="R788" s="1" t="s">
        <v>43</v>
      </c>
      <c r="S788" s="33" t="s">
        <v>248</v>
      </c>
      <c r="T788" s="47" t="s">
        <v>967</v>
      </c>
      <c r="U788" s="47" t="s">
        <v>20</v>
      </c>
      <c r="V788" s="47" t="s">
        <v>20</v>
      </c>
      <c r="W788" s="47" t="s">
        <v>967</v>
      </c>
      <c r="X788" s="47" t="s">
        <v>968</v>
      </c>
      <c r="Y788" s="47" t="s">
        <v>22</v>
      </c>
      <c r="Z788" s="47" t="s">
        <v>22</v>
      </c>
      <c r="AA788" s="47" t="s">
        <v>965</v>
      </c>
      <c r="AB788" s="47" t="s">
        <v>20</v>
      </c>
      <c r="AC788" s="47" t="s">
        <v>20</v>
      </c>
      <c r="AD788" s="47" t="s">
        <v>965</v>
      </c>
      <c r="AE788" s="47" t="s">
        <v>965</v>
      </c>
      <c r="AF788" s="47" t="s">
        <v>22</v>
      </c>
      <c r="AG788" s="47" t="s">
        <v>22</v>
      </c>
      <c r="AH788" s="47" t="s">
        <v>965</v>
      </c>
      <c r="AI788" s="47" t="s">
        <v>20</v>
      </c>
      <c r="AJ788" s="47" t="s">
        <v>20</v>
      </c>
      <c r="AK788" s="47" t="s">
        <v>965</v>
      </c>
      <c r="AL788" s="47" t="s">
        <v>965</v>
      </c>
      <c r="AM788" s="47" t="s">
        <v>965</v>
      </c>
      <c r="AN788" s="47" t="s">
        <v>22</v>
      </c>
      <c r="AO788" s="47" t="s">
        <v>965</v>
      </c>
      <c r="AP788" s="47" t="s">
        <v>20</v>
      </c>
      <c r="AQ788" s="47" t="s">
        <v>20</v>
      </c>
      <c r="AR788" s="47" t="s">
        <v>20</v>
      </c>
      <c r="AS788" s="47" t="s">
        <v>22</v>
      </c>
      <c r="AT788" s="47" t="s">
        <v>22</v>
      </c>
      <c r="AU788" s="47" t="s">
        <v>22</v>
      </c>
      <c r="AV788" s="47" t="s">
        <v>22</v>
      </c>
      <c r="AW788" s="47" t="s">
        <v>20</v>
      </c>
      <c r="AX788" s="47" t="s">
        <v>20</v>
      </c>
      <c r="AY788" s="42">
        <f>COUNTIFS($T788:$AX788,"P")</f>
        <v>8</v>
      </c>
      <c r="AZ788" s="42">
        <f>COUNTIFS($T788:$AX788,"HD")/2</f>
        <v>0</v>
      </c>
      <c r="BA788" s="42">
        <f>COUNTIFS($T788:$AX788,"DO")</f>
        <v>11</v>
      </c>
      <c r="BB788" s="1">
        <f>COUNTIFS($T788:$AX788,"UPL")</f>
        <v>0</v>
      </c>
      <c r="BC788" s="42">
        <f>COUNTIFS($T788:$AX788,"LWP")</f>
        <v>9</v>
      </c>
      <c r="BD788" s="42">
        <f>SUM(COUNTIFS($T788:$AX788,{"PAT","MAT"}))</f>
        <v>0</v>
      </c>
      <c r="BE788" s="42">
        <f>COUNTIFS($T788:$AX788,"HO")</f>
        <v>0</v>
      </c>
      <c r="BF788" s="42">
        <f>COUNTIFS($T788:$AX788,"NA")</f>
        <v>0</v>
      </c>
      <c r="BG788" s="42">
        <f>COUNTIFS($T788:$AX788,"PL")</f>
        <v>1</v>
      </c>
      <c r="BH788" s="42">
        <f>COUNTIFS($T788:$AX788,"CL")</f>
        <v>2</v>
      </c>
      <c r="BI788" s="42">
        <f>COUNTIFS($T788:$AX788,"BL")</f>
        <v>0</v>
      </c>
      <c r="BJ788" s="42">
        <f>COUNTIFS($T788:$AX788,"CO")</f>
        <v>0</v>
      </c>
      <c r="BK788" s="42">
        <f t="shared" si="75"/>
        <v>3</v>
      </c>
      <c r="BL788" s="42">
        <f t="shared" si="76"/>
        <v>0</v>
      </c>
      <c r="BM788" s="42">
        <f t="shared" si="77"/>
        <v>0</v>
      </c>
      <c r="BN788" s="42">
        <f>SUM(AY788:BJ788)+SUM(COUNTIFS(Q788:AX788,{"TERM","RESIGNED"}))</f>
        <v>31</v>
      </c>
      <c r="BO788" s="1" t="s">
        <v>45</v>
      </c>
      <c r="BP788" s="42" t="s">
        <v>1020</v>
      </c>
      <c r="BQ788" s="34"/>
    </row>
    <row r="789" spans="1:69" x14ac:dyDescent="0.25">
      <c r="A789" s="32">
        <f t="shared" si="78"/>
        <v>787</v>
      </c>
      <c r="B789" s="1" t="s">
        <v>172</v>
      </c>
      <c r="C789" s="1">
        <v>105068</v>
      </c>
      <c r="D789" s="27">
        <v>105068</v>
      </c>
      <c r="E789" s="1" t="s">
        <v>946</v>
      </c>
      <c r="F789" s="34" t="s">
        <v>931</v>
      </c>
      <c r="G789" s="34" t="s">
        <v>190</v>
      </c>
      <c r="H789" s="30">
        <v>44960</v>
      </c>
      <c r="I789" s="30" t="s">
        <v>39</v>
      </c>
      <c r="J789" s="30" t="s">
        <v>39</v>
      </c>
      <c r="K789" s="42">
        <f t="shared" ca="1" si="73"/>
        <v>342</v>
      </c>
      <c r="L789" s="44" t="str">
        <f t="shared" si="74"/>
        <v>Billable</v>
      </c>
      <c r="M789" s="34" t="s">
        <v>187</v>
      </c>
      <c r="N789" s="1" t="s">
        <v>41</v>
      </c>
      <c r="O789" s="1" t="s">
        <v>42</v>
      </c>
      <c r="P789" s="1"/>
      <c r="Q789" s="1"/>
      <c r="R789" s="1" t="s">
        <v>43</v>
      </c>
      <c r="S789" s="33" t="s">
        <v>302</v>
      </c>
      <c r="T789" s="47" t="s">
        <v>965</v>
      </c>
      <c r="U789" s="47" t="s">
        <v>20</v>
      </c>
      <c r="V789" s="47" t="s">
        <v>20</v>
      </c>
      <c r="W789" s="47" t="s">
        <v>965</v>
      </c>
      <c r="X789" s="47" t="s">
        <v>965</v>
      </c>
      <c r="Y789" s="47" t="s">
        <v>965</v>
      </c>
      <c r="Z789" s="47" t="s">
        <v>965</v>
      </c>
      <c r="AA789" s="47" t="s">
        <v>965</v>
      </c>
      <c r="AB789" s="47" t="s">
        <v>20</v>
      </c>
      <c r="AC789" s="47" t="s">
        <v>20</v>
      </c>
      <c r="AD789" s="47" t="s">
        <v>965</v>
      </c>
      <c r="AE789" s="47" t="s">
        <v>966</v>
      </c>
      <c r="AF789" s="47" t="s">
        <v>965</v>
      </c>
      <c r="AG789" s="47" t="s">
        <v>965</v>
      </c>
      <c r="AH789" s="47" t="s">
        <v>965</v>
      </c>
      <c r="AI789" s="47" t="s">
        <v>20</v>
      </c>
      <c r="AJ789" s="47" t="s">
        <v>20</v>
      </c>
      <c r="AK789" s="47" t="s">
        <v>965</v>
      </c>
      <c r="AL789" s="47" t="s">
        <v>965</v>
      </c>
      <c r="AM789" s="47" t="s">
        <v>965</v>
      </c>
      <c r="AN789" s="47" t="s">
        <v>965</v>
      </c>
      <c r="AO789" s="47" t="s">
        <v>965</v>
      </c>
      <c r="AP789" s="47" t="s">
        <v>20</v>
      </c>
      <c r="AQ789" s="47" t="s">
        <v>20</v>
      </c>
      <c r="AR789" s="47" t="s">
        <v>20</v>
      </c>
      <c r="AS789" s="47" t="s">
        <v>965</v>
      </c>
      <c r="AT789" s="47" t="s">
        <v>965</v>
      </c>
      <c r="AU789" s="47" t="s">
        <v>22</v>
      </c>
      <c r="AV789" s="47" t="s">
        <v>965</v>
      </c>
      <c r="AW789" s="47" t="s">
        <v>20</v>
      </c>
      <c r="AX789" s="47" t="s">
        <v>20</v>
      </c>
      <c r="AY789" s="42">
        <f>COUNTIFS($T789:$AX789,"P")</f>
        <v>18</v>
      </c>
      <c r="AZ789" s="42">
        <f>COUNTIFS($T789:$AX789,"HD")/2</f>
        <v>0.5</v>
      </c>
      <c r="BA789" s="42">
        <f>COUNTIFS($T789:$AX789,"DO")</f>
        <v>11</v>
      </c>
      <c r="BB789" s="1">
        <f>COUNTIFS($T789:$AX789,"UPL")</f>
        <v>0</v>
      </c>
      <c r="BC789" s="42">
        <f>COUNTIFS($T789:$AX789,"LWP")</f>
        <v>1</v>
      </c>
      <c r="BD789" s="42">
        <f>SUM(COUNTIFS($T789:$AX789,{"PAT","MAT"}))</f>
        <v>0</v>
      </c>
      <c r="BE789" s="42">
        <f>COUNTIFS($T789:$AX789,"HO")</f>
        <v>0</v>
      </c>
      <c r="BF789" s="42">
        <f>COUNTIFS($T789:$AX789,"NA")</f>
        <v>0</v>
      </c>
      <c r="BG789" s="42">
        <f>COUNTIFS($T789:$AX789,"PL")</f>
        <v>0</v>
      </c>
      <c r="BH789" s="42">
        <f>COUNTIFS($T789:$AX789,"CL")</f>
        <v>0</v>
      </c>
      <c r="BI789" s="42">
        <f>COUNTIFS($T789:$AX789,"BL")</f>
        <v>0</v>
      </c>
      <c r="BJ789" s="42">
        <f>COUNTIFS($T789:$AX789,"CO")</f>
        <v>0</v>
      </c>
      <c r="BK789" s="42">
        <f t="shared" si="75"/>
        <v>0</v>
      </c>
      <c r="BL789" s="42">
        <f t="shared" si="76"/>
        <v>1</v>
      </c>
      <c r="BM789" s="42">
        <f t="shared" si="77"/>
        <v>1</v>
      </c>
      <c r="BN789" s="42">
        <f>SUM(AY789:BJ789)+SUM(COUNTIFS(Q789:AX789,{"TERM","RESIGNED"}))</f>
        <v>30.5</v>
      </c>
      <c r="BO789" s="1" t="s">
        <v>45</v>
      </c>
      <c r="BP789" s="42" t="s">
        <v>1019</v>
      </c>
      <c r="BQ789" s="34"/>
    </row>
    <row r="790" spans="1:69" x14ac:dyDescent="0.25">
      <c r="A790" s="32">
        <f t="shared" si="78"/>
        <v>788</v>
      </c>
      <c r="B790" s="1" t="s">
        <v>172</v>
      </c>
      <c r="C790" s="1">
        <v>600371</v>
      </c>
      <c r="D790" s="27">
        <v>600371</v>
      </c>
      <c r="E790" s="1" t="s">
        <v>946</v>
      </c>
      <c r="F790" s="34" t="s">
        <v>913</v>
      </c>
      <c r="G790" s="34" t="s">
        <v>190</v>
      </c>
      <c r="H790" s="30">
        <v>44960</v>
      </c>
      <c r="I790" s="30" t="s">
        <v>39</v>
      </c>
      <c r="J790" s="30" t="s">
        <v>39</v>
      </c>
      <c r="K790" s="42">
        <f t="shared" ca="1" si="73"/>
        <v>342</v>
      </c>
      <c r="L790" s="44" t="str">
        <f t="shared" si="74"/>
        <v>Billable</v>
      </c>
      <c r="M790" s="34" t="s">
        <v>187</v>
      </c>
      <c r="N790" s="1" t="s">
        <v>270</v>
      </c>
      <c r="O790" s="1" t="s">
        <v>42</v>
      </c>
      <c r="P790" s="1"/>
      <c r="Q790" s="1"/>
      <c r="R790" s="1" t="s">
        <v>43</v>
      </c>
      <c r="S790" s="33" t="s">
        <v>292</v>
      </c>
      <c r="T790" s="47" t="s">
        <v>966</v>
      </c>
      <c r="U790" s="47" t="s">
        <v>20</v>
      </c>
      <c r="V790" s="47" t="s">
        <v>20</v>
      </c>
      <c r="W790" s="47" t="s">
        <v>965</v>
      </c>
      <c r="X790" s="47" t="s">
        <v>965</v>
      </c>
      <c r="Y790" s="47" t="s">
        <v>965</v>
      </c>
      <c r="Z790" s="47" t="s">
        <v>965</v>
      </c>
      <c r="AA790" s="47" t="s">
        <v>965</v>
      </c>
      <c r="AB790" s="47" t="s">
        <v>20</v>
      </c>
      <c r="AC790" s="47" t="s">
        <v>20</v>
      </c>
      <c r="AD790" s="47" t="s">
        <v>965</v>
      </c>
      <c r="AE790" s="47" t="s">
        <v>965</v>
      </c>
      <c r="AF790" s="47" t="s">
        <v>965</v>
      </c>
      <c r="AG790" s="47" t="s">
        <v>965</v>
      </c>
      <c r="AH790" s="47" t="s">
        <v>965</v>
      </c>
      <c r="AI790" s="47" t="s">
        <v>20</v>
      </c>
      <c r="AJ790" s="47" t="s">
        <v>20</v>
      </c>
      <c r="AK790" s="47" t="s">
        <v>968</v>
      </c>
      <c r="AL790" s="47" t="s">
        <v>965</v>
      </c>
      <c r="AM790" s="47" t="s">
        <v>965</v>
      </c>
      <c r="AN790" s="47" t="s">
        <v>965</v>
      </c>
      <c r="AO790" s="47" t="s">
        <v>967</v>
      </c>
      <c r="AP790" s="47" t="s">
        <v>20</v>
      </c>
      <c r="AQ790" s="47" t="s">
        <v>20</v>
      </c>
      <c r="AR790" s="47" t="s">
        <v>20</v>
      </c>
      <c r="AS790" s="47" t="s">
        <v>965</v>
      </c>
      <c r="AT790" s="47" t="s">
        <v>965</v>
      </c>
      <c r="AU790" s="47" t="s">
        <v>965</v>
      </c>
      <c r="AV790" s="47" t="s">
        <v>965</v>
      </c>
      <c r="AW790" s="47" t="s">
        <v>20</v>
      </c>
      <c r="AX790" s="47" t="s">
        <v>20</v>
      </c>
      <c r="AY790" s="42">
        <f>COUNTIFS($T790:$AX790,"P")</f>
        <v>17</v>
      </c>
      <c r="AZ790" s="42">
        <f>COUNTIFS($T790:$AX790,"HD")/2</f>
        <v>0.5</v>
      </c>
      <c r="BA790" s="42">
        <f>COUNTIFS($T790:$AX790,"DO")</f>
        <v>11</v>
      </c>
      <c r="BB790" s="1">
        <f>COUNTIFS($T790:$AX790,"UPL")</f>
        <v>0</v>
      </c>
      <c r="BC790" s="42">
        <f>COUNTIFS($T790:$AX790,"LWP")</f>
        <v>0</v>
      </c>
      <c r="BD790" s="42">
        <f>SUM(COUNTIFS($T790:$AX790,{"PAT","MAT"}))</f>
        <v>0</v>
      </c>
      <c r="BE790" s="42">
        <f>COUNTIFS($T790:$AX790,"HO")</f>
        <v>0</v>
      </c>
      <c r="BF790" s="42">
        <f>COUNTIFS($T790:$AX790,"NA")</f>
        <v>0</v>
      </c>
      <c r="BG790" s="42">
        <f>COUNTIFS($T790:$AX790,"PL")</f>
        <v>1</v>
      </c>
      <c r="BH790" s="42">
        <f>COUNTIFS($T790:$AX790,"CL")</f>
        <v>1</v>
      </c>
      <c r="BI790" s="42">
        <f>COUNTIFS($T790:$AX790,"BL")</f>
        <v>0</v>
      </c>
      <c r="BJ790" s="42">
        <f>COUNTIFS($T790:$AX790,"CO")</f>
        <v>0</v>
      </c>
      <c r="BK790" s="42">
        <f t="shared" si="75"/>
        <v>2</v>
      </c>
      <c r="BL790" s="42">
        <f t="shared" si="76"/>
        <v>1</v>
      </c>
      <c r="BM790" s="42">
        <f t="shared" si="77"/>
        <v>1</v>
      </c>
      <c r="BN790" s="42">
        <f>SUM(AY790:BJ790)+SUM(COUNTIFS(Q790:AX790,{"TERM","RESIGNED"}))</f>
        <v>30.5</v>
      </c>
      <c r="BO790" s="1" t="s">
        <v>45</v>
      </c>
      <c r="BP790" s="42" t="s">
        <v>1018</v>
      </c>
      <c r="BQ790" s="34"/>
    </row>
    <row r="791" spans="1:69" x14ac:dyDescent="0.25">
      <c r="A791" s="32">
        <f t="shared" si="78"/>
        <v>789</v>
      </c>
      <c r="B791" s="1" t="s">
        <v>172</v>
      </c>
      <c r="C791" s="1">
        <v>105097</v>
      </c>
      <c r="D791" s="27">
        <v>105097</v>
      </c>
      <c r="E791" s="1" t="s">
        <v>946</v>
      </c>
      <c r="F791" s="34" t="s">
        <v>932</v>
      </c>
      <c r="G791" s="34" t="s">
        <v>106</v>
      </c>
      <c r="H791" s="30">
        <v>44964</v>
      </c>
      <c r="I791" s="30" t="s">
        <v>39</v>
      </c>
      <c r="J791" s="30" t="s">
        <v>39</v>
      </c>
      <c r="K791" s="42">
        <f t="shared" ca="1" si="73"/>
        <v>338</v>
      </c>
      <c r="L791" s="44" t="str">
        <f t="shared" si="74"/>
        <v>Non Billable</v>
      </c>
      <c r="M791" s="34" t="s">
        <v>210</v>
      </c>
      <c r="N791" s="1" t="s">
        <v>41</v>
      </c>
      <c r="O791" s="1" t="s">
        <v>42</v>
      </c>
      <c r="P791" s="1"/>
      <c r="Q791" s="1"/>
      <c r="R791" s="1" t="s">
        <v>43</v>
      </c>
      <c r="S791" s="33" t="s">
        <v>209</v>
      </c>
      <c r="T791" s="47" t="s">
        <v>965</v>
      </c>
      <c r="U791" s="47" t="s">
        <v>20</v>
      </c>
      <c r="V791" s="47" t="s">
        <v>20</v>
      </c>
      <c r="W791" s="47" t="s">
        <v>965</v>
      </c>
      <c r="X791" s="47" t="s">
        <v>965</v>
      </c>
      <c r="Y791" s="47" t="s">
        <v>965</v>
      </c>
      <c r="Z791" s="47" t="s">
        <v>965</v>
      </c>
      <c r="AA791" s="47" t="s">
        <v>965</v>
      </c>
      <c r="AB791" s="47" t="s">
        <v>20</v>
      </c>
      <c r="AC791" s="47" t="s">
        <v>20</v>
      </c>
      <c r="AD791" s="47" t="s">
        <v>965</v>
      </c>
      <c r="AE791" s="47" t="s">
        <v>967</v>
      </c>
      <c r="AF791" s="47" t="s">
        <v>965</v>
      </c>
      <c r="AG791" s="47" t="s">
        <v>965</v>
      </c>
      <c r="AH791" s="47" t="s">
        <v>965</v>
      </c>
      <c r="AI791" s="47" t="s">
        <v>20</v>
      </c>
      <c r="AJ791" s="47" t="s">
        <v>20</v>
      </c>
      <c r="AK791" s="47" t="s">
        <v>965</v>
      </c>
      <c r="AL791" s="47" t="s">
        <v>965</v>
      </c>
      <c r="AM791" s="47" t="s">
        <v>965</v>
      </c>
      <c r="AN791" s="47" t="s">
        <v>965</v>
      </c>
      <c r="AO791" s="47" t="s">
        <v>965</v>
      </c>
      <c r="AP791" s="47" t="s">
        <v>20</v>
      </c>
      <c r="AQ791" s="47" t="s">
        <v>20</v>
      </c>
      <c r="AR791" s="47" t="s">
        <v>20</v>
      </c>
      <c r="AS791" s="47" t="s">
        <v>965</v>
      </c>
      <c r="AT791" s="47" t="s">
        <v>965</v>
      </c>
      <c r="AU791" s="47" t="s">
        <v>965</v>
      </c>
      <c r="AV791" s="47" t="s">
        <v>965</v>
      </c>
      <c r="AW791" s="47" t="s">
        <v>20</v>
      </c>
      <c r="AX791" s="47" t="s">
        <v>20</v>
      </c>
      <c r="AY791" s="42">
        <f>COUNTIFS($T791:$AX791,"P")</f>
        <v>19</v>
      </c>
      <c r="AZ791" s="42">
        <f>COUNTIFS($T791:$AX791,"HD")/2</f>
        <v>0</v>
      </c>
      <c r="BA791" s="42">
        <f>COUNTIFS($T791:$AX791,"DO")</f>
        <v>11</v>
      </c>
      <c r="BB791" s="1">
        <f>COUNTIFS($T791:$AX791,"UPL")</f>
        <v>0</v>
      </c>
      <c r="BC791" s="42">
        <f>COUNTIFS($T791:$AX791,"LWP")</f>
        <v>0</v>
      </c>
      <c r="BD791" s="42">
        <f>SUM(COUNTIFS($T791:$AX791,{"PAT","MAT"}))</f>
        <v>0</v>
      </c>
      <c r="BE791" s="42">
        <f>COUNTIFS($T791:$AX791,"HO")</f>
        <v>0</v>
      </c>
      <c r="BF791" s="42">
        <f>COUNTIFS($T791:$AX791,"NA")</f>
        <v>0</v>
      </c>
      <c r="BG791" s="42">
        <f>COUNTIFS($T791:$AX791,"PL")</f>
        <v>0</v>
      </c>
      <c r="BH791" s="42">
        <f>COUNTIFS($T791:$AX791,"CL")</f>
        <v>1</v>
      </c>
      <c r="BI791" s="42">
        <f>COUNTIFS($T791:$AX791,"BL")</f>
        <v>0</v>
      </c>
      <c r="BJ791" s="42">
        <f>COUNTIFS($T791:$AX791,"CO")</f>
        <v>0</v>
      </c>
      <c r="BK791" s="42">
        <f t="shared" si="75"/>
        <v>1</v>
      </c>
      <c r="BL791" s="42">
        <f t="shared" si="76"/>
        <v>1</v>
      </c>
      <c r="BM791" s="42">
        <f t="shared" si="77"/>
        <v>1</v>
      </c>
      <c r="BN791" s="42">
        <f>SUM(AY791:BJ791)+SUM(COUNTIFS(Q791:AX791,{"TERM","RESIGNED"}))</f>
        <v>31</v>
      </c>
      <c r="BO791" s="1" t="s">
        <v>45</v>
      </c>
      <c r="BP791" s="42" t="s">
        <v>1023</v>
      </c>
      <c r="BQ791" s="34"/>
    </row>
    <row r="792" spans="1:69" x14ac:dyDescent="0.25">
      <c r="A792" s="32">
        <f t="shared" si="78"/>
        <v>790</v>
      </c>
      <c r="B792" s="1" t="s">
        <v>172</v>
      </c>
      <c r="C792" s="1">
        <v>105098</v>
      </c>
      <c r="D792" s="27">
        <v>105098</v>
      </c>
      <c r="E792" s="1" t="s">
        <v>945</v>
      </c>
      <c r="F792" s="34" t="s">
        <v>936</v>
      </c>
      <c r="G792" s="34" t="s">
        <v>190</v>
      </c>
      <c r="H792" s="30">
        <v>44967</v>
      </c>
      <c r="I792" s="30" t="s">
        <v>39</v>
      </c>
      <c r="J792" s="30" t="s">
        <v>39</v>
      </c>
      <c r="K792" s="42">
        <f t="shared" ca="1" si="73"/>
        <v>335</v>
      </c>
      <c r="L792" s="44" t="str">
        <f t="shared" si="74"/>
        <v>Billable</v>
      </c>
      <c r="M792" s="34" t="s">
        <v>187</v>
      </c>
      <c r="N792" s="1" t="s">
        <v>41</v>
      </c>
      <c r="O792" s="1" t="s">
        <v>42</v>
      </c>
      <c r="P792" s="1"/>
      <c r="Q792" s="1"/>
      <c r="R792" s="1" t="s">
        <v>43</v>
      </c>
      <c r="S792" s="33" t="s">
        <v>255</v>
      </c>
      <c r="T792" s="47" t="s">
        <v>965</v>
      </c>
      <c r="U792" s="47" t="s">
        <v>20</v>
      </c>
      <c r="V792" s="47" t="s">
        <v>20</v>
      </c>
      <c r="W792" s="47" t="s">
        <v>965</v>
      </c>
      <c r="X792" s="47" t="s">
        <v>965</v>
      </c>
      <c r="Y792" s="47" t="s">
        <v>965</v>
      </c>
      <c r="Z792" s="47" t="s">
        <v>966</v>
      </c>
      <c r="AA792" s="47" t="s">
        <v>965</v>
      </c>
      <c r="AB792" s="47" t="s">
        <v>20</v>
      </c>
      <c r="AC792" s="47" t="s">
        <v>20</v>
      </c>
      <c r="AD792" s="47" t="s">
        <v>965</v>
      </c>
      <c r="AE792" s="47" t="s">
        <v>965</v>
      </c>
      <c r="AF792" s="47" t="s">
        <v>965</v>
      </c>
      <c r="AG792" s="47" t="s">
        <v>965</v>
      </c>
      <c r="AH792" s="47" t="s">
        <v>965</v>
      </c>
      <c r="AI792" s="47" t="s">
        <v>20</v>
      </c>
      <c r="AJ792" s="47" t="s">
        <v>20</v>
      </c>
      <c r="AK792" s="47" t="s">
        <v>965</v>
      </c>
      <c r="AL792" s="47" t="s">
        <v>965</v>
      </c>
      <c r="AM792" s="47" t="s">
        <v>965</v>
      </c>
      <c r="AN792" s="47" t="s">
        <v>966</v>
      </c>
      <c r="AO792" s="47" t="s">
        <v>967</v>
      </c>
      <c r="AP792" s="47" t="s">
        <v>20</v>
      </c>
      <c r="AQ792" s="47" t="s">
        <v>20</v>
      </c>
      <c r="AR792" s="47" t="s">
        <v>20</v>
      </c>
      <c r="AS792" s="47" t="s">
        <v>965</v>
      </c>
      <c r="AT792" s="47" t="s">
        <v>965</v>
      </c>
      <c r="AU792" s="47" t="s">
        <v>965</v>
      </c>
      <c r="AV792" s="47" t="s">
        <v>967</v>
      </c>
      <c r="AW792" s="47" t="s">
        <v>20</v>
      </c>
      <c r="AX792" s="47" t="s">
        <v>20</v>
      </c>
      <c r="AY792" s="42">
        <f>COUNTIFS($T792:$AX792,"P")</f>
        <v>16</v>
      </c>
      <c r="AZ792" s="42">
        <f>COUNTIFS($T792:$AX792,"HD")/2</f>
        <v>1</v>
      </c>
      <c r="BA792" s="42">
        <f>COUNTIFS($T792:$AX792,"DO")</f>
        <v>11</v>
      </c>
      <c r="BB792" s="1">
        <f>COUNTIFS($T792:$AX792,"UPL")</f>
        <v>0</v>
      </c>
      <c r="BC792" s="42">
        <f>COUNTIFS($T792:$AX792,"LWP")</f>
        <v>0</v>
      </c>
      <c r="BD792" s="42">
        <f>SUM(COUNTIFS($T792:$AX792,{"PAT","MAT"}))</f>
        <v>0</v>
      </c>
      <c r="BE792" s="42">
        <f>COUNTIFS($T792:$AX792,"HO")</f>
        <v>0</v>
      </c>
      <c r="BF792" s="42">
        <f>COUNTIFS($T792:$AX792,"NA")</f>
        <v>0</v>
      </c>
      <c r="BG792" s="42">
        <f>COUNTIFS($T792:$AX792,"PL")</f>
        <v>0</v>
      </c>
      <c r="BH792" s="42">
        <f>COUNTIFS($T792:$AX792,"CL")</f>
        <v>2</v>
      </c>
      <c r="BI792" s="42">
        <f>COUNTIFS($T792:$AX792,"BL")</f>
        <v>0</v>
      </c>
      <c r="BJ792" s="42">
        <f>COUNTIFS($T792:$AX792,"CO")</f>
        <v>0</v>
      </c>
      <c r="BK792" s="42">
        <f t="shared" si="75"/>
        <v>2</v>
      </c>
      <c r="BL792" s="42">
        <f t="shared" si="76"/>
        <v>1</v>
      </c>
      <c r="BM792" s="42">
        <f t="shared" si="77"/>
        <v>1</v>
      </c>
      <c r="BN792" s="42">
        <f>SUM(AY792:BJ792)+SUM(COUNTIFS(Q792:AX792,{"TERM","RESIGNED"}))</f>
        <v>30</v>
      </c>
      <c r="BO792" s="1" t="s">
        <v>45</v>
      </c>
      <c r="BP792" s="42" t="s">
        <v>1018</v>
      </c>
      <c r="BQ792" s="34"/>
    </row>
    <row r="793" spans="1:69" x14ac:dyDescent="0.25">
      <c r="A793" s="32">
        <f t="shared" si="78"/>
        <v>791</v>
      </c>
      <c r="B793" s="1" t="s">
        <v>172</v>
      </c>
      <c r="C793" s="1">
        <v>105115</v>
      </c>
      <c r="D793" s="27">
        <v>105115</v>
      </c>
      <c r="E793" s="1" t="s">
        <v>946</v>
      </c>
      <c r="F793" s="34" t="s">
        <v>937</v>
      </c>
      <c r="G793" s="34" t="s">
        <v>123</v>
      </c>
      <c r="H793" s="30">
        <v>44967</v>
      </c>
      <c r="I793" s="30" t="s">
        <v>39</v>
      </c>
      <c r="J793" s="30" t="s">
        <v>39</v>
      </c>
      <c r="K793" s="42">
        <f t="shared" ca="1" si="73"/>
        <v>335</v>
      </c>
      <c r="L793" s="44" t="str">
        <f t="shared" si="74"/>
        <v>Billable</v>
      </c>
      <c r="M793" s="34" t="s">
        <v>124</v>
      </c>
      <c r="N793" s="1" t="s">
        <v>41</v>
      </c>
      <c r="O793" s="1" t="s">
        <v>42</v>
      </c>
      <c r="P793" s="1"/>
      <c r="Q793" s="1"/>
      <c r="R793" s="1" t="s">
        <v>43</v>
      </c>
      <c r="S793" s="33" t="s">
        <v>154</v>
      </c>
      <c r="T793" s="47" t="s">
        <v>965</v>
      </c>
      <c r="U793" s="47" t="s">
        <v>20</v>
      </c>
      <c r="V793" s="47" t="s">
        <v>20</v>
      </c>
      <c r="W793" s="47" t="s">
        <v>965</v>
      </c>
      <c r="X793" s="47" t="s">
        <v>965</v>
      </c>
      <c r="Y793" s="47" t="s">
        <v>965</v>
      </c>
      <c r="Z793" s="47" t="s">
        <v>965</v>
      </c>
      <c r="AA793" s="47" t="s">
        <v>965</v>
      </c>
      <c r="AB793" s="47" t="s">
        <v>20</v>
      </c>
      <c r="AC793" s="47" t="s">
        <v>20</v>
      </c>
      <c r="AD793" s="47" t="s">
        <v>965</v>
      </c>
      <c r="AE793" s="47" t="s">
        <v>965</v>
      </c>
      <c r="AF793" s="47" t="s">
        <v>965</v>
      </c>
      <c r="AG793" s="47" t="s">
        <v>966</v>
      </c>
      <c r="AH793" s="47" t="s">
        <v>965</v>
      </c>
      <c r="AI793" s="47" t="s">
        <v>20</v>
      </c>
      <c r="AJ793" s="47" t="s">
        <v>20</v>
      </c>
      <c r="AK793" s="47" t="s">
        <v>965</v>
      </c>
      <c r="AL793" s="47" t="s">
        <v>965</v>
      </c>
      <c r="AM793" s="47" t="s">
        <v>22</v>
      </c>
      <c r="AN793" s="47" t="s">
        <v>967</v>
      </c>
      <c r="AO793" s="47" t="s">
        <v>967</v>
      </c>
      <c r="AP793" s="47" t="s">
        <v>20</v>
      </c>
      <c r="AQ793" s="47" t="s">
        <v>20</v>
      </c>
      <c r="AR793" s="47" t="s">
        <v>20</v>
      </c>
      <c r="AS793" s="47" t="s">
        <v>968</v>
      </c>
      <c r="AT793" s="47" t="s">
        <v>968</v>
      </c>
      <c r="AU793" s="47" t="s">
        <v>968</v>
      </c>
      <c r="AV793" s="47" t="s">
        <v>968</v>
      </c>
      <c r="AW793" s="47" t="s">
        <v>20</v>
      </c>
      <c r="AX793" s="47" t="s">
        <v>20</v>
      </c>
      <c r="AY793" s="42">
        <f>COUNTIFS($T793:$AX793,"P")</f>
        <v>12</v>
      </c>
      <c r="AZ793" s="42">
        <f>COUNTIFS($T793:$AX793,"HD")/2</f>
        <v>0.5</v>
      </c>
      <c r="BA793" s="42">
        <f>COUNTIFS($T793:$AX793,"DO")</f>
        <v>11</v>
      </c>
      <c r="BB793" s="1">
        <f>COUNTIFS($T793:$AX793,"UPL")</f>
        <v>0</v>
      </c>
      <c r="BC793" s="42">
        <f>COUNTIFS($T793:$AX793,"LWP")</f>
        <v>1</v>
      </c>
      <c r="BD793" s="42">
        <f>SUM(COUNTIFS($T793:$AX793,{"PAT","MAT"}))</f>
        <v>0</v>
      </c>
      <c r="BE793" s="42">
        <f>COUNTIFS($T793:$AX793,"HO")</f>
        <v>0</v>
      </c>
      <c r="BF793" s="42">
        <f>COUNTIFS($T793:$AX793,"NA")</f>
        <v>0</v>
      </c>
      <c r="BG793" s="42">
        <f>COUNTIFS($T793:$AX793,"PL")</f>
        <v>4</v>
      </c>
      <c r="BH793" s="42">
        <f>COUNTIFS($T793:$AX793,"CL")</f>
        <v>2</v>
      </c>
      <c r="BI793" s="42">
        <f>COUNTIFS($T793:$AX793,"BL")</f>
        <v>0</v>
      </c>
      <c r="BJ793" s="42">
        <f>COUNTIFS($T793:$AX793,"CO")</f>
        <v>0</v>
      </c>
      <c r="BK793" s="42">
        <f t="shared" si="75"/>
        <v>6</v>
      </c>
      <c r="BL793" s="42">
        <f t="shared" si="76"/>
        <v>0</v>
      </c>
      <c r="BM793" s="42">
        <f t="shared" si="77"/>
        <v>0</v>
      </c>
      <c r="BN793" s="42">
        <f>SUM(AY793:BJ793)+SUM(COUNTIFS(Q793:AX793,{"TERM","RESIGNED"}))</f>
        <v>30.5</v>
      </c>
      <c r="BO793" s="1" t="s">
        <v>45</v>
      </c>
      <c r="BP793" s="42" t="s">
        <v>1020</v>
      </c>
      <c r="BQ793" s="34"/>
    </row>
    <row r="794" spans="1:69" x14ac:dyDescent="0.25">
      <c r="A794" s="32">
        <f t="shared" si="78"/>
        <v>792</v>
      </c>
      <c r="B794" s="1" t="s">
        <v>172</v>
      </c>
      <c r="C794" s="1">
        <v>105122</v>
      </c>
      <c r="D794" s="27">
        <v>105122</v>
      </c>
      <c r="E794" s="1" t="s">
        <v>946</v>
      </c>
      <c r="F794" s="34" t="s">
        <v>938</v>
      </c>
      <c r="G794" s="34" t="s">
        <v>123</v>
      </c>
      <c r="H794" s="30">
        <v>44967</v>
      </c>
      <c r="I794" s="30" t="s">
        <v>39</v>
      </c>
      <c r="J794" s="30" t="s">
        <v>39</v>
      </c>
      <c r="K794" s="42">
        <f t="shared" ca="1" si="73"/>
        <v>335</v>
      </c>
      <c r="L794" s="44" t="str">
        <f t="shared" si="74"/>
        <v>Billable</v>
      </c>
      <c r="M794" s="34" t="s">
        <v>124</v>
      </c>
      <c r="N794" s="1" t="s">
        <v>41</v>
      </c>
      <c r="O794" s="1" t="s">
        <v>42</v>
      </c>
      <c r="P794" s="1"/>
      <c r="Q794" s="1"/>
      <c r="R794" s="1" t="s">
        <v>43</v>
      </c>
      <c r="S794" s="33" t="s">
        <v>154</v>
      </c>
      <c r="T794" s="47" t="s">
        <v>967</v>
      </c>
      <c r="U794" s="47" t="s">
        <v>20</v>
      </c>
      <c r="V794" s="47" t="s">
        <v>20</v>
      </c>
      <c r="W794" s="47" t="s">
        <v>968</v>
      </c>
      <c r="X794" s="47" t="s">
        <v>968</v>
      </c>
      <c r="Y794" s="47" t="s">
        <v>968</v>
      </c>
      <c r="Z794" s="47" t="s">
        <v>968</v>
      </c>
      <c r="AA794" s="47" t="s">
        <v>965</v>
      </c>
      <c r="AB794" s="47" t="s">
        <v>20</v>
      </c>
      <c r="AC794" s="47" t="s">
        <v>20</v>
      </c>
      <c r="AD794" s="47" t="s">
        <v>967</v>
      </c>
      <c r="AE794" s="47" t="s">
        <v>965</v>
      </c>
      <c r="AF794" s="47" t="s">
        <v>965</v>
      </c>
      <c r="AG794" s="47" t="s">
        <v>965</v>
      </c>
      <c r="AH794" s="47" t="s">
        <v>965</v>
      </c>
      <c r="AI794" s="47" t="s">
        <v>20</v>
      </c>
      <c r="AJ794" s="47" t="s">
        <v>20</v>
      </c>
      <c r="AK794" s="47" t="s">
        <v>965</v>
      </c>
      <c r="AL794" s="47" t="s">
        <v>965</v>
      </c>
      <c r="AM794" s="47" t="s">
        <v>965</v>
      </c>
      <c r="AN794" s="47" t="s">
        <v>965</v>
      </c>
      <c r="AO794" s="47" t="s">
        <v>965</v>
      </c>
      <c r="AP794" s="47" t="s">
        <v>20</v>
      </c>
      <c r="AQ794" s="47" t="s">
        <v>20</v>
      </c>
      <c r="AR794" s="47" t="s">
        <v>20</v>
      </c>
      <c r="AS794" s="47" t="s">
        <v>965</v>
      </c>
      <c r="AT794" s="47" t="s">
        <v>965</v>
      </c>
      <c r="AU794" s="47" t="s">
        <v>965</v>
      </c>
      <c r="AV794" s="47" t="s">
        <v>965</v>
      </c>
      <c r="AW794" s="47" t="s">
        <v>20</v>
      </c>
      <c r="AX794" s="47" t="s">
        <v>20</v>
      </c>
      <c r="AY794" s="42">
        <f>COUNTIFS($T794:$AX794,"P")</f>
        <v>14</v>
      </c>
      <c r="AZ794" s="42">
        <f>COUNTIFS($T794:$AX794,"HD")/2</f>
        <v>0</v>
      </c>
      <c r="BA794" s="42">
        <f>COUNTIFS($T794:$AX794,"DO")</f>
        <v>11</v>
      </c>
      <c r="BB794" s="1">
        <f>COUNTIFS($T794:$AX794,"UPL")</f>
        <v>0</v>
      </c>
      <c r="BC794" s="42">
        <f>COUNTIFS($T794:$AX794,"LWP")</f>
        <v>0</v>
      </c>
      <c r="BD794" s="42">
        <f>SUM(COUNTIFS($T794:$AX794,{"PAT","MAT"}))</f>
        <v>0</v>
      </c>
      <c r="BE794" s="42">
        <f>COUNTIFS($T794:$AX794,"HO")</f>
        <v>0</v>
      </c>
      <c r="BF794" s="42">
        <f>COUNTIFS($T794:$AX794,"NA")</f>
        <v>0</v>
      </c>
      <c r="BG794" s="42">
        <f>COUNTIFS($T794:$AX794,"PL")</f>
        <v>4</v>
      </c>
      <c r="BH794" s="42">
        <f>COUNTIFS($T794:$AX794,"CL")</f>
        <v>2</v>
      </c>
      <c r="BI794" s="42">
        <f>COUNTIFS($T794:$AX794,"BL")</f>
        <v>0</v>
      </c>
      <c r="BJ794" s="42">
        <f>COUNTIFS($T794:$AX794,"CO")</f>
        <v>0</v>
      </c>
      <c r="BK794" s="42">
        <f t="shared" si="75"/>
        <v>6</v>
      </c>
      <c r="BL794" s="42">
        <f t="shared" si="76"/>
        <v>0</v>
      </c>
      <c r="BM794" s="42">
        <f t="shared" si="77"/>
        <v>1</v>
      </c>
      <c r="BN794" s="42">
        <f>SUM(AY794:BJ794)+SUM(COUNTIFS(Q794:AX794,{"TERM","RESIGNED"}))</f>
        <v>31</v>
      </c>
      <c r="BO794" s="1" t="s">
        <v>45</v>
      </c>
      <c r="BP794" s="42" t="s">
        <v>1020</v>
      </c>
      <c r="BQ794" s="34"/>
    </row>
    <row r="795" spans="1:69" x14ac:dyDescent="0.25">
      <c r="A795" s="32">
        <f t="shared" si="78"/>
        <v>793</v>
      </c>
      <c r="B795" s="1" t="s">
        <v>172</v>
      </c>
      <c r="C795" s="1">
        <v>105124</v>
      </c>
      <c r="D795" s="27">
        <v>105124</v>
      </c>
      <c r="E795" s="1" t="s">
        <v>946</v>
      </c>
      <c r="F795" s="34" t="s">
        <v>939</v>
      </c>
      <c r="G795" s="34" t="s">
        <v>123</v>
      </c>
      <c r="H795" s="30">
        <v>44967</v>
      </c>
      <c r="I795" s="30" t="s">
        <v>39</v>
      </c>
      <c r="J795" s="30" t="s">
        <v>39</v>
      </c>
      <c r="K795" s="42">
        <f t="shared" ca="1" si="73"/>
        <v>335</v>
      </c>
      <c r="L795" s="44" t="str">
        <f t="shared" si="74"/>
        <v>Billable</v>
      </c>
      <c r="M795" s="34" t="s">
        <v>124</v>
      </c>
      <c r="N795" s="1" t="s">
        <v>41</v>
      </c>
      <c r="O795" s="1" t="s">
        <v>42</v>
      </c>
      <c r="P795" s="1"/>
      <c r="Q795" s="1"/>
      <c r="R795" s="1" t="s">
        <v>43</v>
      </c>
      <c r="S795" s="33" t="s">
        <v>154</v>
      </c>
      <c r="T795" s="47" t="s">
        <v>965</v>
      </c>
      <c r="U795" s="47" t="s">
        <v>20</v>
      </c>
      <c r="V795" s="47" t="s">
        <v>20</v>
      </c>
      <c r="W795" s="47" t="s">
        <v>970</v>
      </c>
      <c r="X795" s="47" t="s">
        <v>965</v>
      </c>
      <c r="Y795" s="47" t="s">
        <v>965</v>
      </c>
      <c r="Z795" s="47" t="s">
        <v>965</v>
      </c>
      <c r="AA795" s="47" t="s">
        <v>965</v>
      </c>
      <c r="AB795" s="47" t="s">
        <v>20</v>
      </c>
      <c r="AC795" s="47" t="s">
        <v>20</v>
      </c>
      <c r="AD795" s="47" t="s">
        <v>965</v>
      </c>
      <c r="AE795" s="47" t="s">
        <v>965</v>
      </c>
      <c r="AF795" s="47" t="s">
        <v>965</v>
      </c>
      <c r="AG795" s="47" t="s">
        <v>965</v>
      </c>
      <c r="AH795" s="47" t="s">
        <v>965</v>
      </c>
      <c r="AI795" s="47" t="s">
        <v>20</v>
      </c>
      <c r="AJ795" s="47" t="s">
        <v>20</v>
      </c>
      <c r="AK795" s="47" t="s">
        <v>965</v>
      </c>
      <c r="AL795" s="47" t="s">
        <v>965</v>
      </c>
      <c r="AM795" s="47" t="s">
        <v>965</v>
      </c>
      <c r="AN795" s="47" t="s">
        <v>965</v>
      </c>
      <c r="AO795" s="47" t="s">
        <v>967</v>
      </c>
      <c r="AP795" s="47" t="s">
        <v>20</v>
      </c>
      <c r="AQ795" s="47" t="s">
        <v>20</v>
      </c>
      <c r="AR795" s="47" t="s">
        <v>20</v>
      </c>
      <c r="AS795" s="47" t="s">
        <v>965</v>
      </c>
      <c r="AT795" s="47" t="s">
        <v>965</v>
      </c>
      <c r="AU795" s="47" t="s">
        <v>965</v>
      </c>
      <c r="AV795" s="47" t="s">
        <v>967</v>
      </c>
      <c r="AW795" s="47" t="s">
        <v>20</v>
      </c>
      <c r="AX795" s="47" t="s">
        <v>20</v>
      </c>
      <c r="AY795" s="42">
        <f>COUNTIFS($T795:$AX795,"P")</f>
        <v>17</v>
      </c>
      <c r="AZ795" s="42">
        <f>COUNTIFS($T795:$AX795,"HD")/2</f>
        <v>0</v>
      </c>
      <c r="BA795" s="42">
        <f>COUNTIFS($T795:$AX795,"DO")</f>
        <v>11</v>
      </c>
      <c r="BB795" s="1">
        <f>COUNTIFS($T795:$AX795,"UPL")</f>
        <v>0</v>
      </c>
      <c r="BC795" s="42">
        <f>COUNTIFS($T795:$AX795,"LWP")</f>
        <v>0</v>
      </c>
      <c r="BD795" s="42">
        <f>SUM(COUNTIFS($T795:$AX795,{"PAT","MAT"}))</f>
        <v>0</v>
      </c>
      <c r="BE795" s="42">
        <f>COUNTIFS($T795:$AX795,"HO")</f>
        <v>0</v>
      </c>
      <c r="BF795" s="42">
        <f>COUNTIFS($T795:$AX795,"NA")</f>
        <v>0</v>
      </c>
      <c r="BG795" s="42">
        <f>COUNTIFS($T795:$AX795,"PL")</f>
        <v>0</v>
      </c>
      <c r="BH795" s="42">
        <f>COUNTIFS($T795:$AX795,"CL")</f>
        <v>2</v>
      </c>
      <c r="BI795" s="42">
        <f>COUNTIFS($T795:$AX795,"BL")</f>
        <v>1</v>
      </c>
      <c r="BJ795" s="42">
        <f>COUNTIFS($T795:$AX795,"CO")</f>
        <v>0</v>
      </c>
      <c r="BK795" s="42">
        <f t="shared" si="75"/>
        <v>3</v>
      </c>
      <c r="BL795" s="42">
        <f t="shared" si="76"/>
        <v>1</v>
      </c>
      <c r="BM795" s="42">
        <f t="shared" si="77"/>
        <v>1</v>
      </c>
      <c r="BN795" s="42">
        <f>SUM(AY795:BJ795)+SUM(COUNTIFS(Q795:AX795,{"TERM","RESIGNED"}))</f>
        <v>31</v>
      </c>
      <c r="BO795" s="1" t="s">
        <v>45</v>
      </c>
      <c r="BP795" s="42" t="s">
        <v>1020</v>
      </c>
      <c r="BQ795" s="34"/>
    </row>
    <row r="796" spans="1:69" x14ac:dyDescent="0.25">
      <c r="A796" s="32">
        <f t="shared" si="78"/>
        <v>794</v>
      </c>
      <c r="B796" s="1" t="s">
        <v>172</v>
      </c>
      <c r="C796" s="1">
        <v>105127</v>
      </c>
      <c r="D796" s="27">
        <v>105127</v>
      </c>
      <c r="E796" s="1" t="s">
        <v>946</v>
      </c>
      <c r="F796" s="34" t="s">
        <v>940</v>
      </c>
      <c r="G796" s="34" t="s">
        <v>190</v>
      </c>
      <c r="H796" s="30">
        <v>44971</v>
      </c>
      <c r="I796" s="30" t="s">
        <v>39</v>
      </c>
      <c r="J796" s="30" t="s">
        <v>39</v>
      </c>
      <c r="K796" s="42">
        <f t="shared" ca="1" si="73"/>
        <v>331</v>
      </c>
      <c r="L796" s="44" t="str">
        <f t="shared" si="74"/>
        <v>Billable</v>
      </c>
      <c r="M796" s="34" t="s">
        <v>187</v>
      </c>
      <c r="N796" s="1" t="s">
        <v>41</v>
      </c>
      <c r="O796" s="1" t="s">
        <v>42</v>
      </c>
      <c r="P796" s="1"/>
      <c r="Q796" s="1"/>
      <c r="R796" s="1" t="s">
        <v>43</v>
      </c>
      <c r="S796" s="33" t="s">
        <v>255</v>
      </c>
      <c r="T796" s="47" t="s">
        <v>965</v>
      </c>
      <c r="U796" s="47" t="s">
        <v>20</v>
      </c>
      <c r="V796" s="47" t="s">
        <v>20</v>
      </c>
      <c r="W796" s="47" t="s">
        <v>965</v>
      </c>
      <c r="X796" s="47" t="s">
        <v>965</v>
      </c>
      <c r="Y796" s="47" t="s">
        <v>965</v>
      </c>
      <c r="Z796" s="47" t="s">
        <v>965</v>
      </c>
      <c r="AA796" s="47" t="s">
        <v>965</v>
      </c>
      <c r="AB796" s="47" t="s">
        <v>20</v>
      </c>
      <c r="AC796" s="47" t="s">
        <v>20</v>
      </c>
      <c r="AD796" s="47" t="s">
        <v>965</v>
      </c>
      <c r="AE796" s="47" t="s">
        <v>965</v>
      </c>
      <c r="AF796" s="47" t="s">
        <v>965</v>
      </c>
      <c r="AG796" s="47" t="s">
        <v>965</v>
      </c>
      <c r="AH796" s="47" t="s">
        <v>965</v>
      </c>
      <c r="AI796" s="47" t="s">
        <v>20</v>
      </c>
      <c r="AJ796" s="47" t="s">
        <v>20</v>
      </c>
      <c r="AK796" s="47" t="s">
        <v>965</v>
      </c>
      <c r="AL796" s="47" t="s">
        <v>965</v>
      </c>
      <c r="AM796" s="47" t="s">
        <v>965</v>
      </c>
      <c r="AN796" s="47" t="s">
        <v>965</v>
      </c>
      <c r="AO796" s="47" t="s">
        <v>965</v>
      </c>
      <c r="AP796" s="47" t="s">
        <v>20</v>
      </c>
      <c r="AQ796" s="47" t="s">
        <v>20</v>
      </c>
      <c r="AR796" s="47" t="s">
        <v>20</v>
      </c>
      <c r="AS796" s="47" t="s">
        <v>965</v>
      </c>
      <c r="AT796" s="47" t="s">
        <v>967</v>
      </c>
      <c r="AU796" s="47" t="s">
        <v>967</v>
      </c>
      <c r="AV796" s="47" t="s">
        <v>967</v>
      </c>
      <c r="AW796" s="47" t="s">
        <v>20</v>
      </c>
      <c r="AX796" s="47" t="s">
        <v>20</v>
      </c>
      <c r="AY796" s="42">
        <f>COUNTIFS($T796:$AX796,"P")</f>
        <v>17</v>
      </c>
      <c r="AZ796" s="42">
        <f>COUNTIFS($T796:$AX796,"HD")/2</f>
        <v>0</v>
      </c>
      <c r="BA796" s="42">
        <f>COUNTIFS($T796:$AX796,"DO")</f>
        <v>11</v>
      </c>
      <c r="BB796" s="1">
        <f>COUNTIFS($T796:$AX796,"UPL")</f>
        <v>0</v>
      </c>
      <c r="BC796" s="42">
        <f>COUNTIFS($T796:$AX796,"LWP")</f>
        <v>0</v>
      </c>
      <c r="BD796" s="42">
        <f>SUM(COUNTIFS($T796:$AX796,{"PAT","MAT"}))</f>
        <v>0</v>
      </c>
      <c r="BE796" s="42">
        <f>COUNTIFS($T796:$AX796,"HO")</f>
        <v>0</v>
      </c>
      <c r="BF796" s="42">
        <f>COUNTIFS($T796:$AX796,"NA")</f>
        <v>0</v>
      </c>
      <c r="BG796" s="42">
        <f>COUNTIFS($T796:$AX796,"PL")</f>
        <v>0</v>
      </c>
      <c r="BH796" s="42">
        <f>COUNTIFS($T796:$AX796,"CL")</f>
        <v>3</v>
      </c>
      <c r="BI796" s="42">
        <f>COUNTIFS($T796:$AX796,"BL")</f>
        <v>0</v>
      </c>
      <c r="BJ796" s="42">
        <f>COUNTIFS($T796:$AX796,"CO")</f>
        <v>0</v>
      </c>
      <c r="BK796" s="42">
        <f t="shared" si="75"/>
        <v>3</v>
      </c>
      <c r="BL796" s="42">
        <f t="shared" si="76"/>
        <v>1</v>
      </c>
      <c r="BM796" s="42">
        <f t="shared" si="77"/>
        <v>1</v>
      </c>
      <c r="BN796" s="42">
        <f>SUM(AY796:BJ796)+SUM(COUNTIFS(Q796:AX796,{"TERM","RESIGNED"}))</f>
        <v>31</v>
      </c>
      <c r="BO796" s="1" t="s">
        <v>45</v>
      </c>
      <c r="BP796" s="42" t="s">
        <v>1018</v>
      </c>
      <c r="BQ796" s="34"/>
    </row>
    <row r="797" spans="1:69" x14ac:dyDescent="0.25">
      <c r="A797" s="32">
        <f t="shared" si="78"/>
        <v>795</v>
      </c>
      <c r="B797" s="1" t="s">
        <v>172</v>
      </c>
      <c r="C797" s="1">
        <v>105135</v>
      </c>
      <c r="D797" s="27">
        <v>105135</v>
      </c>
      <c r="E797" s="1" t="s">
        <v>946</v>
      </c>
      <c r="F797" s="34" t="s">
        <v>941</v>
      </c>
      <c r="G797" s="34" t="s">
        <v>190</v>
      </c>
      <c r="H797" s="30">
        <v>44971</v>
      </c>
      <c r="I797" s="30" t="s">
        <v>39</v>
      </c>
      <c r="J797" s="30" t="s">
        <v>39</v>
      </c>
      <c r="K797" s="42">
        <f t="shared" ca="1" si="73"/>
        <v>331</v>
      </c>
      <c r="L797" s="44" t="str">
        <f t="shared" si="74"/>
        <v>Billable</v>
      </c>
      <c r="M797" s="34" t="s">
        <v>187</v>
      </c>
      <c r="N797" s="1" t="s">
        <v>41</v>
      </c>
      <c r="O797" s="1" t="s">
        <v>42</v>
      </c>
      <c r="P797" s="1"/>
      <c r="Q797" s="1"/>
      <c r="R797" s="1" t="s">
        <v>43</v>
      </c>
      <c r="S797" s="33" t="s">
        <v>443</v>
      </c>
      <c r="T797" s="47" t="s">
        <v>965</v>
      </c>
      <c r="U797" s="47" t="s">
        <v>20</v>
      </c>
      <c r="V797" s="47" t="s">
        <v>20</v>
      </c>
      <c r="W797" s="47" t="s">
        <v>965</v>
      </c>
      <c r="X797" s="47" t="s">
        <v>965</v>
      </c>
      <c r="Y797" s="47" t="s">
        <v>965</v>
      </c>
      <c r="Z797" s="47" t="s">
        <v>965</v>
      </c>
      <c r="AA797" s="47" t="s">
        <v>965</v>
      </c>
      <c r="AB797" s="47" t="s">
        <v>20</v>
      </c>
      <c r="AC797" s="47" t="s">
        <v>20</v>
      </c>
      <c r="AD797" s="47" t="s">
        <v>965</v>
      </c>
      <c r="AE797" s="47" t="s">
        <v>965</v>
      </c>
      <c r="AF797" s="47" t="s">
        <v>965</v>
      </c>
      <c r="AG797" s="47" t="s">
        <v>965</v>
      </c>
      <c r="AH797" s="47" t="s">
        <v>968</v>
      </c>
      <c r="AI797" s="47" t="s">
        <v>20</v>
      </c>
      <c r="AJ797" s="47" t="s">
        <v>20</v>
      </c>
      <c r="AK797" s="47" t="s">
        <v>965</v>
      </c>
      <c r="AL797" s="47" t="s">
        <v>965</v>
      </c>
      <c r="AM797" s="47" t="s">
        <v>965</v>
      </c>
      <c r="AN797" s="47" t="s">
        <v>967</v>
      </c>
      <c r="AO797" s="47" t="s">
        <v>967</v>
      </c>
      <c r="AP797" s="47" t="s">
        <v>20</v>
      </c>
      <c r="AQ797" s="47" t="s">
        <v>20</v>
      </c>
      <c r="AR797" s="47" t="s">
        <v>20</v>
      </c>
      <c r="AS797" s="47" t="s">
        <v>967</v>
      </c>
      <c r="AT797" s="47" t="s">
        <v>965</v>
      </c>
      <c r="AU797" s="47" t="s">
        <v>965</v>
      </c>
      <c r="AV797" s="47" t="s">
        <v>965</v>
      </c>
      <c r="AW797" s="47" t="s">
        <v>20</v>
      </c>
      <c r="AX797" s="47" t="s">
        <v>20</v>
      </c>
      <c r="AY797" s="42">
        <f>COUNTIFS($T797:$AX797,"P")</f>
        <v>16</v>
      </c>
      <c r="AZ797" s="42">
        <f>COUNTIFS($T797:$AX797,"HD")/2</f>
        <v>0</v>
      </c>
      <c r="BA797" s="42">
        <f>COUNTIFS($T797:$AX797,"DO")</f>
        <v>11</v>
      </c>
      <c r="BB797" s="1">
        <f>COUNTIFS($T797:$AX797,"UPL")</f>
        <v>0</v>
      </c>
      <c r="BC797" s="42">
        <f>COUNTIFS($T797:$AX797,"LWP")</f>
        <v>0</v>
      </c>
      <c r="BD797" s="42">
        <f>SUM(COUNTIFS($T797:$AX797,{"PAT","MAT"}))</f>
        <v>0</v>
      </c>
      <c r="BE797" s="42">
        <f>COUNTIFS($T797:$AX797,"HO")</f>
        <v>0</v>
      </c>
      <c r="BF797" s="42">
        <f>COUNTIFS($T797:$AX797,"NA")</f>
        <v>0</v>
      </c>
      <c r="BG797" s="42">
        <f>COUNTIFS($T797:$AX797,"PL")</f>
        <v>1</v>
      </c>
      <c r="BH797" s="42">
        <f>COUNTIFS($T797:$AX797,"CL")</f>
        <v>3</v>
      </c>
      <c r="BI797" s="42">
        <f>COUNTIFS($T797:$AX797,"BL")</f>
        <v>0</v>
      </c>
      <c r="BJ797" s="42">
        <f>COUNTIFS($T797:$AX797,"CO")</f>
        <v>0</v>
      </c>
      <c r="BK797" s="42">
        <f t="shared" si="75"/>
        <v>4</v>
      </c>
      <c r="BL797" s="42">
        <f t="shared" si="76"/>
        <v>0</v>
      </c>
      <c r="BM797" s="42">
        <f t="shared" si="77"/>
        <v>1</v>
      </c>
      <c r="BN797" s="42">
        <f>SUM(AY797:BJ797)+SUM(COUNTIFS(Q797:AX797,{"TERM","RESIGNED"}))</f>
        <v>31</v>
      </c>
      <c r="BO797" s="1" t="s">
        <v>45</v>
      </c>
      <c r="BP797" s="42" t="s">
        <v>1018</v>
      </c>
      <c r="BQ797" s="34"/>
    </row>
    <row r="798" spans="1:69" x14ac:dyDescent="0.25">
      <c r="A798" s="32">
        <f t="shared" si="78"/>
        <v>796</v>
      </c>
      <c r="B798" s="1" t="s">
        <v>172</v>
      </c>
      <c r="C798" s="1">
        <v>105144</v>
      </c>
      <c r="D798" s="27">
        <v>105144</v>
      </c>
      <c r="E798" s="1" t="s">
        <v>946</v>
      </c>
      <c r="F798" s="34" t="s">
        <v>942</v>
      </c>
      <c r="G798" s="34" t="s">
        <v>123</v>
      </c>
      <c r="H798" s="30">
        <v>44971</v>
      </c>
      <c r="I798" s="30" t="s">
        <v>39</v>
      </c>
      <c r="J798" s="30" t="s">
        <v>39</v>
      </c>
      <c r="K798" s="42">
        <f t="shared" ca="1" si="73"/>
        <v>331</v>
      </c>
      <c r="L798" s="44" t="str">
        <f t="shared" si="74"/>
        <v>Billable</v>
      </c>
      <c r="M798" s="34" t="s">
        <v>124</v>
      </c>
      <c r="N798" s="1" t="s">
        <v>41</v>
      </c>
      <c r="O798" s="1" t="s">
        <v>42</v>
      </c>
      <c r="P798" s="1"/>
      <c r="Q798" s="1"/>
      <c r="R798" s="1" t="s">
        <v>43</v>
      </c>
      <c r="S798" s="33" t="s">
        <v>154</v>
      </c>
      <c r="T798" s="47" t="s">
        <v>965</v>
      </c>
      <c r="U798" s="47" t="s">
        <v>20</v>
      </c>
      <c r="V798" s="47" t="s">
        <v>20</v>
      </c>
      <c r="W798" s="47" t="s">
        <v>967</v>
      </c>
      <c r="X798" s="47" t="s">
        <v>965</v>
      </c>
      <c r="Y798" s="47" t="s">
        <v>965</v>
      </c>
      <c r="Z798" s="47" t="s">
        <v>965</v>
      </c>
      <c r="AA798" s="47" t="s">
        <v>965</v>
      </c>
      <c r="AB798" s="47" t="s">
        <v>20</v>
      </c>
      <c r="AC798" s="47" t="s">
        <v>20</v>
      </c>
      <c r="AD798" s="47" t="s">
        <v>965</v>
      </c>
      <c r="AE798" s="47" t="s">
        <v>965</v>
      </c>
      <c r="AF798" s="47" t="s">
        <v>965</v>
      </c>
      <c r="AG798" s="47" t="s">
        <v>965</v>
      </c>
      <c r="AH798" s="47" t="s">
        <v>965</v>
      </c>
      <c r="AI798" s="47" t="s">
        <v>20</v>
      </c>
      <c r="AJ798" s="47" t="s">
        <v>20</v>
      </c>
      <c r="AK798" s="47" t="s">
        <v>965</v>
      </c>
      <c r="AL798" s="47" t="s">
        <v>965</v>
      </c>
      <c r="AM798" s="47" t="s">
        <v>965</v>
      </c>
      <c r="AN798" s="47" t="s">
        <v>967</v>
      </c>
      <c r="AO798" s="47" t="s">
        <v>967</v>
      </c>
      <c r="AP798" s="47" t="s">
        <v>20</v>
      </c>
      <c r="AQ798" s="47" t="s">
        <v>20</v>
      </c>
      <c r="AR798" s="47" t="s">
        <v>20</v>
      </c>
      <c r="AS798" s="47" t="s">
        <v>965</v>
      </c>
      <c r="AT798" s="47" t="s">
        <v>965</v>
      </c>
      <c r="AU798" s="47" t="s">
        <v>965</v>
      </c>
      <c r="AV798" s="47" t="s">
        <v>965</v>
      </c>
      <c r="AW798" s="47" t="s">
        <v>20</v>
      </c>
      <c r="AX798" s="47" t="s">
        <v>20</v>
      </c>
      <c r="AY798" s="42">
        <f>COUNTIFS($T798:$AX798,"P")</f>
        <v>17</v>
      </c>
      <c r="AZ798" s="42">
        <f>COUNTIFS($T798:$AX798,"HD")/2</f>
        <v>0</v>
      </c>
      <c r="BA798" s="42">
        <f>COUNTIFS($T798:$AX798,"DO")</f>
        <v>11</v>
      </c>
      <c r="BB798" s="1">
        <f>COUNTIFS($T798:$AX798,"UPL")</f>
        <v>0</v>
      </c>
      <c r="BC798" s="42">
        <f>COUNTIFS($T798:$AX798,"LWP")</f>
        <v>0</v>
      </c>
      <c r="BD798" s="42">
        <f>SUM(COUNTIFS($T798:$AX798,{"PAT","MAT"}))</f>
        <v>0</v>
      </c>
      <c r="BE798" s="42">
        <f>COUNTIFS($T798:$AX798,"HO")</f>
        <v>0</v>
      </c>
      <c r="BF798" s="42">
        <f>COUNTIFS($T798:$AX798,"NA")</f>
        <v>0</v>
      </c>
      <c r="BG798" s="42">
        <f>COUNTIFS($T798:$AX798,"PL")</f>
        <v>0</v>
      </c>
      <c r="BH798" s="42">
        <f>COUNTIFS($T798:$AX798,"CL")</f>
        <v>3</v>
      </c>
      <c r="BI798" s="42">
        <f>COUNTIFS($T798:$AX798,"BL")</f>
        <v>0</v>
      </c>
      <c r="BJ798" s="42">
        <f>COUNTIFS($T798:$AX798,"CO")</f>
        <v>0</v>
      </c>
      <c r="BK798" s="42">
        <f t="shared" si="75"/>
        <v>3</v>
      </c>
      <c r="BL798" s="42">
        <f t="shared" si="76"/>
        <v>1</v>
      </c>
      <c r="BM798" s="42">
        <f t="shared" si="77"/>
        <v>1</v>
      </c>
      <c r="BN798" s="42">
        <f>SUM(AY798:BJ798)+SUM(COUNTIFS(Q798:AX798,{"TERM","RESIGNED"}))</f>
        <v>31</v>
      </c>
      <c r="BO798" s="1" t="s">
        <v>45</v>
      </c>
      <c r="BP798" s="42" t="s">
        <v>1020</v>
      </c>
      <c r="BQ798" s="34"/>
    </row>
    <row r="799" spans="1:69" x14ac:dyDescent="0.25">
      <c r="A799" s="32">
        <f t="shared" si="78"/>
        <v>797</v>
      </c>
      <c r="B799" s="1" t="s">
        <v>172</v>
      </c>
      <c r="C799" s="1">
        <v>600378</v>
      </c>
      <c r="D799" s="27">
        <v>600378</v>
      </c>
      <c r="E799" s="1" t="s">
        <v>946</v>
      </c>
      <c r="F799" s="34" t="s">
        <v>948</v>
      </c>
      <c r="G799" s="34" t="s">
        <v>190</v>
      </c>
      <c r="H799" s="30">
        <v>44971</v>
      </c>
      <c r="I799" s="30" t="s">
        <v>39</v>
      </c>
      <c r="J799" s="30" t="s">
        <v>39</v>
      </c>
      <c r="K799" s="42">
        <f t="shared" ca="1" si="73"/>
        <v>331</v>
      </c>
      <c r="L799" s="44" t="str">
        <f t="shared" si="74"/>
        <v>Billable</v>
      </c>
      <c r="M799" s="34" t="s">
        <v>187</v>
      </c>
      <c r="N799" s="1" t="s">
        <v>270</v>
      </c>
      <c r="O799" s="1" t="s">
        <v>42</v>
      </c>
      <c r="P799" s="1"/>
      <c r="Q799" s="1"/>
      <c r="R799" s="1" t="s">
        <v>43</v>
      </c>
      <c r="S799" s="33" t="s">
        <v>277</v>
      </c>
      <c r="T799" s="47" t="s">
        <v>965</v>
      </c>
      <c r="U799" s="47" t="s">
        <v>20</v>
      </c>
      <c r="V799" s="47" t="s">
        <v>20</v>
      </c>
      <c r="W799" s="47" t="s">
        <v>965</v>
      </c>
      <c r="X799" s="47" t="s">
        <v>965</v>
      </c>
      <c r="Y799" s="47" t="s">
        <v>965</v>
      </c>
      <c r="Z799" s="47" t="s">
        <v>965</v>
      </c>
      <c r="AA799" s="47" t="s">
        <v>965</v>
      </c>
      <c r="AB799" s="47" t="s">
        <v>20</v>
      </c>
      <c r="AC799" s="47" t="s">
        <v>20</v>
      </c>
      <c r="AD799" s="47" t="s">
        <v>965</v>
      </c>
      <c r="AE799" s="47" t="s">
        <v>965</v>
      </c>
      <c r="AF799" s="47" t="s">
        <v>965</v>
      </c>
      <c r="AG799" s="47" t="s">
        <v>965</v>
      </c>
      <c r="AH799" s="47" t="s">
        <v>965</v>
      </c>
      <c r="AI799" s="47" t="s">
        <v>20</v>
      </c>
      <c r="AJ799" s="47" t="s">
        <v>20</v>
      </c>
      <c r="AK799" s="47" t="s">
        <v>965</v>
      </c>
      <c r="AL799" s="47" t="s">
        <v>965</v>
      </c>
      <c r="AM799" s="47" t="s">
        <v>965</v>
      </c>
      <c r="AN799" s="47" t="s">
        <v>965</v>
      </c>
      <c r="AO799" s="47" t="s">
        <v>965</v>
      </c>
      <c r="AP799" s="47" t="s">
        <v>20</v>
      </c>
      <c r="AQ799" s="47" t="s">
        <v>20</v>
      </c>
      <c r="AR799" s="47" t="s">
        <v>20</v>
      </c>
      <c r="AS799" s="47" t="s">
        <v>967</v>
      </c>
      <c r="AT799" s="47" t="s">
        <v>965</v>
      </c>
      <c r="AU799" s="47" t="s">
        <v>967</v>
      </c>
      <c r="AV799" s="47" t="s">
        <v>968</v>
      </c>
      <c r="AW799" s="47" t="s">
        <v>20</v>
      </c>
      <c r="AX799" s="47" t="s">
        <v>20</v>
      </c>
      <c r="AY799" s="42">
        <f>COUNTIFS($T799:$AX799,"P")</f>
        <v>17</v>
      </c>
      <c r="AZ799" s="42">
        <f>COUNTIFS($T799:$AX799,"HD")/2</f>
        <v>0</v>
      </c>
      <c r="BA799" s="42">
        <f>COUNTIFS($T799:$AX799,"DO")</f>
        <v>11</v>
      </c>
      <c r="BB799" s="1">
        <f>COUNTIFS($T799:$AX799,"UPL")</f>
        <v>0</v>
      </c>
      <c r="BC799" s="42">
        <f>COUNTIFS($T799:$AX799,"LWP")</f>
        <v>0</v>
      </c>
      <c r="BD799" s="42">
        <f>SUM(COUNTIFS($T799:$AX799,{"PAT","MAT"}))</f>
        <v>0</v>
      </c>
      <c r="BE799" s="42">
        <f>COUNTIFS($T799:$AX799,"HO")</f>
        <v>0</v>
      </c>
      <c r="BF799" s="42">
        <f>COUNTIFS($T799:$AX799,"NA")</f>
        <v>0</v>
      </c>
      <c r="BG799" s="42">
        <f>COUNTIFS($T799:$AX799,"PL")</f>
        <v>1</v>
      </c>
      <c r="BH799" s="42">
        <f>COUNTIFS($T799:$AX799,"CL")</f>
        <v>2</v>
      </c>
      <c r="BI799" s="42">
        <f>COUNTIFS($T799:$AX799,"BL")</f>
        <v>0</v>
      </c>
      <c r="BJ799" s="42">
        <f>COUNTIFS($T799:$AX799,"CO")</f>
        <v>0</v>
      </c>
      <c r="BK799" s="42">
        <f t="shared" si="75"/>
        <v>3</v>
      </c>
      <c r="BL799" s="42">
        <f t="shared" si="76"/>
        <v>1</v>
      </c>
      <c r="BM799" s="42">
        <f t="shared" si="77"/>
        <v>1</v>
      </c>
      <c r="BN799" s="42">
        <f>SUM(AY799:BJ799)+SUM(COUNTIFS(Q799:AX799,{"TERM","RESIGNED"}))</f>
        <v>31</v>
      </c>
      <c r="BO799" s="1" t="s">
        <v>45</v>
      </c>
      <c r="BP799" s="42" t="s">
        <v>1018</v>
      </c>
      <c r="BQ799" s="34"/>
    </row>
    <row r="800" spans="1:69" x14ac:dyDescent="0.25">
      <c r="A800" s="32">
        <f t="shared" si="78"/>
        <v>798</v>
      </c>
      <c r="B800" s="1" t="s">
        <v>172</v>
      </c>
      <c r="C800" s="1">
        <v>105151</v>
      </c>
      <c r="D800" s="27">
        <v>105151</v>
      </c>
      <c r="E800" s="1" t="s">
        <v>946</v>
      </c>
      <c r="F800" s="34" t="s">
        <v>949</v>
      </c>
      <c r="G800" s="34" t="s">
        <v>115</v>
      </c>
      <c r="H800" s="30">
        <v>44974</v>
      </c>
      <c r="I800" s="30" t="s">
        <v>39</v>
      </c>
      <c r="J800" s="30" t="s">
        <v>39</v>
      </c>
      <c r="K800" s="42">
        <f t="shared" ca="1" si="73"/>
        <v>328</v>
      </c>
      <c r="L800" s="44" t="str">
        <f t="shared" si="74"/>
        <v>Non Billable</v>
      </c>
      <c r="M800" s="34" t="s">
        <v>52</v>
      </c>
      <c r="N800" s="1" t="s">
        <v>41</v>
      </c>
      <c r="O800" s="1" t="s">
        <v>42</v>
      </c>
      <c r="P800" s="1"/>
      <c r="Q800" s="1"/>
      <c r="R800" s="1" t="s">
        <v>43</v>
      </c>
      <c r="S800" s="33" t="s">
        <v>141</v>
      </c>
      <c r="T800" s="47" t="s">
        <v>965</v>
      </c>
      <c r="U800" s="47" t="s">
        <v>20</v>
      </c>
      <c r="V800" s="47" t="s">
        <v>20</v>
      </c>
      <c r="W800" s="47" t="s">
        <v>965</v>
      </c>
      <c r="X800" s="47" t="s">
        <v>965</v>
      </c>
      <c r="Y800" s="47" t="s">
        <v>965</v>
      </c>
      <c r="Z800" s="47" t="s">
        <v>965</v>
      </c>
      <c r="AA800" s="47" t="s">
        <v>965</v>
      </c>
      <c r="AB800" s="47" t="s">
        <v>20</v>
      </c>
      <c r="AC800" s="47" t="s">
        <v>20</v>
      </c>
      <c r="AD800" s="47" t="s">
        <v>965</v>
      </c>
      <c r="AE800" s="47" t="s">
        <v>965</v>
      </c>
      <c r="AF800" s="47" t="s">
        <v>966</v>
      </c>
      <c r="AG800" s="47" t="s">
        <v>965</v>
      </c>
      <c r="AH800" s="47" t="s">
        <v>965</v>
      </c>
      <c r="AI800" s="47" t="s">
        <v>20</v>
      </c>
      <c r="AJ800" s="47" t="s">
        <v>20</v>
      </c>
      <c r="AK800" s="47" t="s">
        <v>965</v>
      </c>
      <c r="AL800" s="47" t="s">
        <v>965</v>
      </c>
      <c r="AM800" s="47" t="s">
        <v>967</v>
      </c>
      <c r="AN800" s="47" t="s">
        <v>965</v>
      </c>
      <c r="AO800" s="47" t="s">
        <v>968</v>
      </c>
      <c r="AP800" s="47" t="s">
        <v>20</v>
      </c>
      <c r="AQ800" s="47" t="s">
        <v>20</v>
      </c>
      <c r="AR800" s="47" t="s">
        <v>20</v>
      </c>
      <c r="AS800" s="47" t="s">
        <v>967</v>
      </c>
      <c r="AT800" s="47" t="s">
        <v>968</v>
      </c>
      <c r="AU800" s="47" t="s">
        <v>968</v>
      </c>
      <c r="AV800" s="47" t="s">
        <v>968</v>
      </c>
      <c r="AW800" s="47" t="s">
        <v>20</v>
      </c>
      <c r="AX800" s="47" t="s">
        <v>20</v>
      </c>
      <c r="AY800" s="42">
        <f>COUNTIFS($T800:$AX800,"P")</f>
        <v>13</v>
      </c>
      <c r="AZ800" s="42">
        <f>COUNTIFS($T800:$AX800,"HD")/2</f>
        <v>0.5</v>
      </c>
      <c r="BA800" s="42">
        <f>COUNTIFS($T800:$AX800,"DO")</f>
        <v>11</v>
      </c>
      <c r="BB800" s="1">
        <f>COUNTIFS($T800:$AX800,"UPL")</f>
        <v>0</v>
      </c>
      <c r="BC800" s="42">
        <f>COUNTIFS($T800:$AX800,"LWP")</f>
        <v>0</v>
      </c>
      <c r="BD800" s="42">
        <f>SUM(COUNTIFS($T800:$AX800,{"PAT","MAT"}))</f>
        <v>0</v>
      </c>
      <c r="BE800" s="42">
        <f>COUNTIFS($T800:$AX800,"HO")</f>
        <v>0</v>
      </c>
      <c r="BF800" s="42">
        <f>COUNTIFS($T800:$AX800,"NA")</f>
        <v>0</v>
      </c>
      <c r="BG800" s="42">
        <f>COUNTIFS($T800:$AX800,"PL")</f>
        <v>4</v>
      </c>
      <c r="BH800" s="42">
        <f>COUNTIFS($T800:$AX800,"CL")</f>
        <v>2</v>
      </c>
      <c r="BI800" s="42">
        <f>COUNTIFS($T800:$AX800,"BL")</f>
        <v>0</v>
      </c>
      <c r="BJ800" s="42">
        <f>COUNTIFS($T800:$AX800,"CO")</f>
        <v>0</v>
      </c>
      <c r="BK800" s="42">
        <f t="shared" si="75"/>
        <v>6</v>
      </c>
      <c r="BL800" s="42">
        <f t="shared" si="76"/>
        <v>0</v>
      </c>
      <c r="BM800" s="42">
        <f t="shared" si="77"/>
        <v>1</v>
      </c>
      <c r="BN800" s="42">
        <f>SUM(AY800:BJ800)+SUM(COUNTIFS(Q800:AX800,{"TERM","RESIGNED"}))</f>
        <v>30.5</v>
      </c>
      <c r="BO800" s="1" t="s">
        <v>45</v>
      </c>
      <c r="BP800" s="42" t="s">
        <v>1018</v>
      </c>
      <c r="BQ800" s="34"/>
    </row>
    <row r="801" spans="1:69" x14ac:dyDescent="0.25">
      <c r="A801" s="32">
        <f t="shared" si="78"/>
        <v>799</v>
      </c>
      <c r="B801" s="1" t="s">
        <v>172</v>
      </c>
      <c r="C801" s="1">
        <v>105152</v>
      </c>
      <c r="D801" s="27">
        <v>105152</v>
      </c>
      <c r="E801" s="1" t="s">
        <v>946</v>
      </c>
      <c r="F801" s="34" t="s">
        <v>950</v>
      </c>
      <c r="G801" s="34" t="s">
        <v>569</v>
      </c>
      <c r="H801" s="30">
        <v>44974</v>
      </c>
      <c r="I801" s="30" t="s">
        <v>39</v>
      </c>
      <c r="J801" s="30" t="s">
        <v>39</v>
      </c>
      <c r="K801" s="42">
        <f t="shared" ca="1" si="73"/>
        <v>328</v>
      </c>
      <c r="L801" s="44" t="str">
        <f t="shared" si="74"/>
        <v>Non Billable</v>
      </c>
      <c r="M801" s="34" t="s">
        <v>202</v>
      </c>
      <c r="N801" s="1" t="s">
        <v>41</v>
      </c>
      <c r="O801" s="1" t="s">
        <v>42</v>
      </c>
      <c r="P801" s="1"/>
      <c r="Q801" s="1"/>
      <c r="R801" s="1" t="s">
        <v>43</v>
      </c>
      <c r="S801" s="33" t="s">
        <v>203</v>
      </c>
      <c r="T801" s="47" t="s">
        <v>965</v>
      </c>
      <c r="U801" s="47" t="s">
        <v>20</v>
      </c>
      <c r="V801" s="47" t="s">
        <v>20</v>
      </c>
      <c r="W801" s="47" t="s">
        <v>965</v>
      </c>
      <c r="X801" s="47" t="s">
        <v>965</v>
      </c>
      <c r="Y801" s="47" t="s">
        <v>965</v>
      </c>
      <c r="Z801" s="47" t="s">
        <v>965</v>
      </c>
      <c r="AA801" s="47" t="s">
        <v>965</v>
      </c>
      <c r="AB801" s="47" t="s">
        <v>20</v>
      </c>
      <c r="AC801" s="47" t="s">
        <v>20</v>
      </c>
      <c r="AD801" s="47" t="s">
        <v>967</v>
      </c>
      <c r="AE801" s="47" t="s">
        <v>968</v>
      </c>
      <c r="AF801" s="47" t="s">
        <v>968</v>
      </c>
      <c r="AG801" s="47" t="s">
        <v>965</v>
      </c>
      <c r="AH801" s="47" t="s">
        <v>965</v>
      </c>
      <c r="AI801" s="47" t="s">
        <v>20</v>
      </c>
      <c r="AJ801" s="47" t="s">
        <v>20</v>
      </c>
      <c r="AK801" s="47" t="s">
        <v>965</v>
      </c>
      <c r="AL801" s="47" t="s">
        <v>965</v>
      </c>
      <c r="AM801" s="47" t="s">
        <v>965</v>
      </c>
      <c r="AN801" s="47" t="s">
        <v>965</v>
      </c>
      <c r="AO801" s="47" t="s">
        <v>965</v>
      </c>
      <c r="AP801" s="47" t="s">
        <v>20</v>
      </c>
      <c r="AQ801" s="47" t="s">
        <v>20</v>
      </c>
      <c r="AR801" s="47" t="s">
        <v>20</v>
      </c>
      <c r="AS801" s="47" t="s">
        <v>965</v>
      </c>
      <c r="AT801" s="47" t="s">
        <v>965</v>
      </c>
      <c r="AU801" s="47" t="s">
        <v>965</v>
      </c>
      <c r="AV801" s="47" t="s">
        <v>965</v>
      </c>
      <c r="AW801" s="47" t="s">
        <v>20</v>
      </c>
      <c r="AX801" s="47" t="s">
        <v>20</v>
      </c>
      <c r="AY801" s="42">
        <f>COUNTIFS($T801:$AX801,"P")</f>
        <v>17</v>
      </c>
      <c r="AZ801" s="42">
        <f>COUNTIFS($T801:$AX801,"HD")/2</f>
        <v>0</v>
      </c>
      <c r="BA801" s="42">
        <f>COUNTIFS($T801:$AX801,"DO")</f>
        <v>11</v>
      </c>
      <c r="BB801" s="1">
        <f>COUNTIFS($T801:$AX801,"UPL")</f>
        <v>0</v>
      </c>
      <c r="BC801" s="42">
        <f>COUNTIFS($T801:$AX801,"LWP")</f>
        <v>0</v>
      </c>
      <c r="BD801" s="42">
        <f>SUM(COUNTIFS($T801:$AX801,{"PAT","MAT"}))</f>
        <v>0</v>
      </c>
      <c r="BE801" s="42">
        <f>COUNTIFS($T801:$AX801,"HO")</f>
        <v>0</v>
      </c>
      <c r="BF801" s="42">
        <f>COUNTIFS($T801:$AX801,"NA")</f>
        <v>0</v>
      </c>
      <c r="BG801" s="42">
        <f>COUNTIFS($T801:$AX801,"PL")</f>
        <v>2</v>
      </c>
      <c r="BH801" s="42">
        <f>COUNTIFS($T801:$AX801,"CL")</f>
        <v>1</v>
      </c>
      <c r="BI801" s="42">
        <f>COUNTIFS($T801:$AX801,"BL")</f>
        <v>0</v>
      </c>
      <c r="BJ801" s="42">
        <f>COUNTIFS($T801:$AX801,"CO")</f>
        <v>0</v>
      </c>
      <c r="BK801" s="42">
        <f t="shared" si="75"/>
        <v>3</v>
      </c>
      <c r="BL801" s="42">
        <f t="shared" si="76"/>
        <v>1</v>
      </c>
      <c r="BM801" s="42">
        <f t="shared" si="77"/>
        <v>1</v>
      </c>
      <c r="BN801" s="42">
        <f>SUM(AY801:BJ801)+SUM(COUNTIFS(Q801:AX801,{"TERM","RESIGNED"}))</f>
        <v>31</v>
      </c>
      <c r="BO801" s="1" t="s">
        <v>45</v>
      </c>
      <c r="BP801" s="42" t="s">
        <v>1217</v>
      </c>
      <c r="BQ801" s="34"/>
    </row>
    <row r="802" spans="1:69" x14ac:dyDescent="0.25">
      <c r="A802" s="32">
        <f t="shared" si="78"/>
        <v>800</v>
      </c>
      <c r="B802" s="1" t="s">
        <v>172</v>
      </c>
      <c r="C802" s="1">
        <v>105153</v>
      </c>
      <c r="D802" s="27">
        <v>105153</v>
      </c>
      <c r="E802" s="1" t="s">
        <v>945</v>
      </c>
      <c r="F802" s="34" t="s">
        <v>951</v>
      </c>
      <c r="G802" s="34" t="s">
        <v>106</v>
      </c>
      <c r="H802" s="30">
        <v>44974</v>
      </c>
      <c r="I802" s="30" t="s">
        <v>39</v>
      </c>
      <c r="J802" s="30" t="s">
        <v>39</v>
      </c>
      <c r="K802" s="42">
        <f t="shared" ca="1" si="73"/>
        <v>328</v>
      </c>
      <c r="L802" s="44" t="str">
        <f t="shared" si="74"/>
        <v>Non Billable</v>
      </c>
      <c r="M802" s="34" t="s">
        <v>1083</v>
      </c>
      <c r="N802" s="1" t="s">
        <v>41</v>
      </c>
      <c r="O802" s="1" t="s">
        <v>42</v>
      </c>
      <c r="P802" s="1"/>
      <c r="Q802" s="1"/>
      <c r="R802" s="1" t="s">
        <v>43</v>
      </c>
      <c r="S802" s="33" t="s">
        <v>212</v>
      </c>
      <c r="T802" s="47" t="s">
        <v>965</v>
      </c>
      <c r="U802" s="47" t="s">
        <v>20</v>
      </c>
      <c r="V802" s="47" t="s">
        <v>20</v>
      </c>
      <c r="W802" s="47" t="s">
        <v>965</v>
      </c>
      <c r="X802" s="47" t="s">
        <v>965</v>
      </c>
      <c r="Y802" s="47" t="s">
        <v>965</v>
      </c>
      <c r="Z802" s="47" t="s">
        <v>965</v>
      </c>
      <c r="AA802" s="47" t="s">
        <v>965</v>
      </c>
      <c r="AB802" s="47" t="s">
        <v>20</v>
      </c>
      <c r="AC802" s="47" t="s">
        <v>20</v>
      </c>
      <c r="AD802" s="47" t="s">
        <v>965</v>
      </c>
      <c r="AE802" s="47" t="s">
        <v>965</v>
      </c>
      <c r="AF802" s="47" t="s">
        <v>965</v>
      </c>
      <c r="AG802" s="47" t="s">
        <v>965</v>
      </c>
      <c r="AH802" s="47" t="s">
        <v>967</v>
      </c>
      <c r="AI802" s="47" t="s">
        <v>20</v>
      </c>
      <c r="AJ802" s="47" t="s">
        <v>20</v>
      </c>
      <c r="AK802" s="47" t="s">
        <v>965</v>
      </c>
      <c r="AL802" s="47" t="s">
        <v>967</v>
      </c>
      <c r="AM802" s="47" t="s">
        <v>965</v>
      </c>
      <c r="AN802" s="47" t="s">
        <v>965</v>
      </c>
      <c r="AO802" s="47" t="s">
        <v>966</v>
      </c>
      <c r="AP802" s="47" t="s">
        <v>20</v>
      </c>
      <c r="AQ802" s="47" t="s">
        <v>20</v>
      </c>
      <c r="AR802" s="47" t="s">
        <v>20</v>
      </c>
      <c r="AS802" s="47" t="s">
        <v>965</v>
      </c>
      <c r="AT802" s="47" t="s">
        <v>21</v>
      </c>
      <c r="AU802" s="47" t="s">
        <v>965</v>
      </c>
      <c r="AV802" s="47" t="s">
        <v>965</v>
      </c>
      <c r="AW802" s="47" t="s">
        <v>20</v>
      </c>
      <c r="AX802" s="47" t="s">
        <v>20</v>
      </c>
      <c r="AY802" s="42">
        <f>COUNTIFS($T802:$AX802,"P")</f>
        <v>16</v>
      </c>
      <c r="AZ802" s="42">
        <f>COUNTIFS($T802:$AX802,"HD")/2</f>
        <v>0.5</v>
      </c>
      <c r="BA802" s="42">
        <f>COUNTIFS($T802:$AX802,"DO")</f>
        <v>11</v>
      </c>
      <c r="BB802" s="1">
        <f>COUNTIFS($T802:$AX802,"UPL")</f>
        <v>1</v>
      </c>
      <c r="BC802" s="42">
        <f>COUNTIFS($T802:$AX802,"LWP")</f>
        <v>0</v>
      </c>
      <c r="BD802" s="42">
        <f>SUM(COUNTIFS($T802:$AX802,{"PAT","MAT"}))</f>
        <v>0</v>
      </c>
      <c r="BE802" s="42">
        <f>COUNTIFS($T802:$AX802,"HO")</f>
        <v>0</v>
      </c>
      <c r="BF802" s="42">
        <f>COUNTIFS($T802:$AX802,"NA")</f>
        <v>0</v>
      </c>
      <c r="BG802" s="42">
        <f>COUNTIFS($T802:$AX802,"PL")</f>
        <v>0</v>
      </c>
      <c r="BH802" s="42">
        <f>COUNTIFS($T802:$AX802,"CL")</f>
        <v>2</v>
      </c>
      <c r="BI802" s="42">
        <f>COUNTIFS($T802:$AX802,"BL")</f>
        <v>0</v>
      </c>
      <c r="BJ802" s="42">
        <f>COUNTIFS($T802:$AX802,"CO")</f>
        <v>0</v>
      </c>
      <c r="BK802" s="42">
        <f t="shared" si="75"/>
        <v>2</v>
      </c>
      <c r="BL802" s="42">
        <f t="shared" si="76"/>
        <v>0</v>
      </c>
      <c r="BM802" s="42">
        <f t="shared" si="77"/>
        <v>1</v>
      </c>
      <c r="BN802" s="42">
        <f>SUM(AY802:BJ802)+SUM(COUNTIFS(Q802:AX802,{"TERM","RESIGNED"}))</f>
        <v>30.5</v>
      </c>
      <c r="BO802" s="1" t="s">
        <v>45</v>
      </c>
      <c r="BP802" s="42" t="s">
        <v>1023</v>
      </c>
      <c r="BQ802" s="34"/>
    </row>
    <row r="803" spans="1:69" x14ac:dyDescent="0.25">
      <c r="A803" s="32">
        <f t="shared" si="78"/>
        <v>801</v>
      </c>
      <c r="B803" s="1" t="s">
        <v>172</v>
      </c>
      <c r="C803" s="1">
        <v>105160</v>
      </c>
      <c r="D803" s="27">
        <v>105160</v>
      </c>
      <c r="E803" s="1" t="s">
        <v>946</v>
      </c>
      <c r="F803" s="34" t="s">
        <v>952</v>
      </c>
      <c r="G803" s="34" t="s">
        <v>123</v>
      </c>
      <c r="H803" s="30">
        <v>44974</v>
      </c>
      <c r="I803" s="30" t="s">
        <v>39</v>
      </c>
      <c r="J803" s="30" t="s">
        <v>39</v>
      </c>
      <c r="K803" s="42">
        <f t="shared" ca="1" si="73"/>
        <v>328</v>
      </c>
      <c r="L803" s="44" t="str">
        <f t="shared" si="74"/>
        <v>Billable</v>
      </c>
      <c r="M803" s="34" t="s">
        <v>124</v>
      </c>
      <c r="N803" s="1" t="s">
        <v>41</v>
      </c>
      <c r="O803" s="1" t="s">
        <v>42</v>
      </c>
      <c r="P803" s="1"/>
      <c r="Q803" s="1"/>
      <c r="R803" s="1" t="s">
        <v>43</v>
      </c>
      <c r="S803" s="33" t="s">
        <v>154</v>
      </c>
      <c r="T803" s="47" t="s">
        <v>22</v>
      </c>
      <c r="U803" s="47" t="s">
        <v>20</v>
      </c>
      <c r="V803" s="47" t="s">
        <v>20</v>
      </c>
      <c r="W803" s="47" t="s">
        <v>22</v>
      </c>
      <c r="X803" s="47" t="s">
        <v>965</v>
      </c>
      <c r="Y803" s="47" t="s">
        <v>965</v>
      </c>
      <c r="Z803" s="47" t="s">
        <v>965</v>
      </c>
      <c r="AA803" s="47" t="s">
        <v>965</v>
      </c>
      <c r="AB803" s="47" t="s">
        <v>20</v>
      </c>
      <c r="AC803" s="47" t="s">
        <v>20</v>
      </c>
      <c r="AD803" s="47" t="s">
        <v>965</v>
      </c>
      <c r="AE803" s="47" t="s">
        <v>965</v>
      </c>
      <c r="AF803" s="47" t="s">
        <v>965</v>
      </c>
      <c r="AG803" s="47" t="s">
        <v>965</v>
      </c>
      <c r="AH803" s="47" t="s">
        <v>965</v>
      </c>
      <c r="AI803" s="47" t="s">
        <v>20</v>
      </c>
      <c r="AJ803" s="47" t="s">
        <v>20</v>
      </c>
      <c r="AK803" s="47" t="s">
        <v>965</v>
      </c>
      <c r="AL803" s="47" t="s">
        <v>965</v>
      </c>
      <c r="AM803" s="47" t="s">
        <v>965</v>
      </c>
      <c r="AN803" s="47" t="s">
        <v>965</v>
      </c>
      <c r="AO803" s="47" t="s">
        <v>966</v>
      </c>
      <c r="AP803" s="47" t="s">
        <v>20</v>
      </c>
      <c r="AQ803" s="47" t="s">
        <v>20</v>
      </c>
      <c r="AR803" s="47" t="s">
        <v>20</v>
      </c>
      <c r="AS803" s="47" t="s">
        <v>965</v>
      </c>
      <c r="AT803" s="47" t="s">
        <v>965</v>
      </c>
      <c r="AU803" s="47" t="s">
        <v>965</v>
      </c>
      <c r="AV803" s="47" t="s">
        <v>965</v>
      </c>
      <c r="AW803" s="47" t="s">
        <v>20</v>
      </c>
      <c r="AX803" s="47" t="s">
        <v>20</v>
      </c>
      <c r="AY803" s="42">
        <f>COUNTIFS($T803:$AX803,"P")</f>
        <v>17</v>
      </c>
      <c r="AZ803" s="42">
        <f>COUNTIFS($T803:$AX803,"HD")/2</f>
        <v>0.5</v>
      </c>
      <c r="BA803" s="42">
        <f>COUNTIFS($T803:$AX803,"DO")</f>
        <v>11</v>
      </c>
      <c r="BB803" s="1">
        <f>COUNTIFS($T803:$AX803,"UPL")</f>
        <v>0</v>
      </c>
      <c r="BC803" s="42">
        <f>COUNTIFS($T803:$AX803,"LWP")</f>
        <v>2</v>
      </c>
      <c r="BD803" s="42">
        <f>SUM(COUNTIFS($T803:$AX803,{"PAT","MAT"}))</f>
        <v>0</v>
      </c>
      <c r="BE803" s="42">
        <f>COUNTIFS($T803:$AX803,"HO")</f>
        <v>0</v>
      </c>
      <c r="BF803" s="42">
        <f>COUNTIFS($T803:$AX803,"NA")</f>
        <v>0</v>
      </c>
      <c r="BG803" s="42">
        <f>COUNTIFS($T803:$AX803,"PL")</f>
        <v>0</v>
      </c>
      <c r="BH803" s="42">
        <f>COUNTIFS($T803:$AX803,"CL")</f>
        <v>0</v>
      </c>
      <c r="BI803" s="42">
        <f>COUNTIFS($T803:$AX803,"BL")</f>
        <v>0</v>
      </c>
      <c r="BJ803" s="42">
        <f>COUNTIFS($T803:$AX803,"CO")</f>
        <v>0</v>
      </c>
      <c r="BK803" s="42">
        <f t="shared" si="75"/>
        <v>0</v>
      </c>
      <c r="BL803" s="42">
        <f t="shared" si="76"/>
        <v>1</v>
      </c>
      <c r="BM803" s="42">
        <f t="shared" si="77"/>
        <v>1</v>
      </c>
      <c r="BN803" s="42">
        <f>SUM(AY803:BJ803)+SUM(COUNTIFS(Q803:AX803,{"TERM","RESIGNED"}))</f>
        <v>30.5</v>
      </c>
      <c r="BO803" s="1" t="s">
        <v>45</v>
      </c>
      <c r="BP803" s="42" t="s">
        <v>1020</v>
      </c>
      <c r="BQ803" s="34"/>
    </row>
    <row r="804" spans="1:69" x14ac:dyDescent="0.25">
      <c r="A804" s="32">
        <f t="shared" si="78"/>
        <v>802</v>
      </c>
      <c r="B804" s="1" t="s">
        <v>172</v>
      </c>
      <c r="C804" s="1">
        <v>105166</v>
      </c>
      <c r="D804" s="27">
        <v>105166</v>
      </c>
      <c r="E804" s="1" t="s">
        <v>946</v>
      </c>
      <c r="F804" s="34" t="s">
        <v>953</v>
      </c>
      <c r="G804" s="34" t="s">
        <v>123</v>
      </c>
      <c r="H804" s="30">
        <v>44974</v>
      </c>
      <c r="I804" s="30" t="s">
        <v>39</v>
      </c>
      <c r="J804" s="30" t="s">
        <v>39</v>
      </c>
      <c r="K804" s="42">
        <f t="shared" ca="1" si="73"/>
        <v>328</v>
      </c>
      <c r="L804" s="44" t="str">
        <f t="shared" si="74"/>
        <v>Billable</v>
      </c>
      <c r="M804" s="34" t="s">
        <v>124</v>
      </c>
      <c r="N804" s="1" t="s">
        <v>41</v>
      </c>
      <c r="O804" s="1" t="s">
        <v>42</v>
      </c>
      <c r="P804" s="1"/>
      <c r="Q804" s="1"/>
      <c r="R804" s="1" t="s">
        <v>43</v>
      </c>
      <c r="S804" s="33" t="s">
        <v>154</v>
      </c>
      <c r="T804" s="47" t="s">
        <v>965</v>
      </c>
      <c r="U804" s="47" t="s">
        <v>20</v>
      </c>
      <c r="V804" s="47" t="s">
        <v>20</v>
      </c>
      <c r="W804" s="47" t="s">
        <v>965</v>
      </c>
      <c r="X804" s="47" t="s">
        <v>965</v>
      </c>
      <c r="Y804" s="47" t="s">
        <v>965</v>
      </c>
      <c r="Z804" s="47" t="s">
        <v>965</v>
      </c>
      <c r="AA804" s="47" t="s">
        <v>965</v>
      </c>
      <c r="AB804" s="47" t="s">
        <v>20</v>
      </c>
      <c r="AC804" s="47" t="s">
        <v>20</v>
      </c>
      <c r="AD804" s="47" t="s">
        <v>965</v>
      </c>
      <c r="AE804" s="47" t="s">
        <v>965</v>
      </c>
      <c r="AF804" s="47" t="s">
        <v>965</v>
      </c>
      <c r="AG804" s="47" t="s">
        <v>965</v>
      </c>
      <c r="AH804" s="47" t="s">
        <v>967</v>
      </c>
      <c r="AI804" s="47" t="s">
        <v>20</v>
      </c>
      <c r="AJ804" s="47" t="s">
        <v>20</v>
      </c>
      <c r="AK804" s="47" t="s">
        <v>965</v>
      </c>
      <c r="AL804" s="47" t="s">
        <v>965</v>
      </c>
      <c r="AM804" s="47" t="s">
        <v>22</v>
      </c>
      <c r="AN804" s="47" t="s">
        <v>965</v>
      </c>
      <c r="AO804" s="47" t="s">
        <v>965</v>
      </c>
      <c r="AP804" s="47" t="s">
        <v>20</v>
      </c>
      <c r="AQ804" s="47" t="s">
        <v>20</v>
      </c>
      <c r="AR804" s="47" t="s">
        <v>20</v>
      </c>
      <c r="AS804" s="47" t="s">
        <v>965</v>
      </c>
      <c r="AT804" s="47" t="s">
        <v>965</v>
      </c>
      <c r="AU804" s="47" t="s">
        <v>965</v>
      </c>
      <c r="AV804" s="47" t="s">
        <v>965</v>
      </c>
      <c r="AW804" s="47" t="s">
        <v>20</v>
      </c>
      <c r="AX804" s="47" t="s">
        <v>20</v>
      </c>
      <c r="AY804" s="42">
        <f>COUNTIFS($T804:$AX804,"P")</f>
        <v>18</v>
      </c>
      <c r="AZ804" s="42">
        <f>COUNTIFS($T804:$AX804,"HD")/2</f>
        <v>0</v>
      </c>
      <c r="BA804" s="42">
        <f>COUNTIFS($T804:$AX804,"DO")</f>
        <v>11</v>
      </c>
      <c r="BB804" s="1">
        <f>COUNTIFS($T804:$AX804,"UPL")</f>
        <v>0</v>
      </c>
      <c r="BC804" s="42">
        <f>COUNTIFS($T804:$AX804,"LWP")</f>
        <v>1</v>
      </c>
      <c r="BD804" s="42">
        <f>SUM(COUNTIFS($T804:$AX804,{"PAT","MAT"}))</f>
        <v>0</v>
      </c>
      <c r="BE804" s="42">
        <f>COUNTIFS($T804:$AX804,"HO")</f>
        <v>0</v>
      </c>
      <c r="BF804" s="42">
        <f>COUNTIFS($T804:$AX804,"NA")</f>
        <v>0</v>
      </c>
      <c r="BG804" s="42">
        <f>COUNTIFS($T804:$AX804,"PL")</f>
        <v>0</v>
      </c>
      <c r="BH804" s="42">
        <f>COUNTIFS($T804:$AX804,"CL")</f>
        <v>1</v>
      </c>
      <c r="BI804" s="42">
        <f>COUNTIFS($T804:$AX804,"BL")</f>
        <v>0</v>
      </c>
      <c r="BJ804" s="42">
        <f>COUNTIFS($T804:$AX804,"CO")</f>
        <v>0</v>
      </c>
      <c r="BK804" s="42">
        <f t="shared" si="75"/>
        <v>1</v>
      </c>
      <c r="BL804" s="42">
        <f t="shared" si="76"/>
        <v>1</v>
      </c>
      <c r="BM804" s="42">
        <f t="shared" si="77"/>
        <v>1</v>
      </c>
      <c r="BN804" s="42">
        <f>SUM(AY804:BJ804)+SUM(COUNTIFS(Q804:AX804,{"TERM","RESIGNED"}))</f>
        <v>31</v>
      </c>
      <c r="BO804" s="1" t="s">
        <v>45</v>
      </c>
      <c r="BP804" s="42" t="s">
        <v>1020</v>
      </c>
      <c r="BQ804" s="34"/>
    </row>
    <row r="805" spans="1:69" x14ac:dyDescent="0.25">
      <c r="A805" s="32">
        <f t="shared" si="78"/>
        <v>803</v>
      </c>
      <c r="B805" s="1" t="s">
        <v>172</v>
      </c>
      <c r="C805" s="1">
        <v>600384</v>
      </c>
      <c r="D805" s="27">
        <v>600384</v>
      </c>
      <c r="E805" s="1" t="s">
        <v>946</v>
      </c>
      <c r="F805" s="34" t="s">
        <v>962</v>
      </c>
      <c r="G805" s="34" t="s">
        <v>190</v>
      </c>
      <c r="H805" s="30">
        <v>44978</v>
      </c>
      <c r="I805" s="30" t="s">
        <v>39</v>
      </c>
      <c r="J805" s="30" t="s">
        <v>39</v>
      </c>
      <c r="K805" s="42">
        <f t="shared" ca="1" si="73"/>
        <v>324</v>
      </c>
      <c r="L805" s="44" t="str">
        <f t="shared" si="74"/>
        <v>Billable</v>
      </c>
      <c r="M805" s="34" t="s">
        <v>187</v>
      </c>
      <c r="N805" s="1" t="s">
        <v>270</v>
      </c>
      <c r="O805" s="1" t="s">
        <v>42</v>
      </c>
      <c r="P805" s="1"/>
      <c r="Q805" s="1"/>
      <c r="R805" s="1" t="s">
        <v>43</v>
      </c>
      <c r="S805" s="33" t="s">
        <v>277</v>
      </c>
      <c r="T805" s="47" t="s">
        <v>965</v>
      </c>
      <c r="U805" s="47" t="s">
        <v>20</v>
      </c>
      <c r="V805" s="47" t="s">
        <v>20</v>
      </c>
      <c r="W805" s="47" t="s">
        <v>965</v>
      </c>
      <c r="X805" s="47" t="s">
        <v>965</v>
      </c>
      <c r="Y805" s="47" t="s">
        <v>965</v>
      </c>
      <c r="Z805" s="47" t="s">
        <v>965</v>
      </c>
      <c r="AA805" s="47" t="s">
        <v>965</v>
      </c>
      <c r="AB805" s="47" t="s">
        <v>20</v>
      </c>
      <c r="AC805" s="47" t="s">
        <v>20</v>
      </c>
      <c r="AD805" s="47" t="s">
        <v>965</v>
      </c>
      <c r="AE805" s="47" t="s">
        <v>965</v>
      </c>
      <c r="AF805" s="47" t="s">
        <v>967</v>
      </c>
      <c r="AG805" s="47" t="s">
        <v>965</v>
      </c>
      <c r="AH805" s="47" t="s">
        <v>965</v>
      </c>
      <c r="AI805" s="47" t="s">
        <v>20</v>
      </c>
      <c r="AJ805" s="47" t="s">
        <v>20</v>
      </c>
      <c r="AK805" s="47" t="s">
        <v>965</v>
      </c>
      <c r="AL805" s="47" t="s">
        <v>965</v>
      </c>
      <c r="AM805" s="47" t="s">
        <v>965</v>
      </c>
      <c r="AN805" s="47" t="s">
        <v>965</v>
      </c>
      <c r="AO805" s="47" t="s">
        <v>965</v>
      </c>
      <c r="AP805" s="47" t="s">
        <v>20</v>
      </c>
      <c r="AQ805" s="47" t="s">
        <v>20</v>
      </c>
      <c r="AR805" s="47" t="s">
        <v>20</v>
      </c>
      <c r="AS805" s="47" t="s">
        <v>965</v>
      </c>
      <c r="AT805" s="47" t="s">
        <v>965</v>
      </c>
      <c r="AU805" s="47" t="s">
        <v>967</v>
      </c>
      <c r="AV805" s="47" t="s">
        <v>965</v>
      </c>
      <c r="AW805" s="47" t="s">
        <v>20</v>
      </c>
      <c r="AX805" s="47" t="s">
        <v>20</v>
      </c>
      <c r="AY805" s="42">
        <f>COUNTIFS($T805:$AX805,"P")</f>
        <v>18</v>
      </c>
      <c r="AZ805" s="42">
        <f>COUNTIFS($T805:$AX805,"HD")/2</f>
        <v>0</v>
      </c>
      <c r="BA805" s="42">
        <f>COUNTIFS($T805:$AX805,"DO")</f>
        <v>11</v>
      </c>
      <c r="BB805" s="1">
        <f>COUNTIFS($T805:$AX805,"UPL")</f>
        <v>0</v>
      </c>
      <c r="BC805" s="42">
        <f>COUNTIFS($T805:$AX805,"LWP")</f>
        <v>0</v>
      </c>
      <c r="BD805" s="42">
        <f>SUM(COUNTIFS($T805:$AX805,{"PAT","MAT"}))</f>
        <v>0</v>
      </c>
      <c r="BE805" s="42">
        <f>COUNTIFS($T805:$AX805,"HO")</f>
        <v>0</v>
      </c>
      <c r="BF805" s="42">
        <f>COUNTIFS($T805:$AX805,"NA")</f>
        <v>0</v>
      </c>
      <c r="BG805" s="42">
        <f>COUNTIFS($T805:$AX805,"PL")</f>
        <v>0</v>
      </c>
      <c r="BH805" s="42">
        <f>COUNTIFS($T805:$AX805,"CL")</f>
        <v>2</v>
      </c>
      <c r="BI805" s="42">
        <f>COUNTIFS($T805:$AX805,"BL")</f>
        <v>0</v>
      </c>
      <c r="BJ805" s="42">
        <f>COUNTIFS($T805:$AX805,"CO")</f>
        <v>0</v>
      </c>
      <c r="BK805" s="42">
        <f t="shared" si="75"/>
        <v>2</v>
      </c>
      <c r="BL805" s="42">
        <f t="shared" si="76"/>
        <v>1</v>
      </c>
      <c r="BM805" s="42">
        <f t="shared" si="77"/>
        <v>1</v>
      </c>
      <c r="BN805" s="42">
        <f>SUM(AY805:BJ805)+SUM(COUNTIFS(Q805:AX805,{"TERM","RESIGNED"}))</f>
        <v>31</v>
      </c>
      <c r="BO805" s="1" t="s">
        <v>45</v>
      </c>
      <c r="BP805" s="42" t="s">
        <v>1018</v>
      </c>
      <c r="BQ805" s="34"/>
    </row>
    <row r="806" spans="1:69" x14ac:dyDescent="0.25">
      <c r="A806" s="32">
        <f t="shared" si="78"/>
        <v>804</v>
      </c>
      <c r="B806" s="1" t="s">
        <v>172</v>
      </c>
      <c r="C806" s="1">
        <v>600393</v>
      </c>
      <c r="D806" s="27">
        <v>600393</v>
      </c>
      <c r="E806" s="1" t="s">
        <v>946</v>
      </c>
      <c r="F806" s="34" t="s">
        <v>963</v>
      </c>
      <c r="G806" s="34" t="s">
        <v>190</v>
      </c>
      <c r="H806" s="30">
        <v>44978</v>
      </c>
      <c r="I806" s="30" t="s">
        <v>39</v>
      </c>
      <c r="J806" s="30" t="s">
        <v>39</v>
      </c>
      <c r="K806" s="42">
        <f t="shared" ca="1" si="73"/>
        <v>324</v>
      </c>
      <c r="L806" s="44" t="str">
        <f t="shared" si="74"/>
        <v>Billable</v>
      </c>
      <c r="M806" s="34" t="s">
        <v>187</v>
      </c>
      <c r="N806" s="1" t="s">
        <v>270</v>
      </c>
      <c r="O806" s="1" t="s">
        <v>42</v>
      </c>
      <c r="P806" s="1"/>
      <c r="Q806" s="1"/>
      <c r="R806" s="1" t="s">
        <v>43</v>
      </c>
      <c r="S806" s="33" t="s">
        <v>277</v>
      </c>
      <c r="T806" s="47" t="s">
        <v>965</v>
      </c>
      <c r="U806" s="47" t="s">
        <v>20</v>
      </c>
      <c r="V806" s="47" t="s">
        <v>20</v>
      </c>
      <c r="W806" s="47" t="s">
        <v>965</v>
      </c>
      <c r="X806" s="47" t="s">
        <v>965</v>
      </c>
      <c r="Y806" s="47" t="s">
        <v>965</v>
      </c>
      <c r="Z806" s="47" t="s">
        <v>965</v>
      </c>
      <c r="AA806" s="47" t="s">
        <v>967</v>
      </c>
      <c r="AB806" s="47" t="s">
        <v>20</v>
      </c>
      <c r="AC806" s="47" t="s">
        <v>20</v>
      </c>
      <c r="AD806" s="47" t="s">
        <v>965</v>
      </c>
      <c r="AE806" s="47" t="s">
        <v>965</v>
      </c>
      <c r="AF806" s="47" t="s">
        <v>967</v>
      </c>
      <c r="AG806" s="47" t="s">
        <v>965</v>
      </c>
      <c r="AH806" s="47" t="s">
        <v>965</v>
      </c>
      <c r="AI806" s="47" t="s">
        <v>20</v>
      </c>
      <c r="AJ806" s="47" t="s">
        <v>20</v>
      </c>
      <c r="AK806" s="47" t="s">
        <v>965</v>
      </c>
      <c r="AL806" s="47" t="s">
        <v>965</v>
      </c>
      <c r="AM806" s="47" t="s">
        <v>965</v>
      </c>
      <c r="AN806" s="47" t="s">
        <v>965</v>
      </c>
      <c r="AO806" s="47" t="s">
        <v>965</v>
      </c>
      <c r="AP806" s="47" t="s">
        <v>20</v>
      </c>
      <c r="AQ806" s="47" t="s">
        <v>20</v>
      </c>
      <c r="AR806" s="47" t="s">
        <v>20</v>
      </c>
      <c r="AS806" s="47" t="s">
        <v>965</v>
      </c>
      <c r="AT806" s="47" t="s">
        <v>967</v>
      </c>
      <c r="AU806" s="47" t="s">
        <v>965</v>
      </c>
      <c r="AV806" s="47" t="s">
        <v>965</v>
      </c>
      <c r="AW806" s="47" t="s">
        <v>20</v>
      </c>
      <c r="AX806" s="47" t="s">
        <v>20</v>
      </c>
      <c r="AY806" s="42">
        <f>COUNTIFS($T806:$AX806,"P")</f>
        <v>17</v>
      </c>
      <c r="AZ806" s="42">
        <f>COUNTIFS($T806:$AX806,"HD")/2</f>
        <v>0</v>
      </c>
      <c r="BA806" s="42">
        <f>COUNTIFS($T806:$AX806,"DO")</f>
        <v>11</v>
      </c>
      <c r="BB806" s="1">
        <f>COUNTIFS($T806:$AX806,"UPL")</f>
        <v>0</v>
      </c>
      <c r="BC806" s="42">
        <f>COUNTIFS($T806:$AX806,"LWP")</f>
        <v>0</v>
      </c>
      <c r="BD806" s="42">
        <f>SUM(COUNTIFS($T806:$AX806,{"PAT","MAT"}))</f>
        <v>0</v>
      </c>
      <c r="BE806" s="42">
        <f>COUNTIFS($T806:$AX806,"HO")</f>
        <v>0</v>
      </c>
      <c r="BF806" s="42">
        <f>COUNTIFS($T806:$AX806,"NA")</f>
        <v>0</v>
      </c>
      <c r="BG806" s="42">
        <f>COUNTIFS($T806:$AX806,"PL")</f>
        <v>0</v>
      </c>
      <c r="BH806" s="42">
        <f>COUNTIFS($T806:$AX806,"CL")</f>
        <v>3</v>
      </c>
      <c r="BI806" s="42">
        <f>COUNTIFS($T806:$AX806,"BL")</f>
        <v>0</v>
      </c>
      <c r="BJ806" s="42">
        <f>COUNTIFS($T806:$AX806,"CO")</f>
        <v>0</v>
      </c>
      <c r="BK806" s="42">
        <f t="shared" si="75"/>
        <v>3</v>
      </c>
      <c r="BL806" s="42">
        <f t="shared" si="76"/>
        <v>1</v>
      </c>
      <c r="BM806" s="42">
        <f t="shared" si="77"/>
        <v>1</v>
      </c>
      <c r="BN806" s="42">
        <f>SUM(AY806:BJ806)+SUM(COUNTIFS(Q806:AX806,{"TERM","RESIGNED"}))</f>
        <v>31</v>
      </c>
      <c r="BO806" s="1" t="s">
        <v>45</v>
      </c>
      <c r="BP806" s="42" t="s">
        <v>1018</v>
      </c>
      <c r="BQ806" s="34"/>
    </row>
    <row r="807" spans="1:69" x14ac:dyDescent="0.25">
      <c r="A807" s="32">
        <f t="shared" si="78"/>
        <v>805</v>
      </c>
      <c r="B807" s="1" t="s">
        <v>172</v>
      </c>
      <c r="C807" s="1">
        <v>600395</v>
      </c>
      <c r="D807" s="27">
        <v>600395</v>
      </c>
      <c r="E807" s="1" t="s">
        <v>946</v>
      </c>
      <c r="F807" s="34" t="s">
        <v>964</v>
      </c>
      <c r="G807" s="34" t="s">
        <v>190</v>
      </c>
      <c r="H807" s="30">
        <v>44978</v>
      </c>
      <c r="I807" s="30" t="s">
        <v>39</v>
      </c>
      <c r="J807" s="30" t="s">
        <v>39</v>
      </c>
      <c r="K807" s="42">
        <f t="shared" ca="1" si="73"/>
        <v>324</v>
      </c>
      <c r="L807" s="44" t="str">
        <f t="shared" si="74"/>
        <v>Billable</v>
      </c>
      <c r="M807" s="34" t="s">
        <v>187</v>
      </c>
      <c r="N807" s="1" t="s">
        <v>270</v>
      </c>
      <c r="O807" s="1" t="s">
        <v>42</v>
      </c>
      <c r="P807" s="1"/>
      <c r="Q807" s="1"/>
      <c r="R807" s="1" t="s">
        <v>43</v>
      </c>
      <c r="S807" s="33" t="s">
        <v>277</v>
      </c>
      <c r="T807" s="47" t="s">
        <v>965</v>
      </c>
      <c r="U807" s="47" t="s">
        <v>20</v>
      </c>
      <c r="V807" s="47" t="s">
        <v>20</v>
      </c>
      <c r="W807" s="47" t="s">
        <v>22</v>
      </c>
      <c r="X807" s="47" t="s">
        <v>967</v>
      </c>
      <c r="Y807" s="47" t="s">
        <v>967</v>
      </c>
      <c r="Z807" s="47" t="s">
        <v>967</v>
      </c>
      <c r="AA807" s="47" t="s">
        <v>967</v>
      </c>
      <c r="AB807" s="47" t="s">
        <v>20</v>
      </c>
      <c r="AC807" s="47" t="s">
        <v>20</v>
      </c>
      <c r="AD807" s="47" t="s">
        <v>967</v>
      </c>
      <c r="AE807" s="47" t="s">
        <v>968</v>
      </c>
      <c r="AF807" s="47" t="s">
        <v>968</v>
      </c>
      <c r="AG807" s="47" t="s">
        <v>968</v>
      </c>
      <c r="AH807" s="47" t="s">
        <v>968</v>
      </c>
      <c r="AI807" s="47" t="s">
        <v>20</v>
      </c>
      <c r="AJ807" s="47" t="s">
        <v>20</v>
      </c>
      <c r="AK807" s="47" t="s">
        <v>968</v>
      </c>
      <c r="AL807" s="47" t="s">
        <v>968</v>
      </c>
      <c r="AM807" s="47" t="s">
        <v>968</v>
      </c>
      <c r="AN807" s="47" t="s">
        <v>967</v>
      </c>
      <c r="AO807" s="47" t="s">
        <v>965</v>
      </c>
      <c r="AP807" s="47" t="s">
        <v>20</v>
      </c>
      <c r="AQ807" s="47" t="s">
        <v>20</v>
      </c>
      <c r="AR807" s="47" t="s">
        <v>20</v>
      </c>
      <c r="AS807" s="47" t="s">
        <v>965</v>
      </c>
      <c r="AT807" s="47" t="s">
        <v>965</v>
      </c>
      <c r="AU807" s="47" t="s">
        <v>965</v>
      </c>
      <c r="AV807" s="47" t="s">
        <v>21</v>
      </c>
      <c r="AW807" s="47" t="s">
        <v>20</v>
      </c>
      <c r="AX807" s="47" t="s">
        <v>20</v>
      </c>
      <c r="AY807" s="42">
        <f>COUNTIFS($T807:$AX807,"P")</f>
        <v>5</v>
      </c>
      <c r="AZ807" s="42">
        <f>COUNTIFS($T807:$AX807,"HD")/2</f>
        <v>0</v>
      </c>
      <c r="BA807" s="42">
        <f>COUNTIFS($T807:$AX807,"DO")</f>
        <v>11</v>
      </c>
      <c r="BB807" s="1">
        <f>COUNTIFS($T807:$AX807,"UPL")</f>
        <v>1</v>
      </c>
      <c r="BC807" s="42">
        <f>COUNTIFS($T807:$AX807,"LWP")</f>
        <v>1</v>
      </c>
      <c r="BD807" s="42">
        <f>SUM(COUNTIFS($T807:$AX807,{"PAT","MAT"}))</f>
        <v>0</v>
      </c>
      <c r="BE807" s="42">
        <f>COUNTIFS($T807:$AX807,"HO")</f>
        <v>0</v>
      </c>
      <c r="BF807" s="42">
        <f>COUNTIFS($T807:$AX807,"NA")</f>
        <v>0</v>
      </c>
      <c r="BG807" s="42">
        <f>COUNTIFS($T807:$AX807,"PL")</f>
        <v>7</v>
      </c>
      <c r="BH807" s="42">
        <f>COUNTIFS($T807:$AX807,"CL")</f>
        <v>6</v>
      </c>
      <c r="BI807" s="42">
        <f>COUNTIFS($T807:$AX807,"BL")</f>
        <v>0</v>
      </c>
      <c r="BJ807" s="42">
        <f>COUNTIFS($T807:$AX807,"CO")</f>
        <v>0</v>
      </c>
      <c r="BK807" s="42">
        <f t="shared" si="75"/>
        <v>13</v>
      </c>
      <c r="BL807" s="42">
        <f t="shared" si="76"/>
        <v>0</v>
      </c>
      <c r="BM807" s="42">
        <f t="shared" si="77"/>
        <v>0</v>
      </c>
      <c r="BN807" s="42">
        <f>SUM(AY807:BJ807)+SUM(COUNTIFS(Q807:AX807,{"TERM","RESIGNED"}))</f>
        <v>31</v>
      </c>
      <c r="BO807" s="1" t="s">
        <v>45</v>
      </c>
      <c r="BP807" s="42" t="s">
        <v>1018</v>
      </c>
      <c r="BQ807" s="34"/>
    </row>
    <row r="808" spans="1:69" x14ac:dyDescent="0.25">
      <c r="A808" s="32">
        <f t="shared" si="78"/>
        <v>806</v>
      </c>
      <c r="B808" s="1" t="s">
        <v>172</v>
      </c>
      <c r="C808" s="1">
        <v>105168</v>
      </c>
      <c r="D808" s="27">
        <v>105168</v>
      </c>
      <c r="E808" s="1" t="s">
        <v>946</v>
      </c>
      <c r="F808" s="34" t="s">
        <v>960</v>
      </c>
      <c r="G808" s="34" t="s">
        <v>262</v>
      </c>
      <c r="H808" s="30">
        <v>44979</v>
      </c>
      <c r="I808" s="30" t="s">
        <v>39</v>
      </c>
      <c r="J808" s="30" t="s">
        <v>39</v>
      </c>
      <c r="K808" s="42">
        <f t="shared" ca="1" si="73"/>
        <v>323</v>
      </c>
      <c r="L808" s="44" t="str">
        <f t="shared" si="74"/>
        <v>Non Billable</v>
      </c>
      <c r="M808" s="34" t="s">
        <v>191</v>
      </c>
      <c r="N808" s="1" t="s">
        <v>41</v>
      </c>
      <c r="O808" s="1" t="s">
        <v>42</v>
      </c>
      <c r="P808" s="1"/>
      <c r="Q808" s="1"/>
      <c r="R808" s="1" t="s">
        <v>43</v>
      </c>
      <c r="S808" s="33" t="s">
        <v>192</v>
      </c>
      <c r="T808" s="47" t="s">
        <v>965</v>
      </c>
      <c r="U808" s="47" t="s">
        <v>20</v>
      </c>
      <c r="V808" s="47" t="s">
        <v>20</v>
      </c>
      <c r="W808" s="47" t="s">
        <v>965</v>
      </c>
      <c r="X808" s="47" t="s">
        <v>965</v>
      </c>
      <c r="Y808" s="47" t="s">
        <v>965</v>
      </c>
      <c r="Z808" s="47" t="s">
        <v>965</v>
      </c>
      <c r="AA808" s="47" t="s">
        <v>965</v>
      </c>
      <c r="AB808" s="47" t="s">
        <v>20</v>
      </c>
      <c r="AC808" s="47" t="s">
        <v>20</v>
      </c>
      <c r="AD808" s="47" t="s">
        <v>965</v>
      </c>
      <c r="AE808" s="47" t="s">
        <v>967</v>
      </c>
      <c r="AF808" s="47" t="s">
        <v>968</v>
      </c>
      <c r="AG808" s="47" t="s">
        <v>965</v>
      </c>
      <c r="AH808" s="47" t="s">
        <v>965</v>
      </c>
      <c r="AI808" s="47" t="s">
        <v>20</v>
      </c>
      <c r="AJ808" s="47" t="s">
        <v>20</v>
      </c>
      <c r="AK808" s="47" t="s">
        <v>965</v>
      </c>
      <c r="AL808" s="47" t="s">
        <v>965</v>
      </c>
      <c r="AM808" s="47" t="s">
        <v>965</v>
      </c>
      <c r="AN808" s="47" t="s">
        <v>965</v>
      </c>
      <c r="AO808" s="47" t="s">
        <v>965</v>
      </c>
      <c r="AP808" s="47" t="s">
        <v>20</v>
      </c>
      <c r="AQ808" s="47" t="s">
        <v>20</v>
      </c>
      <c r="AR808" s="47" t="s">
        <v>20</v>
      </c>
      <c r="AS808" s="47" t="s">
        <v>967</v>
      </c>
      <c r="AT808" s="47" t="s">
        <v>21</v>
      </c>
      <c r="AU808" s="47" t="s">
        <v>965</v>
      </c>
      <c r="AV808" s="47" t="s">
        <v>965</v>
      </c>
      <c r="AW808" s="47" t="s">
        <v>20</v>
      </c>
      <c r="AX808" s="47" t="s">
        <v>20</v>
      </c>
      <c r="AY808" s="42">
        <f>COUNTIFS($T808:$AX808,"P")</f>
        <v>16</v>
      </c>
      <c r="AZ808" s="42">
        <f>COUNTIFS($T808:$AX808,"HD")/2</f>
        <v>0</v>
      </c>
      <c r="BA808" s="42">
        <f>COUNTIFS($T808:$AX808,"DO")</f>
        <v>11</v>
      </c>
      <c r="BB808" s="1">
        <f>COUNTIFS($T808:$AX808,"UPL")</f>
        <v>1</v>
      </c>
      <c r="BC808" s="42">
        <f>COUNTIFS($T808:$AX808,"LWP")</f>
        <v>0</v>
      </c>
      <c r="BD808" s="42">
        <f>SUM(COUNTIFS($T808:$AX808,{"PAT","MAT"}))</f>
        <v>0</v>
      </c>
      <c r="BE808" s="42">
        <f>COUNTIFS($T808:$AX808,"HO")</f>
        <v>0</v>
      </c>
      <c r="BF808" s="42">
        <f>COUNTIFS($T808:$AX808,"NA")</f>
        <v>0</v>
      </c>
      <c r="BG808" s="42">
        <f>COUNTIFS($T808:$AX808,"PL")</f>
        <v>1</v>
      </c>
      <c r="BH808" s="42">
        <f>COUNTIFS($T808:$AX808,"CL")</f>
        <v>2</v>
      </c>
      <c r="BI808" s="42">
        <f>COUNTIFS($T808:$AX808,"BL")</f>
        <v>0</v>
      </c>
      <c r="BJ808" s="42">
        <f>COUNTIFS($T808:$AX808,"CO")</f>
        <v>0</v>
      </c>
      <c r="BK808" s="42">
        <f t="shared" si="75"/>
        <v>3</v>
      </c>
      <c r="BL808" s="42">
        <f t="shared" si="76"/>
        <v>0</v>
      </c>
      <c r="BM808" s="42">
        <f t="shared" si="77"/>
        <v>1</v>
      </c>
      <c r="BN808" s="42">
        <f>SUM(AY808:BJ808)+SUM(COUNTIFS(Q808:AX808,{"TERM","RESIGNED"}))</f>
        <v>31</v>
      </c>
      <c r="BO808" s="1" t="s">
        <v>45</v>
      </c>
      <c r="BP808" s="42" t="s">
        <v>1018</v>
      </c>
      <c r="BQ808" s="34"/>
    </row>
    <row r="809" spans="1:69" x14ac:dyDescent="0.25">
      <c r="A809" s="32">
        <f t="shared" si="78"/>
        <v>807</v>
      </c>
      <c r="B809" s="1" t="s">
        <v>172</v>
      </c>
      <c r="C809" s="1">
        <v>105172</v>
      </c>
      <c r="D809" s="27">
        <v>105172</v>
      </c>
      <c r="E809" s="1" t="s">
        <v>945</v>
      </c>
      <c r="F809" s="34" t="s">
        <v>961</v>
      </c>
      <c r="G809" s="34" t="s">
        <v>190</v>
      </c>
      <c r="H809" s="30">
        <v>44979</v>
      </c>
      <c r="I809" s="30" t="s">
        <v>39</v>
      </c>
      <c r="J809" s="30" t="s">
        <v>39</v>
      </c>
      <c r="K809" s="42">
        <f t="shared" ca="1" si="73"/>
        <v>323</v>
      </c>
      <c r="L809" s="44" t="str">
        <f t="shared" si="74"/>
        <v>Billable</v>
      </c>
      <c r="M809" s="34" t="s">
        <v>187</v>
      </c>
      <c r="N809" s="1" t="s">
        <v>41</v>
      </c>
      <c r="O809" s="1" t="s">
        <v>42</v>
      </c>
      <c r="P809" s="1"/>
      <c r="Q809" s="1"/>
      <c r="R809" s="1" t="s">
        <v>43</v>
      </c>
      <c r="S809" s="33" t="s">
        <v>311</v>
      </c>
      <c r="T809" s="47" t="s">
        <v>965</v>
      </c>
      <c r="U809" s="47" t="s">
        <v>20</v>
      </c>
      <c r="V809" s="47" t="s">
        <v>20</v>
      </c>
      <c r="W809" s="47" t="s">
        <v>965</v>
      </c>
      <c r="X809" s="47" t="s">
        <v>965</v>
      </c>
      <c r="Y809" s="47" t="s">
        <v>965</v>
      </c>
      <c r="Z809" s="47" t="s">
        <v>965</v>
      </c>
      <c r="AA809" s="47" t="s">
        <v>965</v>
      </c>
      <c r="AB809" s="47" t="s">
        <v>20</v>
      </c>
      <c r="AC809" s="47" t="s">
        <v>20</v>
      </c>
      <c r="AD809" s="47" t="s">
        <v>965</v>
      </c>
      <c r="AE809" s="47" t="s">
        <v>965</v>
      </c>
      <c r="AF809" s="47" t="s">
        <v>965</v>
      </c>
      <c r="AG809" s="47" t="s">
        <v>965</v>
      </c>
      <c r="AH809" s="47" t="s">
        <v>965</v>
      </c>
      <c r="AI809" s="47" t="s">
        <v>20</v>
      </c>
      <c r="AJ809" s="47" t="s">
        <v>20</v>
      </c>
      <c r="AK809" s="47" t="s">
        <v>965</v>
      </c>
      <c r="AL809" s="47" t="s">
        <v>965</v>
      </c>
      <c r="AM809" s="47" t="s">
        <v>22</v>
      </c>
      <c r="AN809" s="47" t="s">
        <v>965</v>
      </c>
      <c r="AO809" s="47" t="s">
        <v>965</v>
      </c>
      <c r="AP809" s="47" t="s">
        <v>20</v>
      </c>
      <c r="AQ809" s="47" t="s">
        <v>20</v>
      </c>
      <c r="AR809" s="47" t="s">
        <v>20</v>
      </c>
      <c r="AS809" s="47" t="s">
        <v>965</v>
      </c>
      <c r="AT809" s="47" t="s">
        <v>965</v>
      </c>
      <c r="AU809" s="47" t="s">
        <v>965</v>
      </c>
      <c r="AV809" s="47" t="s">
        <v>967</v>
      </c>
      <c r="AW809" s="47" t="s">
        <v>20</v>
      </c>
      <c r="AX809" s="47" t="s">
        <v>20</v>
      </c>
      <c r="AY809" s="42">
        <f>COUNTIFS($T809:$AX809,"P")</f>
        <v>18</v>
      </c>
      <c r="AZ809" s="42">
        <f>COUNTIFS($T809:$AX809,"HD")/2</f>
        <v>0</v>
      </c>
      <c r="BA809" s="42">
        <f>COUNTIFS($T809:$AX809,"DO")</f>
        <v>11</v>
      </c>
      <c r="BB809" s="1">
        <f>COUNTIFS($T809:$AX809,"UPL")</f>
        <v>0</v>
      </c>
      <c r="BC809" s="42">
        <f>COUNTIFS($T809:$AX809,"LWP")</f>
        <v>1</v>
      </c>
      <c r="BD809" s="42">
        <f>SUM(COUNTIFS($T809:$AX809,{"PAT","MAT"}))</f>
        <v>0</v>
      </c>
      <c r="BE809" s="42">
        <f>COUNTIFS($T809:$AX809,"HO")</f>
        <v>0</v>
      </c>
      <c r="BF809" s="42">
        <f>COUNTIFS($T809:$AX809,"NA")</f>
        <v>0</v>
      </c>
      <c r="BG809" s="42">
        <f>COUNTIFS($T809:$AX809,"PL")</f>
        <v>0</v>
      </c>
      <c r="BH809" s="42">
        <f>COUNTIFS($T809:$AX809,"CL")</f>
        <v>1</v>
      </c>
      <c r="BI809" s="42">
        <f>COUNTIFS($T809:$AX809,"BL")</f>
        <v>0</v>
      </c>
      <c r="BJ809" s="42">
        <f>COUNTIFS($T809:$AX809,"CO")</f>
        <v>0</v>
      </c>
      <c r="BK809" s="42">
        <f t="shared" si="75"/>
        <v>1</v>
      </c>
      <c r="BL809" s="42">
        <f t="shared" si="76"/>
        <v>1</v>
      </c>
      <c r="BM809" s="42">
        <f t="shared" si="77"/>
        <v>1</v>
      </c>
      <c r="BN809" s="42">
        <f>SUM(AY809:BJ809)+SUM(COUNTIFS(Q809:AX809,{"TERM","RESIGNED"}))</f>
        <v>31</v>
      </c>
      <c r="BO809" s="1" t="s">
        <v>45</v>
      </c>
      <c r="BP809" s="42" t="s">
        <v>1018</v>
      </c>
      <c r="BQ809" s="34"/>
    </row>
    <row r="810" spans="1:69" x14ac:dyDescent="0.25">
      <c r="A810" s="32">
        <f t="shared" si="78"/>
        <v>808</v>
      </c>
      <c r="B810" s="1" t="s">
        <v>172</v>
      </c>
      <c r="C810" s="1">
        <v>105182</v>
      </c>
      <c r="D810" s="27">
        <v>105182</v>
      </c>
      <c r="E810" s="1" t="s">
        <v>946</v>
      </c>
      <c r="F810" s="34" t="s">
        <v>997</v>
      </c>
      <c r="G810" s="34" t="s">
        <v>190</v>
      </c>
      <c r="H810" s="30">
        <v>44979</v>
      </c>
      <c r="I810" s="30" t="s">
        <v>39</v>
      </c>
      <c r="J810" s="30" t="s">
        <v>39</v>
      </c>
      <c r="K810" s="42">
        <f t="shared" ca="1" si="73"/>
        <v>323</v>
      </c>
      <c r="L810" s="44" t="str">
        <f t="shared" si="74"/>
        <v>Billable</v>
      </c>
      <c r="M810" s="34" t="s">
        <v>187</v>
      </c>
      <c r="N810" s="1" t="s">
        <v>41</v>
      </c>
      <c r="O810" s="1" t="s">
        <v>42</v>
      </c>
      <c r="P810" s="1"/>
      <c r="Q810" s="1"/>
      <c r="R810" s="1" t="s">
        <v>43</v>
      </c>
      <c r="S810" s="33" t="s">
        <v>443</v>
      </c>
      <c r="T810" s="47" t="s">
        <v>965</v>
      </c>
      <c r="U810" s="47" t="s">
        <v>20</v>
      </c>
      <c r="V810" s="47" t="s">
        <v>20</v>
      </c>
      <c r="W810" s="47" t="s">
        <v>965</v>
      </c>
      <c r="X810" s="47" t="s">
        <v>965</v>
      </c>
      <c r="Y810" s="47" t="s">
        <v>965</v>
      </c>
      <c r="Z810" s="47" t="s">
        <v>965</v>
      </c>
      <c r="AA810" s="47" t="s">
        <v>965</v>
      </c>
      <c r="AB810" s="47" t="s">
        <v>20</v>
      </c>
      <c r="AC810" s="47" t="s">
        <v>20</v>
      </c>
      <c r="AD810" s="47" t="s">
        <v>965</v>
      </c>
      <c r="AE810" s="47" t="s">
        <v>965</v>
      </c>
      <c r="AF810" s="47" t="s">
        <v>965</v>
      </c>
      <c r="AG810" s="47" t="s">
        <v>967</v>
      </c>
      <c r="AH810" s="47" t="s">
        <v>968</v>
      </c>
      <c r="AI810" s="47" t="s">
        <v>20</v>
      </c>
      <c r="AJ810" s="47" t="s">
        <v>20</v>
      </c>
      <c r="AK810" s="47" t="s">
        <v>965</v>
      </c>
      <c r="AL810" s="47" t="s">
        <v>965</v>
      </c>
      <c r="AM810" s="47" t="s">
        <v>965</v>
      </c>
      <c r="AN810" s="47" t="s">
        <v>965</v>
      </c>
      <c r="AO810" s="47" t="s">
        <v>965</v>
      </c>
      <c r="AP810" s="47" t="s">
        <v>20</v>
      </c>
      <c r="AQ810" s="47" t="s">
        <v>20</v>
      </c>
      <c r="AR810" s="47" t="s">
        <v>20</v>
      </c>
      <c r="AS810" s="47" t="s">
        <v>967</v>
      </c>
      <c r="AT810" s="47" t="s">
        <v>967</v>
      </c>
      <c r="AU810" s="47" t="s">
        <v>967</v>
      </c>
      <c r="AV810" s="47" t="s">
        <v>967</v>
      </c>
      <c r="AW810" s="47" t="s">
        <v>20</v>
      </c>
      <c r="AX810" s="47" t="s">
        <v>20</v>
      </c>
      <c r="AY810" s="42">
        <f>COUNTIFS($T810:$AX810,"P")</f>
        <v>14</v>
      </c>
      <c r="AZ810" s="42">
        <f>COUNTIFS($T810:$AX810,"HD")/2</f>
        <v>0</v>
      </c>
      <c r="BA810" s="42">
        <f>COUNTIFS($T810:$AX810,"DO")</f>
        <v>11</v>
      </c>
      <c r="BB810" s="1">
        <f>COUNTIFS($T810:$AX810,"UPL")</f>
        <v>0</v>
      </c>
      <c r="BC810" s="42">
        <f>COUNTIFS($T810:$AX810,"LWP")</f>
        <v>0</v>
      </c>
      <c r="BD810" s="42">
        <f>SUM(COUNTIFS($T810:$AX810,{"PAT","MAT"}))</f>
        <v>0</v>
      </c>
      <c r="BE810" s="42">
        <f>COUNTIFS($T810:$AX810,"HO")</f>
        <v>0</v>
      </c>
      <c r="BF810" s="42">
        <f>COUNTIFS($T810:$AX810,"NA")</f>
        <v>0</v>
      </c>
      <c r="BG810" s="42">
        <f>COUNTIFS($T810:$AX810,"PL")</f>
        <v>1</v>
      </c>
      <c r="BH810" s="42">
        <f>COUNTIFS($T810:$AX810,"CL")</f>
        <v>5</v>
      </c>
      <c r="BI810" s="42">
        <f>COUNTIFS($T810:$AX810,"BL")</f>
        <v>0</v>
      </c>
      <c r="BJ810" s="42">
        <f>COUNTIFS($T810:$AX810,"CO")</f>
        <v>0</v>
      </c>
      <c r="BK810" s="42">
        <f t="shared" si="75"/>
        <v>6</v>
      </c>
      <c r="BL810" s="42">
        <f t="shared" si="76"/>
        <v>0</v>
      </c>
      <c r="BM810" s="42">
        <f t="shared" si="77"/>
        <v>1</v>
      </c>
      <c r="BN810" s="42">
        <f>SUM(AY810:BJ810)+SUM(COUNTIFS(Q810:AX810,{"TERM","RESIGNED"}))</f>
        <v>31</v>
      </c>
      <c r="BO810" s="1" t="s">
        <v>45</v>
      </c>
      <c r="BP810" s="42" t="s">
        <v>1018</v>
      </c>
      <c r="BQ810" s="34"/>
    </row>
    <row r="811" spans="1:69" x14ac:dyDescent="0.25">
      <c r="A811" s="32">
        <f t="shared" si="78"/>
        <v>809</v>
      </c>
      <c r="B811" s="1" t="s">
        <v>172</v>
      </c>
      <c r="C811" s="1">
        <v>105184</v>
      </c>
      <c r="D811" s="27">
        <v>105184</v>
      </c>
      <c r="E811" s="1" t="s">
        <v>946</v>
      </c>
      <c r="F811" s="34" t="s">
        <v>972</v>
      </c>
      <c r="G811" s="34" t="s">
        <v>115</v>
      </c>
      <c r="H811" s="30">
        <v>44986</v>
      </c>
      <c r="I811" s="30" t="s">
        <v>39</v>
      </c>
      <c r="J811" s="30" t="s">
        <v>39</v>
      </c>
      <c r="K811" s="42">
        <f t="shared" ca="1" si="73"/>
        <v>316</v>
      </c>
      <c r="L811" s="44" t="str">
        <f t="shared" si="74"/>
        <v>Non Billable</v>
      </c>
      <c r="M811" s="34" t="s">
        <v>52</v>
      </c>
      <c r="N811" s="1" t="s">
        <v>41</v>
      </c>
      <c r="O811" s="1" t="s">
        <v>42</v>
      </c>
      <c r="P811" s="1"/>
      <c r="Q811" s="1"/>
      <c r="R811" s="1" t="s">
        <v>43</v>
      </c>
      <c r="S811" s="33" t="s">
        <v>109</v>
      </c>
      <c r="T811" s="47" t="s">
        <v>967</v>
      </c>
      <c r="U811" s="47" t="s">
        <v>20</v>
      </c>
      <c r="V811" s="47" t="s">
        <v>20</v>
      </c>
      <c r="W811" s="47" t="s">
        <v>965</v>
      </c>
      <c r="X811" s="47" t="s">
        <v>965</v>
      </c>
      <c r="Y811" s="47" t="s">
        <v>965</v>
      </c>
      <c r="Z811" s="47" t="s">
        <v>965</v>
      </c>
      <c r="AA811" s="47" t="s">
        <v>965</v>
      </c>
      <c r="AB811" s="47" t="s">
        <v>20</v>
      </c>
      <c r="AC811" s="47" t="s">
        <v>20</v>
      </c>
      <c r="AD811" s="47" t="s">
        <v>965</v>
      </c>
      <c r="AE811" s="47" t="s">
        <v>965</v>
      </c>
      <c r="AF811" s="47" t="s">
        <v>965</v>
      </c>
      <c r="AG811" s="47" t="s">
        <v>965</v>
      </c>
      <c r="AH811" s="47" t="s">
        <v>965</v>
      </c>
      <c r="AI811" s="47" t="s">
        <v>20</v>
      </c>
      <c r="AJ811" s="47" t="s">
        <v>20</v>
      </c>
      <c r="AK811" s="47" t="s">
        <v>965</v>
      </c>
      <c r="AL811" s="47" t="s">
        <v>965</v>
      </c>
      <c r="AM811" s="47" t="s">
        <v>965</v>
      </c>
      <c r="AN811" s="47" t="s">
        <v>965</v>
      </c>
      <c r="AO811" s="47" t="s">
        <v>965</v>
      </c>
      <c r="AP811" s="47" t="s">
        <v>20</v>
      </c>
      <c r="AQ811" s="47" t="s">
        <v>20</v>
      </c>
      <c r="AR811" s="47" t="s">
        <v>20</v>
      </c>
      <c r="AS811" s="47" t="s">
        <v>967</v>
      </c>
      <c r="AT811" s="47" t="s">
        <v>967</v>
      </c>
      <c r="AU811" s="47" t="s">
        <v>967</v>
      </c>
      <c r="AV811" s="47" t="s">
        <v>967</v>
      </c>
      <c r="AW811" s="47" t="s">
        <v>20</v>
      </c>
      <c r="AX811" s="47" t="s">
        <v>20</v>
      </c>
      <c r="AY811" s="42">
        <f>COUNTIFS($T811:$AX811,"P")</f>
        <v>15</v>
      </c>
      <c r="AZ811" s="42">
        <f>COUNTIFS($T811:$AX811,"HD")/2</f>
        <v>0</v>
      </c>
      <c r="BA811" s="42">
        <f>COUNTIFS($T811:$AX811,"DO")</f>
        <v>11</v>
      </c>
      <c r="BB811" s="1">
        <f>COUNTIFS($T811:$AX811,"UPL")</f>
        <v>0</v>
      </c>
      <c r="BC811" s="42">
        <f>COUNTIFS($T811:$AX811,"LWP")</f>
        <v>0</v>
      </c>
      <c r="BD811" s="42">
        <f>SUM(COUNTIFS($T811:$AX811,{"PAT","MAT"}))</f>
        <v>0</v>
      </c>
      <c r="BE811" s="42">
        <f>COUNTIFS($T811:$AX811,"HO")</f>
        <v>0</v>
      </c>
      <c r="BF811" s="42">
        <f>COUNTIFS($T811:$AX811,"NA")</f>
        <v>0</v>
      </c>
      <c r="BG811" s="42">
        <f>COUNTIFS($T811:$AX811,"PL")</f>
        <v>0</v>
      </c>
      <c r="BH811" s="42">
        <f>COUNTIFS($T811:$AX811,"CL")</f>
        <v>5</v>
      </c>
      <c r="BI811" s="42">
        <f>COUNTIFS($T811:$AX811,"BL")</f>
        <v>0</v>
      </c>
      <c r="BJ811" s="42">
        <f>COUNTIFS($T811:$AX811,"CO")</f>
        <v>0</v>
      </c>
      <c r="BK811" s="42">
        <f t="shared" si="75"/>
        <v>5</v>
      </c>
      <c r="BL811" s="42">
        <f t="shared" si="76"/>
        <v>0</v>
      </c>
      <c r="BM811" s="42">
        <f t="shared" si="77"/>
        <v>1</v>
      </c>
      <c r="BN811" s="42">
        <f>SUM(AY811:BJ811)+SUM(COUNTIFS(Q811:AX811,{"TERM","RESIGNED"}))</f>
        <v>31</v>
      </c>
      <c r="BO811" s="1" t="s">
        <v>45</v>
      </c>
      <c r="BP811" s="42" t="s">
        <v>1018</v>
      </c>
      <c r="BQ811" s="34"/>
    </row>
    <row r="812" spans="1:69" x14ac:dyDescent="0.25">
      <c r="A812" s="32">
        <f t="shared" si="78"/>
        <v>810</v>
      </c>
      <c r="B812" s="1" t="s">
        <v>172</v>
      </c>
      <c r="C812" s="1">
        <v>105185</v>
      </c>
      <c r="D812" s="27">
        <v>105185</v>
      </c>
      <c r="E812" s="1" t="s">
        <v>946</v>
      </c>
      <c r="F812" s="34" t="s">
        <v>973</v>
      </c>
      <c r="G812" s="34" t="s">
        <v>233</v>
      </c>
      <c r="H812" s="30">
        <v>44991</v>
      </c>
      <c r="I812" s="30" t="s">
        <v>39</v>
      </c>
      <c r="J812" s="30" t="s">
        <v>39</v>
      </c>
      <c r="K812" s="42">
        <f t="shared" ca="1" si="73"/>
        <v>311</v>
      </c>
      <c r="L812" s="44" t="str">
        <f t="shared" si="74"/>
        <v>Non Billable</v>
      </c>
      <c r="M812" s="34" t="s">
        <v>202</v>
      </c>
      <c r="N812" s="1" t="s">
        <v>41</v>
      </c>
      <c r="O812" s="1" t="s">
        <v>42</v>
      </c>
      <c r="P812" s="1"/>
      <c r="Q812" s="1"/>
      <c r="R812" s="1" t="s">
        <v>43</v>
      </c>
      <c r="S812" s="33" t="s">
        <v>203</v>
      </c>
      <c r="T812" s="47" t="s">
        <v>967</v>
      </c>
      <c r="U812" s="47" t="s">
        <v>20</v>
      </c>
      <c r="V812" s="47" t="s">
        <v>20</v>
      </c>
      <c r="W812" s="47" t="s">
        <v>967</v>
      </c>
      <c r="X812" s="47" t="s">
        <v>968</v>
      </c>
      <c r="Y812" s="47" t="s">
        <v>968</v>
      </c>
      <c r="Z812" s="47" t="s">
        <v>968</v>
      </c>
      <c r="AA812" s="47" t="s">
        <v>968</v>
      </c>
      <c r="AB812" s="47" t="s">
        <v>20</v>
      </c>
      <c r="AC812" s="47" t="s">
        <v>20</v>
      </c>
      <c r="AD812" s="47" t="s">
        <v>965</v>
      </c>
      <c r="AE812" s="47" t="s">
        <v>965</v>
      </c>
      <c r="AF812" s="47" t="s">
        <v>965</v>
      </c>
      <c r="AG812" s="47" t="s">
        <v>965</v>
      </c>
      <c r="AH812" s="47" t="s">
        <v>965</v>
      </c>
      <c r="AI812" s="47" t="s">
        <v>20</v>
      </c>
      <c r="AJ812" s="47" t="s">
        <v>20</v>
      </c>
      <c r="AK812" s="47" t="s">
        <v>965</v>
      </c>
      <c r="AL812" s="47" t="s">
        <v>965</v>
      </c>
      <c r="AM812" s="47" t="s">
        <v>965</v>
      </c>
      <c r="AN812" s="47" t="s">
        <v>965</v>
      </c>
      <c r="AO812" s="47" t="s">
        <v>965</v>
      </c>
      <c r="AP812" s="47" t="s">
        <v>20</v>
      </c>
      <c r="AQ812" s="47" t="s">
        <v>20</v>
      </c>
      <c r="AR812" s="47" t="s">
        <v>20</v>
      </c>
      <c r="AS812" s="47" t="s">
        <v>968</v>
      </c>
      <c r="AT812" s="47" t="s">
        <v>965</v>
      </c>
      <c r="AU812" s="47" t="s">
        <v>965</v>
      </c>
      <c r="AV812" s="47" t="s">
        <v>965</v>
      </c>
      <c r="AW812" s="47" t="s">
        <v>20</v>
      </c>
      <c r="AX812" s="47" t="s">
        <v>20</v>
      </c>
      <c r="AY812" s="42">
        <f>COUNTIFS($T812:$AX812,"P")</f>
        <v>13</v>
      </c>
      <c r="AZ812" s="42">
        <f>COUNTIFS($T812:$AX812,"HD")/2</f>
        <v>0</v>
      </c>
      <c r="BA812" s="42">
        <f>COUNTIFS($T812:$AX812,"DO")</f>
        <v>11</v>
      </c>
      <c r="BB812" s="1">
        <f>COUNTIFS($T812:$AX812,"UPL")</f>
        <v>0</v>
      </c>
      <c r="BC812" s="42">
        <f>COUNTIFS($T812:$AX812,"LWP")</f>
        <v>0</v>
      </c>
      <c r="BD812" s="42">
        <f>SUM(COUNTIFS($T812:$AX812,{"PAT","MAT"}))</f>
        <v>0</v>
      </c>
      <c r="BE812" s="42">
        <f>COUNTIFS($T812:$AX812,"HO")</f>
        <v>0</v>
      </c>
      <c r="BF812" s="42">
        <f>COUNTIFS($T812:$AX812,"NA")</f>
        <v>0</v>
      </c>
      <c r="BG812" s="42">
        <f>COUNTIFS($T812:$AX812,"PL")</f>
        <v>5</v>
      </c>
      <c r="BH812" s="42">
        <f>COUNTIFS($T812:$AX812,"CL")</f>
        <v>2</v>
      </c>
      <c r="BI812" s="42">
        <f>COUNTIFS($T812:$AX812,"BL")</f>
        <v>0</v>
      </c>
      <c r="BJ812" s="42">
        <f>COUNTIFS($T812:$AX812,"CO")</f>
        <v>0</v>
      </c>
      <c r="BK812" s="42">
        <f t="shared" si="75"/>
        <v>7</v>
      </c>
      <c r="BL812" s="42">
        <f t="shared" si="76"/>
        <v>0</v>
      </c>
      <c r="BM812" s="42">
        <f t="shared" si="77"/>
        <v>1</v>
      </c>
      <c r="BN812" s="42">
        <f>SUM(AY812:BJ812)+SUM(COUNTIFS(Q812:AX812,{"TERM","RESIGNED"}))</f>
        <v>31</v>
      </c>
      <c r="BO812" s="1" t="s">
        <v>45</v>
      </c>
      <c r="BP812" s="42" t="s">
        <v>1219</v>
      </c>
      <c r="BQ812" s="34"/>
    </row>
    <row r="813" spans="1:69" x14ac:dyDescent="0.25">
      <c r="A813" s="32">
        <f t="shared" si="78"/>
        <v>811</v>
      </c>
      <c r="B813" s="1" t="s">
        <v>172</v>
      </c>
      <c r="C813" s="1">
        <v>105186</v>
      </c>
      <c r="D813" s="27">
        <v>105186</v>
      </c>
      <c r="E813" s="1" t="s">
        <v>946</v>
      </c>
      <c r="F813" s="34" t="s">
        <v>985</v>
      </c>
      <c r="G813" s="34" t="s">
        <v>78</v>
      </c>
      <c r="H813" s="30">
        <v>44995</v>
      </c>
      <c r="I813" s="30" t="s">
        <v>39</v>
      </c>
      <c r="J813" s="30" t="s">
        <v>39</v>
      </c>
      <c r="K813" s="42">
        <f t="shared" ca="1" si="73"/>
        <v>307</v>
      </c>
      <c r="L813" s="44" t="str">
        <f t="shared" si="74"/>
        <v>Non Billable</v>
      </c>
      <c r="M813" s="34" t="s">
        <v>56</v>
      </c>
      <c r="N813" s="1" t="s">
        <v>41</v>
      </c>
      <c r="O813" s="1" t="s">
        <v>42</v>
      </c>
      <c r="P813" s="1"/>
      <c r="Q813" s="1"/>
      <c r="R813" s="1" t="s">
        <v>43</v>
      </c>
      <c r="S813" s="33" t="s">
        <v>68</v>
      </c>
      <c r="T813" s="47" t="s">
        <v>965</v>
      </c>
      <c r="U813" s="47" t="s">
        <v>20</v>
      </c>
      <c r="V813" s="47" t="s">
        <v>20</v>
      </c>
      <c r="W813" s="47" t="s">
        <v>965</v>
      </c>
      <c r="X813" s="47" t="s">
        <v>965</v>
      </c>
      <c r="Y813" s="47" t="s">
        <v>965</v>
      </c>
      <c r="Z813" s="47" t="s">
        <v>965</v>
      </c>
      <c r="AA813" s="47" t="s">
        <v>965</v>
      </c>
      <c r="AB813" s="47" t="s">
        <v>20</v>
      </c>
      <c r="AC813" s="47" t="s">
        <v>20</v>
      </c>
      <c r="AD813" s="47" t="s">
        <v>965</v>
      </c>
      <c r="AE813" s="47" t="s">
        <v>965</v>
      </c>
      <c r="AF813" s="47" t="s">
        <v>965</v>
      </c>
      <c r="AG813" s="47" t="s">
        <v>965</v>
      </c>
      <c r="AH813" s="47" t="s">
        <v>965</v>
      </c>
      <c r="AI813" s="47" t="s">
        <v>20</v>
      </c>
      <c r="AJ813" s="47" t="s">
        <v>20</v>
      </c>
      <c r="AK813" s="47" t="s">
        <v>965</v>
      </c>
      <c r="AL813" s="47" t="s">
        <v>965</v>
      </c>
      <c r="AM813" s="47" t="s">
        <v>965</v>
      </c>
      <c r="AN813" s="47" t="s">
        <v>967</v>
      </c>
      <c r="AO813" s="47" t="s">
        <v>965</v>
      </c>
      <c r="AP813" s="47" t="s">
        <v>20</v>
      </c>
      <c r="AQ813" s="47" t="s">
        <v>20</v>
      </c>
      <c r="AR813" s="47" t="s">
        <v>20</v>
      </c>
      <c r="AS813" s="47" t="s">
        <v>967</v>
      </c>
      <c r="AT813" s="47" t="s">
        <v>967</v>
      </c>
      <c r="AU813" s="47" t="s">
        <v>968</v>
      </c>
      <c r="AV813" s="47" t="s">
        <v>968</v>
      </c>
      <c r="AW813" s="47" t="s">
        <v>20</v>
      </c>
      <c r="AX813" s="47" t="s">
        <v>20</v>
      </c>
      <c r="AY813" s="42">
        <f>COUNTIFS($T813:$AX813,"P")</f>
        <v>15</v>
      </c>
      <c r="AZ813" s="42">
        <f>COUNTIFS($T813:$AX813,"HD")/2</f>
        <v>0</v>
      </c>
      <c r="BA813" s="42">
        <f>COUNTIFS($T813:$AX813,"DO")</f>
        <v>11</v>
      </c>
      <c r="BB813" s="1">
        <f>COUNTIFS($T813:$AX813,"UPL")</f>
        <v>0</v>
      </c>
      <c r="BC813" s="42">
        <f>COUNTIFS($T813:$AX813,"LWP")</f>
        <v>0</v>
      </c>
      <c r="BD813" s="42">
        <f>SUM(COUNTIFS($T813:$AX813,{"PAT","MAT"}))</f>
        <v>0</v>
      </c>
      <c r="BE813" s="42">
        <f>COUNTIFS($T813:$AX813,"HO")</f>
        <v>0</v>
      </c>
      <c r="BF813" s="42">
        <f>COUNTIFS($T813:$AX813,"NA")</f>
        <v>0</v>
      </c>
      <c r="BG813" s="42">
        <f>COUNTIFS($T813:$AX813,"PL")</f>
        <v>2</v>
      </c>
      <c r="BH813" s="42">
        <f>COUNTIFS($T813:$AX813,"CL")</f>
        <v>3</v>
      </c>
      <c r="BI813" s="42">
        <f>COUNTIFS($T813:$AX813,"BL")</f>
        <v>0</v>
      </c>
      <c r="BJ813" s="42">
        <f>COUNTIFS($T813:$AX813,"CO")</f>
        <v>0</v>
      </c>
      <c r="BK813" s="42">
        <f t="shared" si="75"/>
        <v>5</v>
      </c>
      <c r="BL813" s="42">
        <f t="shared" si="76"/>
        <v>0</v>
      </c>
      <c r="BM813" s="42">
        <f t="shared" si="77"/>
        <v>1</v>
      </c>
      <c r="BN813" s="42">
        <f>SUM(AY813:BJ813)+SUM(COUNTIFS(Q813:AX813,{"TERM","RESIGNED"}))</f>
        <v>31</v>
      </c>
      <c r="BO813" s="1" t="s">
        <v>45</v>
      </c>
      <c r="BP813" s="42" t="s">
        <v>1219</v>
      </c>
      <c r="BQ813" s="34"/>
    </row>
    <row r="814" spans="1:69" x14ac:dyDescent="0.25">
      <c r="A814" s="32">
        <f t="shared" si="78"/>
        <v>812</v>
      </c>
      <c r="B814" s="1" t="s">
        <v>172</v>
      </c>
      <c r="C814" s="1">
        <v>105187</v>
      </c>
      <c r="D814" s="27">
        <v>105187</v>
      </c>
      <c r="E814" s="1" t="s">
        <v>946</v>
      </c>
      <c r="F814" s="34" t="s">
        <v>986</v>
      </c>
      <c r="G814" s="34" t="s">
        <v>991</v>
      </c>
      <c r="H814" s="30">
        <v>45001</v>
      </c>
      <c r="I814" s="30" t="s">
        <v>39</v>
      </c>
      <c r="J814" s="30" t="s">
        <v>39</v>
      </c>
      <c r="K814" s="42">
        <f t="shared" ca="1" si="73"/>
        <v>301</v>
      </c>
      <c r="L814" s="44" t="str">
        <f t="shared" si="74"/>
        <v>Non Billable</v>
      </c>
      <c r="M814" s="34" t="s">
        <v>130</v>
      </c>
      <c r="N814" s="1" t="s">
        <v>41</v>
      </c>
      <c r="O814" s="1" t="s">
        <v>42</v>
      </c>
      <c r="P814" s="1"/>
      <c r="Q814" s="1"/>
      <c r="R814" s="1" t="s">
        <v>43</v>
      </c>
      <c r="S814" s="33" t="s">
        <v>131</v>
      </c>
      <c r="T814" s="47" t="s">
        <v>965</v>
      </c>
      <c r="U814" s="47" t="s">
        <v>20</v>
      </c>
      <c r="V814" s="47" t="s">
        <v>20</v>
      </c>
      <c r="W814" s="47" t="s">
        <v>965</v>
      </c>
      <c r="X814" s="47" t="s">
        <v>965</v>
      </c>
      <c r="Y814" s="47" t="s">
        <v>965</v>
      </c>
      <c r="Z814" s="47" t="s">
        <v>965</v>
      </c>
      <c r="AA814" s="47" t="s">
        <v>968</v>
      </c>
      <c r="AB814" s="47" t="s">
        <v>20</v>
      </c>
      <c r="AC814" s="47" t="s">
        <v>20</v>
      </c>
      <c r="AD814" s="47" t="s">
        <v>965</v>
      </c>
      <c r="AE814" s="47" t="s">
        <v>965</v>
      </c>
      <c r="AF814" s="47" t="s">
        <v>965</v>
      </c>
      <c r="AG814" s="47" t="s">
        <v>965</v>
      </c>
      <c r="AH814" s="47" t="s">
        <v>965</v>
      </c>
      <c r="AI814" s="47" t="s">
        <v>20</v>
      </c>
      <c r="AJ814" s="47" t="s">
        <v>20</v>
      </c>
      <c r="AK814" s="47" t="s">
        <v>965</v>
      </c>
      <c r="AL814" s="47" t="s">
        <v>965</v>
      </c>
      <c r="AM814" s="47" t="s">
        <v>965</v>
      </c>
      <c r="AN814" s="47" t="s">
        <v>968</v>
      </c>
      <c r="AO814" s="47" t="s">
        <v>968</v>
      </c>
      <c r="AP814" s="47" t="s">
        <v>20</v>
      </c>
      <c r="AQ814" s="47" t="s">
        <v>20</v>
      </c>
      <c r="AR814" s="47" t="s">
        <v>20</v>
      </c>
      <c r="AS814" s="47" t="s">
        <v>965</v>
      </c>
      <c r="AT814" s="47" t="s">
        <v>965</v>
      </c>
      <c r="AU814" s="47" t="s">
        <v>965</v>
      </c>
      <c r="AV814" s="47" t="s">
        <v>965</v>
      </c>
      <c r="AW814" s="47" t="s">
        <v>20</v>
      </c>
      <c r="AX814" s="47" t="s">
        <v>20</v>
      </c>
      <c r="AY814" s="42">
        <f>COUNTIFS($T814:$AX814,"P")</f>
        <v>17</v>
      </c>
      <c r="AZ814" s="42">
        <f>COUNTIFS($T814:$AX814,"HD")/2</f>
        <v>0</v>
      </c>
      <c r="BA814" s="42">
        <f>COUNTIFS($T814:$AX814,"DO")</f>
        <v>11</v>
      </c>
      <c r="BB814" s="1">
        <f>COUNTIFS($T814:$AX814,"UPL")</f>
        <v>0</v>
      </c>
      <c r="BC814" s="42">
        <f>COUNTIFS($T814:$AX814,"LWP")</f>
        <v>0</v>
      </c>
      <c r="BD814" s="42">
        <f>SUM(COUNTIFS($T814:$AX814,{"PAT","MAT"}))</f>
        <v>0</v>
      </c>
      <c r="BE814" s="42">
        <f>COUNTIFS($T814:$AX814,"HO")</f>
        <v>0</v>
      </c>
      <c r="BF814" s="42">
        <f>COUNTIFS($T814:$AX814,"NA")</f>
        <v>0</v>
      </c>
      <c r="BG814" s="42">
        <f>COUNTIFS($T814:$AX814,"PL")</f>
        <v>3</v>
      </c>
      <c r="BH814" s="42">
        <f>COUNTIFS($T814:$AX814,"CL")</f>
        <v>0</v>
      </c>
      <c r="BI814" s="42">
        <f>COUNTIFS($T814:$AX814,"BL")</f>
        <v>0</v>
      </c>
      <c r="BJ814" s="42">
        <f>COUNTIFS($T814:$AX814,"CO")</f>
        <v>0</v>
      </c>
      <c r="BK814" s="42">
        <f t="shared" si="75"/>
        <v>3</v>
      </c>
      <c r="BL814" s="42">
        <f t="shared" si="76"/>
        <v>1</v>
      </c>
      <c r="BM814" s="42">
        <f t="shared" si="77"/>
        <v>1</v>
      </c>
      <c r="BN814" s="42">
        <f>SUM(AY814:BJ814)+SUM(COUNTIFS(Q814:AX814,{"TERM","RESIGNED"}))</f>
        <v>31</v>
      </c>
      <c r="BO814" s="1" t="s">
        <v>45</v>
      </c>
      <c r="BP814" s="42" t="s">
        <v>1019</v>
      </c>
      <c r="BQ814" s="34"/>
    </row>
    <row r="815" spans="1:69" x14ac:dyDescent="0.25">
      <c r="A815" s="32">
        <f t="shared" si="78"/>
        <v>813</v>
      </c>
      <c r="B815" s="1" t="s">
        <v>172</v>
      </c>
      <c r="C815" s="1">
        <v>105188</v>
      </c>
      <c r="D815" s="27">
        <v>105188</v>
      </c>
      <c r="E815" s="1" t="s">
        <v>946</v>
      </c>
      <c r="F815" s="34" t="s">
        <v>987</v>
      </c>
      <c r="G815" s="34" t="s">
        <v>991</v>
      </c>
      <c r="H815" s="30">
        <v>45001</v>
      </c>
      <c r="I815" s="30" t="s">
        <v>39</v>
      </c>
      <c r="J815" s="30" t="s">
        <v>39</v>
      </c>
      <c r="K815" s="42">
        <f t="shared" ca="1" si="73"/>
        <v>301</v>
      </c>
      <c r="L815" s="44" t="str">
        <f t="shared" si="74"/>
        <v>Non Billable</v>
      </c>
      <c r="M815" s="34" t="s">
        <v>130</v>
      </c>
      <c r="N815" s="1" t="s">
        <v>41</v>
      </c>
      <c r="O815" s="1" t="s">
        <v>42</v>
      </c>
      <c r="P815" s="1"/>
      <c r="Q815" s="1"/>
      <c r="R815" s="1" t="s">
        <v>43</v>
      </c>
      <c r="S815" s="33" t="s">
        <v>131</v>
      </c>
      <c r="T815" s="47" t="s">
        <v>965</v>
      </c>
      <c r="U815" s="47" t="s">
        <v>20</v>
      </c>
      <c r="V815" s="47" t="s">
        <v>20</v>
      </c>
      <c r="W815" s="47" t="s">
        <v>965</v>
      </c>
      <c r="X815" s="47" t="s">
        <v>965</v>
      </c>
      <c r="Y815" s="47" t="s">
        <v>965</v>
      </c>
      <c r="Z815" s="47" t="s">
        <v>965</v>
      </c>
      <c r="AA815" s="47" t="s">
        <v>965</v>
      </c>
      <c r="AB815" s="47" t="s">
        <v>20</v>
      </c>
      <c r="AC815" s="47" t="s">
        <v>20</v>
      </c>
      <c r="AD815" s="47" t="s">
        <v>965</v>
      </c>
      <c r="AE815" s="47" t="s">
        <v>965</v>
      </c>
      <c r="AF815" s="47" t="s">
        <v>965</v>
      </c>
      <c r="AG815" s="47" t="s">
        <v>965</v>
      </c>
      <c r="AH815" s="47" t="s">
        <v>965</v>
      </c>
      <c r="AI815" s="47" t="s">
        <v>20</v>
      </c>
      <c r="AJ815" s="47" t="s">
        <v>20</v>
      </c>
      <c r="AK815" s="47" t="s">
        <v>965</v>
      </c>
      <c r="AL815" s="47" t="s">
        <v>965</v>
      </c>
      <c r="AM815" s="47" t="s">
        <v>965</v>
      </c>
      <c r="AN815" s="47" t="s">
        <v>965</v>
      </c>
      <c r="AO815" s="47" t="s">
        <v>967</v>
      </c>
      <c r="AP815" s="47" t="s">
        <v>20</v>
      </c>
      <c r="AQ815" s="47" t="s">
        <v>20</v>
      </c>
      <c r="AR815" s="47" t="s">
        <v>20</v>
      </c>
      <c r="AS815" s="47" t="s">
        <v>965</v>
      </c>
      <c r="AT815" s="47" t="s">
        <v>965</v>
      </c>
      <c r="AU815" s="47" t="s">
        <v>965</v>
      </c>
      <c r="AV815" s="47" t="s">
        <v>965</v>
      </c>
      <c r="AW815" s="47" t="s">
        <v>20</v>
      </c>
      <c r="AX815" s="47" t="s">
        <v>20</v>
      </c>
      <c r="AY815" s="42">
        <f>COUNTIFS($T815:$AX815,"P")</f>
        <v>19</v>
      </c>
      <c r="AZ815" s="42">
        <f>COUNTIFS($T815:$AX815,"HD")/2</f>
        <v>0</v>
      </c>
      <c r="BA815" s="42">
        <f>COUNTIFS($T815:$AX815,"DO")</f>
        <v>11</v>
      </c>
      <c r="BB815" s="1">
        <f>COUNTIFS($T815:$AX815,"UPL")</f>
        <v>0</v>
      </c>
      <c r="BC815" s="42">
        <f>COUNTIFS($T815:$AX815,"LWP")</f>
        <v>0</v>
      </c>
      <c r="BD815" s="42">
        <f>SUM(COUNTIFS($T815:$AX815,{"PAT","MAT"}))</f>
        <v>0</v>
      </c>
      <c r="BE815" s="42">
        <f>COUNTIFS($T815:$AX815,"HO")</f>
        <v>0</v>
      </c>
      <c r="BF815" s="42">
        <f>COUNTIFS($T815:$AX815,"NA")</f>
        <v>0</v>
      </c>
      <c r="BG815" s="42">
        <f>COUNTIFS($T815:$AX815,"PL")</f>
        <v>0</v>
      </c>
      <c r="BH815" s="42">
        <f>COUNTIFS($T815:$AX815,"CL")</f>
        <v>1</v>
      </c>
      <c r="BI815" s="42">
        <f>COUNTIFS($T815:$AX815,"BL")</f>
        <v>0</v>
      </c>
      <c r="BJ815" s="42">
        <f>COUNTIFS($T815:$AX815,"CO")</f>
        <v>0</v>
      </c>
      <c r="BK815" s="42">
        <f t="shared" si="75"/>
        <v>1</v>
      </c>
      <c r="BL815" s="42">
        <f t="shared" si="76"/>
        <v>1</v>
      </c>
      <c r="BM815" s="42">
        <f t="shared" si="77"/>
        <v>1</v>
      </c>
      <c r="BN815" s="42">
        <f>SUM(AY815:BJ815)+SUM(COUNTIFS(Q815:AX815,{"TERM","RESIGNED"}))</f>
        <v>31</v>
      </c>
      <c r="BO815" s="1" t="s">
        <v>45</v>
      </c>
      <c r="BP815" s="42" t="s">
        <v>1019</v>
      </c>
      <c r="BQ815" s="34"/>
    </row>
    <row r="816" spans="1:69" x14ac:dyDescent="0.25">
      <c r="A816" s="32">
        <f t="shared" si="78"/>
        <v>814</v>
      </c>
      <c r="B816" s="1" t="s">
        <v>172</v>
      </c>
      <c r="C816" s="1">
        <v>105189</v>
      </c>
      <c r="D816" s="27">
        <v>105189</v>
      </c>
      <c r="E816" s="1" t="s">
        <v>946</v>
      </c>
      <c r="F816" s="34" t="s">
        <v>988</v>
      </c>
      <c r="G816" s="34" t="s">
        <v>991</v>
      </c>
      <c r="H816" s="30">
        <v>45001</v>
      </c>
      <c r="I816" s="30" t="s">
        <v>39</v>
      </c>
      <c r="J816" s="30" t="s">
        <v>39</v>
      </c>
      <c r="K816" s="42">
        <f t="shared" ca="1" si="73"/>
        <v>301</v>
      </c>
      <c r="L816" s="44" t="str">
        <f t="shared" si="74"/>
        <v>Non Billable</v>
      </c>
      <c r="M816" s="34" t="s">
        <v>130</v>
      </c>
      <c r="N816" s="1" t="s">
        <v>41</v>
      </c>
      <c r="O816" s="1" t="s">
        <v>42</v>
      </c>
      <c r="P816" s="1"/>
      <c r="Q816" s="1"/>
      <c r="R816" s="1" t="s">
        <v>43</v>
      </c>
      <c r="S816" s="33" t="s">
        <v>131</v>
      </c>
      <c r="T816" s="47" t="s">
        <v>965</v>
      </c>
      <c r="U816" s="47" t="s">
        <v>20</v>
      </c>
      <c r="V816" s="47" t="s">
        <v>20</v>
      </c>
      <c r="W816" s="47" t="s">
        <v>965</v>
      </c>
      <c r="X816" s="47" t="s">
        <v>965</v>
      </c>
      <c r="Y816" s="47" t="s">
        <v>965</v>
      </c>
      <c r="Z816" s="47" t="s">
        <v>965</v>
      </c>
      <c r="AA816" s="47" t="s">
        <v>965</v>
      </c>
      <c r="AB816" s="47" t="s">
        <v>20</v>
      </c>
      <c r="AC816" s="47" t="s">
        <v>20</v>
      </c>
      <c r="AD816" s="47" t="s">
        <v>965</v>
      </c>
      <c r="AE816" s="47" t="s">
        <v>965</v>
      </c>
      <c r="AF816" s="47" t="s">
        <v>965</v>
      </c>
      <c r="AG816" s="47" t="s">
        <v>965</v>
      </c>
      <c r="AH816" s="47" t="s">
        <v>965</v>
      </c>
      <c r="AI816" s="47" t="s">
        <v>20</v>
      </c>
      <c r="AJ816" s="47" t="s">
        <v>20</v>
      </c>
      <c r="AK816" s="47" t="s">
        <v>965</v>
      </c>
      <c r="AL816" s="47" t="s">
        <v>965</v>
      </c>
      <c r="AM816" s="47" t="s">
        <v>965</v>
      </c>
      <c r="AN816" s="47" t="s">
        <v>965</v>
      </c>
      <c r="AO816" s="47" t="s">
        <v>965</v>
      </c>
      <c r="AP816" s="47" t="s">
        <v>20</v>
      </c>
      <c r="AQ816" s="47" t="s">
        <v>20</v>
      </c>
      <c r="AR816" s="47" t="s">
        <v>20</v>
      </c>
      <c r="AS816" s="47" t="s">
        <v>967</v>
      </c>
      <c r="AT816" s="47" t="s">
        <v>967</v>
      </c>
      <c r="AU816" s="47" t="s">
        <v>965</v>
      </c>
      <c r="AV816" s="47" t="s">
        <v>965</v>
      </c>
      <c r="AW816" s="47" t="s">
        <v>20</v>
      </c>
      <c r="AX816" s="47" t="s">
        <v>20</v>
      </c>
      <c r="AY816" s="42">
        <f>COUNTIFS($T816:$AX816,"P")</f>
        <v>18</v>
      </c>
      <c r="AZ816" s="42">
        <f>COUNTIFS($T816:$AX816,"HD")/2</f>
        <v>0</v>
      </c>
      <c r="BA816" s="42">
        <f>COUNTIFS($T816:$AX816,"DO")</f>
        <v>11</v>
      </c>
      <c r="BB816" s="1">
        <f>COUNTIFS($T816:$AX816,"UPL")</f>
        <v>0</v>
      </c>
      <c r="BC816" s="42">
        <f>COUNTIFS($T816:$AX816,"LWP")</f>
        <v>0</v>
      </c>
      <c r="BD816" s="42">
        <f>SUM(COUNTIFS($T816:$AX816,{"PAT","MAT"}))</f>
        <v>0</v>
      </c>
      <c r="BE816" s="42">
        <f>COUNTIFS($T816:$AX816,"HO")</f>
        <v>0</v>
      </c>
      <c r="BF816" s="42">
        <f>COUNTIFS($T816:$AX816,"NA")</f>
        <v>0</v>
      </c>
      <c r="BG816" s="42">
        <f>COUNTIFS($T816:$AX816,"PL")</f>
        <v>0</v>
      </c>
      <c r="BH816" s="42">
        <f>COUNTIFS($T816:$AX816,"CL")</f>
        <v>2</v>
      </c>
      <c r="BI816" s="42">
        <f>COUNTIFS($T816:$AX816,"BL")</f>
        <v>0</v>
      </c>
      <c r="BJ816" s="42">
        <f>COUNTIFS($T816:$AX816,"CO")</f>
        <v>0</v>
      </c>
      <c r="BK816" s="42">
        <f t="shared" si="75"/>
        <v>2</v>
      </c>
      <c r="BL816" s="42">
        <f t="shared" si="76"/>
        <v>1</v>
      </c>
      <c r="BM816" s="42">
        <f t="shared" si="77"/>
        <v>1</v>
      </c>
      <c r="BN816" s="42">
        <f>SUM(AY816:BJ816)+SUM(COUNTIFS(Q816:AX816,{"TERM","RESIGNED"}))</f>
        <v>31</v>
      </c>
      <c r="BO816" s="1" t="s">
        <v>45</v>
      </c>
      <c r="BP816" s="42" t="s">
        <v>1019</v>
      </c>
      <c r="BQ816" s="34"/>
    </row>
    <row r="817" spans="1:69" x14ac:dyDescent="0.25">
      <c r="A817" s="32">
        <f t="shared" si="78"/>
        <v>815</v>
      </c>
      <c r="B817" s="1" t="s">
        <v>172</v>
      </c>
      <c r="C817" s="1">
        <v>105190</v>
      </c>
      <c r="D817" s="27">
        <v>105190</v>
      </c>
      <c r="E817" s="1" t="s">
        <v>945</v>
      </c>
      <c r="F817" s="34" t="s">
        <v>989</v>
      </c>
      <c r="G817" s="34" t="s">
        <v>992</v>
      </c>
      <c r="H817" s="30">
        <v>45001</v>
      </c>
      <c r="I817" s="30" t="s">
        <v>39</v>
      </c>
      <c r="J817" s="30" t="s">
        <v>39</v>
      </c>
      <c r="K817" s="42">
        <f t="shared" ca="1" si="73"/>
        <v>301</v>
      </c>
      <c r="L817" s="44" t="str">
        <f t="shared" si="74"/>
        <v>Non Billable</v>
      </c>
      <c r="M817" s="34" t="s">
        <v>130</v>
      </c>
      <c r="N817" s="1" t="s">
        <v>41</v>
      </c>
      <c r="O817" s="1" t="s">
        <v>42</v>
      </c>
      <c r="P817" s="1"/>
      <c r="Q817" s="1"/>
      <c r="R817" s="1" t="s">
        <v>43</v>
      </c>
      <c r="S817" s="33" t="s">
        <v>258</v>
      </c>
      <c r="T817" s="47" t="s">
        <v>965</v>
      </c>
      <c r="U817" s="47" t="s">
        <v>20</v>
      </c>
      <c r="V817" s="47" t="s">
        <v>20</v>
      </c>
      <c r="W817" s="47" t="s">
        <v>965</v>
      </c>
      <c r="X817" s="47" t="s">
        <v>965</v>
      </c>
      <c r="Y817" s="47" t="s">
        <v>967</v>
      </c>
      <c r="Z817" s="47" t="s">
        <v>967</v>
      </c>
      <c r="AA817" s="47" t="s">
        <v>967</v>
      </c>
      <c r="AB817" s="47" t="s">
        <v>20</v>
      </c>
      <c r="AC817" s="47" t="s">
        <v>20</v>
      </c>
      <c r="AD817" s="47" t="s">
        <v>965</v>
      </c>
      <c r="AE817" s="47" t="s">
        <v>965</v>
      </c>
      <c r="AF817" s="47" t="s">
        <v>965</v>
      </c>
      <c r="AG817" s="47" t="s">
        <v>968</v>
      </c>
      <c r="AH817" s="47" t="s">
        <v>968</v>
      </c>
      <c r="AI817" s="47" t="s">
        <v>20</v>
      </c>
      <c r="AJ817" s="47" t="s">
        <v>20</v>
      </c>
      <c r="AK817" s="47" t="s">
        <v>965</v>
      </c>
      <c r="AL817" s="47" t="s">
        <v>965</v>
      </c>
      <c r="AM817" s="47" t="s">
        <v>965</v>
      </c>
      <c r="AN817" s="47" t="s">
        <v>965</v>
      </c>
      <c r="AO817" s="47" t="s">
        <v>965</v>
      </c>
      <c r="AP817" s="47" t="s">
        <v>20</v>
      </c>
      <c r="AQ817" s="47" t="s">
        <v>20</v>
      </c>
      <c r="AR817" s="47" t="s">
        <v>20</v>
      </c>
      <c r="AS817" s="47" t="s">
        <v>965</v>
      </c>
      <c r="AT817" s="47" t="s">
        <v>965</v>
      </c>
      <c r="AU817" s="47" t="s">
        <v>968</v>
      </c>
      <c r="AV817" s="47" t="s">
        <v>967</v>
      </c>
      <c r="AW817" s="47" t="s">
        <v>20</v>
      </c>
      <c r="AX817" s="47" t="s">
        <v>20</v>
      </c>
      <c r="AY817" s="42">
        <f>COUNTIFS($T817:$AX817,"P")</f>
        <v>13</v>
      </c>
      <c r="AZ817" s="42">
        <f>COUNTIFS($T817:$AX817,"HD")/2</f>
        <v>0</v>
      </c>
      <c r="BA817" s="42">
        <f>COUNTIFS($T817:$AX817,"DO")</f>
        <v>11</v>
      </c>
      <c r="BB817" s="1">
        <f>COUNTIFS($T817:$AX817,"UPL")</f>
        <v>0</v>
      </c>
      <c r="BC817" s="42">
        <f>COUNTIFS($T817:$AX817,"LWP")</f>
        <v>0</v>
      </c>
      <c r="BD817" s="42">
        <f>SUM(COUNTIFS($T817:$AX817,{"PAT","MAT"}))</f>
        <v>0</v>
      </c>
      <c r="BE817" s="42">
        <f>COUNTIFS($T817:$AX817,"HO")</f>
        <v>0</v>
      </c>
      <c r="BF817" s="42">
        <f>COUNTIFS($T817:$AX817,"NA")</f>
        <v>0</v>
      </c>
      <c r="BG817" s="42">
        <f>COUNTIFS($T817:$AX817,"PL")</f>
        <v>3</v>
      </c>
      <c r="BH817" s="42">
        <f>COUNTIFS($T817:$AX817,"CL")</f>
        <v>4</v>
      </c>
      <c r="BI817" s="42">
        <f>COUNTIFS($T817:$AX817,"BL")</f>
        <v>0</v>
      </c>
      <c r="BJ817" s="42">
        <f>COUNTIFS($T817:$AX817,"CO")</f>
        <v>0</v>
      </c>
      <c r="BK817" s="42">
        <f t="shared" si="75"/>
        <v>7</v>
      </c>
      <c r="BL817" s="42">
        <f t="shared" si="76"/>
        <v>0</v>
      </c>
      <c r="BM817" s="42">
        <f t="shared" si="77"/>
        <v>1</v>
      </c>
      <c r="BN817" s="42">
        <f>SUM(AY817:BJ817)+SUM(COUNTIFS(Q817:AX817,{"TERM","RESIGNED"}))</f>
        <v>31</v>
      </c>
      <c r="BO817" s="1" t="s">
        <v>45</v>
      </c>
      <c r="BP817" s="42" t="s">
        <v>1022</v>
      </c>
      <c r="BQ817" s="34"/>
    </row>
    <row r="818" spans="1:69" x14ac:dyDescent="0.25">
      <c r="A818" s="32">
        <f t="shared" si="78"/>
        <v>816</v>
      </c>
      <c r="B818" s="1" t="s">
        <v>172</v>
      </c>
      <c r="C818" s="1">
        <v>105191</v>
      </c>
      <c r="D818" s="27">
        <v>105191</v>
      </c>
      <c r="E818" s="1" t="s">
        <v>945</v>
      </c>
      <c r="F818" s="34" t="s">
        <v>990</v>
      </c>
      <c r="G818" s="34" t="s">
        <v>115</v>
      </c>
      <c r="H818" s="30">
        <v>45001</v>
      </c>
      <c r="I818" s="30" t="s">
        <v>39</v>
      </c>
      <c r="J818" s="30" t="s">
        <v>39</v>
      </c>
      <c r="K818" s="42">
        <f t="shared" ca="1" si="73"/>
        <v>301</v>
      </c>
      <c r="L818" s="44" t="str">
        <f t="shared" si="74"/>
        <v>Non Billable</v>
      </c>
      <c r="M818" s="34" t="s">
        <v>56</v>
      </c>
      <c r="N818" s="1" t="s">
        <v>41</v>
      </c>
      <c r="O818" s="1" t="s">
        <v>42</v>
      </c>
      <c r="P818" s="1"/>
      <c r="Q818" s="1"/>
      <c r="R818" s="1" t="s">
        <v>43</v>
      </c>
      <c r="S818" s="33" t="s">
        <v>985</v>
      </c>
      <c r="T818" s="47" t="s">
        <v>967</v>
      </c>
      <c r="U818" s="47" t="s">
        <v>20</v>
      </c>
      <c r="V818" s="47" t="s">
        <v>20</v>
      </c>
      <c r="W818" s="47" t="s">
        <v>965</v>
      </c>
      <c r="X818" s="47" t="s">
        <v>965</v>
      </c>
      <c r="Y818" s="47" t="s">
        <v>965</v>
      </c>
      <c r="Z818" s="47" t="s">
        <v>965</v>
      </c>
      <c r="AA818" s="47" t="s">
        <v>965</v>
      </c>
      <c r="AB818" s="47" t="s">
        <v>20</v>
      </c>
      <c r="AC818" s="47" t="s">
        <v>20</v>
      </c>
      <c r="AD818" s="47" t="s">
        <v>968</v>
      </c>
      <c r="AE818" s="47" t="s">
        <v>968</v>
      </c>
      <c r="AF818" s="47" t="s">
        <v>968</v>
      </c>
      <c r="AG818" s="47" t="s">
        <v>967</v>
      </c>
      <c r="AH818" s="47" t="s">
        <v>22</v>
      </c>
      <c r="AI818" s="47" t="s">
        <v>20</v>
      </c>
      <c r="AJ818" s="47" t="s">
        <v>20</v>
      </c>
      <c r="AK818" s="47" t="s">
        <v>965</v>
      </c>
      <c r="AL818" s="47" t="s">
        <v>965</v>
      </c>
      <c r="AM818" s="47" t="s">
        <v>965</v>
      </c>
      <c r="AN818" s="47" t="s">
        <v>965</v>
      </c>
      <c r="AO818" s="47" t="s">
        <v>965</v>
      </c>
      <c r="AP818" s="47" t="s">
        <v>20</v>
      </c>
      <c r="AQ818" s="47" t="s">
        <v>20</v>
      </c>
      <c r="AR818" s="47" t="s">
        <v>20</v>
      </c>
      <c r="AS818" s="47" t="s">
        <v>965</v>
      </c>
      <c r="AT818" s="47" t="s">
        <v>965</v>
      </c>
      <c r="AU818" s="47" t="s">
        <v>965</v>
      </c>
      <c r="AV818" s="47" t="s">
        <v>965</v>
      </c>
      <c r="AW818" s="47" t="s">
        <v>20</v>
      </c>
      <c r="AX818" s="47" t="s">
        <v>20</v>
      </c>
      <c r="AY818" s="42">
        <f>COUNTIFS($T818:$AX818,"P")</f>
        <v>14</v>
      </c>
      <c r="AZ818" s="42">
        <f>COUNTIFS($T818:$AX818,"HD")/2</f>
        <v>0</v>
      </c>
      <c r="BA818" s="42">
        <f>COUNTIFS($T818:$AX818,"DO")</f>
        <v>11</v>
      </c>
      <c r="BB818" s="1">
        <f>COUNTIFS($T818:$AX818,"UPL")</f>
        <v>0</v>
      </c>
      <c r="BC818" s="42">
        <f>COUNTIFS($T818:$AX818,"LWP")</f>
        <v>1</v>
      </c>
      <c r="BD818" s="42">
        <f>SUM(COUNTIFS($T818:$AX818,{"PAT","MAT"}))</f>
        <v>0</v>
      </c>
      <c r="BE818" s="42">
        <f>COUNTIFS($T818:$AX818,"HO")</f>
        <v>0</v>
      </c>
      <c r="BF818" s="42">
        <f>COUNTIFS($T818:$AX818,"NA")</f>
        <v>0</v>
      </c>
      <c r="BG818" s="42">
        <f>COUNTIFS($T818:$AX818,"PL")</f>
        <v>3</v>
      </c>
      <c r="BH818" s="42">
        <f>COUNTIFS($T818:$AX818,"CL")</f>
        <v>2</v>
      </c>
      <c r="BI818" s="42">
        <f>COUNTIFS($T818:$AX818,"BL")</f>
        <v>0</v>
      </c>
      <c r="BJ818" s="42">
        <f>COUNTIFS($T818:$AX818,"CO")</f>
        <v>0</v>
      </c>
      <c r="BK818" s="42">
        <f t="shared" si="75"/>
        <v>5</v>
      </c>
      <c r="BL818" s="42">
        <f t="shared" si="76"/>
        <v>0</v>
      </c>
      <c r="BM818" s="42">
        <f t="shared" si="77"/>
        <v>1</v>
      </c>
      <c r="BN818" s="42">
        <f>SUM(AY818:BJ818)+SUM(COUNTIFS(Q818:AX818,{"TERM","RESIGNED"}))</f>
        <v>31</v>
      </c>
      <c r="BO818" s="1" t="s">
        <v>45</v>
      </c>
      <c r="BP818" s="42" t="s">
        <v>1024</v>
      </c>
      <c r="BQ818" s="34"/>
    </row>
    <row r="819" spans="1:69" x14ac:dyDescent="0.25">
      <c r="A819" s="32">
        <f t="shared" si="78"/>
        <v>817</v>
      </c>
      <c r="B819" s="1" t="s">
        <v>172</v>
      </c>
      <c r="C819" s="1">
        <v>105193</v>
      </c>
      <c r="D819" s="27">
        <v>105193</v>
      </c>
      <c r="E819" s="1" t="s">
        <v>946</v>
      </c>
      <c r="F819" s="34" t="s">
        <v>993</v>
      </c>
      <c r="G819" s="34" t="s">
        <v>991</v>
      </c>
      <c r="H819" s="30">
        <v>45006</v>
      </c>
      <c r="I819" s="30" t="s">
        <v>39</v>
      </c>
      <c r="J819" s="30" t="s">
        <v>39</v>
      </c>
      <c r="K819" s="42">
        <f t="shared" ca="1" si="73"/>
        <v>296</v>
      </c>
      <c r="L819" s="44" t="str">
        <f t="shared" si="74"/>
        <v>Non Billable</v>
      </c>
      <c r="M819" s="34" t="s">
        <v>130</v>
      </c>
      <c r="N819" s="1" t="s">
        <v>41</v>
      </c>
      <c r="O819" s="1" t="s">
        <v>42</v>
      </c>
      <c r="P819" s="1"/>
      <c r="Q819" s="1"/>
      <c r="R819" s="1" t="s">
        <v>43</v>
      </c>
      <c r="S819" s="33" t="s">
        <v>131</v>
      </c>
      <c r="T819" s="47" t="s">
        <v>965</v>
      </c>
      <c r="U819" s="47" t="s">
        <v>20</v>
      </c>
      <c r="V819" s="47" t="s">
        <v>20</v>
      </c>
      <c r="W819" s="47" t="s">
        <v>965</v>
      </c>
      <c r="X819" s="47" t="s">
        <v>965</v>
      </c>
      <c r="Y819" s="47" t="s">
        <v>965</v>
      </c>
      <c r="Z819" s="47" t="s">
        <v>965</v>
      </c>
      <c r="AA819" s="47" t="s">
        <v>965</v>
      </c>
      <c r="AB819" s="47" t="s">
        <v>20</v>
      </c>
      <c r="AC819" s="47" t="s">
        <v>20</v>
      </c>
      <c r="AD819" s="47" t="s">
        <v>965</v>
      </c>
      <c r="AE819" s="47" t="s">
        <v>965</v>
      </c>
      <c r="AF819" s="47" t="s">
        <v>965</v>
      </c>
      <c r="AG819" s="47" t="s">
        <v>967</v>
      </c>
      <c r="AH819" s="47" t="s">
        <v>968</v>
      </c>
      <c r="AI819" s="47" t="s">
        <v>20</v>
      </c>
      <c r="AJ819" s="47" t="s">
        <v>20</v>
      </c>
      <c r="AK819" s="47" t="s">
        <v>965</v>
      </c>
      <c r="AL819" s="47" t="s">
        <v>965</v>
      </c>
      <c r="AM819" s="47" t="s">
        <v>965</v>
      </c>
      <c r="AN819" s="47" t="s">
        <v>965</v>
      </c>
      <c r="AO819" s="47" t="s">
        <v>965</v>
      </c>
      <c r="AP819" s="47" t="s">
        <v>20</v>
      </c>
      <c r="AQ819" s="47" t="s">
        <v>20</v>
      </c>
      <c r="AR819" s="47" t="s">
        <v>20</v>
      </c>
      <c r="AS819" s="47" t="s">
        <v>965</v>
      </c>
      <c r="AT819" s="47" t="s">
        <v>965</v>
      </c>
      <c r="AU819" s="47" t="s">
        <v>965</v>
      </c>
      <c r="AV819" s="47" t="s">
        <v>965</v>
      </c>
      <c r="AW819" s="47" t="s">
        <v>20</v>
      </c>
      <c r="AX819" s="47" t="s">
        <v>20</v>
      </c>
      <c r="AY819" s="42">
        <f>COUNTIFS($T819:$AX819,"P")</f>
        <v>18</v>
      </c>
      <c r="AZ819" s="42">
        <f>COUNTIFS($T819:$AX819,"HD")/2</f>
        <v>0</v>
      </c>
      <c r="BA819" s="42">
        <f>COUNTIFS($T819:$AX819,"DO")</f>
        <v>11</v>
      </c>
      <c r="BB819" s="1">
        <f>COUNTIFS($T819:$AX819,"UPL")</f>
        <v>0</v>
      </c>
      <c r="BC819" s="42">
        <f>COUNTIFS($T819:$AX819,"LWP")</f>
        <v>0</v>
      </c>
      <c r="BD819" s="42">
        <f>SUM(COUNTIFS($T819:$AX819,{"PAT","MAT"}))</f>
        <v>0</v>
      </c>
      <c r="BE819" s="42">
        <f>COUNTIFS($T819:$AX819,"HO")</f>
        <v>0</v>
      </c>
      <c r="BF819" s="42">
        <f>COUNTIFS($T819:$AX819,"NA")</f>
        <v>0</v>
      </c>
      <c r="BG819" s="42">
        <f>COUNTIFS($T819:$AX819,"PL")</f>
        <v>1</v>
      </c>
      <c r="BH819" s="42">
        <f>COUNTIFS($T819:$AX819,"CL")</f>
        <v>1</v>
      </c>
      <c r="BI819" s="42">
        <f>COUNTIFS($T819:$AX819,"BL")</f>
        <v>0</v>
      </c>
      <c r="BJ819" s="42">
        <f>COUNTIFS($T819:$AX819,"CO")</f>
        <v>0</v>
      </c>
      <c r="BK819" s="42">
        <f t="shared" si="75"/>
        <v>2</v>
      </c>
      <c r="BL819" s="42">
        <f t="shared" si="76"/>
        <v>1</v>
      </c>
      <c r="BM819" s="42">
        <f t="shared" si="77"/>
        <v>1</v>
      </c>
      <c r="BN819" s="42">
        <f>SUM(AY819:BJ819)+SUM(COUNTIFS(Q819:AX819,{"TERM","RESIGNED"}))</f>
        <v>31</v>
      </c>
      <c r="BO819" s="1" t="s">
        <v>45</v>
      </c>
      <c r="BP819" s="42" t="s">
        <v>1019</v>
      </c>
      <c r="BQ819" s="34"/>
    </row>
    <row r="820" spans="1:69" x14ac:dyDescent="0.25">
      <c r="A820" s="32">
        <f t="shared" si="78"/>
        <v>818</v>
      </c>
      <c r="B820" s="1" t="s">
        <v>172</v>
      </c>
      <c r="C820" s="1">
        <v>105194</v>
      </c>
      <c r="D820" s="27">
        <v>105194</v>
      </c>
      <c r="E820" s="1" t="s">
        <v>946</v>
      </c>
      <c r="F820" s="34" t="s">
        <v>994</v>
      </c>
      <c r="G820" s="34" t="s">
        <v>991</v>
      </c>
      <c r="H820" s="30">
        <v>45006</v>
      </c>
      <c r="I820" s="30" t="s">
        <v>39</v>
      </c>
      <c r="J820" s="30" t="s">
        <v>39</v>
      </c>
      <c r="K820" s="42">
        <f t="shared" ca="1" si="73"/>
        <v>296</v>
      </c>
      <c r="L820" s="44" t="str">
        <f t="shared" si="74"/>
        <v>Non Billable</v>
      </c>
      <c r="M820" s="34" t="s">
        <v>130</v>
      </c>
      <c r="N820" s="1" t="s">
        <v>41</v>
      </c>
      <c r="O820" s="1" t="s">
        <v>42</v>
      </c>
      <c r="P820" s="1"/>
      <c r="Q820" s="1"/>
      <c r="R820" s="1" t="s">
        <v>43</v>
      </c>
      <c r="S820" s="33" t="s">
        <v>258</v>
      </c>
      <c r="T820" s="47" t="s">
        <v>965</v>
      </c>
      <c r="U820" s="47" t="s">
        <v>20</v>
      </c>
      <c r="V820" s="47" t="s">
        <v>20</v>
      </c>
      <c r="W820" s="47" t="s">
        <v>965</v>
      </c>
      <c r="X820" s="47" t="s">
        <v>965</v>
      </c>
      <c r="Y820" s="47" t="s">
        <v>965</v>
      </c>
      <c r="Z820" s="47" t="s">
        <v>965</v>
      </c>
      <c r="AA820" s="47" t="s">
        <v>965</v>
      </c>
      <c r="AB820" s="47" t="s">
        <v>20</v>
      </c>
      <c r="AC820" s="47" t="s">
        <v>20</v>
      </c>
      <c r="AD820" s="47" t="s">
        <v>965</v>
      </c>
      <c r="AE820" s="47" t="s">
        <v>965</v>
      </c>
      <c r="AF820" s="47" t="s">
        <v>965</v>
      </c>
      <c r="AG820" s="47" t="s">
        <v>968</v>
      </c>
      <c r="AH820" s="47" t="s">
        <v>968</v>
      </c>
      <c r="AI820" s="47" t="s">
        <v>20</v>
      </c>
      <c r="AJ820" s="47" t="s">
        <v>20</v>
      </c>
      <c r="AK820" s="47" t="s">
        <v>968</v>
      </c>
      <c r="AL820" s="47" t="s">
        <v>968</v>
      </c>
      <c r="AM820" s="47" t="s">
        <v>968</v>
      </c>
      <c r="AN820" s="47" t="s">
        <v>968</v>
      </c>
      <c r="AO820" s="47" t="s">
        <v>968</v>
      </c>
      <c r="AP820" s="47" t="s">
        <v>20</v>
      </c>
      <c r="AQ820" s="47" t="s">
        <v>20</v>
      </c>
      <c r="AR820" s="47" t="s">
        <v>20</v>
      </c>
      <c r="AS820" s="47" t="s">
        <v>965</v>
      </c>
      <c r="AT820" s="47" t="s">
        <v>965</v>
      </c>
      <c r="AU820" s="47" t="s">
        <v>22</v>
      </c>
      <c r="AV820" s="47" t="s">
        <v>21</v>
      </c>
      <c r="AW820" s="47" t="s">
        <v>20</v>
      </c>
      <c r="AX820" s="47" t="s">
        <v>20</v>
      </c>
      <c r="AY820" s="42">
        <f>COUNTIFS($T820:$AX820,"P")</f>
        <v>11</v>
      </c>
      <c r="AZ820" s="42">
        <f>COUNTIFS($T820:$AX820,"HD")/2</f>
        <v>0</v>
      </c>
      <c r="BA820" s="42">
        <f>COUNTIFS($T820:$AX820,"DO")</f>
        <v>11</v>
      </c>
      <c r="BB820" s="1">
        <f>COUNTIFS($T820:$AX820,"UPL")</f>
        <v>1</v>
      </c>
      <c r="BC820" s="42">
        <f>COUNTIFS($T820:$AX820,"LWP")</f>
        <v>1</v>
      </c>
      <c r="BD820" s="42">
        <f>SUM(COUNTIFS($T820:$AX820,{"PAT","MAT"}))</f>
        <v>0</v>
      </c>
      <c r="BE820" s="42">
        <f>COUNTIFS($T820:$AX820,"HO")</f>
        <v>0</v>
      </c>
      <c r="BF820" s="42">
        <f>COUNTIFS($T820:$AX820,"NA")</f>
        <v>0</v>
      </c>
      <c r="BG820" s="42">
        <f>COUNTIFS($T820:$AX820,"PL")</f>
        <v>7</v>
      </c>
      <c r="BH820" s="42">
        <f>COUNTIFS($T820:$AX820,"CL")</f>
        <v>0</v>
      </c>
      <c r="BI820" s="42">
        <f>COUNTIFS($T820:$AX820,"BL")</f>
        <v>0</v>
      </c>
      <c r="BJ820" s="42">
        <f>COUNTIFS($T820:$AX820,"CO")</f>
        <v>0</v>
      </c>
      <c r="BK820" s="42">
        <f t="shared" si="75"/>
        <v>7</v>
      </c>
      <c r="BL820" s="42">
        <f t="shared" si="76"/>
        <v>0</v>
      </c>
      <c r="BM820" s="42">
        <f t="shared" si="77"/>
        <v>0</v>
      </c>
      <c r="BN820" s="42">
        <f>SUM(AY820:BJ820)+SUM(COUNTIFS(Q820:AX820,{"TERM","RESIGNED"}))</f>
        <v>31</v>
      </c>
      <c r="BO820" s="1" t="s">
        <v>45</v>
      </c>
      <c r="BP820" s="42" t="s">
        <v>1219</v>
      </c>
      <c r="BQ820" s="34"/>
    </row>
    <row r="821" spans="1:69" x14ac:dyDescent="0.25">
      <c r="A821" s="32">
        <f t="shared" si="78"/>
        <v>819</v>
      </c>
      <c r="B821" s="1" t="s">
        <v>172</v>
      </c>
      <c r="C821" s="1">
        <v>105196</v>
      </c>
      <c r="D821" s="27">
        <v>105196</v>
      </c>
      <c r="E821" s="1" t="s">
        <v>945</v>
      </c>
      <c r="F821" s="34" t="s">
        <v>995</v>
      </c>
      <c r="G821" s="34" t="s">
        <v>991</v>
      </c>
      <c r="H821" s="30">
        <v>45016</v>
      </c>
      <c r="I821" s="30" t="s">
        <v>39</v>
      </c>
      <c r="J821" s="30" t="s">
        <v>39</v>
      </c>
      <c r="K821" s="42">
        <f t="shared" ca="1" si="73"/>
        <v>286</v>
      </c>
      <c r="L821" s="44" t="str">
        <f t="shared" si="74"/>
        <v>Non Billable</v>
      </c>
      <c r="M821" s="34" t="s">
        <v>130</v>
      </c>
      <c r="N821" s="1" t="s">
        <v>41</v>
      </c>
      <c r="O821" s="1" t="s">
        <v>42</v>
      </c>
      <c r="P821" s="1"/>
      <c r="Q821" s="1"/>
      <c r="R821" s="1" t="s">
        <v>43</v>
      </c>
      <c r="S821" s="33" t="s">
        <v>258</v>
      </c>
      <c r="T821" s="47" t="s">
        <v>967</v>
      </c>
      <c r="U821" s="47" t="s">
        <v>20</v>
      </c>
      <c r="V821" s="47" t="s">
        <v>20</v>
      </c>
      <c r="W821" s="47" t="s">
        <v>965</v>
      </c>
      <c r="X821" s="47" t="s">
        <v>965</v>
      </c>
      <c r="Y821" s="47" t="s">
        <v>965</v>
      </c>
      <c r="Z821" s="47" t="s">
        <v>965</v>
      </c>
      <c r="AA821" s="47" t="s">
        <v>970</v>
      </c>
      <c r="AB821" s="47" t="s">
        <v>20</v>
      </c>
      <c r="AC821" s="47" t="s">
        <v>20</v>
      </c>
      <c r="AD821" s="47" t="s">
        <v>965</v>
      </c>
      <c r="AE821" s="47" t="s">
        <v>965</v>
      </c>
      <c r="AF821" s="47" t="s">
        <v>965</v>
      </c>
      <c r="AG821" s="47" t="s">
        <v>965</v>
      </c>
      <c r="AH821" s="47" t="s">
        <v>965</v>
      </c>
      <c r="AI821" s="47" t="s">
        <v>20</v>
      </c>
      <c r="AJ821" s="47" t="s">
        <v>20</v>
      </c>
      <c r="AK821" s="47" t="s">
        <v>965</v>
      </c>
      <c r="AL821" s="47" t="s">
        <v>965</v>
      </c>
      <c r="AM821" s="47" t="s">
        <v>965</v>
      </c>
      <c r="AN821" s="47" t="s">
        <v>965</v>
      </c>
      <c r="AO821" s="47" t="s">
        <v>968</v>
      </c>
      <c r="AP821" s="47" t="s">
        <v>20</v>
      </c>
      <c r="AQ821" s="47" t="s">
        <v>20</v>
      </c>
      <c r="AR821" s="47" t="s">
        <v>20</v>
      </c>
      <c r="AS821" s="47" t="s">
        <v>968</v>
      </c>
      <c r="AT821" s="47" t="s">
        <v>965</v>
      </c>
      <c r="AU821" s="47" t="s">
        <v>965</v>
      </c>
      <c r="AV821" s="47" t="s">
        <v>965</v>
      </c>
      <c r="AW821" s="47" t="s">
        <v>20</v>
      </c>
      <c r="AX821" s="47" t="s">
        <v>20</v>
      </c>
      <c r="AY821" s="42">
        <f>COUNTIFS($T821:$AX821,"P")</f>
        <v>16</v>
      </c>
      <c r="AZ821" s="42">
        <f>COUNTIFS($T821:$AX821,"HD")/2</f>
        <v>0</v>
      </c>
      <c r="BA821" s="42">
        <f>COUNTIFS($T821:$AX821,"DO")</f>
        <v>11</v>
      </c>
      <c r="BB821" s="1">
        <f>COUNTIFS($T821:$AX821,"UPL")</f>
        <v>0</v>
      </c>
      <c r="BC821" s="42">
        <f>COUNTIFS($T821:$AX821,"LWP")</f>
        <v>0</v>
      </c>
      <c r="BD821" s="42">
        <f>SUM(COUNTIFS($T821:$AX821,{"PAT","MAT"}))</f>
        <v>0</v>
      </c>
      <c r="BE821" s="42">
        <f>COUNTIFS($T821:$AX821,"HO")</f>
        <v>0</v>
      </c>
      <c r="BF821" s="42">
        <f>COUNTIFS($T821:$AX821,"NA")</f>
        <v>0</v>
      </c>
      <c r="BG821" s="42">
        <f>COUNTIFS($T821:$AX821,"PL")</f>
        <v>2</v>
      </c>
      <c r="BH821" s="42">
        <f>COUNTIFS($T821:$AX821,"CL")</f>
        <v>1</v>
      </c>
      <c r="BI821" s="42">
        <f>COUNTIFS($T821:$AX821,"BL")</f>
        <v>1</v>
      </c>
      <c r="BJ821" s="42">
        <f>COUNTIFS($T821:$AX821,"CO")</f>
        <v>0</v>
      </c>
      <c r="BK821" s="42">
        <f t="shared" si="75"/>
        <v>4</v>
      </c>
      <c r="BL821" s="42">
        <f t="shared" si="76"/>
        <v>0</v>
      </c>
      <c r="BM821" s="42">
        <f t="shared" si="77"/>
        <v>1</v>
      </c>
      <c r="BN821" s="42">
        <f>SUM(AY821:BJ821)+SUM(COUNTIFS(Q821:AX821,{"TERM","RESIGNED"}))</f>
        <v>31</v>
      </c>
      <c r="BO821" s="1" t="s">
        <v>45</v>
      </c>
      <c r="BP821" s="42" t="s">
        <v>1019</v>
      </c>
      <c r="BQ821" s="34"/>
    </row>
    <row r="822" spans="1:69" x14ac:dyDescent="0.25">
      <c r="A822" s="32">
        <f t="shared" si="78"/>
        <v>820</v>
      </c>
      <c r="B822" s="1" t="s">
        <v>172</v>
      </c>
      <c r="C822" s="1">
        <v>105197</v>
      </c>
      <c r="D822" s="27">
        <v>105197</v>
      </c>
      <c r="E822" s="1" t="s">
        <v>946</v>
      </c>
      <c r="F822" s="34" t="s">
        <v>996</v>
      </c>
      <c r="G822" s="34" t="s">
        <v>991</v>
      </c>
      <c r="H822" s="30">
        <v>45016</v>
      </c>
      <c r="I822" s="30" t="s">
        <v>39</v>
      </c>
      <c r="J822" s="30" t="s">
        <v>39</v>
      </c>
      <c r="K822" s="42">
        <f t="shared" ca="1" si="73"/>
        <v>286</v>
      </c>
      <c r="L822" s="44" t="str">
        <f t="shared" si="74"/>
        <v>Non Billable</v>
      </c>
      <c r="M822" s="34" t="s">
        <v>130</v>
      </c>
      <c r="N822" s="1" t="s">
        <v>41</v>
      </c>
      <c r="O822" s="1" t="s">
        <v>42</v>
      </c>
      <c r="P822" s="1"/>
      <c r="Q822" s="1"/>
      <c r="R822" s="1" t="s">
        <v>43</v>
      </c>
      <c r="S822" s="33" t="s">
        <v>131</v>
      </c>
      <c r="T822" s="47" t="s">
        <v>965</v>
      </c>
      <c r="U822" s="47" t="s">
        <v>20</v>
      </c>
      <c r="V822" s="47" t="s">
        <v>20</v>
      </c>
      <c r="W822" s="47" t="s">
        <v>965</v>
      </c>
      <c r="X822" s="47" t="s">
        <v>965</v>
      </c>
      <c r="Y822" s="47" t="s">
        <v>965</v>
      </c>
      <c r="Z822" s="47" t="s">
        <v>965</v>
      </c>
      <c r="AA822" s="47" t="s">
        <v>965</v>
      </c>
      <c r="AB822" s="47" t="s">
        <v>20</v>
      </c>
      <c r="AC822" s="47" t="s">
        <v>20</v>
      </c>
      <c r="AD822" s="47" t="s">
        <v>965</v>
      </c>
      <c r="AE822" s="47" t="s">
        <v>965</v>
      </c>
      <c r="AF822" s="47" t="s">
        <v>967</v>
      </c>
      <c r="AG822" s="47" t="s">
        <v>965</v>
      </c>
      <c r="AH822" s="47" t="s">
        <v>965</v>
      </c>
      <c r="AI822" s="47" t="s">
        <v>20</v>
      </c>
      <c r="AJ822" s="47" t="s">
        <v>20</v>
      </c>
      <c r="AK822" s="47" t="s">
        <v>965</v>
      </c>
      <c r="AL822" s="47" t="s">
        <v>965</v>
      </c>
      <c r="AM822" s="47" t="s">
        <v>965</v>
      </c>
      <c r="AN822" s="47" t="s">
        <v>965</v>
      </c>
      <c r="AO822" s="47" t="s">
        <v>965</v>
      </c>
      <c r="AP822" s="47" t="s">
        <v>20</v>
      </c>
      <c r="AQ822" s="47" t="s">
        <v>20</v>
      </c>
      <c r="AR822" s="47" t="s">
        <v>20</v>
      </c>
      <c r="AS822" s="47" t="s">
        <v>965</v>
      </c>
      <c r="AT822" s="47" t="s">
        <v>967</v>
      </c>
      <c r="AU822" s="47" t="s">
        <v>965</v>
      </c>
      <c r="AV822" s="47" t="s">
        <v>965</v>
      </c>
      <c r="AW822" s="47" t="s">
        <v>20</v>
      </c>
      <c r="AX822" s="47" t="s">
        <v>20</v>
      </c>
      <c r="AY822" s="42">
        <f>COUNTIFS($T822:$AX822,"P")</f>
        <v>18</v>
      </c>
      <c r="AZ822" s="42">
        <f>COUNTIFS($T822:$AX822,"HD")/2</f>
        <v>0</v>
      </c>
      <c r="BA822" s="42">
        <f>COUNTIFS($T822:$AX822,"DO")</f>
        <v>11</v>
      </c>
      <c r="BB822" s="1">
        <f>COUNTIFS($T822:$AX822,"UPL")</f>
        <v>0</v>
      </c>
      <c r="BC822" s="42">
        <f>COUNTIFS($T822:$AX822,"LWP")</f>
        <v>0</v>
      </c>
      <c r="BD822" s="42">
        <f>SUM(COUNTIFS($T822:$AX822,{"PAT","MAT"}))</f>
        <v>0</v>
      </c>
      <c r="BE822" s="42">
        <f>COUNTIFS($T822:$AX822,"HO")</f>
        <v>0</v>
      </c>
      <c r="BF822" s="42">
        <f>COUNTIFS($T822:$AX822,"NA")</f>
        <v>0</v>
      </c>
      <c r="BG822" s="42">
        <f>COUNTIFS($T822:$AX822,"PL")</f>
        <v>0</v>
      </c>
      <c r="BH822" s="42">
        <f>COUNTIFS($T822:$AX822,"CL")</f>
        <v>2</v>
      </c>
      <c r="BI822" s="42">
        <f>COUNTIFS($T822:$AX822,"BL")</f>
        <v>0</v>
      </c>
      <c r="BJ822" s="42">
        <f>COUNTIFS($T822:$AX822,"CO")</f>
        <v>0</v>
      </c>
      <c r="BK822" s="42">
        <f t="shared" si="75"/>
        <v>2</v>
      </c>
      <c r="BL822" s="42">
        <f t="shared" si="76"/>
        <v>1</v>
      </c>
      <c r="BM822" s="42">
        <f t="shared" si="77"/>
        <v>1</v>
      </c>
      <c r="BN822" s="42">
        <f>SUM(AY822:BJ822)+SUM(COUNTIFS(Q822:AX822,{"TERM","RESIGNED"}))</f>
        <v>31</v>
      </c>
      <c r="BO822" s="1" t="s">
        <v>45</v>
      </c>
      <c r="BP822" s="42" t="s">
        <v>1019</v>
      </c>
      <c r="BQ822" s="34"/>
    </row>
    <row r="823" spans="1:69" x14ac:dyDescent="0.25">
      <c r="A823" s="32">
        <f t="shared" si="78"/>
        <v>821</v>
      </c>
      <c r="B823" s="1" t="s">
        <v>172</v>
      </c>
      <c r="C823" s="1">
        <v>105198</v>
      </c>
      <c r="D823" s="27">
        <v>105198</v>
      </c>
      <c r="E823" s="1" t="s">
        <v>946</v>
      </c>
      <c r="F823" s="34" t="s">
        <v>1000</v>
      </c>
      <c r="G823" s="34" t="s">
        <v>106</v>
      </c>
      <c r="H823" s="30">
        <v>45026</v>
      </c>
      <c r="I823" s="30" t="s">
        <v>39</v>
      </c>
      <c r="J823" s="30" t="s">
        <v>39</v>
      </c>
      <c r="K823" s="42">
        <f t="shared" ca="1" si="73"/>
        <v>276</v>
      </c>
      <c r="L823" s="44" t="str">
        <f t="shared" si="74"/>
        <v>Non Billable</v>
      </c>
      <c r="M823" s="34" t="s">
        <v>210</v>
      </c>
      <c r="N823" s="1" t="s">
        <v>41</v>
      </c>
      <c r="O823" s="1" t="s">
        <v>42</v>
      </c>
      <c r="P823" s="1"/>
      <c r="Q823" s="1"/>
      <c r="R823" s="1" t="s">
        <v>43</v>
      </c>
      <c r="S823" s="33" t="s">
        <v>209</v>
      </c>
      <c r="T823" s="47" t="s">
        <v>965</v>
      </c>
      <c r="U823" s="47" t="s">
        <v>20</v>
      </c>
      <c r="V823" s="47" t="s">
        <v>20</v>
      </c>
      <c r="W823" s="47" t="s">
        <v>965</v>
      </c>
      <c r="X823" s="47" t="s">
        <v>965</v>
      </c>
      <c r="Y823" s="47" t="s">
        <v>965</v>
      </c>
      <c r="Z823" s="47" t="s">
        <v>965</v>
      </c>
      <c r="AA823" s="47" t="s">
        <v>965</v>
      </c>
      <c r="AB823" s="47" t="s">
        <v>20</v>
      </c>
      <c r="AC823" s="47" t="s">
        <v>20</v>
      </c>
      <c r="AD823" s="47" t="s">
        <v>965</v>
      </c>
      <c r="AE823" s="47" t="s">
        <v>965</v>
      </c>
      <c r="AF823" s="47" t="s">
        <v>965</v>
      </c>
      <c r="AG823" s="47" t="s">
        <v>965</v>
      </c>
      <c r="AH823" s="47" t="s">
        <v>965</v>
      </c>
      <c r="AI823" s="47" t="s">
        <v>20</v>
      </c>
      <c r="AJ823" s="47" t="s">
        <v>20</v>
      </c>
      <c r="AK823" s="47" t="s">
        <v>967</v>
      </c>
      <c r="AL823" s="47" t="s">
        <v>968</v>
      </c>
      <c r="AM823" s="47" t="s">
        <v>968</v>
      </c>
      <c r="AN823" s="47" t="s">
        <v>968</v>
      </c>
      <c r="AO823" s="47" t="s">
        <v>968</v>
      </c>
      <c r="AP823" s="47" t="s">
        <v>20</v>
      </c>
      <c r="AQ823" s="47" t="s">
        <v>20</v>
      </c>
      <c r="AR823" s="47" t="s">
        <v>20</v>
      </c>
      <c r="AS823" s="47" t="s">
        <v>965</v>
      </c>
      <c r="AT823" s="47" t="s">
        <v>965</v>
      </c>
      <c r="AU823" s="47" t="s">
        <v>965</v>
      </c>
      <c r="AV823" s="47" t="s">
        <v>965</v>
      </c>
      <c r="AW823" s="47" t="s">
        <v>20</v>
      </c>
      <c r="AX823" s="47" t="s">
        <v>20</v>
      </c>
      <c r="AY823" s="42">
        <f>COUNTIFS($T823:$AX823,"P")</f>
        <v>15</v>
      </c>
      <c r="AZ823" s="42">
        <f>COUNTIFS($T823:$AX823,"HD")/2</f>
        <v>0</v>
      </c>
      <c r="BA823" s="42">
        <f>COUNTIFS($T823:$AX823,"DO")</f>
        <v>11</v>
      </c>
      <c r="BB823" s="1">
        <f>COUNTIFS($T823:$AX823,"UPL")</f>
        <v>0</v>
      </c>
      <c r="BC823" s="42">
        <f>COUNTIFS($T823:$AX823,"LWP")</f>
        <v>0</v>
      </c>
      <c r="BD823" s="42">
        <f>SUM(COUNTIFS($T823:$AX823,{"PAT","MAT"}))</f>
        <v>0</v>
      </c>
      <c r="BE823" s="42">
        <f>COUNTIFS($T823:$AX823,"HO")</f>
        <v>0</v>
      </c>
      <c r="BF823" s="42">
        <f>COUNTIFS($T823:$AX823,"NA")</f>
        <v>0</v>
      </c>
      <c r="BG823" s="42">
        <f>COUNTIFS($T823:$AX823,"PL")</f>
        <v>4</v>
      </c>
      <c r="BH823" s="42">
        <f>COUNTIFS($T823:$AX823,"CL")</f>
        <v>1</v>
      </c>
      <c r="BI823" s="42">
        <f>COUNTIFS($T823:$AX823,"BL")</f>
        <v>0</v>
      </c>
      <c r="BJ823" s="42">
        <f>COUNTIFS($T823:$AX823,"CO")</f>
        <v>0</v>
      </c>
      <c r="BK823" s="42">
        <f t="shared" si="75"/>
        <v>5</v>
      </c>
      <c r="BL823" s="42">
        <f t="shared" si="76"/>
        <v>0</v>
      </c>
      <c r="BM823" s="42">
        <f t="shared" si="77"/>
        <v>1</v>
      </c>
      <c r="BN823" s="42">
        <f>SUM(AY823:BJ823)+SUM(COUNTIFS(Q823:AX823,{"TERM","RESIGNED"}))</f>
        <v>31</v>
      </c>
      <c r="BO823" s="1" t="s">
        <v>45</v>
      </c>
      <c r="BP823" s="42" t="s">
        <v>1023</v>
      </c>
      <c r="BQ823" s="34"/>
    </row>
    <row r="824" spans="1:69" x14ac:dyDescent="0.25">
      <c r="A824" s="32">
        <f t="shared" si="78"/>
        <v>822</v>
      </c>
      <c r="B824" s="1" t="s">
        <v>172</v>
      </c>
      <c r="C824" s="1">
        <v>105200</v>
      </c>
      <c r="D824" s="27">
        <v>105200</v>
      </c>
      <c r="E824" s="1" t="s">
        <v>945</v>
      </c>
      <c r="F824" s="34" t="s">
        <v>1001</v>
      </c>
      <c r="G824" s="34" t="s">
        <v>106</v>
      </c>
      <c r="H824" s="30">
        <v>45026</v>
      </c>
      <c r="I824" s="30" t="s">
        <v>39</v>
      </c>
      <c r="J824" s="30" t="s">
        <v>39</v>
      </c>
      <c r="K824" s="42">
        <f t="shared" ca="1" si="73"/>
        <v>276</v>
      </c>
      <c r="L824" s="44" t="str">
        <f t="shared" si="74"/>
        <v>Non Billable</v>
      </c>
      <c r="M824" s="34" t="s">
        <v>1083</v>
      </c>
      <c r="N824" s="1" t="s">
        <v>41</v>
      </c>
      <c r="O824" s="1" t="s">
        <v>42</v>
      </c>
      <c r="P824" s="1"/>
      <c r="Q824" s="1"/>
      <c r="R824" s="1" t="s">
        <v>43</v>
      </c>
      <c r="S824" s="33" t="s">
        <v>206</v>
      </c>
      <c r="T824" s="47" t="s">
        <v>965</v>
      </c>
      <c r="U824" s="47" t="s">
        <v>20</v>
      </c>
      <c r="V824" s="47" t="s">
        <v>20</v>
      </c>
      <c r="W824" s="47" t="s">
        <v>965</v>
      </c>
      <c r="X824" s="47" t="s">
        <v>965</v>
      </c>
      <c r="Y824" s="47" t="s">
        <v>965</v>
      </c>
      <c r="Z824" s="47" t="s">
        <v>965</v>
      </c>
      <c r="AA824" s="47" t="s">
        <v>965</v>
      </c>
      <c r="AB824" s="47" t="s">
        <v>20</v>
      </c>
      <c r="AC824" s="47" t="s">
        <v>20</v>
      </c>
      <c r="AD824" s="47" t="s">
        <v>965</v>
      </c>
      <c r="AE824" s="47" t="s">
        <v>965</v>
      </c>
      <c r="AF824" s="47" t="s">
        <v>965</v>
      </c>
      <c r="AG824" s="47" t="s">
        <v>965</v>
      </c>
      <c r="AH824" s="47" t="s">
        <v>965</v>
      </c>
      <c r="AI824" s="47" t="s">
        <v>20</v>
      </c>
      <c r="AJ824" s="47" t="s">
        <v>20</v>
      </c>
      <c r="AK824" s="47" t="s">
        <v>965</v>
      </c>
      <c r="AL824" s="47" t="s">
        <v>965</v>
      </c>
      <c r="AM824" s="47" t="s">
        <v>965</v>
      </c>
      <c r="AN824" s="47" t="s">
        <v>965</v>
      </c>
      <c r="AO824" s="47" t="s">
        <v>966</v>
      </c>
      <c r="AP824" s="47" t="s">
        <v>20</v>
      </c>
      <c r="AQ824" s="47" t="s">
        <v>20</v>
      </c>
      <c r="AR824" s="47" t="s">
        <v>20</v>
      </c>
      <c r="AS824" s="47" t="s">
        <v>965</v>
      </c>
      <c r="AT824" s="47" t="s">
        <v>965</v>
      </c>
      <c r="AU824" s="47" t="s">
        <v>965</v>
      </c>
      <c r="AV824" s="47" t="s">
        <v>965</v>
      </c>
      <c r="AW824" s="47" t="s">
        <v>20</v>
      </c>
      <c r="AX824" s="47" t="s">
        <v>20</v>
      </c>
      <c r="AY824" s="42">
        <f>COUNTIFS($T824:$AX824,"P")</f>
        <v>19</v>
      </c>
      <c r="AZ824" s="42">
        <f>COUNTIFS($T824:$AX824,"HD")/2</f>
        <v>0.5</v>
      </c>
      <c r="BA824" s="42">
        <f>COUNTIFS($T824:$AX824,"DO")</f>
        <v>11</v>
      </c>
      <c r="BB824" s="1">
        <f>COUNTIFS($T824:$AX824,"UPL")</f>
        <v>0</v>
      </c>
      <c r="BC824" s="42">
        <f>COUNTIFS($T824:$AX824,"LWP")</f>
        <v>0</v>
      </c>
      <c r="BD824" s="42">
        <f>SUM(COUNTIFS($T824:$AX824,{"PAT","MAT"}))</f>
        <v>0</v>
      </c>
      <c r="BE824" s="42">
        <f>COUNTIFS($T824:$AX824,"HO")</f>
        <v>0</v>
      </c>
      <c r="BF824" s="42">
        <f>COUNTIFS($T824:$AX824,"NA")</f>
        <v>0</v>
      </c>
      <c r="BG824" s="42">
        <f>COUNTIFS($T824:$AX824,"PL")</f>
        <v>0</v>
      </c>
      <c r="BH824" s="42">
        <f>COUNTIFS($T824:$AX824,"CL")</f>
        <v>0</v>
      </c>
      <c r="BI824" s="42">
        <f>COUNTIFS($T824:$AX824,"BL")</f>
        <v>0</v>
      </c>
      <c r="BJ824" s="42">
        <f>COUNTIFS($T824:$AX824,"CO")</f>
        <v>0</v>
      </c>
      <c r="BK824" s="42">
        <f t="shared" si="75"/>
        <v>0</v>
      </c>
      <c r="BL824" s="42">
        <f t="shared" si="76"/>
        <v>1</v>
      </c>
      <c r="BM824" s="42">
        <f t="shared" si="77"/>
        <v>1</v>
      </c>
      <c r="BN824" s="42">
        <f>SUM(AY824:BJ824)+SUM(COUNTIFS(Q824:AX824,{"TERM","RESIGNED"}))</f>
        <v>30.5</v>
      </c>
      <c r="BO824" s="1" t="s">
        <v>45</v>
      </c>
      <c r="BP824" s="42" t="s">
        <v>1023</v>
      </c>
      <c r="BQ824" s="34"/>
    </row>
    <row r="825" spans="1:69" x14ac:dyDescent="0.25">
      <c r="A825" s="32">
        <f t="shared" si="78"/>
        <v>823</v>
      </c>
      <c r="B825" s="1" t="s">
        <v>172</v>
      </c>
      <c r="C825" s="1">
        <v>105201</v>
      </c>
      <c r="D825" s="27">
        <v>105201</v>
      </c>
      <c r="E825" s="1" t="s">
        <v>945</v>
      </c>
      <c r="F825" s="34" t="s">
        <v>1002</v>
      </c>
      <c r="G825" s="34" t="s">
        <v>190</v>
      </c>
      <c r="H825" s="30">
        <v>45040</v>
      </c>
      <c r="I825" s="30" t="s">
        <v>39</v>
      </c>
      <c r="J825" s="30" t="s">
        <v>39</v>
      </c>
      <c r="K825" s="42">
        <f t="shared" ca="1" si="73"/>
        <v>262</v>
      </c>
      <c r="L825" s="44" t="str">
        <f t="shared" si="74"/>
        <v>Billable</v>
      </c>
      <c r="M825" s="34" t="s">
        <v>187</v>
      </c>
      <c r="N825" s="1" t="s">
        <v>41</v>
      </c>
      <c r="O825" s="1" t="s">
        <v>42</v>
      </c>
      <c r="P825" s="1"/>
      <c r="Q825" s="1"/>
      <c r="R825" s="1" t="s">
        <v>43</v>
      </c>
      <c r="S825" s="33" t="s">
        <v>248</v>
      </c>
      <c r="T825" s="47" t="s">
        <v>965</v>
      </c>
      <c r="U825" s="47" t="s">
        <v>20</v>
      </c>
      <c r="V825" s="47" t="s">
        <v>20</v>
      </c>
      <c r="W825" s="47" t="s">
        <v>967</v>
      </c>
      <c r="X825" s="47" t="s">
        <v>965</v>
      </c>
      <c r="Y825" s="47" t="s">
        <v>965</v>
      </c>
      <c r="Z825" s="47" t="s">
        <v>965</v>
      </c>
      <c r="AA825" s="47" t="s">
        <v>965</v>
      </c>
      <c r="AB825" s="47" t="s">
        <v>20</v>
      </c>
      <c r="AC825" s="47" t="s">
        <v>20</v>
      </c>
      <c r="AD825" s="47" t="s">
        <v>965</v>
      </c>
      <c r="AE825" s="47" t="s">
        <v>965</v>
      </c>
      <c r="AF825" s="47" t="s">
        <v>965</v>
      </c>
      <c r="AG825" s="47" t="s">
        <v>965</v>
      </c>
      <c r="AH825" s="47" t="s">
        <v>965</v>
      </c>
      <c r="AI825" s="47" t="s">
        <v>20</v>
      </c>
      <c r="AJ825" s="47" t="s">
        <v>20</v>
      </c>
      <c r="AK825" s="47" t="s">
        <v>965</v>
      </c>
      <c r="AL825" s="47" t="s">
        <v>965</v>
      </c>
      <c r="AM825" s="47" t="s">
        <v>965</v>
      </c>
      <c r="AN825" s="47" t="s">
        <v>965</v>
      </c>
      <c r="AO825" s="47" t="s">
        <v>965</v>
      </c>
      <c r="AP825" s="47" t="s">
        <v>20</v>
      </c>
      <c r="AQ825" s="47" t="s">
        <v>20</v>
      </c>
      <c r="AR825" s="47" t="s">
        <v>20</v>
      </c>
      <c r="AS825" s="47" t="s">
        <v>967</v>
      </c>
      <c r="AT825" s="47" t="s">
        <v>965</v>
      </c>
      <c r="AU825" s="47" t="s">
        <v>965</v>
      </c>
      <c r="AV825" s="47" t="s">
        <v>965</v>
      </c>
      <c r="AW825" s="47" t="s">
        <v>20</v>
      </c>
      <c r="AX825" s="47" t="s">
        <v>20</v>
      </c>
      <c r="AY825" s="42">
        <f>COUNTIFS($T825:$AX825,"P")</f>
        <v>18</v>
      </c>
      <c r="AZ825" s="42">
        <f>COUNTIFS($T825:$AX825,"HD")/2</f>
        <v>0</v>
      </c>
      <c r="BA825" s="42">
        <f>COUNTIFS($T825:$AX825,"DO")</f>
        <v>11</v>
      </c>
      <c r="BB825" s="1">
        <f>COUNTIFS($T825:$AX825,"UPL")</f>
        <v>0</v>
      </c>
      <c r="BC825" s="42">
        <f>COUNTIFS($T825:$AX825,"LWP")</f>
        <v>0</v>
      </c>
      <c r="BD825" s="42">
        <f>SUM(COUNTIFS($T825:$AX825,{"PAT","MAT"}))</f>
        <v>0</v>
      </c>
      <c r="BE825" s="42">
        <f>COUNTIFS($T825:$AX825,"HO")</f>
        <v>0</v>
      </c>
      <c r="BF825" s="42">
        <f>COUNTIFS($T825:$AX825,"NA")</f>
        <v>0</v>
      </c>
      <c r="BG825" s="42">
        <f>COUNTIFS($T825:$AX825,"PL")</f>
        <v>0</v>
      </c>
      <c r="BH825" s="42">
        <f>COUNTIFS($T825:$AX825,"CL")</f>
        <v>2</v>
      </c>
      <c r="BI825" s="42">
        <f>COUNTIFS($T825:$AX825,"BL")</f>
        <v>0</v>
      </c>
      <c r="BJ825" s="42">
        <f>COUNTIFS($T825:$AX825,"CO")</f>
        <v>0</v>
      </c>
      <c r="BK825" s="42">
        <f t="shared" si="75"/>
        <v>2</v>
      </c>
      <c r="BL825" s="42">
        <f t="shared" si="76"/>
        <v>1</v>
      </c>
      <c r="BM825" s="42">
        <f t="shared" si="77"/>
        <v>1</v>
      </c>
      <c r="BN825" s="42">
        <f>SUM(AY825:BJ825)+SUM(COUNTIFS(Q825:AX825,{"TERM","RESIGNED"}))</f>
        <v>31</v>
      </c>
      <c r="BO825" s="1" t="s">
        <v>45</v>
      </c>
      <c r="BP825" s="42" t="s">
        <v>1020</v>
      </c>
      <c r="BQ825" s="34"/>
    </row>
    <row r="826" spans="1:69" x14ac:dyDescent="0.25">
      <c r="A826" s="32">
        <f t="shared" si="78"/>
        <v>824</v>
      </c>
      <c r="B826" s="1" t="s">
        <v>172</v>
      </c>
      <c r="C826" s="1">
        <v>105203</v>
      </c>
      <c r="D826" s="27">
        <v>105203</v>
      </c>
      <c r="E826" s="1" t="s">
        <v>946</v>
      </c>
      <c r="F826" s="34" t="s">
        <v>1003</v>
      </c>
      <c r="G826" s="34" t="s">
        <v>190</v>
      </c>
      <c r="H826" s="30">
        <v>45040</v>
      </c>
      <c r="I826" s="30" t="s">
        <v>39</v>
      </c>
      <c r="J826" s="30" t="s">
        <v>39</v>
      </c>
      <c r="K826" s="42">
        <f t="shared" ca="1" si="73"/>
        <v>262</v>
      </c>
      <c r="L826" s="44" t="str">
        <f t="shared" si="74"/>
        <v>Billable</v>
      </c>
      <c r="M826" s="34" t="s">
        <v>187</v>
      </c>
      <c r="N826" s="1" t="s">
        <v>41</v>
      </c>
      <c r="O826" s="1" t="s">
        <v>42</v>
      </c>
      <c r="P826" s="1"/>
      <c r="Q826" s="1"/>
      <c r="R826" s="1" t="s">
        <v>43</v>
      </c>
      <c r="S826" s="33" t="s">
        <v>235</v>
      </c>
      <c r="T826" s="47" t="s">
        <v>965</v>
      </c>
      <c r="U826" s="47" t="s">
        <v>20</v>
      </c>
      <c r="V826" s="47" t="s">
        <v>20</v>
      </c>
      <c r="W826" s="47" t="s">
        <v>965</v>
      </c>
      <c r="X826" s="47" t="s">
        <v>965</v>
      </c>
      <c r="Y826" s="47" t="s">
        <v>967</v>
      </c>
      <c r="Z826" s="47" t="s">
        <v>965</v>
      </c>
      <c r="AA826" s="47" t="s">
        <v>965</v>
      </c>
      <c r="AB826" s="47" t="s">
        <v>20</v>
      </c>
      <c r="AC826" s="47" t="s">
        <v>20</v>
      </c>
      <c r="AD826" s="47" t="s">
        <v>965</v>
      </c>
      <c r="AE826" s="47" t="s">
        <v>965</v>
      </c>
      <c r="AF826" s="47" t="s">
        <v>965</v>
      </c>
      <c r="AG826" s="47" t="s">
        <v>968</v>
      </c>
      <c r="AH826" s="47" t="s">
        <v>968</v>
      </c>
      <c r="AI826" s="47" t="s">
        <v>20</v>
      </c>
      <c r="AJ826" s="47" t="s">
        <v>20</v>
      </c>
      <c r="AK826" s="47" t="s">
        <v>965</v>
      </c>
      <c r="AL826" s="47" t="s">
        <v>965</v>
      </c>
      <c r="AM826" s="47" t="s">
        <v>965</v>
      </c>
      <c r="AN826" s="47" t="s">
        <v>965</v>
      </c>
      <c r="AO826" s="47" t="s">
        <v>965</v>
      </c>
      <c r="AP826" s="47" t="s">
        <v>20</v>
      </c>
      <c r="AQ826" s="47" t="s">
        <v>20</v>
      </c>
      <c r="AR826" s="47" t="s">
        <v>20</v>
      </c>
      <c r="AS826" s="47" t="s">
        <v>967</v>
      </c>
      <c r="AT826" s="47" t="s">
        <v>965</v>
      </c>
      <c r="AU826" s="47" t="s">
        <v>968</v>
      </c>
      <c r="AV826" s="47" t="s">
        <v>968</v>
      </c>
      <c r="AW826" s="47" t="s">
        <v>20</v>
      </c>
      <c r="AX826" s="47" t="s">
        <v>20</v>
      </c>
      <c r="AY826" s="42">
        <f>COUNTIFS($T826:$AX826,"P")</f>
        <v>14</v>
      </c>
      <c r="AZ826" s="42">
        <f>COUNTIFS($T826:$AX826,"HD")/2</f>
        <v>0</v>
      </c>
      <c r="BA826" s="42">
        <f>COUNTIFS($T826:$AX826,"DO")</f>
        <v>11</v>
      </c>
      <c r="BB826" s="1">
        <f>COUNTIFS($T826:$AX826,"UPL")</f>
        <v>0</v>
      </c>
      <c r="BC826" s="42">
        <f>COUNTIFS($T826:$AX826,"LWP")</f>
        <v>0</v>
      </c>
      <c r="BD826" s="42">
        <f>SUM(COUNTIFS($T826:$AX826,{"PAT","MAT"}))</f>
        <v>0</v>
      </c>
      <c r="BE826" s="42">
        <f>COUNTIFS($T826:$AX826,"HO")</f>
        <v>0</v>
      </c>
      <c r="BF826" s="42">
        <f>COUNTIFS($T826:$AX826,"NA")</f>
        <v>0</v>
      </c>
      <c r="BG826" s="42">
        <f>COUNTIFS($T826:$AX826,"PL")</f>
        <v>4</v>
      </c>
      <c r="BH826" s="42">
        <f>COUNTIFS($T826:$AX826,"CL")</f>
        <v>2</v>
      </c>
      <c r="BI826" s="42">
        <f>COUNTIFS($T826:$AX826,"BL")</f>
        <v>0</v>
      </c>
      <c r="BJ826" s="42">
        <f>COUNTIFS($T826:$AX826,"CO")</f>
        <v>0</v>
      </c>
      <c r="BK826" s="42">
        <f t="shared" si="75"/>
        <v>6</v>
      </c>
      <c r="BL826" s="42">
        <f t="shared" si="76"/>
        <v>0</v>
      </c>
      <c r="BM826" s="42">
        <f t="shared" si="77"/>
        <v>1</v>
      </c>
      <c r="BN826" s="42">
        <f>SUM(AY826:BJ826)+SUM(COUNTIFS(Q826:AX826,{"TERM","RESIGNED"}))</f>
        <v>31</v>
      </c>
      <c r="BO826" s="1" t="s">
        <v>45</v>
      </c>
      <c r="BP826" s="42" t="s">
        <v>1018</v>
      </c>
      <c r="BQ826" s="34"/>
    </row>
    <row r="827" spans="1:69" x14ac:dyDescent="0.25">
      <c r="A827" s="32">
        <f t="shared" si="78"/>
        <v>825</v>
      </c>
      <c r="B827" s="1" t="s">
        <v>172</v>
      </c>
      <c r="C827" s="1">
        <v>105210</v>
      </c>
      <c r="D827" s="27">
        <v>105210</v>
      </c>
      <c r="E827" s="1" t="s">
        <v>946</v>
      </c>
      <c r="F827" s="34" t="s">
        <v>1012</v>
      </c>
      <c r="G827" s="34" t="s">
        <v>190</v>
      </c>
      <c r="H827" s="30">
        <v>45040</v>
      </c>
      <c r="I827" s="30" t="s">
        <v>39</v>
      </c>
      <c r="J827" s="30" t="s">
        <v>39</v>
      </c>
      <c r="K827" s="42">
        <f t="shared" ca="1" si="73"/>
        <v>262</v>
      </c>
      <c r="L827" s="44" t="str">
        <f t="shared" si="74"/>
        <v>Billable</v>
      </c>
      <c r="M827" s="34" t="s">
        <v>187</v>
      </c>
      <c r="N827" s="1" t="s">
        <v>41</v>
      </c>
      <c r="O827" s="1" t="s">
        <v>42</v>
      </c>
      <c r="P827" s="1"/>
      <c r="Q827" s="1"/>
      <c r="R827" s="1" t="s">
        <v>43</v>
      </c>
      <c r="S827" s="33" t="s">
        <v>235</v>
      </c>
      <c r="T827" s="47" t="s">
        <v>968</v>
      </c>
      <c r="U827" s="47" t="s">
        <v>20</v>
      </c>
      <c r="V827" s="47" t="s">
        <v>20</v>
      </c>
      <c r="W827" s="47" t="s">
        <v>965</v>
      </c>
      <c r="X827" s="47" t="s">
        <v>965</v>
      </c>
      <c r="Y827" s="47" t="s">
        <v>965</v>
      </c>
      <c r="Z827" s="47" t="s">
        <v>965</v>
      </c>
      <c r="AA827" s="47" t="s">
        <v>965</v>
      </c>
      <c r="AB827" s="47" t="s">
        <v>20</v>
      </c>
      <c r="AC827" s="47" t="s">
        <v>20</v>
      </c>
      <c r="AD827" s="47" t="s">
        <v>968</v>
      </c>
      <c r="AE827" s="47" t="s">
        <v>965</v>
      </c>
      <c r="AF827" s="47" t="s">
        <v>965</v>
      </c>
      <c r="AG827" s="47" t="s">
        <v>965</v>
      </c>
      <c r="AH827" s="47" t="s">
        <v>965</v>
      </c>
      <c r="AI827" s="47" t="s">
        <v>20</v>
      </c>
      <c r="AJ827" s="47" t="s">
        <v>20</v>
      </c>
      <c r="AK827" s="47" t="s">
        <v>965</v>
      </c>
      <c r="AL827" s="47" t="s">
        <v>965</v>
      </c>
      <c r="AM827" s="47" t="s">
        <v>965</v>
      </c>
      <c r="AN827" s="47" t="s">
        <v>965</v>
      </c>
      <c r="AO827" s="47" t="s">
        <v>965</v>
      </c>
      <c r="AP827" s="47" t="s">
        <v>20</v>
      </c>
      <c r="AQ827" s="47" t="s">
        <v>20</v>
      </c>
      <c r="AR827" s="47" t="s">
        <v>20</v>
      </c>
      <c r="AS827" s="47" t="s">
        <v>967</v>
      </c>
      <c r="AT827" s="47" t="s">
        <v>965</v>
      </c>
      <c r="AU827" s="47" t="s">
        <v>967</v>
      </c>
      <c r="AV827" s="47" t="s">
        <v>968</v>
      </c>
      <c r="AW827" s="47" t="s">
        <v>20</v>
      </c>
      <c r="AX827" s="47" t="s">
        <v>20</v>
      </c>
      <c r="AY827" s="42">
        <f>COUNTIFS($T827:$AX827,"P")</f>
        <v>15</v>
      </c>
      <c r="AZ827" s="42">
        <f>COUNTIFS($T827:$AX827,"HD")/2</f>
        <v>0</v>
      </c>
      <c r="BA827" s="42">
        <f>COUNTIFS($T827:$AX827,"DO")</f>
        <v>11</v>
      </c>
      <c r="BB827" s="1">
        <f>COUNTIFS($T827:$AX827,"UPL")</f>
        <v>0</v>
      </c>
      <c r="BC827" s="42">
        <f>COUNTIFS($T827:$AX827,"LWP")</f>
        <v>0</v>
      </c>
      <c r="BD827" s="42">
        <f>SUM(COUNTIFS($T827:$AX827,{"PAT","MAT"}))</f>
        <v>0</v>
      </c>
      <c r="BE827" s="42">
        <f>COUNTIFS($T827:$AX827,"HO")</f>
        <v>0</v>
      </c>
      <c r="BF827" s="42">
        <f>COUNTIFS($T827:$AX827,"NA")</f>
        <v>0</v>
      </c>
      <c r="BG827" s="42">
        <f>COUNTIFS($T827:$AX827,"PL")</f>
        <v>3</v>
      </c>
      <c r="BH827" s="42">
        <f>COUNTIFS($T827:$AX827,"CL")</f>
        <v>2</v>
      </c>
      <c r="BI827" s="42">
        <f>COUNTIFS($T827:$AX827,"BL")</f>
        <v>0</v>
      </c>
      <c r="BJ827" s="42">
        <f>COUNTIFS($T827:$AX827,"CO")</f>
        <v>0</v>
      </c>
      <c r="BK827" s="42">
        <f t="shared" si="75"/>
        <v>5</v>
      </c>
      <c r="BL827" s="42">
        <f t="shared" si="76"/>
        <v>0</v>
      </c>
      <c r="BM827" s="42">
        <f t="shared" si="77"/>
        <v>1</v>
      </c>
      <c r="BN827" s="42">
        <f>SUM(AY827:BJ827)+SUM(COUNTIFS(Q827:AX827,{"TERM","RESIGNED"}))</f>
        <v>31</v>
      </c>
      <c r="BO827" s="1" t="s">
        <v>45</v>
      </c>
      <c r="BP827" s="42" t="s">
        <v>1018</v>
      </c>
      <c r="BQ827" s="34"/>
    </row>
    <row r="828" spans="1:69" x14ac:dyDescent="0.25">
      <c r="A828" s="32">
        <f t="shared" si="78"/>
        <v>826</v>
      </c>
      <c r="B828" s="1" t="s">
        <v>172</v>
      </c>
      <c r="C828" s="1">
        <v>105213</v>
      </c>
      <c r="D828" s="27">
        <v>105213</v>
      </c>
      <c r="E828" s="1" t="s">
        <v>945</v>
      </c>
      <c r="F828" s="34" t="s">
        <v>1008</v>
      </c>
      <c r="G828" s="34" t="s">
        <v>190</v>
      </c>
      <c r="H828" s="30">
        <v>45040</v>
      </c>
      <c r="I828" s="30" t="s">
        <v>39</v>
      </c>
      <c r="J828" s="30" t="s">
        <v>39</v>
      </c>
      <c r="K828" s="42">
        <f t="shared" ca="1" si="73"/>
        <v>262</v>
      </c>
      <c r="L828" s="44" t="str">
        <f t="shared" si="74"/>
        <v>Billable</v>
      </c>
      <c r="M828" s="34" t="s">
        <v>187</v>
      </c>
      <c r="N828" s="1" t="s">
        <v>41</v>
      </c>
      <c r="O828" s="1" t="s">
        <v>42</v>
      </c>
      <c r="P828" s="1"/>
      <c r="Q828" s="1"/>
      <c r="R828" s="1" t="s">
        <v>43</v>
      </c>
      <c r="S828" s="33" t="s">
        <v>248</v>
      </c>
      <c r="T828" s="47" t="s">
        <v>965</v>
      </c>
      <c r="U828" s="47" t="s">
        <v>20</v>
      </c>
      <c r="V828" s="47" t="s">
        <v>20</v>
      </c>
      <c r="W828" s="47" t="s">
        <v>967</v>
      </c>
      <c r="X828" s="47" t="s">
        <v>965</v>
      </c>
      <c r="Y828" s="47" t="s">
        <v>965</v>
      </c>
      <c r="Z828" s="47" t="s">
        <v>965</v>
      </c>
      <c r="AA828" s="47" t="s">
        <v>965</v>
      </c>
      <c r="AB828" s="47" t="s">
        <v>20</v>
      </c>
      <c r="AC828" s="47" t="s">
        <v>20</v>
      </c>
      <c r="AD828" s="47" t="s">
        <v>965</v>
      </c>
      <c r="AE828" s="47" t="s">
        <v>965</v>
      </c>
      <c r="AF828" s="47" t="s">
        <v>965</v>
      </c>
      <c r="AG828" s="47" t="s">
        <v>965</v>
      </c>
      <c r="AH828" s="47" t="s">
        <v>965</v>
      </c>
      <c r="AI828" s="47" t="s">
        <v>20</v>
      </c>
      <c r="AJ828" s="47" t="s">
        <v>20</v>
      </c>
      <c r="AK828" s="47" t="s">
        <v>965</v>
      </c>
      <c r="AL828" s="47" t="s">
        <v>965</v>
      </c>
      <c r="AM828" s="47" t="s">
        <v>965</v>
      </c>
      <c r="AN828" s="47" t="s">
        <v>965</v>
      </c>
      <c r="AO828" s="47" t="s">
        <v>965</v>
      </c>
      <c r="AP828" s="47" t="s">
        <v>20</v>
      </c>
      <c r="AQ828" s="47" t="s">
        <v>20</v>
      </c>
      <c r="AR828" s="47" t="s">
        <v>20</v>
      </c>
      <c r="AS828" s="47" t="s">
        <v>965</v>
      </c>
      <c r="AT828" s="47" t="s">
        <v>965</v>
      </c>
      <c r="AU828" s="47" t="s">
        <v>965</v>
      </c>
      <c r="AV828" s="47" t="s">
        <v>967</v>
      </c>
      <c r="AW828" s="47" t="s">
        <v>20</v>
      </c>
      <c r="AX828" s="47" t="s">
        <v>20</v>
      </c>
      <c r="AY828" s="42">
        <f>COUNTIFS($T828:$AX828,"P")</f>
        <v>18</v>
      </c>
      <c r="AZ828" s="42">
        <f>COUNTIFS($T828:$AX828,"HD")/2</f>
        <v>0</v>
      </c>
      <c r="BA828" s="42">
        <f>COUNTIFS($T828:$AX828,"DO")</f>
        <v>11</v>
      </c>
      <c r="BB828" s="1">
        <f>COUNTIFS($T828:$AX828,"UPL")</f>
        <v>0</v>
      </c>
      <c r="BC828" s="42">
        <f>COUNTIFS($T828:$AX828,"LWP")</f>
        <v>0</v>
      </c>
      <c r="BD828" s="42">
        <f>SUM(COUNTIFS($T828:$AX828,{"PAT","MAT"}))</f>
        <v>0</v>
      </c>
      <c r="BE828" s="42">
        <f>COUNTIFS($T828:$AX828,"HO")</f>
        <v>0</v>
      </c>
      <c r="BF828" s="42">
        <f>COUNTIFS($T828:$AX828,"NA")</f>
        <v>0</v>
      </c>
      <c r="BG828" s="42">
        <f>COUNTIFS($T828:$AX828,"PL")</f>
        <v>0</v>
      </c>
      <c r="BH828" s="42">
        <f>COUNTIFS($T828:$AX828,"CL")</f>
        <v>2</v>
      </c>
      <c r="BI828" s="42">
        <f>COUNTIFS($T828:$AX828,"BL")</f>
        <v>0</v>
      </c>
      <c r="BJ828" s="42">
        <f>COUNTIFS($T828:$AX828,"CO")</f>
        <v>0</v>
      </c>
      <c r="BK828" s="42">
        <f t="shared" si="75"/>
        <v>2</v>
      </c>
      <c r="BL828" s="42">
        <f t="shared" si="76"/>
        <v>1</v>
      </c>
      <c r="BM828" s="42">
        <f t="shared" si="77"/>
        <v>1</v>
      </c>
      <c r="BN828" s="42">
        <f>SUM(AY828:BJ828)+SUM(COUNTIFS(Q828:AX828,{"TERM","RESIGNED"}))</f>
        <v>31</v>
      </c>
      <c r="BO828" s="1" t="s">
        <v>45</v>
      </c>
      <c r="BP828" s="42" t="s">
        <v>1020</v>
      </c>
      <c r="BQ828" s="34"/>
    </row>
    <row r="829" spans="1:69" x14ac:dyDescent="0.25">
      <c r="A829" s="32">
        <f t="shared" si="78"/>
        <v>827</v>
      </c>
      <c r="B829" s="1" t="s">
        <v>172</v>
      </c>
      <c r="C829" s="1">
        <v>105215</v>
      </c>
      <c r="D829" s="27">
        <v>105215</v>
      </c>
      <c r="E829" s="1" t="s">
        <v>945</v>
      </c>
      <c r="F829" s="34" t="s">
        <v>1009</v>
      </c>
      <c r="G829" s="34" t="s">
        <v>190</v>
      </c>
      <c r="H829" s="30">
        <v>45040</v>
      </c>
      <c r="I829" s="30" t="s">
        <v>39</v>
      </c>
      <c r="J829" s="30" t="s">
        <v>39</v>
      </c>
      <c r="K829" s="42">
        <f t="shared" ca="1" si="73"/>
        <v>262</v>
      </c>
      <c r="L829" s="44" t="str">
        <f t="shared" si="74"/>
        <v>Billable</v>
      </c>
      <c r="M829" s="34" t="s">
        <v>187</v>
      </c>
      <c r="N829" s="1" t="s">
        <v>41</v>
      </c>
      <c r="O829" s="1" t="s">
        <v>42</v>
      </c>
      <c r="P829" s="1"/>
      <c r="Q829" s="1"/>
      <c r="R829" s="1" t="s">
        <v>43</v>
      </c>
      <c r="S829" s="33" t="s">
        <v>239</v>
      </c>
      <c r="T829" s="47" t="s">
        <v>965</v>
      </c>
      <c r="U829" s="47" t="s">
        <v>20</v>
      </c>
      <c r="V829" s="47" t="s">
        <v>20</v>
      </c>
      <c r="W829" s="47" t="s">
        <v>965</v>
      </c>
      <c r="X829" s="47" t="s">
        <v>965</v>
      </c>
      <c r="Y829" s="47" t="s">
        <v>965</v>
      </c>
      <c r="Z829" s="47" t="s">
        <v>965</v>
      </c>
      <c r="AA829" s="47" t="s">
        <v>965</v>
      </c>
      <c r="AB829" s="47" t="s">
        <v>20</v>
      </c>
      <c r="AC829" s="47" t="s">
        <v>20</v>
      </c>
      <c r="AD829" s="47" t="s">
        <v>965</v>
      </c>
      <c r="AE829" s="47" t="s">
        <v>965</v>
      </c>
      <c r="AF829" s="47" t="s">
        <v>965</v>
      </c>
      <c r="AG829" s="47" t="s">
        <v>965</v>
      </c>
      <c r="AH829" s="47" t="s">
        <v>965</v>
      </c>
      <c r="AI829" s="47" t="s">
        <v>20</v>
      </c>
      <c r="AJ829" s="47" t="s">
        <v>20</v>
      </c>
      <c r="AK829" s="47" t="s">
        <v>965</v>
      </c>
      <c r="AL829" s="47" t="s">
        <v>965</v>
      </c>
      <c r="AM829" s="47" t="s">
        <v>965</v>
      </c>
      <c r="AN829" s="47" t="s">
        <v>965</v>
      </c>
      <c r="AO829" s="47" t="s">
        <v>965</v>
      </c>
      <c r="AP829" s="47" t="s">
        <v>20</v>
      </c>
      <c r="AQ829" s="47" t="s">
        <v>20</v>
      </c>
      <c r="AR829" s="47" t="s">
        <v>20</v>
      </c>
      <c r="AS829" s="47" t="s">
        <v>965</v>
      </c>
      <c r="AT829" s="47" t="s">
        <v>965</v>
      </c>
      <c r="AU829" s="47" t="s">
        <v>965</v>
      </c>
      <c r="AV829" s="47" t="s">
        <v>967</v>
      </c>
      <c r="AW829" s="47" t="s">
        <v>20</v>
      </c>
      <c r="AX829" s="47" t="s">
        <v>20</v>
      </c>
      <c r="AY829" s="42">
        <f>COUNTIFS($T829:$AX829,"P")</f>
        <v>19</v>
      </c>
      <c r="AZ829" s="42">
        <f>COUNTIFS($T829:$AX829,"HD")/2</f>
        <v>0</v>
      </c>
      <c r="BA829" s="42">
        <f>COUNTIFS($T829:$AX829,"DO")</f>
        <v>11</v>
      </c>
      <c r="BB829" s="1">
        <f>COUNTIFS($T829:$AX829,"UPL")</f>
        <v>0</v>
      </c>
      <c r="BC829" s="42">
        <f>COUNTIFS($T829:$AX829,"LWP")</f>
        <v>0</v>
      </c>
      <c r="BD829" s="42">
        <f>SUM(COUNTIFS($T829:$AX829,{"PAT","MAT"}))</f>
        <v>0</v>
      </c>
      <c r="BE829" s="42">
        <f>COUNTIFS($T829:$AX829,"HO")</f>
        <v>0</v>
      </c>
      <c r="BF829" s="42">
        <f>COUNTIFS($T829:$AX829,"NA")</f>
        <v>0</v>
      </c>
      <c r="BG829" s="42">
        <f>COUNTIFS($T829:$AX829,"PL")</f>
        <v>0</v>
      </c>
      <c r="BH829" s="42">
        <f>COUNTIFS($T829:$AX829,"CL")</f>
        <v>1</v>
      </c>
      <c r="BI829" s="42">
        <f>COUNTIFS($T829:$AX829,"BL")</f>
        <v>0</v>
      </c>
      <c r="BJ829" s="42">
        <f>COUNTIFS($T829:$AX829,"CO")</f>
        <v>0</v>
      </c>
      <c r="BK829" s="42">
        <f t="shared" si="75"/>
        <v>1</v>
      </c>
      <c r="BL829" s="42">
        <f t="shared" si="76"/>
        <v>1</v>
      </c>
      <c r="BM829" s="42">
        <f t="shared" si="77"/>
        <v>1</v>
      </c>
      <c r="BN829" s="42">
        <f>SUM(AY829:BJ829)+SUM(COUNTIFS(Q829:AX829,{"TERM","RESIGNED"}))</f>
        <v>31</v>
      </c>
      <c r="BO829" s="1" t="s">
        <v>45</v>
      </c>
      <c r="BP829" s="42" t="s">
        <v>1018</v>
      </c>
      <c r="BQ829" s="34"/>
    </row>
    <row r="830" spans="1:69" x14ac:dyDescent="0.25">
      <c r="A830" s="32">
        <f t="shared" si="78"/>
        <v>828</v>
      </c>
      <c r="B830" s="1" t="s">
        <v>172</v>
      </c>
      <c r="C830" s="1">
        <v>105223</v>
      </c>
      <c r="D830" s="27">
        <v>105223</v>
      </c>
      <c r="E830" s="1" t="s">
        <v>946</v>
      </c>
      <c r="F830" s="34" t="s">
        <v>1010</v>
      </c>
      <c r="G830" s="34" t="s">
        <v>190</v>
      </c>
      <c r="H830" s="30">
        <v>45040</v>
      </c>
      <c r="I830" s="30" t="s">
        <v>39</v>
      </c>
      <c r="J830" s="30" t="s">
        <v>39</v>
      </c>
      <c r="K830" s="42">
        <f t="shared" ca="1" si="73"/>
        <v>262</v>
      </c>
      <c r="L830" s="44" t="str">
        <f t="shared" si="74"/>
        <v>Billable</v>
      </c>
      <c r="M830" s="34" t="s">
        <v>187</v>
      </c>
      <c r="N830" s="1" t="s">
        <v>41</v>
      </c>
      <c r="O830" s="1" t="s">
        <v>42</v>
      </c>
      <c r="P830" s="1"/>
      <c r="Q830" s="1"/>
      <c r="R830" s="1" t="s">
        <v>43</v>
      </c>
      <c r="S830" s="33" t="s">
        <v>235</v>
      </c>
      <c r="T830" s="47" t="s">
        <v>970</v>
      </c>
      <c r="U830" s="47" t="s">
        <v>20</v>
      </c>
      <c r="V830" s="47" t="s">
        <v>20</v>
      </c>
      <c r="W830" s="47" t="s">
        <v>965</v>
      </c>
      <c r="X830" s="47" t="s">
        <v>965</v>
      </c>
      <c r="Y830" s="47" t="s">
        <v>965</v>
      </c>
      <c r="Z830" s="47" t="s">
        <v>965</v>
      </c>
      <c r="AA830" s="47" t="s">
        <v>965</v>
      </c>
      <c r="AB830" s="47" t="s">
        <v>20</v>
      </c>
      <c r="AC830" s="47" t="s">
        <v>20</v>
      </c>
      <c r="AD830" s="47" t="s">
        <v>965</v>
      </c>
      <c r="AE830" s="47" t="s">
        <v>965</v>
      </c>
      <c r="AF830" s="47" t="s">
        <v>965</v>
      </c>
      <c r="AG830" s="47" t="s">
        <v>965</v>
      </c>
      <c r="AH830" s="47" t="s">
        <v>965</v>
      </c>
      <c r="AI830" s="47" t="s">
        <v>20</v>
      </c>
      <c r="AJ830" s="47" t="s">
        <v>20</v>
      </c>
      <c r="AK830" s="47" t="s">
        <v>965</v>
      </c>
      <c r="AL830" s="47" t="s">
        <v>965</v>
      </c>
      <c r="AM830" s="47" t="s">
        <v>965</v>
      </c>
      <c r="AN830" s="47" t="s">
        <v>965</v>
      </c>
      <c r="AO830" s="47" t="s">
        <v>968</v>
      </c>
      <c r="AP830" s="47" t="s">
        <v>20</v>
      </c>
      <c r="AQ830" s="47" t="s">
        <v>20</v>
      </c>
      <c r="AR830" s="47" t="s">
        <v>20</v>
      </c>
      <c r="AS830" s="47" t="s">
        <v>967</v>
      </c>
      <c r="AT830" s="47" t="s">
        <v>965</v>
      </c>
      <c r="AU830" s="47" t="s">
        <v>967</v>
      </c>
      <c r="AV830" s="47" t="s">
        <v>967</v>
      </c>
      <c r="AW830" s="47" t="s">
        <v>20</v>
      </c>
      <c r="AX830" s="47" t="s">
        <v>20</v>
      </c>
      <c r="AY830" s="42">
        <f>COUNTIFS($T830:$AX830,"P")</f>
        <v>15</v>
      </c>
      <c r="AZ830" s="42">
        <f>COUNTIFS($T830:$AX830,"HD")/2</f>
        <v>0</v>
      </c>
      <c r="BA830" s="42">
        <f>COUNTIFS($T830:$AX830,"DO")</f>
        <v>11</v>
      </c>
      <c r="BB830" s="1">
        <f>COUNTIFS($T830:$AX830,"UPL")</f>
        <v>0</v>
      </c>
      <c r="BC830" s="42">
        <f>COUNTIFS($T830:$AX830,"LWP")</f>
        <v>0</v>
      </c>
      <c r="BD830" s="42">
        <f>SUM(COUNTIFS($T830:$AX830,{"PAT","MAT"}))</f>
        <v>0</v>
      </c>
      <c r="BE830" s="42">
        <f>COUNTIFS($T830:$AX830,"HO")</f>
        <v>0</v>
      </c>
      <c r="BF830" s="42">
        <f>COUNTIFS($T830:$AX830,"NA")</f>
        <v>0</v>
      </c>
      <c r="BG830" s="42">
        <f>COUNTIFS($T830:$AX830,"PL")</f>
        <v>1</v>
      </c>
      <c r="BH830" s="42">
        <f>COUNTIFS($T830:$AX830,"CL")</f>
        <v>3</v>
      </c>
      <c r="BI830" s="42">
        <f>COUNTIFS($T830:$AX830,"BL")</f>
        <v>1</v>
      </c>
      <c r="BJ830" s="42">
        <f>COUNTIFS($T830:$AX830,"CO")</f>
        <v>0</v>
      </c>
      <c r="BK830" s="42">
        <f t="shared" si="75"/>
        <v>5</v>
      </c>
      <c r="BL830" s="42">
        <f t="shared" si="76"/>
        <v>0</v>
      </c>
      <c r="BM830" s="42">
        <f t="shared" si="77"/>
        <v>1</v>
      </c>
      <c r="BN830" s="42">
        <f>SUM(AY830:BJ830)+SUM(COUNTIFS(Q830:AX830,{"TERM","RESIGNED"}))</f>
        <v>31</v>
      </c>
      <c r="BO830" s="1" t="s">
        <v>45</v>
      </c>
      <c r="BP830" s="42" t="s">
        <v>1018</v>
      </c>
      <c r="BQ830" s="34"/>
    </row>
    <row r="831" spans="1:69" x14ac:dyDescent="0.25">
      <c r="A831" s="32">
        <f t="shared" si="78"/>
        <v>829</v>
      </c>
      <c r="B831" s="1" t="s">
        <v>172</v>
      </c>
      <c r="C831" s="1">
        <v>105225</v>
      </c>
      <c r="D831" s="27">
        <v>105225</v>
      </c>
      <c r="E831" s="1" t="s">
        <v>946</v>
      </c>
      <c r="F831" s="34" t="s">
        <v>1005</v>
      </c>
      <c r="G831" s="34" t="s">
        <v>162</v>
      </c>
      <c r="H831" s="30">
        <v>45040</v>
      </c>
      <c r="I831" s="30" t="s">
        <v>39</v>
      </c>
      <c r="J831" s="30" t="s">
        <v>39</v>
      </c>
      <c r="K831" s="42">
        <f t="shared" ca="1" si="73"/>
        <v>262</v>
      </c>
      <c r="L831" s="44" t="str">
        <f t="shared" si="74"/>
        <v>Billable</v>
      </c>
      <c r="M831" s="34" t="s">
        <v>124</v>
      </c>
      <c r="N831" s="1" t="s">
        <v>41</v>
      </c>
      <c r="O831" s="1" t="s">
        <v>42</v>
      </c>
      <c r="P831" s="1"/>
      <c r="Q831" s="1"/>
      <c r="R831" s="1" t="s">
        <v>43</v>
      </c>
      <c r="S831" s="33" t="s">
        <v>163</v>
      </c>
      <c r="T831" s="47" t="s">
        <v>965</v>
      </c>
      <c r="U831" s="47" t="s">
        <v>20</v>
      </c>
      <c r="V831" s="47" t="s">
        <v>20</v>
      </c>
      <c r="W831" s="47" t="s">
        <v>965</v>
      </c>
      <c r="X831" s="47" t="s">
        <v>967</v>
      </c>
      <c r="Y831" s="47" t="s">
        <v>965</v>
      </c>
      <c r="Z831" s="47" t="s">
        <v>965</v>
      </c>
      <c r="AA831" s="47" t="s">
        <v>965</v>
      </c>
      <c r="AB831" s="47" t="s">
        <v>20</v>
      </c>
      <c r="AC831" s="47" t="s">
        <v>20</v>
      </c>
      <c r="AD831" s="47" t="s">
        <v>968</v>
      </c>
      <c r="AE831" s="47" t="s">
        <v>968</v>
      </c>
      <c r="AF831" s="47" t="s">
        <v>965</v>
      </c>
      <c r="AG831" s="47" t="s">
        <v>965</v>
      </c>
      <c r="AH831" s="47" t="s">
        <v>965</v>
      </c>
      <c r="AI831" s="47" t="s">
        <v>20</v>
      </c>
      <c r="AJ831" s="47" t="s">
        <v>20</v>
      </c>
      <c r="AK831" s="47" t="s">
        <v>965</v>
      </c>
      <c r="AL831" s="47" t="s">
        <v>965</v>
      </c>
      <c r="AM831" s="47" t="s">
        <v>965</v>
      </c>
      <c r="AN831" s="47" t="s">
        <v>965</v>
      </c>
      <c r="AO831" s="47" t="s">
        <v>965</v>
      </c>
      <c r="AP831" s="47" t="s">
        <v>20</v>
      </c>
      <c r="AQ831" s="47" t="s">
        <v>20</v>
      </c>
      <c r="AR831" s="47" t="s">
        <v>20</v>
      </c>
      <c r="AS831" s="47" t="s">
        <v>965</v>
      </c>
      <c r="AT831" s="47" t="s">
        <v>965</v>
      </c>
      <c r="AU831" s="47" t="s">
        <v>965</v>
      </c>
      <c r="AV831" s="47" t="s">
        <v>965</v>
      </c>
      <c r="AW831" s="47" t="s">
        <v>20</v>
      </c>
      <c r="AX831" s="47" t="s">
        <v>20</v>
      </c>
      <c r="AY831" s="42">
        <f>COUNTIFS($T831:$AX831,"P")</f>
        <v>17</v>
      </c>
      <c r="AZ831" s="42">
        <f>COUNTIFS($T831:$AX831,"HD")/2</f>
        <v>0</v>
      </c>
      <c r="BA831" s="42">
        <f>COUNTIFS($T831:$AX831,"DO")</f>
        <v>11</v>
      </c>
      <c r="BB831" s="1">
        <f>COUNTIFS($T831:$AX831,"UPL")</f>
        <v>0</v>
      </c>
      <c r="BC831" s="42">
        <f>COUNTIFS($T831:$AX831,"LWP")</f>
        <v>0</v>
      </c>
      <c r="BD831" s="42">
        <f>SUM(COUNTIFS($T831:$AX831,{"PAT","MAT"}))</f>
        <v>0</v>
      </c>
      <c r="BE831" s="42">
        <f>COUNTIFS($T831:$AX831,"HO")</f>
        <v>0</v>
      </c>
      <c r="BF831" s="42">
        <f>COUNTIFS($T831:$AX831,"NA")</f>
        <v>0</v>
      </c>
      <c r="BG831" s="42">
        <f>COUNTIFS($T831:$AX831,"PL")</f>
        <v>2</v>
      </c>
      <c r="BH831" s="42">
        <f>COUNTIFS($T831:$AX831,"CL")</f>
        <v>1</v>
      </c>
      <c r="BI831" s="42">
        <f>COUNTIFS($T831:$AX831,"BL")</f>
        <v>0</v>
      </c>
      <c r="BJ831" s="42">
        <f>COUNTIFS($T831:$AX831,"CO")</f>
        <v>0</v>
      </c>
      <c r="BK831" s="42">
        <f t="shared" si="75"/>
        <v>3</v>
      </c>
      <c r="BL831" s="42">
        <f t="shared" si="76"/>
        <v>1</v>
      </c>
      <c r="BM831" s="42">
        <f t="shared" si="77"/>
        <v>1</v>
      </c>
      <c r="BN831" s="42">
        <f>SUM(AY831:BJ831)+SUM(COUNTIFS(Q831:AX831,{"TERM","RESIGNED"}))</f>
        <v>31</v>
      </c>
      <c r="BO831" s="1" t="s">
        <v>45</v>
      </c>
      <c r="BP831" s="42" t="s">
        <v>1020</v>
      </c>
      <c r="BQ831" s="34"/>
    </row>
    <row r="832" spans="1:69" x14ac:dyDescent="0.25">
      <c r="A832" s="32">
        <f t="shared" si="78"/>
        <v>830</v>
      </c>
      <c r="B832" s="1" t="s">
        <v>172</v>
      </c>
      <c r="C832" s="1">
        <v>105227</v>
      </c>
      <c r="D832" s="27">
        <v>105227</v>
      </c>
      <c r="E832" s="1" t="s">
        <v>946</v>
      </c>
      <c r="F832" s="34" t="s">
        <v>1011</v>
      </c>
      <c r="G832" s="34" t="s">
        <v>162</v>
      </c>
      <c r="H832" s="30">
        <v>45040</v>
      </c>
      <c r="I832" s="30" t="s">
        <v>39</v>
      </c>
      <c r="J832" s="30" t="s">
        <v>39</v>
      </c>
      <c r="K832" s="42">
        <f t="shared" ca="1" si="73"/>
        <v>262</v>
      </c>
      <c r="L832" s="44" t="str">
        <f t="shared" si="74"/>
        <v>Billable</v>
      </c>
      <c r="M832" s="34" t="s">
        <v>124</v>
      </c>
      <c r="N832" s="1" t="s">
        <v>41</v>
      </c>
      <c r="O832" s="1" t="s">
        <v>42</v>
      </c>
      <c r="P832" s="1"/>
      <c r="Q832" s="1"/>
      <c r="R832" s="1" t="s">
        <v>43</v>
      </c>
      <c r="S832" s="33" t="s">
        <v>142</v>
      </c>
      <c r="T832" s="47" t="s">
        <v>965</v>
      </c>
      <c r="U832" s="47" t="s">
        <v>20</v>
      </c>
      <c r="V832" s="47" t="s">
        <v>20</v>
      </c>
      <c r="W832" s="47" t="s">
        <v>967</v>
      </c>
      <c r="X832" s="47" t="s">
        <v>965</v>
      </c>
      <c r="Y832" s="47" t="s">
        <v>965</v>
      </c>
      <c r="Z832" s="47" t="s">
        <v>965</v>
      </c>
      <c r="AA832" s="47" t="s">
        <v>965</v>
      </c>
      <c r="AB832" s="47" t="s">
        <v>20</v>
      </c>
      <c r="AC832" s="47" t="s">
        <v>20</v>
      </c>
      <c r="AD832" s="47" t="s">
        <v>967</v>
      </c>
      <c r="AE832" s="47" t="s">
        <v>967</v>
      </c>
      <c r="AF832" s="47" t="s">
        <v>965</v>
      </c>
      <c r="AG832" s="47" t="s">
        <v>965</v>
      </c>
      <c r="AH832" s="47" t="s">
        <v>965</v>
      </c>
      <c r="AI832" s="47" t="s">
        <v>20</v>
      </c>
      <c r="AJ832" s="47" t="s">
        <v>20</v>
      </c>
      <c r="AK832" s="47" t="s">
        <v>965</v>
      </c>
      <c r="AL832" s="47" t="s">
        <v>965</v>
      </c>
      <c r="AM832" s="47" t="s">
        <v>965</v>
      </c>
      <c r="AN832" s="47" t="s">
        <v>965</v>
      </c>
      <c r="AO832" s="47" t="s">
        <v>965</v>
      </c>
      <c r="AP832" s="47" t="s">
        <v>20</v>
      </c>
      <c r="AQ832" s="47" t="s">
        <v>20</v>
      </c>
      <c r="AR832" s="47" t="s">
        <v>20</v>
      </c>
      <c r="AS832" s="47" t="s">
        <v>965</v>
      </c>
      <c r="AT832" s="47" t="s">
        <v>965</v>
      </c>
      <c r="AU832" s="47" t="s">
        <v>967</v>
      </c>
      <c r="AV832" s="47" t="s">
        <v>21</v>
      </c>
      <c r="AW832" s="47" t="s">
        <v>20</v>
      </c>
      <c r="AX832" s="47" t="s">
        <v>20</v>
      </c>
      <c r="AY832" s="42">
        <f>COUNTIFS($T832:$AX832,"P")</f>
        <v>15</v>
      </c>
      <c r="AZ832" s="42">
        <f>COUNTIFS($T832:$AX832,"HD")/2</f>
        <v>0</v>
      </c>
      <c r="BA832" s="42">
        <f>COUNTIFS($T832:$AX832,"DO")</f>
        <v>11</v>
      </c>
      <c r="BB832" s="1">
        <f>COUNTIFS($T832:$AX832,"UPL")</f>
        <v>1</v>
      </c>
      <c r="BC832" s="42">
        <f>COUNTIFS($T832:$AX832,"LWP")</f>
        <v>0</v>
      </c>
      <c r="BD832" s="42">
        <f>SUM(COUNTIFS($T832:$AX832,{"PAT","MAT"}))</f>
        <v>0</v>
      </c>
      <c r="BE832" s="42">
        <f>COUNTIFS($T832:$AX832,"HO")</f>
        <v>0</v>
      </c>
      <c r="BF832" s="42">
        <f>COUNTIFS($T832:$AX832,"NA")</f>
        <v>0</v>
      </c>
      <c r="BG832" s="42">
        <f>COUNTIFS($T832:$AX832,"PL")</f>
        <v>0</v>
      </c>
      <c r="BH832" s="42">
        <f>COUNTIFS($T832:$AX832,"CL")</f>
        <v>4</v>
      </c>
      <c r="BI832" s="42">
        <f>COUNTIFS($T832:$AX832,"BL")</f>
        <v>0</v>
      </c>
      <c r="BJ832" s="42">
        <f>COUNTIFS($T832:$AX832,"CO")</f>
        <v>0</v>
      </c>
      <c r="BK832" s="42">
        <f t="shared" si="75"/>
        <v>4</v>
      </c>
      <c r="BL832" s="42">
        <f t="shared" si="76"/>
        <v>0</v>
      </c>
      <c r="BM832" s="42">
        <f t="shared" si="77"/>
        <v>1</v>
      </c>
      <c r="BN832" s="42">
        <f>SUM(AY832:BJ832)+SUM(COUNTIFS(Q832:AX832,{"TERM","RESIGNED"}))</f>
        <v>31</v>
      </c>
      <c r="BO832" s="1" t="s">
        <v>45</v>
      </c>
      <c r="BP832" s="42" t="s">
        <v>1020</v>
      </c>
      <c r="BQ832" s="34"/>
    </row>
    <row r="833" spans="1:69" x14ac:dyDescent="0.25">
      <c r="A833" s="32">
        <f t="shared" si="78"/>
        <v>831</v>
      </c>
      <c r="B833" s="1" t="s">
        <v>172</v>
      </c>
      <c r="C833" s="1">
        <v>105229</v>
      </c>
      <c r="D833" s="27">
        <v>105229</v>
      </c>
      <c r="E833" s="1" t="s">
        <v>945</v>
      </c>
      <c r="F833" s="34" t="s">
        <v>1006</v>
      </c>
      <c r="G833" s="34" t="s">
        <v>162</v>
      </c>
      <c r="H833" s="30">
        <v>45040</v>
      </c>
      <c r="I833" s="30" t="s">
        <v>39</v>
      </c>
      <c r="J833" s="30" t="s">
        <v>39</v>
      </c>
      <c r="K833" s="42">
        <f t="shared" ca="1" si="73"/>
        <v>262</v>
      </c>
      <c r="L833" s="44" t="str">
        <f t="shared" si="74"/>
        <v>Billable</v>
      </c>
      <c r="M833" s="34" t="s">
        <v>124</v>
      </c>
      <c r="N833" s="1" t="s">
        <v>41</v>
      </c>
      <c r="O833" s="1" t="s">
        <v>42</v>
      </c>
      <c r="P833" s="1"/>
      <c r="Q833" s="1"/>
      <c r="R833" s="1" t="s">
        <v>43</v>
      </c>
      <c r="S833" s="33" t="s">
        <v>142</v>
      </c>
      <c r="T833" s="47" t="s">
        <v>965</v>
      </c>
      <c r="U833" s="47" t="s">
        <v>20</v>
      </c>
      <c r="V833" s="47" t="s">
        <v>20</v>
      </c>
      <c r="W833" s="47" t="s">
        <v>965</v>
      </c>
      <c r="X833" s="47" t="s">
        <v>965</v>
      </c>
      <c r="Y833" s="47" t="s">
        <v>965</v>
      </c>
      <c r="Z833" s="47" t="s">
        <v>967</v>
      </c>
      <c r="AA833" s="47" t="s">
        <v>968</v>
      </c>
      <c r="AB833" s="47" t="s">
        <v>20</v>
      </c>
      <c r="AC833" s="47" t="s">
        <v>20</v>
      </c>
      <c r="AD833" s="47" t="s">
        <v>965</v>
      </c>
      <c r="AE833" s="47" t="s">
        <v>965</v>
      </c>
      <c r="AF833" s="47" t="s">
        <v>965</v>
      </c>
      <c r="AG833" s="47" t="s">
        <v>965</v>
      </c>
      <c r="AH833" s="47" t="s">
        <v>965</v>
      </c>
      <c r="AI833" s="47" t="s">
        <v>20</v>
      </c>
      <c r="AJ833" s="47" t="s">
        <v>20</v>
      </c>
      <c r="AK833" s="47" t="s">
        <v>965</v>
      </c>
      <c r="AL833" s="47" t="s">
        <v>965</v>
      </c>
      <c r="AM833" s="47" t="s">
        <v>965</v>
      </c>
      <c r="AN833" s="47" t="s">
        <v>965</v>
      </c>
      <c r="AO833" s="47" t="s">
        <v>965</v>
      </c>
      <c r="AP833" s="47" t="s">
        <v>20</v>
      </c>
      <c r="AQ833" s="47" t="s">
        <v>20</v>
      </c>
      <c r="AR833" s="47" t="s">
        <v>20</v>
      </c>
      <c r="AS833" s="47" t="s">
        <v>967</v>
      </c>
      <c r="AT833" s="47" t="s">
        <v>965</v>
      </c>
      <c r="AU833" s="47" t="s">
        <v>965</v>
      </c>
      <c r="AV833" s="47" t="s">
        <v>965</v>
      </c>
      <c r="AW833" s="47" t="s">
        <v>20</v>
      </c>
      <c r="AX833" s="47" t="s">
        <v>20</v>
      </c>
      <c r="AY833" s="42">
        <f>COUNTIFS($T833:$AX833,"P")</f>
        <v>17</v>
      </c>
      <c r="AZ833" s="42">
        <f>COUNTIFS($T833:$AX833,"HD")/2</f>
        <v>0</v>
      </c>
      <c r="BA833" s="42">
        <f>COUNTIFS($T833:$AX833,"DO")</f>
        <v>11</v>
      </c>
      <c r="BB833" s="1">
        <f>COUNTIFS($T833:$AX833,"UPL")</f>
        <v>0</v>
      </c>
      <c r="BC833" s="42">
        <f>COUNTIFS($T833:$AX833,"LWP")</f>
        <v>0</v>
      </c>
      <c r="BD833" s="42">
        <f>SUM(COUNTIFS($T833:$AX833,{"PAT","MAT"}))</f>
        <v>0</v>
      </c>
      <c r="BE833" s="42">
        <f>COUNTIFS($T833:$AX833,"HO")</f>
        <v>0</v>
      </c>
      <c r="BF833" s="42">
        <f>COUNTIFS($T833:$AX833,"NA")</f>
        <v>0</v>
      </c>
      <c r="BG833" s="42">
        <f>COUNTIFS($T833:$AX833,"PL")</f>
        <v>1</v>
      </c>
      <c r="BH833" s="42">
        <f>COUNTIFS($T833:$AX833,"CL")</f>
        <v>2</v>
      </c>
      <c r="BI833" s="42">
        <f>COUNTIFS($T833:$AX833,"BL")</f>
        <v>0</v>
      </c>
      <c r="BJ833" s="42">
        <f>COUNTIFS($T833:$AX833,"CO")</f>
        <v>0</v>
      </c>
      <c r="BK833" s="42">
        <f t="shared" si="75"/>
        <v>3</v>
      </c>
      <c r="BL833" s="42">
        <f t="shared" si="76"/>
        <v>1</v>
      </c>
      <c r="BM833" s="42">
        <f t="shared" si="77"/>
        <v>1</v>
      </c>
      <c r="BN833" s="42">
        <f>SUM(AY833:BJ833)+SUM(COUNTIFS(Q833:AX833,{"TERM","RESIGNED"}))</f>
        <v>31</v>
      </c>
      <c r="BO833" s="1" t="s">
        <v>45</v>
      </c>
      <c r="BP833" s="42" t="s">
        <v>1020</v>
      </c>
      <c r="BQ833" s="34"/>
    </row>
    <row r="834" spans="1:69" x14ac:dyDescent="0.25">
      <c r="A834" s="32">
        <f t="shared" si="78"/>
        <v>832</v>
      </c>
      <c r="B834" s="1" t="s">
        <v>172</v>
      </c>
      <c r="C834" s="1">
        <v>105231</v>
      </c>
      <c r="D834" s="27">
        <v>105231</v>
      </c>
      <c r="E834" s="1" t="s">
        <v>945</v>
      </c>
      <c r="F834" s="34" t="s">
        <v>1033</v>
      </c>
      <c r="G834" s="34" t="s">
        <v>162</v>
      </c>
      <c r="H834" s="30">
        <v>45040</v>
      </c>
      <c r="I834" s="30" t="s">
        <v>39</v>
      </c>
      <c r="J834" s="30" t="s">
        <v>39</v>
      </c>
      <c r="K834" s="42">
        <f t="shared" ca="1" si="73"/>
        <v>262</v>
      </c>
      <c r="L834" s="44" t="str">
        <f t="shared" si="74"/>
        <v>Billable</v>
      </c>
      <c r="M834" s="34" t="s">
        <v>124</v>
      </c>
      <c r="N834" s="1" t="s">
        <v>41</v>
      </c>
      <c r="O834" s="1" t="s">
        <v>42</v>
      </c>
      <c r="P834" s="1"/>
      <c r="Q834" s="1"/>
      <c r="R834" s="1" t="s">
        <v>43</v>
      </c>
      <c r="S834" s="33" t="s">
        <v>367</v>
      </c>
      <c r="T834" s="47" t="s">
        <v>965</v>
      </c>
      <c r="U834" s="47" t="s">
        <v>20</v>
      </c>
      <c r="V834" s="47" t="s">
        <v>20</v>
      </c>
      <c r="W834" s="47" t="s">
        <v>965</v>
      </c>
      <c r="X834" s="47" t="s">
        <v>965</v>
      </c>
      <c r="Y834" s="47" t="s">
        <v>965</v>
      </c>
      <c r="Z834" s="47" t="s">
        <v>965</v>
      </c>
      <c r="AA834" s="47" t="s">
        <v>965</v>
      </c>
      <c r="AB834" s="47" t="s">
        <v>20</v>
      </c>
      <c r="AC834" s="47" t="s">
        <v>20</v>
      </c>
      <c r="AD834" s="47" t="s">
        <v>965</v>
      </c>
      <c r="AE834" s="47" t="s">
        <v>965</v>
      </c>
      <c r="AF834" s="47" t="s">
        <v>965</v>
      </c>
      <c r="AG834" s="47" t="s">
        <v>965</v>
      </c>
      <c r="AH834" s="47" t="s">
        <v>965</v>
      </c>
      <c r="AI834" s="47" t="s">
        <v>20</v>
      </c>
      <c r="AJ834" s="47" t="s">
        <v>20</v>
      </c>
      <c r="AK834" s="47" t="s">
        <v>968</v>
      </c>
      <c r="AL834" s="47" t="s">
        <v>968</v>
      </c>
      <c r="AM834" s="47" t="s">
        <v>968</v>
      </c>
      <c r="AN834" s="47" t="s">
        <v>967</v>
      </c>
      <c r="AO834" s="47" t="s">
        <v>967</v>
      </c>
      <c r="AP834" s="47" t="s">
        <v>20</v>
      </c>
      <c r="AQ834" s="47" t="s">
        <v>20</v>
      </c>
      <c r="AR834" s="47" t="s">
        <v>20</v>
      </c>
      <c r="AS834" s="47" t="s">
        <v>21</v>
      </c>
      <c r="AT834" s="47" t="s">
        <v>965</v>
      </c>
      <c r="AU834" s="47" t="s">
        <v>965</v>
      </c>
      <c r="AV834" s="47" t="s">
        <v>965</v>
      </c>
      <c r="AW834" s="47" t="s">
        <v>20</v>
      </c>
      <c r="AX834" s="47" t="s">
        <v>20</v>
      </c>
      <c r="AY834" s="42">
        <f>COUNTIFS($T834:$AX834,"P")</f>
        <v>14</v>
      </c>
      <c r="AZ834" s="42">
        <f>COUNTIFS($T834:$AX834,"HD")/2</f>
        <v>0</v>
      </c>
      <c r="BA834" s="42">
        <f>COUNTIFS($T834:$AX834,"DO")</f>
        <v>11</v>
      </c>
      <c r="BB834" s="1">
        <f>COUNTIFS($T834:$AX834,"UPL")</f>
        <v>1</v>
      </c>
      <c r="BC834" s="42">
        <f>COUNTIFS($T834:$AX834,"LWP")</f>
        <v>0</v>
      </c>
      <c r="BD834" s="42">
        <f>SUM(COUNTIFS($T834:$AX834,{"PAT","MAT"}))</f>
        <v>0</v>
      </c>
      <c r="BE834" s="42">
        <f>COUNTIFS($T834:$AX834,"HO")</f>
        <v>0</v>
      </c>
      <c r="BF834" s="42">
        <f>COUNTIFS($T834:$AX834,"NA")</f>
        <v>0</v>
      </c>
      <c r="BG834" s="42">
        <f>COUNTIFS($T834:$AX834,"PL")</f>
        <v>3</v>
      </c>
      <c r="BH834" s="42">
        <f>COUNTIFS($T834:$AX834,"CL")</f>
        <v>2</v>
      </c>
      <c r="BI834" s="42">
        <f>COUNTIFS($T834:$AX834,"BL")</f>
        <v>0</v>
      </c>
      <c r="BJ834" s="42">
        <f>COUNTIFS($T834:$AX834,"CO")</f>
        <v>0</v>
      </c>
      <c r="BK834" s="42">
        <f t="shared" si="75"/>
        <v>5</v>
      </c>
      <c r="BL834" s="42">
        <f t="shared" si="76"/>
        <v>0</v>
      </c>
      <c r="BM834" s="42">
        <f t="shared" si="77"/>
        <v>1</v>
      </c>
      <c r="BN834" s="42">
        <f>SUM(AY834:BJ834)+SUM(COUNTIFS(Q834:AX834,{"TERM","RESIGNED"}))</f>
        <v>31</v>
      </c>
      <c r="BO834" s="1" t="s">
        <v>45</v>
      </c>
      <c r="BP834" s="42" t="s">
        <v>1020</v>
      </c>
      <c r="BQ834" s="34"/>
    </row>
    <row r="835" spans="1:69" x14ac:dyDescent="0.25">
      <c r="A835" s="32">
        <f t="shared" si="78"/>
        <v>833</v>
      </c>
      <c r="B835" s="1" t="s">
        <v>172</v>
      </c>
      <c r="C835" s="1">
        <v>105236</v>
      </c>
      <c r="D835" s="27">
        <v>105236</v>
      </c>
      <c r="E835" s="1" t="s">
        <v>946</v>
      </c>
      <c r="F835" s="34" t="s">
        <v>1004</v>
      </c>
      <c r="G835" s="34" t="s">
        <v>190</v>
      </c>
      <c r="H835" s="30">
        <v>45040</v>
      </c>
      <c r="I835" s="30" t="s">
        <v>39</v>
      </c>
      <c r="J835" s="30" t="s">
        <v>39</v>
      </c>
      <c r="K835" s="42">
        <f t="shared" ref="K835:K898" ca="1" si="79">IF(O835="ACTIVE",(TODAY()-H835),(J835-H835))</f>
        <v>262</v>
      </c>
      <c r="L835" s="44" t="str">
        <f t="shared" ref="L835:L898" si="80">IF(OR(M835="Email Verification",M835="Operations",M835="OJT",M835="Bottom Quartile Group",M835="Training"),"Billable","Non Billable")</f>
        <v>Billable</v>
      </c>
      <c r="M835" s="34" t="s">
        <v>187</v>
      </c>
      <c r="N835" s="1" t="s">
        <v>41</v>
      </c>
      <c r="O835" s="1" t="s">
        <v>42</v>
      </c>
      <c r="P835" s="1"/>
      <c r="Q835" s="1"/>
      <c r="R835" s="1" t="s">
        <v>43</v>
      </c>
      <c r="S835" s="33" t="s">
        <v>311</v>
      </c>
      <c r="T835" s="47" t="s">
        <v>965</v>
      </c>
      <c r="U835" s="47" t="s">
        <v>20</v>
      </c>
      <c r="V835" s="47" t="s">
        <v>20</v>
      </c>
      <c r="W835" s="47" t="s">
        <v>965</v>
      </c>
      <c r="X835" s="47" t="s">
        <v>965</v>
      </c>
      <c r="Y835" s="47" t="s">
        <v>965</v>
      </c>
      <c r="Z835" s="47" t="s">
        <v>965</v>
      </c>
      <c r="AA835" s="47" t="s">
        <v>965</v>
      </c>
      <c r="AB835" s="47" t="s">
        <v>20</v>
      </c>
      <c r="AC835" s="47" t="s">
        <v>20</v>
      </c>
      <c r="AD835" s="47" t="s">
        <v>965</v>
      </c>
      <c r="AE835" s="47" t="s">
        <v>965</v>
      </c>
      <c r="AF835" s="47" t="s">
        <v>965</v>
      </c>
      <c r="AG835" s="47" t="s">
        <v>965</v>
      </c>
      <c r="AH835" s="47" t="s">
        <v>965</v>
      </c>
      <c r="AI835" s="47" t="s">
        <v>20</v>
      </c>
      <c r="AJ835" s="47" t="s">
        <v>20</v>
      </c>
      <c r="AK835" s="47" t="s">
        <v>965</v>
      </c>
      <c r="AL835" s="47" t="s">
        <v>965</v>
      </c>
      <c r="AM835" s="47" t="s">
        <v>965</v>
      </c>
      <c r="AN835" s="47" t="s">
        <v>965</v>
      </c>
      <c r="AO835" s="47" t="s">
        <v>965</v>
      </c>
      <c r="AP835" s="47" t="s">
        <v>20</v>
      </c>
      <c r="AQ835" s="47" t="s">
        <v>20</v>
      </c>
      <c r="AR835" s="47" t="s">
        <v>20</v>
      </c>
      <c r="AS835" s="47" t="s">
        <v>967</v>
      </c>
      <c r="AT835" s="47" t="s">
        <v>965</v>
      </c>
      <c r="AU835" s="47" t="s">
        <v>965</v>
      </c>
      <c r="AV835" s="47" t="s">
        <v>967</v>
      </c>
      <c r="AW835" s="47" t="s">
        <v>20</v>
      </c>
      <c r="AX835" s="47" t="s">
        <v>20</v>
      </c>
      <c r="AY835" s="42">
        <f>COUNTIFS($T835:$AX835,"P")</f>
        <v>18</v>
      </c>
      <c r="AZ835" s="42">
        <f>COUNTIFS($T835:$AX835,"HD")/2</f>
        <v>0</v>
      </c>
      <c r="BA835" s="42">
        <f>COUNTIFS($T835:$AX835,"DO")</f>
        <v>11</v>
      </c>
      <c r="BB835" s="1">
        <f>COUNTIFS($T835:$AX835,"UPL")</f>
        <v>0</v>
      </c>
      <c r="BC835" s="42">
        <f>COUNTIFS($T835:$AX835,"LWP")</f>
        <v>0</v>
      </c>
      <c r="BD835" s="42">
        <f>SUM(COUNTIFS($T835:$AX835,{"PAT","MAT"}))</f>
        <v>0</v>
      </c>
      <c r="BE835" s="42">
        <f>COUNTIFS($T835:$AX835,"HO")</f>
        <v>0</v>
      </c>
      <c r="BF835" s="42">
        <f>COUNTIFS($T835:$AX835,"NA")</f>
        <v>0</v>
      </c>
      <c r="BG835" s="42">
        <f>COUNTIFS($T835:$AX835,"PL")</f>
        <v>0</v>
      </c>
      <c r="BH835" s="42">
        <f>COUNTIFS($T835:$AX835,"CL")</f>
        <v>2</v>
      </c>
      <c r="BI835" s="42">
        <f>COUNTIFS($T835:$AX835,"BL")</f>
        <v>0</v>
      </c>
      <c r="BJ835" s="42">
        <f>COUNTIFS($T835:$AX835,"CO")</f>
        <v>0</v>
      </c>
      <c r="BK835" s="42">
        <f t="shared" ref="BK835:BK898" si="81">SUM(BG835:BJ835)</f>
        <v>2</v>
      </c>
      <c r="BL835" s="42">
        <f t="shared" ref="BL835:BL898" si="82">IF(SUM(AY835+AZ835)&gt;=17,1,0)</f>
        <v>1</v>
      </c>
      <c r="BM835" s="42">
        <f t="shared" ref="BM835:BM898" si="83">IF(SUM(AY835+AZ835)&gt;=13,1,0)</f>
        <v>1</v>
      </c>
      <c r="BN835" s="42">
        <f>SUM(AY835:BJ835)+SUM(COUNTIFS(Q835:AX835,{"TERM","RESIGNED"}))</f>
        <v>31</v>
      </c>
      <c r="BO835" s="1" t="s">
        <v>45</v>
      </c>
      <c r="BP835" s="42" t="s">
        <v>1018</v>
      </c>
      <c r="BQ835" s="34"/>
    </row>
    <row r="836" spans="1:69" x14ac:dyDescent="0.25">
      <c r="A836" s="32">
        <f t="shared" si="78"/>
        <v>834</v>
      </c>
      <c r="B836" s="1" t="s">
        <v>172</v>
      </c>
      <c r="C836" s="1">
        <v>105237</v>
      </c>
      <c r="D836" s="27">
        <v>105237</v>
      </c>
      <c r="E836" s="1" t="s">
        <v>946</v>
      </c>
      <c r="F836" s="34" t="s">
        <v>1014</v>
      </c>
      <c r="G836" s="34" t="s">
        <v>186</v>
      </c>
      <c r="H836" s="30">
        <v>45070</v>
      </c>
      <c r="I836" s="30" t="s">
        <v>39</v>
      </c>
      <c r="J836" s="30" t="s">
        <v>39</v>
      </c>
      <c r="K836" s="42">
        <f t="shared" ca="1" si="79"/>
        <v>232</v>
      </c>
      <c r="L836" s="44" t="str">
        <f t="shared" si="80"/>
        <v>Billable</v>
      </c>
      <c r="M836" s="34" t="s">
        <v>187</v>
      </c>
      <c r="N836" s="1" t="s">
        <v>41</v>
      </c>
      <c r="O836" s="1" t="s">
        <v>42</v>
      </c>
      <c r="P836" s="1"/>
      <c r="Q836" s="1"/>
      <c r="R836" s="1" t="s">
        <v>43</v>
      </c>
      <c r="S836" s="33" t="s">
        <v>443</v>
      </c>
      <c r="T836" s="47" t="s">
        <v>965</v>
      </c>
      <c r="U836" s="47" t="s">
        <v>20</v>
      </c>
      <c r="V836" s="47" t="s">
        <v>20</v>
      </c>
      <c r="W836" s="47" t="s">
        <v>965</v>
      </c>
      <c r="X836" s="47" t="s">
        <v>965</v>
      </c>
      <c r="Y836" s="47" t="s">
        <v>965</v>
      </c>
      <c r="Z836" s="47" t="s">
        <v>965</v>
      </c>
      <c r="AA836" s="47" t="s">
        <v>965</v>
      </c>
      <c r="AB836" s="47" t="s">
        <v>20</v>
      </c>
      <c r="AC836" s="47" t="s">
        <v>20</v>
      </c>
      <c r="AD836" s="47" t="s">
        <v>967</v>
      </c>
      <c r="AE836" s="47" t="s">
        <v>965</v>
      </c>
      <c r="AF836" s="47" t="s">
        <v>965</v>
      </c>
      <c r="AG836" s="47" t="s">
        <v>965</v>
      </c>
      <c r="AH836" s="47" t="s">
        <v>965</v>
      </c>
      <c r="AI836" s="47" t="s">
        <v>20</v>
      </c>
      <c r="AJ836" s="47" t="s">
        <v>20</v>
      </c>
      <c r="AK836" s="47" t="s">
        <v>965</v>
      </c>
      <c r="AL836" s="47" t="s">
        <v>965</v>
      </c>
      <c r="AM836" s="47" t="s">
        <v>965</v>
      </c>
      <c r="AN836" s="47" t="s">
        <v>965</v>
      </c>
      <c r="AO836" s="47" t="s">
        <v>965</v>
      </c>
      <c r="AP836" s="47" t="s">
        <v>20</v>
      </c>
      <c r="AQ836" s="47" t="s">
        <v>20</v>
      </c>
      <c r="AR836" s="47" t="s">
        <v>20</v>
      </c>
      <c r="AS836" s="47" t="s">
        <v>967</v>
      </c>
      <c r="AT836" s="47" t="s">
        <v>965</v>
      </c>
      <c r="AU836" s="47" t="s">
        <v>965</v>
      </c>
      <c r="AV836" s="47" t="s">
        <v>965</v>
      </c>
      <c r="AW836" s="47" t="s">
        <v>20</v>
      </c>
      <c r="AX836" s="47" t="s">
        <v>20</v>
      </c>
      <c r="AY836" s="42">
        <f>COUNTIFS($T836:$AX836,"P")</f>
        <v>18</v>
      </c>
      <c r="AZ836" s="42">
        <f>COUNTIFS($T836:$AX836,"HD")/2</f>
        <v>0</v>
      </c>
      <c r="BA836" s="42">
        <f>COUNTIFS($T836:$AX836,"DO")</f>
        <v>11</v>
      </c>
      <c r="BB836" s="1">
        <f>COUNTIFS($T836:$AX836,"UPL")</f>
        <v>0</v>
      </c>
      <c r="BC836" s="42">
        <f>COUNTIFS($T836:$AX836,"LWP")</f>
        <v>0</v>
      </c>
      <c r="BD836" s="42">
        <f>SUM(COUNTIFS($T836:$AX836,{"PAT","MAT"}))</f>
        <v>0</v>
      </c>
      <c r="BE836" s="42">
        <f>COUNTIFS($T836:$AX836,"HO")</f>
        <v>0</v>
      </c>
      <c r="BF836" s="42">
        <f>COUNTIFS($T836:$AX836,"NA")</f>
        <v>0</v>
      </c>
      <c r="BG836" s="42">
        <f>COUNTIFS($T836:$AX836,"PL")</f>
        <v>0</v>
      </c>
      <c r="BH836" s="42">
        <f>COUNTIFS($T836:$AX836,"CL")</f>
        <v>2</v>
      </c>
      <c r="BI836" s="42">
        <f>COUNTIFS($T836:$AX836,"BL")</f>
        <v>0</v>
      </c>
      <c r="BJ836" s="42">
        <f>COUNTIFS($T836:$AX836,"CO")</f>
        <v>0</v>
      </c>
      <c r="BK836" s="42">
        <f t="shared" si="81"/>
        <v>2</v>
      </c>
      <c r="BL836" s="42">
        <f t="shared" si="82"/>
        <v>1</v>
      </c>
      <c r="BM836" s="42">
        <f t="shared" si="83"/>
        <v>1</v>
      </c>
      <c r="BN836" s="42">
        <f>SUM(AY836:BJ836)+SUM(COUNTIFS(Q836:AX836,{"TERM","RESIGNED"}))</f>
        <v>31</v>
      </c>
      <c r="BO836" s="1" t="s">
        <v>45</v>
      </c>
      <c r="BP836" s="42" t="s">
        <v>1018</v>
      </c>
      <c r="BQ836" s="34"/>
    </row>
    <row r="837" spans="1:69" x14ac:dyDescent="0.25">
      <c r="A837" s="32">
        <f t="shared" ref="A837:A900" si="84">A836+1</f>
        <v>835</v>
      </c>
      <c r="B837" s="1" t="s">
        <v>172</v>
      </c>
      <c r="C837" s="1">
        <v>105243</v>
      </c>
      <c r="D837" s="27">
        <v>105243</v>
      </c>
      <c r="E837" s="1" t="s">
        <v>946</v>
      </c>
      <c r="F837" s="34" t="s">
        <v>1015</v>
      </c>
      <c r="G837" s="34" t="s">
        <v>190</v>
      </c>
      <c r="H837" s="30">
        <v>45070</v>
      </c>
      <c r="I837" s="30" t="s">
        <v>39</v>
      </c>
      <c r="J837" s="30" t="s">
        <v>39</v>
      </c>
      <c r="K837" s="42">
        <f t="shared" ca="1" si="79"/>
        <v>232</v>
      </c>
      <c r="L837" s="44" t="str">
        <f t="shared" si="80"/>
        <v>Billable</v>
      </c>
      <c r="M837" s="34" t="s">
        <v>187</v>
      </c>
      <c r="N837" s="1" t="s">
        <v>41</v>
      </c>
      <c r="O837" s="1" t="s">
        <v>42</v>
      </c>
      <c r="P837" s="1"/>
      <c r="Q837" s="1"/>
      <c r="R837" s="1" t="s">
        <v>43</v>
      </c>
      <c r="S837" s="33" t="s">
        <v>311</v>
      </c>
      <c r="T837" s="47" t="s">
        <v>965</v>
      </c>
      <c r="U837" s="47" t="s">
        <v>20</v>
      </c>
      <c r="V837" s="47" t="s">
        <v>20</v>
      </c>
      <c r="W837" s="47" t="s">
        <v>965</v>
      </c>
      <c r="X837" s="47" t="s">
        <v>965</v>
      </c>
      <c r="Y837" s="47" t="s">
        <v>965</v>
      </c>
      <c r="Z837" s="47" t="s">
        <v>965</v>
      </c>
      <c r="AA837" s="47" t="s">
        <v>965</v>
      </c>
      <c r="AB837" s="47" t="s">
        <v>20</v>
      </c>
      <c r="AC837" s="47" t="s">
        <v>20</v>
      </c>
      <c r="AD837" s="47" t="s">
        <v>965</v>
      </c>
      <c r="AE837" s="47" t="s">
        <v>965</v>
      </c>
      <c r="AF837" s="47" t="s">
        <v>965</v>
      </c>
      <c r="AG837" s="47" t="s">
        <v>965</v>
      </c>
      <c r="AH837" s="47" t="s">
        <v>965</v>
      </c>
      <c r="AI837" s="47" t="s">
        <v>20</v>
      </c>
      <c r="AJ837" s="47" t="s">
        <v>20</v>
      </c>
      <c r="AK837" s="47" t="s">
        <v>965</v>
      </c>
      <c r="AL837" s="47" t="s">
        <v>965</v>
      </c>
      <c r="AM837" s="47" t="s">
        <v>965</v>
      </c>
      <c r="AN837" s="47" t="s">
        <v>965</v>
      </c>
      <c r="AO837" s="47" t="s">
        <v>965</v>
      </c>
      <c r="AP837" s="47" t="s">
        <v>20</v>
      </c>
      <c r="AQ837" s="47" t="s">
        <v>20</v>
      </c>
      <c r="AR837" s="47" t="s">
        <v>20</v>
      </c>
      <c r="AS837" s="47" t="s">
        <v>968</v>
      </c>
      <c r="AT837" s="47" t="s">
        <v>968</v>
      </c>
      <c r="AU837" s="47" t="s">
        <v>967</v>
      </c>
      <c r="AV837" s="47" t="s">
        <v>967</v>
      </c>
      <c r="AW837" s="47" t="s">
        <v>20</v>
      </c>
      <c r="AX837" s="47" t="s">
        <v>20</v>
      </c>
      <c r="AY837" s="42">
        <f>COUNTIFS($T837:$AX837,"P")</f>
        <v>16</v>
      </c>
      <c r="AZ837" s="42">
        <f>COUNTIFS($T837:$AX837,"HD")/2</f>
        <v>0</v>
      </c>
      <c r="BA837" s="42">
        <f>COUNTIFS($T837:$AX837,"DO")</f>
        <v>11</v>
      </c>
      <c r="BB837" s="1">
        <f>COUNTIFS($T837:$AX837,"UPL")</f>
        <v>0</v>
      </c>
      <c r="BC837" s="42">
        <f>COUNTIFS($T837:$AX837,"LWP")</f>
        <v>0</v>
      </c>
      <c r="BD837" s="42">
        <f>SUM(COUNTIFS($T837:$AX837,{"PAT","MAT"}))</f>
        <v>0</v>
      </c>
      <c r="BE837" s="42">
        <f>COUNTIFS($T837:$AX837,"HO")</f>
        <v>0</v>
      </c>
      <c r="BF837" s="42">
        <f>COUNTIFS($T837:$AX837,"NA")</f>
        <v>0</v>
      </c>
      <c r="BG837" s="42">
        <f>COUNTIFS($T837:$AX837,"PL")</f>
        <v>2</v>
      </c>
      <c r="BH837" s="42">
        <f>COUNTIFS($T837:$AX837,"CL")</f>
        <v>2</v>
      </c>
      <c r="BI837" s="42">
        <f>COUNTIFS($T837:$AX837,"BL")</f>
        <v>0</v>
      </c>
      <c r="BJ837" s="42">
        <f>COUNTIFS($T837:$AX837,"CO")</f>
        <v>0</v>
      </c>
      <c r="BK837" s="42">
        <f t="shared" si="81"/>
        <v>4</v>
      </c>
      <c r="BL837" s="42">
        <f t="shared" si="82"/>
        <v>0</v>
      </c>
      <c r="BM837" s="42">
        <f t="shared" si="83"/>
        <v>1</v>
      </c>
      <c r="BN837" s="42">
        <f>SUM(AY837:BJ837)+SUM(COUNTIFS(Q837:AX837,{"TERM","RESIGNED"}))</f>
        <v>31</v>
      </c>
      <c r="BO837" s="1" t="s">
        <v>45</v>
      </c>
      <c r="BP837" s="42" t="s">
        <v>1018</v>
      </c>
      <c r="BQ837" s="34"/>
    </row>
    <row r="838" spans="1:69" x14ac:dyDescent="0.25">
      <c r="A838" s="32">
        <f t="shared" si="84"/>
        <v>836</v>
      </c>
      <c r="B838" s="1" t="s">
        <v>172</v>
      </c>
      <c r="C838" s="1">
        <v>105246</v>
      </c>
      <c r="D838" s="27">
        <v>105246</v>
      </c>
      <c r="E838" s="1" t="s">
        <v>946</v>
      </c>
      <c r="F838" s="34" t="s">
        <v>1032</v>
      </c>
      <c r="G838" s="34" t="s">
        <v>190</v>
      </c>
      <c r="H838" s="30">
        <v>45070</v>
      </c>
      <c r="I838" s="30" t="s">
        <v>39</v>
      </c>
      <c r="J838" s="30" t="s">
        <v>39</v>
      </c>
      <c r="K838" s="42">
        <f t="shared" ca="1" si="79"/>
        <v>232</v>
      </c>
      <c r="L838" s="44" t="str">
        <f t="shared" si="80"/>
        <v>Billable</v>
      </c>
      <c r="M838" s="34" t="s">
        <v>187</v>
      </c>
      <c r="N838" s="1" t="s">
        <v>41</v>
      </c>
      <c r="O838" s="1" t="s">
        <v>42</v>
      </c>
      <c r="P838" s="1"/>
      <c r="Q838" s="1"/>
      <c r="R838" s="1" t="s">
        <v>43</v>
      </c>
      <c r="S838" s="33" t="s">
        <v>255</v>
      </c>
      <c r="T838" s="47" t="s">
        <v>965</v>
      </c>
      <c r="U838" s="47" t="s">
        <v>20</v>
      </c>
      <c r="V838" s="47" t="s">
        <v>20</v>
      </c>
      <c r="W838" s="47" t="s">
        <v>965</v>
      </c>
      <c r="X838" s="47" t="s">
        <v>965</v>
      </c>
      <c r="Y838" s="47" t="s">
        <v>965</v>
      </c>
      <c r="Z838" s="47" t="s">
        <v>965</v>
      </c>
      <c r="AA838" s="47" t="s">
        <v>965</v>
      </c>
      <c r="AB838" s="47" t="s">
        <v>20</v>
      </c>
      <c r="AC838" s="47" t="s">
        <v>20</v>
      </c>
      <c r="AD838" s="47" t="s">
        <v>965</v>
      </c>
      <c r="AE838" s="47" t="s">
        <v>965</v>
      </c>
      <c r="AF838" s="47" t="s">
        <v>965</v>
      </c>
      <c r="AG838" s="47" t="s">
        <v>965</v>
      </c>
      <c r="AH838" s="47" t="s">
        <v>965</v>
      </c>
      <c r="AI838" s="47" t="s">
        <v>20</v>
      </c>
      <c r="AJ838" s="47" t="s">
        <v>20</v>
      </c>
      <c r="AK838" s="47" t="s">
        <v>965</v>
      </c>
      <c r="AL838" s="47" t="s">
        <v>965</v>
      </c>
      <c r="AM838" s="47" t="s">
        <v>965</v>
      </c>
      <c r="AN838" s="47" t="s">
        <v>965</v>
      </c>
      <c r="AO838" s="47" t="s">
        <v>965</v>
      </c>
      <c r="AP838" s="47" t="s">
        <v>20</v>
      </c>
      <c r="AQ838" s="47" t="s">
        <v>20</v>
      </c>
      <c r="AR838" s="47" t="s">
        <v>20</v>
      </c>
      <c r="AS838" s="47" t="s">
        <v>965</v>
      </c>
      <c r="AT838" s="47" t="s">
        <v>965</v>
      </c>
      <c r="AU838" s="47" t="s">
        <v>967</v>
      </c>
      <c r="AV838" s="47" t="s">
        <v>967</v>
      </c>
      <c r="AW838" s="47" t="s">
        <v>20</v>
      </c>
      <c r="AX838" s="47" t="s">
        <v>20</v>
      </c>
      <c r="AY838" s="42">
        <f>COUNTIFS($T838:$AX838,"P")</f>
        <v>18</v>
      </c>
      <c r="AZ838" s="42">
        <f>COUNTIFS($T838:$AX838,"HD")/2</f>
        <v>0</v>
      </c>
      <c r="BA838" s="42">
        <f>COUNTIFS($T838:$AX838,"DO")</f>
        <v>11</v>
      </c>
      <c r="BB838" s="1">
        <f>COUNTIFS($T838:$AX838,"UPL")</f>
        <v>0</v>
      </c>
      <c r="BC838" s="42">
        <f>COUNTIFS($T838:$AX838,"LWP")</f>
        <v>0</v>
      </c>
      <c r="BD838" s="42">
        <f>SUM(COUNTIFS($T838:$AX838,{"PAT","MAT"}))</f>
        <v>0</v>
      </c>
      <c r="BE838" s="42">
        <f>COUNTIFS($T838:$AX838,"HO")</f>
        <v>0</v>
      </c>
      <c r="BF838" s="42">
        <f>COUNTIFS($T838:$AX838,"NA")</f>
        <v>0</v>
      </c>
      <c r="BG838" s="42">
        <f>COUNTIFS($T838:$AX838,"PL")</f>
        <v>0</v>
      </c>
      <c r="BH838" s="42">
        <f>COUNTIFS($T838:$AX838,"CL")</f>
        <v>2</v>
      </c>
      <c r="BI838" s="42">
        <f>COUNTIFS($T838:$AX838,"BL")</f>
        <v>0</v>
      </c>
      <c r="BJ838" s="42">
        <f>COUNTIFS($T838:$AX838,"CO")</f>
        <v>0</v>
      </c>
      <c r="BK838" s="42">
        <f t="shared" si="81"/>
        <v>2</v>
      </c>
      <c r="BL838" s="42">
        <f t="shared" si="82"/>
        <v>1</v>
      </c>
      <c r="BM838" s="42">
        <f t="shared" si="83"/>
        <v>1</v>
      </c>
      <c r="BN838" s="42">
        <f>SUM(AY838:BJ838)+SUM(COUNTIFS(Q838:AX838,{"TERM","RESIGNED"}))</f>
        <v>31</v>
      </c>
      <c r="BO838" s="1" t="s">
        <v>45</v>
      </c>
      <c r="BP838" s="42" t="s">
        <v>1018</v>
      </c>
      <c r="BQ838" s="34"/>
    </row>
    <row r="839" spans="1:69" x14ac:dyDescent="0.25">
      <c r="A839" s="32">
        <f t="shared" si="84"/>
        <v>837</v>
      </c>
      <c r="B839" s="1" t="s">
        <v>172</v>
      </c>
      <c r="C839" s="1">
        <v>105247</v>
      </c>
      <c r="D839" s="27">
        <v>105247</v>
      </c>
      <c r="E839" s="1" t="s">
        <v>946</v>
      </c>
      <c r="F839" s="34" t="s">
        <v>1016</v>
      </c>
      <c r="G839" s="34" t="s">
        <v>190</v>
      </c>
      <c r="H839" s="30">
        <v>45070</v>
      </c>
      <c r="I839" s="30" t="s">
        <v>39</v>
      </c>
      <c r="J839" s="30" t="s">
        <v>39</v>
      </c>
      <c r="K839" s="42">
        <f t="shared" ca="1" si="79"/>
        <v>232</v>
      </c>
      <c r="L839" s="44" t="str">
        <f t="shared" si="80"/>
        <v>Billable</v>
      </c>
      <c r="M839" s="34" t="s">
        <v>187</v>
      </c>
      <c r="N839" s="1" t="s">
        <v>41</v>
      </c>
      <c r="O839" s="1" t="s">
        <v>42</v>
      </c>
      <c r="P839" s="1"/>
      <c r="Q839" s="1"/>
      <c r="R839" s="1" t="s">
        <v>43</v>
      </c>
      <c r="S839" s="33" t="s">
        <v>305</v>
      </c>
      <c r="T839" s="47" t="s">
        <v>965</v>
      </c>
      <c r="U839" s="47" t="s">
        <v>20</v>
      </c>
      <c r="V839" s="47" t="s">
        <v>20</v>
      </c>
      <c r="W839" s="47" t="s">
        <v>965</v>
      </c>
      <c r="X839" s="47" t="s">
        <v>965</v>
      </c>
      <c r="Y839" s="47" t="s">
        <v>967</v>
      </c>
      <c r="Z839" s="47" t="s">
        <v>965</v>
      </c>
      <c r="AA839" s="47" t="s">
        <v>965</v>
      </c>
      <c r="AB839" s="47" t="s">
        <v>20</v>
      </c>
      <c r="AC839" s="47" t="s">
        <v>20</v>
      </c>
      <c r="AD839" s="47" t="s">
        <v>965</v>
      </c>
      <c r="AE839" s="47" t="s">
        <v>965</v>
      </c>
      <c r="AF839" s="47" t="s">
        <v>965</v>
      </c>
      <c r="AG839" s="47" t="s">
        <v>965</v>
      </c>
      <c r="AH839" s="47" t="s">
        <v>965</v>
      </c>
      <c r="AI839" s="47" t="s">
        <v>20</v>
      </c>
      <c r="AJ839" s="47" t="s">
        <v>20</v>
      </c>
      <c r="AK839" s="47" t="s">
        <v>965</v>
      </c>
      <c r="AL839" s="47" t="s">
        <v>965</v>
      </c>
      <c r="AM839" s="47" t="s">
        <v>965</v>
      </c>
      <c r="AN839" s="47" t="s">
        <v>965</v>
      </c>
      <c r="AO839" s="47" t="s">
        <v>965</v>
      </c>
      <c r="AP839" s="47" t="s">
        <v>20</v>
      </c>
      <c r="AQ839" s="47" t="s">
        <v>20</v>
      </c>
      <c r="AR839" s="47" t="s">
        <v>20</v>
      </c>
      <c r="AS839" s="47" t="s">
        <v>965</v>
      </c>
      <c r="AT839" s="47" t="s">
        <v>965</v>
      </c>
      <c r="AU839" s="47" t="s">
        <v>965</v>
      </c>
      <c r="AV839" s="47" t="s">
        <v>967</v>
      </c>
      <c r="AW839" s="47" t="s">
        <v>20</v>
      </c>
      <c r="AX839" s="47" t="s">
        <v>20</v>
      </c>
      <c r="AY839" s="42">
        <f>COUNTIFS($T839:$AX839,"P")</f>
        <v>18</v>
      </c>
      <c r="AZ839" s="42">
        <f>COUNTIFS($T839:$AX839,"HD")/2</f>
        <v>0</v>
      </c>
      <c r="BA839" s="42">
        <f>COUNTIFS($T839:$AX839,"DO")</f>
        <v>11</v>
      </c>
      <c r="BB839" s="1">
        <f>COUNTIFS($T839:$AX839,"UPL")</f>
        <v>0</v>
      </c>
      <c r="BC839" s="42">
        <f>COUNTIFS($T839:$AX839,"LWP")</f>
        <v>0</v>
      </c>
      <c r="BD839" s="42">
        <f>SUM(COUNTIFS($T839:$AX839,{"PAT","MAT"}))</f>
        <v>0</v>
      </c>
      <c r="BE839" s="42">
        <f>COUNTIFS($T839:$AX839,"HO")</f>
        <v>0</v>
      </c>
      <c r="BF839" s="42">
        <f>COUNTIFS($T839:$AX839,"NA")</f>
        <v>0</v>
      </c>
      <c r="BG839" s="42">
        <f>COUNTIFS($T839:$AX839,"PL")</f>
        <v>0</v>
      </c>
      <c r="BH839" s="42">
        <f>COUNTIFS($T839:$AX839,"CL")</f>
        <v>2</v>
      </c>
      <c r="BI839" s="42">
        <f>COUNTIFS($T839:$AX839,"BL")</f>
        <v>0</v>
      </c>
      <c r="BJ839" s="42">
        <f>COUNTIFS($T839:$AX839,"CO")</f>
        <v>0</v>
      </c>
      <c r="BK839" s="42">
        <f t="shared" si="81"/>
        <v>2</v>
      </c>
      <c r="BL839" s="42">
        <f t="shared" si="82"/>
        <v>1</v>
      </c>
      <c r="BM839" s="42">
        <f t="shared" si="83"/>
        <v>1</v>
      </c>
      <c r="BN839" s="42">
        <f>SUM(AY839:BJ839)+SUM(COUNTIFS(Q839:AX839,{"TERM","RESIGNED"}))</f>
        <v>31</v>
      </c>
      <c r="BO839" s="1" t="s">
        <v>45</v>
      </c>
      <c r="BP839" s="42" t="s">
        <v>1018</v>
      </c>
      <c r="BQ839" s="34"/>
    </row>
    <row r="840" spans="1:69" x14ac:dyDescent="0.25">
      <c r="A840" s="32">
        <f t="shared" si="84"/>
        <v>838</v>
      </c>
      <c r="B840" s="1" t="s">
        <v>172</v>
      </c>
      <c r="C840" s="1">
        <v>105249</v>
      </c>
      <c r="D840" s="27">
        <v>105249</v>
      </c>
      <c r="E840" s="1" t="s">
        <v>946</v>
      </c>
      <c r="F840" s="34" t="s">
        <v>1017</v>
      </c>
      <c r="G840" s="34" t="s">
        <v>957</v>
      </c>
      <c r="H840" s="30">
        <v>45072</v>
      </c>
      <c r="I840" s="30" t="s">
        <v>39</v>
      </c>
      <c r="J840" s="30" t="s">
        <v>39</v>
      </c>
      <c r="K840" s="42">
        <f t="shared" ca="1" si="79"/>
        <v>230</v>
      </c>
      <c r="L840" s="44" t="str">
        <f t="shared" si="80"/>
        <v>Non Billable</v>
      </c>
      <c r="M840" s="34" t="s">
        <v>130</v>
      </c>
      <c r="N840" s="1" t="s">
        <v>41</v>
      </c>
      <c r="O840" s="1" t="s">
        <v>42</v>
      </c>
      <c r="P840" s="1"/>
      <c r="Q840" s="1"/>
      <c r="R840" s="1" t="s">
        <v>43</v>
      </c>
      <c r="S840" s="33" t="s">
        <v>258</v>
      </c>
      <c r="T840" s="47" t="s">
        <v>967</v>
      </c>
      <c r="U840" s="47" t="s">
        <v>20</v>
      </c>
      <c r="V840" s="47" t="s">
        <v>20</v>
      </c>
      <c r="W840" s="47" t="s">
        <v>968</v>
      </c>
      <c r="X840" s="47" t="s">
        <v>968</v>
      </c>
      <c r="Y840" s="47" t="s">
        <v>968</v>
      </c>
      <c r="Z840" s="47" t="s">
        <v>965</v>
      </c>
      <c r="AA840" s="47" t="s">
        <v>965</v>
      </c>
      <c r="AB840" s="47" t="s">
        <v>20</v>
      </c>
      <c r="AC840" s="47" t="s">
        <v>20</v>
      </c>
      <c r="AD840" s="47" t="s">
        <v>965</v>
      </c>
      <c r="AE840" s="47" t="s">
        <v>965</v>
      </c>
      <c r="AF840" s="47" t="s">
        <v>965</v>
      </c>
      <c r="AG840" s="47" t="s">
        <v>965</v>
      </c>
      <c r="AH840" s="47" t="s">
        <v>965</v>
      </c>
      <c r="AI840" s="47" t="s">
        <v>20</v>
      </c>
      <c r="AJ840" s="47" t="s">
        <v>20</v>
      </c>
      <c r="AK840" s="47" t="s">
        <v>965</v>
      </c>
      <c r="AL840" s="47" t="s">
        <v>965</v>
      </c>
      <c r="AM840" s="47" t="s">
        <v>965</v>
      </c>
      <c r="AN840" s="47" t="s">
        <v>965</v>
      </c>
      <c r="AO840" s="47" t="s">
        <v>968</v>
      </c>
      <c r="AP840" s="47" t="s">
        <v>20</v>
      </c>
      <c r="AQ840" s="47" t="s">
        <v>20</v>
      </c>
      <c r="AR840" s="47" t="s">
        <v>20</v>
      </c>
      <c r="AS840" s="47" t="s">
        <v>965</v>
      </c>
      <c r="AT840" s="47" t="s">
        <v>966</v>
      </c>
      <c r="AU840" s="47" t="s">
        <v>966</v>
      </c>
      <c r="AV840" s="47" t="s">
        <v>966</v>
      </c>
      <c r="AW840" s="47" t="s">
        <v>20</v>
      </c>
      <c r="AX840" s="47" t="s">
        <v>20</v>
      </c>
      <c r="AY840" s="42">
        <f>COUNTIFS($T840:$AX840,"P")</f>
        <v>12</v>
      </c>
      <c r="AZ840" s="42">
        <f>COUNTIFS($T840:$AX840,"HD")/2</f>
        <v>1.5</v>
      </c>
      <c r="BA840" s="42">
        <f>COUNTIFS($T840:$AX840,"DO")</f>
        <v>11</v>
      </c>
      <c r="BB840" s="1">
        <f>COUNTIFS($T840:$AX840,"UPL")</f>
        <v>0</v>
      </c>
      <c r="BC840" s="42">
        <f>COUNTIFS($T840:$AX840,"LWP")</f>
        <v>0</v>
      </c>
      <c r="BD840" s="42">
        <f>SUM(COUNTIFS($T840:$AX840,{"PAT","MAT"}))</f>
        <v>0</v>
      </c>
      <c r="BE840" s="42">
        <f>COUNTIFS($T840:$AX840,"HO")</f>
        <v>0</v>
      </c>
      <c r="BF840" s="42">
        <f>COUNTIFS($T840:$AX840,"NA")</f>
        <v>0</v>
      </c>
      <c r="BG840" s="42">
        <f>COUNTIFS($T840:$AX840,"PL")</f>
        <v>4</v>
      </c>
      <c r="BH840" s="42">
        <f>COUNTIFS($T840:$AX840,"CL")</f>
        <v>1</v>
      </c>
      <c r="BI840" s="42">
        <f>COUNTIFS($T840:$AX840,"BL")</f>
        <v>0</v>
      </c>
      <c r="BJ840" s="42">
        <f>COUNTIFS($T840:$AX840,"CO")</f>
        <v>0</v>
      </c>
      <c r="BK840" s="42">
        <f t="shared" si="81"/>
        <v>5</v>
      </c>
      <c r="BL840" s="42">
        <f t="shared" si="82"/>
        <v>0</v>
      </c>
      <c r="BM840" s="42">
        <f t="shared" si="83"/>
        <v>1</v>
      </c>
      <c r="BN840" s="42">
        <f>SUM(AY840:BJ840)+SUM(COUNTIFS(Q840:AX840,{"TERM","RESIGNED"}))</f>
        <v>29.5</v>
      </c>
      <c r="BO840" s="1" t="s">
        <v>45</v>
      </c>
      <c r="BP840" s="42" t="s">
        <v>1023</v>
      </c>
      <c r="BQ840" s="34"/>
    </row>
    <row r="841" spans="1:69" x14ac:dyDescent="0.25">
      <c r="A841" s="32">
        <f t="shared" si="84"/>
        <v>839</v>
      </c>
      <c r="B841" s="1" t="s">
        <v>172</v>
      </c>
      <c r="C841" s="1">
        <v>105250</v>
      </c>
      <c r="D841" s="27">
        <v>105250</v>
      </c>
      <c r="E841" s="1" t="s">
        <v>945</v>
      </c>
      <c r="F841" s="34" t="s">
        <v>1026</v>
      </c>
      <c r="G841" s="34" t="s">
        <v>106</v>
      </c>
      <c r="H841" s="30">
        <v>45082</v>
      </c>
      <c r="I841" s="30" t="s">
        <v>39</v>
      </c>
      <c r="J841" s="30" t="s">
        <v>39</v>
      </c>
      <c r="K841" s="42">
        <f t="shared" ca="1" si="79"/>
        <v>220</v>
      </c>
      <c r="L841" s="44" t="str">
        <f t="shared" si="80"/>
        <v>Non Billable</v>
      </c>
      <c r="M841" s="34" t="s">
        <v>1083</v>
      </c>
      <c r="N841" s="1" t="s">
        <v>41</v>
      </c>
      <c r="O841" s="1" t="s">
        <v>42</v>
      </c>
      <c r="P841" s="1"/>
      <c r="Q841" s="1"/>
      <c r="R841" s="1" t="s">
        <v>43</v>
      </c>
      <c r="S841" s="33" t="s">
        <v>220</v>
      </c>
      <c r="T841" s="47" t="s">
        <v>965</v>
      </c>
      <c r="U841" s="47" t="s">
        <v>20</v>
      </c>
      <c r="V841" s="47" t="s">
        <v>20</v>
      </c>
      <c r="W841" s="47" t="s">
        <v>965</v>
      </c>
      <c r="X841" s="47" t="s">
        <v>965</v>
      </c>
      <c r="Y841" s="47" t="s">
        <v>965</v>
      </c>
      <c r="Z841" s="47" t="s">
        <v>965</v>
      </c>
      <c r="AA841" s="47" t="s">
        <v>965</v>
      </c>
      <c r="AB841" s="47" t="s">
        <v>20</v>
      </c>
      <c r="AC841" s="47" t="s">
        <v>20</v>
      </c>
      <c r="AD841" s="47" t="s">
        <v>965</v>
      </c>
      <c r="AE841" s="47" t="s">
        <v>965</v>
      </c>
      <c r="AF841" s="47" t="s">
        <v>965</v>
      </c>
      <c r="AG841" s="47" t="s">
        <v>965</v>
      </c>
      <c r="AH841" s="47" t="s">
        <v>965</v>
      </c>
      <c r="AI841" s="47" t="s">
        <v>20</v>
      </c>
      <c r="AJ841" s="47" t="s">
        <v>20</v>
      </c>
      <c r="AK841" s="47" t="s">
        <v>965</v>
      </c>
      <c r="AL841" s="47" t="s">
        <v>965</v>
      </c>
      <c r="AM841" s="47" t="s">
        <v>965</v>
      </c>
      <c r="AN841" s="47" t="s">
        <v>965</v>
      </c>
      <c r="AO841" s="47" t="s">
        <v>965</v>
      </c>
      <c r="AP841" s="47" t="s">
        <v>20</v>
      </c>
      <c r="AQ841" s="47" t="s">
        <v>20</v>
      </c>
      <c r="AR841" s="47" t="s">
        <v>20</v>
      </c>
      <c r="AS841" s="47" t="s">
        <v>965</v>
      </c>
      <c r="AT841" s="47" t="s">
        <v>965</v>
      </c>
      <c r="AU841" s="47" t="s">
        <v>965</v>
      </c>
      <c r="AV841" s="47" t="s">
        <v>966</v>
      </c>
      <c r="AW841" s="47" t="s">
        <v>20</v>
      </c>
      <c r="AX841" s="47" t="s">
        <v>20</v>
      </c>
      <c r="AY841" s="42">
        <f>COUNTIFS($T841:$AX841,"P")</f>
        <v>19</v>
      </c>
      <c r="AZ841" s="42">
        <f>COUNTIFS($T841:$AX841,"HD")/2</f>
        <v>0.5</v>
      </c>
      <c r="BA841" s="42">
        <f>COUNTIFS($T841:$AX841,"DO")</f>
        <v>11</v>
      </c>
      <c r="BB841" s="1">
        <f>COUNTIFS($T841:$AX841,"UPL")</f>
        <v>0</v>
      </c>
      <c r="BC841" s="42">
        <f>COUNTIFS($T841:$AX841,"LWP")</f>
        <v>0</v>
      </c>
      <c r="BD841" s="42">
        <f>SUM(COUNTIFS($T841:$AX841,{"PAT","MAT"}))</f>
        <v>0</v>
      </c>
      <c r="BE841" s="42">
        <f>COUNTIFS($T841:$AX841,"HO")</f>
        <v>0</v>
      </c>
      <c r="BF841" s="42">
        <f>COUNTIFS($T841:$AX841,"NA")</f>
        <v>0</v>
      </c>
      <c r="BG841" s="42">
        <f>COUNTIFS($T841:$AX841,"PL")</f>
        <v>0</v>
      </c>
      <c r="BH841" s="42">
        <f>COUNTIFS($T841:$AX841,"CL")</f>
        <v>0</v>
      </c>
      <c r="BI841" s="42">
        <f>COUNTIFS($T841:$AX841,"BL")</f>
        <v>0</v>
      </c>
      <c r="BJ841" s="42">
        <f>COUNTIFS($T841:$AX841,"CO")</f>
        <v>0</v>
      </c>
      <c r="BK841" s="42">
        <f t="shared" si="81"/>
        <v>0</v>
      </c>
      <c r="BL841" s="42">
        <f t="shared" si="82"/>
        <v>1</v>
      </c>
      <c r="BM841" s="42">
        <f t="shared" si="83"/>
        <v>1</v>
      </c>
      <c r="BN841" s="42">
        <f>SUM(AY841:BJ841)+SUM(COUNTIFS(Q841:AX841,{"TERM","RESIGNED"}))</f>
        <v>30.5</v>
      </c>
      <c r="BO841" s="1" t="s">
        <v>45</v>
      </c>
      <c r="BP841" s="42" t="s">
        <v>1221</v>
      </c>
      <c r="BQ841" s="34"/>
    </row>
    <row r="842" spans="1:69" x14ac:dyDescent="0.25">
      <c r="A842" s="32">
        <f t="shared" si="84"/>
        <v>840</v>
      </c>
      <c r="B842" s="1" t="s">
        <v>172</v>
      </c>
      <c r="C842" s="1">
        <v>105252</v>
      </c>
      <c r="D842" s="27">
        <v>105252</v>
      </c>
      <c r="E842" s="1" t="s">
        <v>945</v>
      </c>
      <c r="F842" s="34" t="s">
        <v>1199</v>
      </c>
      <c r="G842" s="34" t="s">
        <v>190</v>
      </c>
      <c r="H842" s="30">
        <v>45082</v>
      </c>
      <c r="I842" s="30" t="s">
        <v>39</v>
      </c>
      <c r="J842" s="30" t="s">
        <v>39</v>
      </c>
      <c r="K842" s="42">
        <f t="shared" ca="1" si="79"/>
        <v>220</v>
      </c>
      <c r="L842" s="44" t="str">
        <f t="shared" si="80"/>
        <v>Billable</v>
      </c>
      <c r="M842" s="34" t="s">
        <v>187</v>
      </c>
      <c r="N842" s="1" t="s">
        <v>41</v>
      </c>
      <c r="O842" s="1" t="s">
        <v>42</v>
      </c>
      <c r="P842" s="1"/>
      <c r="Q842" s="1"/>
      <c r="R842" s="1" t="s">
        <v>43</v>
      </c>
      <c r="S842" s="33" t="s">
        <v>305</v>
      </c>
      <c r="T842" s="47" t="s">
        <v>965</v>
      </c>
      <c r="U842" s="47" t="s">
        <v>20</v>
      </c>
      <c r="V842" s="47" t="s">
        <v>20</v>
      </c>
      <c r="W842" s="47" t="s">
        <v>965</v>
      </c>
      <c r="X842" s="47" t="s">
        <v>965</v>
      </c>
      <c r="Y842" s="47" t="s">
        <v>965</v>
      </c>
      <c r="Z842" s="47" t="s">
        <v>965</v>
      </c>
      <c r="AA842" s="47" t="s">
        <v>965</v>
      </c>
      <c r="AB842" s="47" t="s">
        <v>20</v>
      </c>
      <c r="AC842" s="47" t="s">
        <v>20</v>
      </c>
      <c r="AD842" s="47" t="s">
        <v>965</v>
      </c>
      <c r="AE842" s="47" t="s">
        <v>965</v>
      </c>
      <c r="AF842" s="47" t="s">
        <v>965</v>
      </c>
      <c r="AG842" s="47" t="s">
        <v>965</v>
      </c>
      <c r="AH842" s="47" t="s">
        <v>965</v>
      </c>
      <c r="AI842" s="47" t="s">
        <v>20</v>
      </c>
      <c r="AJ842" s="47" t="s">
        <v>20</v>
      </c>
      <c r="AK842" s="47" t="s">
        <v>965</v>
      </c>
      <c r="AL842" s="47" t="s">
        <v>965</v>
      </c>
      <c r="AM842" s="47" t="s">
        <v>965</v>
      </c>
      <c r="AN842" s="47" t="s">
        <v>965</v>
      </c>
      <c r="AO842" s="47" t="s">
        <v>965</v>
      </c>
      <c r="AP842" s="47" t="s">
        <v>20</v>
      </c>
      <c r="AQ842" s="47" t="s">
        <v>20</v>
      </c>
      <c r="AR842" s="47" t="s">
        <v>20</v>
      </c>
      <c r="AS842" s="47" t="s">
        <v>965</v>
      </c>
      <c r="AT842" s="47" t="s">
        <v>965</v>
      </c>
      <c r="AU842" s="47" t="s">
        <v>967</v>
      </c>
      <c r="AV842" s="47" t="s">
        <v>967</v>
      </c>
      <c r="AW842" s="47" t="s">
        <v>20</v>
      </c>
      <c r="AX842" s="47" t="s">
        <v>20</v>
      </c>
      <c r="AY842" s="42">
        <f>COUNTIFS($T842:$AX842,"P")</f>
        <v>18</v>
      </c>
      <c r="AZ842" s="42">
        <f>COUNTIFS($T842:$AX842,"HD")/2</f>
        <v>0</v>
      </c>
      <c r="BA842" s="42">
        <f>COUNTIFS($T842:$AX842,"DO")</f>
        <v>11</v>
      </c>
      <c r="BB842" s="1">
        <f>COUNTIFS($T842:$AX842,"UPL")</f>
        <v>0</v>
      </c>
      <c r="BC842" s="42">
        <f>COUNTIFS($T842:$AX842,"LWP")</f>
        <v>0</v>
      </c>
      <c r="BD842" s="42">
        <f>SUM(COUNTIFS($T842:$AX842,{"PAT","MAT"}))</f>
        <v>0</v>
      </c>
      <c r="BE842" s="42">
        <f>COUNTIFS($T842:$AX842,"HO")</f>
        <v>0</v>
      </c>
      <c r="BF842" s="42">
        <f>COUNTIFS($T842:$AX842,"NA")</f>
        <v>0</v>
      </c>
      <c r="BG842" s="42">
        <f>COUNTIFS($T842:$AX842,"PL")</f>
        <v>0</v>
      </c>
      <c r="BH842" s="42">
        <f>COUNTIFS($T842:$AX842,"CL")</f>
        <v>2</v>
      </c>
      <c r="BI842" s="42">
        <f>COUNTIFS($T842:$AX842,"BL")</f>
        <v>0</v>
      </c>
      <c r="BJ842" s="42">
        <f>COUNTIFS($T842:$AX842,"CO")</f>
        <v>0</v>
      </c>
      <c r="BK842" s="42">
        <f t="shared" si="81"/>
        <v>2</v>
      </c>
      <c r="BL842" s="42">
        <f t="shared" si="82"/>
        <v>1</v>
      </c>
      <c r="BM842" s="42">
        <f t="shared" si="83"/>
        <v>1</v>
      </c>
      <c r="BN842" s="42">
        <f>SUM(AY842:BJ842)+SUM(COUNTIFS(Q842:AX842,{"TERM","RESIGNED"}))</f>
        <v>31</v>
      </c>
      <c r="BO842" s="1" t="s">
        <v>45</v>
      </c>
      <c r="BP842" s="42" t="s">
        <v>1018</v>
      </c>
      <c r="BQ842" s="34"/>
    </row>
    <row r="843" spans="1:69" x14ac:dyDescent="0.25">
      <c r="A843" s="32">
        <f t="shared" si="84"/>
        <v>841</v>
      </c>
      <c r="B843" s="1" t="s">
        <v>172</v>
      </c>
      <c r="C843" s="1">
        <v>105255</v>
      </c>
      <c r="D843" s="27">
        <v>105255</v>
      </c>
      <c r="E843" s="1" t="s">
        <v>946</v>
      </c>
      <c r="F843" s="34" t="s">
        <v>1027</v>
      </c>
      <c r="G843" s="34" t="s">
        <v>190</v>
      </c>
      <c r="H843" s="30">
        <v>45082</v>
      </c>
      <c r="I843" s="30" t="s">
        <v>39</v>
      </c>
      <c r="J843" s="30" t="s">
        <v>39</v>
      </c>
      <c r="K843" s="42">
        <f t="shared" ca="1" si="79"/>
        <v>220</v>
      </c>
      <c r="L843" s="44" t="str">
        <f t="shared" si="80"/>
        <v>Billable</v>
      </c>
      <c r="M843" s="34" t="s">
        <v>187</v>
      </c>
      <c r="N843" s="1" t="s">
        <v>41</v>
      </c>
      <c r="O843" s="1" t="s">
        <v>42</v>
      </c>
      <c r="P843" s="1"/>
      <c r="Q843" s="1"/>
      <c r="R843" s="1" t="s">
        <v>43</v>
      </c>
      <c r="S843" s="33" t="s">
        <v>248</v>
      </c>
      <c r="T843" s="47" t="s">
        <v>965</v>
      </c>
      <c r="U843" s="47" t="s">
        <v>20</v>
      </c>
      <c r="V843" s="47" t="s">
        <v>20</v>
      </c>
      <c r="W843" s="47" t="s">
        <v>967</v>
      </c>
      <c r="X843" s="47" t="s">
        <v>965</v>
      </c>
      <c r="Y843" s="47" t="s">
        <v>965</v>
      </c>
      <c r="Z843" s="47" t="s">
        <v>965</v>
      </c>
      <c r="AA843" s="47" t="s">
        <v>965</v>
      </c>
      <c r="AB843" s="47" t="s">
        <v>20</v>
      </c>
      <c r="AC843" s="47" t="s">
        <v>20</v>
      </c>
      <c r="AD843" s="47" t="s">
        <v>965</v>
      </c>
      <c r="AE843" s="47" t="s">
        <v>965</v>
      </c>
      <c r="AF843" s="47" t="s">
        <v>965</v>
      </c>
      <c r="AG843" s="47" t="s">
        <v>965</v>
      </c>
      <c r="AH843" s="47" t="s">
        <v>965</v>
      </c>
      <c r="AI843" s="47" t="s">
        <v>20</v>
      </c>
      <c r="AJ843" s="47" t="s">
        <v>20</v>
      </c>
      <c r="AK843" s="47" t="s">
        <v>968</v>
      </c>
      <c r="AL843" s="47" t="s">
        <v>965</v>
      </c>
      <c r="AM843" s="47" t="s">
        <v>965</v>
      </c>
      <c r="AN843" s="47" t="s">
        <v>965</v>
      </c>
      <c r="AO843" s="47" t="s">
        <v>968</v>
      </c>
      <c r="AP843" s="47" t="s">
        <v>20</v>
      </c>
      <c r="AQ843" s="47" t="s">
        <v>20</v>
      </c>
      <c r="AR843" s="47" t="s">
        <v>20</v>
      </c>
      <c r="AS843" s="47" t="s">
        <v>967</v>
      </c>
      <c r="AT843" s="47" t="s">
        <v>965</v>
      </c>
      <c r="AU843" s="47" t="s">
        <v>965</v>
      </c>
      <c r="AV843" s="47" t="s">
        <v>965</v>
      </c>
      <c r="AW843" s="47" t="s">
        <v>20</v>
      </c>
      <c r="AX843" s="47" t="s">
        <v>20</v>
      </c>
      <c r="AY843" s="42">
        <f>COUNTIFS($T843:$AX843,"P")</f>
        <v>16</v>
      </c>
      <c r="AZ843" s="42">
        <f>COUNTIFS($T843:$AX843,"HD")/2</f>
        <v>0</v>
      </c>
      <c r="BA843" s="42">
        <f>COUNTIFS($T843:$AX843,"DO")</f>
        <v>11</v>
      </c>
      <c r="BB843" s="1">
        <f>COUNTIFS($T843:$AX843,"UPL")</f>
        <v>0</v>
      </c>
      <c r="BC843" s="42">
        <f>COUNTIFS($T843:$AX843,"LWP")</f>
        <v>0</v>
      </c>
      <c r="BD843" s="42">
        <f>SUM(COUNTIFS($T843:$AX843,{"PAT","MAT"}))</f>
        <v>0</v>
      </c>
      <c r="BE843" s="42">
        <f>COUNTIFS($T843:$AX843,"HO")</f>
        <v>0</v>
      </c>
      <c r="BF843" s="42">
        <f>COUNTIFS($T843:$AX843,"NA")</f>
        <v>0</v>
      </c>
      <c r="BG843" s="42">
        <f>COUNTIFS($T843:$AX843,"PL")</f>
        <v>2</v>
      </c>
      <c r="BH843" s="42">
        <f>COUNTIFS($T843:$AX843,"CL")</f>
        <v>2</v>
      </c>
      <c r="BI843" s="42">
        <f>COUNTIFS($T843:$AX843,"BL")</f>
        <v>0</v>
      </c>
      <c r="BJ843" s="42">
        <f>COUNTIFS($T843:$AX843,"CO")</f>
        <v>0</v>
      </c>
      <c r="BK843" s="42">
        <f t="shared" si="81"/>
        <v>4</v>
      </c>
      <c r="BL843" s="42">
        <f t="shared" si="82"/>
        <v>0</v>
      </c>
      <c r="BM843" s="42">
        <f t="shared" si="83"/>
        <v>1</v>
      </c>
      <c r="BN843" s="42">
        <f>SUM(AY843:BJ843)+SUM(COUNTIFS(Q843:AX843,{"TERM","RESIGNED"}))</f>
        <v>31</v>
      </c>
      <c r="BO843" s="1" t="s">
        <v>45</v>
      </c>
      <c r="BP843" s="42" t="s">
        <v>1020</v>
      </c>
      <c r="BQ843" s="34"/>
    </row>
    <row r="844" spans="1:69" x14ac:dyDescent="0.25">
      <c r="A844" s="32">
        <f t="shared" si="84"/>
        <v>842</v>
      </c>
      <c r="B844" s="1" t="s">
        <v>172</v>
      </c>
      <c r="C844" s="1">
        <v>600409</v>
      </c>
      <c r="D844" s="27">
        <v>600409</v>
      </c>
      <c r="E844" s="1" t="s">
        <v>946</v>
      </c>
      <c r="F844" s="34" t="s">
        <v>1028</v>
      </c>
      <c r="G844" s="34" t="s">
        <v>190</v>
      </c>
      <c r="H844" s="30">
        <v>45085</v>
      </c>
      <c r="I844" s="30" t="s">
        <v>39</v>
      </c>
      <c r="J844" s="30" t="s">
        <v>39</v>
      </c>
      <c r="K844" s="42">
        <f t="shared" ca="1" si="79"/>
        <v>217</v>
      </c>
      <c r="L844" s="44" t="str">
        <f t="shared" si="80"/>
        <v>Billable</v>
      </c>
      <c r="M844" s="34" t="s">
        <v>187</v>
      </c>
      <c r="N844" s="1" t="s">
        <v>270</v>
      </c>
      <c r="O844" s="1" t="s">
        <v>42</v>
      </c>
      <c r="P844" s="1"/>
      <c r="Q844" s="1"/>
      <c r="R844" s="1" t="s">
        <v>43</v>
      </c>
      <c r="S844" s="33" t="s">
        <v>277</v>
      </c>
      <c r="T844" s="47" t="s">
        <v>965</v>
      </c>
      <c r="U844" s="47" t="s">
        <v>20</v>
      </c>
      <c r="V844" s="47" t="s">
        <v>20</v>
      </c>
      <c r="W844" s="47" t="s">
        <v>967</v>
      </c>
      <c r="X844" s="47" t="s">
        <v>965</v>
      </c>
      <c r="Y844" s="47" t="s">
        <v>965</v>
      </c>
      <c r="Z844" s="47" t="s">
        <v>965</v>
      </c>
      <c r="AA844" s="47" t="s">
        <v>965</v>
      </c>
      <c r="AB844" s="47" t="s">
        <v>20</v>
      </c>
      <c r="AC844" s="47" t="s">
        <v>20</v>
      </c>
      <c r="AD844" s="47" t="s">
        <v>965</v>
      </c>
      <c r="AE844" s="47" t="s">
        <v>965</v>
      </c>
      <c r="AF844" s="47" t="s">
        <v>965</v>
      </c>
      <c r="AG844" s="47" t="s">
        <v>965</v>
      </c>
      <c r="AH844" s="47" t="s">
        <v>965</v>
      </c>
      <c r="AI844" s="47" t="s">
        <v>20</v>
      </c>
      <c r="AJ844" s="47" t="s">
        <v>20</v>
      </c>
      <c r="AK844" s="47" t="s">
        <v>965</v>
      </c>
      <c r="AL844" s="47" t="s">
        <v>965</v>
      </c>
      <c r="AM844" s="47" t="s">
        <v>22</v>
      </c>
      <c r="AN844" s="47" t="s">
        <v>965</v>
      </c>
      <c r="AO844" s="47" t="s">
        <v>965</v>
      </c>
      <c r="AP844" s="47" t="s">
        <v>20</v>
      </c>
      <c r="AQ844" s="47" t="s">
        <v>20</v>
      </c>
      <c r="AR844" s="47" t="s">
        <v>20</v>
      </c>
      <c r="AS844" s="47" t="s">
        <v>965</v>
      </c>
      <c r="AT844" s="47" t="s">
        <v>965</v>
      </c>
      <c r="AU844" s="47" t="s">
        <v>967</v>
      </c>
      <c r="AV844" s="47" t="s">
        <v>965</v>
      </c>
      <c r="AW844" s="47" t="s">
        <v>20</v>
      </c>
      <c r="AX844" s="47" t="s">
        <v>20</v>
      </c>
      <c r="AY844" s="42">
        <f>COUNTIFS($T844:$AX844,"P")</f>
        <v>17</v>
      </c>
      <c r="AZ844" s="42">
        <f>COUNTIFS($T844:$AX844,"HD")/2</f>
        <v>0</v>
      </c>
      <c r="BA844" s="42">
        <f>COUNTIFS($T844:$AX844,"DO")</f>
        <v>11</v>
      </c>
      <c r="BB844" s="1">
        <f>COUNTIFS($T844:$AX844,"UPL")</f>
        <v>0</v>
      </c>
      <c r="BC844" s="42">
        <f>COUNTIFS($T844:$AX844,"LWP")</f>
        <v>1</v>
      </c>
      <c r="BD844" s="42">
        <f>SUM(COUNTIFS($T844:$AX844,{"PAT","MAT"}))</f>
        <v>0</v>
      </c>
      <c r="BE844" s="42">
        <f>COUNTIFS($T844:$AX844,"HO")</f>
        <v>0</v>
      </c>
      <c r="BF844" s="42">
        <f>COUNTIFS($T844:$AX844,"NA")</f>
        <v>0</v>
      </c>
      <c r="BG844" s="42">
        <f>COUNTIFS($T844:$AX844,"PL")</f>
        <v>0</v>
      </c>
      <c r="BH844" s="42">
        <f>COUNTIFS($T844:$AX844,"CL")</f>
        <v>2</v>
      </c>
      <c r="BI844" s="42">
        <f>COUNTIFS($T844:$AX844,"BL")</f>
        <v>0</v>
      </c>
      <c r="BJ844" s="42">
        <f>COUNTIFS($T844:$AX844,"CO")</f>
        <v>0</v>
      </c>
      <c r="BK844" s="42">
        <f t="shared" si="81"/>
        <v>2</v>
      </c>
      <c r="BL844" s="42">
        <f t="shared" si="82"/>
        <v>1</v>
      </c>
      <c r="BM844" s="42">
        <f t="shared" si="83"/>
        <v>1</v>
      </c>
      <c r="BN844" s="42">
        <f>SUM(AY844:BJ844)+SUM(COUNTIFS(Q844:AX844,{"TERM","RESIGNED"}))</f>
        <v>31</v>
      </c>
      <c r="BO844" s="1" t="s">
        <v>45</v>
      </c>
      <c r="BP844" s="42" t="s">
        <v>1018</v>
      </c>
      <c r="BQ844" s="34"/>
    </row>
    <row r="845" spans="1:69" x14ac:dyDescent="0.25">
      <c r="A845" s="32">
        <f t="shared" si="84"/>
        <v>843</v>
      </c>
      <c r="B845" s="1" t="s">
        <v>172</v>
      </c>
      <c r="C845" s="1">
        <v>600411</v>
      </c>
      <c r="D845" s="27">
        <v>600411</v>
      </c>
      <c r="E845" s="1" t="s">
        <v>946</v>
      </c>
      <c r="F845" s="34" t="s">
        <v>1029</v>
      </c>
      <c r="G845" s="34" t="s">
        <v>190</v>
      </c>
      <c r="H845" s="30">
        <v>45085</v>
      </c>
      <c r="I845" s="30" t="s">
        <v>39</v>
      </c>
      <c r="J845" s="30" t="s">
        <v>39</v>
      </c>
      <c r="K845" s="42">
        <f t="shared" ca="1" si="79"/>
        <v>217</v>
      </c>
      <c r="L845" s="44" t="str">
        <f t="shared" si="80"/>
        <v>Billable</v>
      </c>
      <c r="M845" s="34" t="s">
        <v>187</v>
      </c>
      <c r="N845" s="1" t="s">
        <v>270</v>
      </c>
      <c r="O845" s="1" t="s">
        <v>42</v>
      </c>
      <c r="P845" s="1"/>
      <c r="Q845" s="1"/>
      <c r="R845" s="1" t="s">
        <v>43</v>
      </c>
      <c r="S845" s="33" t="s">
        <v>277</v>
      </c>
      <c r="T845" s="47" t="s">
        <v>965</v>
      </c>
      <c r="U845" s="47" t="s">
        <v>20</v>
      </c>
      <c r="V845" s="47" t="s">
        <v>20</v>
      </c>
      <c r="W845" s="47" t="s">
        <v>968</v>
      </c>
      <c r="X845" s="47" t="s">
        <v>22</v>
      </c>
      <c r="Y845" s="47" t="s">
        <v>965</v>
      </c>
      <c r="Z845" s="47" t="s">
        <v>965</v>
      </c>
      <c r="AA845" s="47" t="s">
        <v>965</v>
      </c>
      <c r="AB845" s="47" t="s">
        <v>20</v>
      </c>
      <c r="AC845" s="47" t="s">
        <v>20</v>
      </c>
      <c r="AD845" s="47" t="s">
        <v>965</v>
      </c>
      <c r="AE845" s="47" t="s">
        <v>965</v>
      </c>
      <c r="AF845" s="47" t="s">
        <v>965</v>
      </c>
      <c r="AG845" s="47" t="s">
        <v>965</v>
      </c>
      <c r="AH845" s="47" t="s">
        <v>965</v>
      </c>
      <c r="AI845" s="47" t="s">
        <v>20</v>
      </c>
      <c r="AJ845" s="47" t="s">
        <v>20</v>
      </c>
      <c r="AK845" s="47" t="s">
        <v>965</v>
      </c>
      <c r="AL845" s="47" t="s">
        <v>965</v>
      </c>
      <c r="AM845" s="47" t="s">
        <v>965</v>
      </c>
      <c r="AN845" s="47" t="s">
        <v>965</v>
      </c>
      <c r="AO845" s="47" t="s">
        <v>965</v>
      </c>
      <c r="AP845" s="47" t="s">
        <v>20</v>
      </c>
      <c r="AQ845" s="47" t="s">
        <v>20</v>
      </c>
      <c r="AR845" s="47" t="s">
        <v>20</v>
      </c>
      <c r="AS845" s="47" t="s">
        <v>965</v>
      </c>
      <c r="AT845" s="47" t="s">
        <v>965</v>
      </c>
      <c r="AU845" s="47" t="s">
        <v>967</v>
      </c>
      <c r="AV845" s="47" t="s">
        <v>965</v>
      </c>
      <c r="AW845" s="47" t="s">
        <v>20</v>
      </c>
      <c r="AX845" s="47" t="s">
        <v>20</v>
      </c>
      <c r="AY845" s="42">
        <f>COUNTIFS($T845:$AX845,"P")</f>
        <v>17</v>
      </c>
      <c r="AZ845" s="42">
        <f>COUNTIFS($T845:$AX845,"HD")/2</f>
        <v>0</v>
      </c>
      <c r="BA845" s="42">
        <f>COUNTIFS($T845:$AX845,"DO")</f>
        <v>11</v>
      </c>
      <c r="BB845" s="1">
        <f>COUNTIFS($T845:$AX845,"UPL")</f>
        <v>0</v>
      </c>
      <c r="BC845" s="42">
        <f>COUNTIFS($T845:$AX845,"LWP")</f>
        <v>1</v>
      </c>
      <c r="BD845" s="42">
        <f>SUM(COUNTIFS($T845:$AX845,{"PAT","MAT"}))</f>
        <v>0</v>
      </c>
      <c r="BE845" s="42">
        <f>COUNTIFS($T845:$AX845,"HO")</f>
        <v>0</v>
      </c>
      <c r="BF845" s="42">
        <f>COUNTIFS($T845:$AX845,"NA")</f>
        <v>0</v>
      </c>
      <c r="BG845" s="42">
        <f>COUNTIFS($T845:$AX845,"PL")</f>
        <v>1</v>
      </c>
      <c r="BH845" s="42">
        <f>COUNTIFS($T845:$AX845,"CL")</f>
        <v>1</v>
      </c>
      <c r="BI845" s="42">
        <f>COUNTIFS($T845:$AX845,"BL")</f>
        <v>0</v>
      </c>
      <c r="BJ845" s="42">
        <f>COUNTIFS($T845:$AX845,"CO")</f>
        <v>0</v>
      </c>
      <c r="BK845" s="42">
        <f t="shared" si="81"/>
        <v>2</v>
      </c>
      <c r="BL845" s="42">
        <f t="shared" si="82"/>
        <v>1</v>
      </c>
      <c r="BM845" s="42">
        <f t="shared" si="83"/>
        <v>1</v>
      </c>
      <c r="BN845" s="42">
        <f>SUM(AY845:BJ845)+SUM(COUNTIFS(Q845:AX845,{"TERM","RESIGNED"}))</f>
        <v>31</v>
      </c>
      <c r="BO845" s="1" t="s">
        <v>45</v>
      </c>
      <c r="BP845" s="42" t="s">
        <v>1018</v>
      </c>
      <c r="BQ845" s="34"/>
    </row>
    <row r="846" spans="1:69" x14ac:dyDescent="0.25">
      <c r="A846" s="32">
        <f t="shared" si="84"/>
        <v>844</v>
      </c>
      <c r="B846" s="1" t="s">
        <v>172</v>
      </c>
      <c r="C846" s="1">
        <v>600414</v>
      </c>
      <c r="D846" s="27">
        <v>600414</v>
      </c>
      <c r="E846" s="1" t="s">
        <v>945</v>
      </c>
      <c r="F846" s="34" t="s">
        <v>1030</v>
      </c>
      <c r="G846" s="34" t="s">
        <v>190</v>
      </c>
      <c r="H846" s="30">
        <v>45085</v>
      </c>
      <c r="I846" s="30" t="s">
        <v>39</v>
      </c>
      <c r="J846" s="30" t="s">
        <v>39</v>
      </c>
      <c r="K846" s="42">
        <f t="shared" ca="1" si="79"/>
        <v>217</v>
      </c>
      <c r="L846" s="44" t="str">
        <f t="shared" si="80"/>
        <v>Billable</v>
      </c>
      <c r="M846" s="34" t="s">
        <v>187</v>
      </c>
      <c r="N846" s="1" t="s">
        <v>270</v>
      </c>
      <c r="O846" s="1" t="s">
        <v>42</v>
      </c>
      <c r="P846" s="1"/>
      <c r="Q846" s="1"/>
      <c r="R846" s="1" t="s">
        <v>43</v>
      </c>
      <c r="S846" s="33" t="s">
        <v>277</v>
      </c>
      <c r="T846" s="47" t="s">
        <v>965</v>
      </c>
      <c r="U846" s="47" t="s">
        <v>20</v>
      </c>
      <c r="V846" s="47" t="s">
        <v>20</v>
      </c>
      <c r="W846" s="47" t="s">
        <v>967</v>
      </c>
      <c r="X846" s="47" t="s">
        <v>965</v>
      </c>
      <c r="Y846" s="47" t="s">
        <v>965</v>
      </c>
      <c r="Z846" s="47" t="s">
        <v>965</v>
      </c>
      <c r="AA846" s="47" t="s">
        <v>966</v>
      </c>
      <c r="AB846" s="47" t="s">
        <v>20</v>
      </c>
      <c r="AC846" s="47" t="s">
        <v>20</v>
      </c>
      <c r="AD846" s="47" t="s">
        <v>965</v>
      </c>
      <c r="AE846" s="47" t="s">
        <v>965</v>
      </c>
      <c r="AF846" s="47" t="s">
        <v>965</v>
      </c>
      <c r="AG846" s="47" t="s">
        <v>965</v>
      </c>
      <c r="AH846" s="47" t="s">
        <v>968</v>
      </c>
      <c r="AI846" s="47" t="s">
        <v>20</v>
      </c>
      <c r="AJ846" s="47" t="s">
        <v>20</v>
      </c>
      <c r="AK846" s="47" t="s">
        <v>22</v>
      </c>
      <c r="AL846" s="47" t="s">
        <v>22</v>
      </c>
      <c r="AM846" s="47" t="s">
        <v>968</v>
      </c>
      <c r="AN846" s="47" t="s">
        <v>965</v>
      </c>
      <c r="AO846" s="47" t="s">
        <v>965</v>
      </c>
      <c r="AP846" s="47" t="s">
        <v>20</v>
      </c>
      <c r="AQ846" s="47" t="s">
        <v>20</v>
      </c>
      <c r="AR846" s="47" t="s">
        <v>20</v>
      </c>
      <c r="AS846" s="47" t="s">
        <v>965</v>
      </c>
      <c r="AT846" s="47" t="s">
        <v>965</v>
      </c>
      <c r="AU846" s="47" t="s">
        <v>965</v>
      </c>
      <c r="AV846" s="47" t="s">
        <v>967</v>
      </c>
      <c r="AW846" s="47" t="s">
        <v>20</v>
      </c>
      <c r="AX846" s="47" t="s">
        <v>20</v>
      </c>
      <c r="AY846" s="42">
        <f>COUNTIFS($T846:$AX846,"P")</f>
        <v>13</v>
      </c>
      <c r="AZ846" s="42">
        <f>COUNTIFS($T846:$AX846,"HD")/2</f>
        <v>0.5</v>
      </c>
      <c r="BA846" s="42">
        <f>COUNTIFS($T846:$AX846,"DO")</f>
        <v>11</v>
      </c>
      <c r="BB846" s="1">
        <f>COUNTIFS($T846:$AX846,"UPL")</f>
        <v>0</v>
      </c>
      <c r="BC846" s="42">
        <f>COUNTIFS($T846:$AX846,"LWP")</f>
        <v>2</v>
      </c>
      <c r="BD846" s="42">
        <f>SUM(COUNTIFS($T846:$AX846,{"PAT","MAT"}))</f>
        <v>0</v>
      </c>
      <c r="BE846" s="42">
        <f>COUNTIFS($T846:$AX846,"HO")</f>
        <v>0</v>
      </c>
      <c r="BF846" s="42">
        <f>COUNTIFS($T846:$AX846,"NA")</f>
        <v>0</v>
      </c>
      <c r="BG846" s="42">
        <f>COUNTIFS($T846:$AX846,"PL")</f>
        <v>2</v>
      </c>
      <c r="BH846" s="42">
        <f>COUNTIFS($T846:$AX846,"CL")</f>
        <v>2</v>
      </c>
      <c r="BI846" s="42">
        <f>COUNTIFS($T846:$AX846,"BL")</f>
        <v>0</v>
      </c>
      <c r="BJ846" s="42">
        <f>COUNTIFS($T846:$AX846,"CO")</f>
        <v>0</v>
      </c>
      <c r="BK846" s="42">
        <f t="shared" si="81"/>
        <v>4</v>
      </c>
      <c r="BL846" s="42">
        <f t="shared" si="82"/>
        <v>0</v>
      </c>
      <c r="BM846" s="42">
        <f t="shared" si="83"/>
        <v>1</v>
      </c>
      <c r="BN846" s="42">
        <f>SUM(AY846:BJ846)+SUM(COUNTIFS(Q846:AX846,{"TERM","RESIGNED"}))</f>
        <v>30.5</v>
      </c>
      <c r="BO846" s="1" t="s">
        <v>45</v>
      </c>
      <c r="BP846" s="42" t="s">
        <v>1018</v>
      </c>
      <c r="BQ846" s="34"/>
    </row>
    <row r="847" spans="1:69" x14ac:dyDescent="0.25">
      <c r="A847" s="32">
        <f t="shared" si="84"/>
        <v>845</v>
      </c>
      <c r="B847" s="1" t="s">
        <v>172</v>
      </c>
      <c r="C847" s="1">
        <v>600415</v>
      </c>
      <c r="D847" s="27">
        <v>600415</v>
      </c>
      <c r="E847" s="1" t="s">
        <v>946</v>
      </c>
      <c r="F847" s="34" t="s">
        <v>1031</v>
      </c>
      <c r="G847" s="34" t="s">
        <v>190</v>
      </c>
      <c r="H847" s="30">
        <v>45085</v>
      </c>
      <c r="I847" s="30" t="s">
        <v>39</v>
      </c>
      <c r="J847" s="30" t="s">
        <v>39</v>
      </c>
      <c r="K847" s="42">
        <f t="shared" ca="1" si="79"/>
        <v>217</v>
      </c>
      <c r="L847" s="44" t="str">
        <f t="shared" si="80"/>
        <v>Billable</v>
      </c>
      <c r="M847" s="34" t="s">
        <v>187</v>
      </c>
      <c r="N847" s="1" t="s">
        <v>270</v>
      </c>
      <c r="O847" s="1" t="s">
        <v>42</v>
      </c>
      <c r="P847" s="1"/>
      <c r="Q847" s="1"/>
      <c r="R847" s="1" t="s">
        <v>43</v>
      </c>
      <c r="S847" s="33" t="s">
        <v>292</v>
      </c>
      <c r="T847" s="47" t="s">
        <v>965</v>
      </c>
      <c r="U847" s="47" t="s">
        <v>20</v>
      </c>
      <c r="V847" s="47" t="s">
        <v>20</v>
      </c>
      <c r="W847" s="47" t="s">
        <v>22</v>
      </c>
      <c r="X847" s="47" t="s">
        <v>965</v>
      </c>
      <c r="Y847" s="47" t="s">
        <v>965</v>
      </c>
      <c r="Z847" s="47" t="s">
        <v>967</v>
      </c>
      <c r="AA847" s="47" t="s">
        <v>965</v>
      </c>
      <c r="AB847" s="47" t="s">
        <v>20</v>
      </c>
      <c r="AC847" s="47" t="s">
        <v>20</v>
      </c>
      <c r="AD847" s="47" t="s">
        <v>968</v>
      </c>
      <c r="AE847" s="47" t="s">
        <v>965</v>
      </c>
      <c r="AF847" s="47" t="s">
        <v>965</v>
      </c>
      <c r="AG847" s="47" t="s">
        <v>22</v>
      </c>
      <c r="AH847" s="47" t="s">
        <v>965</v>
      </c>
      <c r="AI847" s="47" t="s">
        <v>20</v>
      </c>
      <c r="AJ847" s="47" t="s">
        <v>20</v>
      </c>
      <c r="AK847" s="47" t="s">
        <v>22</v>
      </c>
      <c r="AL847" s="47" t="s">
        <v>965</v>
      </c>
      <c r="AM847" s="47" t="s">
        <v>965</v>
      </c>
      <c r="AN847" s="47" t="s">
        <v>965</v>
      </c>
      <c r="AO847" s="47" t="s">
        <v>965</v>
      </c>
      <c r="AP847" s="47" t="s">
        <v>20</v>
      </c>
      <c r="AQ847" s="47" t="s">
        <v>20</v>
      </c>
      <c r="AR847" s="47" t="s">
        <v>20</v>
      </c>
      <c r="AS847" s="47" t="s">
        <v>965</v>
      </c>
      <c r="AT847" s="47" t="s">
        <v>22</v>
      </c>
      <c r="AU847" s="47" t="s">
        <v>965</v>
      </c>
      <c r="AV847" s="47" t="s">
        <v>967</v>
      </c>
      <c r="AW847" s="47" t="s">
        <v>20</v>
      </c>
      <c r="AX847" s="47" t="s">
        <v>20</v>
      </c>
      <c r="AY847" s="42">
        <f>COUNTIFS($T847:$AX847,"P")</f>
        <v>13</v>
      </c>
      <c r="AZ847" s="42">
        <f>COUNTIFS($T847:$AX847,"HD")/2</f>
        <v>0</v>
      </c>
      <c r="BA847" s="42">
        <f>COUNTIFS($T847:$AX847,"DO")</f>
        <v>11</v>
      </c>
      <c r="BB847" s="1">
        <f>COUNTIFS($T847:$AX847,"UPL")</f>
        <v>0</v>
      </c>
      <c r="BC847" s="42">
        <f>COUNTIFS($T847:$AX847,"LWP")</f>
        <v>4</v>
      </c>
      <c r="BD847" s="42">
        <f>SUM(COUNTIFS($T847:$AX847,{"PAT","MAT"}))</f>
        <v>0</v>
      </c>
      <c r="BE847" s="42">
        <f>COUNTIFS($T847:$AX847,"HO")</f>
        <v>0</v>
      </c>
      <c r="BF847" s="42">
        <f>COUNTIFS($T847:$AX847,"NA")</f>
        <v>0</v>
      </c>
      <c r="BG847" s="42">
        <f>COUNTIFS($T847:$AX847,"PL")</f>
        <v>1</v>
      </c>
      <c r="BH847" s="42">
        <f>COUNTIFS($T847:$AX847,"CL")</f>
        <v>2</v>
      </c>
      <c r="BI847" s="42">
        <f>COUNTIFS($T847:$AX847,"BL")</f>
        <v>0</v>
      </c>
      <c r="BJ847" s="42">
        <f>COUNTIFS($T847:$AX847,"CO")</f>
        <v>0</v>
      </c>
      <c r="BK847" s="42">
        <f t="shared" si="81"/>
        <v>3</v>
      </c>
      <c r="BL847" s="42">
        <f t="shared" si="82"/>
        <v>0</v>
      </c>
      <c r="BM847" s="42">
        <f t="shared" si="83"/>
        <v>1</v>
      </c>
      <c r="BN847" s="42">
        <f>SUM(AY847:BJ847)+SUM(COUNTIFS(Q847:AX847,{"TERM","RESIGNED"}))</f>
        <v>31</v>
      </c>
      <c r="BO847" s="1" t="s">
        <v>45</v>
      </c>
      <c r="BP847" s="42" t="s">
        <v>1018</v>
      </c>
      <c r="BQ847" s="34"/>
    </row>
    <row r="848" spans="1:69" x14ac:dyDescent="0.25">
      <c r="A848" s="32">
        <f t="shared" si="84"/>
        <v>846</v>
      </c>
      <c r="B848" s="1" t="s">
        <v>172</v>
      </c>
      <c r="C848" s="1">
        <v>105273</v>
      </c>
      <c r="D848" s="27">
        <v>105273</v>
      </c>
      <c r="E848" s="1" t="s">
        <v>945</v>
      </c>
      <c r="F848" s="34" t="s">
        <v>1034</v>
      </c>
      <c r="G848" s="34" t="s">
        <v>190</v>
      </c>
      <c r="H848" s="30">
        <v>45096</v>
      </c>
      <c r="I848" s="30" t="s">
        <v>39</v>
      </c>
      <c r="J848" s="30" t="s">
        <v>39</v>
      </c>
      <c r="K848" s="42">
        <f t="shared" ca="1" si="79"/>
        <v>206</v>
      </c>
      <c r="L848" s="44" t="str">
        <f t="shared" si="80"/>
        <v>Billable</v>
      </c>
      <c r="M848" s="34" t="s">
        <v>187</v>
      </c>
      <c r="N848" s="1" t="s">
        <v>41</v>
      </c>
      <c r="O848" s="1" t="s">
        <v>42</v>
      </c>
      <c r="P848" s="1"/>
      <c r="Q848" s="1"/>
      <c r="R848" s="1" t="s">
        <v>43</v>
      </c>
      <c r="S848" s="33" t="s">
        <v>239</v>
      </c>
      <c r="T848" s="47" t="s">
        <v>965</v>
      </c>
      <c r="U848" s="47" t="s">
        <v>20</v>
      </c>
      <c r="V848" s="47" t="s">
        <v>20</v>
      </c>
      <c r="W848" s="47" t="s">
        <v>965</v>
      </c>
      <c r="X848" s="47" t="s">
        <v>965</v>
      </c>
      <c r="Y848" s="47" t="s">
        <v>965</v>
      </c>
      <c r="Z848" s="47" t="s">
        <v>965</v>
      </c>
      <c r="AA848" s="47" t="s">
        <v>965</v>
      </c>
      <c r="AB848" s="47" t="s">
        <v>20</v>
      </c>
      <c r="AC848" s="47" t="s">
        <v>20</v>
      </c>
      <c r="AD848" s="47" t="s">
        <v>967</v>
      </c>
      <c r="AE848" s="47" t="s">
        <v>967</v>
      </c>
      <c r="AF848" s="47" t="s">
        <v>967</v>
      </c>
      <c r="AG848" s="47" t="s">
        <v>968</v>
      </c>
      <c r="AH848" s="47" t="s">
        <v>968</v>
      </c>
      <c r="AI848" s="47" t="s">
        <v>20</v>
      </c>
      <c r="AJ848" s="47" t="s">
        <v>20</v>
      </c>
      <c r="AK848" s="47" t="s">
        <v>968</v>
      </c>
      <c r="AL848" s="47" t="s">
        <v>968</v>
      </c>
      <c r="AM848" s="47" t="s">
        <v>968</v>
      </c>
      <c r="AN848" s="47" t="s">
        <v>22</v>
      </c>
      <c r="AO848" s="47" t="s">
        <v>22</v>
      </c>
      <c r="AP848" s="47" t="s">
        <v>20</v>
      </c>
      <c r="AQ848" s="47" t="s">
        <v>20</v>
      </c>
      <c r="AR848" s="47" t="s">
        <v>20</v>
      </c>
      <c r="AS848" s="47" t="s">
        <v>965</v>
      </c>
      <c r="AT848" s="47" t="s">
        <v>965</v>
      </c>
      <c r="AU848" s="47" t="s">
        <v>965</v>
      </c>
      <c r="AV848" s="47" t="s">
        <v>967</v>
      </c>
      <c r="AW848" s="47" t="s">
        <v>20</v>
      </c>
      <c r="AX848" s="47" t="s">
        <v>20</v>
      </c>
      <c r="AY848" s="42">
        <f>COUNTIFS($T848:$AX848,"P")</f>
        <v>9</v>
      </c>
      <c r="AZ848" s="42">
        <f>COUNTIFS($T848:$AX848,"HD")/2</f>
        <v>0</v>
      </c>
      <c r="BA848" s="42">
        <f>COUNTIFS($T848:$AX848,"DO")</f>
        <v>11</v>
      </c>
      <c r="BB848" s="1">
        <f>COUNTIFS($T848:$AX848,"UPL")</f>
        <v>0</v>
      </c>
      <c r="BC848" s="42">
        <f>COUNTIFS($T848:$AX848,"LWP")</f>
        <v>2</v>
      </c>
      <c r="BD848" s="42">
        <f>SUM(COUNTIFS($T848:$AX848,{"PAT","MAT"}))</f>
        <v>0</v>
      </c>
      <c r="BE848" s="42">
        <f>COUNTIFS($T848:$AX848,"HO")</f>
        <v>0</v>
      </c>
      <c r="BF848" s="42">
        <f>COUNTIFS($T848:$AX848,"NA")</f>
        <v>0</v>
      </c>
      <c r="BG848" s="42">
        <f>COUNTIFS($T848:$AX848,"PL")</f>
        <v>5</v>
      </c>
      <c r="BH848" s="42">
        <f>COUNTIFS($T848:$AX848,"CL")</f>
        <v>4</v>
      </c>
      <c r="BI848" s="42">
        <f>COUNTIFS($T848:$AX848,"BL")</f>
        <v>0</v>
      </c>
      <c r="BJ848" s="42">
        <f>COUNTIFS($T848:$AX848,"CO")</f>
        <v>0</v>
      </c>
      <c r="BK848" s="42">
        <f t="shared" si="81"/>
        <v>9</v>
      </c>
      <c r="BL848" s="42">
        <f t="shared" si="82"/>
        <v>0</v>
      </c>
      <c r="BM848" s="42">
        <f t="shared" si="83"/>
        <v>0</v>
      </c>
      <c r="BN848" s="42">
        <f>SUM(AY848:BJ848)+SUM(COUNTIFS(Q848:AX848,{"TERM","RESIGNED"}))</f>
        <v>31</v>
      </c>
      <c r="BO848" s="1" t="s">
        <v>45</v>
      </c>
      <c r="BP848" s="42" t="s">
        <v>1018</v>
      </c>
      <c r="BQ848" s="34"/>
    </row>
    <row r="849" spans="1:69" x14ac:dyDescent="0.25">
      <c r="A849" s="32">
        <f t="shared" si="84"/>
        <v>847</v>
      </c>
      <c r="B849" s="1" t="s">
        <v>172</v>
      </c>
      <c r="C849" s="1">
        <v>105278</v>
      </c>
      <c r="D849" s="27">
        <v>105278</v>
      </c>
      <c r="E849" s="1" t="s">
        <v>946</v>
      </c>
      <c r="F849" s="34" t="s">
        <v>1201</v>
      </c>
      <c r="G849" s="34" t="s">
        <v>123</v>
      </c>
      <c r="H849" s="30">
        <v>45096</v>
      </c>
      <c r="I849" s="30" t="s">
        <v>39</v>
      </c>
      <c r="J849" s="30" t="s">
        <v>39</v>
      </c>
      <c r="K849" s="42">
        <f t="shared" ca="1" si="79"/>
        <v>206</v>
      </c>
      <c r="L849" s="44" t="str">
        <f t="shared" si="80"/>
        <v>Billable</v>
      </c>
      <c r="M849" s="34" t="s">
        <v>124</v>
      </c>
      <c r="N849" s="1" t="s">
        <v>41</v>
      </c>
      <c r="O849" s="1" t="s">
        <v>42</v>
      </c>
      <c r="P849" s="1"/>
      <c r="Q849" s="1"/>
      <c r="R849" s="1" t="s">
        <v>43</v>
      </c>
      <c r="S849" s="33" t="s">
        <v>364</v>
      </c>
      <c r="T849" s="47" t="s">
        <v>965</v>
      </c>
      <c r="U849" s="47" t="s">
        <v>20</v>
      </c>
      <c r="V849" s="47" t="s">
        <v>20</v>
      </c>
      <c r="W849" s="47" t="s">
        <v>22</v>
      </c>
      <c r="X849" s="47" t="s">
        <v>965</v>
      </c>
      <c r="Y849" s="47" t="s">
        <v>965</v>
      </c>
      <c r="Z849" s="47" t="s">
        <v>965</v>
      </c>
      <c r="AA849" s="47" t="s">
        <v>965</v>
      </c>
      <c r="AB849" s="47" t="s">
        <v>20</v>
      </c>
      <c r="AC849" s="47" t="s">
        <v>20</v>
      </c>
      <c r="AD849" s="47" t="s">
        <v>965</v>
      </c>
      <c r="AE849" s="47" t="s">
        <v>965</v>
      </c>
      <c r="AF849" s="47" t="s">
        <v>965</v>
      </c>
      <c r="AG849" s="47" t="s">
        <v>965</v>
      </c>
      <c r="AH849" s="47" t="s">
        <v>965</v>
      </c>
      <c r="AI849" s="47" t="s">
        <v>20</v>
      </c>
      <c r="AJ849" s="47" t="s">
        <v>20</v>
      </c>
      <c r="AK849" s="47" t="s">
        <v>965</v>
      </c>
      <c r="AL849" s="47" t="s">
        <v>965</v>
      </c>
      <c r="AM849" s="47" t="s">
        <v>965</v>
      </c>
      <c r="AN849" s="47" t="s">
        <v>965</v>
      </c>
      <c r="AO849" s="47" t="s">
        <v>966</v>
      </c>
      <c r="AP849" s="47" t="s">
        <v>20</v>
      </c>
      <c r="AQ849" s="47" t="s">
        <v>20</v>
      </c>
      <c r="AR849" s="47" t="s">
        <v>20</v>
      </c>
      <c r="AS849" s="47" t="s">
        <v>967</v>
      </c>
      <c r="AT849" s="47" t="s">
        <v>967</v>
      </c>
      <c r="AU849" s="47" t="s">
        <v>967</v>
      </c>
      <c r="AV849" s="47" t="s">
        <v>968</v>
      </c>
      <c r="AW849" s="47" t="s">
        <v>20</v>
      </c>
      <c r="AX849" s="47" t="s">
        <v>20</v>
      </c>
      <c r="AY849" s="42">
        <f>COUNTIFS($T849:$AX849,"P")</f>
        <v>14</v>
      </c>
      <c r="AZ849" s="42">
        <f>COUNTIFS($T849:$AX849,"HD")/2</f>
        <v>0.5</v>
      </c>
      <c r="BA849" s="42">
        <f>COUNTIFS($T849:$AX849,"DO")</f>
        <v>11</v>
      </c>
      <c r="BB849" s="1">
        <f>COUNTIFS($T849:$AX849,"UPL")</f>
        <v>0</v>
      </c>
      <c r="BC849" s="42">
        <f>COUNTIFS($T849:$AX849,"LWP")</f>
        <v>1</v>
      </c>
      <c r="BD849" s="42">
        <f>SUM(COUNTIFS($T849:$AX849,{"PAT","MAT"}))</f>
        <v>0</v>
      </c>
      <c r="BE849" s="42">
        <f>COUNTIFS($T849:$AX849,"HO")</f>
        <v>0</v>
      </c>
      <c r="BF849" s="42">
        <f>COUNTIFS($T849:$AX849,"NA")</f>
        <v>0</v>
      </c>
      <c r="BG849" s="42">
        <f>COUNTIFS($T849:$AX849,"PL")</f>
        <v>1</v>
      </c>
      <c r="BH849" s="42">
        <f>COUNTIFS($T849:$AX849,"CL")</f>
        <v>3</v>
      </c>
      <c r="BI849" s="42">
        <f>COUNTIFS($T849:$AX849,"BL")</f>
        <v>0</v>
      </c>
      <c r="BJ849" s="42">
        <f>COUNTIFS($T849:$AX849,"CO")</f>
        <v>0</v>
      </c>
      <c r="BK849" s="42">
        <f t="shared" si="81"/>
        <v>4</v>
      </c>
      <c r="BL849" s="42">
        <f t="shared" si="82"/>
        <v>0</v>
      </c>
      <c r="BM849" s="42">
        <f t="shared" si="83"/>
        <v>1</v>
      </c>
      <c r="BN849" s="42">
        <f>SUM(AY849:BJ849)+SUM(COUNTIFS(Q849:AX849,{"TERM","RESIGNED"}))</f>
        <v>30.5</v>
      </c>
      <c r="BO849" s="1" t="s">
        <v>45</v>
      </c>
      <c r="BP849" s="42" t="s">
        <v>1018</v>
      </c>
      <c r="BQ849" s="34"/>
    </row>
    <row r="850" spans="1:69" x14ac:dyDescent="0.25">
      <c r="A850" s="32">
        <f t="shared" si="84"/>
        <v>848</v>
      </c>
      <c r="B850" s="1" t="s">
        <v>172</v>
      </c>
      <c r="C850" s="1">
        <v>105279</v>
      </c>
      <c r="D850" s="27">
        <v>105279</v>
      </c>
      <c r="E850" s="1" t="s">
        <v>946</v>
      </c>
      <c r="F850" s="34" t="s">
        <v>1035</v>
      </c>
      <c r="G850" s="34" t="s">
        <v>123</v>
      </c>
      <c r="H850" s="30">
        <v>45096</v>
      </c>
      <c r="I850" s="30" t="s">
        <v>39</v>
      </c>
      <c r="J850" s="30" t="s">
        <v>39</v>
      </c>
      <c r="K850" s="42">
        <f t="shared" ca="1" si="79"/>
        <v>206</v>
      </c>
      <c r="L850" s="44" t="str">
        <f t="shared" si="80"/>
        <v>Billable</v>
      </c>
      <c r="M850" s="34" t="s">
        <v>124</v>
      </c>
      <c r="N850" s="1" t="s">
        <v>41</v>
      </c>
      <c r="O850" s="1" t="s">
        <v>42</v>
      </c>
      <c r="P850" s="1"/>
      <c r="Q850" s="1"/>
      <c r="R850" s="1" t="s">
        <v>43</v>
      </c>
      <c r="S850" s="33" t="s">
        <v>364</v>
      </c>
      <c r="T850" s="47" t="s">
        <v>968</v>
      </c>
      <c r="U850" s="47" t="s">
        <v>20</v>
      </c>
      <c r="V850" s="47" t="s">
        <v>20</v>
      </c>
      <c r="W850" s="47" t="s">
        <v>967</v>
      </c>
      <c r="X850" s="47" t="s">
        <v>968</v>
      </c>
      <c r="Y850" s="47" t="s">
        <v>968</v>
      </c>
      <c r="Z850" s="47" t="s">
        <v>965</v>
      </c>
      <c r="AA850" s="47" t="s">
        <v>965</v>
      </c>
      <c r="AB850" s="47" t="s">
        <v>20</v>
      </c>
      <c r="AC850" s="47" t="s">
        <v>20</v>
      </c>
      <c r="AD850" s="47" t="s">
        <v>965</v>
      </c>
      <c r="AE850" s="47" t="s">
        <v>965</v>
      </c>
      <c r="AF850" s="47" t="s">
        <v>965</v>
      </c>
      <c r="AG850" s="47" t="s">
        <v>965</v>
      </c>
      <c r="AH850" s="47" t="s">
        <v>965</v>
      </c>
      <c r="AI850" s="47" t="s">
        <v>20</v>
      </c>
      <c r="AJ850" s="47" t="s">
        <v>20</v>
      </c>
      <c r="AK850" s="47" t="s">
        <v>965</v>
      </c>
      <c r="AL850" s="47" t="s">
        <v>965</v>
      </c>
      <c r="AM850" s="47" t="s">
        <v>965</v>
      </c>
      <c r="AN850" s="47" t="s">
        <v>965</v>
      </c>
      <c r="AO850" s="47" t="s">
        <v>965</v>
      </c>
      <c r="AP850" s="47" t="s">
        <v>20</v>
      </c>
      <c r="AQ850" s="47" t="s">
        <v>20</v>
      </c>
      <c r="AR850" s="47" t="s">
        <v>20</v>
      </c>
      <c r="AS850" s="47" t="s">
        <v>965</v>
      </c>
      <c r="AT850" s="47" t="s">
        <v>965</v>
      </c>
      <c r="AU850" s="47" t="s">
        <v>968</v>
      </c>
      <c r="AV850" s="47" t="s">
        <v>968</v>
      </c>
      <c r="AW850" s="47" t="s">
        <v>20</v>
      </c>
      <c r="AX850" s="47" t="s">
        <v>20</v>
      </c>
      <c r="AY850" s="42">
        <f>COUNTIFS($T850:$AX850,"P")</f>
        <v>14</v>
      </c>
      <c r="AZ850" s="42">
        <f>COUNTIFS($T850:$AX850,"HD")/2</f>
        <v>0</v>
      </c>
      <c r="BA850" s="42">
        <f>COUNTIFS($T850:$AX850,"DO")</f>
        <v>11</v>
      </c>
      <c r="BB850" s="1">
        <f>COUNTIFS($T850:$AX850,"UPL")</f>
        <v>0</v>
      </c>
      <c r="BC850" s="42">
        <f>COUNTIFS($T850:$AX850,"LWP")</f>
        <v>0</v>
      </c>
      <c r="BD850" s="42">
        <f>SUM(COUNTIFS($T850:$AX850,{"PAT","MAT"}))</f>
        <v>0</v>
      </c>
      <c r="BE850" s="42">
        <f>COUNTIFS($T850:$AX850,"HO")</f>
        <v>0</v>
      </c>
      <c r="BF850" s="42">
        <f>COUNTIFS($T850:$AX850,"NA")</f>
        <v>0</v>
      </c>
      <c r="BG850" s="42">
        <f>COUNTIFS($T850:$AX850,"PL")</f>
        <v>5</v>
      </c>
      <c r="BH850" s="42">
        <f>COUNTIFS($T850:$AX850,"CL")</f>
        <v>1</v>
      </c>
      <c r="BI850" s="42">
        <f>COUNTIFS($T850:$AX850,"BL")</f>
        <v>0</v>
      </c>
      <c r="BJ850" s="42">
        <f>COUNTIFS($T850:$AX850,"CO")</f>
        <v>0</v>
      </c>
      <c r="BK850" s="42">
        <f t="shared" si="81"/>
        <v>6</v>
      </c>
      <c r="BL850" s="42">
        <f t="shared" si="82"/>
        <v>0</v>
      </c>
      <c r="BM850" s="42">
        <f t="shared" si="83"/>
        <v>1</v>
      </c>
      <c r="BN850" s="42">
        <f>SUM(AY850:BJ850)+SUM(COUNTIFS(Q850:AX850,{"TERM","RESIGNED"}))</f>
        <v>31</v>
      </c>
      <c r="BO850" s="1" t="s">
        <v>45</v>
      </c>
      <c r="BP850" s="42" t="s">
        <v>1018</v>
      </c>
      <c r="BQ850" s="34"/>
    </row>
    <row r="851" spans="1:69" x14ac:dyDescent="0.25">
      <c r="A851" s="32">
        <f t="shared" si="84"/>
        <v>849</v>
      </c>
      <c r="B851" s="1" t="s">
        <v>172</v>
      </c>
      <c r="C851" s="1">
        <v>105284</v>
      </c>
      <c r="D851" s="27">
        <v>105284</v>
      </c>
      <c r="E851" s="1" t="s">
        <v>946</v>
      </c>
      <c r="F851" s="34" t="s">
        <v>1200</v>
      </c>
      <c r="G851" s="34" t="s">
        <v>123</v>
      </c>
      <c r="H851" s="30">
        <v>45096</v>
      </c>
      <c r="I851" s="30" t="s">
        <v>39</v>
      </c>
      <c r="J851" s="30" t="s">
        <v>39</v>
      </c>
      <c r="K851" s="42">
        <f t="shared" ca="1" si="79"/>
        <v>206</v>
      </c>
      <c r="L851" s="44" t="str">
        <f t="shared" si="80"/>
        <v>Billable</v>
      </c>
      <c r="M851" s="34" t="s">
        <v>124</v>
      </c>
      <c r="N851" s="1" t="s">
        <v>41</v>
      </c>
      <c r="O851" s="1" t="s">
        <v>42</v>
      </c>
      <c r="P851" s="1"/>
      <c r="Q851" s="1"/>
      <c r="R851" s="1" t="s">
        <v>43</v>
      </c>
      <c r="S851" s="33" t="s">
        <v>366</v>
      </c>
      <c r="T851" s="47" t="s">
        <v>965</v>
      </c>
      <c r="U851" s="47" t="s">
        <v>20</v>
      </c>
      <c r="V851" s="47" t="s">
        <v>20</v>
      </c>
      <c r="W851" s="47" t="s">
        <v>965</v>
      </c>
      <c r="X851" s="47" t="s">
        <v>965</v>
      </c>
      <c r="Y851" s="47" t="s">
        <v>965</v>
      </c>
      <c r="Z851" s="47" t="s">
        <v>967</v>
      </c>
      <c r="AA851" s="47" t="s">
        <v>965</v>
      </c>
      <c r="AB851" s="47" t="s">
        <v>20</v>
      </c>
      <c r="AC851" s="47" t="s">
        <v>20</v>
      </c>
      <c r="AD851" s="47" t="s">
        <v>965</v>
      </c>
      <c r="AE851" s="47" t="s">
        <v>965</v>
      </c>
      <c r="AF851" s="47" t="s">
        <v>965</v>
      </c>
      <c r="AG851" s="47" t="s">
        <v>965</v>
      </c>
      <c r="AH851" s="47" t="s">
        <v>967</v>
      </c>
      <c r="AI851" s="47" t="s">
        <v>20</v>
      </c>
      <c r="AJ851" s="47" t="s">
        <v>20</v>
      </c>
      <c r="AK851" s="47" t="s">
        <v>965</v>
      </c>
      <c r="AL851" s="47" t="s">
        <v>965</v>
      </c>
      <c r="AM851" s="47" t="s">
        <v>965</v>
      </c>
      <c r="AN851" s="47" t="s">
        <v>965</v>
      </c>
      <c r="AO851" s="47" t="s">
        <v>966</v>
      </c>
      <c r="AP851" s="47" t="s">
        <v>20</v>
      </c>
      <c r="AQ851" s="47" t="s">
        <v>20</v>
      </c>
      <c r="AR851" s="47" t="s">
        <v>20</v>
      </c>
      <c r="AS851" s="47" t="s">
        <v>965</v>
      </c>
      <c r="AT851" s="47" t="s">
        <v>966</v>
      </c>
      <c r="AU851" s="47" t="s">
        <v>966</v>
      </c>
      <c r="AV851" s="47" t="s">
        <v>967</v>
      </c>
      <c r="AW851" s="47" t="s">
        <v>20</v>
      </c>
      <c r="AX851" s="47" t="s">
        <v>20</v>
      </c>
      <c r="AY851" s="42">
        <f>COUNTIFS($T851:$AX851,"P")</f>
        <v>14</v>
      </c>
      <c r="AZ851" s="42">
        <f>COUNTIFS($T851:$AX851,"HD")/2</f>
        <v>1.5</v>
      </c>
      <c r="BA851" s="42">
        <f>COUNTIFS($T851:$AX851,"DO")</f>
        <v>11</v>
      </c>
      <c r="BB851" s="1">
        <f>COUNTIFS($T851:$AX851,"UPL")</f>
        <v>0</v>
      </c>
      <c r="BC851" s="42">
        <f>COUNTIFS($T851:$AX851,"LWP")</f>
        <v>0</v>
      </c>
      <c r="BD851" s="42">
        <f>SUM(COUNTIFS($T851:$AX851,{"PAT","MAT"}))</f>
        <v>0</v>
      </c>
      <c r="BE851" s="42">
        <f>COUNTIFS($T851:$AX851,"HO")</f>
        <v>0</v>
      </c>
      <c r="BF851" s="42">
        <f>COUNTIFS($T851:$AX851,"NA")</f>
        <v>0</v>
      </c>
      <c r="BG851" s="42">
        <f>COUNTIFS($T851:$AX851,"PL")</f>
        <v>0</v>
      </c>
      <c r="BH851" s="42">
        <f>COUNTIFS($T851:$AX851,"CL")</f>
        <v>3</v>
      </c>
      <c r="BI851" s="42">
        <f>COUNTIFS($T851:$AX851,"BL")</f>
        <v>0</v>
      </c>
      <c r="BJ851" s="42">
        <f>COUNTIFS($T851:$AX851,"CO")</f>
        <v>0</v>
      </c>
      <c r="BK851" s="42">
        <f t="shared" si="81"/>
        <v>3</v>
      </c>
      <c r="BL851" s="42">
        <f t="shared" si="82"/>
        <v>0</v>
      </c>
      <c r="BM851" s="42">
        <f t="shared" si="83"/>
        <v>1</v>
      </c>
      <c r="BN851" s="42">
        <f>SUM(AY851:BJ851)+SUM(COUNTIFS(Q851:AX851,{"TERM","RESIGNED"}))</f>
        <v>29.5</v>
      </c>
      <c r="BO851" s="1" t="s">
        <v>45</v>
      </c>
      <c r="BP851" s="42" t="s">
        <v>1021</v>
      </c>
      <c r="BQ851" s="34"/>
    </row>
    <row r="852" spans="1:69" x14ac:dyDescent="0.25">
      <c r="A852" s="32">
        <f t="shared" si="84"/>
        <v>850</v>
      </c>
      <c r="B852" s="1" t="s">
        <v>172</v>
      </c>
      <c r="C852" s="1">
        <v>105287</v>
      </c>
      <c r="D852" s="27">
        <v>105287</v>
      </c>
      <c r="E852" s="1" t="s">
        <v>946</v>
      </c>
      <c r="F852" s="34" t="s">
        <v>1202</v>
      </c>
      <c r="G852" s="34" t="s">
        <v>123</v>
      </c>
      <c r="H852" s="30">
        <v>45096</v>
      </c>
      <c r="I852" s="30" t="s">
        <v>39</v>
      </c>
      <c r="J852" s="30" t="s">
        <v>39</v>
      </c>
      <c r="K852" s="42">
        <f t="shared" ca="1" si="79"/>
        <v>206</v>
      </c>
      <c r="L852" s="44" t="str">
        <f t="shared" si="80"/>
        <v>Billable</v>
      </c>
      <c r="M852" s="34" t="s">
        <v>124</v>
      </c>
      <c r="N852" s="1" t="s">
        <v>41</v>
      </c>
      <c r="O852" s="1" t="s">
        <v>42</v>
      </c>
      <c r="P852" s="1"/>
      <c r="Q852" s="1"/>
      <c r="R852" s="1" t="s">
        <v>43</v>
      </c>
      <c r="S852" s="33" t="s">
        <v>366</v>
      </c>
      <c r="T852" s="47" t="s">
        <v>968</v>
      </c>
      <c r="U852" s="47" t="s">
        <v>20</v>
      </c>
      <c r="V852" s="47" t="s">
        <v>20</v>
      </c>
      <c r="W852" s="47" t="s">
        <v>965</v>
      </c>
      <c r="X852" s="47" t="s">
        <v>965</v>
      </c>
      <c r="Y852" s="47" t="s">
        <v>965</v>
      </c>
      <c r="Z852" s="47" t="s">
        <v>965</v>
      </c>
      <c r="AA852" s="47" t="s">
        <v>965</v>
      </c>
      <c r="AB852" s="47" t="s">
        <v>20</v>
      </c>
      <c r="AC852" s="47" t="s">
        <v>20</v>
      </c>
      <c r="AD852" s="47" t="s">
        <v>965</v>
      </c>
      <c r="AE852" s="47" t="s">
        <v>965</v>
      </c>
      <c r="AF852" s="47" t="s">
        <v>965</v>
      </c>
      <c r="AG852" s="47" t="s">
        <v>965</v>
      </c>
      <c r="AH852" s="47" t="s">
        <v>965</v>
      </c>
      <c r="AI852" s="47" t="s">
        <v>20</v>
      </c>
      <c r="AJ852" s="47" t="s">
        <v>20</v>
      </c>
      <c r="AK852" s="47" t="s">
        <v>965</v>
      </c>
      <c r="AL852" s="47" t="s">
        <v>965</v>
      </c>
      <c r="AM852" s="47" t="s">
        <v>965</v>
      </c>
      <c r="AN852" s="47" t="s">
        <v>965</v>
      </c>
      <c r="AO852" s="47" t="s">
        <v>965</v>
      </c>
      <c r="AP852" s="47" t="s">
        <v>20</v>
      </c>
      <c r="AQ852" s="47" t="s">
        <v>20</v>
      </c>
      <c r="AR852" s="47" t="s">
        <v>20</v>
      </c>
      <c r="AS852" s="47" t="s">
        <v>967</v>
      </c>
      <c r="AT852" s="47" t="s">
        <v>967</v>
      </c>
      <c r="AU852" s="47" t="s">
        <v>967</v>
      </c>
      <c r="AV852" s="47" t="s">
        <v>968</v>
      </c>
      <c r="AW852" s="47" t="s">
        <v>20</v>
      </c>
      <c r="AX852" s="47" t="s">
        <v>20</v>
      </c>
      <c r="AY852" s="42">
        <f>COUNTIFS($T852:$AX852,"P")</f>
        <v>15</v>
      </c>
      <c r="AZ852" s="42">
        <f>COUNTIFS($T852:$AX852,"HD")/2</f>
        <v>0</v>
      </c>
      <c r="BA852" s="42">
        <f>COUNTIFS($T852:$AX852,"DO")</f>
        <v>11</v>
      </c>
      <c r="BB852" s="1">
        <f>COUNTIFS($T852:$AX852,"UPL")</f>
        <v>0</v>
      </c>
      <c r="BC852" s="42">
        <f>COUNTIFS($T852:$AX852,"LWP")</f>
        <v>0</v>
      </c>
      <c r="BD852" s="42">
        <f>SUM(COUNTIFS($T852:$AX852,{"PAT","MAT"}))</f>
        <v>0</v>
      </c>
      <c r="BE852" s="42">
        <f>COUNTIFS($T852:$AX852,"HO")</f>
        <v>0</v>
      </c>
      <c r="BF852" s="42">
        <f>COUNTIFS($T852:$AX852,"NA")</f>
        <v>0</v>
      </c>
      <c r="BG852" s="42">
        <f>COUNTIFS($T852:$AX852,"PL")</f>
        <v>2</v>
      </c>
      <c r="BH852" s="42">
        <f>COUNTIFS($T852:$AX852,"CL")</f>
        <v>3</v>
      </c>
      <c r="BI852" s="42">
        <f>COUNTIFS($T852:$AX852,"BL")</f>
        <v>0</v>
      </c>
      <c r="BJ852" s="42">
        <f>COUNTIFS($T852:$AX852,"CO")</f>
        <v>0</v>
      </c>
      <c r="BK852" s="42">
        <f t="shared" si="81"/>
        <v>5</v>
      </c>
      <c r="BL852" s="42">
        <f t="shared" si="82"/>
        <v>0</v>
      </c>
      <c r="BM852" s="42">
        <f t="shared" si="83"/>
        <v>1</v>
      </c>
      <c r="BN852" s="42">
        <f>SUM(AY852:BJ852)+SUM(COUNTIFS(Q852:AX852,{"TERM","RESIGNED"}))</f>
        <v>31</v>
      </c>
      <c r="BO852" s="1" t="s">
        <v>45</v>
      </c>
      <c r="BP852" s="42" t="s">
        <v>1023</v>
      </c>
      <c r="BQ852" s="34"/>
    </row>
    <row r="853" spans="1:69" x14ac:dyDescent="0.25">
      <c r="A853" s="32">
        <f t="shared" si="84"/>
        <v>851</v>
      </c>
      <c r="B853" s="1" t="s">
        <v>172</v>
      </c>
      <c r="C853" s="1">
        <v>105303</v>
      </c>
      <c r="D853" s="27">
        <v>105303</v>
      </c>
      <c r="E853" s="1" t="s">
        <v>946</v>
      </c>
      <c r="F853" s="34" t="s">
        <v>1038</v>
      </c>
      <c r="G853" s="34" t="s">
        <v>123</v>
      </c>
      <c r="H853" s="30">
        <v>45100</v>
      </c>
      <c r="I853" s="30" t="s">
        <v>39</v>
      </c>
      <c r="J853" s="30" t="s">
        <v>39</v>
      </c>
      <c r="K853" s="42">
        <f t="shared" ca="1" si="79"/>
        <v>202</v>
      </c>
      <c r="L853" s="44" t="str">
        <f t="shared" si="80"/>
        <v>Billable</v>
      </c>
      <c r="M853" s="34" t="s">
        <v>124</v>
      </c>
      <c r="N853" s="1" t="s">
        <v>41</v>
      </c>
      <c r="O853" s="1" t="s">
        <v>42</v>
      </c>
      <c r="P853" s="1"/>
      <c r="Q853" s="1"/>
      <c r="R853" s="1" t="s">
        <v>43</v>
      </c>
      <c r="S853" s="33" t="s">
        <v>364</v>
      </c>
      <c r="T853" s="47" t="s">
        <v>965</v>
      </c>
      <c r="U853" s="47" t="s">
        <v>20</v>
      </c>
      <c r="V853" s="47" t="s">
        <v>20</v>
      </c>
      <c r="W853" s="47" t="s">
        <v>967</v>
      </c>
      <c r="X853" s="47" t="s">
        <v>965</v>
      </c>
      <c r="Y853" s="47" t="s">
        <v>965</v>
      </c>
      <c r="Z853" s="47" t="s">
        <v>965</v>
      </c>
      <c r="AA853" s="47" t="s">
        <v>965</v>
      </c>
      <c r="AB853" s="47" t="s">
        <v>20</v>
      </c>
      <c r="AC853" s="47" t="s">
        <v>20</v>
      </c>
      <c r="AD853" s="47" t="s">
        <v>965</v>
      </c>
      <c r="AE853" s="47" t="s">
        <v>965</v>
      </c>
      <c r="AF853" s="47" t="s">
        <v>965</v>
      </c>
      <c r="AG853" s="47" t="s">
        <v>965</v>
      </c>
      <c r="AH853" s="47" t="s">
        <v>965</v>
      </c>
      <c r="AI853" s="47" t="s">
        <v>20</v>
      </c>
      <c r="AJ853" s="47" t="s">
        <v>20</v>
      </c>
      <c r="AK853" s="47" t="s">
        <v>965</v>
      </c>
      <c r="AL853" s="47" t="s">
        <v>968</v>
      </c>
      <c r="AM853" s="47" t="s">
        <v>965</v>
      </c>
      <c r="AN853" s="47" t="s">
        <v>965</v>
      </c>
      <c r="AO853" s="47" t="s">
        <v>965</v>
      </c>
      <c r="AP853" s="47" t="s">
        <v>20</v>
      </c>
      <c r="AQ853" s="47" t="s">
        <v>20</v>
      </c>
      <c r="AR853" s="47" t="s">
        <v>20</v>
      </c>
      <c r="AS853" s="47" t="s">
        <v>968</v>
      </c>
      <c r="AT853" s="47" t="s">
        <v>967</v>
      </c>
      <c r="AU853" s="47" t="s">
        <v>968</v>
      </c>
      <c r="AV853" s="47" t="s">
        <v>968</v>
      </c>
      <c r="AW853" s="47" t="s">
        <v>20</v>
      </c>
      <c r="AX853" s="47" t="s">
        <v>20</v>
      </c>
      <c r="AY853" s="42">
        <f>COUNTIFS($T853:$AX853,"P")</f>
        <v>14</v>
      </c>
      <c r="AZ853" s="42">
        <f>COUNTIFS($T853:$AX853,"HD")/2</f>
        <v>0</v>
      </c>
      <c r="BA853" s="42">
        <f>COUNTIFS($T853:$AX853,"DO")</f>
        <v>11</v>
      </c>
      <c r="BB853" s="1">
        <f>COUNTIFS($T853:$AX853,"UPL")</f>
        <v>0</v>
      </c>
      <c r="BC853" s="42">
        <f>COUNTIFS($T853:$AX853,"LWP")</f>
        <v>0</v>
      </c>
      <c r="BD853" s="42">
        <f>SUM(COUNTIFS($T853:$AX853,{"PAT","MAT"}))</f>
        <v>0</v>
      </c>
      <c r="BE853" s="42">
        <f>COUNTIFS($T853:$AX853,"HO")</f>
        <v>0</v>
      </c>
      <c r="BF853" s="42">
        <f>COUNTIFS($T853:$AX853,"NA")</f>
        <v>0</v>
      </c>
      <c r="BG853" s="42">
        <f>COUNTIFS($T853:$AX853,"PL")</f>
        <v>4</v>
      </c>
      <c r="BH853" s="42">
        <f>COUNTIFS($T853:$AX853,"CL")</f>
        <v>2</v>
      </c>
      <c r="BI853" s="42">
        <f>COUNTIFS($T853:$AX853,"BL")</f>
        <v>0</v>
      </c>
      <c r="BJ853" s="42">
        <f>COUNTIFS($T853:$AX853,"CO")</f>
        <v>0</v>
      </c>
      <c r="BK853" s="42">
        <f t="shared" si="81"/>
        <v>6</v>
      </c>
      <c r="BL853" s="42">
        <f t="shared" si="82"/>
        <v>0</v>
      </c>
      <c r="BM853" s="42">
        <f t="shared" si="83"/>
        <v>1</v>
      </c>
      <c r="BN853" s="42">
        <f>SUM(AY853:BJ853)+SUM(COUNTIFS(Q853:AX853,{"TERM","RESIGNED"}))</f>
        <v>31</v>
      </c>
      <c r="BO853" s="1" t="s">
        <v>45</v>
      </c>
      <c r="BP853" s="42" t="s">
        <v>1018</v>
      </c>
      <c r="BQ853" s="34"/>
    </row>
    <row r="854" spans="1:69" x14ac:dyDescent="0.25">
      <c r="A854" s="32">
        <f t="shared" si="84"/>
        <v>852</v>
      </c>
      <c r="B854" s="1" t="s">
        <v>172</v>
      </c>
      <c r="C854" s="1">
        <v>600422</v>
      </c>
      <c r="D854" s="27">
        <v>600422</v>
      </c>
      <c r="E854" s="1" t="s">
        <v>946</v>
      </c>
      <c r="F854" s="34" t="s">
        <v>1036</v>
      </c>
      <c r="G854" s="34" t="s">
        <v>190</v>
      </c>
      <c r="H854" s="30">
        <v>45100</v>
      </c>
      <c r="I854" s="30" t="s">
        <v>39</v>
      </c>
      <c r="J854" s="30" t="s">
        <v>39</v>
      </c>
      <c r="K854" s="42">
        <f t="shared" ca="1" si="79"/>
        <v>202</v>
      </c>
      <c r="L854" s="44" t="str">
        <f t="shared" si="80"/>
        <v>Billable</v>
      </c>
      <c r="M854" s="34" t="s">
        <v>187</v>
      </c>
      <c r="N854" s="1" t="s">
        <v>270</v>
      </c>
      <c r="O854" s="1" t="s">
        <v>42</v>
      </c>
      <c r="P854" s="1"/>
      <c r="Q854" s="1"/>
      <c r="R854" s="1" t="s">
        <v>43</v>
      </c>
      <c r="S854" s="33" t="s">
        <v>277</v>
      </c>
      <c r="T854" s="47" t="s">
        <v>965</v>
      </c>
      <c r="U854" s="47" t="s">
        <v>20</v>
      </c>
      <c r="V854" s="47" t="s">
        <v>20</v>
      </c>
      <c r="W854" s="47" t="s">
        <v>965</v>
      </c>
      <c r="X854" s="47" t="s">
        <v>965</v>
      </c>
      <c r="Y854" s="47" t="s">
        <v>965</v>
      </c>
      <c r="Z854" s="47" t="s">
        <v>965</v>
      </c>
      <c r="AA854" s="47" t="s">
        <v>965</v>
      </c>
      <c r="AB854" s="47" t="s">
        <v>20</v>
      </c>
      <c r="AC854" s="47" t="s">
        <v>20</v>
      </c>
      <c r="AD854" s="47" t="s">
        <v>965</v>
      </c>
      <c r="AE854" s="47" t="s">
        <v>965</v>
      </c>
      <c r="AF854" s="47" t="s">
        <v>965</v>
      </c>
      <c r="AG854" s="47" t="s">
        <v>965</v>
      </c>
      <c r="AH854" s="47" t="s">
        <v>965</v>
      </c>
      <c r="AI854" s="47" t="s">
        <v>20</v>
      </c>
      <c r="AJ854" s="47" t="s">
        <v>20</v>
      </c>
      <c r="AK854" s="47" t="s">
        <v>965</v>
      </c>
      <c r="AL854" s="47" t="s">
        <v>965</v>
      </c>
      <c r="AM854" s="47" t="s">
        <v>967</v>
      </c>
      <c r="AN854" s="47" t="s">
        <v>965</v>
      </c>
      <c r="AO854" s="47" t="s">
        <v>967</v>
      </c>
      <c r="AP854" s="47" t="s">
        <v>20</v>
      </c>
      <c r="AQ854" s="47" t="s">
        <v>20</v>
      </c>
      <c r="AR854" s="47" t="s">
        <v>20</v>
      </c>
      <c r="AS854" s="47" t="s">
        <v>965</v>
      </c>
      <c r="AT854" s="47" t="s">
        <v>965</v>
      </c>
      <c r="AU854" s="47" t="s">
        <v>965</v>
      </c>
      <c r="AV854" s="47" t="s">
        <v>965</v>
      </c>
      <c r="AW854" s="47" t="s">
        <v>20</v>
      </c>
      <c r="AX854" s="47" t="s">
        <v>20</v>
      </c>
      <c r="AY854" s="42">
        <f>COUNTIFS($T854:$AX854,"P")</f>
        <v>18</v>
      </c>
      <c r="AZ854" s="42">
        <f>COUNTIFS($T854:$AX854,"HD")/2</f>
        <v>0</v>
      </c>
      <c r="BA854" s="42">
        <f>COUNTIFS($T854:$AX854,"DO")</f>
        <v>11</v>
      </c>
      <c r="BB854" s="1">
        <f>COUNTIFS($T854:$AX854,"UPL")</f>
        <v>0</v>
      </c>
      <c r="BC854" s="42">
        <f>COUNTIFS($T854:$AX854,"LWP")</f>
        <v>0</v>
      </c>
      <c r="BD854" s="42">
        <f>SUM(COUNTIFS($T854:$AX854,{"PAT","MAT"}))</f>
        <v>0</v>
      </c>
      <c r="BE854" s="42">
        <f>COUNTIFS($T854:$AX854,"HO")</f>
        <v>0</v>
      </c>
      <c r="BF854" s="42">
        <f>COUNTIFS($T854:$AX854,"NA")</f>
        <v>0</v>
      </c>
      <c r="BG854" s="42">
        <f>COUNTIFS($T854:$AX854,"PL")</f>
        <v>0</v>
      </c>
      <c r="BH854" s="42">
        <f>COUNTIFS($T854:$AX854,"CL")</f>
        <v>2</v>
      </c>
      <c r="BI854" s="42">
        <f>COUNTIFS($T854:$AX854,"BL")</f>
        <v>0</v>
      </c>
      <c r="BJ854" s="42">
        <f>COUNTIFS($T854:$AX854,"CO")</f>
        <v>0</v>
      </c>
      <c r="BK854" s="42">
        <f t="shared" si="81"/>
        <v>2</v>
      </c>
      <c r="BL854" s="42">
        <f t="shared" si="82"/>
        <v>1</v>
      </c>
      <c r="BM854" s="42">
        <f t="shared" si="83"/>
        <v>1</v>
      </c>
      <c r="BN854" s="42">
        <f>SUM(AY854:BJ854)+SUM(COUNTIFS(Q854:AX854,{"TERM","RESIGNED"}))</f>
        <v>31</v>
      </c>
      <c r="BO854" s="1" t="s">
        <v>45</v>
      </c>
      <c r="BP854" s="42" t="s">
        <v>1018</v>
      </c>
      <c r="BQ854" s="34"/>
    </row>
    <row r="855" spans="1:69" x14ac:dyDescent="0.25">
      <c r="A855" s="32">
        <f t="shared" si="84"/>
        <v>853</v>
      </c>
      <c r="B855" s="1" t="s">
        <v>172</v>
      </c>
      <c r="C855" s="1">
        <v>105310</v>
      </c>
      <c r="D855" s="27">
        <v>105310</v>
      </c>
      <c r="E855" s="1" t="s">
        <v>945</v>
      </c>
      <c r="F855" s="34" t="s">
        <v>1039</v>
      </c>
      <c r="G855" s="34" t="s">
        <v>186</v>
      </c>
      <c r="H855" s="30">
        <v>45105</v>
      </c>
      <c r="I855" s="30" t="s">
        <v>39</v>
      </c>
      <c r="J855" s="30" t="s">
        <v>39</v>
      </c>
      <c r="K855" s="42">
        <f t="shared" ca="1" si="79"/>
        <v>197</v>
      </c>
      <c r="L855" s="44" t="str">
        <f t="shared" si="80"/>
        <v>Billable</v>
      </c>
      <c r="M855" s="34" t="s">
        <v>187</v>
      </c>
      <c r="N855" s="1" t="s">
        <v>41</v>
      </c>
      <c r="O855" s="1" t="s">
        <v>42</v>
      </c>
      <c r="P855" s="1"/>
      <c r="Q855" s="1"/>
      <c r="R855" s="1" t="s">
        <v>43</v>
      </c>
      <c r="S855" s="33" t="s">
        <v>235</v>
      </c>
      <c r="T855" s="47" t="s">
        <v>965</v>
      </c>
      <c r="U855" s="47" t="s">
        <v>20</v>
      </c>
      <c r="V855" s="47" t="s">
        <v>20</v>
      </c>
      <c r="W855" s="47" t="s">
        <v>965</v>
      </c>
      <c r="X855" s="47" t="s">
        <v>965</v>
      </c>
      <c r="Y855" s="47" t="s">
        <v>965</v>
      </c>
      <c r="Z855" s="47" t="s">
        <v>965</v>
      </c>
      <c r="AA855" s="47" t="s">
        <v>965</v>
      </c>
      <c r="AB855" s="47" t="s">
        <v>20</v>
      </c>
      <c r="AC855" s="47" t="s">
        <v>20</v>
      </c>
      <c r="AD855" s="47" t="s">
        <v>965</v>
      </c>
      <c r="AE855" s="47" t="s">
        <v>965</v>
      </c>
      <c r="AF855" s="47" t="s">
        <v>965</v>
      </c>
      <c r="AG855" s="47" t="s">
        <v>965</v>
      </c>
      <c r="AH855" s="47" t="s">
        <v>965</v>
      </c>
      <c r="AI855" s="47" t="s">
        <v>20</v>
      </c>
      <c r="AJ855" s="47" t="s">
        <v>20</v>
      </c>
      <c r="AK855" s="47" t="s">
        <v>965</v>
      </c>
      <c r="AL855" s="47" t="s">
        <v>965</v>
      </c>
      <c r="AM855" s="47" t="s">
        <v>965</v>
      </c>
      <c r="AN855" s="47" t="s">
        <v>965</v>
      </c>
      <c r="AO855" s="47" t="s">
        <v>965</v>
      </c>
      <c r="AP855" s="47" t="s">
        <v>20</v>
      </c>
      <c r="AQ855" s="47" t="s">
        <v>20</v>
      </c>
      <c r="AR855" s="47" t="s">
        <v>20</v>
      </c>
      <c r="AS855" s="47" t="s">
        <v>967</v>
      </c>
      <c r="AT855" s="47" t="s">
        <v>967</v>
      </c>
      <c r="AU855" s="47" t="s">
        <v>965</v>
      </c>
      <c r="AV855" s="47" t="s">
        <v>965</v>
      </c>
      <c r="AW855" s="47" t="s">
        <v>20</v>
      </c>
      <c r="AX855" s="47" t="s">
        <v>20</v>
      </c>
      <c r="AY855" s="42">
        <f>COUNTIFS($T855:$AX855,"P")</f>
        <v>18</v>
      </c>
      <c r="AZ855" s="42">
        <f>COUNTIFS($T855:$AX855,"HD")/2</f>
        <v>0</v>
      </c>
      <c r="BA855" s="42">
        <f>COUNTIFS($T855:$AX855,"DO")</f>
        <v>11</v>
      </c>
      <c r="BB855" s="1">
        <f>COUNTIFS($T855:$AX855,"UPL")</f>
        <v>0</v>
      </c>
      <c r="BC855" s="42">
        <f>COUNTIFS($T855:$AX855,"LWP")</f>
        <v>0</v>
      </c>
      <c r="BD855" s="42">
        <f>SUM(COUNTIFS($T855:$AX855,{"PAT","MAT"}))</f>
        <v>0</v>
      </c>
      <c r="BE855" s="42">
        <f>COUNTIFS($T855:$AX855,"HO")</f>
        <v>0</v>
      </c>
      <c r="BF855" s="42">
        <f>COUNTIFS($T855:$AX855,"NA")</f>
        <v>0</v>
      </c>
      <c r="BG855" s="42">
        <f>COUNTIFS($T855:$AX855,"PL")</f>
        <v>0</v>
      </c>
      <c r="BH855" s="42">
        <f>COUNTIFS($T855:$AX855,"CL")</f>
        <v>2</v>
      </c>
      <c r="BI855" s="42">
        <f>COUNTIFS($T855:$AX855,"BL")</f>
        <v>0</v>
      </c>
      <c r="BJ855" s="42">
        <f>COUNTIFS($T855:$AX855,"CO")</f>
        <v>0</v>
      </c>
      <c r="BK855" s="42">
        <f t="shared" si="81"/>
        <v>2</v>
      </c>
      <c r="BL855" s="42">
        <f t="shared" si="82"/>
        <v>1</v>
      </c>
      <c r="BM855" s="42">
        <f t="shared" si="83"/>
        <v>1</v>
      </c>
      <c r="BN855" s="42">
        <f>SUM(AY855:BJ855)+SUM(COUNTIFS(Q855:AX855,{"TERM","RESIGNED"}))</f>
        <v>31</v>
      </c>
      <c r="BO855" s="1" t="s">
        <v>45</v>
      </c>
      <c r="BP855" s="42" t="s">
        <v>1018</v>
      </c>
      <c r="BQ855" s="34"/>
    </row>
    <row r="856" spans="1:69" x14ac:dyDescent="0.25">
      <c r="A856" s="32">
        <f t="shared" si="84"/>
        <v>854</v>
      </c>
      <c r="B856" s="1" t="s">
        <v>172</v>
      </c>
      <c r="C856" s="1">
        <v>105311</v>
      </c>
      <c r="D856" s="27">
        <v>105311</v>
      </c>
      <c r="E856" s="1" t="s">
        <v>946</v>
      </c>
      <c r="F856" s="34" t="s">
        <v>1040</v>
      </c>
      <c r="G856" s="34" t="s">
        <v>186</v>
      </c>
      <c r="H856" s="30">
        <v>45105</v>
      </c>
      <c r="I856" s="30" t="s">
        <v>39</v>
      </c>
      <c r="J856" s="30" t="s">
        <v>39</v>
      </c>
      <c r="K856" s="42">
        <f t="shared" ca="1" si="79"/>
        <v>197</v>
      </c>
      <c r="L856" s="44" t="str">
        <f t="shared" si="80"/>
        <v>Billable</v>
      </c>
      <c r="M856" s="34" t="s">
        <v>187</v>
      </c>
      <c r="N856" s="1" t="s">
        <v>41</v>
      </c>
      <c r="O856" s="1" t="s">
        <v>42</v>
      </c>
      <c r="P856" s="1"/>
      <c r="Q856" s="1"/>
      <c r="R856" s="1" t="s">
        <v>43</v>
      </c>
      <c r="S856" s="33" t="s">
        <v>302</v>
      </c>
      <c r="T856" s="47" t="s">
        <v>965</v>
      </c>
      <c r="U856" s="47" t="s">
        <v>20</v>
      </c>
      <c r="V856" s="47" t="s">
        <v>20</v>
      </c>
      <c r="W856" s="47" t="s">
        <v>965</v>
      </c>
      <c r="X856" s="47" t="s">
        <v>965</v>
      </c>
      <c r="Y856" s="47" t="s">
        <v>965</v>
      </c>
      <c r="Z856" s="47" t="s">
        <v>965</v>
      </c>
      <c r="AA856" s="47" t="s">
        <v>967</v>
      </c>
      <c r="AB856" s="47" t="s">
        <v>20</v>
      </c>
      <c r="AC856" s="47" t="s">
        <v>20</v>
      </c>
      <c r="AD856" s="47" t="s">
        <v>967</v>
      </c>
      <c r="AE856" s="47" t="s">
        <v>967</v>
      </c>
      <c r="AF856" s="47" t="s">
        <v>967</v>
      </c>
      <c r="AG856" s="47" t="s">
        <v>968</v>
      </c>
      <c r="AH856" s="47" t="s">
        <v>965</v>
      </c>
      <c r="AI856" s="47" t="s">
        <v>20</v>
      </c>
      <c r="AJ856" s="47" t="s">
        <v>20</v>
      </c>
      <c r="AK856" s="47" t="s">
        <v>965</v>
      </c>
      <c r="AL856" s="47" t="s">
        <v>965</v>
      </c>
      <c r="AM856" s="47" t="s">
        <v>965</v>
      </c>
      <c r="AN856" s="47" t="s">
        <v>965</v>
      </c>
      <c r="AO856" s="47" t="s">
        <v>965</v>
      </c>
      <c r="AP856" s="47" t="s">
        <v>20</v>
      </c>
      <c r="AQ856" s="47" t="s">
        <v>20</v>
      </c>
      <c r="AR856" s="47" t="s">
        <v>20</v>
      </c>
      <c r="AS856" s="47" t="s">
        <v>967</v>
      </c>
      <c r="AT856" s="47" t="s">
        <v>965</v>
      </c>
      <c r="AU856" s="47" t="s">
        <v>965</v>
      </c>
      <c r="AV856" s="47" t="s">
        <v>968</v>
      </c>
      <c r="AW856" s="47" t="s">
        <v>20</v>
      </c>
      <c r="AX856" s="47" t="s">
        <v>20</v>
      </c>
      <c r="AY856" s="42">
        <f>COUNTIFS($T856:$AX856,"P")</f>
        <v>13</v>
      </c>
      <c r="AZ856" s="42">
        <f>COUNTIFS($T856:$AX856,"HD")/2</f>
        <v>0</v>
      </c>
      <c r="BA856" s="42">
        <f>COUNTIFS($T856:$AX856,"DO")</f>
        <v>11</v>
      </c>
      <c r="BB856" s="1">
        <f>COUNTIFS($T856:$AX856,"UPL")</f>
        <v>0</v>
      </c>
      <c r="BC856" s="42">
        <f>COUNTIFS($T856:$AX856,"LWP")</f>
        <v>0</v>
      </c>
      <c r="BD856" s="42">
        <f>SUM(COUNTIFS($T856:$AX856,{"PAT","MAT"}))</f>
        <v>0</v>
      </c>
      <c r="BE856" s="42">
        <f>COUNTIFS($T856:$AX856,"HO")</f>
        <v>0</v>
      </c>
      <c r="BF856" s="42">
        <f>COUNTIFS($T856:$AX856,"NA")</f>
        <v>0</v>
      </c>
      <c r="BG856" s="42">
        <f>COUNTIFS($T856:$AX856,"PL")</f>
        <v>2</v>
      </c>
      <c r="BH856" s="42">
        <f>COUNTIFS($T856:$AX856,"CL")</f>
        <v>5</v>
      </c>
      <c r="BI856" s="42">
        <f>COUNTIFS($T856:$AX856,"BL")</f>
        <v>0</v>
      </c>
      <c r="BJ856" s="42">
        <f>COUNTIFS($T856:$AX856,"CO")</f>
        <v>0</v>
      </c>
      <c r="BK856" s="42">
        <f t="shared" si="81"/>
        <v>7</v>
      </c>
      <c r="BL856" s="42">
        <f t="shared" si="82"/>
        <v>0</v>
      </c>
      <c r="BM856" s="42">
        <f t="shared" si="83"/>
        <v>1</v>
      </c>
      <c r="BN856" s="42">
        <f>SUM(AY856:BJ856)+SUM(COUNTIFS(Q856:AX856,{"TERM","RESIGNED"}))</f>
        <v>31</v>
      </c>
      <c r="BO856" s="1" t="s">
        <v>45</v>
      </c>
      <c r="BP856" s="42" t="s">
        <v>1019</v>
      </c>
      <c r="BQ856" s="34"/>
    </row>
    <row r="857" spans="1:69" x14ac:dyDescent="0.25">
      <c r="A857" s="32">
        <f t="shared" si="84"/>
        <v>855</v>
      </c>
      <c r="B857" s="1" t="s">
        <v>172</v>
      </c>
      <c r="C857" s="1">
        <v>105312</v>
      </c>
      <c r="D857" s="27">
        <v>105312</v>
      </c>
      <c r="E857" s="1" t="s">
        <v>946</v>
      </c>
      <c r="F857" s="34" t="s">
        <v>1041</v>
      </c>
      <c r="G857" s="34" t="s">
        <v>190</v>
      </c>
      <c r="H857" s="30">
        <v>45105</v>
      </c>
      <c r="I857" s="30" t="s">
        <v>39</v>
      </c>
      <c r="J857" s="30" t="s">
        <v>39</v>
      </c>
      <c r="K857" s="42">
        <f t="shared" ca="1" si="79"/>
        <v>197</v>
      </c>
      <c r="L857" s="44" t="str">
        <f t="shared" si="80"/>
        <v>Billable</v>
      </c>
      <c r="M857" s="34" t="s">
        <v>187</v>
      </c>
      <c r="N857" s="1" t="s">
        <v>41</v>
      </c>
      <c r="O857" s="1" t="s">
        <v>42</v>
      </c>
      <c r="P857" s="1"/>
      <c r="Q857" s="1"/>
      <c r="R857" s="1" t="s">
        <v>43</v>
      </c>
      <c r="S857" s="33" t="s">
        <v>302</v>
      </c>
      <c r="T857" s="47" t="s">
        <v>965</v>
      </c>
      <c r="U857" s="47" t="s">
        <v>20</v>
      </c>
      <c r="V857" s="47" t="s">
        <v>20</v>
      </c>
      <c r="W857" s="47" t="s">
        <v>965</v>
      </c>
      <c r="X857" s="47" t="s">
        <v>965</v>
      </c>
      <c r="Y857" s="47" t="s">
        <v>965</v>
      </c>
      <c r="Z857" s="47" t="s">
        <v>965</v>
      </c>
      <c r="AA857" s="47" t="s">
        <v>965</v>
      </c>
      <c r="AB857" s="47" t="s">
        <v>20</v>
      </c>
      <c r="AC857" s="47" t="s">
        <v>20</v>
      </c>
      <c r="AD857" s="47" t="s">
        <v>965</v>
      </c>
      <c r="AE857" s="47" t="s">
        <v>965</v>
      </c>
      <c r="AF857" s="47" t="s">
        <v>968</v>
      </c>
      <c r="AG857" s="47" t="s">
        <v>965</v>
      </c>
      <c r="AH857" s="47" t="s">
        <v>965</v>
      </c>
      <c r="AI857" s="47" t="s">
        <v>20</v>
      </c>
      <c r="AJ857" s="47" t="s">
        <v>20</v>
      </c>
      <c r="AK857" s="47" t="s">
        <v>965</v>
      </c>
      <c r="AL857" s="47" t="s">
        <v>965</v>
      </c>
      <c r="AM857" s="47" t="s">
        <v>965</v>
      </c>
      <c r="AN857" s="47" t="s">
        <v>965</v>
      </c>
      <c r="AO857" s="47" t="s">
        <v>967</v>
      </c>
      <c r="AP857" s="47" t="s">
        <v>20</v>
      </c>
      <c r="AQ857" s="47" t="s">
        <v>20</v>
      </c>
      <c r="AR857" s="47" t="s">
        <v>20</v>
      </c>
      <c r="AS857" s="47" t="s">
        <v>967</v>
      </c>
      <c r="AT857" s="47" t="s">
        <v>967</v>
      </c>
      <c r="AU857" s="47" t="s">
        <v>968</v>
      </c>
      <c r="AV857" s="47" t="s">
        <v>968</v>
      </c>
      <c r="AW857" s="47" t="s">
        <v>20</v>
      </c>
      <c r="AX857" s="47" t="s">
        <v>20</v>
      </c>
      <c r="AY857" s="42">
        <f>COUNTIFS($T857:$AX857,"P")</f>
        <v>14</v>
      </c>
      <c r="AZ857" s="42">
        <f>COUNTIFS($T857:$AX857,"HD")/2</f>
        <v>0</v>
      </c>
      <c r="BA857" s="42">
        <f>COUNTIFS($T857:$AX857,"DO")</f>
        <v>11</v>
      </c>
      <c r="BB857" s="1">
        <f>COUNTIFS($T857:$AX857,"UPL")</f>
        <v>0</v>
      </c>
      <c r="BC857" s="42">
        <f>COUNTIFS($T857:$AX857,"LWP")</f>
        <v>0</v>
      </c>
      <c r="BD857" s="42">
        <f>SUM(COUNTIFS($T857:$AX857,{"PAT","MAT"}))</f>
        <v>0</v>
      </c>
      <c r="BE857" s="42">
        <f>COUNTIFS($T857:$AX857,"HO")</f>
        <v>0</v>
      </c>
      <c r="BF857" s="42">
        <f>COUNTIFS($T857:$AX857,"NA")</f>
        <v>0</v>
      </c>
      <c r="BG857" s="42">
        <f>COUNTIFS($T857:$AX857,"PL")</f>
        <v>3</v>
      </c>
      <c r="BH857" s="42">
        <f>COUNTIFS($T857:$AX857,"CL")</f>
        <v>3</v>
      </c>
      <c r="BI857" s="42">
        <f>COUNTIFS($T857:$AX857,"BL")</f>
        <v>0</v>
      </c>
      <c r="BJ857" s="42">
        <f>COUNTIFS($T857:$AX857,"CO")</f>
        <v>0</v>
      </c>
      <c r="BK857" s="42">
        <f t="shared" si="81"/>
        <v>6</v>
      </c>
      <c r="BL857" s="42">
        <f t="shared" si="82"/>
        <v>0</v>
      </c>
      <c r="BM857" s="42">
        <f t="shared" si="83"/>
        <v>1</v>
      </c>
      <c r="BN857" s="42">
        <f>SUM(AY857:BJ857)+SUM(COUNTIFS(Q857:AX857,{"TERM","RESIGNED"}))</f>
        <v>31</v>
      </c>
      <c r="BO857" s="1" t="s">
        <v>45</v>
      </c>
      <c r="BP857" s="42" t="s">
        <v>1019</v>
      </c>
      <c r="BQ857" s="34"/>
    </row>
    <row r="858" spans="1:69" x14ac:dyDescent="0.25">
      <c r="A858" s="32">
        <f t="shared" si="84"/>
        <v>856</v>
      </c>
      <c r="B858" s="1" t="s">
        <v>172</v>
      </c>
      <c r="C858" s="1">
        <v>105317</v>
      </c>
      <c r="D858" s="27">
        <v>105317</v>
      </c>
      <c r="E858" s="1" t="s">
        <v>946</v>
      </c>
      <c r="F858" s="34" t="s">
        <v>1042</v>
      </c>
      <c r="G858" s="34" t="s">
        <v>186</v>
      </c>
      <c r="H858" s="30">
        <v>45105</v>
      </c>
      <c r="I858" s="30" t="s">
        <v>39</v>
      </c>
      <c r="J858" s="30" t="s">
        <v>39</v>
      </c>
      <c r="K858" s="42">
        <f t="shared" ca="1" si="79"/>
        <v>197</v>
      </c>
      <c r="L858" s="44" t="str">
        <f t="shared" si="80"/>
        <v>Billable</v>
      </c>
      <c r="M858" s="34" t="s">
        <v>187</v>
      </c>
      <c r="N858" s="1" t="s">
        <v>41</v>
      </c>
      <c r="O858" s="1" t="s">
        <v>42</v>
      </c>
      <c r="P858" s="1"/>
      <c r="Q858" s="1"/>
      <c r="R858" s="1" t="s">
        <v>43</v>
      </c>
      <c r="S858" s="33" t="s">
        <v>431</v>
      </c>
      <c r="T858" s="47" t="s">
        <v>965</v>
      </c>
      <c r="U858" s="47" t="s">
        <v>20</v>
      </c>
      <c r="V858" s="47" t="s">
        <v>20</v>
      </c>
      <c r="W858" s="47" t="s">
        <v>965</v>
      </c>
      <c r="X858" s="47" t="s">
        <v>965</v>
      </c>
      <c r="Y858" s="47" t="s">
        <v>965</v>
      </c>
      <c r="Z858" s="47" t="s">
        <v>965</v>
      </c>
      <c r="AA858" s="47" t="s">
        <v>965</v>
      </c>
      <c r="AB858" s="47" t="s">
        <v>20</v>
      </c>
      <c r="AC858" s="47" t="s">
        <v>20</v>
      </c>
      <c r="AD858" s="47" t="s">
        <v>965</v>
      </c>
      <c r="AE858" s="47" t="s">
        <v>965</v>
      </c>
      <c r="AF858" s="47" t="s">
        <v>965</v>
      </c>
      <c r="AG858" s="47" t="s">
        <v>965</v>
      </c>
      <c r="AH858" s="47" t="s">
        <v>965</v>
      </c>
      <c r="AI858" s="47" t="s">
        <v>20</v>
      </c>
      <c r="AJ858" s="47" t="s">
        <v>20</v>
      </c>
      <c r="AK858" s="47" t="s">
        <v>965</v>
      </c>
      <c r="AL858" s="47" t="s">
        <v>965</v>
      </c>
      <c r="AM858" s="47" t="s">
        <v>965</v>
      </c>
      <c r="AN858" s="47" t="s">
        <v>965</v>
      </c>
      <c r="AO858" s="47" t="s">
        <v>965</v>
      </c>
      <c r="AP858" s="47" t="s">
        <v>20</v>
      </c>
      <c r="AQ858" s="47" t="s">
        <v>20</v>
      </c>
      <c r="AR858" s="47" t="s">
        <v>20</v>
      </c>
      <c r="AS858" s="47" t="s">
        <v>967</v>
      </c>
      <c r="AT858" s="47" t="s">
        <v>967</v>
      </c>
      <c r="AU858" s="47" t="s">
        <v>967</v>
      </c>
      <c r="AV858" s="47" t="s">
        <v>968</v>
      </c>
      <c r="AW858" s="47" t="s">
        <v>20</v>
      </c>
      <c r="AX858" s="47" t="s">
        <v>20</v>
      </c>
      <c r="AY858" s="42">
        <f>COUNTIFS($T858:$AX858,"P")</f>
        <v>16</v>
      </c>
      <c r="AZ858" s="42">
        <f>COUNTIFS($T858:$AX858,"HD")/2</f>
        <v>0</v>
      </c>
      <c r="BA858" s="42">
        <f>COUNTIFS($T858:$AX858,"DO")</f>
        <v>11</v>
      </c>
      <c r="BB858" s="1">
        <f>COUNTIFS($T858:$AX858,"UPL")</f>
        <v>0</v>
      </c>
      <c r="BC858" s="42">
        <f>COUNTIFS($T858:$AX858,"LWP")</f>
        <v>0</v>
      </c>
      <c r="BD858" s="42">
        <f>SUM(COUNTIFS($T858:$AX858,{"PAT","MAT"}))</f>
        <v>0</v>
      </c>
      <c r="BE858" s="42">
        <f>COUNTIFS($T858:$AX858,"HO")</f>
        <v>0</v>
      </c>
      <c r="BF858" s="42">
        <f>COUNTIFS($T858:$AX858,"NA")</f>
        <v>0</v>
      </c>
      <c r="BG858" s="42">
        <f>COUNTIFS($T858:$AX858,"PL")</f>
        <v>1</v>
      </c>
      <c r="BH858" s="42">
        <f>COUNTIFS($T858:$AX858,"CL")</f>
        <v>3</v>
      </c>
      <c r="BI858" s="42">
        <f>COUNTIFS($T858:$AX858,"BL")</f>
        <v>0</v>
      </c>
      <c r="BJ858" s="42">
        <f>COUNTIFS($T858:$AX858,"CO")</f>
        <v>0</v>
      </c>
      <c r="BK858" s="42">
        <f t="shared" si="81"/>
        <v>4</v>
      </c>
      <c r="BL858" s="42">
        <f t="shared" si="82"/>
        <v>0</v>
      </c>
      <c r="BM858" s="42">
        <f t="shared" si="83"/>
        <v>1</v>
      </c>
      <c r="BN858" s="42">
        <f>SUM(AY858:BJ858)+SUM(COUNTIFS(Q858:AX858,{"TERM","RESIGNED"}))</f>
        <v>31</v>
      </c>
      <c r="BO858" s="1" t="s">
        <v>45</v>
      </c>
      <c r="BP858" s="42" t="s">
        <v>1018</v>
      </c>
      <c r="BQ858" s="34"/>
    </row>
    <row r="859" spans="1:69" x14ac:dyDescent="0.25">
      <c r="A859" s="32">
        <f t="shared" si="84"/>
        <v>857</v>
      </c>
      <c r="B859" s="1" t="s">
        <v>172</v>
      </c>
      <c r="C859" s="1">
        <v>105318</v>
      </c>
      <c r="D859" s="27">
        <v>105318</v>
      </c>
      <c r="E859" s="1" t="s">
        <v>946</v>
      </c>
      <c r="F859" s="34" t="s">
        <v>1043</v>
      </c>
      <c r="G859" s="34" t="s">
        <v>186</v>
      </c>
      <c r="H859" s="30">
        <v>45105</v>
      </c>
      <c r="I859" s="30" t="s">
        <v>39</v>
      </c>
      <c r="J859" s="30" t="s">
        <v>39</v>
      </c>
      <c r="K859" s="42">
        <f t="shared" ca="1" si="79"/>
        <v>197</v>
      </c>
      <c r="L859" s="44" t="str">
        <f t="shared" si="80"/>
        <v>Billable</v>
      </c>
      <c r="M859" s="34" t="s">
        <v>187</v>
      </c>
      <c r="N859" s="1" t="s">
        <v>41</v>
      </c>
      <c r="O859" s="1" t="s">
        <v>42</v>
      </c>
      <c r="P859" s="1"/>
      <c r="Q859" s="1"/>
      <c r="R859" s="1" t="s">
        <v>43</v>
      </c>
      <c r="S859" s="33" t="s">
        <v>302</v>
      </c>
      <c r="T859" s="47" t="s">
        <v>965</v>
      </c>
      <c r="U859" s="47" t="s">
        <v>20</v>
      </c>
      <c r="V859" s="47" t="s">
        <v>20</v>
      </c>
      <c r="W859" s="47" t="s">
        <v>965</v>
      </c>
      <c r="X859" s="47" t="s">
        <v>965</v>
      </c>
      <c r="Y859" s="47" t="s">
        <v>965</v>
      </c>
      <c r="Z859" s="47" t="s">
        <v>965</v>
      </c>
      <c r="AA859" s="47" t="s">
        <v>965</v>
      </c>
      <c r="AB859" s="47" t="s">
        <v>20</v>
      </c>
      <c r="AC859" s="47" t="s">
        <v>20</v>
      </c>
      <c r="AD859" s="47" t="s">
        <v>965</v>
      </c>
      <c r="AE859" s="47" t="s">
        <v>965</v>
      </c>
      <c r="AF859" s="47" t="s">
        <v>965</v>
      </c>
      <c r="AG859" s="47" t="s">
        <v>965</v>
      </c>
      <c r="AH859" s="47" t="s">
        <v>965</v>
      </c>
      <c r="AI859" s="47" t="s">
        <v>20</v>
      </c>
      <c r="AJ859" s="47" t="s">
        <v>20</v>
      </c>
      <c r="AK859" s="47" t="s">
        <v>965</v>
      </c>
      <c r="AL859" s="47" t="s">
        <v>965</v>
      </c>
      <c r="AM859" s="47" t="s">
        <v>965</v>
      </c>
      <c r="AN859" s="47" t="s">
        <v>965</v>
      </c>
      <c r="AO859" s="47" t="s">
        <v>965</v>
      </c>
      <c r="AP859" s="47" t="s">
        <v>20</v>
      </c>
      <c r="AQ859" s="47" t="s">
        <v>20</v>
      </c>
      <c r="AR859" s="47" t="s">
        <v>20</v>
      </c>
      <c r="AS859" s="47" t="s">
        <v>967</v>
      </c>
      <c r="AT859" s="47" t="s">
        <v>968</v>
      </c>
      <c r="AU859" s="47" t="s">
        <v>968</v>
      </c>
      <c r="AV859" s="47" t="s">
        <v>968</v>
      </c>
      <c r="AW859" s="47" t="s">
        <v>20</v>
      </c>
      <c r="AX859" s="47" t="s">
        <v>20</v>
      </c>
      <c r="AY859" s="42">
        <f>COUNTIFS($T859:$AX859,"P")</f>
        <v>16</v>
      </c>
      <c r="AZ859" s="42">
        <f>COUNTIFS($T859:$AX859,"HD")/2</f>
        <v>0</v>
      </c>
      <c r="BA859" s="42">
        <f>COUNTIFS($T859:$AX859,"DO")</f>
        <v>11</v>
      </c>
      <c r="BB859" s="1">
        <f>COUNTIFS($T859:$AX859,"UPL")</f>
        <v>0</v>
      </c>
      <c r="BC859" s="42">
        <f>COUNTIFS($T859:$AX859,"LWP")</f>
        <v>0</v>
      </c>
      <c r="BD859" s="42">
        <f>SUM(COUNTIFS($T859:$AX859,{"PAT","MAT"}))</f>
        <v>0</v>
      </c>
      <c r="BE859" s="42">
        <f>COUNTIFS($T859:$AX859,"HO")</f>
        <v>0</v>
      </c>
      <c r="BF859" s="42">
        <f>COUNTIFS($T859:$AX859,"NA")</f>
        <v>0</v>
      </c>
      <c r="BG859" s="42">
        <f>COUNTIFS($T859:$AX859,"PL")</f>
        <v>3</v>
      </c>
      <c r="BH859" s="42">
        <f>COUNTIFS($T859:$AX859,"CL")</f>
        <v>1</v>
      </c>
      <c r="BI859" s="42">
        <f>COUNTIFS($T859:$AX859,"BL")</f>
        <v>0</v>
      </c>
      <c r="BJ859" s="42">
        <f>COUNTIFS($T859:$AX859,"CO")</f>
        <v>0</v>
      </c>
      <c r="BK859" s="42">
        <f t="shared" si="81"/>
        <v>4</v>
      </c>
      <c r="BL859" s="42">
        <f t="shared" si="82"/>
        <v>0</v>
      </c>
      <c r="BM859" s="42">
        <f t="shared" si="83"/>
        <v>1</v>
      </c>
      <c r="BN859" s="42">
        <f>SUM(AY859:BJ859)+SUM(COUNTIFS(Q859:AX859,{"TERM","RESIGNED"}))</f>
        <v>31</v>
      </c>
      <c r="BO859" s="1" t="s">
        <v>45</v>
      </c>
      <c r="BP859" s="42" t="s">
        <v>1019</v>
      </c>
      <c r="BQ859" s="34"/>
    </row>
    <row r="860" spans="1:69" x14ac:dyDescent="0.25">
      <c r="A860" s="32">
        <f t="shared" si="84"/>
        <v>858</v>
      </c>
      <c r="B860" s="1" t="s">
        <v>172</v>
      </c>
      <c r="C860" s="1">
        <v>105321</v>
      </c>
      <c r="D860" s="27">
        <v>105321</v>
      </c>
      <c r="E860" s="1" t="s">
        <v>946</v>
      </c>
      <c r="F860" s="34" t="s">
        <v>1044</v>
      </c>
      <c r="G860" s="34" t="s">
        <v>123</v>
      </c>
      <c r="H860" s="30">
        <v>45105</v>
      </c>
      <c r="I860" s="30" t="s">
        <v>39</v>
      </c>
      <c r="J860" s="30" t="s">
        <v>39</v>
      </c>
      <c r="K860" s="42">
        <f t="shared" ca="1" si="79"/>
        <v>197</v>
      </c>
      <c r="L860" s="44" t="str">
        <f t="shared" si="80"/>
        <v>Billable</v>
      </c>
      <c r="M860" s="34" t="s">
        <v>124</v>
      </c>
      <c r="N860" s="1" t="s">
        <v>41</v>
      </c>
      <c r="O860" s="1" t="s">
        <v>42</v>
      </c>
      <c r="P860" s="1"/>
      <c r="Q860" s="1"/>
      <c r="R860" s="1" t="s">
        <v>43</v>
      </c>
      <c r="S860" s="33" t="s">
        <v>364</v>
      </c>
      <c r="T860" s="47" t="s">
        <v>965</v>
      </c>
      <c r="U860" s="47" t="s">
        <v>20</v>
      </c>
      <c r="V860" s="47" t="s">
        <v>20</v>
      </c>
      <c r="W860" s="47" t="s">
        <v>965</v>
      </c>
      <c r="X860" s="47" t="s">
        <v>965</v>
      </c>
      <c r="Y860" s="47" t="s">
        <v>965</v>
      </c>
      <c r="Z860" s="47" t="s">
        <v>965</v>
      </c>
      <c r="AA860" s="47" t="s">
        <v>965</v>
      </c>
      <c r="AB860" s="47" t="s">
        <v>20</v>
      </c>
      <c r="AC860" s="47" t="s">
        <v>20</v>
      </c>
      <c r="AD860" s="47" t="s">
        <v>965</v>
      </c>
      <c r="AE860" s="47" t="s">
        <v>965</v>
      </c>
      <c r="AF860" s="47" t="s">
        <v>965</v>
      </c>
      <c r="AG860" s="47" t="s">
        <v>965</v>
      </c>
      <c r="AH860" s="47" t="s">
        <v>965</v>
      </c>
      <c r="AI860" s="47" t="s">
        <v>20</v>
      </c>
      <c r="AJ860" s="47" t="s">
        <v>20</v>
      </c>
      <c r="AK860" s="47" t="s">
        <v>965</v>
      </c>
      <c r="AL860" s="47" t="s">
        <v>965</v>
      </c>
      <c r="AM860" s="47" t="s">
        <v>965</v>
      </c>
      <c r="AN860" s="47" t="s">
        <v>965</v>
      </c>
      <c r="AO860" s="47" t="s">
        <v>965</v>
      </c>
      <c r="AP860" s="47" t="s">
        <v>20</v>
      </c>
      <c r="AQ860" s="47" t="s">
        <v>20</v>
      </c>
      <c r="AR860" s="47" t="s">
        <v>20</v>
      </c>
      <c r="AS860" s="47" t="s">
        <v>965</v>
      </c>
      <c r="AT860" s="47" t="s">
        <v>967</v>
      </c>
      <c r="AU860" s="47" t="s">
        <v>967</v>
      </c>
      <c r="AV860" s="47" t="s">
        <v>968</v>
      </c>
      <c r="AW860" s="47" t="s">
        <v>20</v>
      </c>
      <c r="AX860" s="47" t="s">
        <v>20</v>
      </c>
      <c r="AY860" s="42">
        <f>COUNTIFS($T860:$AX860,"P")</f>
        <v>17</v>
      </c>
      <c r="AZ860" s="42">
        <f>COUNTIFS($T860:$AX860,"HD")/2</f>
        <v>0</v>
      </c>
      <c r="BA860" s="42">
        <f>COUNTIFS($T860:$AX860,"DO")</f>
        <v>11</v>
      </c>
      <c r="BB860" s="1">
        <f>COUNTIFS($T860:$AX860,"UPL")</f>
        <v>0</v>
      </c>
      <c r="BC860" s="42">
        <f>COUNTIFS($T860:$AX860,"LWP")</f>
        <v>0</v>
      </c>
      <c r="BD860" s="42">
        <f>SUM(COUNTIFS($T860:$AX860,{"PAT","MAT"}))</f>
        <v>0</v>
      </c>
      <c r="BE860" s="42">
        <f>COUNTIFS($T860:$AX860,"HO")</f>
        <v>0</v>
      </c>
      <c r="BF860" s="42">
        <f>COUNTIFS($T860:$AX860,"NA")</f>
        <v>0</v>
      </c>
      <c r="BG860" s="42">
        <f>COUNTIFS($T860:$AX860,"PL")</f>
        <v>1</v>
      </c>
      <c r="BH860" s="42">
        <f>COUNTIFS($T860:$AX860,"CL")</f>
        <v>2</v>
      </c>
      <c r="BI860" s="42">
        <f>COUNTIFS($T860:$AX860,"BL")</f>
        <v>0</v>
      </c>
      <c r="BJ860" s="42">
        <f>COUNTIFS($T860:$AX860,"CO")</f>
        <v>0</v>
      </c>
      <c r="BK860" s="42">
        <f t="shared" si="81"/>
        <v>3</v>
      </c>
      <c r="BL860" s="42">
        <f t="shared" si="82"/>
        <v>1</v>
      </c>
      <c r="BM860" s="42">
        <f t="shared" si="83"/>
        <v>1</v>
      </c>
      <c r="BN860" s="42">
        <f>SUM(AY860:BJ860)+SUM(COUNTIFS(Q860:AX860,{"TERM","RESIGNED"}))</f>
        <v>31</v>
      </c>
      <c r="BO860" s="1" t="s">
        <v>45</v>
      </c>
      <c r="BP860" s="42" t="s">
        <v>1018</v>
      </c>
      <c r="BQ860" s="34"/>
    </row>
    <row r="861" spans="1:69" x14ac:dyDescent="0.25">
      <c r="A861" s="32">
        <f t="shared" si="84"/>
        <v>859</v>
      </c>
      <c r="B861" s="1" t="s">
        <v>172</v>
      </c>
      <c r="C861" s="1">
        <v>105326</v>
      </c>
      <c r="D861" s="27">
        <v>105326</v>
      </c>
      <c r="E861" s="1" t="s">
        <v>946</v>
      </c>
      <c r="F861" s="34" t="s">
        <v>1045</v>
      </c>
      <c r="G861" s="34" t="s">
        <v>190</v>
      </c>
      <c r="H861" s="30">
        <v>45112</v>
      </c>
      <c r="I861" s="30" t="s">
        <v>39</v>
      </c>
      <c r="J861" s="30" t="s">
        <v>39</v>
      </c>
      <c r="K861" s="42">
        <f t="shared" ca="1" si="79"/>
        <v>190</v>
      </c>
      <c r="L861" s="44" t="str">
        <f t="shared" si="80"/>
        <v>Billable</v>
      </c>
      <c r="M861" s="34" t="s">
        <v>187</v>
      </c>
      <c r="N861" s="1" t="s">
        <v>41</v>
      </c>
      <c r="O861" s="1" t="s">
        <v>42</v>
      </c>
      <c r="P861" s="1"/>
      <c r="Q861" s="1"/>
      <c r="R861" s="1" t="s">
        <v>43</v>
      </c>
      <c r="S861" s="33" t="s">
        <v>302</v>
      </c>
      <c r="T861" s="47" t="s">
        <v>965</v>
      </c>
      <c r="U861" s="47" t="s">
        <v>20</v>
      </c>
      <c r="V861" s="47" t="s">
        <v>20</v>
      </c>
      <c r="W861" s="47" t="s">
        <v>965</v>
      </c>
      <c r="X861" s="47" t="s">
        <v>965</v>
      </c>
      <c r="Y861" s="47" t="s">
        <v>965</v>
      </c>
      <c r="Z861" s="47" t="s">
        <v>965</v>
      </c>
      <c r="AA861" s="47" t="s">
        <v>965</v>
      </c>
      <c r="AB861" s="47" t="s">
        <v>20</v>
      </c>
      <c r="AC861" s="47" t="s">
        <v>20</v>
      </c>
      <c r="AD861" s="47" t="s">
        <v>965</v>
      </c>
      <c r="AE861" s="47" t="s">
        <v>965</v>
      </c>
      <c r="AF861" s="47" t="s">
        <v>965</v>
      </c>
      <c r="AG861" s="47" t="s">
        <v>965</v>
      </c>
      <c r="AH861" s="47" t="s">
        <v>965</v>
      </c>
      <c r="AI861" s="47" t="s">
        <v>20</v>
      </c>
      <c r="AJ861" s="47" t="s">
        <v>20</v>
      </c>
      <c r="AK861" s="47" t="s">
        <v>965</v>
      </c>
      <c r="AL861" s="47" t="s">
        <v>965</v>
      </c>
      <c r="AM861" s="47" t="s">
        <v>966</v>
      </c>
      <c r="AN861" s="47" t="s">
        <v>967</v>
      </c>
      <c r="AO861" s="47" t="s">
        <v>967</v>
      </c>
      <c r="AP861" s="47" t="s">
        <v>20</v>
      </c>
      <c r="AQ861" s="47" t="s">
        <v>20</v>
      </c>
      <c r="AR861" s="47" t="s">
        <v>20</v>
      </c>
      <c r="AS861" s="47" t="s">
        <v>965</v>
      </c>
      <c r="AT861" s="47" t="s">
        <v>965</v>
      </c>
      <c r="AU861" s="47" t="s">
        <v>965</v>
      </c>
      <c r="AV861" s="47" t="s">
        <v>21</v>
      </c>
      <c r="AW861" s="47" t="s">
        <v>20</v>
      </c>
      <c r="AX861" s="47" t="s">
        <v>20</v>
      </c>
      <c r="AY861" s="42">
        <f>COUNTIFS($T861:$AX861,"P")</f>
        <v>16</v>
      </c>
      <c r="AZ861" s="42">
        <f>COUNTIFS($T861:$AX861,"HD")/2</f>
        <v>0.5</v>
      </c>
      <c r="BA861" s="42">
        <f>COUNTIFS($T861:$AX861,"DO")</f>
        <v>11</v>
      </c>
      <c r="BB861" s="1">
        <f>COUNTIFS($T861:$AX861,"UPL")</f>
        <v>1</v>
      </c>
      <c r="BC861" s="42">
        <f>COUNTIFS($T861:$AX861,"LWP")</f>
        <v>0</v>
      </c>
      <c r="BD861" s="42">
        <f>SUM(COUNTIFS($T861:$AX861,{"PAT","MAT"}))</f>
        <v>0</v>
      </c>
      <c r="BE861" s="42">
        <f>COUNTIFS($T861:$AX861,"HO")</f>
        <v>0</v>
      </c>
      <c r="BF861" s="42">
        <f>COUNTIFS($T861:$AX861,"NA")</f>
        <v>0</v>
      </c>
      <c r="BG861" s="42">
        <f>COUNTIFS($T861:$AX861,"PL")</f>
        <v>0</v>
      </c>
      <c r="BH861" s="42">
        <f>COUNTIFS($T861:$AX861,"CL")</f>
        <v>2</v>
      </c>
      <c r="BI861" s="42">
        <f>COUNTIFS($T861:$AX861,"BL")</f>
        <v>0</v>
      </c>
      <c r="BJ861" s="42">
        <f>COUNTIFS($T861:$AX861,"CO")</f>
        <v>0</v>
      </c>
      <c r="BK861" s="42">
        <f t="shared" si="81"/>
        <v>2</v>
      </c>
      <c r="BL861" s="42">
        <f t="shared" si="82"/>
        <v>0</v>
      </c>
      <c r="BM861" s="42">
        <f t="shared" si="83"/>
        <v>1</v>
      </c>
      <c r="BN861" s="42">
        <f>SUM(AY861:BJ861)+SUM(COUNTIFS(Q861:AX861,{"TERM","RESIGNED"}))</f>
        <v>30.5</v>
      </c>
      <c r="BO861" s="1" t="s">
        <v>45</v>
      </c>
      <c r="BP861" s="42" t="s">
        <v>1019</v>
      </c>
      <c r="BQ861" s="34"/>
    </row>
    <row r="862" spans="1:69" x14ac:dyDescent="0.25">
      <c r="A862" s="32">
        <f t="shared" si="84"/>
        <v>860</v>
      </c>
      <c r="B862" s="1" t="s">
        <v>172</v>
      </c>
      <c r="C862" s="1">
        <v>105334</v>
      </c>
      <c r="D862" s="27">
        <v>105334</v>
      </c>
      <c r="E862" s="1" t="s">
        <v>946</v>
      </c>
      <c r="F862" s="34" t="s">
        <v>1046</v>
      </c>
      <c r="G862" s="34" t="s">
        <v>190</v>
      </c>
      <c r="H862" s="30">
        <v>45112</v>
      </c>
      <c r="I862" s="30" t="s">
        <v>39</v>
      </c>
      <c r="J862" s="30" t="s">
        <v>39</v>
      </c>
      <c r="K862" s="42">
        <f t="shared" ca="1" si="79"/>
        <v>190</v>
      </c>
      <c r="L862" s="44" t="str">
        <f t="shared" si="80"/>
        <v>Billable</v>
      </c>
      <c r="M862" s="34" t="s">
        <v>187</v>
      </c>
      <c r="N862" s="1" t="s">
        <v>41</v>
      </c>
      <c r="O862" s="1" t="s">
        <v>42</v>
      </c>
      <c r="P862" s="1"/>
      <c r="Q862" s="1"/>
      <c r="R862" s="1" t="s">
        <v>43</v>
      </c>
      <c r="S862" s="33" t="s">
        <v>302</v>
      </c>
      <c r="T862" s="47" t="s">
        <v>965</v>
      </c>
      <c r="U862" s="47" t="s">
        <v>20</v>
      </c>
      <c r="V862" s="47" t="s">
        <v>20</v>
      </c>
      <c r="W862" s="47" t="s">
        <v>965</v>
      </c>
      <c r="X862" s="47" t="s">
        <v>965</v>
      </c>
      <c r="Y862" s="47" t="s">
        <v>966</v>
      </c>
      <c r="Z862" s="47" t="s">
        <v>965</v>
      </c>
      <c r="AA862" s="47" t="s">
        <v>965</v>
      </c>
      <c r="AB862" s="47" t="s">
        <v>20</v>
      </c>
      <c r="AC862" s="47" t="s">
        <v>20</v>
      </c>
      <c r="AD862" s="47" t="s">
        <v>968</v>
      </c>
      <c r="AE862" s="47" t="s">
        <v>965</v>
      </c>
      <c r="AF862" s="47" t="s">
        <v>965</v>
      </c>
      <c r="AG862" s="47" t="s">
        <v>965</v>
      </c>
      <c r="AH862" s="47" t="s">
        <v>967</v>
      </c>
      <c r="AI862" s="47" t="s">
        <v>20</v>
      </c>
      <c r="AJ862" s="47" t="s">
        <v>20</v>
      </c>
      <c r="AK862" s="47" t="s">
        <v>965</v>
      </c>
      <c r="AL862" s="47" t="s">
        <v>965</v>
      </c>
      <c r="AM862" s="47" t="s">
        <v>965</v>
      </c>
      <c r="AN862" s="47" t="s">
        <v>22</v>
      </c>
      <c r="AO862" s="47" t="s">
        <v>965</v>
      </c>
      <c r="AP862" s="47" t="s">
        <v>20</v>
      </c>
      <c r="AQ862" s="47" t="s">
        <v>20</v>
      </c>
      <c r="AR862" s="47" t="s">
        <v>20</v>
      </c>
      <c r="AS862" s="47" t="s">
        <v>965</v>
      </c>
      <c r="AT862" s="47" t="s">
        <v>22</v>
      </c>
      <c r="AU862" s="47" t="s">
        <v>967</v>
      </c>
      <c r="AV862" s="47" t="s">
        <v>21</v>
      </c>
      <c r="AW862" s="47" t="s">
        <v>20</v>
      </c>
      <c r="AX862" s="47" t="s">
        <v>20</v>
      </c>
      <c r="AY862" s="42">
        <f>COUNTIFS($T862:$AX862,"P")</f>
        <v>13</v>
      </c>
      <c r="AZ862" s="42">
        <f>COUNTIFS($T862:$AX862,"HD")/2</f>
        <v>0.5</v>
      </c>
      <c r="BA862" s="42">
        <f>COUNTIFS($T862:$AX862,"DO")</f>
        <v>11</v>
      </c>
      <c r="BB862" s="1">
        <f>COUNTIFS($T862:$AX862,"UPL")</f>
        <v>1</v>
      </c>
      <c r="BC862" s="42">
        <f>COUNTIFS($T862:$AX862,"LWP")</f>
        <v>2</v>
      </c>
      <c r="BD862" s="42">
        <f>SUM(COUNTIFS($T862:$AX862,{"PAT","MAT"}))</f>
        <v>0</v>
      </c>
      <c r="BE862" s="42">
        <f>COUNTIFS($T862:$AX862,"HO")</f>
        <v>0</v>
      </c>
      <c r="BF862" s="42">
        <f>COUNTIFS($T862:$AX862,"NA")</f>
        <v>0</v>
      </c>
      <c r="BG862" s="42">
        <f>COUNTIFS($T862:$AX862,"PL")</f>
        <v>1</v>
      </c>
      <c r="BH862" s="42">
        <f>COUNTIFS($T862:$AX862,"CL")</f>
        <v>2</v>
      </c>
      <c r="BI862" s="42">
        <f>COUNTIFS($T862:$AX862,"BL")</f>
        <v>0</v>
      </c>
      <c r="BJ862" s="42">
        <f>COUNTIFS($T862:$AX862,"CO")</f>
        <v>0</v>
      </c>
      <c r="BK862" s="42">
        <f t="shared" si="81"/>
        <v>3</v>
      </c>
      <c r="BL862" s="42">
        <f t="shared" si="82"/>
        <v>0</v>
      </c>
      <c r="BM862" s="42">
        <f t="shared" si="83"/>
        <v>1</v>
      </c>
      <c r="BN862" s="42">
        <f>SUM(AY862:BJ862)+SUM(COUNTIFS(Q862:AX862,{"TERM","RESIGNED"}))</f>
        <v>30.5</v>
      </c>
      <c r="BO862" s="1" t="s">
        <v>45</v>
      </c>
      <c r="BP862" s="42" t="s">
        <v>1019</v>
      </c>
      <c r="BQ862" s="34"/>
    </row>
    <row r="863" spans="1:69" x14ac:dyDescent="0.25">
      <c r="A863" s="32">
        <f t="shared" si="84"/>
        <v>861</v>
      </c>
      <c r="B863" s="1" t="s">
        <v>172</v>
      </c>
      <c r="C863" s="1">
        <v>105336</v>
      </c>
      <c r="D863" s="27">
        <v>105336</v>
      </c>
      <c r="E863" s="1" t="s">
        <v>946</v>
      </c>
      <c r="F863" s="34" t="s">
        <v>1203</v>
      </c>
      <c r="G863" s="34" t="s">
        <v>123</v>
      </c>
      <c r="H863" s="30">
        <v>45112</v>
      </c>
      <c r="I863" s="30" t="s">
        <v>39</v>
      </c>
      <c r="J863" s="30" t="s">
        <v>39</v>
      </c>
      <c r="K863" s="42">
        <f t="shared" ca="1" si="79"/>
        <v>190</v>
      </c>
      <c r="L863" s="44" t="str">
        <f t="shared" si="80"/>
        <v>Billable</v>
      </c>
      <c r="M863" s="34" t="s">
        <v>124</v>
      </c>
      <c r="N863" s="1" t="s">
        <v>41</v>
      </c>
      <c r="O863" s="1" t="s">
        <v>42</v>
      </c>
      <c r="P863" s="1"/>
      <c r="Q863" s="1"/>
      <c r="R863" s="1" t="s">
        <v>43</v>
      </c>
      <c r="S863" s="33" t="s">
        <v>323</v>
      </c>
      <c r="T863" s="47" t="s">
        <v>965</v>
      </c>
      <c r="U863" s="47" t="s">
        <v>20</v>
      </c>
      <c r="V863" s="47" t="s">
        <v>20</v>
      </c>
      <c r="W863" s="47" t="s">
        <v>965</v>
      </c>
      <c r="X863" s="47" t="s">
        <v>965</v>
      </c>
      <c r="Y863" s="47" t="s">
        <v>965</v>
      </c>
      <c r="Z863" s="47" t="s">
        <v>965</v>
      </c>
      <c r="AA863" s="47" t="s">
        <v>965</v>
      </c>
      <c r="AB863" s="47" t="s">
        <v>20</v>
      </c>
      <c r="AC863" s="47" t="s">
        <v>20</v>
      </c>
      <c r="AD863" s="47" t="s">
        <v>965</v>
      </c>
      <c r="AE863" s="47" t="s">
        <v>965</v>
      </c>
      <c r="AF863" s="47" t="s">
        <v>965</v>
      </c>
      <c r="AG863" s="47" t="s">
        <v>965</v>
      </c>
      <c r="AH863" s="47" t="s">
        <v>965</v>
      </c>
      <c r="AI863" s="47" t="s">
        <v>20</v>
      </c>
      <c r="AJ863" s="47" t="s">
        <v>20</v>
      </c>
      <c r="AK863" s="47" t="s">
        <v>965</v>
      </c>
      <c r="AL863" s="47" t="s">
        <v>965</v>
      </c>
      <c r="AM863" s="47" t="s">
        <v>965</v>
      </c>
      <c r="AN863" s="47" t="s">
        <v>965</v>
      </c>
      <c r="AO863" s="47" t="s">
        <v>965</v>
      </c>
      <c r="AP863" s="47" t="s">
        <v>20</v>
      </c>
      <c r="AQ863" s="47" t="s">
        <v>20</v>
      </c>
      <c r="AR863" s="47" t="s">
        <v>20</v>
      </c>
      <c r="AS863" s="47" t="s">
        <v>965</v>
      </c>
      <c r="AT863" s="47" t="s">
        <v>965</v>
      </c>
      <c r="AU863" s="47" t="s">
        <v>967</v>
      </c>
      <c r="AV863" s="47" t="s">
        <v>967</v>
      </c>
      <c r="AW863" s="47" t="s">
        <v>20</v>
      </c>
      <c r="AX863" s="47" t="s">
        <v>20</v>
      </c>
      <c r="AY863" s="42">
        <f>COUNTIFS($T863:$AX863,"P")</f>
        <v>18</v>
      </c>
      <c r="AZ863" s="42">
        <f>COUNTIFS($T863:$AX863,"HD")/2</f>
        <v>0</v>
      </c>
      <c r="BA863" s="42">
        <f>COUNTIFS($T863:$AX863,"DO")</f>
        <v>11</v>
      </c>
      <c r="BB863" s="1">
        <f>COUNTIFS($T863:$AX863,"UPL")</f>
        <v>0</v>
      </c>
      <c r="BC863" s="42">
        <f>COUNTIFS($T863:$AX863,"LWP")</f>
        <v>0</v>
      </c>
      <c r="BD863" s="42">
        <f>SUM(COUNTIFS($T863:$AX863,{"PAT","MAT"}))</f>
        <v>0</v>
      </c>
      <c r="BE863" s="42">
        <f>COUNTIFS($T863:$AX863,"HO")</f>
        <v>0</v>
      </c>
      <c r="BF863" s="42">
        <f>COUNTIFS($T863:$AX863,"NA")</f>
        <v>0</v>
      </c>
      <c r="BG863" s="42">
        <f>COUNTIFS($T863:$AX863,"PL")</f>
        <v>0</v>
      </c>
      <c r="BH863" s="42">
        <f>COUNTIFS($T863:$AX863,"CL")</f>
        <v>2</v>
      </c>
      <c r="BI863" s="42">
        <f>COUNTIFS($T863:$AX863,"BL")</f>
        <v>0</v>
      </c>
      <c r="BJ863" s="42">
        <f>COUNTIFS($T863:$AX863,"CO")</f>
        <v>0</v>
      </c>
      <c r="BK863" s="42">
        <f t="shared" si="81"/>
        <v>2</v>
      </c>
      <c r="BL863" s="42">
        <f t="shared" si="82"/>
        <v>1</v>
      </c>
      <c r="BM863" s="42">
        <f t="shared" si="83"/>
        <v>1</v>
      </c>
      <c r="BN863" s="42">
        <f>SUM(AY863:BJ863)+SUM(COUNTIFS(Q863:AX863,{"TERM","RESIGNED"}))</f>
        <v>31</v>
      </c>
      <c r="BO863" s="1" t="s">
        <v>45</v>
      </c>
      <c r="BP863" s="42" t="s">
        <v>1018</v>
      </c>
      <c r="BQ863" s="34"/>
    </row>
    <row r="864" spans="1:69" x14ac:dyDescent="0.25">
      <c r="A864" s="32">
        <f t="shared" si="84"/>
        <v>862</v>
      </c>
      <c r="B864" s="1" t="s">
        <v>172</v>
      </c>
      <c r="C864" s="1">
        <v>105341</v>
      </c>
      <c r="D864" s="27">
        <v>105341</v>
      </c>
      <c r="E864" s="1" t="s">
        <v>946</v>
      </c>
      <c r="F864" s="34" t="s">
        <v>1204</v>
      </c>
      <c r="G864" s="34" t="s">
        <v>190</v>
      </c>
      <c r="H864" s="30">
        <v>45112</v>
      </c>
      <c r="I864" s="30" t="s">
        <v>39</v>
      </c>
      <c r="J864" s="30" t="s">
        <v>39</v>
      </c>
      <c r="K864" s="42">
        <f t="shared" ca="1" si="79"/>
        <v>190</v>
      </c>
      <c r="L864" s="44" t="str">
        <f t="shared" si="80"/>
        <v>Billable</v>
      </c>
      <c r="M864" s="34" t="s">
        <v>187</v>
      </c>
      <c r="N864" s="1" t="s">
        <v>41</v>
      </c>
      <c r="O864" s="1" t="s">
        <v>42</v>
      </c>
      <c r="P864" s="1"/>
      <c r="Q864" s="1"/>
      <c r="R864" s="1" t="s">
        <v>43</v>
      </c>
      <c r="S864" s="33" t="s">
        <v>248</v>
      </c>
      <c r="T864" s="47" t="s">
        <v>965</v>
      </c>
      <c r="U864" s="47" t="s">
        <v>20</v>
      </c>
      <c r="V864" s="47" t="s">
        <v>20</v>
      </c>
      <c r="W864" s="47" t="s">
        <v>22</v>
      </c>
      <c r="X864" s="47" t="s">
        <v>22</v>
      </c>
      <c r="Y864" s="47" t="s">
        <v>965</v>
      </c>
      <c r="Z864" s="47" t="s">
        <v>965</v>
      </c>
      <c r="AA864" s="47" t="s">
        <v>965</v>
      </c>
      <c r="AB864" s="47" t="s">
        <v>20</v>
      </c>
      <c r="AC864" s="47" t="s">
        <v>20</v>
      </c>
      <c r="AD864" s="47" t="s">
        <v>965</v>
      </c>
      <c r="AE864" s="47" t="s">
        <v>22</v>
      </c>
      <c r="AF864" s="47" t="s">
        <v>967</v>
      </c>
      <c r="AG864" s="47" t="s">
        <v>968</v>
      </c>
      <c r="AH864" s="47" t="s">
        <v>968</v>
      </c>
      <c r="AI864" s="47" t="s">
        <v>20</v>
      </c>
      <c r="AJ864" s="47" t="s">
        <v>20</v>
      </c>
      <c r="AK864" s="47" t="s">
        <v>965</v>
      </c>
      <c r="AL864" s="47" t="s">
        <v>966</v>
      </c>
      <c r="AM864" s="47" t="s">
        <v>965</v>
      </c>
      <c r="AN864" s="47" t="s">
        <v>965</v>
      </c>
      <c r="AO864" s="47" t="s">
        <v>965</v>
      </c>
      <c r="AP864" s="47" t="s">
        <v>20</v>
      </c>
      <c r="AQ864" s="47" t="s">
        <v>20</v>
      </c>
      <c r="AR864" s="47" t="s">
        <v>20</v>
      </c>
      <c r="AS864" s="47" t="s">
        <v>965</v>
      </c>
      <c r="AT864" s="47" t="s">
        <v>965</v>
      </c>
      <c r="AU864" s="47" t="s">
        <v>965</v>
      </c>
      <c r="AV864" s="47" t="s">
        <v>965</v>
      </c>
      <c r="AW864" s="47" t="s">
        <v>20</v>
      </c>
      <c r="AX864" s="47" t="s">
        <v>20</v>
      </c>
      <c r="AY864" s="42">
        <f>COUNTIFS($T864:$AX864,"P")</f>
        <v>13</v>
      </c>
      <c r="AZ864" s="42">
        <f>COUNTIFS($T864:$AX864,"HD")/2</f>
        <v>0.5</v>
      </c>
      <c r="BA864" s="42">
        <f>COUNTIFS($T864:$AX864,"DO")</f>
        <v>11</v>
      </c>
      <c r="BB864" s="1">
        <f>COUNTIFS($T864:$AX864,"UPL")</f>
        <v>0</v>
      </c>
      <c r="BC864" s="42">
        <f>COUNTIFS($T864:$AX864,"LWP")</f>
        <v>3</v>
      </c>
      <c r="BD864" s="42">
        <f>SUM(COUNTIFS($T864:$AX864,{"PAT","MAT"}))</f>
        <v>0</v>
      </c>
      <c r="BE864" s="42">
        <f>COUNTIFS($T864:$AX864,"HO")</f>
        <v>0</v>
      </c>
      <c r="BF864" s="42">
        <f>COUNTIFS($T864:$AX864,"NA")</f>
        <v>0</v>
      </c>
      <c r="BG864" s="42">
        <f>COUNTIFS($T864:$AX864,"PL")</f>
        <v>2</v>
      </c>
      <c r="BH864" s="42">
        <f>COUNTIFS($T864:$AX864,"CL")</f>
        <v>1</v>
      </c>
      <c r="BI864" s="42">
        <f>COUNTIFS($T864:$AX864,"BL")</f>
        <v>0</v>
      </c>
      <c r="BJ864" s="42">
        <f>COUNTIFS($T864:$AX864,"CO")</f>
        <v>0</v>
      </c>
      <c r="BK864" s="42">
        <f t="shared" si="81"/>
        <v>3</v>
      </c>
      <c r="BL864" s="42">
        <f t="shared" si="82"/>
        <v>0</v>
      </c>
      <c r="BM864" s="42">
        <f t="shared" si="83"/>
        <v>1</v>
      </c>
      <c r="BN864" s="42">
        <f>SUM(AY864:BJ864)+SUM(COUNTIFS(Q864:AX864,{"TERM","RESIGNED"}))</f>
        <v>30.5</v>
      </c>
      <c r="BO864" s="1" t="s">
        <v>45</v>
      </c>
      <c r="BP864" s="42" t="s">
        <v>1020</v>
      </c>
      <c r="BQ864" s="34"/>
    </row>
    <row r="865" spans="1:69" x14ac:dyDescent="0.25">
      <c r="A865" s="32">
        <f t="shared" si="84"/>
        <v>863</v>
      </c>
      <c r="B865" s="1" t="s">
        <v>172</v>
      </c>
      <c r="C865" s="1">
        <v>105352</v>
      </c>
      <c r="D865" s="27">
        <v>105352</v>
      </c>
      <c r="E865" s="1" t="s">
        <v>946</v>
      </c>
      <c r="F865" s="34" t="s">
        <v>1048</v>
      </c>
      <c r="G865" s="34" t="s">
        <v>123</v>
      </c>
      <c r="H865" s="30">
        <v>45112</v>
      </c>
      <c r="I865" s="30" t="s">
        <v>39</v>
      </c>
      <c r="J865" s="30" t="s">
        <v>39</v>
      </c>
      <c r="K865" s="42">
        <f t="shared" ca="1" si="79"/>
        <v>190</v>
      </c>
      <c r="L865" s="44" t="str">
        <f t="shared" si="80"/>
        <v>Billable</v>
      </c>
      <c r="M865" s="34" t="s">
        <v>124</v>
      </c>
      <c r="N865" s="1" t="s">
        <v>41</v>
      </c>
      <c r="O865" s="1" t="s">
        <v>42</v>
      </c>
      <c r="P865" s="1"/>
      <c r="Q865" s="1"/>
      <c r="R865" s="1" t="s">
        <v>43</v>
      </c>
      <c r="S865" s="33" t="s">
        <v>132</v>
      </c>
      <c r="T865" s="47" t="s">
        <v>967</v>
      </c>
      <c r="U865" s="47" t="s">
        <v>20</v>
      </c>
      <c r="V865" s="47" t="s">
        <v>20</v>
      </c>
      <c r="W865" s="47" t="s">
        <v>968</v>
      </c>
      <c r="X865" s="47" t="s">
        <v>968</v>
      </c>
      <c r="Y865" s="47" t="s">
        <v>968</v>
      </c>
      <c r="Z865" s="47" t="s">
        <v>968</v>
      </c>
      <c r="AA865" s="47" t="s">
        <v>967</v>
      </c>
      <c r="AB865" s="47" t="s">
        <v>20</v>
      </c>
      <c r="AC865" s="47" t="s">
        <v>20</v>
      </c>
      <c r="AD865" s="47" t="s">
        <v>965</v>
      </c>
      <c r="AE865" s="47" t="s">
        <v>965</v>
      </c>
      <c r="AF865" s="47" t="s">
        <v>965</v>
      </c>
      <c r="AG865" s="47" t="s">
        <v>965</v>
      </c>
      <c r="AH865" s="47" t="s">
        <v>965</v>
      </c>
      <c r="AI865" s="47" t="s">
        <v>20</v>
      </c>
      <c r="AJ865" s="47" t="s">
        <v>20</v>
      </c>
      <c r="AK865" s="47" t="s">
        <v>965</v>
      </c>
      <c r="AL865" s="47" t="s">
        <v>965</v>
      </c>
      <c r="AM865" s="47" t="s">
        <v>965</v>
      </c>
      <c r="AN865" s="47" t="s">
        <v>965</v>
      </c>
      <c r="AO865" s="47" t="s">
        <v>965</v>
      </c>
      <c r="AP865" s="47" t="s">
        <v>20</v>
      </c>
      <c r="AQ865" s="47" t="s">
        <v>20</v>
      </c>
      <c r="AR865" s="47" t="s">
        <v>20</v>
      </c>
      <c r="AS865" s="47" t="s">
        <v>965</v>
      </c>
      <c r="AT865" s="47" t="s">
        <v>965</v>
      </c>
      <c r="AU865" s="47" t="s">
        <v>965</v>
      </c>
      <c r="AV865" s="47" t="s">
        <v>965</v>
      </c>
      <c r="AW865" s="47" t="s">
        <v>20</v>
      </c>
      <c r="AX865" s="47" t="s">
        <v>20</v>
      </c>
      <c r="AY865" s="42">
        <f>COUNTIFS($T865:$AX865,"P")</f>
        <v>14</v>
      </c>
      <c r="AZ865" s="42">
        <f>COUNTIFS($T865:$AX865,"HD")/2</f>
        <v>0</v>
      </c>
      <c r="BA865" s="42">
        <f>COUNTIFS($T865:$AX865,"DO")</f>
        <v>11</v>
      </c>
      <c r="BB865" s="1">
        <f>COUNTIFS($T865:$AX865,"UPL")</f>
        <v>0</v>
      </c>
      <c r="BC865" s="42">
        <f>COUNTIFS($T865:$AX865,"LWP")</f>
        <v>0</v>
      </c>
      <c r="BD865" s="42">
        <f>SUM(COUNTIFS($T865:$AX865,{"PAT","MAT"}))</f>
        <v>0</v>
      </c>
      <c r="BE865" s="42">
        <f>COUNTIFS($T865:$AX865,"HO")</f>
        <v>0</v>
      </c>
      <c r="BF865" s="42">
        <f>COUNTIFS($T865:$AX865,"NA")</f>
        <v>0</v>
      </c>
      <c r="BG865" s="42">
        <f>COUNTIFS($T865:$AX865,"PL")</f>
        <v>4</v>
      </c>
      <c r="BH865" s="42">
        <f>COUNTIFS($T865:$AX865,"CL")</f>
        <v>2</v>
      </c>
      <c r="BI865" s="42">
        <f>COUNTIFS($T865:$AX865,"BL")</f>
        <v>0</v>
      </c>
      <c r="BJ865" s="42">
        <f>COUNTIFS($T865:$AX865,"CO")</f>
        <v>0</v>
      </c>
      <c r="BK865" s="42">
        <f t="shared" si="81"/>
        <v>6</v>
      </c>
      <c r="BL865" s="42">
        <f t="shared" si="82"/>
        <v>0</v>
      </c>
      <c r="BM865" s="42">
        <f t="shared" si="83"/>
        <v>1</v>
      </c>
      <c r="BN865" s="42">
        <f>SUM(AY865:BJ865)+SUM(COUNTIFS(Q865:AX865,{"TERM","RESIGNED"}))</f>
        <v>31</v>
      </c>
      <c r="BO865" s="1" t="s">
        <v>45</v>
      </c>
      <c r="BP865" s="42" t="s">
        <v>1023</v>
      </c>
      <c r="BQ865" s="34"/>
    </row>
    <row r="866" spans="1:69" x14ac:dyDescent="0.25">
      <c r="A866" s="32">
        <f t="shared" si="84"/>
        <v>864</v>
      </c>
      <c r="B866" s="1" t="s">
        <v>172</v>
      </c>
      <c r="C866" s="1">
        <v>105356</v>
      </c>
      <c r="D866" s="27">
        <v>105356</v>
      </c>
      <c r="E866" s="1" t="s">
        <v>946</v>
      </c>
      <c r="F866" s="34" t="s">
        <v>1049</v>
      </c>
      <c r="G866" s="34" t="s">
        <v>190</v>
      </c>
      <c r="H866" s="30">
        <v>45112</v>
      </c>
      <c r="I866" s="30" t="s">
        <v>39</v>
      </c>
      <c r="J866" s="30" t="s">
        <v>39</v>
      </c>
      <c r="K866" s="42">
        <f t="shared" ca="1" si="79"/>
        <v>190</v>
      </c>
      <c r="L866" s="44" t="str">
        <f t="shared" si="80"/>
        <v>Billable</v>
      </c>
      <c r="M866" s="34" t="s">
        <v>187</v>
      </c>
      <c r="N866" s="1" t="s">
        <v>41</v>
      </c>
      <c r="O866" s="1" t="s">
        <v>42</v>
      </c>
      <c r="P866" s="1"/>
      <c r="Q866" s="1"/>
      <c r="R866" s="1" t="s">
        <v>43</v>
      </c>
      <c r="S866" s="33" t="s">
        <v>239</v>
      </c>
      <c r="T866" s="47" t="s">
        <v>965</v>
      </c>
      <c r="U866" s="47" t="s">
        <v>20</v>
      </c>
      <c r="V866" s="47" t="s">
        <v>20</v>
      </c>
      <c r="W866" s="47" t="s">
        <v>965</v>
      </c>
      <c r="X866" s="47" t="s">
        <v>965</v>
      </c>
      <c r="Y866" s="47" t="s">
        <v>965</v>
      </c>
      <c r="Z866" s="47" t="s">
        <v>965</v>
      </c>
      <c r="AA866" s="47" t="s">
        <v>965</v>
      </c>
      <c r="AB866" s="47" t="s">
        <v>20</v>
      </c>
      <c r="AC866" s="47" t="s">
        <v>20</v>
      </c>
      <c r="AD866" s="47" t="s">
        <v>965</v>
      </c>
      <c r="AE866" s="47" t="s">
        <v>965</v>
      </c>
      <c r="AF866" s="47" t="s">
        <v>965</v>
      </c>
      <c r="AG866" s="47" t="s">
        <v>965</v>
      </c>
      <c r="AH866" s="47" t="s">
        <v>22</v>
      </c>
      <c r="AI866" s="47" t="s">
        <v>20</v>
      </c>
      <c r="AJ866" s="47" t="s">
        <v>20</v>
      </c>
      <c r="AK866" s="47" t="s">
        <v>965</v>
      </c>
      <c r="AL866" s="47" t="s">
        <v>965</v>
      </c>
      <c r="AM866" s="47" t="s">
        <v>967</v>
      </c>
      <c r="AN866" s="47" t="s">
        <v>968</v>
      </c>
      <c r="AO866" s="47" t="s">
        <v>968</v>
      </c>
      <c r="AP866" s="47" t="s">
        <v>20</v>
      </c>
      <c r="AQ866" s="47" t="s">
        <v>20</v>
      </c>
      <c r="AR866" s="47" t="s">
        <v>20</v>
      </c>
      <c r="AS866" s="47" t="s">
        <v>965</v>
      </c>
      <c r="AT866" s="47" t="s">
        <v>965</v>
      </c>
      <c r="AU866" s="47" t="s">
        <v>965</v>
      </c>
      <c r="AV866" s="47" t="s">
        <v>967</v>
      </c>
      <c r="AW866" s="47" t="s">
        <v>20</v>
      </c>
      <c r="AX866" s="47" t="s">
        <v>20</v>
      </c>
      <c r="AY866" s="42">
        <f>COUNTIFS($T866:$AX866,"P")</f>
        <v>15</v>
      </c>
      <c r="AZ866" s="42">
        <f>COUNTIFS($T866:$AX866,"HD")/2</f>
        <v>0</v>
      </c>
      <c r="BA866" s="42">
        <f>COUNTIFS($T866:$AX866,"DO")</f>
        <v>11</v>
      </c>
      <c r="BB866" s="1">
        <f>COUNTIFS($T866:$AX866,"UPL")</f>
        <v>0</v>
      </c>
      <c r="BC866" s="42">
        <f>COUNTIFS($T866:$AX866,"LWP")</f>
        <v>1</v>
      </c>
      <c r="BD866" s="42">
        <f>SUM(COUNTIFS($T866:$AX866,{"PAT","MAT"}))</f>
        <v>0</v>
      </c>
      <c r="BE866" s="42">
        <f>COUNTIFS($T866:$AX866,"HO")</f>
        <v>0</v>
      </c>
      <c r="BF866" s="42">
        <f>COUNTIFS($T866:$AX866,"NA")</f>
        <v>0</v>
      </c>
      <c r="BG866" s="42">
        <f>COUNTIFS($T866:$AX866,"PL")</f>
        <v>2</v>
      </c>
      <c r="BH866" s="42">
        <f>COUNTIFS($T866:$AX866,"CL")</f>
        <v>2</v>
      </c>
      <c r="BI866" s="42">
        <f>COUNTIFS($T866:$AX866,"BL")</f>
        <v>0</v>
      </c>
      <c r="BJ866" s="42">
        <f>COUNTIFS($T866:$AX866,"CO")</f>
        <v>0</v>
      </c>
      <c r="BK866" s="42">
        <f t="shared" si="81"/>
        <v>4</v>
      </c>
      <c r="BL866" s="42">
        <f t="shared" si="82"/>
        <v>0</v>
      </c>
      <c r="BM866" s="42">
        <f t="shared" si="83"/>
        <v>1</v>
      </c>
      <c r="BN866" s="42">
        <f>SUM(AY866:BJ866)+SUM(COUNTIFS(Q866:AX866,{"TERM","RESIGNED"}))</f>
        <v>31</v>
      </c>
      <c r="BO866" s="1" t="s">
        <v>45</v>
      </c>
      <c r="BP866" s="42" t="s">
        <v>1018</v>
      </c>
      <c r="BQ866" s="34"/>
    </row>
    <row r="867" spans="1:69" x14ac:dyDescent="0.25">
      <c r="A867" s="32">
        <f t="shared" si="84"/>
        <v>865</v>
      </c>
      <c r="B867" s="1" t="s">
        <v>172</v>
      </c>
      <c r="C867" s="1">
        <v>105357</v>
      </c>
      <c r="D867" s="27">
        <v>105357</v>
      </c>
      <c r="E867" s="1" t="s">
        <v>946</v>
      </c>
      <c r="F867" s="34" t="s">
        <v>1050</v>
      </c>
      <c r="G867" s="34" t="s">
        <v>1051</v>
      </c>
      <c r="H867" s="30">
        <v>45113</v>
      </c>
      <c r="I867" s="30" t="s">
        <v>39</v>
      </c>
      <c r="J867" s="30" t="s">
        <v>39</v>
      </c>
      <c r="K867" s="42">
        <f t="shared" ca="1" si="79"/>
        <v>189</v>
      </c>
      <c r="L867" s="44" t="str">
        <f t="shared" si="80"/>
        <v>Non Billable</v>
      </c>
      <c r="M867" s="34" t="s">
        <v>202</v>
      </c>
      <c r="N867" s="1" t="s">
        <v>41</v>
      </c>
      <c r="O867" s="1" t="s">
        <v>42</v>
      </c>
      <c r="P867" s="1"/>
      <c r="Q867" s="1"/>
      <c r="R867" s="1" t="s">
        <v>43</v>
      </c>
      <c r="S867" s="33" t="s">
        <v>203</v>
      </c>
      <c r="T867" s="47" t="s">
        <v>965</v>
      </c>
      <c r="U867" s="47" t="s">
        <v>20</v>
      </c>
      <c r="V867" s="47" t="s">
        <v>20</v>
      </c>
      <c r="W867" s="47" t="s">
        <v>965</v>
      </c>
      <c r="X867" s="47" t="s">
        <v>965</v>
      </c>
      <c r="Y867" s="47" t="s">
        <v>965</v>
      </c>
      <c r="Z867" s="47" t="s">
        <v>965</v>
      </c>
      <c r="AA867" s="47" t="s">
        <v>965</v>
      </c>
      <c r="AB867" s="47" t="s">
        <v>20</v>
      </c>
      <c r="AC867" s="47" t="s">
        <v>20</v>
      </c>
      <c r="AD867" s="47" t="s">
        <v>965</v>
      </c>
      <c r="AE867" s="47" t="s">
        <v>965</v>
      </c>
      <c r="AF867" s="47" t="s">
        <v>965</v>
      </c>
      <c r="AG867" s="47" t="s">
        <v>965</v>
      </c>
      <c r="AH867" s="47" t="s">
        <v>965</v>
      </c>
      <c r="AI867" s="47" t="s">
        <v>20</v>
      </c>
      <c r="AJ867" s="47" t="s">
        <v>20</v>
      </c>
      <c r="AK867" s="47" t="s">
        <v>965</v>
      </c>
      <c r="AL867" s="47" t="s">
        <v>965</v>
      </c>
      <c r="AM867" s="47" t="s">
        <v>965</v>
      </c>
      <c r="AN867" s="47" t="s">
        <v>965</v>
      </c>
      <c r="AO867" s="47" t="s">
        <v>967</v>
      </c>
      <c r="AP867" s="47" t="s">
        <v>20</v>
      </c>
      <c r="AQ867" s="47" t="s">
        <v>20</v>
      </c>
      <c r="AR867" s="47" t="s">
        <v>20</v>
      </c>
      <c r="AS867" s="47" t="s">
        <v>965</v>
      </c>
      <c r="AT867" s="47" t="s">
        <v>965</v>
      </c>
      <c r="AU867" s="47" t="s">
        <v>965</v>
      </c>
      <c r="AV867" s="47" t="s">
        <v>965</v>
      </c>
      <c r="AW867" s="47" t="s">
        <v>20</v>
      </c>
      <c r="AX867" s="47" t="s">
        <v>20</v>
      </c>
      <c r="AY867" s="42">
        <f>COUNTIFS($T867:$AX867,"P")</f>
        <v>19</v>
      </c>
      <c r="AZ867" s="42">
        <f>COUNTIFS($T867:$AX867,"HD")/2</f>
        <v>0</v>
      </c>
      <c r="BA867" s="42">
        <f>COUNTIFS($T867:$AX867,"DO")</f>
        <v>11</v>
      </c>
      <c r="BB867" s="1">
        <f>COUNTIFS($T867:$AX867,"UPL")</f>
        <v>0</v>
      </c>
      <c r="BC867" s="42">
        <f>COUNTIFS($T867:$AX867,"LWP")</f>
        <v>0</v>
      </c>
      <c r="BD867" s="42">
        <f>SUM(COUNTIFS($T867:$AX867,{"PAT","MAT"}))</f>
        <v>0</v>
      </c>
      <c r="BE867" s="42">
        <f>COUNTIFS($T867:$AX867,"HO")</f>
        <v>0</v>
      </c>
      <c r="BF867" s="42">
        <f>COUNTIFS($T867:$AX867,"NA")</f>
        <v>0</v>
      </c>
      <c r="BG867" s="42">
        <f>COUNTIFS($T867:$AX867,"PL")</f>
        <v>0</v>
      </c>
      <c r="BH867" s="42">
        <f>COUNTIFS($T867:$AX867,"CL")</f>
        <v>1</v>
      </c>
      <c r="BI867" s="42">
        <f>COUNTIFS($T867:$AX867,"BL")</f>
        <v>0</v>
      </c>
      <c r="BJ867" s="42">
        <f>COUNTIFS($T867:$AX867,"CO")</f>
        <v>0</v>
      </c>
      <c r="BK867" s="42">
        <f t="shared" si="81"/>
        <v>1</v>
      </c>
      <c r="BL867" s="42">
        <f t="shared" si="82"/>
        <v>1</v>
      </c>
      <c r="BM867" s="42">
        <f t="shared" si="83"/>
        <v>1</v>
      </c>
      <c r="BN867" s="42">
        <f>SUM(AY867:BJ867)+SUM(COUNTIFS(Q867:AX867,{"TERM","RESIGNED"}))</f>
        <v>31</v>
      </c>
      <c r="BO867" s="1" t="s">
        <v>45</v>
      </c>
      <c r="BP867" s="42" t="s">
        <v>1022</v>
      </c>
      <c r="BQ867" s="34"/>
    </row>
    <row r="868" spans="1:69" x14ac:dyDescent="0.25">
      <c r="A868" s="32">
        <f t="shared" si="84"/>
        <v>866</v>
      </c>
      <c r="B868" s="1" t="s">
        <v>36</v>
      </c>
      <c r="C868" s="1">
        <v>19045</v>
      </c>
      <c r="D868" s="27">
        <v>19045</v>
      </c>
      <c r="E868" s="1" t="s">
        <v>946</v>
      </c>
      <c r="F868" s="34" t="s">
        <v>1052</v>
      </c>
      <c r="G868" s="34" t="s">
        <v>190</v>
      </c>
      <c r="H868" s="30">
        <v>45119</v>
      </c>
      <c r="I868" s="30" t="s">
        <v>39</v>
      </c>
      <c r="J868" s="30" t="s">
        <v>39</v>
      </c>
      <c r="K868" s="42">
        <f t="shared" ca="1" si="79"/>
        <v>183</v>
      </c>
      <c r="L868" s="44" t="str">
        <f t="shared" si="80"/>
        <v>Billable</v>
      </c>
      <c r="M868" s="34" t="s">
        <v>187</v>
      </c>
      <c r="N868" s="1" t="s">
        <v>41</v>
      </c>
      <c r="O868" s="1" t="s">
        <v>42</v>
      </c>
      <c r="P868" s="1"/>
      <c r="Q868" s="1"/>
      <c r="R868" s="1" t="s">
        <v>43</v>
      </c>
      <c r="S868" s="33" t="s">
        <v>302</v>
      </c>
      <c r="T868" s="47" t="s">
        <v>965</v>
      </c>
      <c r="U868" s="47" t="s">
        <v>20</v>
      </c>
      <c r="V868" s="47" t="s">
        <v>20</v>
      </c>
      <c r="W868" s="47" t="s">
        <v>965</v>
      </c>
      <c r="X868" s="47" t="s">
        <v>965</v>
      </c>
      <c r="Y868" s="47" t="s">
        <v>965</v>
      </c>
      <c r="Z868" s="47" t="s">
        <v>967</v>
      </c>
      <c r="AA868" s="47" t="s">
        <v>965</v>
      </c>
      <c r="AB868" s="47" t="s">
        <v>20</v>
      </c>
      <c r="AC868" s="47" t="s">
        <v>20</v>
      </c>
      <c r="AD868" s="47" t="s">
        <v>965</v>
      </c>
      <c r="AE868" s="47" t="s">
        <v>965</v>
      </c>
      <c r="AF868" s="47" t="s">
        <v>965</v>
      </c>
      <c r="AG868" s="47" t="s">
        <v>965</v>
      </c>
      <c r="AH868" s="47" t="s">
        <v>965</v>
      </c>
      <c r="AI868" s="47" t="s">
        <v>20</v>
      </c>
      <c r="AJ868" s="47" t="s">
        <v>20</v>
      </c>
      <c r="AK868" s="47" t="s">
        <v>965</v>
      </c>
      <c r="AL868" s="47" t="s">
        <v>965</v>
      </c>
      <c r="AM868" s="47" t="s">
        <v>965</v>
      </c>
      <c r="AN868" s="47" t="s">
        <v>965</v>
      </c>
      <c r="AO868" s="47" t="s">
        <v>965</v>
      </c>
      <c r="AP868" s="47" t="s">
        <v>20</v>
      </c>
      <c r="AQ868" s="47" t="s">
        <v>20</v>
      </c>
      <c r="AR868" s="47" t="s">
        <v>20</v>
      </c>
      <c r="AS868" s="47" t="s">
        <v>967</v>
      </c>
      <c r="AT868" s="47" t="s">
        <v>967</v>
      </c>
      <c r="AU868" s="47" t="s">
        <v>967</v>
      </c>
      <c r="AV868" s="47" t="s">
        <v>968</v>
      </c>
      <c r="AW868" s="47" t="s">
        <v>20</v>
      </c>
      <c r="AX868" s="47" t="s">
        <v>20</v>
      </c>
      <c r="AY868" s="42">
        <f>COUNTIFS($T868:$AX868,"P")</f>
        <v>15</v>
      </c>
      <c r="AZ868" s="42">
        <f>COUNTIFS($T868:$AX868,"HD")/2</f>
        <v>0</v>
      </c>
      <c r="BA868" s="42">
        <f>COUNTIFS($T868:$AX868,"DO")</f>
        <v>11</v>
      </c>
      <c r="BB868" s="1">
        <f>COUNTIFS($T868:$AX868,"UPL")</f>
        <v>0</v>
      </c>
      <c r="BC868" s="42">
        <f>COUNTIFS($T868:$AX868,"LWP")</f>
        <v>0</v>
      </c>
      <c r="BD868" s="42">
        <f>SUM(COUNTIFS($T868:$AX868,{"PAT","MAT"}))</f>
        <v>0</v>
      </c>
      <c r="BE868" s="42">
        <f>COUNTIFS($T868:$AX868,"HO")</f>
        <v>0</v>
      </c>
      <c r="BF868" s="42">
        <f>COUNTIFS($T868:$AX868,"NA")</f>
        <v>0</v>
      </c>
      <c r="BG868" s="42">
        <f>COUNTIFS($T868:$AX868,"PL")</f>
        <v>1</v>
      </c>
      <c r="BH868" s="42">
        <f>COUNTIFS($T868:$AX868,"CL")</f>
        <v>4</v>
      </c>
      <c r="BI868" s="42">
        <f>COUNTIFS($T868:$AX868,"BL")</f>
        <v>0</v>
      </c>
      <c r="BJ868" s="42">
        <f>COUNTIFS($T868:$AX868,"CO")</f>
        <v>0</v>
      </c>
      <c r="BK868" s="42">
        <f t="shared" si="81"/>
        <v>5</v>
      </c>
      <c r="BL868" s="42">
        <f t="shared" si="82"/>
        <v>0</v>
      </c>
      <c r="BM868" s="42">
        <f t="shared" si="83"/>
        <v>1</v>
      </c>
      <c r="BN868" s="42">
        <f>SUM(AY868:BJ868)+SUM(COUNTIFS(Q868:AX868,{"TERM","RESIGNED"}))</f>
        <v>31</v>
      </c>
      <c r="BO868" s="1" t="s">
        <v>45</v>
      </c>
      <c r="BP868" s="42" t="s">
        <v>1019</v>
      </c>
      <c r="BQ868" s="34"/>
    </row>
    <row r="869" spans="1:69" x14ac:dyDescent="0.25">
      <c r="A869" s="32">
        <f t="shared" si="84"/>
        <v>867</v>
      </c>
      <c r="B869" s="1" t="s">
        <v>36</v>
      </c>
      <c r="C869" s="1">
        <v>19046</v>
      </c>
      <c r="D869" s="27">
        <v>19046</v>
      </c>
      <c r="E869" s="1" t="s">
        <v>946</v>
      </c>
      <c r="F869" s="34" t="s">
        <v>1053</v>
      </c>
      <c r="G869" s="34" t="s">
        <v>190</v>
      </c>
      <c r="H869" s="30">
        <v>45119</v>
      </c>
      <c r="I869" s="30" t="s">
        <v>39</v>
      </c>
      <c r="J869" s="30" t="s">
        <v>39</v>
      </c>
      <c r="K869" s="42">
        <f t="shared" ca="1" si="79"/>
        <v>183</v>
      </c>
      <c r="L869" s="44" t="str">
        <f t="shared" si="80"/>
        <v>Billable</v>
      </c>
      <c r="M869" s="34" t="s">
        <v>187</v>
      </c>
      <c r="N869" s="1" t="s">
        <v>41</v>
      </c>
      <c r="O869" s="1" t="s">
        <v>42</v>
      </c>
      <c r="P869" s="1"/>
      <c r="Q869" s="1"/>
      <c r="R869" s="1" t="s">
        <v>43</v>
      </c>
      <c r="S869" s="33" t="s">
        <v>248</v>
      </c>
      <c r="T869" s="47" t="s">
        <v>22</v>
      </c>
      <c r="U869" s="47" t="s">
        <v>20</v>
      </c>
      <c r="V869" s="47" t="s">
        <v>20</v>
      </c>
      <c r="W869" s="47" t="s">
        <v>967</v>
      </c>
      <c r="X869" s="47" t="s">
        <v>965</v>
      </c>
      <c r="Y869" s="47" t="s">
        <v>965</v>
      </c>
      <c r="Z869" s="47" t="s">
        <v>965</v>
      </c>
      <c r="AA869" s="47" t="s">
        <v>965</v>
      </c>
      <c r="AB869" s="47" t="s">
        <v>20</v>
      </c>
      <c r="AC869" s="47" t="s">
        <v>20</v>
      </c>
      <c r="AD869" s="47" t="s">
        <v>965</v>
      </c>
      <c r="AE869" s="47" t="s">
        <v>22</v>
      </c>
      <c r="AF869" s="47" t="s">
        <v>965</v>
      </c>
      <c r="AG869" s="47" t="s">
        <v>965</v>
      </c>
      <c r="AH869" s="47" t="s">
        <v>965</v>
      </c>
      <c r="AI869" s="47" t="s">
        <v>20</v>
      </c>
      <c r="AJ869" s="47" t="s">
        <v>20</v>
      </c>
      <c r="AK869" s="47" t="s">
        <v>965</v>
      </c>
      <c r="AL869" s="47" t="s">
        <v>965</v>
      </c>
      <c r="AM869" s="47" t="s">
        <v>965</v>
      </c>
      <c r="AN869" s="47" t="s">
        <v>965</v>
      </c>
      <c r="AO869" s="47" t="s">
        <v>965</v>
      </c>
      <c r="AP869" s="47" t="s">
        <v>20</v>
      </c>
      <c r="AQ869" s="47" t="s">
        <v>20</v>
      </c>
      <c r="AR869" s="47" t="s">
        <v>20</v>
      </c>
      <c r="AS869" s="47" t="s">
        <v>967</v>
      </c>
      <c r="AT869" s="47" t="s">
        <v>966</v>
      </c>
      <c r="AU869" s="47" t="s">
        <v>965</v>
      </c>
      <c r="AV869" s="47" t="s">
        <v>965</v>
      </c>
      <c r="AW869" s="47" t="s">
        <v>20</v>
      </c>
      <c r="AX869" s="47" t="s">
        <v>20</v>
      </c>
      <c r="AY869" s="42">
        <f>COUNTIFS($T869:$AX869,"P")</f>
        <v>15</v>
      </c>
      <c r="AZ869" s="42">
        <f>COUNTIFS($T869:$AX869,"HD")/2</f>
        <v>0.5</v>
      </c>
      <c r="BA869" s="42">
        <f>COUNTIFS($T869:$AX869,"DO")</f>
        <v>11</v>
      </c>
      <c r="BB869" s="1">
        <f>COUNTIFS($T869:$AX869,"UPL")</f>
        <v>0</v>
      </c>
      <c r="BC869" s="42">
        <f>COUNTIFS($T869:$AX869,"LWP")</f>
        <v>2</v>
      </c>
      <c r="BD869" s="42">
        <f>SUM(COUNTIFS($T869:$AX869,{"PAT","MAT"}))</f>
        <v>0</v>
      </c>
      <c r="BE869" s="42">
        <f>COUNTIFS($T869:$AX869,"HO")</f>
        <v>0</v>
      </c>
      <c r="BF869" s="42">
        <f>COUNTIFS($T869:$AX869,"NA")</f>
        <v>0</v>
      </c>
      <c r="BG869" s="42">
        <f>COUNTIFS($T869:$AX869,"PL")</f>
        <v>0</v>
      </c>
      <c r="BH869" s="42">
        <f>COUNTIFS($T869:$AX869,"CL")</f>
        <v>2</v>
      </c>
      <c r="BI869" s="42">
        <f>COUNTIFS($T869:$AX869,"BL")</f>
        <v>0</v>
      </c>
      <c r="BJ869" s="42">
        <f>COUNTIFS($T869:$AX869,"CO")</f>
        <v>0</v>
      </c>
      <c r="BK869" s="42">
        <f t="shared" si="81"/>
        <v>2</v>
      </c>
      <c r="BL869" s="42">
        <f t="shared" si="82"/>
        <v>0</v>
      </c>
      <c r="BM869" s="42">
        <f t="shared" si="83"/>
        <v>1</v>
      </c>
      <c r="BN869" s="42">
        <f>SUM(AY869:BJ869)+SUM(COUNTIFS(Q869:AX869,{"TERM","RESIGNED"}))</f>
        <v>30.5</v>
      </c>
      <c r="BO869" s="1" t="s">
        <v>45</v>
      </c>
      <c r="BP869" s="42" t="s">
        <v>1020</v>
      </c>
      <c r="BQ869" s="34"/>
    </row>
    <row r="870" spans="1:69" x14ac:dyDescent="0.25">
      <c r="A870" s="32">
        <f t="shared" si="84"/>
        <v>868</v>
      </c>
      <c r="B870" s="1" t="s">
        <v>36</v>
      </c>
      <c r="C870" s="1">
        <v>19047</v>
      </c>
      <c r="D870" s="27">
        <v>19047</v>
      </c>
      <c r="E870" s="1" t="s">
        <v>946</v>
      </c>
      <c r="F870" s="34" t="s">
        <v>1054</v>
      </c>
      <c r="G870" s="34" t="s">
        <v>190</v>
      </c>
      <c r="H870" s="30">
        <v>45119</v>
      </c>
      <c r="I870" s="30" t="s">
        <v>39</v>
      </c>
      <c r="J870" s="30" t="s">
        <v>39</v>
      </c>
      <c r="K870" s="42">
        <f t="shared" ca="1" si="79"/>
        <v>183</v>
      </c>
      <c r="L870" s="44" t="str">
        <f t="shared" si="80"/>
        <v>Billable</v>
      </c>
      <c r="M870" s="34" t="s">
        <v>187</v>
      </c>
      <c r="N870" s="1" t="s">
        <v>41</v>
      </c>
      <c r="O870" s="1" t="s">
        <v>42</v>
      </c>
      <c r="P870" s="1"/>
      <c r="Q870" s="1"/>
      <c r="R870" s="1" t="s">
        <v>43</v>
      </c>
      <c r="S870" s="33" t="s">
        <v>248</v>
      </c>
      <c r="T870" s="47" t="s">
        <v>970</v>
      </c>
      <c r="U870" s="47" t="s">
        <v>20</v>
      </c>
      <c r="V870" s="47" t="s">
        <v>20</v>
      </c>
      <c r="W870" s="47" t="s">
        <v>967</v>
      </c>
      <c r="X870" s="47" t="s">
        <v>965</v>
      </c>
      <c r="Y870" s="47" t="s">
        <v>965</v>
      </c>
      <c r="Z870" s="47" t="s">
        <v>965</v>
      </c>
      <c r="AA870" s="47" t="s">
        <v>965</v>
      </c>
      <c r="AB870" s="47" t="s">
        <v>20</v>
      </c>
      <c r="AC870" s="47" t="s">
        <v>20</v>
      </c>
      <c r="AD870" s="47" t="s">
        <v>965</v>
      </c>
      <c r="AE870" s="47" t="s">
        <v>965</v>
      </c>
      <c r="AF870" s="47" t="s">
        <v>965</v>
      </c>
      <c r="AG870" s="47" t="s">
        <v>965</v>
      </c>
      <c r="AH870" s="47" t="s">
        <v>965</v>
      </c>
      <c r="AI870" s="47" t="s">
        <v>20</v>
      </c>
      <c r="AJ870" s="47" t="s">
        <v>20</v>
      </c>
      <c r="AK870" s="47" t="s">
        <v>965</v>
      </c>
      <c r="AL870" s="47" t="s">
        <v>965</v>
      </c>
      <c r="AM870" s="47" t="s">
        <v>965</v>
      </c>
      <c r="AN870" s="47" t="s">
        <v>965</v>
      </c>
      <c r="AO870" s="47" t="s">
        <v>967</v>
      </c>
      <c r="AP870" s="47" t="s">
        <v>20</v>
      </c>
      <c r="AQ870" s="47" t="s">
        <v>20</v>
      </c>
      <c r="AR870" s="47" t="s">
        <v>20</v>
      </c>
      <c r="AS870" s="47" t="s">
        <v>965</v>
      </c>
      <c r="AT870" s="47" t="s">
        <v>965</v>
      </c>
      <c r="AU870" s="47" t="s">
        <v>965</v>
      </c>
      <c r="AV870" s="47" t="s">
        <v>967</v>
      </c>
      <c r="AW870" s="47" t="s">
        <v>20</v>
      </c>
      <c r="AX870" s="47" t="s">
        <v>20</v>
      </c>
      <c r="AY870" s="42">
        <f>COUNTIFS($T870:$AX870,"P")</f>
        <v>16</v>
      </c>
      <c r="AZ870" s="42">
        <f>COUNTIFS($T870:$AX870,"HD")/2</f>
        <v>0</v>
      </c>
      <c r="BA870" s="42">
        <f>COUNTIFS($T870:$AX870,"DO")</f>
        <v>11</v>
      </c>
      <c r="BB870" s="1">
        <f>COUNTIFS($T870:$AX870,"UPL")</f>
        <v>0</v>
      </c>
      <c r="BC870" s="42">
        <f>COUNTIFS($T870:$AX870,"LWP")</f>
        <v>0</v>
      </c>
      <c r="BD870" s="42">
        <f>SUM(COUNTIFS($T870:$AX870,{"PAT","MAT"}))</f>
        <v>0</v>
      </c>
      <c r="BE870" s="42">
        <f>COUNTIFS($T870:$AX870,"HO")</f>
        <v>0</v>
      </c>
      <c r="BF870" s="42">
        <f>COUNTIFS($T870:$AX870,"NA")</f>
        <v>0</v>
      </c>
      <c r="BG870" s="42">
        <f>COUNTIFS($T870:$AX870,"PL")</f>
        <v>0</v>
      </c>
      <c r="BH870" s="42">
        <f>COUNTIFS($T870:$AX870,"CL")</f>
        <v>3</v>
      </c>
      <c r="BI870" s="42">
        <f>COUNTIFS($T870:$AX870,"BL")</f>
        <v>1</v>
      </c>
      <c r="BJ870" s="42">
        <f>COUNTIFS($T870:$AX870,"CO")</f>
        <v>0</v>
      </c>
      <c r="BK870" s="42">
        <f t="shared" si="81"/>
        <v>4</v>
      </c>
      <c r="BL870" s="42">
        <f t="shared" si="82"/>
        <v>0</v>
      </c>
      <c r="BM870" s="42">
        <f t="shared" si="83"/>
        <v>1</v>
      </c>
      <c r="BN870" s="42">
        <f>SUM(AY870:BJ870)+SUM(COUNTIFS(Q870:AX870,{"TERM","RESIGNED"}))</f>
        <v>31</v>
      </c>
      <c r="BO870" s="1" t="s">
        <v>45</v>
      </c>
      <c r="BP870" s="42" t="s">
        <v>1020</v>
      </c>
      <c r="BQ870" s="34"/>
    </row>
    <row r="871" spans="1:69" x14ac:dyDescent="0.25">
      <c r="A871" s="32">
        <f t="shared" si="84"/>
        <v>869</v>
      </c>
      <c r="B871" s="1" t="s">
        <v>36</v>
      </c>
      <c r="C871" s="1">
        <v>19050</v>
      </c>
      <c r="D871" s="27">
        <v>19050</v>
      </c>
      <c r="E871" s="1" t="s">
        <v>946</v>
      </c>
      <c r="F871" s="34" t="s">
        <v>1055</v>
      </c>
      <c r="G871" s="34" t="s">
        <v>186</v>
      </c>
      <c r="H871" s="30">
        <v>45119</v>
      </c>
      <c r="I871" s="30" t="s">
        <v>39</v>
      </c>
      <c r="J871" s="30" t="s">
        <v>39</v>
      </c>
      <c r="K871" s="42">
        <f t="shared" ca="1" si="79"/>
        <v>183</v>
      </c>
      <c r="L871" s="44" t="str">
        <f t="shared" si="80"/>
        <v>Billable</v>
      </c>
      <c r="M871" s="34" t="s">
        <v>187</v>
      </c>
      <c r="N871" s="1" t="s">
        <v>41</v>
      </c>
      <c r="O871" s="1" t="s">
        <v>42</v>
      </c>
      <c r="P871" s="1"/>
      <c r="Q871" s="1"/>
      <c r="R871" s="1" t="s">
        <v>43</v>
      </c>
      <c r="S871" s="33" t="s">
        <v>248</v>
      </c>
      <c r="T871" s="47" t="s">
        <v>965</v>
      </c>
      <c r="U871" s="47" t="s">
        <v>20</v>
      </c>
      <c r="V871" s="47" t="s">
        <v>20</v>
      </c>
      <c r="W871" s="47" t="s">
        <v>967</v>
      </c>
      <c r="X871" s="47" t="s">
        <v>965</v>
      </c>
      <c r="Y871" s="47" t="s">
        <v>965</v>
      </c>
      <c r="Z871" s="47" t="s">
        <v>965</v>
      </c>
      <c r="AA871" s="47" t="s">
        <v>965</v>
      </c>
      <c r="AB871" s="47" t="s">
        <v>20</v>
      </c>
      <c r="AC871" s="47" t="s">
        <v>20</v>
      </c>
      <c r="AD871" s="47" t="s">
        <v>965</v>
      </c>
      <c r="AE871" s="47" t="s">
        <v>965</v>
      </c>
      <c r="AF871" s="47" t="s">
        <v>965</v>
      </c>
      <c r="AG871" s="47" t="s">
        <v>965</v>
      </c>
      <c r="AH871" s="47" t="s">
        <v>965</v>
      </c>
      <c r="AI871" s="47" t="s">
        <v>20</v>
      </c>
      <c r="AJ871" s="47" t="s">
        <v>20</v>
      </c>
      <c r="AK871" s="47" t="s">
        <v>965</v>
      </c>
      <c r="AL871" s="47" t="s">
        <v>965</v>
      </c>
      <c r="AM871" s="47" t="s">
        <v>968</v>
      </c>
      <c r="AN871" s="47" t="s">
        <v>968</v>
      </c>
      <c r="AO871" s="47" t="s">
        <v>965</v>
      </c>
      <c r="AP871" s="47" t="s">
        <v>20</v>
      </c>
      <c r="AQ871" s="47" t="s">
        <v>20</v>
      </c>
      <c r="AR871" s="47" t="s">
        <v>20</v>
      </c>
      <c r="AS871" s="47" t="s">
        <v>968</v>
      </c>
      <c r="AT871" s="47" t="s">
        <v>967</v>
      </c>
      <c r="AU871" s="47" t="s">
        <v>968</v>
      </c>
      <c r="AV871" s="47" t="s">
        <v>965</v>
      </c>
      <c r="AW871" s="47" t="s">
        <v>20</v>
      </c>
      <c r="AX871" s="47" t="s">
        <v>20</v>
      </c>
      <c r="AY871" s="42">
        <f>COUNTIFS($T871:$AX871,"P")</f>
        <v>14</v>
      </c>
      <c r="AZ871" s="42">
        <f>COUNTIFS($T871:$AX871,"HD")/2</f>
        <v>0</v>
      </c>
      <c r="BA871" s="42">
        <f>COUNTIFS($T871:$AX871,"DO")</f>
        <v>11</v>
      </c>
      <c r="BB871" s="1">
        <f>COUNTIFS($T871:$AX871,"UPL")</f>
        <v>0</v>
      </c>
      <c r="BC871" s="42">
        <f>COUNTIFS($T871:$AX871,"LWP")</f>
        <v>0</v>
      </c>
      <c r="BD871" s="42">
        <f>SUM(COUNTIFS($T871:$AX871,{"PAT","MAT"}))</f>
        <v>0</v>
      </c>
      <c r="BE871" s="42">
        <f>COUNTIFS($T871:$AX871,"HO")</f>
        <v>0</v>
      </c>
      <c r="BF871" s="42">
        <f>COUNTIFS($T871:$AX871,"NA")</f>
        <v>0</v>
      </c>
      <c r="BG871" s="42">
        <f>COUNTIFS($T871:$AX871,"PL")</f>
        <v>4</v>
      </c>
      <c r="BH871" s="42">
        <f>COUNTIFS($T871:$AX871,"CL")</f>
        <v>2</v>
      </c>
      <c r="BI871" s="42">
        <f>COUNTIFS($T871:$AX871,"BL")</f>
        <v>0</v>
      </c>
      <c r="BJ871" s="42">
        <f>COUNTIFS($T871:$AX871,"CO")</f>
        <v>0</v>
      </c>
      <c r="BK871" s="42">
        <f t="shared" si="81"/>
        <v>6</v>
      </c>
      <c r="BL871" s="42">
        <f t="shared" si="82"/>
        <v>0</v>
      </c>
      <c r="BM871" s="42">
        <f t="shared" si="83"/>
        <v>1</v>
      </c>
      <c r="BN871" s="42">
        <f>SUM(AY871:BJ871)+SUM(COUNTIFS(Q871:AX871,{"TERM","RESIGNED"}))</f>
        <v>31</v>
      </c>
      <c r="BO871" s="1" t="s">
        <v>45</v>
      </c>
      <c r="BP871" s="42" t="s">
        <v>1020</v>
      </c>
      <c r="BQ871" s="34"/>
    </row>
    <row r="872" spans="1:69" x14ac:dyDescent="0.25">
      <c r="A872" s="32">
        <f t="shared" si="84"/>
        <v>870</v>
      </c>
      <c r="B872" s="1" t="s">
        <v>36</v>
      </c>
      <c r="C872" s="1">
        <v>19056</v>
      </c>
      <c r="D872" s="27">
        <v>19056</v>
      </c>
      <c r="E872" s="1" t="s">
        <v>945</v>
      </c>
      <c r="F872" s="34" t="s">
        <v>1056</v>
      </c>
      <c r="G872" s="34" t="s">
        <v>190</v>
      </c>
      <c r="H872" s="30">
        <v>45119</v>
      </c>
      <c r="I872" s="30" t="s">
        <v>39</v>
      </c>
      <c r="J872" s="30" t="s">
        <v>39</v>
      </c>
      <c r="K872" s="42">
        <f t="shared" ca="1" si="79"/>
        <v>183</v>
      </c>
      <c r="L872" s="44" t="str">
        <f t="shared" si="80"/>
        <v>Billable</v>
      </c>
      <c r="M872" s="34" t="s">
        <v>187</v>
      </c>
      <c r="N872" s="1" t="s">
        <v>41</v>
      </c>
      <c r="O872" s="1" t="s">
        <v>42</v>
      </c>
      <c r="P872" s="1"/>
      <c r="Q872" s="1"/>
      <c r="R872" s="1" t="s">
        <v>43</v>
      </c>
      <c r="S872" s="33" t="s">
        <v>248</v>
      </c>
      <c r="T872" s="47" t="s">
        <v>965</v>
      </c>
      <c r="U872" s="47" t="s">
        <v>20</v>
      </c>
      <c r="V872" s="47" t="s">
        <v>20</v>
      </c>
      <c r="W872" s="47" t="s">
        <v>967</v>
      </c>
      <c r="X872" s="47" t="s">
        <v>968</v>
      </c>
      <c r="Y872" s="47" t="s">
        <v>965</v>
      </c>
      <c r="Z872" s="47" t="s">
        <v>965</v>
      </c>
      <c r="AA872" s="47" t="s">
        <v>965</v>
      </c>
      <c r="AB872" s="47" t="s">
        <v>20</v>
      </c>
      <c r="AC872" s="47" t="s">
        <v>20</v>
      </c>
      <c r="AD872" s="47" t="s">
        <v>965</v>
      </c>
      <c r="AE872" s="47" t="s">
        <v>965</v>
      </c>
      <c r="AF872" s="47" t="s">
        <v>965</v>
      </c>
      <c r="AG872" s="47" t="s">
        <v>965</v>
      </c>
      <c r="AH872" s="47" t="s">
        <v>965</v>
      </c>
      <c r="AI872" s="47" t="s">
        <v>20</v>
      </c>
      <c r="AJ872" s="47" t="s">
        <v>20</v>
      </c>
      <c r="AK872" s="47" t="s">
        <v>965</v>
      </c>
      <c r="AL872" s="47" t="s">
        <v>965</v>
      </c>
      <c r="AM872" s="47" t="s">
        <v>965</v>
      </c>
      <c r="AN872" s="47" t="s">
        <v>965</v>
      </c>
      <c r="AO872" s="47" t="s">
        <v>965</v>
      </c>
      <c r="AP872" s="47" t="s">
        <v>20</v>
      </c>
      <c r="AQ872" s="47" t="s">
        <v>20</v>
      </c>
      <c r="AR872" s="47" t="s">
        <v>20</v>
      </c>
      <c r="AS872" s="47" t="s">
        <v>965</v>
      </c>
      <c r="AT872" s="47" t="s">
        <v>967</v>
      </c>
      <c r="AU872" s="47" t="s">
        <v>965</v>
      </c>
      <c r="AV872" s="47" t="s">
        <v>965</v>
      </c>
      <c r="AW872" s="47" t="s">
        <v>20</v>
      </c>
      <c r="AX872" s="47" t="s">
        <v>20</v>
      </c>
      <c r="AY872" s="42">
        <f>COUNTIFS($T872:$AX872,"P")</f>
        <v>17</v>
      </c>
      <c r="AZ872" s="42">
        <f>COUNTIFS($T872:$AX872,"HD")/2</f>
        <v>0</v>
      </c>
      <c r="BA872" s="42">
        <f>COUNTIFS($T872:$AX872,"DO")</f>
        <v>11</v>
      </c>
      <c r="BB872" s="1">
        <f>COUNTIFS($T872:$AX872,"UPL")</f>
        <v>0</v>
      </c>
      <c r="BC872" s="42">
        <f>COUNTIFS($T872:$AX872,"LWP")</f>
        <v>0</v>
      </c>
      <c r="BD872" s="42">
        <f>SUM(COUNTIFS($T872:$AX872,{"PAT","MAT"}))</f>
        <v>0</v>
      </c>
      <c r="BE872" s="42">
        <f>COUNTIFS($T872:$AX872,"HO")</f>
        <v>0</v>
      </c>
      <c r="BF872" s="42">
        <f>COUNTIFS($T872:$AX872,"NA")</f>
        <v>0</v>
      </c>
      <c r="BG872" s="42">
        <f>COUNTIFS($T872:$AX872,"PL")</f>
        <v>1</v>
      </c>
      <c r="BH872" s="42">
        <f>COUNTIFS($T872:$AX872,"CL")</f>
        <v>2</v>
      </c>
      <c r="BI872" s="42">
        <f>COUNTIFS($T872:$AX872,"BL")</f>
        <v>0</v>
      </c>
      <c r="BJ872" s="42">
        <f>COUNTIFS($T872:$AX872,"CO")</f>
        <v>0</v>
      </c>
      <c r="BK872" s="42">
        <f t="shared" si="81"/>
        <v>3</v>
      </c>
      <c r="BL872" s="42">
        <f t="shared" si="82"/>
        <v>1</v>
      </c>
      <c r="BM872" s="42">
        <f t="shared" si="83"/>
        <v>1</v>
      </c>
      <c r="BN872" s="42">
        <f>SUM(AY872:BJ872)+SUM(COUNTIFS(Q872:AX872,{"TERM","RESIGNED"}))</f>
        <v>31</v>
      </c>
      <c r="BO872" s="1" t="s">
        <v>45</v>
      </c>
      <c r="BP872" s="42" t="s">
        <v>1020</v>
      </c>
      <c r="BQ872" s="34"/>
    </row>
    <row r="873" spans="1:69" x14ac:dyDescent="0.25">
      <c r="A873" s="32">
        <f t="shared" si="84"/>
        <v>871</v>
      </c>
      <c r="B873" s="1" t="s">
        <v>36</v>
      </c>
      <c r="C873" s="1">
        <v>19057</v>
      </c>
      <c r="D873" s="27">
        <v>19057</v>
      </c>
      <c r="E873" s="1" t="s">
        <v>946</v>
      </c>
      <c r="F873" s="34" t="s">
        <v>1057</v>
      </c>
      <c r="G873" s="34" t="s">
        <v>190</v>
      </c>
      <c r="H873" s="30">
        <v>45119</v>
      </c>
      <c r="I873" s="30" t="s">
        <v>39</v>
      </c>
      <c r="J873" s="30" t="s">
        <v>39</v>
      </c>
      <c r="K873" s="42">
        <f t="shared" ca="1" si="79"/>
        <v>183</v>
      </c>
      <c r="L873" s="44" t="str">
        <f t="shared" si="80"/>
        <v>Billable</v>
      </c>
      <c r="M873" s="34" t="s">
        <v>187</v>
      </c>
      <c r="N873" s="1" t="s">
        <v>41</v>
      </c>
      <c r="O873" s="1" t="s">
        <v>42</v>
      </c>
      <c r="P873" s="1"/>
      <c r="Q873" s="1"/>
      <c r="R873" s="1" t="s">
        <v>43</v>
      </c>
      <c r="S873" s="33" t="s">
        <v>235</v>
      </c>
      <c r="T873" s="47" t="s">
        <v>965</v>
      </c>
      <c r="U873" s="47" t="s">
        <v>20</v>
      </c>
      <c r="V873" s="47" t="s">
        <v>20</v>
      </c>
      <c r="W873" s="47" t="s">
        <v>967</v>
      </c>
      <c r="X873" s="47" t="s">
        <v>965</v>
      </c>
      <c r="Y873" s="47" t="s">
        <v>965</v>
      </c>
      <c r="Z873" s="47" t="s">
        <v>965</v>
      </c>
      <c r="AA873" s="47" t="s">
        <v>965</v>
      </c>
      <c r="AB873" s="47" t="s">
        <v>20</v>
      </c>
      <c r="AC873" s="47" t="s">
        <v>20</v>
      </c>
      <c r="AD873" s="47" t="s">
        <v>965</v>
      </c>
      <c r="AE873" s="47" t="s">
        <v>965</v>
      </c>
      <c r="AF873" s="47" t="s">
        <v>965</v>
      </c>
      <c r="AG873" s="47" t="s">
        <v>965</v>
      </c>
      <c r="AH873" s="47" t="s">
        <v>965</v>
      </c>
      <c r="AI873" s="47" t="s">
        <v>20</v>
      </c>
      <c r="AJ873" s="47" t="s">
        <v>20</v>
      </c>
      <c r="AK873" s="47" t="s">
        <v>965</v>
      </c>
      <c r="AL873" s="47" t="s">
        <v>965</v>
      </c>
      <c r="AM873" s="47" t="s">
        <v>965</v>
      </c>
      <c r="AN873" s="47" t="s">
        <v>965</v>
      </c>
      <c r="AO873" s="47" t="s">
        <v>965</v>
      </c>
      <c r="AP873" s="47" t="s">
        <v>20</v>
      </c>
      <c r="AQ873" s="47" t="s">
        <v>20</v>
      </c>
      <c r="AR873" s="47" t="s">
        <v>20</v>
      </c>
      <c r="AS873" s="47" t="s">
        <v>967</v>
      </c>
      <c r="AT873" s="47" t="s">
        <v>968</v>
      </c>
      <c r="AU873" s="47" t="s">
        <v>968</v>
      </c>
      <c r="AV873" s="47" t="s">
        <v>967</v>
      </c>
      <c r="AW873" s="47" t="s">
        <v>20</v>
      </c>
      <c r="AX873" s="47" t="s">
        <v>20</v>
      </c>
      <c r="AY873" s="42">
        <f>COUNTIFS($T873:$AX873,"P")</f>
        <v>15</v>
      </c>
      <c r="AZ873" s="42">
        <f>COUNTIFS($T873:$AX873,"HD")/2</f>
        <v>0</v>
      </c>
      <c r="BA873" s="42">
        <f>COUNTIFS($T873:$AX873,"DO")</f>
        <v>11</v>
      </c>
      <c r="BB873" s="1">
        <f>COUNTIFS($T873:$AX873,"UPL")</f>
        <v>0</v>
      </c>
      <c r="BC873" s="42">
        <f>COUNTIFS($T873:$AX873,"LWP")</f>
        <v>0</v>
      </c>
      <c r="BD873" s="42">
        <f>SUM(COUNTIFS($T873:$AX873,{"PAT","MAT"}))</f>
        <v>0</v>
      </c>
      <c r="BE873" s="42">
        <f>COUNTIFS($T873:$AX873,"HO")</f>
        <v>0</v>
      </c>
      <c r="BF873" s="42">
        <f>COUNTIFS($T873:$AX873,"NA")</f>
        <v>0</v>
      </c>
      <c r="BG873" s="42">
        <f>COUNTIFS($T873:$AX873,"PL")</f>
        <v>2</v>
      </c>
      <c r="BH873" s="42">
        <f>COUNTIFS($T873:$AX873,"CL")</f>
        <v>3</v>
      </c>
      <c r="BI873" s="42">
        <f>COUNTIFS($T873:$AX873,"BL")</f>
        <v>0</v>
      </c>
      <c r="BJ873" s="42">
        <f>COUNTIFS($T873:$AX873,"CO")</f>
        <v>0</v>
      </c>
      <c r="BK873" s="42">
        <f t="shared" si="81"/>
        <v>5</v>
      </c>
      <c r="BL873" s="42">
        <f t="shared" si="82"/>
        <v>0</v>
      </c>
      <c r="BM873" s="42">
        <f t="shared" si="83"/>
        <v>1</v>
      </c>
      <c r="BN873" s="42">
        <f>SUM(AY873:BJ873)+SUM(COUNTIFS(Q873:AX873,{"TERM","RESIGNED"}))</f>
        <v>31</v>
      </c>
      <c r="BO873" s="1" t="s">
        <v>45</v>
      </c>
      <c r="BP873" s="42" t="s">
        <v>1018</v>
      </c>
      <c r="BQ873" s="34"/>
    </row>
    <row r="874" spans="1:69" x14ac:dyDescent="0.25">
      <c r="A874" s="32">
        <f t="shared" si="84"/>
        <v>872</v>
      </c>
      <c r="B874" s="1" t="s">
        <v>36</v>
      </c>
      <c r="C874" s="1">
        <v>19058</v>
      </c>
      <c r="D874" s="27">
        <v>19058</v>
      </c>
      <c r="E874" s="1" t="s">
        <v>946</v>
      </c>
      <c r="F874" s="34" t="s">
        <v>1058</v>
      </c>
      <c r="G874" s="34" t="s">
        <v>123</v>
      </c>
      <c r="H874" s="30">
        <v>45119</v>
      </c>
      <c r="I874" s="30" t="s">
        <v>39</v>
      </c>
      <c r="J874" s="30" t="s">
        <v>39</v>
      </c>
      <c r="K874" s="42">
        <f t="shared" ca="1" si="79"/>
        <v>183</v>
      </c>
      <c r="L874" s="44" t="str">
        <f t="shared" si="80"/>
        <v>Billable</v>
      </c>
      <c r="M874" s="34" t="s">
        <v>124</v>
      </c>
      <c r="N874" s="1" t="s">
        <v>41</v>
      </c>
      <c r="O874" s="1" t="s">
        <v>42</v>
      </c>
      <c r="P874" s="1"/>
      <c r="Q874" s="1"/>
      <c r="R874" s="1" t="s">
        <v>43</v>
      </c>
      <c r="S874" s="33" t="s">
        <v>972</v>
      </c>
      <c r="T874" s="47" t="s">
        <v>965</v>
      </c>
      <c r="U874" s="47" t="s">
        <v>20</v>
      </c>
      <c r="V874" s="47" t="s">
        <v>20</v>
      </c>
      <c r="W874" s="47" t="s">
        <v>965</v>
      </c>
      <c r="X874" s="47" t="s">
        <v>965</v>
      </c>
      <c r="Y874" s="47" t="s">
        <v>965</v>
      </c>
      <c r="Z874" s="47" t="s">
        <v>965</v>
      </c>
      <c r="AA874" s="47" t="s">
        <v>965</v>
      </c>
      <c r="AB874" s="47" t="s">
        <v>20</v>
      </c>
      <c r="AC874" s="47" t="s">
        <v>20</v>
      </c>
      <c r="AD874" s="47" t="s">
        <v>965</v>
      </c>
      <c r="AE874" s="47" t="s">
        <v>965</v>
      </c>
      <c r="AF874" s="47" t="s">
        <v>965</v>
      </c>
      <c r="AG874" s="47" t="s">
        <v>965</v>
      </c>
      <c r="AH874" s="47" t="s">
        <v>965</v>
      </c>
      <c r="AI874" s="47" t="s">
        <v>20</v>
      </c>
      <c r="AJ874" s="47" t="s">
        <v>20</v>
      </c>
      <c r="AK874" s="47" t="s">
        <v>965</v>
      </c>
      <c r="AL874" s="47" t="s">
        <v>965</v>
      </c>
      <c r="AM874" s="47" t="s">
        <v>965</v>
      </c>
      <c r="AN874" s="47" t="s">
        <v>965</v>
      </c>
      <c r="AO874" s="47" t="s">
        <v>22</v>
      </c>
      <c r="AP874" s="47" t="s">
        <v>20</v>
      </c>
      <c r="AQ874" s="47" t="s">
        <v>20</v>
      </c>
      <c r="AR874" s="47" t="s">
        <v>20</v>
      </c>
      <c r="AS874" s="47" t="s">
        <v>965</v>
      </c>
      <c r="AT874" s="47" t="s">
        <v>965</v>
      </c>
      <c r="AU874" s="47" t="s">
        <v>965</v>
      </c>
      <c r="AV874" s="47" t="s">
        <v>967</v>
      </c>
      <c r="AW874" s="47" t="s">
        <v>20</v>
      </c>
      <c r="AX874" s="47" t="s">
        <v>20</v>
      </c>
      <c r="AY874" s="42">
        <f>COUNTIFS($T874:$AX874,"P")</f>
        <v>18</v>
      </c>
      <c r="AZ874" s="42">
        <f>COUNTIFS($T874:$AX874,"HD")/2</f>
        <v>0</v>
      </c>
      <c r="BA874" s="42">
        <f>COUNTIFS($T874:$AX874,"DO")</f>
        <v>11</v>
      </c>
      <c r="BB874" s="1">
        <f>COUNTIFS($T874:$AX874,"UPL")</f>
        <v>0</v>
      </c>
      <c r="BC874" s="42">
        <f>COUNTIFS($T874:$AX874,"LWP")</f>
        <v>1</v>
      </c>
      <c r="BD874" s="42">
        <f>SUM(COUNTIFS($T874:$AX874,{"PAT","MAT"}))</f>
        <v>0</v>
      </c>
      <c r="BE874" s="42">
        <f>COUNTIFS($T874:$AX874,"HO")</f>
        <v>0</v>
      </c>
      <c r="BF874" s="42">
        <f>COUNTIFS($T874:$AX874,"NA")</f>
        <v>0</v>
      </c>
      <c r="BG874" s="42">
        <f>COUNTIFS($T874:$AX874,"PL")</f>
        <v>0</v>
      </c>
      <c r="BH874" s="42">
        <f>COUNTIFS($T874:$AX874,"CL")</f>
        <v>1</v>
      </c>
      <c r="BI874" s="42">
        <f>COUNTIFS($T874:$AX874,"BL")</f>
        <v>0</v>
      </c>
      <c r="BJ874" s="42">
        <f>COUNTIFS($T874:$AX874,"CO")</f>
        <v>0</v>
      </c>
      <c r="BK874" s="42">
        <f t="shared" si="81"/>
        <v>1</v>
      </c>
      <c r="BL874" s="42">
        <f t="shared" si="82"/>
        <v>1</v>
      </c>
      <c r="BM874" s="42">
        <f t="shared" si="83"/>
        <v>1</v>
      </c>
      <c r="BN874" s="42">
        <f>SUM(AY874:BJ874)+SUM(COUNTIFS(Q874:AX874,{"TERM","RESIGNED"}))</f>
        <v>31</v>
      </c>
      <c r="BO874" s="1" t="s">
        <v>45</v>
      </c>
      <c r="BP874" s="42" t="s">
        <v>1018</v>
      </c>
      <c r="BQ874" s="34"/>
    </row>
    <row r="875" spans="1:69" x14ac:dyDescent="0.25">
      <c r="A875" s="32">
        <f t="shared" si="84"/>
        <v>873</v>
      </c>
      <c r="B875" s="1" t="s">
        <v>36</v>
      </c>
      <c r="C875" s="1">
        <v>19064</v>
      </c>
      <c r="D875" s="27">
        <v>19064</v>
      </c>
      <c r="E875" s="1" t="s">
        <v>946</v>
      </c>
      <c r="F875" s="34" t="s">
        <v>1047</v>
      </c>
      <c r="G875" s="34" t="s">
        <v>190</v>
      </c>
      <c r="H875" s="30">
        <v>45119</v>
      </c>
      <c r="I875" s="30" t="s">
        <v>39</v>
      </c>
      <c r="J875" s="30" t="s">
        <v>39</v>
      </c>
      <c r="K875" s="42">
        <f t="shared" ca="1" si="79"/>
        <v>183</v>
      </c>
      <c r="L875" s="44" t="str">
        <f t="shared" si="80"/>
        <v>Billable</v>
      </c>
      <c r="M875" s="34" t="s">
        <v>187</v>
      </c>
      <c r="N875" s="1" t="s">
        <v>41</v>
      </c>
      <c r="O875" s="1" t="s">
        <v>42</v>
      </c>
      <c r="P875" s="1"/>
      <c r="Q875" s="1"/>
      <c r="R875" s="1" t="s">
        <v>43</v>
      </c>
      <c r="S875" s="33" t="s">
        <v>431</v>
      </c>
      <c r="T875" s="47" t="s">
        <v>965</v>
      </c>
      <c r="U875" s="47" t="s">
        <v>20</v>
      </c>
      <c r="V875" s="47" t="s">
        <v>20</v>
      </c>
      <c r="W875" s="47" t="s">
        <v>965</v>
      </c>
      <c r="X875" s="47" t="s">
        <v>965</v>
      </c>
      <c r="Y875" s="47" t="s">
        <v>965</v>
      </c>
      <c r="Z875" s="47" t="s">
        <v>965</v>
      </c>
      <c r="AA875" s="47" t="s">
        <v>965</v>
      </c>
      <c r="AB875" s="47" t="s">
        <v>20</v>
      </c>
      <c r="AC875" s="47" t="s">
        <v>20</v>
      </c>
      <c r="AD875" s="47" t="s">
        <v>965</v>
      </c>
      <c r="AE875" s="47" t="s">
        <v>965</v>
      </c>
      <c r="AF875" s="47" t="s">
        <v>965</v>
      </c>
      <c r="AG875" s="47" t="s">
        <v>965</v>
      </c>
      <c r="AH875" s="47" t="s">
        <v>965</v>
      </c>
      <c r="AI875" s="47" t="s">
        <v>20</v>
      </c>
      <c r="AJ875" s="47" t="s">
        <v>20</v>
      </c>
      <c r="AK875" s="47" t="s">
        <v>965</v>
      </c>
      <c r="AL875" s="47" t="s">
        <v>967</v>
      </c>
      <c r="AM875" s="47" t="s">
        <v>967</v>
      </c>
      <c r="AN875" s="47" t="s">
        <v>967</v>
      </c>
      <c r="AO875" s="47" t="s">
        <v>968</v>
      </c>
      <c r="AP875" s="47" t="s">
        <v>20</v>
      </c>
      <c r="AQ875" s="47" t="s">
        <v>20</v>
      </c>
      <c r="AR875" s="47" t="s">
        <v>20</v>
      </c>
      <c r="AS875" s="47" t="s">
        <v>968</v>
      </c>
      <c r="AT875" s="47" t="s">
        <v>968</v>
      </c>
      <c r="AU875" s="47" t="s">
        <v>967</v>
      </c>
      <c r="AV875" s="47" t="s">
        <v>21</v>
      </c>
      <c r="AW875" s="47" t="s">
        <v>20</v>
      </c>
      <c r="AX875" s="47" t="s">
        <v>20</v>
      </c>
      <c r="AY875" s="42">
        <f>COUNTIFS($T875:$AX875,"P")</f>
        <v>12</v>
      </c>
      <c r="AZ875" s="42">
        <f>COUNTIFS($T875:$AX875,"HD")/2</f>
        <v>0</v>
      </c>
      <c r="BA875" s="42">
        <f>COUNTIFS($T875:$AX875,"DO")</f>
        <v>11</v>
      </c>
      <c r="BB875" s="1">
        <f>COUNTIFS($T875:$AX875,"UPL")</f>
        <v>1</v>
      </c>
      <c r="BC875" s="42">
        <f>COUNTIFS($T875:$AX875,"LWP")</f>
        <v>0</v>
      </c>
      <c r="BD875" s="42">
        <f>SUM(COUNTIFS($T875:$AX875,{"PAT","MAT"}))</f>
        <v>0</v>
      </c>
      <c r="BE875" s="42">
        <f>COUNTIFS($T875:$AX875,"HO")</f>
        <v>0</v>
      </c>
      <c r="BF875" s="42">
        <f>COUNTIFS($T875:$AX875,"NA")</f>
        <v>0</v>
      </c>
      <c r="BG875" s="42">
        <f>COUNTIFS($T875:$AX875,"PL")</f>
        <v>3</v>
      </c>
      <c r="BH875" s="42">
        <f>COUNTIFS($T875:$AX875,"CL")</f>
        <v>4</v>
      </c>
      <c r="BI875" s="42">
        <f>COUNTIFS($T875:$AX875,"BL")</f>
        <v>0</v>
      </c>
      <c r="BJ875" s="42">
        <f>COUNTIFS($T875:$AX875,"CO")</f>
        <v>0</v>
      </c>
      <c r="BK875" s="42">
        <f t="shared" si="81"/>
        <v>7</v>
      </c>
      <c r="BL875" s="42">
        <f t="shared" si="82"/>
        <v>0</v>
      </c>
      <c r="BM875" s="42">
        <f t="shared" si="83"/>
        <v>0</v>
      </c>
      <c r="BN875" s="42">
        <f>SUM(AY875:BJ875)+SUM(COUNTIFS(Q875:AX875,{"TERM","RESIGNED"}))</f>
        <v>31</v>
      </c>
      <c r="BO875" s="1" t="s">
        <v>45</v>
      </c>
      <c r="BP875" s="42" t="s">
        <v>1018</v>
      </c>
      <c r="BQ875" s="34"/>
    </row>
    <row r="876" spans="1:69" x14ac:dyDescent="0.25">
      <c r="A876" s="32">
        <f t="shared" si="84"/>
        <v>874</v>
      </c>
      <c r="B876" s="1" t="s">
        <v>36</v>
      </c>
      <c r="C876" s="1">
        <v>19066</v>
      </c>
      <c r="D876" s="27">
        <v>19066</v>
      </c>
      <c r="E876" s="1" t="s">
        <v>946</v>
      </c>
      <c r="F876" s="34" t="s">
        <v>1059</v>
      </c>
      <c r="G876" s="34" t="s">
        <v>190</v>
      </c>
      <c r="H876" s="30">
        <v>45119</v>
      </c>
      <c r="I876" s="30" t="s">
        <v>39</v>
      </c>
      <c r="J876" s="30" t="s">
        <v>39</v>
      </c>
      <c r="K876" s="42">
        <f t="shared" ca="1" si="79"/>
        <v>183</v>
      </c>
      <c r="L876" s="44" t="str">
        <f t="shared" si="80"/>
        <v>Billable</v>
      </c>
      <c r="M876" s="34" t="s">
        <v>187</v>
      </c>
      <c r="N876" s="1" t="s">
        <v>41</v>
      </c>
      <c r="O876" s="1" t="s">
        <v>42</v>
      </c>
      <c r="P876" s="1"/>
      <c r="Q876" s="1"/>
      <c r="R876" s="1" t="s">
        <v>43</v>
      </c>
      <c r="S876" s="33" t="s">
        <v>302</v>
      </c>
      <c r="T876" s="47" t="s">
        <v>965</v>
      </c>
      <c r="U876" s="47" t="s">
        <v>20</v>
      </c>
      <c r="V876" s="47" t="s">
        <v>20</v>
      </c>
      <c r="W876" s="47" t="s">
        <v>965</v>
      </c>
      <c r="X876" s="47" t="s">
        <v>965</v>
      </c>
      <c r="Y876" s="47" t="s">
        <v>965</v>
      </c>
      <c r="Z876" s="47" t="s">
        <v>965</v>
      </c>
      <c r="AA876" s="47" t="s">
        <v>965</v>
      </c>
      <c r="AB876" s="47" t="s">
        <v>20</v>
      </c>
      <c r="AC876" s="47" t="s">
        <v>20</v>
      </c>
      <c r="AD876" s="47" t="s">
        <v>965</v>
      </c>
      <c r="AE876" s="47" t="s">
        <v>965</v>
      </c>
      <c r="AF876" s="47" t="s">
        <v>965</v>
      </c>
      <c r="AG876" s="47" t="s">
        <v>965</v>
      </c>
      <c r="AH876" s="47" t="s">
        <v>965</v>
      </c>
      <c r="AI876" s="47" t="s">
        <v>20</v>
      </c>
      <c r="AJ876" s="47" t="s">
        <v>20</v>
      </c>
      <c r="AK876" s="47" t="s">
        <v>965</v>
      </c>
      <c r="AL876" s="47" t="s">
        <v>965</v>
      </c>
      <c r="AM876" s="47" t="s">
        <v>965</v>
      </c>
      <c r="AN876" s="47" t="s">
        <v>965</v>
      </c>
      <c r="AO876" s="47" t="s">
        <v>965</v>
      </c>
      <c r="AP876" s="47" t="s">
        <v>20</v>
      </c>
      <c r="AQ876" s="47" t="s">
        <v>20</v>
      </c>
      <c r="AR876" s="47" t="s">
        <v>20</v>
      </c>
      <c r="AS876" s="47" t="s">
        <v>967</v>
      </c>
      <c r="AT876" s="47" t="s">
        <v>967</v>
      </c>
      <c r="AU876" s="47" t="s">
        <v>967</v>
      </c>
      <c r="AV876" s="47" t="s">
        <v>968</v>
      </c>
      <c r="AW876" s="47" t="s">
        <v>20</v>
      </c>
      <c r="AX876" s="47" t="s">
        <v>20</v>
      </c>
      <c r="AY876" s="42">
        <f>COUNTIFS($T876:$AX876,"P")</f>
        <v>16</v>
      </c>
      <c r="AZ876" s="42">
        <f>COUNTIFS($T876:$AX876,"HD")/2</f>
        <v>0</v>
      </c>
      <c r="BA876" s="42">
        <f>COUNTIFS($T876:$AX876,"DO")</f>
        <v>11</v>
      </c>
      <c r="BB876" s="1">
        <f>COUNTIFS($T876:$AX876,"UPL")</f>
        <v>0</v>
      </c>
      <c r="BC876" s="42">
        <f>COUNTIFS($T876:$AX876,"LWP")</f>
        <v>0</v>
      </c>
      <c r="BD876" s="42">
        <f>SUM(COUNTIFS($T876:$AX876,{"PAT","MAT"}))</f>
        <v>0</v>
      </c>
      <c r="BE876" s="42">
        <f>COUNTIFS($T876:$AX876,"HO")</f>
        <v>0</v>
      </c>
      <c r="BF876" s="42">
        <f>COUNTIFS($T876:$AX876,"NA")</f>
        <v>0</v>
      </c>
      <c r="BG876" s="42">
        <f>COUNTIFS($T876:$AX876,"PL")</f>
        <v>1</v>
      </c>
      <c r="BH876" s="42">
        <f>COUNTIFS($T876:$AX876,"CL")</f>
        <v>3</v>
      </c>
      <c r="BI876" s="42">
        <f>COUNTIFS($T876:$AX876,"BL")</f>
        <v>0</v>
      </c>
      <c r="BJ876" s="42">
        <f>COUNTIFS($T876:$AX876,"CO")</f>
        <v>0</v>
      </c>
      <c r="BK876" s="42">
        <f t="shared" si="81"/>
        <v>4</v>
      </c>
      <c r="BL876" s="42">
        <f t="shared" si="82"/>
        <v>0</v>
      </c>
      <c r="BM876" s="42">
        <f t="shared" si="83"/>
        <v>1</v>
      </c>
      <c r="BN876" s="42">
        <f>SUM(AY876:BJ876)+SUM(COUNTIFS(Q876:AX876,{"TERM","RESIGNED"}))</f>
        <v>31</v>
      </c>
      <c r="BO876" s="1" t="s">
        <v>45</v>
      </c>
      <c r="BP876" s="42" t="s">
        <v>1019</v>
      </c>
      <c r="BQ876" s="34"/>
    </row>
    <row r="877" spans="1:69" x14ac:dyDescent="0.25">
      <c r="A877" s="32">
        <f t="shared" si="84"/>
        <v>875</v>
      </c>
      <c r="B877" s="1" t="s">
        <v>172</v>
      </c>
      <c r="C877" s="1">
        <v>600431</v>
      </c>
      <c r="D877" s="27">
        <v>600431</v>
      </c>
      <c r="E877" s="1" t="s">
        <v>946</v>
      </c>
      <c r="F877" s="34" t="s">
        <v>1060</v>
      </c>
      <c r="G877" s="34" t="s">
        <v>186</v>
      </c>
      <c r="H877" s="30">
        <v>45121</v>
      </c>
      <c r="I877" s="30" t="s">
        <v>39</v>
      </c>
      <c r="J877" s="30" t="s">
        <v>39</v>
      </c>
      <c r="K877" s="42">
        <f t="shared" ca="1" si="79"/>
        <v>181</v>
      </c>
      <c r="L877" s="44" t="str">
        <f t="shared" si="80"/>
        <v>Billable</v>
      </c>
      <c r="M877" s="34" t="s">
        <v>187</v>
      </c>
      <c r="N877" s="1" t="s">
        <v>270</v>
      </c>
      <c r="O877" s="1" t="s">
        <v>42</v>
      </c>
      <c r="P877" s="1"/>
      <c r="Q877" s="1"/>
      <c r="R877" s="1" t="s">
        <v>43</v>
      </c>
      <c r="S877" s="33" t="s">
        <v>292</v>
      </c>
      <c r="T877" s="47" t="s">
        <v>965</v>
      </c>
      <c r="U877" s="47" t="s">
        <v>20</v>
      </c>
      <c r="V877" s="47" t="s">
        <v>20</v>
      </c>
      <c r="W877" s="47" t="s">
        <v>966</v>
      </c>
      <c r="X877" s="47" t="s">
        <v>965</v>
      </c>
      <c r="Y877" s="47" t="s">
        <v>965</v>
      </c>
      <c r="Z877" s="47" t="s">
        <v>965</v>
      </c>
      <c r="AA877" s="47" t="s">
        <v>966</v>
      </c>
      <c r="AB877" s="47" t="s">
        <v>20</v>
      </c>
      <c r="AC877" s="47" t="s">
        <v>20</v>
      </c>
      <c r="AD877" s="47" t="s">
        <v>965</v>
      </c>
      <c r="AE877" s="47" t="s">
        <v>965</v>
      </c>
      <c r="AF877" s="47" t="s">
        <v>965</v>
      </c>
      <c r="AG877" s="47" t="s">
        <v>965</v>
      </c>
      <c r="AH877" s="47" t="s">
        <v>22</v>
      </c>
      <c r="AI877" s="47" t="s">
        <v>20</v>
      </c>
      <c r="AJ877" s="47" t="s">
        <v>20</v>
      </c>
      <c r="AK877" s="47" t="s">
        <v>965</v>
      </c>
      <c r="AL877" s="47" t="s">
        <v>965</v>
      </c>
      <c r="AM877" s="47" t="s">
        <v>965</v>
      </c>
      <c r="AN877" s="47" t="s">
        <v>965</v>
      </c>
      <c r="AO877" s="47" t="s">
        <v>965</v>
      </c>
      <c r="AP877" s="47" t="s">
        <v>20</v>
      </c>
      <c r="AQ877" s="47" t="s">
        <v>20</v>
      </c>
      <c r="AR877" s="47" t="s">
        <v>20</v>
      </c>
      <c r="AS877" s="47" t="s">
        <v>21</v>
      </c>
      <c r="AT877" s="47" t="s">
        <v>965</v>
      </c>
      <c r="AU877" s="47" t="s">
        <v>967</v>
      </c>
      <c r="AV877" s="47" t="s">
        <v>965</v>
      </c>
      <c r="AW877" s="47" t="s">
        <v>20</v>
      </c>
      <c r="AX877" s="47" t="s">
        <v>20</v>
      </c>
      <c r="AY877" s="42">
        <f>COUNTIFS($T877:$AX877,"P")</f>
        <v>15</v>
      </c>
      <c r="AZ877" s="42">
        <f>COUNTIFS($T877:$AX877,"HD")/2</f>
        <v>1</v>
      </c>
      <c r="BA877" s="42">
        <f>COUNTIFS($T877:$AX877,"DO")</f>
        <v>11</v>
      </c>
      <c r="BB877" s="1">
        <f>COUNTIFS($T877:$AX877,"UPL")</f>
        <v>1</v>
      </c>
      <c r="BC877" s="42">
        <f>COUNTIFS($T877:$AX877,"LWP")</f>
        <v>1</v>
      </c>
      <c r="BD877" s="42">
        <f>SUM(COUNTIFS($T877:$AX877,{"PAT","MAT"}))</f>
        <v>0</v>
      </c>
      <c r="BE877" s="42">
        <f>COUNTIFS($T877:$AX877,"HO")</f>
        <v>0</v>
      </c>
      <c r="BF877" s="42">
        <f>COUNTIFS($T877:$AX877,"NA")</f>
        <v>0</v>
      </c>
      <c r="BG877" s="42">
        <f>COUNTIFS($T877:$AX877,"PL")</f>
        <v>0</v>
      </c>
      <c r="BH877" s="42">
        <f>COUNTIFS($T877:$AX877,"CL")</f>
        <v>1</v>
      </c>
      <c r="BI877" s="42">
        <f>COUNTIFS($T877:$AX877,"BL")</f>
        <v>0</v>
      </c>
      <c r="BJ877" s="42">
        <f>COUNTIFS($T877:$AX877,"CO")</f>
        <v>0</v>
      </c>
      <c r="BK877" s="42">
        <f t="shared" si="81"/>
        <v>1</v>
      </c>
      <c r="BL877" s="42">
        <f t="shared" si="82"/>
        <v>0</v>
      </c>
      <c r="BM877" s="42">
        <f t="shared" si="83"/>
        <v>1</v>
      </c>
      <c r="BN877" s="42">
        <f>SUM(AY877:BJ877)+SUM(COUNTIFS(Q877:AX877,{"TERM","RESIGNED"}))</f>
        <v>30</v>
      </c>
      <c r="BO877" s="1" t="s">
        <v>45</v>
      </c>
      <c r="BP877" s="42" t="s">
        <v>1018</v>
      </c>
      <c r="BQ877" s="34"/>
    </row>
    <row r="878" spans="1:69" x14ac:dyDescent="0.25">
      <c r="A878" s="32">
        <f t="shared" si="84"/>
        <v>876</v>
      </c>
      <c r="B878" s="1" t="s">
        <v>172</v>
      </c>
      <c r="C878" s="1">
        <v>600433</v>
      </c>
      <c r="D878" s="27">
        <v>600433</v>
      </c>
      <c r="E878" s="1" t="s">
        <v>946</v>
      </c>
      <c r="F878" s="34" t="s">
        <v>1061</v>
      </c>
      <c r="G878" s="34" t="s">
        <v>190</v>
      </c>
      <c r="H878" s="30">
        <v>45121</v>
      </c>
      <c r="I878" s="30" t="s">
        <v>39</v>
      </c>
      <c r="J878" s="30" t="s">
        <v>39</v>
      </c>
      <c r="K878" s="42">
        <f t="shared" ca="1" si="79"/>
        <v>181</v>
      </c>
      <c r="L878" s="44" t="str">
        <f t="shared" si="80"/>
        <v>Billable</v>
      </c>
      <c r="M878" s="34" t="s">
        <v>187</v>
      </c>
      <c r="N878" s="1" t="s">
        <v>270</v>
      </c>
      <c r="O878" s="1" t="s">
        <v>42</v>
      </c>
      <c r="P878" s="1"/>
      <c r="Q878" s="1"/>
      <c r="R878" s="1" t="s">
        <v>43</v>
      </c>
      <c r="S878" s="33" t="s">
        <v>277</v>
      </c>
      <c r="T878" s="47" t="s">
        <v>965</v>
      </c>
      <c r="U878" s="47" t="s">
        <v>20</v>
      </c>
      <c r="V878" s="47" t="s">
        <v>20</v>
      </c>
      <c r="W878" s="47" t="s">
        <v>965</v>
      </c>
      <c r="X878" s="47" t="s">
        <v>965</v>
      </c>
      <c r="Y878" s="47" t="s">
        <v>965</v>
      </c>
      <c r="Z878" s="47" t="s">
        <v>965</v>
      </c>
      <c r="AA878" s="47" t="s">
        <v>965</v>
      </c>
      <c r="AB878" s="47" t="s">
        <v>20</v>
      </c>
      <c r="AC878" s="47" t="s">
        <v>20</v>
      </c>
      <c r="AD878" s="47" t="s">
        <v>965</v>
      </c>
      <c r="AE878" s="47" t="s">
        <v>965</v>
      </c>
      <c r="AF878" s="47" t="s">
        <v>965</v>
      </c>
      <c r="AG878" s="47" t="s">
        <v>965</v>
      </c>
      <c r="AH878" s="47" t="s">
        <v>965</v>
      </c>
      <c r="AI878" s="47" t="s">
        <v>20</v>
      </c>
      <c r="AJ878" s="47" t="s">
        <v>20</v>
      </c>
      <c r="AK878" s="47" t="s">
        <v>965</v>
      </c>
      <c r="AL878" s="47" t="s">
        <v>965</v>
      </c>
      <c r="AM878" s="47" t="s">
        <v>965</v>
      </c>
      <c r="AN878" s="47" t="s">
        <v>22</v>
      </c>
      <c r="AO878" s="47" t="s">
        <v>21</v>
      </c>
      <c r="AP878" s="47" t="s">
        <v>20</v>
      </c>
      <c r="AQ878" s="47" t="s">
        <v>20</v>
      </c>
      <c r="AR878" s="47" t="s">
        <v>20</v>
      </c>
      <c r="AS878" s="47" t="s">
        <v>967</v>
      </c>
      <c r="AT878" s="47" t="s">
        <v>965</v>
      </c>
      <c r="AU878" s="47" t="s">
        <v>965</v>
      </c>
      <c r="AV878" s="47" t="s">
        <v>965</v>
      </c>
      <c r="AW878" s="47" t="s">
        <v>20</v>
      </c>
      <c r="AX878" s="47" t="s">
        <v>20</v>
      </c>
      <c r="AY878" s="42">
        <f>COUNTIFS($T878:$AX878,"P")</f>
        <v>17</v>
      </c>
      <c r="AZ878" s="42">
        <f>COUNTIFS($T878:$AX878,"HD")/2</f>
        <v>0</v>
      </c>
      <c r="BA878" s="42">
        <f>COUNTIFS($T878:$AX878,"DO")</f>
        <v>11</v>
      </c>
      <c r="BB878" s="1">
        <f>COUNTIFS($T878:$AX878,"UPL")</f>
        <v>1</v>
      </c>
      <c r="BC878" s="42">
        <f>COUNTIFS($T878:$AX878,"LWP")</f>
        <v>1</v>
      </c>
      <c r="BD878" s="42">
        <f>SUM(COUNTIFS($T878:$AX878,{"PAT","MAT"}))</f>
        <v>0</v>
      </c>
      <c r="BE878" s="42">
        <f>COUNTIFS($T878:$AX878,"HO")</f>
        <v>0</v>
      </c>
      <c r="BF878" s="42">
        <f>COUNTIFS($T878:$AX878,"NA")</f>
        <v>0</v>
      </c>
      <c r="BG878" s="42">
        <f>COUNTIFS($T878:$AX878,"PL")</f>
        <v>0</v>
      </c>
      <c r="BH878" s="42">
        <f>COUNTIFS($T878:$AX878,"CL")</f>
        <v>1</v>
      </c>
      <c r="BI878" s="42">
        <f>COUNTIFS($T878:$AX878,"BL")</f>
        <v>0</v>
      </c>
      <c r="BJ878" s="42">
        <f>COUNTIFS($T878:$AX878,"CO")</f>
        <v>0</v>
      </c>
      <c r="BK878" s="42">
        <f t="shared" si="81"/>
        <v>1</v>
      </c>
      <c r="BL878" s="42">
        <f t="shared" si="82"/>
        <v>1</v>
      </c>
      <c r="BM878" s="42">
        <f t="shared" si="83"/>
        <v>1</v>
      </c>
      <c r="BN878" s="42">
        <f>SUM(AY878:BJ878)+SUM(COUNTIFS(Q878:AX878,{"TERM","RESIGNED"}))</f>
        <v>31</v>
      </c>
      <c r="BO878" s="1" t="s">
        <v>45</v>
      </c>
      <c r="BP878" s="42" t="s">
        <v>1018</v>
      </c>
      <c r="BQ878" s="34"/>
    </row>
    <row r="879" spans="1:69" x14ac:dyDescent="0.25">
      <c r="A879" s="32">
        <f t="shared" si="84"/>
        <v>877</v>
      </c>
      <c r="B879" s="1" t="s">
        <v>172</v>
      </c>
      <c r="C879" s="1">
        <v>600437</v>
      </c>
      <c r="D879" s="27">
        <v>600437</v>
      </c>
      <c r="E879" s="1" t="s">
        <v>946</v>
      </c>
      <c r="F879" s="34" t="s">
        <v>1062</v>
      </c>
      <c r="G879" s="34" t="s">
        <v>190</v>
      </c>
      <c r="H879" s="30">
        <v>45121</v>
      </c>
      <c r="I879" s="30" t="s">
        <v>39</v>
      </c>
      <c r="J879" s="30" t="s">
        <v>39</v>
      </c>
      <c r="K879" s="42">
        <f t="shared" ca="1" si="79"/>
        <v>181</v>
      </c>
      <c r="L879" s="44" t="str">
        <f t="shared" si="80"/>
        <v>Billable</v>
      </c>
      <c r="M879" s="34" t="s">
        <v>187</v>
      </c>
      <c r="N879" s="1" t="s">
        <v>270</v>
      </c>
      <c r="O879" s="1" t="s">
        <v>42</v>
      </c>
      <c r="P879" s="1"/>
      <c r="Q879" s="1"/>
      <c r="R879" s="1" t="s">
        <v>43</v>
      </c>
      <c r="S879" s="33" t="s">
        <v>292</v>
      </c>
      <c r="T879" s="47" t="s">
        <v>22</v>
      </c>
      <c r="U879" s="47" t="s">
        <v>20</v>
      </c>
      <c r="V879" s="47" t="s">
        <v>20</v>
      </c>
      <c r="W879" s="47" t="s">
        <v>965</v>
      </c>
      <c r="X879" s="47" t="s">
        <v>965</v>
      </c>
      <c r="Y879" s="47" t="s">
        <v>965</v>
      </c>
      <c r="Z879" s="47" t="s">
        <v>965</v>
      </c>
      <c r="AA879" s="47" t="s">
        <v>22</v>
      </c>
      <c r="AB879" s="47" t="s">
        <v>20</v>
      </c>
      <c r="AC879" s="47" t="s">
        <v>20</v>
      </c>
      <c r="AD879" s="47" t="s">
        <v>967</v>
      </c>
      <c r="AE879" s="47" t="s">
        <v>965</v>
      </c>
      <c r="AF879" s="47" t="s">
        <v>965</v>
      </c>
      <c r="AG879" s="47" t="s">
        <v>22</v>
      </c>
      <c r="AH879" s="47" t="s">
        <v>965</v>
      </c>
      <c r="AI879" s="47" t="s">
        <v>20</v>
      </c>
      <c r="AJ879" s="47" t="s">
        <v>20</v>
      </c>
      <c r="AK879" s="47" t="s">
        <v>965</v>
      </c>
      <c r="AL879" s="47" t="s">
        <v>965</v>
      </c>
      <c r="AM879" s="47" t="s">
        <v>965</v>
      </c>
      <c r="AN879" s="47" t="s">
        <v>965</v>
      </c>
      <c r="AO879" s="47" t="s">
        <v>965</v>
      </c>
      <c r="AP879" s="47" t="s">
        <v>20</v>
      </c>
      <c r="AQ879" s="47" t="s">
        <v>20</v>
      </c>
      <c r="AR879" s="47" t="s">
        <v>20</v>
      </c>
      <c r="AS879" s="47" t="s">
        <v>21</v>
      </c>
      <c r="AT879" s="47" t="s">
        <v>21</v>
      </c>
      <c r="AU879" s="47" t="s">
        <v>21</v>
      </c>
      <c r="AV879" s="47" t="s">
        <v>21</v>
      </c>
      <c r="AW879" s="47" t="s">
        <v>20</v>
      </c>
      <c r="AX879" s="47" t="s">
        <v>20</v>
      </c>
      <c r="AY879" s="42">
        <f>COUNTIFS($T879:$AX879,"P")</f>
        <v>12</v>
      </c>
      <c r="AZ879" s="42">
        <f>COUNTIFS($T879:$AX879,"HD")/2</f>
        <v>0</v>
      </c>
      <c r="BA879" s="42">
        <f>COUNTIFS($T879:$AX879,"DO")</f>
        <v>11</v>
      </c>
      <c r="BB879" s="1">
        <f>COUNTIFS($T879:$AX879,"UPL")</f>
        <v>4</v>
      </c>
      <c r="BC879" s="42">
        <f>COUNTIFS($T879:$AX879,"LWP")</f>
        <v>3</v>
      </c>
      <c r="BD879" s="42">
        <f>SUM(COUNTIFS($T879:$AX879,{"PAT","MAT"}))</f>
        <v>0</v>
      </c>
      <c r="BE879" s="42">
        <f>COUNTIFS($T879:$AX879,"HO")</f>
        <v>0</v>
      </c>
      <c r="BF879" s="42">
        <f>COUNTIFS($T879:$AX879,"NA")</f>
        <v>0</v>
      </c>
      <c r="BG879" s="42">
        <f>COUNTIFS($T879:$AX879,"PL")</f>
        <v>0</v>
      </c>
      <c r="BH879" s="42">
        <f>COUNTIFS($T879:$AX879,"CL")</f>
        <v>1</v>
      </c>
      <c r="BI879" s="42">
        <f>COUNTIFS($T879:$AX879,"BL")</f>
        <v>0</v>
      </c>
      <c r="BJ879" s="42">
        <f>COUNTIFS($T879:$AX879,"CO")</f>
        <v>0</v>
      </c>
      <c r="BK879" s="42">
        <f t="shared" si="81"/>
        <v>1</v>
      </c>
      <c r="BL879" s="42">
        <f t="shared" si="82"/>
        <v>0</v>
      </c>
      <c r="BM879" s="42">
        <f t="shared" si="83"/>
        <v>0</v>
      </c>
      <c r="BN879" s="42">
        <f>SUM(AY879:BJ879)+SUM(COUNTIFS(Q879:AX879,{"TERM","RESIGNED"}))</f>
        <v>31</v>
      </c>
      <c r="BO879" s="1" t="s">
        <v>45</v>
      </c>
      <c r="BP879" s="42" t="s">
        <v>1018</v>
      </c>
      <c r="BQ879" s="34"/>
    </row>
    <row r="880" spans="1:69" x14ac:dyDescent="0.25">
      <c r="A880" s="32">
        <f t="shared" si="84"/>
        <v>878</v>
      </c>
      <c r="B880" s="1" t="s">
        <v>36</v>
      </c>
      <c r="C880" s="1">
        <v>19069</v>
      </c>
      <c r="D880" s="27">
        <v>19069</v>
      </c>
      <c r="E880" s="1" t="s">
        <v>946</v>
      </c>
      <c r="F880" s="34" t="s">
        <v>1063</v>
      </c>
      <c r="G880" s="34" t="s">
        <v>106</v>
      </c>
      <c r="H880" s="30">
        <v>45125</v>
      </c>
      <c r="I880" s="30" t="s">
        <v>39</v>
      </c>
      <c r="J880" s="30" t="s">
        <v>39</v>
      </c>
      <c r="K880" s="42">
        <f t="shared" ca="1" si="79"/>
        <v>177</v>
      </c>
      <c r="L880" s="44" t="str">
        <f t="shared" si="80"/>
        <v>Non Billable</v>
      </c>
      <c r="M880" s="34" t="s">
        <v>47</v>
      </c>
      <c r="N880" s="1" t="s">
        <v>41</v>
      </c>
      <c r="O880" s="1" t="s">
        <v>42</v>
      </c>
      <c r="P880" s="1"/>
      <c r="Q880" s="1"/>
      <c r="R880" s="1" t="s">
        <v>43</v>
      </c>
      <c r="S880" s="33" t="s">
        <v>264</v>
      </c>
      <c r="T880" s="47" t="s">
        <v>968</v>
      </c>
      <c r="U880" s="47" t="s">
        <v>20</v>
      </c>
      <c r="V880" s="47" t="s">
        <v>20</v>
      </c>
      <c r="W880" s="47" t="s">
        <v>965</v>
      </c>
      <c r="X880" s="47" t="s">
        <v>965</v>
      </c>
      <c r="Y880" s="47" t="s">
        <v>965</v>
      </c>
      <c r="Z880" s="47" t="s">
        <v>965</v>
      </c>
      <c r="AA880" s="47" t="s">
        <v>965</v>
      </c>
      <c r="AB880" s="47" t="s">
        <v>20</v>
      </c>
      <c r="AC880" s="47" t="s">
        <v>20</v>
      </c>
      <c r="AD880" s="47" t="s">
        <v>965</v>
      </c>
      <c r="AE880" s="47" t="s">
        <v>965</v>
      </c>
      <c r="AF880" s="47" t="s">
        <v>965</v>
      </c>
      <c r="AG880" s="47" t="s">
        <v>965</v>
      </c>
      <c r="AH880" s="47" t="s">
        <v>965</v>
      </c>
      <c r="AI880" s="47" t="s">
        <v>20</v>
      </c>
      <c r="AJ880" s="47" t="s">
        <v>20</v>
      </c>
      <c r="AK880" s="47" t="s">
        <v>965</v>
      </c>
      <c r="AL880" s="47" t="s">
        <v>965</v>
      </c>
      <c r="AM880" s="47" t="s">
        <v>965</v>
      </c>
      <c r="AN880" s="47" t="s">
        <v>965</v>
      </c>
      <c r="AO880" s="47" t="s">
        <v>965</v>
      </c>
      <c r="AP880" s="47" t="s">
        <v>20</v>
      </c>
      <c r="AQ880" s="47" t="s">
        <v>20</v>
      </c>
      <c r="AR880" s="47" t="s">
        <v>20</v>
      </c>
      <c r="AS880" s="47" t="s">
        <v>965</v>
      </c>
      <c r="AT880" s="47" t="s">
        <v>965</v>
      </c>
      <c r="AU880" s="47" t="s">
        <v>965</v>
      </c>
      <c r="AV880" s="47" t="s">
        <v>965</v>
      </c>
      <c r="AW880" s="47" t="s">
        <v>20</v>
      </c>
      <c r="AX880" s="47" t="s">
        <v>20</v>
      </c>
      <c r="AY880" s="42">
        <f>COUNTIFS($T880:$AX880,"P")</f>
        <v>19</v>
      </c>
      <c r="AZ880" s="42">
        <f>COUNTIFS($T880:$AX880,"HD")/2</f>
        <v>0</v>
      </c>
      <c r="BA880" s="42">
        <f>COUNTIFS($T880:$AX880,"DO")</f>
        <v>11</v>
      </c>
      <c r="BB880" s="1">
        <f>COUNTIFS($T880:$AX880,"UPL")</f>
        <v>0</v>
      </c>
      <c r="BC880" s="42">
        <f>COUNTIFS($T880:$AX880,"LWP")</f>
        <v>0</v>
      </c>
      <c r="BD880" s="42">
        <f>SUM(COUNTIFS($T880:$AX880,{"PAT","MAT"}))</f>
        <v>0</v>
      </c>
      <c r="BE880" s="42">
        <f>COUNTIFS($T880:$AX880,"HO")</f>
        <v>0</v>
      </c>
      <c r="BF880" s="42">
        <f>COUNTIFS($T880:$AX880,"NA")</f>
        <v>0</v>
      </c>
      <c r="BG880" s="42">
        <f>COUNTIFS($T880:$AX880,"PL")</f>
        <v>1</v>
      </c>
      <c r="BH880" s="42">
        <f>COUNTIFS($T880:$AX880,"CL")</f>
        <v>0</v>
      </c>
      <c r="BI880" s="42">
        <f>COUNTIFS($T880:$AX880,"BL")</f>
        <v>0</v>
      </c>
      <c r="BJ880" s="42">
        <f>COUNTIFS($T880:$AX880,"CO")</f>
        <v>0</v>
      </c>
      <c r="BK880" s="42">
        <f t="shared" si="81"/>
        <v>1</v>
      </c>
      <c r="BL880" s="42">
        <f t="shared" si="82"/>
        <v>1</v>
      </c>
      <c r="BM880" s="42">
        <f t="shared" si="83"/>
        <v>1</v>
      </c>
      <c r="BN880" s="42">
        <f>SUM(AY880:BJ880)+SUM(COUNTIFS(Q880:AX880,{"TERM","RESIGNED"}))</f>
        <v>31</v>
      </c>
      <c r="BO880" s="1" t="s">
        <v>45</v>
      </c>
      <c r="BP880" s="42" t="s">
        <v>1023</v>
      </c>
      <c r="BQ880" s="34"/>
    </row>
    <row r="881" spans="1:69" x14ac:dyDescent="0.25">
      <c r="A881" s="32">
        <f t="shared" si="84"/>
        <v>879</v>
      </c>
      <c r="B881" s="1" t="s">
        <v>36</v>
      </c>
      <c r="C881" s="1">
        <v>19071</v>
      </c>
      <c r="D881" s="27">
        <v>19071</v>
      </c>
      <c r="E881" s="1" t="s">
        <v>946</v>
      </c>
      <c r="F881" s="34" t="s">
        <v>1064</v>
      </c>
      <c r="G881" s="34" t="s">
        <v>55</v>
      </c>
      <c r="H881" s="30">
        <v>45125</v>
      </c>
      <c r="I881" s="30" t="s">
        <v>39</v>
      </c>
      <c r="J881" s="30" t="s">
        <v>39</v>
      </c>
      <c r="K881" s="42">
        <f t="shared" ca="1" si="79"/>
        <v>177</v>
      </c>
      <c r="L881" s="44" t="str">
        <f t="shared" si="80"/>
        <v>Non Billable</v>
      </c>
      <c r="M881" s="34" t="s">
        <v>56</v>
      </c>
      <c r="N881" s="1" t="s">
        <v>41</v>
      </c>
      <c r="O881" s="1" t="s">
        <v>42</v>
      </c>
      <c r="P881" s="1"/>
      <c r="Q881" s="1"/>
      <c r="R881" s="1" t="s">
        <v>43</v>
      </c>
      <c r="S881" s="33" t="s">
        <v>194</v>
      </c>
      <c r="T881" s="47" t="s">
        <v>965</v>
      </c>
      <c r="U881" s="47" t="s">
        <v>20</v>
      </c>
      <c r="V881" s="47" t="s">
        <v>20</v>
      </c>
      <c r="W881" s="47" t="s">
        <v>967</v>
      </c>
      <c r="X881" s="47" t="s">
        <v>965</v>
      </c>
      <c r="Y881" s="47" t="s">
        <v>965</v>
      </c>
      <c r="Z881" s="47" t="s">
        <v>965</v>
      </c>
      <c r="AA881" s="47" t="s">
        <v>965</v>
      </c>
      <c r="AB881" s="47" t="s">
        <v>20</v>
      </c>
      <c r="AC881" s="47" t="s">
        <v>20</v>
      </c>
      <c r="AD881" s="47" t="s">
        <v>980</v>
      </c>
      <c r="AE881" s="47" t="s">
        <v>980</v>
      </c>
      <c r="AF881" s="47" t="s">
        <v>980</v>
      </c>
      <c r="AG881" s="47" t="s">
        <v>968</v>
      </c>
      <c r="AH881" s="47" t="s">
        <v>968</v>
      </c>
      <c r="AI881" s="47" t="s">
        <v>20</v>
      </c>
      <c r="AJ881" s="47" t="s">
        <v>20</v>
      </c>
      <c r="AK881" s="47" t="s">
        <v>965</v>
      </c>
      <c r="AL881" s="47" t="s">
        <v>965</v>
      </c>
      <c r="AM881" s="47" t="s">
        <v>965</v>
      </c>
      <c r="AN881" s="47" t="s">
        <v>965</v>
      </c>
      <c r="AO881" s="47" t="s">
        <v>965</v>
      </c>
      <c r="AP881" s="47" t="s">
        <v>20</v>
      </c>
      <c r="AQ881" s="47" t="s">
        <v>20</v>
      </c>
      <c r="AR881" s="47" t="s">
        <v>20</v>
      </c>
      <c r="AS881" s="47" t="s">
        <v>967</v>
      </c>
      <c r="AT881" s="47" t="s">
        <v>965</v>
      </c>
      <c r="AU881" s="47" t="s">
        <v>965</v>
      </c>
      <c r="AV881" s="47" t="s">
        <v>965</v>
      </c>
      <c r="AW881" s="47" t="s">
        <v>20</v>
      </c>
      <c r="AX881" s="47" t="s">
        <v>20</v>
      </c>
      <c r="AY881" s="42">
        <f>COUNTIFS($T881:$AX881,"P")</f>
        <v>13</v>
      </c>
      <c r="AZ881" s="42">
        <f>COUNTIFS($T881:$AX881,"HD")/2</f>
        <v>0</v>
      </c>
      <c r="BA881" s="42">
        <f>COUNTIFS($T881:$AX881,"DO")</f>
        <v>11</v>
      </c>
      <c r="BB881" s="1">
        <f>COUNTIFS($T881:$AX881,"UPL")</f>
        <v>0</v>
      </c>
      <c r="BC881" s="42">
        <f>COUNTIFS($T881:$AX881,"LWP")</f>
        <v>0</v>
      </c>
      <c r="BD881" s="42">
        <f>SUM(COUNTIFS($T881:$AX881,{"PAT","MAT"}))</f>
        <v>3</v>
      </c>
      <c r="BE881" s="42">
        <f>COUNTIFS($T881:$AX881,"HO")</f>
        <v>0</v>
      </c>
      <c r="BF881" s="42">
        <f>COUNTIFS($T881:$AX881,"NA")</f>
        <v>0</v>
      </c>
      <c r="BG881" s="42">
        <f>COUNTIFS($T881:$AX881,"PL")</f>
        <v>2</v>
      </c>
      <c r="BH881" s="42">
        <f>COUNTIFS($T881:$AX881,"CL")</f>
        <v>2</v>
      </c>
      <c r="BI881" s="42">
        <f>COUNTIFS($T881:$AX881,"BL")</f>
        <v>0</v>
      </c>
      <c r="BJ881" s="42">
        <f>COUNTIFS($T881:$AX881,"CO")</f>
        <v>0</v>
      </c>
      <c r="BK881" s="42">
        <f t="shared" si="81"/>
        <v>4</v>
      </c>
      <c r="BL881" s="42">
        <f t="shared" si="82"/>
        <v>0</v>
      </c>
      <c r="BM881" s="42">
        <f t="shared" si="83"/>
        <v>1</v>
      </c>
      <c r="BN881" s="42">
        <f>SUM(AY881:BJ881)+SUM(COUNTIFS(Q881:AX881,{"TERM","RESIGNED"}))</f>
        <v>31</v>
      </c>
      <c r="BO881" s="1" t="s">
        <v>45</v>
      </c>
      <c r="BP881" s="42" t="s">
        <v>1018</v>
      </c>
      <c r="BQ881" s="34"/>
    </row>
    <row r="882" spans="1:69" x14ac:dyDescent="0.25">
      <c r="A882" s="32">
        <f t="shared" si="84"/>
        <v>880</v>
      </c>
      <c r="B882" s="1" t="s">
        <v>36</v>
      </c>
      <c r="C882" s="1">
        <v>19082</v>
      </c>
      <c r="D882" s="27">
        <v>19082</v>
      </c>
      <c r="E882" s="1" t="s">
        <v>946</v>
      </c>
      <c r="F882" s="34" t="s">
        <v>1066</v>
      </c>
      <c r="G882" s="34" t="s">
        <v>123</v>
      </c>
      <c r="H882" s="30">
        <v>45125</v>
      </c>
      <c r="I882" s="30" t="s">
        <v>39</v>
      </c>
      <c r="J882" s="30" t="s">
        <v>39</v>
      </c>
      <c r="K882" s="42">
        <f t="shared" ca="1" si="79"/>
        <v>177</v>
      </c>
      <c r="L882" s="44" t="str">
        <f t="shared" si="80"/>
        <v>Billable</v>
      </c>
      <c r="M882" s="34" t="s">
        <v>124</v>
      </c>
      <c r="N882" s="1" t="s">
        <v>41</v>
      </c>
      <c r="O882" s="1" t="s">
        <v>42</v>
      </c>
      <c r="P882" s="1"/>
      <c r="Q882" s="1"/>
      <c r="R882" s="1" t="s">
        <v>43</v>
      </c>
      <c r="S882" s="33" t="s">
        <v>323</v>
      </c>
      <c r="T882" s="47" t="s">
        <v>965</v>
      </c>
      <c r="U882" s="47" t="s">
        <v>20</v>
      </c>
      <c r="V882" s="47" t="s">
        <v>20</v>
      </c>
      <c r="W882" s="47" t="s">
        <v>965</v>
      </c>
      <c r="X882" s="47" t="s">
        <v>965</v>
      </c>
      <c r="Y882" s="47" t="s">
        <v>965</v>
      </c>
      <c r="Z882" s="47" t="s">
        <v>965</v>
      </c>
      <c r="AA882" s="47" t="s">
        <v>965</v>
      </c>
      <c r="AB882" s="47" t="s">
        <v>20</v>
      </c>
      <c r="AC882" s="47" t="s">
        <v>20</v>
      </c>
      <c r="AD882" s="47" t="s">
        <v>965</v>
      </c>
      <c r="AE882" s="47" t="s">
        <v>965</v>
      </c>
      <c r="AF882" s="47" t="s">
        <v>965</v>
      </c>
      <c r="AG882" s="47" t="s">
        <v>965</v>
      </c>
      <c r="AH882" s="47" t="s">
        <v>965</v>
      </c>
      <c r="AI882" s="47" t="s">
        <v>20</v>
      </c>
      <c r="AJ882" s="47" t="s">
        <v>20</v>
      </c>
      <c r="AK882" s="47" t="s">
        <v>965</v>
      </c>
      <c r="AL882" s="47" t="s">
        <v>965</v>
      </c>
      <c r="AM882" s="47" t="s">
        <v>965</v>
      </c>
      <c r="AN882" s="47" t="s">
        <v>965</v>
      </c>
      <c r="AO882" s="47" t="s">
        <v>965</v>
      </c>
      <c r="AP882" s="47" t="s">
        <v>20</v>
      </c>
      <c r="AQ882" s="47" t="s">
        <v>20</v>
      </c>
      <c r="AR882" s="47" t="s">
        <v>20</v>
      </c>
      <c r="AS882" s="47" t="s">
        <v>967</v>
      </c>
      <c r="AT882" s="47" t="s">
        <v>967</v>
      </c>
      <c r="AU882" s="47" t="s">
        <v>965</v>
      </c>
      <c r="AV882" s="47" t="s">
        <v>967</v>
      </c>
      <c r="AW882" s="47" t="s">
        <v>20</v>
      </c>
      <c r="AX882" s="47" t="s">
        <v>20</v>
      </c>
      <c r="AY882" s="42">
        <f>COUNTIFS($T882:$AX882,"P")</f>
        <v>17</v>
      </c>
      <c r="AZ882" s="42">
        <f>COUNTIFS($T882:$AX882,"HD")/2</f>
        <v>0</v>
      </c>
      <c r="BA882" s="42">
        <f>COUNTIFS($T882:$AX882,"DO")</f>
        <v>11</v>
      </c>
      <c r="BB882" s="1">
        <f>COUNTIFS($T882:$AX882,"UPL")</f>
        <v>0</v>
      </c>
      <c r="BC882" s="42">
        <f>COUNTIFS($T882:$AX882,"LWP")</f>
        <v>0</v>
      </c>
      <c r="BD882" s="42">
        <f>SUM(COUNTIFS($T882:$AX882,{"PAT","MAT"}))</f>
        <v>0</v>
      </c>
      <c r="BE882" s="42">
        <f>COUNTIFS($T882:$AX882,"HO")</f>
        <v>0</v>
      </c>
      <c r="BF882" s="42">
        <f>COUNTIFS($T882:$AX882,"NA")</f>
        <v>0</v>
      </c>
      <c r="BG882" s="42">
        <f>COUNTIFS($T882:$AX882,"PL")</f>
        <v>0</v>
      </c>
      <c r="BH882" s="42">
        <f>COUNTIFS($T882:$AX882,"CL")</f>
        <v>3</v>
      </c>
      <c r="BI882" s="42">
        <f>COUNTIFS($T882:$AX882,"BL")</f>
        <v>0</v>
      </c>
      <c r="BJ882" s="42">
        <f>COUNTIFS($T882:$AX882,"CO")</f>
        <v>0</v>
      </c>
      <c r="BK882" s="42">
        <f t="shared" si="81"/>
        <v>3</v>
      </c>
      <c r="BL882" s="42">
        <f t="shared" si="82"/>
        <v>1</v>
      </c>
      <c r="BM882" s="42">
        <f t="shared" si="83"/>
        <v>1</v>
      </c>
      <c r="BN882" s="42">
        <f>SUM(AY882:BJ882)+SUM(COUNTIFS(Q882:AX882,{"TERM","RESIGNED"}))</f>
        <v>31</v>
      </c>
      <c r="BO882" s="1" t="s">
        <v>45</v>
      </c>
      <c r="BP882" s="42" t="s">
        <v>1018</v>
      </c>
      <c r="BQ882" s="34"/>
    </row>
    <row r="883" spans="1:69" x14ac:dyDescent="0.25">
      <c r="A883" s="32">
        <f t="shared" si="84"/>
        <v>881</v>
      </c>
      <c r="B883" s="1" t="s">
        <v>36</v>
      </c>
      <c r="C883" s="1">
        <v>19090</v>
      </c>
      <c r="D883" s="27">
        <v>19090</v>
      </c>
      <c r="E883" s="1" t="s">
        <v>946</v>
      </c>
      <c r="F883" s="34" t="s">
        <v>1068</v>
      </c>
      <c r="G883" s="34" t="s">
        <v>162</v>
      </c>
      <c r="H883" s="30">
        <v>45125</v>
      </c>
      <c r="I883" s="30" t="s">
        <v>39</v>
      </c>
      <c r="J883" s="30" t="s">
        <v>39</v>
      </c>
      <c r="K883" s="42">
        <f t="shared" ca="1" si="79"/>
        <v>177</v>
      </c>
      <c r="L883" s="44" t="str">
        <f t="shared" si="80"/>
        <v>Billable</v>
      </c>
      <c r="M883" s="34" t="s">
        <v>124</v>
      </c>
      <c r="N883" s="1" t="s">
        <v>41</v>
      </c>
      <c r="O883" s="1" t="s">
        <v>42</v>
      </c>
      <c r="P883" s="1"/>
      <c r="Q883" s="1"/>
      <c r="R883" s="1" t="s">
        <v>43</v>
      </c>
      <c r="S883" s="33" t="s">
        <v>165</v>
      </c>
      <c r="T883" s="47" t="s">
        <v>965</v>
      </c>
      <c r="U883" s="47" t="s">
        <v>20</v>
      </c>
      <c r="V883" s="47" t="s">
        <v>20</v>
      </c>
      <c r="W883" s="47" t="s">
        <v>965</v>
      </c>
      <c r="X883" s="47" t="s">
        <v>965</v>
      </c>
      <c r="Y883" s="47" t="s">
        <v>965</v>
      </c>
      <c r="Z883" s="47" t="s">
        <v>965</v>
      </c>
      <c r="AA883" s="47" t="s">
        <v>965</v>
      </c>
      <c r="AB883" s="47" t="s">
        <v>20</v>
      </c>
      <c r="AC883" s="47" t="s">
        <v>20</v>
      </c>
      <c r="AD883" s="47" t="s">
        <v>965</v>
      </c>
      <c r="AE883" s="47" t="s">
        <v>965</v>
      </c>
      <c r="AF883" s="47" t="s">
        <v>965</v>
      </c>
      <c r="AG883" s="47" t="s">
        <v>965</v>
      </c>
      <c r="AH883" s="47" t="s">
        <v>965</v>
      </c>
      <c r="AI883" s="47" t="s">
        <v>20</v>
      </c>
      <c r="AJ883" s="47" t="s">
        <v>20</v>
      </c>
      <c r="AK883" s="47" t="s">
        <v>965</v>
      </c>
      <c r="AL883" s="47" t="s">
        <v>967</v>
      </c>
      <c r="AM883" s="47" t="s">
        <v>965</v>
      </c>
      <c r="AN883" s="47" t="s">
        <v>965</v>
      </c>
      <c r="AO883" s="47" t="s">
        <v>965</v>
      </c>
      <c r="AP883" s="47" t="s">
        <v>20</v>
      </c>
      <c r="AQ883" s="47" t="s">
        <v>20</v>
      </c>
      <c r="AR883" s="47" t="s">
        <v>20</v>
      </c>
      <c r="AS883" s="47" t="s">
        <v>965</v>
      </c>
      <c r="AT883" s="47" t="s">
        <v>965</v>
      </c>
      <c r="AU883" s="47" t="s">
        <v>965</v>
      </c>
      <c r="AV883" s="47" t="s">
        <v>967</v>
      </c>
      <c r="AW883" s="47" t="s">
        <v>20</v>
      </c>
      <c r="AX883" s="47" t="s">
        <v>20</v>
      </c>
      <c r="AY883" s="42">
        <f>COUNTIFS($T883:$AX883,"P")</f>
        <v>18</v>
      </c>
      <c r="AZ883" s="42">
        <f>COUNTIFS($T883:$AX883,"HD")/2</f>
        <v>0</v>
      </c>
      <c r="BA883" s="42">
        <f>COUNTIFS($T883:$AX883,"DO")</f>
        <v>11</v>
      </c>
      <c r="BB883" s="1">
        <f>COUNTIFS($T883:$AX883,"UPL")</f>
        <v>0</v>
      </c>
      <c r="BC883" s="42">
        <f>COUNTIFS($T883:$AX883,"LWP")</f>
        <v>0</v>
      </c>
      <c r="BD883" s="42">
        <f>SUM(COUNTIFS($T883:$AX883,{"PAT","MAT"}))</f>
        <v>0</v>
      </c>
      <c r="BE883" s="42">
        <f>COUNTIFS($T883:$AX883,"HO")</f>
        <v>0</v>
      </c>
      <c r="BF883" s="42">
        <f>COUNTIFS($T883:$AX883,"NA")</f>
        <v>0</v>
      </c>
      <c r="BG883" s="42">
        <f>COUNTIFS($T883:$AX883,"PL")</f>
        <v>0</v>
      </c>
      <c r="BH883" s="42">
        <f>COUNTIFS($T883:$AX883,"CL")</f>
        <v>2</v>
      </c>
      <c r="BI883" s="42">
        <f>COUNTIFS($T883:$AX883,"BL")</f>
        <v>0</v>
      </c>
      <c r="BJ883" s="42">
        <f>COUNTIFS($T883:$AX883,"CO")</f>
        <v>0</v>
      </c>
      <c r="BK883" s="42">
        <f t="shared" si="81"/>
        <v>2</v>
      </c>
      <c r="BL883" s="42">
        <f t="shared" si="82"/>
        <v>1</v>
      </c>
      <c r="BM883" s="42">
        <f t="shared" si="83"/>
        <v>1</v>
      </c>
      <c r="BN883" s="42">
        <f>SUM(AY883:BJ883)+SUM(COUNTIFS(Q883:AX883,{"TERM","RESIGNED"}))</f>
        <v>31</v>
      </c>
      <c r="BO883" s="1" t="s">
        <v>45</v>
      </c>
      <c r="BP883" s="42" t="s">
        <v>1020</v>
      </c>
      <c r="BQ883" s="34"/>
    </row>
    <row r="884" spans="1:69" x14ac:dyDescent="0.25">
      <c r="A884" s="32">
        <f t="shared" si="84"/>
        <v>882</v>
      </c>
      <c r="B884" s="1" t="s">
        <v>36</v>
      </c>
      <c r="C884" s="1">
        <v>19109</v>
      </c>
      <c r="D884" s="27">
        <v>19109</v>
      </c>
      <c r="E884" s="1" t="s">
        <v>946</v>
      </c>
      <c r="F884" s="34" t="s">
        <v>1069</v>
      </c>
      <c r="G884" s="34" t="s">
        <v>106</v>
      </c>
      <c r="H884" s="30">
        <v>45128</v>
      </c>
      <c r="I884" s="30" t="s">
        <v>39</v>
      </c>
      <c r="J884" s="30" t="s">
        <v>39</v>
      </c>
      <c r="K884" s="42">
        <f t="shared" ca="1" si="79"/>
        <v>174</v>
      </c>
      <c r="L884" s="44" t="str">
        <f t="shared" si="80"/>
        <v>Non Billable</v>
      </c>
      <c r="M884" s="34" t="s">
        <v>47</v>
      </c>
      <c r="N884" s="1" t="s">
        <v>41</v>
      </c>
      <c r="O884" s="1" t="s">
        <v>42</v>
      </c>
      <c r="P884" s="1"/>
      <c r="Q884" s="1"/>
      <c r="R884" s="1" t="s">
        <v>43</v>
      </c>
      <c r="S884" s="33" t="s">
        <v>69</v>
      </c>
      <c r="T884" s="47" t="s">
        <v>965</v>
      </c>
      <c r="U884" s="47" t="s">
        <v>20</v>
      </c>
      <c r="V884" s="47" t="s">
        <v>20</v>
      </c>
      <c r="W884" s="47" t="s">
        <v>965</v>
      </c>
      <c r="X884" s="47" t="s">
        <v>965</v>
      </c>
      <c r="Y884" s="47" t="s">
        <v>965</v>
      </c>
      <c r="Z884" s="47" t="s">
        <v>965</v>
      </c>
      <c r="AA884" s="47" t="s">
        <v>965</v>
      </c>
      <c r="AB884" s="47" t="s">
        <v>20</v>
      </c>
      <c r="AC884" s="47" t="s">
        <v>20</v>
      </c>
      <c r="AD884" s="47" t="s">
        <v>965</v>
      </c>
      <c r="AE884" s="47" t="s">
        <v>965</v>
      </c>
      <c r="AF884" s="47" t="s">
        <v>965</v>
      </c>
      <c r="AG884" s="47" t="s">
        <v>965</v>
      </c>
      <c r="AH884" s="47" t="s">
        <v>965</v>
      </c>
      <c r="AI884" s="47" t="s">
        <v>20</v>
      </c>
      <c r="AJ884" s="47" t="s">
        <v>20</v>
      </c>
      <c r="AK884" s="47" t="s">
        <v>967</v>
      </c>
      <c r="AL884" s="47" t="s">
        <v>967</v>
      </c>
      <c r="AM884" s="47" t="s">
        <v>967</v>
      </c>
      <c r="AN884" s="47" t="s">
        <v>967</v>
      </c>
      <c r="AO884" s="47" t="s">
        <v>967</v>
      </c>
      <c r="AP884" s="47" t="s">
        <v>20</v>
      </c>
      <c r="AQ884" s="47" t="s">
        <v>20</v>
      </c>
      <c r="AR884" s="47" t="s">
        <v>20</v>
      </c>
      <c r="AS884" s="47" t="s">
        <v>965</v>
      </c>
      <c r="AT884" s="47" t="s">
        <v>965</v>
      </c>
      <c r="AU884" s="47" t="s">
        <v>965</v>
      </c>
      <c r="AV884" s="47" t="s">
        <v>965</v>
      </c>
      <c r="AW884" s="47" t="s">
        <v>20</v>
      </c>
      <c r="AX884" s="47" t="s">
        <v>20</v>
      </c>
      <c r="AY884" s="42">
        <f>COUNTIFS($T884:$AX884,"P")</f>
        <v>15</v>
      </c>
      <c r="AZ884" s="42">
        <f>COUNTIFS($T884:$AX884,"HD")/2</f>
        <v>0</v>
      </c>
      <c r="BA884" s="42">
        <f>COUNTIFS($T884:$AX884,"DO")</f>
        <v>11</v>
      </c>
      <c r="BB884" s="1">
        <f>COUNTIFS($T884:$AX884,"UPL")</f>
        <v>0</v>
      </c>
      <c r="BC884" s="42">
        <f>COUNTIFS($T884:$AX884,"LWP")</f>
        <v>0</v>
      </c>
      <c r="BD884" s="42">
        <f>SUM(COUNTIFS($T884:$AX884,{"PAT","MAT"}))</f>
        <v>0</v>
      </c>
      <c r="BE884" s="42">
        <f>COUNTIFS($T884:$AX884,"HO")</f>
        <v>0</v>
      </c>
      <c r="BF884" s="42">
        <f>COUNTIFS($T884:$AX884,"NA")</f>
        <v>0</v>
      </c>
      <c r="BG884" s="42">
        <f>COUNTIFS($T884:$AX884,"PL")</f>
        <v>0</v>
      </c>
      <c r="BH884" s="42">
        <f>COUNTIFS($T884:$AX884,"CL")</f>
        <v>5</v>
      </c>
      <c r="BI884" s="42">
        <f>COUNTIFS($T884:$AX884,"BL")</f>
        <v>0</v>
      </c>
      <c r="BJ884" s="42">
        <f>COUNTIFS($T884:$AX884,"CO")</f>
        <v>0</v>
      </c>
      <c r="BK884" s="42">
        <f t="shared" si="81"/>
        <v>5</v>
      </c>
      <c r="BL884" s="42">
        <f t="shared" si="82"/>
        <v>0</v>
      </c>
      <c r="BM884" s="42">
        <f t="shared" si="83"/>
        <v>1</v>
      </c>
      <c r="BN884" s="42">
        <f>SUM(AY884:BJ884)+SUM(COUNTIFS(Q884:AX884,{"TERM","RESIGNED"}))</f>
        <v>31</v>
      </c>
      <c r="BO884" s="1" t="s">
        <v>45</v>
      </c>
      <c r="BP884" s="42" t="s">
        <v>1218</v>
      </c>
      <c r="BQ884" s="34"/>
    </row>
    <row r="885" spans="1:69" x14ac:dyDescent="0.25">
      <c r="A885" s="32">
        <f t="shared" si="84"/>
        <v>883</v>
      </c>
      <c r="B885" s="1" t="s">
        <v>36</v>
      </c>
      <c r="C885" s="1">
        <v>19110</v>
      </c>
      <c r="D885" s="27">
        <v>19110</v>
      </c>
      <c r="E885" s="1" t="s">
        <v>946</v>
      </c>
      <c r="F885" s="34" t="s">
        <v>1070</v>
      </c>
      <c r="G885" s="34" t="s">
        <v>106</v>
      </c>
      <c r="H885" s="30">
        <v>45128</v>
      </c>
      <c r="I885" s="30" t="s">
        <v>39</v>
      </c>
      <c r="J885" s="30" t="s">
        <v>39</v>
      </c>
      <c r="K885" s="42">
        <f t="shared" ca="1" si="79"/>
        <v>174</v>
      </c>
      <c r="L885" s="44" t="str">
        <f t="shared" si="80"/>
        <v>Non Billable</v>
      </c>
      <c r="M885" s="34" t="s">
        <v>47</v>
      </c>
      <c r="N885" s="1" t="s">
        <v>41</v>
      </c>
      <c r="O885" s="1" t="s">
        <v>42</v>
      </c>
      <c r="P885" s="1"/>
      <c r="Q885" s="1"/>
      <c r="R885" s="1" t="s">
        <v>43</v>
      </c>
      <c r="S885" s="33" t="s">
        <v>264</v>
      </c>
      <c r="T885" s="47" t="s">
        <v>965</v>
      </c>
      <c r="U885" s="47" t="s">
        <v>20</v>
      </c>
      <c r="V885" s="47" t="s">
        <v>20</v>
      </c>
      <c r="W885" s="47" t="s">
        <v>965</v>
      </c>
      <c r="X885" s="47" t="s">
        <v>965</v>
      </c>
      <c r="Y885" s="47" t="s">
        <v>965</v>
      </c>
      <c r="Z885" s="47" t="s">
        <v>965</v>
      </c>
      <c r="AA885" s="47" t="s">
        <v>965</v>
      </c>
      <c r="AB885" s="47" t="s">
        <v>20</v>
      </c>
      <c r="AC885" s="47" t="s">
        <v>20</v>
      </c>
      <c r="AD885" s="47" t="s">
        <v>965</v>
      </c>
      <c r="AE885" s="47" t="s">
        <v>965</v>
      </c>
      <c r="AF885" s="47" t="s">
        <v>965</v>
      </c>
      <c r="AG885" s="47" t="s">
        <v>965</v>
      </c>
      <c r="AH885" s="47" t="s">
        <v>965</v>
      </c>
      <c r="AI885" s="47" t="s">
        <v>20</v>
      </c>
      <c r="AJ885" s="47" t="s">
        <v>20</v>
      </c>
      <c r="AK885" s="47" t="s">
        <v>965</v>
      </c>
      <c r="AL885" s="47" t="s">
        <v>965</v>
      </c>
      <c r="AM885" s="47" t="s">
        <v>965</v>
      </c>
      <c r="AN885" s="47" t="s">
        <v>967</v>
      </c>
      <c r="AO885" s="47" t="s">
        <v>967</v>
      </c>
      <c r="AP885" s="47" t="s">
        <v>20</v>
      </c>
      <c r="AQ885" s="47" t="s">
        <v>20</v>
      </c>
      <c r="AR885" s="47" t="s">
        <v>20</v>
      </c>
      <c r="AS885" s="47" t="s">
        <v>965</v>
      </c>
      <c r="AT885" s="47" t="s">
        <v>965</v>
      </c>
      <c r="AU885" s="47" t="s">
        <v>965</v>
      </c>
      <c r="AV885" s="47" t="s">
        <v>965</v>
      </c>
      <c r="AW885" s="47" t="s">
        <v>20</v>
      </c>
      <c r="AX885" s="47" t="s">
        <v>20</v>
      </c>
      <c r="AY885" s="42">
        <f>COUNTIFS($T885:$AX885,"P")</f>
        <v>18</v>
      </c>
      <c r="AZ885" s="42">
        <f>COUNTIFS($T885:$AX885,"HD")/2</f>
        <v>0</v>
      </c>
      <c r="BA885" s="42">
        <f>COUNTIFS($T885:$AX885,"DO")</f>
        <v>11</v>
      </c>
      <c r="BB885" s="1">
        <f>COUNTIFS($T885:$AX885,"UPL")</f>
        <v>0</v>
      </c>
      <c r="BC885" s="42">
        <f>COUNTIFS($T885:$AX885,"LWP")</f>
        <v>0</v>
      </c>
      <c r="BD885" s="42">
        <f>SUM(COUNTIFS($T885:$AX885,{"PAT","MAT"}))</f>
        <v>0</v>
      </c>
      <c r="BE885" s="42">
        <f>COUNTIFS($T885:$AX885,"HO")</f>
        <v>0</v>
      </c>
      <c r="BF885" s="42">
        <f>COUNTIFS($T885:$AX885,"NA")</f>
        <v>0</v>
      </c>
      <c r="BG885" s="42">
        <f>COUNTIFS($T885:$AX885,"PL")</f>
        <v>0</v>
      </c>
      <c r="BH885" s="42">
        <f>COUNTIFS($T885:$AX885,"CL")</f>
        <v>2</v>
      </c>
      <c r="BI885" s="42">
        <f>COUNTIFS($T885:$AX885,"BL")</f>
        <v>0</v>
      </c>
      <c r="BJ885" s="42">
        <f>COUNTIFS($T885:$AX885,"CO")</f>
        <v>0</v>
      </c>
      <c r="BK885" s="42">
        <f t="shared" si="81"/>
        <v>2</v>
      </c>
      <c r="BL885" s="42">
        <f t="shared" si="82"/>
        <v>1</v>
      </c>
      <c r="BM885" s="42">
        <f t="shared" si="83"/>
        <v>1</v>
      </c>
      <c r="BN885" s="42">
        <f>SUM(AY885:BJ885)+SUM(COUNTIFS(Q885:AX885,{"TERM","RESIGNED"}))</f>
        <v>31</v>
      </c>
      <c r="BO885" s="1" t="s">
        <v>45</v>
      </c>
      <c r="BP885" s="42" t="s">
        <v>1021</v>
      </c>
      <c r="BQ885" s="34"/>
    </row>
    <row r="886" spans="1:69" x14ac:dyDescent="0.25">
      <c r="A886" s="32">
        <f t="shared" si="84"/>
        <v>884</v>
      </c>
      <c r="B886" s="1" t="s">
        <v>36</v>
      </c>
      <c r="C886" s="1">
        <v>19111</v>
      </c>
      <c r="D886" s="27">
        <v>19111</v>
      </c>
      <c r="E886" s="1" t="s">
        <v>946</v>
      </c>
      <c r="F886" s="34" t="s">
        <v>1071</v>
      </c>
      <c r="G886" s="34" t="s">
        <v>106</v>
      </c>
      <c r="H886" s="30">
        <v>45128</v>
      </c>
      <c r="I886" s="30" t="s">
        <v>39</v>
      </c>
      <c r="J886" s="30" t="s">
        <v>39</v>
      </c>
      <c r="K886" s="42">
        <f t="shared" ca="1" si="79"/>
        <v>174</v>
      </c>
      <c r="L886" s="44" t="str">
        <f t="shared" si="80"/>
        <v>Non Billable</v>
      </c>
      <c r="M886" s="34" t="s">
        <v>47</v>
      </c>
      <c r="N886" s="1" t="s">
        <v>41</v>
      </c>
      <c r="O886" s="1" t="s">
        <v>42</v>
      </c>
      <c r="P886" s="1"/>
      <c r="Q886" s="1"/>
      <c r="R886" s="1" t="s">
        <v>43</v>
      </c>
      <c r="S886" s="33" t="s">
        <v>82</v>
      </c>
      <c r="T886" s="47" t="s">
        <v>965</v>
      </c>
      <c r="U886" s="47" t="s">
        <v>20</v>
      </c>
      <c r="V886" s="47" t="s">
        <v>20</v>
      </c>
      <c r="W886" s="47" t="s">
        <v>965</v>
      </c>
      <c r="X886" s="47" t="s">
        <v>965</v>
      </c>
      <c r="Y886" s="47" t="s">
        <v>965</v>
      </c>
      <c r="Z886" s="47" t="s">
        <v>965</v>
      </c>
      <c r="AA886" s="47" t="s">
        <v>967</v>
      </c>
      <c r="AB886" s="47" t="s">
        <v>20</v>
      </c>
      <c r="AC886" s="47" t="s">
        <v>20</v>
      </c>
      <c r="AD886" s="47" t="s">
        <v>965</v>
      </c>
      <c r="AE886" s="47" t="s">
        <v>965</v>
      </c>
      <c r="AF886" s="47" t="s">
        <v>965</v>
      </c>
      <c r="AG886" s="47" t="s">
        <v>965</v>
      </c>
      <c r="AH886" s="47" t="s">
        <v>965</v>
      </c>
      <c r="AI886" s="47" t="s">
        <v>20</v>
      </c>
      <c r="AJ886" s="47" t="s">
        <v>20</v>
      </c>
      <c r="AK886" s="47" t="s">
        <v>965</v>
      </c>
      <c r="AL886" s="47" t="s">
        <v>965</v>
      </c>
      <c r="AM886" s="47" t="s">
        <v>965</v>
      </c>
      <c r="AN886" s="47" t="s">
        <v>965</v>
      </c>
      <c r="AO886" s="47" t="s">
        <v>965</v>
      </c>
      <c r="AP886" s="47" t="s">
        <v>20</v>
      </c>
      <c r="AQ886" s="47" t="s">
        <v>20</v>
      </c>
      <c r="AR886" s="47" t="s">
        <v>20</v>
      </c>
      <c r="AS886" s="47" t="s">
        <v>967</v>
      </c>
      <c r="AT886" s="47" t="s">
        <v>965</v>
      </c>
      <c r="AU886" s="47" t="s">
        <v>965</v>
      </c>
      <c r="AV886" s="47" t="s">
        <v>965</v>
      </c>
      <c r="AW886" s="47" t="s">
        <v>20</v>
      </c>
      <c r="AX886" s="47" t="s">
        <v>20</v>
      </c>
      <c r="AY886" s="42">
        <f>COUNTIFS($T886:$AX886,"P")</f>
        <v>18</v>
      </c>
      <c r="AZ886" s="42">
        <f>COUNTIFS($T886:$AX886,"HD")/2</f>
        <v>0</v>
      </c>
      <c r="BA886" s="42">
        <f>COUNTIFS($T886:$AX886,"DO")</f>
        <v>11</v>
      </c>
      <c r="BB886" s="1">
        <f>COUNTIFS($T886:$AX886,"UPL")</f>
        <v>0</v>
      </c>
      <c r="BC886" s="42">
        <f>COUNTIFS($T886:$AX886,"LWP")</f>
        <v>0</v>
      </c>
      <c r="BD886" s="42">
        <f>SUM(COUNTIFS($T886:$AX886,{"PAT","MAT"}))</f>
        <v>0</v>
      </c>
      <c r="BE886" s="42">
        <f>COUNTIFS($T886:$AX886,"HO")</f>
        <v>0</v>
      </c>
      <c r="BF886" s="42">
        <f>COUNTIFS($T886:$AX886,"NA")</f>
        <v>0</v>
      </c>
      <c r="BG886" s="42">
        <f>COUNTIFS($T886:$AX886,"PL")</f>
        <v>0</v>
      </c>
      <c r="BH886" s="42">
        <f>COUNTIFS($T886:$AX886,"CL")</f>
        <v>2</v>
      </c>
      <c r="BI886" s="42">
        <f>COUNTIFS($T886:$AX886,"BL")</f>
        <v>0</v>
      </c>
      <c r="BJ886" s="42">
        <f>COUNTIFS($T886:$AX886,"CO")</f>
        <v>0</v>
      </c>
      <c r="BK886" s="42">
        <f t="shared" si="81"/>
        <v>2</v>
      </c>
      <c r="BL886" s="42">
        <f t="shared" si="82"/>
        <v>1</v>
      </c>
      <c r="BM886" s="42">
        <f t="shared" si="83"/>
        <v>1</v>
      </c>
      <c r="BN886" s="42">
        <f>SUM(AY886:BJ886)+SUM(COUNTIFS(Q886:AX886,{"TERM","RESIGNED"}))</f>
        <v>31</v>
      </c>
      <c r="BO886" s="1" t="s">
        <v>45</v>
      </c>
      <c r="BP886" s="42" t="s">
        <v>1218</v>
      </c>
      <c r="BQ886" s="34"/>
    </row>
    <row r="887" spans="1:69" x14ac:dyDescent="0.25">
      <c r="A887" s="32">
        <f t="shared" si="84"/>
        <v>885</v>
      </c>
      <c r="B887" s="1" t="s">
        <v>36</v>
      </c>
      <c r="C887" s="1">
        <v>19137</v>
      </c>
      <c r="D887" s="27">
        <v>19137</v>
      </c>
      <c r="E887" s="1" t="s">
        <v>945</v>
      </c>
      <c r="F887" s="34" t="s">
        <v>1072</v>
      </c>
      <c r="G887" s="34" t="s">
        <v>123</v>
      </c>
      <c r="H887" s="30">
        <v>45128</v>
      </c>
      <c r="I887" s="30" t="s">
        <v>39</v>
      </c>
      <c r="J887" s="30" t="s">
        <v>39</v>
      </c>
      <c r="K887" s="42">
        <f t="shared" ca="1" si="79"/>
        <v>174</v>
      </c>
      <c r="L887" s="44" t="str">
        <f t="shared" si="80"/>
        <v>Billable</v>
      </c>
      <c r="M887" s="34" t="s">
        <v>124</v>
      </c>
      <c r="N887" s="1" t="s">
        <v>41</v>
      </c>
      <c r="O887" s="1" t="s">
        <v>42</v>
      </c>
      <c r="P887" s="1"/>
      <c r="Q887" s="1"/>
      <c r="R887" s="1" t="s">
        <v>43</v>
      </c>
      <c r="S887" s="33" t="s">
        <v>323</v>
      </c>
      <c r="T887" s="47" t="s">
        <v>965</v>
      </c>
      <c r="U887" s="47" t="s">
        <v>20</v>
      </c>
      <c r="V887" s="47" t="s">
        <v>20</v>
      </c>
      <c r="W887" s="47" t="s">
        <v>965</v>
      </c>
      <c r="X887" s="47" t="s">
        <v>965</v>
      </c>
      <c r="Y887" s="47" t="s">
        <v>965</v>
      </c>
      <c r="Z887" s="47" t="s">
        <v>968</v>
      </c>
      <c r="AA887" s="47" t="s">
        <v>967</v>
      </c>
      <c r="AB887" s="47" t="s">
        <v>20</v>
      </c>
      <c r="AC887" s="47" t="s">
        <v>20</v>
      </c>
      <c r="AD887" s="47" t="s">
        <v>965</v>
      </c>
      <c r="AE887" s="47" t="s">
        <v>965</v>
      </c>
      <c r="AF887" s="47" t="s">
        <v>965</v>
      </c>
      <c r="AG887" s="47" t="s">
        <v>965</v>
      </c>
      <c r="AH887" s="47" t="s">
        <v>965</v>
      </c>
      <c r="AI887" s="47" t="s">
        <v>20</v>
      </c>
      <c r="AJ887" s="47" t="s">
        <v>20</v>
      </c>
      <c r="AK887" s="47" t="s">
        <v>965</v>
      </c>
      <c r="AL887" s="47" t="s">
        <v>965</v>
      </c>
      <c r="AM887" s="47" t="s">
        <v>965</v>
      </c>
      <c r="AN887" s="47" t="s">
        <v>968</v>
      </c>
      <c r="AO887" s="47" t="s">
        <v>965</v>
      </c>
      <c r="AP887" s="47" t="s">
        <v>20</v>
      </c>
      <c r="AQ887" s="47" t="s">
        <v>20</v>
      </c>
      <c r="AR887" s="47" t="s">
        <v>20</v>
      </c>
      <c r="AS887" s="47" t="s">
        <v>965</v>
      </c>
      <c r="AT887" s="47" t="s">
        <v>965</v>
      </c>
      <c r="AU887" s="47" t="s">
        <v>965</v>
      </c>
      <c r="AV887" s="47" t="s">
        <v>965</v>
      </c>
      <c r="AW887" s="47" t="s">
        <v>20</v>
      </c>
      <c r="AX887" s="47" t="s">
        <v>20</v>
      </c>
      <c r="AY887" s="42">
        <f>COUNTIFS($T887:$AX887,"P")</f>
        <v>17</v>
      </c>
      <c r="AZ887" s="42">
        <f>COUNTIFS($T887:$AX887,"HD")/2</f>
        <v>0</v>
      </c>
      <c r="BA887" s="42">
        <f>COUNTIFS($T887:$AX887,"DO")</f>
        <v>11</v>
      </c>
      <c r="BB887" s="1">
        <f>COUNTIFS($T887:$AX887,"UPL")</f>
        <v>0</v>
      </c>
      <c r="BC887" s="42">
        <f>COUNTIFS($T887:$AX887,"LWP")</f>
        <v>0</v>
      </c>
      <c r="BD887" s="42">
        <f>SUM(COUNTIFS($T887:$AX887,{"PAT","MAT"}))</f>
        <v>0</v>
      </c>
      <c r="BE887" s="42">
        <f>COUNTIFS($T887:$AX887,"HO")</f>
        <v>0</v>
      </c>
      <c r="BF887" s="42">
        <f>COUNTIFS($T887:$AX887,"NA")</f>
        <v>0</v>
      </c>
      <c r="BG887" s="42">
        <f>COUNTIFS($T887:$AX887,"PL")</f>
        <v>2</v>
      </c>
      <c r="BH887" s="42">
        <f>COUNTIFS($T887:$AX887,"CL")</f>
        <v>1</v>
      </c>
      <c r="BI887" s="42">
        <f>COUNTIFS($T887:$AX887,"BL")</f>
        <v>0</v>
      </c>
      <c r="BJ887" s="42">
        <f>COUNTIFS($T887:$AX887,"CO")</f>
        <v>0</v>
      </c>
      <c r="BK887" s="42">
        <f t="shared" si="81"/>
        <v>3</v>
      </c>
      <c r="BL887" s="42">
        <f t="shared" si="82"/>
        <v>1</v>
      </c>
      <c r="BM887" s="42">
        <f t="shared" si="83"/>
        <v>1</v>
      </c>
      <c r="BN887" s="42">
        <f>SUM(AY887:BJ887)+SUM(COUNTIFS(Q887:AX887,{"TERM","RESIGNED"}))</f>
        <v>31</v>
      </c>
      <c r="BO887" s="1" t="s">
        <v>45</v>
      </c>
      <c r="BP887" s="42" t="s">
        <v>1018</v>
      </c>
      <c r="BQ887" s="34"/>
    </row>
    <row r="888" spans="1:69" x14ac:dyDescent="0.25">
      <c r="A888" s="32">
        <f t="shared" si="84"/>
        <v>886</v>
      </c>
      <c r="B888" s="1" t="s">
        <v>36</v>
      </c>
      <c r="C888" s="1">
        <v>19138</v>
      </c>
      <c r="D888" s="27">
        <v>19138</v>
      </c>
      <c r="E888" s="1" t="s">
        <v>946</v>
      </c>
      <c r="F888" s="34" t="s">
        <v>1073</v>
      </c>
      <c r="G888" s="34" t="s">
        <v>123</v>
      </c>
      <c r="H888" s="30">
        <v>45128</v>
      </c>
      <c r="I888" s="30" t="s">
        <v>39</v>
      </c>
      <c r="J888" s="30" t="s">
        <v>39</v>
      </c>
      <c r="K888" s="42">
        <f t="shared" ca="1" si="79"/>
        <v>174</v>
      </c>
      <c r="L888" s="44" t="str">
        <f t="shared" si="80"/>
        <v>Billable</v>
      </c>
      <c r="M888" s="34" t="s">
        <v>124</v>
      </c>
      <c r="N888" s="1" t="s">
        <v>41</v>
      </c>
      <c r="O888" s="1" t="s">
        <v>42</v>
      </c>
      <c r="P888" s="1"/>
      <c r="Q888" s="1"/>
      <c r="R888" s="1" t="s">
        <v>43</v>
      </c>
      <c r="S888" s="33" t="s">
        <v>158</v>
      </c>
      <c r="T888" s="47" t="s">
        <v>965</v>
      </c>
      <c r="U888" s="47" t="s">
        <v>20</v>
      </c>
      <c r="V888" s="47" t="s">
        <v>20</v>
      </c>
      <c r="W888" s="47" t="s">
        <v>965</v>
      </c>
      <c r="X888" s="47" t="s">
        <v>965</v>
      </c>
      <c r="Y888" s="47" t="s">
        <v>965</v>
      </c>
      <c r="Z888" s="47" t="s">
        <v>965</v>
      </c>
      <c r="AA888" s="47" t="s">
        <v>965</v>
      </c>
      <c r="AB888" s="47" t="s">
        <v>20</v>
      </c>
      <c r="AC888" s="47" t="s">
        <v>20</v>
      </c>
      <c r="AD888" s="47" t="s">
        <v>965</v>
      </c>
      <c r="AE888" s="47" t="s">
        <v>965</v>
      </c>
      <c r="AF888" s="47" t="s">
        <v>965</v>
      </c>
      <c r="AG888" s="47" t="s">
        <v>965</v>
      </c>
      <c r="AH888" s="47" t="s">
        <v>965</v>
      </c>
      <c r="AI888" s="47" t="s">
        <v>20</v>
      </c>
      <c r="AJ888" s="47" t="s">
        <v>20</v>
      </c>
      <c r="AK888" s="47" t="s">
        <v>965</v>
      </c>
      <c r="AL888" s="47" t="s">
        <v>965</v>
      </c>
      <c r="AM888" s="47" t="s">
        <v>965</v>
      </c>
      <c r="AN888" s="47" t="s">
        <v>965</v>
      </c>
      <c r="AO888" s="47" t="s">
        <v>965</v>
      </c>
      <c r="AP888" s="47" t="s">
        <v>20</v>
      </c>
      <c r="AQ888" s="47" t="s">
        <v>20</v>
      </c>
      <c r="AR888" s="47" t="s">
        <v>20</v>
      </c>
      <c r="AS888" s="47" t="s">
        <v>965</v>
      </c>
      <c r="AT888" s="47" t="s">
        <v>967</v>
      </c>
      <c r="AU888" s="47" t="s">
        <v>967</v>
      </c>
      <c r="AV888" s="47" t="s">
        <v>967</v>
      </c>
      <c r="AW888" s="47" t="s">
        <v>20</v>
      </c>
      <c r="AX888" s="47" t="s">
        <v>20</v>
      </c>
      <c r="AY888" s="42">
        <f>COUNTIFS($T888:$AX888,"P")</f>
        <v>17</v>
      </c>
      <c r="AZ888" s="42">
        <f>COUNTIFS($T888:$AX888,"HD")/2</f>
        <v>0</v>
      </c>
      <c r="BA888" s="42">
        <f>COUNTIFS($T888:$AX888,"DO")</f>
        <v>11</v>
      </c>
      <c r="BB888" s="1">
        <f>COUNTIFS($T888:$AX888,"UPL")</f>
        <v>0</v>
      </c>
      <c r="BC888" s="42">
        <f>COUNTIFS($T888:$AX888,"LWP")</f>
        <v>0</v>
      </c>
      <c r="BD888" s="42">
        <f>SUM(COUNTIFS($T888:$AX888,{"PAT","MAT"}))</f>
        <v>0</v>
      </c>
      <c r="BE888" s="42">
        <f>COUNTIFS($T888:$AX888,"HO")</f>
        <v>0</v>
      </c>
      <c r="BF888" s="42">
        <f>COUNTIFS($T888:$AX888,"NA")</f>
        <v>0</v>
      </c>
      <c r="BG888" s="42">
        <f>COUNTIFS($T888:$AX888,"PL")</f>
        <v>0</v>
      </c>
      <c r="BH888" s="42">
        <f>COUNTIFS($T888:$AX888,"CL")</f>
        <v>3</v>
      </c>
      <c r="BI888" s="42">
        <f>COUNTIFS($T888:$AX888,"BL")</f>
        <v>0</v>
      </c>
      <c r="BJ888" s="42">
        <f>COUNTIFS($T888:$AX888,"CO")</f>
        <v>0</v>
      </c>
      <c r="BK888" s="42">
        <f t="shared" si="81"/>
        <v>3</v>
      </c>
      <c r="BL888" s="42">
        <f t="shared" si="82"/>
        <v>1</v>
      </c>
      <c r="BM888" s="42">
        <f t="shared" si="83"/>
        <v>1</v>
      </c>
      <c r="BN888" s="42">
        <f>SUM(AY888:BJ888)+SUM(COUNTIFS(Q888:AX888,{"TERM","RESIGNED"}))</f>
        <v>31</v>
      </c>
      <c r="BO888" s="1" t="s">
        <v>45</v>
      </c>
      <c r="BP888" s="42" t="s">
        <v>1018</v>
      </c>
      <c r="BQ888" s="34"/>
    </row>
    <row r="889" spans="1:69" x14ac:dyDescent="0.25">
      <c r="A889" s="32">
        <f t="shared" si="84"/>
        <v>887</v>
      </c>
      <c r="B889" s="1" t="s">
        <v>36</v>
      </c>
      <c r="C889" s="1">
        <v>19142</v>
      </c>
      <c r="D889" s="27">
        <v>19142</v>
      </c>
      <c r="E889" s="1" t="s">
        <v>945</v>
      </c>
      <c r="F889" s="34" t="s">
        <v>1074</v>
      </c>
      <c r="G889" s="34" t="s">
        <v>123</v>
      </c>
      <c r="H889" s="30">
        <v>45128</v>
      </c>
      <c r="I889" s="30" t="s">
        <v>39</v>
      </c>
      <c r="J889" s="30" t="s">
        <v>39</v>
      </c>
      <c r="K889" s="42">
        <f t="shared" ca="1" si="79"/>
        <v>174</v>
      </c>
      <c r="L889" s="44" t="str">
        <f t="shared" si="80"/>
        <v>Billable</v>
      </c>
      <c r="M889" s="34" t="s">
        <v>124</v>
      </c>
      <c r="N889" s="1" t="s">
        <v>41</v>
      </c>
      <c r="O889" s="1" t="s">
        <v>42</v>
      </c>
      <c r="P889" s="1"/>
      <c r="Q889" s="1"/>
      <c r="R889" s="1" t="s">
        <v>43</v>
      </c>
      <c r="S889" s="33" t="s">
        <v>132</v>
      </c>
      <c r="T889" s="47" t="s">
        <v>965</v>
      </c>
      <c r="U889" s="47" t="s">
        <v>20</v>
      </c>
      <c r="V889" s="47" t="s">
        <v>20</v>
      </c>
      <c r="W889" s="47" t="s">
        <v>965</v>
      </c>
      <c r="X889" s="47" t="s">
        <v>965</v>
      </c>
      <c r="Y889" s="47" t="s">
        <v>22</v>
      </c>
      <c r="Z889" s="47" t="s">
        <v>965</v>
      </c>
      <c r="AA889" s="47" t="s">
        <v>965</v>
      </c>
      <c r="AB889" s="47" t="s">
        <v>20</v>
      </c>
      <c r="AC889" s="47" t="s">
        <v>20</v>
      </c>
      <c r="AD889" s="47" t="s">
        <v>965</v>
      </c>
      <c r="AE889" s="47" t="s">
        <v>22</v>
      </c>
      <c r="AF889" s="47" t="s">
        <v>965</v>
      </c>
      <c r="AG889" s="47" t="s">
        <v>965</v>
      </c>
      <c r="AH889" s="47" t="s">
        <v>967</v>
      </c>
      <c r="AI889" s="47" t="s">
        <v>20</v>
      </c>
      <c r="AJ889" s="47" t="s">
        <v>20</v>
      </c>
      <c r="AK889" s="47" t="s">
        <v>965</v>
      </c>
      <c r="AL889" s="47" t="s">
        <v>965</v>
      </c>
      <c r="AM889" s="47" t="s">
        <v>965</v>
      </c>
      <c r="AN889" s="47" t="s">
        <v>965</v>
      </c>
      <c r="AO889" s="47" t="s">
        <v>965</v>
      </c>
      <c r="AP889" s="47" t="s">
        <v>20</v>
      </c>
      <c r="AQ889" s="47" t="s">
        <v>20</v>
      </c>
      <c r="AR889" s="47" t="s">
        <v>20</v>
      </c>
      <c r="AS889" s="47" t="s">
        <v>965</v>
      </c>
      <c r="AT889" s="47" t="s">
        <v>965</v>
      </c>
      <c r="AU889" s="47" t="s">
        <v>22</v>
      </c>
      <c r="AV889" s="47" t="s">
        <v>21</v>
      </c>
      <c r="AW889" s="47" t="s">
        <v>20</v>
      </c>
      <c r="AX889" s="47" t="s">
        <v>20</v>
      </c>
      <c r="AY889" s="42">
        <f>COUNTIFS($T889:$AX889,"P")</f>
        <v>15</v>
      </c>
      <c r="AZ889" s="42">
        <f>COUNTIFS($T889:$AX889,"HD")/2</f>
        <v>0</v>
      </c>
      <c r="BA889" s="42">
        <f>COUNTIFS($T889:$AX889,"DO")</f>
        <v>11</v>
      </c>
      <c r="BB889" s="1">
        <f>COUNTIFS($T889:$AX889,"UPL")</f>
        <v>1</v>
      </c>
      <c r="BC889" s="42">
        <f>COUNTIFS($T889:$AX889,"LWP")</f>
        <v>3</v>
      </c>
      <c r="BD889" s="42">
        <f>SUM(COUNTIFS($T889:$AX889,{"PAT","MAT"}))</f>
        <v>0</v>
      </c>
      <c r="BE889" s="42">
        <f>COUNTIFS($T889:$AX889,"HO")</f>
        <v>0</v>
      </c>
      <c r="BF889" s="42">
        <f>COUNTIFS($T889:$AX889,"NA")</f>
        <v>0</v>
      </c>
      <c r="BG889" s="42">
        <f>COUNTIFS($T889:$AX889,"PL")</f>
        <v>0</v>
      </c>
      <c r="BH889" s="42">
        <f>COUNTIFS($T889:$AX889,"CL")</f>
        <v>1</v>
      </c>
      <c r="BI889" s="42">
        <f>COUNTIFS($T889:$AX889,"BL")</f>
        <v>0</v>
      </c>
      <c r="BJ889" s="42">
        <f>COUNTIFS($T889:$AX889,"CO")</f>
        <v>0</v>
      </c>
      <c r="BK889" s="42">
        <f t="shared" si="81"/>
        <v>1</v>
      </c>
      <c r="BL889" s="42">
        <f t="shared" si="82"/>
        <v>0</v>
      </c>
      <c r="BM889" s="42">
        <f t="shared" si="83"/>
        <v>1</v>
      </c>
      <c r="BN889" s="42">
        <f>SUM(AY889:BJ889)+SUM(COUNTIFS(Q889:AX889,{"TERM","RESIGNED"}))</f>
        <v>31</v>
      </c>
      <c r="BO889" s="1" t="s">
        <v>45</v>
      </c>
      <c r="BP889" s="42" t="s">
        <v>1023</v>
      </c>
      <c r="BQ889" s="34"/>
    </row>
    <row r="890" spans="1:69" x14ac:dyDescent="0.25">
      <c r="A890" s="32">
        <f t="shared" si="84"/>
        <v>888</v>
      </c>
      <c r="B890" s="1" t="s">
        <v>36</v>
      </c>
      <c r="C890" s="1">
        <v>19144</v>
      </c>
      <c r="D890" s="27">
        <v>19144</v>
      </c>
      <c r="E890" s="1" t="s">
        <v>946</v>
      </c>
      <c r="F890" s="34" t="s">
        <v>1065</v>
      </c>
      <c r="G890" s="34" t="s">
        <v>123</v>
      </c>
      <c r="H890" s="30">
        <v>45128</v>
      </c>
      <c r="I890" s="30" t="s">
        <v>39</v>
      </c>
      <c r="J890" s="30" t="s">
        <v>39</v>
      </c>
      <c r="K890" s="42">
        <f t="shared" ca="1" si="79"/>
        <v>174</v>
      </c>
      <c r="L890" s="44" t="str">
        <f t="shared" si="80"/>
        <v>Billable</v>
      </c>
      <c r="M890" s="34" t="s">
        <v>124</v>
      </c>
      <c r="N890" s="1" t="s">
        <v>41</v>
      </c>
      <c r="O890" s="1" t="s">
        <v>42</v>
      </c>
      <c r="P890" s="1"/>
      <c r="Q890" s="1"/>
      <c r="R890" s="1" t="s">
        <v>43</v>
      </c>
      <c r="S890" s="33" t="s">
        <v>972</v>
      </c>
      <c r="T890" s="47" t="s">
        <v>965</v>
      </c>
      <c r="U890" s="47" t="s">
        <v>20</v>
      </c>
      <c r="V890" s="47" t="s">
        <v>20</v>
      </c>
      <c r="W890" s="47" t="s">
        <v>965</v>
      </c>
      <c r="X890" s="47" t="s">
        <v>965</v>
      </c>
      <c r="Y890" s="47" t="s">
        <v>22</v>
      </c>
      <c r="Z890" s="47" t="s">
        <v>965</v>
      </c>
      <c r="AA890" s="47" t="s">
        <v>965</v>
      </c>
      <c r="AB890" s="47" t="s">
        <v>20</v>
      </c>
      <c r="AC890" s="47" t="s">
        <v>20</v>
      </c>
      <c r="AD890" s="47" t="s">
        <v>967</v>
      </c>
      <c r="AE890" s="47" t="s">
        <v>967</v>
      </c>
      <c r="AF890" s="47" t="s">
        <v>968</v>
      </c>
      <c r="AG890" s="47" t="s">
        <v>968</v>
      </c>
      <c r="AH890" s="47" t="s">
        <v>968</v>
      </c>
      <c r="AI890" s="47" t="s">
        <v>20</v>
      </c>
      <c r="AJ890" s="47" t="s">
        <v>20</v>
      </c>
      <c r="AK890" s="47" t="s">
        <v>965</v>
      </c>
      <c r="AL890" s="47" t="s">
        <v>965</v>
      </c>
      <c r="AM890" s="47" t="s">
        <v>965</v>
      </c>
      <c r="AN890" s="47" t="s">
        <v>965</v>
      </c>
      <c r="AO890" s="47" t="s">
        <v>965</v>
      </c>
      <c r="AP890" s="47" t="s">
        <v>20</v>
      </c>
      <c r="AQ890" s="47" t="s">
        <v>20</v>
      </c>
      <c r="AR890" s="47" t="s">
        <v>20</v>
      </c>
      <c r="AS890" s="47" t="s">
        <v>965</v>
      </c>
      <c r="AT890" s="47" t="s">
        <v>21</v>
      </c>
      <c r="AU890" s="47" t="s">
        <v>965</v>
      </c>
      <c r="AV890" s="47" t="s">
        <v>21</v>
      </c>
      <c r="AW890" s="47" t="s">
        <v>20</v>
      </c>
      <c r="AX890" s="47" t="s">
        <v>20</v>
      </c>
      <c r="AY890" s="42">
        <f>COUNTIFS($T890:$AX890,"P")</f>
        <v>12</v>
      </c>
      <c r="AZ890" s="42">
        <f>COUNTIFS($T890:$AX890,"HD")/2</f>
        <v>0</v>
      </c>
      <c r="BA890" s="42">
        <f>COUNTIFS($T890:$AX890,"DO")</f>
        <v>11</v>
      </c>
      <c r="BB890" s="1">
        <f>COUNTIFS($T890:$AX890,"UPL")</f>
        <v>2</v>
      </c>
      <c r="BC890" s="42">
        <f>COUNTIFS($T890:$AX890,"LWP")</f>
        <v>1</v>
      </c>
      <c r="BD890" s="42">
        <f>SUM(COUNTIFS($T890:$AX890,{"PAT","MAT"}))</f>
        <v>0</v>
      </c>
      <c r="BE890" s="42">
        <f>COUNTIFS($T890:$AX890,"HO")</f>
        <v>0</v>
      </c>
      <c r="BF890" s="42">
        <f>COUNTIFS($T890:$AX890,"NA")</f>
        <v>0</v>
      </c>
      <c r="BG890" s="42">
        <f>COUNTIFS($T890:$AX890,"PL")</f>
        <v>3</v>
      </c>
      <c r="BH890" s="42">
        <f>COUNTIFS($T890:$AX890,"CL")</f>
        <v>2</v>
      </c>
      <c r="BI890" s="42">
        <f>COUNTIFS($T890:$AX890,"BL")</f>
        <v>0</v>
      </c>
      <c r="BJ890" s="42">
        <f>COUNTIFS($T890:$AX890,"CO")</f>
        <v>0</v>
      </c>
      <c r="BK890" s="42">
        <f t="shared" si="81"/>
        <v>5</v>
      </c>
      <c r="BL890" s="42">
        <f t="shared" si="82"/>
        <v>0</v>
      </c>
      <c r="BM890" s="42">
        <f t="shared" si="83"/>
        <v>0</v>
      </c>
      <c r="BN890" s="42">
        <f>SUM(AY890:BJ890)+SUM(COUNTIFS(Q890:AX890,{"TERM","RESIGNED"}))</f>
        <v>31</v>
      </c>
      <c r="BO890" s="1" t="s">
        <v>45</v>
      </c>
      <c r="BP890" s="42" t="s">
        <v>1018</v>
      </c>
      <c r="BQ890" s="34"/>
    </row>
    <row r="891" spans="1:69" x14ac:dyDescent="0.25">
      <c r="A891" s="32">
        <f t="shared" si="84"/>
        <v>889</v>
      </c>
      <c r="B891" s="1" t="s">
        <v>36</v>
      </c>
      <c r="C891" s="1">
        <v>19146</v>
      </c>
      <c r="D891" s="27">
        <v>19146</v>
      </c>
      <c r="E891" s="1" t="s">
        <v>946</v>
      </c>
      <c r="F891" s="34" t="s">
        <v>1076</v>
      </c>
      <c r="G891" s="34" t="s">
        <v>80</v>
      </c>
      <c r="H891" s="30">
        <v>45128</v>
      </c>
      <c r="I891" s="30" t="s">
        <v>39</v>
      </c>
      <c r="J891" s="30" t="s">
        <v>39</v>
      </c>
      <c r="K891" s="42">
        <f t="shared" ca="1" si="79"/>
        <v>174</v>
      </c>
      <c r="L891" s="44" t="str">
        <f t="shared" si="80"/>
        <v>Non Billable</v>
      </c>
      <c r="M891" s="34" t="s">
        <v>56</v>
      </c>
      <c r="N891" s="1" t="s">
        <v>41</v>
      </c>
      <c r="O891" s="1" t="s">
        <v>42</v>
      </c>
      <c r="P891" s="1"/>
      <c r="Q891" s="1"/>
      <c r="R891" s="1" t="s">
        <v>43</v>
      </c>
      <c r="S891" s="33" t="s">
        <v>103</v>
      </c>
      <c r="T891" s="47" t="s">
        <v>967</v>
      </c>
      <c r="U891" s="47" t="s">
        <v>20</v>
      </c>
      <c r="V891" s="47" t="s">
        <v>20</v>
      </c>
      <c r="W891" s="47" t="s">
        <v>965</v>
      </c>
      <c r="X891" s="47" t="s">
        <v>965</v>
      </c>
      <c r="Y891" s="47" t="s">
        <v>965</v>
      </c>
      <c r="Z891" s="47" t="s">
        <v>965</v>
      </c>
      <c r="AA891" s="47" t="s">
        <v>965</v>
      </c>
      <c r="AB891" s="47" t="s">
        <v>20</v>
      </c>
      <c r="AC891" s="47" t="s">
        <v>20</v>
      </c>
      <c r="AD891" s="47" t="s">
        <v>965</v>
      </c>
      <c r="AE891" s="47" t="s">
        <v>965</v>
      </c>
      <c r="AF891" s="47" t="s">
        <v>965</v>
      </c>
      <c r="AG891" s="47" t="s">
        <v>965</v>
      </c>
      <c r="AH891" s="47" t="s">
        <v>965</v>
      </c>
      <c r="AI891" s="47" t="s">
        <v>20</v>
      </c>
      <c r="AJ891" s="47" t="s">
        <v>20</v>
      </c>
      <c r="AK891" s="47" t="s">
        <v>965</v>
      </c>
      <c r="AL891" s="47" t="s">
        <v>967</v>
      </c>
      <c r="AM891" s="47" t="s">
        <v>965</v>
      </c>
      <c r="AN891" s="47" t="s">
        <v>965</v>
      </c>
      <c r="AO891" s="47" t="s">
        <v>968</v>
      </c>
      <c r="AP891" s="47" t="s">
        <v>20</v>
      </c>
      <c r="AQ891" s="47" t="s">
        <v>20</v>
      </c>
      <c r="AR891" s="47" t="s">
        <v>20</v>
      </c>
      <c r="AS891" s="47" t="s">
        <v>967</v>
      </c>
      <c r="AT891" s="47" t="s">
        <v>967</v>
      </c>
      <c r="AU891" s="47" t="s">
        <v>967</v>
      </c>
      <c r="AV891" s="47" t="s">
        <v>968</v>
      </c>
      <c r="AW891" s="47" t="s">
        <v>20</v>
      </c>
      <c r="AX891" s="47" t="s">
        <v>20</v>
      </c>
      <c r="AY891" s="42">
        <f>COUNTIFS($T891:$AX891,"P")</f>
        <v>13</v>
      </c>
      <c r="AZ891" s="42">
        <f>COUNTIFS($T891:$AX891,"HD")/2</f>
        <v>0</v>
      </c>
      <c r="BA891" s="42">
        <f>COUNTIFS($T891:$AX891,"DO")</f>
        <v>11</v>
      </c>
      <c r="BB891" s="1">
        <f>COUNTIFS($T891:$AX891,"UPL")</f>
        <v>0</v>
      </c>
      <c r="BC891" s="42">
        <f>COUNTIFS($T891:$AX891,"LWP")</f>
        <v>0</v>
      </c>
      <c r="BD891" s="42">
        <f>SUM(COUNTIFS($T891:$AX891,{"PAT","MAT"}))</f>
        <v>0</v>
      </c>
      <c r="BE891" s="42">
        <f>COUNTIFS($T891:$AX891,"HO")</f>
        <v>0</v>
      </c>
      <c r="BF891" s="42">
        <f>COUNTIFS($T891:$AX891,"NA")</f>
        <v>0</v>
      </c>
      <c r="BG891" s="42">
        <f>COUNTIFS($T891:$AX891,"PL")</f>
        <v>2</v>
      </c>
      <c r="BH891" s="42">
        <f>COUNTIFS($T891:$AX891,"CL")</f>
        <v>5</v>
      </c>
      <c r="BI891" s="42">
        <f>COUNTIFS($T891:$AX891,"BL")</f>
        <v>0</v>
      </c>
      <c r="BJ891" s="42">
        <f>COUNTIFS($T891:$AX891,"CO")</f>
        <v>0</v>
      </c>
      <c r="BK891" s="42">
        <f t="shared" si="81"/>
        <v>7</v>
      </c>
      <c r="BL891" s="42">
        <f t="shared" si="82"/>
        <v>0</v>
      </c>
      <c r="BM891" s="42">
        <f t="shared" si="83"/>
        <v>1</v>
      </c>
      <c r="BN891" s="42">
        <f>SUM(AY891:BJ891)+SUM(COUNTIFS(Q891:AX891,{"TERM","RESIGNED"}))</f>
        <v>31</v>
      </c>
      <c r="BO891" s="1" t="s">
        <v>45</v>
      </c>
      <c r="BP891" s="42" t="s">
        <v>1217</v>
      </c>
      <c r="BQ891" s="34"/>
    </row>
    <row r="892" spans="1:69" x14ac:dyDescent="0.25">
      <c r="A892" s="32">
        <f t="shared" si="84"/>
        <v>890</v>
      </c>
      <c r="B892" s="1" t="s">
        <v>36</v>
      </c>
      <c r="C892" s="1">
        <v>19147</v>
      </c>
      <c r="D892" s="27">
        <v>19147</v>
      </c>
      <c r="E892" s="1" t="s">
        <v>945</v>
      </c>
      <c r="F892" s="34" t="s">
        <v>1110</v>
      </c>
      <c r="G892" s="34" t="s">
        <v>80</v>
      </c>
      <c r="H892" s="30">
        <v>45128</v>
      </c>
      <c r="I892" s="30" t="s">
        <v>39</v>
      </c>
      <c r="J892" s="30" t="s">
        <v>39</v>
      </c>
      <c r="K892" s="42">
        <f t="shared" ca="1" si="79"/>
        <v>174</v>
      </c>
      <c r="L892" s="44" t="str">
        <f t="shared" si="80"/>
        <v>Non Billable</v>
      </c>
      <c r="M892" s="34" t="s">
        <v>56</v>
      </c>
      <c r="N892" s="1" t="s">
        <v>41</v>
      </c>
      <c r="O892" s="1" t="s">
        <v>42</v>
      </c>
      <c r="P892" s="1"/>
      <c r="Q892" s="1"/>
      <c r="R892" s="1" t="s">
        <v>43</v>
      </c>
      <c r="S892" s="33" t="s">
        <v>102</v>
      </c>
      <c r="T892" s="47" t="s">
        <v>965</v>
      </c>
      <c r="U892" s="47" t="s">
        <v>20</v>
      </c>
      <c r="V892" s="47" t="s">
        <v>20</v>
      </c>
      <c r="W892" s="47" t="s">
        <v>965</v>
      </c>
      <c r="X892" s="47" t="s">
        <v>965</v>
      </c>
      <c r="Y892" s="47" t="s">
        <v>965</v>
      </c>
      <c r="Z892" s="47" t="s">
        <v>965</v>
      </c>
      <c r="AA892" s="47" t="s">
        <v>965</v>
      </c>
      <c r="AB892" s="47" t="s">
        <v>20</v>
      </c>
      <c r="AC892" s="47" t="s">
        <v>20</v>
      </c>
      <c r="AD892" s="47" t="s">
        <v>965</v>
      </c>
      <c r="AE892" s="47" t="s">
        <v>965</v>
      </c>
      <c r="AF892" s="47" t="s">
        <v>965</v>
      </c>
      <c r="AG892" s="47" t="s">
        <v>965</v>
      </c>
      <c r="AH892" s="47" t="s">
        <v>965</v>
      </c>
      <c r="AI892" s="47" t="s">
        <v>20</v>
      </c>
      <c r="AJ892" s="47" t="s">
        <v>20</v>
      </c>
      <c r="AK892" s="47" t="s">
        <v>968</v>
      </c>
      <c r="AL892" s="47" t="s">
        <v>965</v>
      </c>
      <c r="AM892" s="47" t="s">
        <v>965</v>
      </c>
      <c r="AN892" s="47" t="s">
        <v>965</v>
      </c>
      <c r="AO892" s="47" t="s">
        <v>965</v>
      </c>
      <c r="AP892" s="47" t="s">
        <v>20</v>
      </c>
      <c r="AQ892" s="47" t="s">
        <v>20</v>
      </c>
      <c r="AR892" s="47" t="s">
        <v>20</v>
      </c>
      <c r="AS892" s="47" t="s">
        <v>967</v>
      </c>
      <c r="AT892" s="47" t="s">
        <v>967</v>
      </c>
      <c r="AU892" s="47" t="s">
        <v>967</v>
      </c>
      <c r="AV892" s="47" t="s">
        <v>967</v>
      </c>
      <c r="AW892" s="47" t="s">
        <v>20</v>
      </c>
      <c r="AX892" s="47" t="s">
        <v>20</v>
      </c>
      <c r="AY892" s="42">
        <f>COUNTIFS($T892:$AX892,"P")</f>
        <v>15</v>
      </c>
      <c r="AZ892" s="42">
        <f>COUNTIFS($T892:$AX892,"HD")/2</f>
        <v>0</v>
      </c>
      <c r="BA892" s="42">
        <f>COUNTIFS($T892:$AX892,"DO")</f>
        <v>11</v>
      </c>
      <c r="BB892" s="1">
        <f>COUNTIFS($T892:$AX892,"UPL")</f>
        <v>0</v>
      </c>
      <c r="BC892" s="42">
        <f>COUNTIFS($T892:$AX892,"LWP")</f>
        <v>0</v>
      </c>
      <c r="BD892" s="42">
        <f>SUM(COUNTIFS($T892:$AX892,{"PAT","MAT"}))</f>
        <v>0</v>
      </c>
      <c r="BE892" s="42">
        <f>COUNTIFS($T892:$AX892,"HO")</f>
        <v>0</v>
      </c>
      <c r="BF892" s="42">
        <f>COUNTIFS($T892:$AX892,"NA")</f>
        <v>0</v>
      </c>
      <c r="BG892" s="42">
        <f>COUNTIFS($T892:$AX892,"PL")</f>
        <v>1</v>
      </c>
      <c r="BH892" s="42">
        <f>COUNTIFS($T892:$AX892,"CL")</f>
        <v>4</v>
      </c>
      <c r="BI892" s="42">
        <f>COUNTIFS($T892:$AX892,"BL")</f>
        <v>0</v>
      </c>
      <c r="BJ892" s="42">
        <f>COUNTIFS($T892:$AX892,"CO")</f>
        <v>0</v>
      </c>
      <c r="BK892" s="42">
        <f t="shared" si="81"/>
        <v>5</v>
      </c>
      <c r="BL892" s="42">
        <f t="shared" si="82"/>
        <v>0</v>
      </c>
      <c r="BM892" s="42">
        <f t="shared" si="83"/>
        <v>1</v>
      </c>
      <c r="BN892" s="42">
        <f>SUM(AY892:BJ892)+SUM(COUNTIFS(Q892:AX892,{"TERM","RESIGNED"}))</f>
        <v>31</v>
      </c>
      <c r="BO892" s="1" t="s">
        <v>45</v>
      </c>
      <c r="BP892" s="42" t="s">
        <v>1021</v>
      </c>
      <c r="BQ892" s="34"/>
    </row>
    <row r="893" spans="1:69" x14ac:dyDescent="0.25">
      <c r="A893" s="32">
        <f t="shared" si="84"/>
        <v>891</v>
      </c>
      <c r="B893" s="1" t="s">
        <v>36</v>
      </c>
      <c r="C893" s="1">
        <v>19148</v>
      </c>
      <c r="D893" s="27">
        <v>19148</v>
      </c>
      <c r="E893" s="1" t="s">
        <v>946</v>
      </c>
      <c r="F893" s="34" t="s">
        <v>1198</v>
      </c>
      <c r="G893" s="34" t="s">
        <v>106</v>
      </c>
      <c r="H893" s="30">
        <v>45133</v>
      </c>
      <c r="I893" s="30" t="s">
        <v>39</v>
      </c>
      <c r="J893" s="30" t="s">
        <v>39</v>
      </c>
      <c r="K893" s="42">
        <f t="shared" ca="1" si="79"/>
        <v>169</v>
      </c>
      <c r="L893" s="44" t="str">
        <f t="shared" si="80"/>
        <v>Non Billable</v>
      </c>
      <c r="M893" s="34" t="s">
        <v>47</v>
      </c>
      <c r="N893" s="1" t="s">
        <v>41</v>
      </c>
      <c r="O893" s="1" t="s">
        <v>42</v>
      </c>
      <c r="P893" s="1"/>
      <c r="Q893" s="1"/>
      <c r="R893" s="1" t="s">
        <v>43</v>
      </c>
      <c r="S893" s="33" t="s">
        <v>267</v>
      </c>
      <c r="T893" s="47" t="s">
        <v>965</v>
      </c>
      <c r="U893" s="47" t="s">
        <v>20</v>
      </c>
      <c r="V893" s="47" t="s">
        <v>20</v>
      </c>
      <c r="W893" s="47" t="s">
        <v>965</v>
      </c>
      <c r="X893" s="47" t="s">
        <v>965</v>
      </c>
      <c r="Y893" s="47" t="s">
        <v>965</v>
      </c>
      <c r="Z893" s="47" t="s">
        <v>965</v>
      </c>
      <c r="AA893" s="47" t="s">
        <v>965</v>
      </c>
      <c r="AB893" s="47" t="s">
        <v>20</v>
      </c>
      <c r="AC893" s="47" t="s">
        <v>20</v>
      </c>
      <c r="AD893" s="47" t="s">
        <v>967</v>
      </c>
      <c r="AE893" s="47" t="s">
        <v>967</v>
      </c>
      <c r="AF893" s="47" t="s">
        <v>967</v>
      </c>
      <c r="AG893" s="47" t="s">
        <v>967</v>
      </c>
      <c r="AH893" s="47" t="s">
        <v>968</v>
      </c>
      <c r="AI893" s="47" t="s">
        <v>20</v>
      </c>
      <c r="AJ893" s="47" t="s">
        <v>20</v>
      </c>
      <c r="AK893" s="47" t="s">
        <v>968</v>
      </c>
      <c r="AL893" s="47" t="s">
        <v>968</v>
      </c>
      <c r="AM893" s="47" t="s">
        <v>967</v>
      </c>
      <c r="AN893" s="47" t="s">
        <v>965</v>
      </c>
      <c r="AO893" s="47" t="s">
        <v>965</v>
      </c>
      <c r="AP893" s="47" t="s">
        <v>20</v>
      </c>
      <c r="AQ893" s="47" t="s">
        <v>20</v>
      </c>
      <c r="AR893" s="47" t="s">
        <v>20</v>
      </c>
      <c r="AS893" s="47" t="s">
        <v>965</v>
      </c>
      <c r="AT893" s="47" t="s">
        <v>965</v>
      </c>
      <c r="AU893" s="47" t="s">
        <v>965</v>
      </c>
      <c r="AV893" s="47" t="s">
        <v>965</v>
      </c>
      <c r="AW893" s="47" t="s">
        <v>20</v>
      </c>
      <c r="AX893" s="47" t="s">
        <v>20</v>
      </c>
      <c r="AY893" s="42">
        <f>COUNTIFS($T893:$AX893,"P")</f>
        <v>12</v>
      </c>
      <c r="AZ893" s="42">
        <f>COUNTIFS($T893:$AX893,"HD")/2</f>
        <v>0</v>
      </c>
      <c r="BA893" s="42">
        <f>COUNTIFS($T893:$AX893,"DO")</f>
        <v>11</v>
      </c>
      <c r="BB893" s="1">
        <f>COUNTIFS($T893:$AX893,"UPL")</f>
        <v>0</v>
      </c>
      <c r="BC893" s="42">
        <f>COUNTIFS($T893:$AX893,"LWP")</f>
        <v>0</v>
      </c>
      <c r="BD893" s="42">
        <f>SUM(COUNTIFS($T893:$AX893,{"PAT","MAT"}))</f>
        <v>0</v>
      </c>
      <c r="BE893" s="42">
        <f>COUNTIFS($T893:$AX893,"HO")</f>
        <v>0</v>
      </c>
      <c r="BF893" s="42">
        <f>COUNTIFS($T893:$AX893,"NA")</f>
        <v>0</v>
      </c>
      <c r="BG893" s="42">
        <f>COUNTIFS($T893:$AX893,"PL")</f>
        <v>3</v>
      </c>
      <c r="BH893" s="42">
        <f>COUNTIFS($T893:$AX893,"CL")</f>
        <v>5</v>
      </c>
      <c r="BI893" s="42">
        <f>COUNTIFS($T893:$AX893,"BL")</f>
        <v>0</v>
      </c>
      <c r="BJ893" s="42">
        <f>COUNTIFS($T893:$AX893,"CO")</f>
        <v>0</v>
      </c>
      <c r="BK893" s="42">
        <f t="shared" si="81"/>
        <v>8</v>
      </c>
      <c r="BL893" s="42">
        <f t="shared" si="82"/>
        <v>0</v>
      </c>
      <c r="BM893" s="42">
        <f t="shared" si="83"/>
        <v>0</v>
      </c>
      <c r="BN893" s="42">
        <f>SUM(AY893:BJ893)+SUM(COUNTIFS(Q893:AX893,{"TERM","RESIGNED"}))</f>
        <v>31</v>
      </c>
      <c r="BO893" s="1" t="s">
        <v>45</v>
      </c>
      <c r="BP893" s="42" t="s">
        <v>1023</v>
      </c>
      <c r="BQ893" s="34"/>
    </row>
    <row r="894" spans="1:69" x14ac:dyDescent="0.25">
      <c r="A894" s="32">
        <f t="shared" si="84"/>
        <v>892</v>
      </c>
      <c r="B894" s="1" t="s">
        <v>36</v>
      </c>
      <c r="C894" s="1">
        <v>19160</v>
      </c>
      <c r="D894" s="27">
        <v>19160</v>
      </c>
      <c r="E894" s="1" t="s">
        <v>946</v>
      </c>
      <c r="F894" s="34" t="s">
        <v>1077</v>
      </c>
      <c r="G894" s="34" t="s">
        <v>123</v>
      </c>
      <c r="H894" s="30">
        <v>45133</v>
      </c>
      <c r="I894" s="30" t="s">
        <v>39</v>
      </c>
      <c r="J894" s="30" t="s">
        <v>39</v>
      </c>
      <c r="K894" s="42">
        <f t="shared" ca="1" si="79"/>
        <v>169</v>
      </c>
      <c r="L894" s="44" t="str">
        <f t="shared" si="80"/>
        <v>Billable</v>
      </c>
      <c r="M894" s="34" t="s">
        <v>124</v>
      </c>
      <c r="N894" s="1" t="s">
        <v>41</v>
      </c>
      <c r="O894" s="1" t="s">
        <v>42</v>
      </c>
      <c r="P894" s="1"/>
      <c r="Q894" s="1"/>
      <c r="R894" s="1" t="s">
        <v>43</v>
      </c>
      <c r="S894" s="33" t="s">
        <v>366</v>
      </c>
      <c r="T894" s="47" t="s">
        <v>965</v>
      </c>
      <c r="U894" s="47" t="s">
        <v>20</v>
      </c>
      <c r="V894" s="47" t="s">
        <v>20</v>
      </c>
      <c r="W894" s="47" t="s">
        <v>965</v>
      </c>
      <c r="X894" s="47" t="s">
        <v>965</v>
      </c>
      <c r="Y894" s="47" t="s">
        <v>965</v>
      </c>
      <c r="Z894" s="47" t="s">
        <v>967</v>
      </c>
      <c r="AA894" s="47" t="s">
        <v>967</v>
      </c>
      <c r="AB894" s="47" t="s">
        <v>20</v>
      </c>
      <c r="AC894" s="47" t="s">
        <v>20</v>
      </c>
      <c r="AD894" s="47" t="s">
        <v>965</v>
      </c>
      <c r="AE894" s="47" t="s">
        <v>965</v>
      </c>
      <c r="AF894" s="47" t="s">
        <v>965</v>
      </c>
      <c r="AG894" s="47" t="s">
        <v>965</v>
      </c>
      <c r="AH894" s="47" t="s">
        <v>970</v>
      </c>
      <c r="AI894" s="47" t="s">
        <v>20</v>
      </c>
      <c r="AJ894" s="47" t="s">
        <v>20</v>
      </c>
      <c r="AK894" s="47" t="s">
        <v>965</v>
      </c>
      <c r="AL894" s="47" t="s">
        <v>967</v>
      </c>
      <c r="AM894" s="47" t="s">
        <v>965</v>
      </c>
      <c r="AN894" s="47" t="s">
        <v>965</v>
      </c>
      <c r="AO894" s="47" t="s">
        <v>965</v>
      </c>
      <c r="AP894" s="47" t="s">
        <v>20</v>
      </c>
      <c r="AQ894" s="47" t="s">
        <v>20</v>
      </c>
      <c r="AR894" s="47" t="s">
        <v>20</v>
      </c>
      <c r="AS894" s="47" t="s">
        <v>965</v>
      </c>
      <c r="AT894" s="47" t="s">
        <v>965</v>
      </c>
      <c r="AU894" s="47" t="s">
        <v>965</v>
      </c>
      <c r="AV894" s="47" t="s">
        <v>967</v>
      </c>
      <c r="AW894" s="47" t="s">
        <v>20</v>
      </c>
      <c r="AX894" s="47" t="s">
        <v>20</v>
      </c>
      <c r="AY894" s="42">
        <f>COUNTIFS($T894:$AX894,"P")</f>
        <v>15</v>
      </c>
      <c r="AZ894" s="42">
        <f>COUNTIFS($T894:$AX894,"HD")/2</f>
        <v>0</v>
      </c>
      <c r="BA894" s="42">
        <f>COUNTIFS($T894:$AX894,"DO")</f>
        <v>11</v>
      </c>
      <c r="BB894" s="1">
        <f>COUNTIFS($T894:$AX894,"UPL")</f>
        <v>0</v>
      </c>
      <c r="BC894" s="42">
        <f>COUNTIFS($T894:$AX894,"LWP")</f>
        <v>0</v>
      </c>
      <c r="BD894" s="42">
        <f>SUM(COUNTIFS($T894:$AX894,{"PAT","MAT"}))</f>
        <v>0</v>
      </c>
      <c r="BE894" s="42">
        <f>COUNTIFS($T894:$AX894,"HO")</f>
        <v>0</v>
      </c>
      <c r="BF894" s="42">
        <f>COUNTIFS($T894:$AX894,"NA")</f>
        <v>0</v>
      </c>
      <c r="BG894" s="42">
        <f>COUNTIFS($T894:$AX894,"PL")</f>
        <v>0</v>
      </c>
      <c r="BH894" s="42">
        <f>COUNTIFS($T894:$AX894,"CL")</f>
        <v>4</v>
      </c>
      <c r="BI894" s="42">
        <f>COUNTIFS($T894:$AX894,"BL")</f>
        <v>1</v>
      </c>
      <c r="BJ894" s="42">
        <f>COUNTIFS($T894:$AX894,"CO")</f>
        <v>0</v>
      </c>
      <c r="BK894" s="42">
        <f t="shared" si="81"/>
        <v>5</v>
      </c>
      <c r="BL894" s="42">
        <f t="shared" si="82"/>
        <v>0</v>
      </c>
      <c r="BM894" s="42">
        <f t="shared" si="83"/>
        <v>1</v>
      </c>
      <c r="BN894" s="42">
        <f>SUM(AY894:BJ894)+SUM(COUNTIFS(Q894:AX894,{"TERM","RESIGNED"}))</f>
        <v>31</v>
      </c>
      <c r="BO894" s="1" t="s">
        <v>45</v>
      </c>
      <c r="BP894" s="42" t="s">
        <v>1018</v>
      </c>
      <c r="BQ894" s="34"/>
    </row>
    <row r="895" spans="1:69" x14ac:dyDescent="0.25">
      <c r="A895" s="32">
        <f t="shared" si="84"/>
        <v>893</v>
      </c>
      <c r="B895" s="1" t="s">
        <v>36</v>
      </c>
      <c r="C895" s="1">
        <v>19163</v>
      </c>
      <c r="D895" s="27">
        <v>19163</v>
      </c>
      <c r="E895" s="1" t="s">
        <v>946</v>
      </c>
      <c r="F895" s="34" t="s">
        <v>1078</v>
      </c>
      <c r="G895" s="34" t="s">
        <v>162</v>
      </c>
      <c r="H895" s="30">
        <v>45133</v>
      </c>
      <c r="I895" s="30" t="s">
        <v>39</v>
      </c>
      <c r="J895" s="30" t="s">
        <v>39</v>
      </c>
      <c r="K895" s="42">
        <f t="shared" ca="1" si="79"/>
        <v>169</v>
      </c>
      <c r="L895" s="44" t="str">
        <f t="shared" si="80"/>
        <v>Billable</v>
      </c>
      <c r="M895" s="34" t="s">
        <v>124</v>
      </c>
      <c r="N895" s="1" t="s">
        <v>41</v>
      </c>
      <c r="O895" s="1" t="s">
        <v>42</v>
      </c>
      <c r="P895" s="1"/>
      <c r="Q895" s="1"/>
      <c r="R895" s="1" t="s">
        <v>43</v>
      </c>
      <c r="S895" s="33" t="s">
        <v>144</v>
      </c>
      <c r="T895" s="47" t="s">
        <v>967</v>
      </c>
      <c r="U895" s="47" t="s">
        <v>20</v>
      </c>
      <c r="V895" s="47" t="s">
        <v>20</v>
      </c>
      <c r="W895" s="47" t="s">
        <v>965</v>
      </c>
      <c r="X895" s="47" t="s">
        <v>965</v>
      </c>
      <c r="Y895" s="47" t="s">
        <v>965</v>
      </c>
      <c r="Z895" s="47" t="s">
        <v>965</v>
      </c>
      <c r="AA895" s="47" t="s">
        <v>965</v>
      </c>
      <c r="AB895" s="47" t="s">
        <v>20</v>
      </c>
      <c r="AC895" s="47" t="s">
        <v>20</v>
      </c>
      <c r="AD895" s="47" t="s">
        <v>965</v>
      </c>
      <c r="AE895" s="47" t="s">
        <v>965</v>
      </c>
      <c r="AF895" s="47" t="s">
        <v>965</v>
      </c>
      <c r="AG895" s="47" t="s">
        <v>965</v>
      </c>
      <c r="AH895" s="47" t="s">
        <v>965</v>
      </c>
      <c r="AI895" s="47" t="s">
        <v>20</v>
      </c>
      <c r="AJ895" s="47" t="s">
        <v>20</v>
      </c>
      <c r="AK895" s="47" t="s">
        <v>965</v>
      </c>
      <c r="AL895" s="47" t="s">
        <v>965</v>
      </c>
      <c r="AM895" s="47" t="s">
        <v>965</v>
      </c>
      <c r="AN895" s="47" t="s">
        <v>965</v>
      </c>
      <c r="AO895" s="47" t="s">
        <v>965</v>
      </c>
      <c r="AP895" s="47" t="s">
        <v>20</v>
      </c>
      <c r="AQ895" s="47" t="s">
        <v>20</v>
      </c>
      <c r="AR895" s="47" t="s">
        <v>20</v>
      </c>
      <c r="AS895" s="47" t="s">
        <v>21</v>
      </c>
      <c r="AT895" s="47" t="s">
        <v>965</v>
      </c>
      <c r="AU895" s="47" t="s">
        <v>965</v>
      </c>
      <c r="AV895" s="47" t="s">
        <v>965</v>
      </c>
      <c r="AW895" s="47" t="s">
        <v>20</v>
      </c>
      <c r="AX895" s="47" t="s">
        <v>20</v>
      </c>
      <c r="AY895" s="42">
        <f>COUNTIFS($T895:$AX895,"P")</f>
        <v>18</v>
      </c>
      <c r="AZ895" s="42">
        <f>COUNTIFS($T895:$AX895,"HD")/2</f>
        <v>0</v>
      </c>
      <c r="BA895" s="42">
        <f>COUNTIFS($T895:$AX895,"DO")</f>
        <v>11</v>
      </c>
      <c r="BB895" s="1">
        <f>COUNTIFS($T895:$AX895,"UPL")</f>
        <v>1</v>
      </c>
      <c r="BC895" s="42">
        <f>COUNTIFS($T895:$AX895,"LWP")</f>
        <v>0</v>
      </c>
      <c r="BD895" s="42">
        <f>SUM(COUNTIFS($T895:$AX895,{"PAT","MAT"}))</f>
        <v>0</v>
      </c>
      <c r="BE895" s="42">
        <f>COUNTIFS($T895:$AX895,"HO")</f>
        <v>0</v>
      </c>
      <c r="BF895" s="42">
        <f>COUNTIFS($T895:$AX895,"NA")</f>
        <v>0</v>
      </c>
      <c r="BG895" s="42">
        <f>COUNTIFS($T895:$AX895,"PL")</f>
        <v>0</v>
      </c>
      <c r="BH895" s="42">
        <f>COUNTIFS($T895:$AX895,"CL")</f>
        <v>1</v>
      </c>
      <c r="BI895" s="42">
        <f>COUNTIFS($T895:$AX895,"BL")</f>
        <v>0</v>
      </c>
      <c r="BJ895" s="42">
        <f>COUNTIFS($T895:$AX895,"CO")</f>
        <v>0</v>
      </c>
      <c r="BK895" s="42">
        <f t="shared" si="81"/>
        <v>1</v>
      </c>
      <c r="BL895" s="42">
        <f t="shared" si="82"/>
        <v>1</v>
      </c>
      <c r="BM895" s="42">
        <f t="shared" si="83"/>
        <v>1</v>
      </c>
      <c r="BN895" s="42">
        <f>SUM(AY895:BJ895)+SUM(COUNTIFS(Q895:AX895,{"TERM","RESIGNED"}))</f>
        <v>31</v>
      </c>
      <c r="BO895" s="1" t="s">
        <v>45</v>
      </c>
      <c r="BP895" s="42" t="s">
        <v>1021</v>
      </c>
      <c r="BQ895" s="34"/>
    </row>
    <row r="896" spans="1:69" x14ac:dyDescent="0.25">
      <c r="A896" s="32">
        <f t="shared" si="84"/>
        <v>894</v>
      </c>
      <c r="B896" s="1" t="s">
        <v>36</v>
      </c>
      <c r="C896" s="1">
        <v>19165</v>
      </c>
      <c r="D896" s="27">
        <v>19165</v>
      </c>
      <c r="E896" s="1" t="s">
        <v>945</v>
      </c>
      <c r="F896" s="34" t="s">
        <v>1079</v>
      </c>
      <c r="G896" s="34" t="s">
        <v>269</v>
      </c>
      <c r="H896" s="30">
        <v>45133</v>
      </c>
      <c r="I896" s="30" t="s">
        <v>39</v>
      </c>
      <c r="J896" s="30" t="s">
        <v>39</v>
      </c>
      <c r="K896" s="42">
        <f t="shared" ca="1" si="79"/>
        <v>169</v>
      </c>
      <c r="L896" s="44" t="str">
        <f t="shared" si="80"/>
        <v>Non Billable</v>
      </c>
      <c r="M896" s="34" t="s">
        <v>1083</v>
      </c>
      <c r="N896" s="1" t="s">
        <v>41</v>
      </c>
      <c r="O896" s="1" t="s">
        <v>42</v>
      </c>
      <c r="P896" s="1"/>
      <c r="Q896" s="1"/>
      <c r="R896" s="1" t="s">
        <v>43</v>
      </c>
      <c r="S896" s="33" t="s">
        <v>1750</v>
      </c>
      <c r="T896" s="47" t="s">
        <v>965</v>
      </c>
      <c r="U896" s="47" t="s">
        <v>20</v>
      </c>
      <c r="V896" s="47" t="s">
        <v>20</v>
      </c>
      <c r="W896" s="47" t="s">
        <v>965</v>
      </c>
      <c r="X896" s="47" t="s">
        <v>965</v>
      </c>
      <c r="Y896" s="47" t="s">
        <v>965</v>
      </c>
      <c r="Z896" s="47" t="s">
        <v>22</v>
      </c>
      <c r="AA896" s="47" t="s">
        <v>22</v>
      </c>
      <c r="AB896" s="47" t="s">
        <v>20</v>
      </c>
      <c r="AC896" s="47" t="s">
        <v>20</v>
      </c>
      <c r="AD896" s="47" t="s">
        <v>22</v>
      </c>
      <c r="AE896" s="47" t="s">
        <v>965</v>
      </c>
      <c r="AF896" s="47" t="s">
        <v>965</v>
      </c>
      <c r="AG896" s="47" t="s">
        <v>965</v>
      </c>
      <c r="AH896" s="47" t="s">
        <v>965</v>
      </c>
      <c r="AI896" s="47" t="s">
        <v>20</v>
      </c>
      <c r="AJ896" s="47" t="s">
        <v>20</v>
      </c>
      <c r="AK896" s="47" t="s">
        <v>965</v>
      </c>
      <c r="AL896" s="47" t="s">
        <v>965</v>
      </c>
      <c r="AM896" s="47" t="s">
        <v>965</v>
      </c>
      <c r="AN896" s="47" t="s">
        <v>965</v>
      </c>
      <c r="AO896" s="47" t="s">
        <v>965</v>
      </c>
      <c r="AP896" s="47" t="s">
        <v>20</v>
      </c>
      <c r="AQ896" s="47" t="s">
        <v>20</v>
      </c>
      <c r="AR896" s="47" t="s">
        <v>20</v>
      </c>
      <c r="AS896" s="47" t="s">
        <v>965</v>
      </c>
      <c r="AT896" s="47" t="s">
        <v>965</v>
      </c>
      <c r="AU896" s="47" t="s">
        <v>965</v>
      </c>
      <c r="AV896" s="47" t="s">
        <v>965</v>
      </c>
      <c r="AW896" s="47" t="s">
        <v>20</v>
      </c>
      <c r="AX896" s="47" t="s">
        <v>20</v>
      </c>
      <c r="AY896" s="42">
        <f>COUNTIFS($T896:$AX896,"P")</f>
        <v>17</v>
      </c>
      <c r="AZ896" s="42">
        <f>COUNTIFS($T896:$AX896,"HD")/2</f>
        <v>0</v>
      </c>
      <c r="BA896" s="42">
        <f>COUNTIFS($T896:$AX896,"DO")</f>
        <v>11</v>
      </c>
      <c r="BB896" s="1">
        <f>COUNTIFS($T896:$AX896,"UPL")</f>
        <v>0</v>
      </c>
      <c r="BC896" s="42">
        <f>COUNTIFS($T896:$AX896,"LWP")</f>
        <v>3</v>
      </c>
      <c r="BD896" s="42">
        <f>SUM(COUNTIFS($T896:$AX896,{"PAT","MAT"}))</f>
        <v>0</v>
      </c>
      <c r="BE896" s="42">
        <f>COUNTIFS($T896:$AX896,"HO")</f>
        <v>0</v>
      </c>
      <c r="BF896" s="42">
        <f>COUNTIFS($T896:$AX896,"NA")</f>
        <v>0</v>
      </c>
      <c r="BG896" s="42">
        <f>COUNTIFS($T896:$AX896,"PL")</f>
        <v>0</v>
      </c>
      <c r="BH896" s="42">
        <f>COUNTIFS($T896:$AX896,"CL")</f>
        <v>0</v>
      </c>
      <c r="BI896" s="42">
        <f>COUNTIFS($T896:$AX896,"BL")</f>
        <v>0</v>
      </c>
      <c r="BJ896" s="42">
        <f>COUNTIFS($T896:$AX896,"CO")</f>
        <v>0</v>
      </c>
      <c r="BK896" s="42">
        <f t="shared" si="81"/>
        <v>0</v>
      </c>
      <c r="BL896" s="42">
        <f t="shared" si="82"/>
        <v>1</v>
      </c>
      <c r="BM896" s="42">
        <f t="shared" si="83"/>
        <v>1</v>
      </c>
      <c r="BN896" s="42">
        <f>SUM(AY896:BJ896)+SUM(COUNTIFS(Q896:AX896,{"TERM","RESIGNED"}))</f>
        <v>31</v>
      </c>
      <c r="BO896" s="1" t="s">
        <v>45</v>
      </c>
      <c r="BP896" s="42"/>
      <c r="BQ896" s="34"/>
    </row>
    <row r="897" spans="1:69" x14ac:dyDescent="0.25">
      <c r="A897" s="32">
        <f t="shared" si="84"/>
        <v>895</v>
      </c>
      <c r="B897" s="1" t="s">
        <v>36</v>
      </c>
      <c r="C897" s="1">
        <v>19166</v>
      </c>
      <c r="D897" s="27">
        <v>19166</v>
      </c>
      <c r="E897" s="1" t="s">
        <v>946</v>
      </c>
      <c r="F897" s="34" t="s">
        <v>1080</v>
      </c>
      <c r="G897" s="34" t="s">
        <v>123</v>
      </c>
      <c r="H897" s="30">
        <v>45133</v>
      </c>
      <c r="I897" s="30" t="s">
        <v>39</v>
      </c>
      <c r="J897" s="30" t="s">
        <v>39</v>
      </c>
      <c r="K897" s="42">
        <f t="shared" ca="1" si="79"/>
        <v>169</v>
      </c>
      <c r="L897" s="44" t="str">
        <f t="shared" si="80"/>
        <v>Billable</v>
      </c>
      <c r="M897" s="34" t="s">
        <v>124</v>
      </c>
      <c r="N897" s="1" t="s">
        <v>41</v>
      </c>
      <c r="O897" s="1" t="s">
        <v>42</v>
      </c>
      <c r="P897" s="1"/>
      <c r="Q897" s="1"/>
      <c r="R897" s="1" t="s">
        <v>43</v>
      </c>
      <c r="S897" s="33" t="s">
        <v>362</v>
      </c>
      <c r="T897" s="47" t="s">
        <v>965</v>
      </c>
      <c r="U897" s="47" t="s">
        <v>20</v>
      </c>
      <c r="V897" s="47" t="s">
        <v>20</v>
      </c>
      <c r="W897" s="47" t="s">
        <v>965</v>
      </c>
      <c r="X897" s="47" t="s">
        <v>965</v>
      </c>
      <c r="Y897" s="47" t="s">
        <v>965</v>
      </c>
      <c r="Z897" s="47" t="s">
        <v>965</v>
      </c>
      <c r="AA897" s="47" t="s">
        <v>965</v>
      </c>
      <c r="AB897" s="47" t="s">
        <v>20</v>
      </c>
      <c r="AC897" s="47" t="s">
        <v>20</v>
      </c>
      <c r="AD897" s="47" t="s">
        <v>967</v>
      </c>
      <c r="AE897" s="47" t="s">
        <v>965</v>
      </c>
      <c r="AF897" s="47" t="s">
        <v>967</v>
      </c>
      <c r="AG897" s="47" t="s">
        <v>965</v>
      </c>
      <c r="AH897" s="47" t="s">
        <v>965</v>
      </c>
      <c r="AI897" s="47" t="s">
        <v>20</v>
      </c>
      <c r="AJ897" s="47" t="s">
        <v>20</v>
      </c>
      <c r="AK897" s="47" t="s">
        <v>965</v>
      </c>
      <c r="AL897" s="47" t="s">
        <v>965</v>
      </c>
      <c r="AM897" s="47" t="s">
        <v>965</v>
      </c>
      <c r="AN897" s="47" t="s">
        <v>965</v>
      </c>
      <c r="AO897" s="47" t="s">
        <v>965</v>
      </c>
      <c r="AP897" s="47" t="s">
        <v>20</v>
      </c>
      <c r="AQ897" s="47" t="s">
        <v>20</v>
      </c>
      <c r="AR897" s="47" t="s">
        <v>20</v>
      </c>
      <c r="AS897" s="47" t="s">
        <v>965</v>
      </c>
      <c r="AT897" s="47" t="s">
        <v>965</v>
      </c>
      <c r="AU897" s="47" t="s">
        <v>967</v>
      </c>
      <c r="AV897" s="47" t="s">
        <v>967</v>
      </c>
      <c r="AW897" s="47" t="s">
        <v>20</v>
      </c>
      <c r="AX897" s="47" t="s">
        <v>20</v>
      </c>
      <c r="AY897" s="42">
        <f>COUNTIFS($T897:$AX897,"P")</f>
        <v>16</v>
      </c>
      <c r="AZ897" s="42">
        <f>COUNTIFS($T897:$AX897,"HD")/2</f>
        <v>0</v>
      </c>
      <c r="BA897" s="42">
        <f>COUNTIFS($T897:$AX897,"DO")</f>
        <v>11</v>
      </c>
      <c r="BB897" s="1">
        <f>COUNTIFS($T897:$AX897,"UPL")</f>
        <v>0</v>
      </c>
      <c r="BC897" s="42">
        <f>COUNTIFS($T897:$AX897,"LWP")</f>
        <v>0</v>
      </c>
      <c r="BD897" s="42">
        <f>SUM(COUNTIFS($T897:$AX897,{"PAT","MAT"}))</f>
        <v>0</v>
      </c>
      <c r="BE897" s="42">
        <f>COUNTIFS($T897:$AX897,"HO")</f>
        <v>0</v>
      </c>
      <c r="BF897" s="42">
        <f>COUNTIFS($T897:$AX897,"NA")</f>
        <v>0</v>
      </c>
      <c r="BG897" s="42">
        <f>COUNTIFS($T897:$AX897,"PL")</f>
        <v>0</v>
      </c>
      <c r="BH897" s="42">
        <f>COUNTIFS($T897:$AX897,"CL")</f>
        <v>4</v>
      </c>
      <c r="BI897" s="42">
        <f>COUNTIFS($T897:$AX897,"BL")</f>
        <v>0</v>
      </c>
      <c r="BJ897" s="42">
        <f>COUNTIFS($T897:$AX897,"CO")</f>
        <v>0</v>
      </c>
      <c r="BK897" s="42">
        <f t="shared" si="81"/>
        <v>4</v>
      </c>
      <c r="BL897" s="42">
        <f t="shared" si="82"/>
        <v>0</v>
      </c>
      <c r="BM897" s="42">
        <f t="shared" si="83"/>
        <v>1</v>
      </c>
      <c r="BN897" s="42">
        <f>SUM(AY897:BJ897)+SUM(COUNTIFS(Q897:AX897,{"TERM","RESIGNED"}))</f>
        <v>31</v>
      </c>
      <c r="BO897" s="1" t="s">
        <v>45</v>
      </c>
      <c r="BP897" s="42" t="s">
        <v>1018</v>
      </c>
      <c r="BQ897" s="34"/>
    </row>
    <row r="898" spans="1:69" x14ac:dyDescent="0.25">
      <c r="A898" s="32">
        <f t="shared" si="84"/>
        <v>896</v>
      </c>
      <c r="B898" s="1" t="s">
        <v>36</v>
      </c>
      <c r="C898" s="1">
        <v>19171</v>
      </c>
      <c r="D898" s="27">
        <v>19171</v>
      </c>
      <c r="E898" s="1" t="s">
        <v>946</v>
      </c>
      <c r="F898" s="34" t="s">
        <v>1084</v>
      </c>
      <c r="G898" s="34" t="s">
        <v>190</v>
      </c>
      <c r="H898" s="30">
        <v>45138</v>
      </c>
      <c r="I898" s="30" t="s">
        <v>39</v>
      </c>
      <c r="J898" s="30" t="s">
        <v>39</v>
      </c>
      <c r="K898" s="42">
        <f t="shared" ca="1" si="79"/>
        <v>164</v>
      </c>
      <c r="L898" s="44" t="str">
        <f t="shared" si="80"/>
        <v>Billable</v>
      </c>
      <c r="M898" s="34" t="s">
        <v>187</v>
      </c>
      <c r="N898" s="1" t="s">
        <v>41</v>
      </c>
      <c r="O898" s="1" t="s">
        <v>42</v>
      </c>
      <c r="P898" s="1"/>
      <c r="Q898" s="1"/>
      <c r="R898" s="1" t="s">
        <v>43</v>
      </c>
      <c r="S898" s="33" t="s">
        <v>431</v>
      </c>
      <c r="T898" s="47" t="s">
        <v>965</v>
      </c>
      <c r="U898" s="47" t="s">
        <v>20</v>
      </c>
      <c r="V898" s="47" t="s">
        <v>20</v>
      </c>
      <c r="W898" s="47" t="s">
        <v>965</v>
      </c>
      <c r="X898" s="47" t="s">
        <v>965</v>
      </c>
      <c r="Y898" s="47" t="s">
        <v>965</v>
      </c>
      <c r="Z898" s="47" t="s">
        <v>965</v>
      </c>
      <c r="AA898" s="47" t="s">
        <v>965</v>
      </c>
      <c r="AB898" s="47" t="s">
        <v>20</v>
      </c>
      <c r="AC898" s="47" t="s">
        <v>20</v>
      </c>
      <c r="AD898" s="47" t="s">
        <v>965</v>
      </c>
      <c r="AE898" s="47" t="s">
        <v>965</v>
      </c>
      <c r="AF898" s="47" t="s">
        <v>965</v>
      </c>
      <c r="AG898" s="47" t="s">
        <v>965</v>
      </c>
      <c r="AH898" s="47" t="s">
        <v>965</v>
      </c>
      <c r="AI898" s="47" t="s">
        <v>20</v>
      </c>
      <c r="AJ898" s="47" t="s">
        <v>20</v>
      </c>
      <c r="AK898" s="47" t="s">
        <v>965</v>
      </c>
      <c r="AL898" s="47" t="s">
        <v>965</v>
      </c>
      <c r="AM898" s="47" t="s">
        <v>965</v>
      </c>
      <c r="AN898" s="47" t="s">
        <v>965</v>
      </c>
      <c r="AO898" s="47" t="s">
        <v>965</v>
      </c>
      <c r="AP898" s="47" t="s">
        <v>20</v>
      </c>
      <c r="AQ898" s="47" t="s">
        <v>20</v>
      </c>
      <c r="AR898" s="47" t="s">
        <v>20</v>
      </c>
      <c r="AS898" s="47" t="s">
        <v>965</v>
      </c>
      <c r="AT898" s="47" t="s">
        <v>967</v>
      </c>
      <c r="AU898" s="47" t="s">
        <v>967</v>
      </c>
      <c r="AV898" s="47" t="s">
        <v>967</v>
      </c>
      <c r="AW898" s="47" t="s">
        <v>20</v>
      </c>
      <c r="AX898" s="47" t="s">
        <v>20</v>
      </c>
      <c r="AY898" s="42">
        <f>COUNTIFS($T898:$AX898,"P")</f>
        <v>17</v>
      </c>
      <c r="AZ898" s="42">
        <f>COUNTIFS($T898:$AX898,"HD")/2</f>
        <v>0</v>
      </c>
      <c r="BA898" s="42">
        <f>COUNTIFS($T898:$AX898,"DO")</f>
        <v>11</v>
      </c>
      <c r="BB898" s="1">
        <f>COUNTIFS($T898:$AX898,"UPL")</f>
        <v>0</v>
      </c>
      <c r="BC898" s="42">
        <f>COUNTIFS($T898:$AX898,"LWP")</f>
        <v>0</v>
      </c>
      <c r="BD898" s="42">
        <f>SUM(COUNTIFS($T898:$AX898,{"PAT","MAT"}))</f>
        <v>0</v>
      </c>
      <c r="BE898" s="42">
        <f>COUNTIFS($T898:$AX898,"HO")</f>
        <v>0</v>
      </c>
      <c r="BF898" s="42">
        <f>COUNTIFS($T898:$AX898,"NA")</f>
        <v>0</v>
      </c>
      <c r="BG898" s="42">
        <f>COUNTIFS($T898:$AX898,"PL")</f>
        <v>0</v>
      </c>
      <c r="BH898" s="42">
        <f>COUNTIFS($T898:$AX898,"CL")</f>
        <v>3</v>
      </c>
      <c r="BI898" s="42">
        <f>COUNTIFS($T898:$AX898,"BL")</f>
        <v>0</v>
      </c>
      <c r="BJ898" s="42">
        <f>COUNTIFS($T898:$AX898,"CO")</f>
        <v>0</v>
      </c>
      <c r="BK898" s="42">
        <f t="shared" si="81"/>
        <v>3</v>
      </c>
      <c r="BL898" s="42">
        <f t="shared" si="82"/>
        <v>1</v>
      </c>
      <c r="BM898" s="42">
        <f t="shared" si="83"/>
        <v>1</v>
      </c>
      <c r="BN898" s="42">
        <f>SUM(AY898:BJ898)+SUM(COUNTIFS(Q898:AX898,{"TERM","RESIGNED"}))</f>
        <v>31</v>
      </c>
      <c r="BO898" s="1" t="s">
        <v>45</v>
      </c>
      <c r="BP898" s="42" t="s">
        <v>1018</v>
      </c>
      <c r="BQ898" s="34"/>
    </row>
    <row r="899" spans="1:69" x14ac:dyDescent="0.25">
      <c r="A899" s="32">
        <f t="shared" si="84"/>
        <v>897</v>
      </c>
      <c r="B899" s="1" t="s">
        <v>36</v>
      </c>
      <c r="C899" s="1">
        <v>19174</v>
      </c>
      <c r="D899" s="27">
        <v>19174</v>
      </c>
      <c r="E899" s="1" t="s">
        <v>945</v>
      </c>
      <c r="F899" s="34" t="s">
        <v>1085</v>
      </c>
      <c r="G899" s="34" t="s">
        <v>123</v>
      </c>
      <c r="H899" s="30">
        <v>45138</v>
      </c>
      <c r="I899" s="30" t="s">
        <v>39</v>
      </c>
      <c r="J899" s="30" t="s">
        <v>39</v>
      </c>
      <c r="K899" s="42">
        <f t="shared" ref="K899:K962" ca="1" si="85">IF(O899="ACTIVE",(TODAY()-H899),(J899-H899))</f>
        <v>164</v>
      </c>
      <c r="L899" s="44" t="str">
        <f t="shared" ref="L899:L962" si="86">IF(OR(M899="Email Verification",M899="Operations",M899="OJT",M899="Bottom Quartile Group",M899="Training"),"Billable","Non Billable")</f>
        <v>Billable</v>
      </c>
      <c r="M899" s="34" t="s">
        <v>124</v>
      </c>
      <c r="N899" s="1" t="s">
        <v>41</v>
      </c>
      <c r="O899" s="1" t="s">
        <v>42</v>
      </c>
      <c r="P899" s="1"/>
      <c r="Q899" s="1"/>
      <c r="R899" s="1" t="s">
        <v>43</v>
      </c>
      <c r="S899" s="33" t="s">
        <v>366</v>
      </c>
      <c r="T899" s="47" t="s">
        <v>965</v>
      </c>
      <c r="U899" s="47" t="s">
        <v>20</v>
      </c>
      <c r="V899" s="47" t="s">
        <v>20</v>
      </c>
      <c r="W899" s="47" t="s">
        <v>965</v>
      </c>
      <c r="X899" s="47" t="s">
        <v>965</v>
      </c>
      <c r="Y899" s="47" t="s">
        <v>965</v>
      </c>
      <c r="Z899" s="47" t="s">
        <v>965</v>
      </c>
      <c r="AA899" s="47" t="s">
        <v>965</v>
      </c>
      <c r="AB899" s="47" t="s">
        <v>20</v>
      </c>
      <c r="AC899" s="47" t="s">
        <v>20</v>
      </c>
      <c r="AD899" s="47" t="s">
        <v>965</v>
      </c>
      <c r="AE899" s="47" t="s">
        <v>965</v>
      </c>
      <c r="AF899" s="47" t="s">
        <v>965</v>
      </c>
      <c r="AG899" s="47" t="s">
        <v>965</v>
      </c>
      <c r="AH899" s="47" t="s">
        <v>965</v>
      </c>
      <c r="AI899" s="47" t="s">
        <v>20</v>
      </c>
      <c r="AJ899" s="47" t="s">
        <v>20</v>
      </c>
      <c r="AK899" s="47" t="s">
        <v>965</v>
      </c>
      <c r="AL899" s="47" t="s">
        <v>965</v>
      </c>
      <c r="AM899" s="47" t="s">
        <v>965</v>
      </c>
      <c r="AN899" s="47" t="s">
        <v>965</v>
      </c>
      <c r="AO899" s="47" t="s">
        <v>965</v>
      </c>
      <c r="AP899" s="47" t="s">
        <v>20</v>
      </c>
      <c r="AQ899" s="47" t="s">
        <v>20</v>
      </c>
      <c r="AR899" s="47" t="s">
        <v>20</v>
      </c>
      <c r="AS899" s="47" t="s">
        <v>965</v>
      </c>
      <c r="AT899" s="47" t="s">
        <v>965</v>
      </c>
      <c r="AU899" s="47" t="s">
        <v>965</v>
      </c>
      <c r="AV899" s="47" t="s">
        <v>967</v>
      </c>
      <c r="AW899" s="47" t="s">
        <v>20</v>
      </c>
      <c r="AX899" s="47" t="s">
        <v>20</v>
      </c>
      <c r="AY899" s="42">
        <f>COUNTIFS($T899:$AX899,"P")</f>
        <v>19</v>
      </c>
      <c r="AZ899" s="42">
        <f>COUNTIFS($T899:$AX899,"HD")/2</f>
        <v>0</v>
      </c>
      <c r="BA899" s="42">
        <f>COUNTIFS($T899:$AX899,"DO")</f>
        <v>11</v>
      </c>
      <c r="BB899" s="1">
        <f>COUNTIFS($T899:$AX899,"UPL")</f>
        <v>0</v>
      </c>
      <c r="BC899" s="42">
        <f>COUNTIFS($T899:$AX899,"LWP")</f>
        <v>0</v>
      </c>
      <c r="BD899" s="42">
        <f>SUM(COUNTIFS($T899:$AX899,{"PAT","MAT"}))</f>
        <v>0</v>
      </c>
      <c r="BE899" s="42">
        <f>COUNTIFS($T899:$AX899,"HO")</f>
        <v>0</v>
      </c>
      <c r="BF899" s="42">
        <f>COUNTIFS($T899:$AX899,"NA")</f>
        <v>0</v>
      </c>
      <c r="BG899" s="42">
        <f>COUNTIFS($T899:$AX899,"PL")</f>
        <v>0</v>
      </c>
      <c r="BH899" s="42">
        <f>COUNTIFS($T899:$AX899,"CL")</f>
        <v>1</v>
      </c>
      <c r="BI899" s="42">
        <f>COUNTIFS($T899:$AX899,"BL")</f>
        <v>0</v>
      </c>
      <c r="BJ899" s="42">
        <f>COUNTIFS($T899:$AX899,"CO")</f>
        <v>0</v>
      </c>
      <c r="BK899" s="42">
        <f t="shared" ref="BK899:BK962" si="87">SUM(BG899:BJ899)</f>
        <v>1</v>
      </c>
      <c r="BL899" s="42">
        <f t="shared" ref="BL899:BL962" si="88">IF(SUM(AY899+AZ899)&gt;=17,1,0)</f>
        <v>1</v>
      </c>
      <c r="BM899" s="42">
        <f t="shared" ref="BM899:BM962" si="89">IF(SUM(AY899+AZ899)&gt;=13,1,0)</f>
        <v>1</v>
      </c>
      <c r="BN899" s="42">
        <f>SUM(AY899:BJ899)+SUM(COUNTIFS(Q899:AX899,{"TERM","RESIGNED"}))</f>
        <v>31</v>
      </c>
      <c r="BO899" s="1" t="s">
        <v>45</v>
      </c>
      <c r="BP899" s="42" t="s">
        <v>1023</v>
      </c>
      <c r="BQ899" s="34"/>
    </row>
    <row r="900" spans="1:69" x14ac:dyDescent="0.25">
      <c r="A900" s="32">
        <f t="shared" si="84"/>
        <v>898</v>
      </c>
      <c r="B900" s="1" t="s">
        <v>36</v>
      </c>
      <c r="C900" s="1">
        <v>19182</v>
      </c>
      <c r="D900" s="27">
        <v>19182</v>
      </c>
      <c r="E900" s="1" t="s">
        <v>946</v>
      </c>
      <c r="F900" s="34" t="s">
        <v>1086</v>
      </c>
      <c r="G900" s="34" t="s">
        <v>123</v>
      </c>
      <c r="H900" s="30">
        <v>45138</v>
      </c>
      <c r="I900" s="30" t="s">
        <v>39</v>
      </c>
      <c r="J900" s="30" t="s">
        <v>39</v>
      </c>
      <c r="K900" s="42">
        <f t="shared" ca="1" si="85"/>
        <v>164</v>
      </c>
      <c r="L900" s="44" t="str">
        <f t="shared" si="86"/>
        <v>Billable</v>
      </c>
      <c r="M900" s="34" t="s">
        <v>124</v>
      </c>
      <c r="N900" s="1" t="s">
        <v>41</v>
      </c>
      <c r="O900" s="1" t="s">
        <v>42</v>
      </c>
      <c r="P900" s="1"/>
      <c r="Q900" s="1"/>
      <c r="R900" s="1" t="s">
        <v>43</v>
      </c>
      <c r="S900" s="33" t="s">
        <v>366</v>
      </c>
      <c r="T900" s="47" t="s">
        <v>965</v>
      </c>
      <c r="U900" s="47" t="s">
        <v>20</v>
      </c>
      <c r="V900" s="47" t="s">
        <v>20</v>
      </c>
      <c r="W900" s="47" t="s">
        <v>965</v>
      </c>
      <c r="X900" s="47" t="s">
        <v>965</v>
      </c>
      <c r="Y900" s="47" t="s">
        <v>965</v>
      </c>
      <c r="Z900" s="47" t="s">
        <v>965</v>
      </c>
      <c r="AA900" s="47" t="s">
        <v>965</v>
      </c>
      <c r="AB900" s="47" t="s">
        <v>20</v>
      </c>
      <c r="AC900" s="47" t="s">
        <v>20</v>
      </c>
      <c r="AD900" s="47" t="s">
        <v>965</v>
      </c>
      <c r="AE900" s="47" t="s">
        <v>965</v>
      </c>
      <c r="AF900" s="47" t="s">
        <v>965</v>
      </c>
      <c r="AG900" s="47" t="s">
        <v>965</v>
      </c>
      <c r="AH900" s="47" t="s">
        <v>965</v>
      </c>
      <c r="AI900" s="47" t="s">
        <v>20</v>
      </c>
      <c r="AJ900" s="47" t="s">
        <v>20</v>
      </c>
      <c r="AK900" s="47" t="s">
        <v>965</v>
      </c>
      <c r="AL900" s="47" t="s">
        <v>965</v>
      </c>
      <c r="AM900" s="47" t="s">
        <v>965</v>
      </c>
      <c r="AN900" s="47" t="s">
        <v>965</v>
      </c>
      <c r="AO900" s="47" t="s">
        <v>965</v>
      </c>
      <c r="AP900" s="47" t="s">
        <v>20</v>
      </c>
      <c r="AQ900" s="47" t="s">
        <v>20</v>
      </c>
      <c r="AR900" s="47" t="s">
        <v>20</v>
      </c>
      <c r="AS900" s="47" t="s">
        <v>967</v>
      </c>
      <c r="AT900" s="47" t="s">
        <v>967</v>
      </c>
      <c r="AU900" s="47" t="s">
        <v>967</v>
      </c>
      <c r="AV900" s="47" t="s">
        <v>967</v>
      </c>
      <c r="AW900" s="47" t="s">
        <v>20</v>
      </c>
      <c r="AX900" s="47" t="s">
        <v>20</v>
      </c>
      <c r="AY900" s="42">
        <f>COUNTIFS($T900:$AX900,"P")</f>
        <v>16</v>
      </c>
      <c r="AZ900" s="42">
        <f>COUNTIFS($T900:$AX900,"HD")/2</f>
        <v>0</v>
      </c>
      <c r="BA900" s="42">
        <f>COUNTIFS($T900:$AX900,"DO")</f>
        <v>11</v>
      </c>
      <c r="BB900" s="1">
        <f>COUNTIFS($T900:$AX900,"UPL")</f>
        <v>0</v>
      </c>
      <c r="BC900" s="42">
        <f>COUNTIFS($T900:$AX900,"LWP")</f>
        <v>0</v>
      </c>
      <c r="BD900" s="42">
        <f>SUM(COUNTIFS($T900:$AX900,{"PAT","MAT"}))</f>
        <v>0</v>
      </c>
      <c r="BE900" s="42">
        <f>COUNTIFS($T900:$AX900,"HO")</f>
        <v>0</v>
      </c>
      <c r="BF900" s="42">
        <f>COUNTIFS($T900:$AX900,"NA")</f>
        <v>0</v>
      </c>
      <c r="BG900" s="42">
        <f>COUNTIFS($T900:$AX900,"PL")</f>
        <v>0</v>
      </c>
      <c r="BH900" s="42">
        <f>COUNTIFS($T900:$AX900,"CL")</f>
        <v>4</v>
      </c>
      <c r="BI900" s="42">
        <f>COUNTIFS($T900:$AX900,"BL")</f>
        <v>0</v>
      </c>
      <c r="BJ900" s="42">
        <f>COUNTIFS($T900:$AX900,"CO")</f>
        <v>0</v>
      </c>
      <c r="BK900" s="42">
        <f t="shared" si="87"/>
        <v>4</v>
      </c>
      <c r="BL900" s="42">
        <f t="shared" si="88"/>
        <v>0</v>
      </c>
      <c r="BM900" s="42">
        <f t="shared" si="89"/>
        <v>1</v>
      </c>
      <c r="BN900" s="42">
        <f>SUM(AY900:BJ900)+SUM(COUNTIFS(Q900:AX900,{"TERM","RESIGNED"}))</f>
        <v>31</v>
      </c>
      <c r="BO900" s="1" t="s">
        <v>45</v>
      </c>
      <c r="BP900" s="42" t="s">
        <v>1023</v>
      </c>
      <c r="BQ900" s="34"/>
    </row>
    <row r="901" spans="1:69" x14ac:dyDescent="0.25">
      <c r="A901" s="32">
        <f t="shared" ref="A901:A964" si="90">A900+1</f>
        <v>899</v>
      </c>
      <c r="B901" s="1" t="s">
        <v>36</v>
      </c>
      <c r="C901" s="1">
        <v>19187</v>
      </c>
      <c r="D901" s="27">
        <v>19187</v>
      </c>
      <c r="E901" s="1" t="s">
        <v>946</v>
      </c>
      <c r="F901" s="34" t="s">
        <v>1087</v>
      </c>
      <c r="G901" s="34" t="s">
        <v>162</v>
      </c>
      <c r="H901" s="30">
        <v>45138</v>
      </c>
      <c r="I901" s="30" t="s">
        <v>39</v>
      </c>
      <c r="J901" s="30" t="s">
        <v>39</v>
      </c>
      <c r="K901" s="42">
        <f t="shared" ca="1" si="85"/>
        <v>164</v>
      </c>
      <c r="L901" s="44" t="str">
        <f t="shared" si="86"/>
        <v>Billable</v>
      </c>
      <c r="M901" s="34" t="s">
        <v>124</v>
      </c>
      <c r="N901" s="1" t="s">
        <v>41</v>
      </c>
      <c r="O901" s="1" t="s">
        <v>42</v>
      </c>
      <c r="P901" s="1"/>
      <c r="Q901" s="1"/>
      <c r="R901" s="1" t="s">
        <v>43</v>
      </c>
      <c r="S901" s="33" t="s">
        <v>165</v>
      </c>
      <c r="T901" s="47" t="s">
        <v>965</v>
      </c>
      <c r="U901" s="47" t="s">
        <v>20</v>
      </c>
      <c r="V901" s="47" t="s">
        <v>20</v>
      </c>
      <c r="W901" s="47" t="s">
        <v>965</v>
      </c>
      <c r="X901" s="47" t="s">
        <v>967</v>
      </c>
      <c r="Y901" s="47" t="s">
        <v>968</v>
      </c>
      <c r="Z901" s="47" t="s">
        <v>965</v>
      </c>
      <c r="AA901" s="47" t="s">
        <v>965</v>
      </c>
      <c r="AB901" s="47" t="s">
        <v>20</v>
      </c>
      <c r="AC901" s="47" t="s">
        <v>20</v>
      </c>
      <c r="AD901" s="47" t="s">
        <v>965</v>
      </c>
      <c r="AE901" s="47" t="s">
        <v>965</v>
      </c>
      <c r="AF901" s="47" t="s">
        <v>965</v>
      </c>
      <c r="AG901" s="47" t="s">
        <v>965</v>
      </c>
      <c r="AH901" s="47" t="s">
        <v>965</v>
      </c>
      <c r="AI901" s="47" t="s">
        <v>20</v>
      </c>
      <c r="AJ901" s="47" t="s">
        <v>20</v>
      </c>
      <c r="AK901" s="47" t="s">
        <v>965</v>
      </c>
      <c r="AL901" s="47" t="s">
        <v>965</v>
      </c>
      <c r="AM901" s="47" t="s">
        <v>965</v>
      </c>
      <c r="AN901" s="47" t="s">
        <v>965</v>
      </c>
      <c r="AO901" s="47" t="s">
        <v>965</v>
      </c>
      <c r="AP901" s="47" t="s">
        <v>20</v>
      </c>
      <c r="AQ901" s="47" t="s">
        <v>20</v>
      </c>
      <c r="AR901" s="47" t="s">
        <v>20</v>
      </c>
      <c r="AS901" s="47" t="s">
        <v>965</v>
      </c>
      <c r="AT901" s="47" t="s">
        <v>965</v>
      </c>
      <c r="AU901" s="47" t="s">
        <v>965</v>
      </c>
      <c r="AV901" s="47" t="s">
        <v>967</v>
      </c>
      <c r="AW901" s="47" t="s">
        <v>20</v>
      </c>
      <c r="AX901" s="47" t="s">
        <v>20</v>
      </c>
      <c r="AY901" s="42">
        <f>COUNTIFS($T901:$AX901,"P")</f>
        <v>17</v>
      </c>
      <c r="AZ901" s="42">
        <f>COUNTIFS($T901:$AX901,"HD")/2</f>
        <v>0</v>
      </c>
      <c r="BA901" s="42">
        <f>COUNTIFS($T901:$AX901,"DO")</f>
        <v>11</v>
      </c>
      <c r="BB901" s="1">
        <f>COUNTIFS($T901:$AX901,"UPL")</f>
        <v>0</v>
      </c>
      <c r="BC901" s="42">
        <f>COUNTIFS($T901:$AX901,"LWP")</f>
        <v>0</v>
      </c>
      <c r="BD901" s="42">
        <f>SUM(COUNTIFS($T901:$AX901,{"PAT","MAT"}))</f>
        <v>0</v>
      </c>
      <c r="BE901" s="42">
        <f>COUNTIFS($T901:$AX901,"HO")</f>
        <v>0</v>
      </c>
      <c r="BF901" s="42">
        <f>COUNTIFS($T901:$AX901,"NA")</f>
        <v>0</v>
      </c>
      <c r="BG901" s="42">
        <f>COUNTIFS($T901:$AX901,"PL")</f>
        <v>1</v>
      </c>
      <c r="BH901" s="42">
        <f>COUNTIFS($T901:$AX901,"CL")</f>
        <v>2</v>
      </c>
      <c r="BI901" s="42">
        <f>COUNTIFS($T901:$AX901,"BL")</f>
        <v>0</v>
      </c>
      <c r="BJ901" s="42">
        <f>COUNTIFS($T901:$AX901,"CO")</f>
        <v>0</v>
      </c>
      <c r="BK901" s="42">
        <f t="shared" si="87"/>
        <v>3</v>
      </c>
      <c r="BL901" s="42">
        <f t="shared" si="88"/>
        <v>1</v>
      </c>
      <c r="BM901" s="42">
        <f t="shared" si="89"/>
        <v>1</v>
      </c>
      <c r="BN901" s="42">
        <f>SUM(AY901:BJ901)+SUM(COUNTIFS(Q901:AX901,{"TERM","RESIGNED"}))</f>
        <v>31</v>
      </c>
      <c r="BO901" s="1" t="s">
        <v>45</v>
      </c>
      <c r="BP901" s="42" t="s">
        <v>1020</v>
      </c>
      <c r="BQ901" s="34"/>
    </row>
    <row r="902" spans="1:69" x14ac:dyDescent="0.25">
      <c r="A902" s="32">
        <f t="shared" si="90"/>
        <v>900</v>
      </c>
      <c r="B902" s="1" t="s">
        <v>36</v>
      </c>
      <c r="C902" s="1">
        <v>19188</v>
      </c>
      <c r="D902" s="27">
        <v>19188</v>
      </c>
      <c r="E902" s="1" t="s">
        <v>946</v>
      </c>
      <c r="F902" s="34" t="s">
        <v>1088</v>
      </c>
      <c r="G902" s="34" t="s">
        <v>162</v>
      </c>
      <c r="H902" s="30">
        <v>45138</v>
      </c>
      <c r="I902" s="30" t="s">
        <v>39</v>
      </c>
      <c r="J902" s="30" t="s">
        <v>39</v>
      </c>
      <c r="K902" s="42">
        <f t="shared" ca="1" si="85"/>
        <v>164</v>
      </c>
      <c r="L902" s="44" t="str">
        <f t="shared" si="86"/>
        <v>Billable</v>
      </c>
      <c r="M902" s="34" t="s">
        <v>124</v>
      </c>
      <c r="N902" s="1" t="s">
        <v>41</v>
      </c>
      <c r="O902" s="1" t="s">
        <v>42</v>
      </c>
      <c r="P902" s="1"/>
      <c r="Q902" s="1"/>
      <c r="R902" s="1" t="s">
        <v>43</v>
      </c>
      <c r="S902" s="33" t="s">
        <v>144</v>
      </c>
      <c r="T902" s="47" t="s">
        <v>965</v>
      </c>
      <c r="U902" s="47" t="s">
        <v>20</v>
      </c>
      <c r="V902" s="47" t="s">
        <v>20</v>
      </c>
      <c r="W902" s="47" t="s">
        <v>965</v>
      </c>
      <c r="X902" s="47" t="s">
        <v>967</v>
      </c>
      <c r="Y902" s="47" t="s">
        <v>965</v>
      </c>
      <c r="Z902" s="47" t="s">
        <v>965</v>
      </c>
      <c r="AA902" s="47" t="s">
        <v>965</v>
      </c>
      <c r="AB902" s="47" t="s">
        <v>20</v>
      </c>
      <c r="AC902" s="47" t="s">
        <v>20</v>
      </c>
      <c r="AD902" s="47" t="s">
        <v>965</v>
      </c>
      <c r="AE902" s="47" t="s">
        <v>965</v>
      </c>
      <c r="AF902" s="47" t="s">
        <v>965</v>
      </c>
      <c r="AG902" s="47" t="s">
        <v>965</v>
      </c>
      <c r="AH902" s="47" t="s">
        <v>967</v>
      </c>
      <c r="AI902" s="47" t="s">
        <v>20</v>
      </c>
      <c r="AJ902" s="47" t="s">
        <v>20</v>
      </c>
      <c r="AK902" s="47" t="s">
        <v>965</v>
      </c>
      <c r="AL902" s="47" t="s">
        <v>965</v>
      </c>
      <c r="AM902" s="47" t="s">
        <v>965</v>
      </c>
      <c r="AN902" s="47" t="s">
        <v>965</v>
      </c>
      <c r="AO902" s="47" t="s">
        <v>965</v>
      </c>
      <c r="AP902" s="47" t="s">
        <v>20</v>
      </c>
      <c r="AQ902" s="47" t="s">
        <v>20</v>
      </c>
      <c r="AR902" s="47" t="s">
        <v>20</v>
      </c>
      <c r="AS902" s="47" t="s">
        <v>965</v>
      </c>
      <c r="AT902" s="47" t="s">
        <v>965</v>
      </c>
      <c r="AU902" s="47" t="s">
        <v>21</v>
      </c>
      <c r="AV902" s="47" t="s">
        <v>21</v>
      </c>
      <c r="AW902" s="47" t="s">
        <v>20</v>
      </c>
      <c r="AX902" s="47" t="s">
        <v>20</v>
      </c>
      <c r="AY902" s="42">
        <f>COUNTIFS($T902:$AX902,"P")</f>
        <v>16</v>
      </c>
      <c r="AZ902" s="42">
        <f>COUNTIFS($T902:$AX902,"HD")/2</f>
        <v>0</v>
      </c>
      <c r="BA902" s="42">
        <f>COUNTIFS($T902:$AX902,"DO")</f>
        <v>11</v>
      </c>
      <c r="BB902" s="1">
        <f>COUNTIFS($T902:$AX902,"UPL")</f>
        <v>2</v>
      </c>
      <c r="BC902" s="42">
        <f>COUNTIFS($T902:$AX902,"LWP")</f>
        <v>0</v>
      </c>
      <c r="BD902" s="42">
        <f>SUM(COUNTIFS($T902:$AX902,{"PAT","MAT"}))</f>
        <v>0</v>
      </c>
      <c r="BE902" s="42">
        <f>COUNTIFS($T902:$AX902,"HO")</f>
        <v>0</v>
      </c>
      <c r="BF902" s="42">
        <f>COUNTIFS($T902:$AX902,"NA")</f>
        <v>0</v>
      </c>
      <c r="BG902" s="42">
        <f>COUNTIFS($T902:$AX902,"PL")</f>
        <v>0</v>
      </c>
      <c r="BH902" s="42">
        <f>COUNTIFS($T902:$AX902,"CL")</f>
        <v>2</v>
      </c>
      <c r="BI902" s="42">
        <f>COUNTIFS($T902:$AX902,"BL")</f>
        <v>0</v>
      </c>
      <c r="BJ902" s="42">
        <f>COUNTIFS($T902:$AX902,"CO")</f>
        <v>0</v>
      </c>
      <c r="BK902" s="42">
        <f t="shared" si="87"/>
        <v>2</v>
      </c>
      <c r="BL902" s="42">
        <f t="shared" si="88"/>
        <v>0</v>
      </c>
      <c r="BM902" s="42">
        <f t="shared" si="89"/>
        <v>1</v>
      </c>
      <c r="BN902" s="42">
        <f>SUM(AY902:BJ902)+SUM(COUNTIFS(Q902:AX902,{"TERM","RESIGNED"}))</f>
        <v>31</v>
      </c>
      <c r="BO902" s="1" t="s">
        <v>45</v>
      </c>
      <c r="BP902" s="42" t="s">
        <v>1021</v>
      </c>
      <c r="BQ902" s="34"/>
    </row>
    <row r="903" spans="1:69" x14ac:dyDescent="0.25">
      <c r="A903" s="32">
        <f t="shared" si="90"/>
        <v>901</v>
      </c>
      <c r="B903" s="1" t="s">
        <v>36</v>
      </c>
      <c r="C903" s="1">
        <v>19190</v>
      </c>
      <c r="D903" s="27">
        <v>19190</v>
      </c>
      <c r="E903" s="1" t="s">
        <v>946</v>
      </c>
      <c r="F903" s="34" t="s">
        <v>1089</v>
      </c>
      <c r="G903" s="34" t="s">
        <v>106</v>
      </c>
      <c r="H903" s="30">
        <v>45138</v>
      </c>
      <c r="I903" s="30" t="s">
        <v>39</v>
      </c>
      <c r="J903" s="30" t="s">
        <v>39</v>
      </c>
      <c r="K903" s="42">
        <f t="shared" ca="1" si="85"/>
        <v>164</v>
      </c>
      <c r="L903" s="44" t="str">
        <f t="shared" si="86"/>
        <v>Non Billable</v>
      </c>
      <c r="M903" s="34" t="s">
        <v>47</v>
      </c>
      <c r="N903" s="1" t="s">
        <v>41</v>
      </c>
      <c r="O903" s="1" t="s">
        <v>42</v>
      </c>
      <c r="P903" s="1"/>
      <c r="Q903" s="1"/>
      <c r="R903" s="1" t="s">
        <v>43</v>
      </c>
      <c r="S903" s="33" t="s">
        <v>69</v>
      </c>
      <c r="T903" s="47" t="s">
        <v>965</v>
      </c>
      <c r="U903" s="47" t="s">
        <v>20</v>
      </c>
      <c r="V903" s="47" t="s">
        <v>20</v>
      </c>
      <c r="W903" s="47" t="s">
        <v>965</v>
      </c>
      <c r="X903" s="47" t="s">
        <v>965</v>
      </c>
      <c r="Y903" s="47" t="s">
        <v>965</v>
      </c>
      <c r="Z903" s="47" t="s">
        <v>965</v>
      </c>
      <c r="AA903" s="47" t="s">
        <v>965</v>
      </c>
      <c r="AB903" s="47" t="s">
        <v>20</v>
      </c>
      <c r="AC903" s="47" t="s">
        <v>20</v>
      </c>
      <c r="AD903" s="47" t="s">
        <v>967</v>
      </c>
      <c r="AE903" s="47" t="s">
        <v>967</v>
      </c>
      <c r="AF903" s="47" t="s">
        <v>967</v>
      </c>
      <c r="AG903" s="47" t="s">
        <v>967</v>
      </c>
      <c r="AH903" s="47" t="s">
        <v>968</v>
      </c>
      <c r="AI903" s="47" t="s">
        <v>20</v>
      </c>
      <c r="AJ903" s="47" t="s">
        <v>20</v>
      </c>
      <c r="AK903" s="47" t="s">
        <v>965</v>
      </c>
      <c r="AL903" s="47" t="s">
        <v>965</v>
      </c>
      <c r="AM903" s="47" t="s">
        <v>965</v>
      </c>
      <c r="AN903" s="47" t="s">
        <v>965</v>
      </c>
      <c r="AO903" s="47" t="s">
        <v>965</v>
      </c>
      <c r="AP903" s="47" t="s">
        <v>20</v>
      </c>
      <c r="AQ903" s="47" t="s">
        <v>20</v>
      </c>
      <c r="AR903" s="47" t="s">
        <v>20</v>
      </c>
      <c r="AS903" s="47" t="s">
        <v>965</v>
      </c>
      <c r="AT903" s="47" t="s">
        <v>967</v>
      </c>
      <c r="AU903" s="47" t="s">
        <v>965</v>
      </c>
      <c r="AV903" s="47" t="s">
        <v>965</v>
      </c>
      <c r="AW903" s="47" t="s">
        <v>20</v>
      </c>
      <c r="AX903" s="47" t="s">
        <v>20</v>
      </c>
      <c r="AY903" s="42">
        <f>COUNTIFS($T903:$AX903,"P")</f>
        <v>14</v>
      </c>
      <c r="AZ903" s="42">
        <f>COUNTIFS($T903:$AX903,"HD")/2</f>
        <v>0</v>
      </c>
      <c r="BA903" s="42">
        <f>COUNTIFS($T903:$AX903,"DO")</f>
        <v>11</v>
      </c>
      <c r="BB903" s="1">
        <f>COUNTIFS($T903:$AX903,"UPL")</f>
        <v>0</v>
      </c>
      <c r="BC903" s="42">
        <f>COUNTIFS($T903:$AX903,"LWP")</f>
        <v>0</v>
      </c>
      <c r="BD903" s="42">
        <f>SUM(COUNTIFS($T903:$AX903,{"PAT","MAT"}))</f>
        <v>0</v>
      </c>
      <c r="BE903" s="42">
        <f>COUNTIFS($T903:$AX903,"HO")</f>
        <v>0</v>
      </c>
      <c r="BF903" s="42">
        <f>COUNTIFS($T903:$AX903,"NA")</f>
        <v>0</v>
      </c>
      <c r="BG903" s="42">
        <f>COUNTIFS($T903:$AX903,"PL")</f>
        <v>1</v>
      </c>
      <c r="BH903" s="42">
        <f>COUNTIFS($T903:$AX903,"CL")</f>
        <v>5</v>
      </c>
      <c r="BI903" s="42">
        <f>COUNTIFS($T903:$AX903,"BL")</f>
        <v>0</v>
      </c>
      <c r="BJ903" s="42">
        <f>COUNTIFS($T903:$AX903,"CO")</f>
        <v>0</v>
      </c>
      <c r="BK903" s="42">
        <f t="shared" si="87"/>
        <v>6</v>
      </c>
      <c r="BL903" s="42">
        <f t="shared" si="88"/>
        <v>0</v>
      </c>
      <c r="BM903" s="42">
        <f t="shared" si="89"/>
        <v>1</v>
      </c>
      <c r="BN903" s="42">
        <f>SUM(AY903:BJ903)+SUM(COUNTIFS(Q903:AX903,{"TERM","RESIGNED"}))</f>
        <v>31</v>
      </c>
      <c r="BO903" s="1" t="s">
        <v>45</v>
      </c>
      <c r="BP903" s="42" t="s">
        <v>1215</v>
      </c>
      <c r="BQ903" s="34"/>
    </row>
    <row r="904" spans="1:69" x14ac:dyDescent="0.25">
      <c r="A904" s="32">
        <f t="shared" si="90"/>
        <v>902</v>
      </c>
      <c r="B904" s="1" t="s">
        <v>36</v>
      </c>
      <c r="C904" s="1">
        <v>19192</v>
      </c>
      <c r="D904" s="27">
        <v>19192</v>
      </c>
      <c r="E904" s="1" t="s">
        <v>945</v>
      </c>
      <c r="F904" s="34" t="s">
        <v>1090</v>
      </c>
      <c r="G904" s="34" t="s">
        <v>123</v>
      </c>
      <c r="H904" s="30">
        <v>45138</v>
      </c>
      <c r="I904" s="30" t="s">
        <v>39</v>
      </c>
      <c r="J904" s="30" t="s">
        <v>39</v>
      </c>
      <c r="K904" s="42">
        <f t="shared" ca="1" si="85"/>
        <v>164</v>
      </c>
      <c r="L904" s="44" t="str">
        <f t="shared" si="86"/>
        <v>Billable</v>
      </c>
      <c r="M904" s="34" t="s">
        <v>124</v>
      </c>
      <c r="N904" s="1" t="s">
        <v>41</v>
      </c>
      <c r="O904" s="1" t="s">
        <v>42</v>
      </c>
      <c r="P904" s="1"/>
      <c r="Q904" s="1"/>
      <c r="R904" s="1" t="s">
        <v>43</v>
      </c>
      <c r="S904" s="33" t="s">
        <v>366</v>
      </c>
      <c r="T904" s="47" t="s">
        <v>965</v>
      </c>
      <c r="U904" s="47" t="s">
        <v>20</v>
      </c>
      <c r="V904" s="47" t="s">
        <v>20</v>
      </c>
      <c r="W904" s="47" t="s">
        <v>965</v>
      </c>
      <c r="X904" s="47" t="s">
        <v>965</v>
      </c>
      <c r="Y904" s="47" t="s">
        <v>965</v>
      </c>
      <c r="Z904" s="47" t="s">
        <v>965</v>
      </c>
      <c r="AA904" s="47" t="s">
        <v>965</v>
      </c>
      <c r="AB904" s="47" t="s">
        <v>20</v>
      </c>
      <c r="AC904" s="47" t="s">
        <v>20</v>
      </c>
      <c r="AD904" s="47" t="s">
        <v>965</v>
      </c>
      <c r="AE904" s="47" t="s">
        <v>965</v>
      </c>
      <c r="AF904" s="47" t="s">
        <v>965</v>
      </c>
      <c r="AG904" s="47" t="s">
        <v>965</v>
      </c>
      <c r="AH904" s="47" t="s">
        <v>965</v>
      </c>
      <c r="AI904" s="47" t="s">
        <v>20</v>
      </c>
      <c r="AJ904" s="47" t="s">
        <v>20</v>
      </c>
      <c r="AK904" s="47" t="s">
        <v>965</v>
      </c>
      <c r="AL904" s="47" t="s">
        <v>965</v>
      </c>
      <c r="AM904" s="47" t="s">
        <v>965</v>
      </c>
      <c r="AN904" s="47" t="s">
        <v>965</v>
      </c>
      <c r="AO904" s="47" t="s">
        <v>965</v>
      </c>
      <c r="AP904" s="47" t="s">
        <v>20</v>
      </c>
      <c r="AQ904" s="47" t="s">
        <v>20</v>
      </c>
      <c r="AR904" s="47" t="s">
        <v>20</v>
      </c>
      <c r="AS904" s="47" t="s">
        <v>965</v>
      </c>
      <c r="AT904" s="47" t="s">
        <v>965</v>
      </c>
      <c r="AU904" s="47" t="s">
        <v>967</v>
      </c>
      <c r="AV904" s="47" t="s">
        <v>967</v>
      </c>
      <c r="AW904" s="47" t="s">
        <v>20</v>
      </c>
      <c r="AX904" s="47" t="s">
        <v>20</v>
      </c>
      <c r="AY904" s="42">
        <f>COUNTIFS($T904:$AX904,"P")</f>
        <v>18</v>
      </c>
      <c r="AZ904" s="42">
        <f>COUNTIFS($T904:$AX904,"HD")/2</f>
        <v>0</v>
      </c>
      <c r="BA904" s="42">
        <f>COUNTIFS($T904:$AX904,"DO")</f>
        <v>11</v>
      </c>
      <c r="BB904" s="1">
        <f>COUNTIFS($T904:$AX904,"UPL")</f>
        <v>0</v>
      </c>
      <c r="BC904" s="42">
        <f>COUNTIFS($T904:$AX904,"LWP")</f>
        <v>0</v>
      </c>
      <c r="BD904" s="42">
        <f>SUM(COUNTIFS($T904:$AX904,{"PAT","MAT"}))</f>
        <v>0</v>
      </c>
      <c r="BE904" s="42">
        <f>COUNTIFS($T904:$AX904,"HO")</f>
        <v>0</v>
      </c>
      <c r="BF904" s="42">
        <f>COUNTIFS($T904:$AX904,"NA")</f>
        <v>0</v>
      </c>
      <c r="BG904" s="42">
        <f>COUNTIFS($T904:$AX904,"PL")</f>
        <v>0</v>
      </c>
      <c r="BH904" s="42">
        <f>COUNTIFS($T904:$AX904,"CL")</f>
        <v>2</v>
      </c>
      <c r="BI904" s="42">
        <f>COUNTIFS($T904:$AX904,"BL")</f>
        <v>0</v>
      </c>
      <c r="BJ904" s="42">
        <f>COUNTIFS($T904:$AX904,"CO")</f>
        <v>0</v>
      </c>
      <c r="BK904" s="42">
        <f t="shared" si="87"/>
        <v>2</v>
      </c>
      <c r="BL904" s="42">
        <f t="shared" si="88"/>
        <v>1</v>
      </c>
      <c r="BM904" s="42">
        <f t="shared" si="89"/>
        <v>1</v>
      </c>
      <c r="BN904" s="42">
        <f>SUM(AY904:BJ904)+SUM(COUNTIFS(Q904:AX904,{"TERM","RESIGNED"}))</f>
        <v>31</v>
      </c>
      <c r="BO904" s="1" t="s">
        <v>45</v>
      </c>
      <c r="BP904" s="42" t="s">
        <v>1023</v>
      </c>
      <c r="BQ904" s="34"/>
    </row>
    <row r="905" spans="1:69" x14ac:dyDescent="0.25">
      <c r="A905" s="32">
        <f t="shared" si="90"/>
        <v>903</v>
      </c>
      <c r="B905" s="1" t="s">
        <v>36</v>
      </c>
      <c r="C905" s="1">
        <v>19196</v>
      </c>
      <c r="D905" s="27">
        <v>19196</v>
      </c>
      <c r="E905" s="1" t="s">
        <v>945</v>
      </c>
      <c r="F905" s="34" t="s">
        <v>1092</v>
      </c>
      <c r="G905" s="34" t="s">
        <v>55</v>
      </c>
      <c r="H905" s="30">
        <v>45142</v>
      </c>
      <c r="I905" s="30" t="s">
        <v>39</v>
      </c>
      <c r="J905" s="30" t="s">
        <v>39</v>
      </c>
      <c r="K905" s="42">
        <f t="shared" ca="1" si="85"/>
        <v>160</v>
      </c>
      <c r="L905" s="44" t="str">
        <f t="shared" si="86"/>
        <v>Non Billable</v>
      </c>
      <c r="M905" s="34" t="s">
        <v>56</v>
      </c>
      <c r="N905" s="1" t="s">
        <v>41</v>
      </c>
      <c r="O905" s="1" t="s">
        <v>42</v>
      </c>
      <c r="P905" s="1"/>
      <c r="Q905" s="1"/>
      <c r="R905" s="1" t="s">
        <v>43</v>
      </c>
      <c r="S905" s="33" t="s">
        <v>103</v>
      </c>
      <c r="T905" s="47" t="s">
        <v>965</v>
      </c>
      <c r="U905" s="47" t="s">
        <v>20</v>
      </c>
      <c r="V905" s="47" t="s">
        <v>20</v>
      </c>
      <c r="W905" s="47" t="s">
        <v>965</v>
      </c>
      <c r="X905" s="47" t="s">
        <v>965</v>
      </c>
      <c r="Y905" s="47" t="s">
        <v>965</v>
      </c>
      <c r="Z905" s="47" t="s">
        <v>965</v>
      </c>
      <c r="AA905" s="47" t="s">
        <v>965</v>
      </c>
      <c r="AB905" s="47" t="s">
        <v>20</v>
      </c>
      <c r="AC905" s="47" t="s">
        <v>20</v>
      </c>
      <c r="AD905" s="47" t="s">
        <v>965</v>
      </c>
      <c r="AE905" s="47" t="s">
        <v>965</v>
      </c>
      <c r="AF905" s="47" t="s">
        <v>965</v>
      </c>
      <c r="AG905" s="47" t="s">
        <v>965</v>
      </c>
      <c r="AH905" s="47" t="s">
        <v>965</v>
      </c>
      <c r="AI905" s="47" t="s">
        <v>20</v>
      </c>
      <c r="AJ905" s="47" t="s">
        <v>20</v>
      </c>
      <c r="AK905" s="47" t="s">
        <v>965</v>
      </c>
      <c r="AL905" s="47" t="s">
        <v>965</v>
      </c>
      <c r="AM905" s="47" t="s">
        <v>965</v>
      </c>
      <c r="AN905" s="47" t="s">
        <v>965</v>
      </c>
      <c r="AO905" s="47" t="s">
        <v>965</v>
      </c>
      <c r="AP905" s="47" t="s">
        <v>20</v>
      </c>
      <c r="AQ905" s="47" t="s">
        <v>20</v>
      </c>
      <c r="AR905" s="47" t="s">
        <v>20</v>
      </c>
      <c r="AS905" s="47" t="s">
        <v>965</v>
      </c>
      <c r="AT905" s="47" t="s">
        <v>966</v>
      </c>
      <c r="AU905" s="47" t="s">
        <v>967</v>
      </c>
      <c r="AV905" s="47" t="s">
        <v>967</v>
      </c>
      <c r="AW905" s="47" t="s">
        <v>20</v>
      </c>
      <c r="AX905" s="47" t="s">
        <v>20</v>
      </c>
      <c r="AY905" s="42">
        <f>COUNTIFS($T905:$AX905,"P")</f>
        <v>17</v>
      </c>
      <c r="AZ905" s="42">
        <f>COUNTIFS($T905:$AX905,"HD")/2</f>
        <v>0.5</v>
      </c>
      <c r="BA905" s="42">
        <f>COUNTIFS($T905:$AX905,"DO")</f>
        <v>11</v>
      </c>
      <c r="BB905" s="1">
        <f>COUNTIFS($T905:$AX905,"UPL")</f>
        <v>0</v>
      </c>
      <c r="BC905" s="42">
        <f>COUNTIFS($T905:$AX905,"LWP")</f>
        <v>0</v>
      </c>
      <c r="BD905" s="42">
        <f>SUM(COUNTIFS($T905:$AX905,{"PAT","MAT"}))</f>
        <v>0</v>
      </c>
      <c r="BE905" s="42">
        <f>COUNTIFS($T905:$AX905,"HO")</f>
        <v>0</v>
      </c>
      <c r="BF905" s="42">
        <f>COUNTIFS($T905:$AX905,"NA")</f>
        <v>0</v>
      </c>
      <c r="BG905" s="42">
        <f>COUNTIFS($T905:$AX905,"PL")</f>
        <v>0</v>
      </c>
      <c r="BH905" s="42">
        <f>COUNTIFS($T905:$AX905,"CL")</f>
        <v>2</v>
      </c>
      <c r="BI905" s="42">
        <f>COUNTIFS($T905:$AX905,"BL")</f>
        <v>0</v>
      </c>
      <c r="BJ905" s="42">
        <f>COUNTIFS($T905:$AX905,"CO")</f>
        <v>0</v>
      </c>
      <c r="BK905" s="42">
        <f t="shared" si="87"/>
        <v>2</v>
      </c>
      <c r="BL905" s="42">
        <f t="shared" si="88"/>
        <v>1</v>
      </c>
      <c r="BM905" s="42">
        <f t="shared" si="89"/>
        <v>1</v>
      </c>
      <c r="BN905" s="42">
        <f>SUM(AY905:BJ905)+SUM(COUNTIFS(Q905:AX905,{"TERM","RESIGNED"}))</f>
        <v>30.5</v>
      </c>
      <c r="BO905" s="1" t="s">
        <v>45</v>
      </c>
      <c r="BP905" s="42" t="s">
        <v>1215</v>
      </c>
      <c r="BQ905" s="34"/>
    </row>
    <row r="906" spans="1:69" x14ac:dyDescent="0.25">
      <c r="A906" s="32">
        <f t="shared" si="90"/>
        <v>904</v>
      </c>
      <c r="B906" s="1" t="s">
        <v>36</v>
      </c>
      <c r="C906" s="1">
        <v>19199</v>
      </c>
      <c r="D906" s="27">
        <v>19199</v>
      </c>
      <c r="E906" s="1" t="s">
        <v>946</v>
      </c>
      <c r="F906" s="34" t="s">
        <v>1093</v>
      </c>
      <c r="G906" s="34" t="s">
        <v>80</v>
      </c>
      <c r="H906" s="30">
        <v>45142</v>
      </c>
      <c r="I906" s="30" t="s">
        <v>39</v>
      </c>
      <c r="J906" s="30" t="s">
        <v>39</v>
      </c>
      <c r="K906" s="42">
        <f t="shared" ca="1" si="85"/>
        <v>160</v>
      </c>
      <c r="L906" s="44" t="str">
        <f t="shared" si="86"/>
        <v>Non Billable</v>
      </c>
      <c r="M906" s="34" t="s">
        <v>56</v>
      </c>
      <c r="N906" s="1" t="s">
        <v>41</v>
      </c>
      <c r="O906" s="1" t="s">
        <v>42</v>
      </c>
      <c r="P906" s="1"/>
      <c r="Q906" s="1"/>
      <c r="R906" s="1" t="s">
        <v>43</v>
      </c>
      <c r="S906" s="33" t="s">
        <v>194</v>
      </c>
      <c r="T906" s="47" t="s">
        <v>965</v>
      </c>
      <c r="U906" s="47" t="s">
        <v>20</v>
      </c>
      <c r="V906" s="47" t="s">
        <v>20</v>
      </c>
      <c r="W906" s="47" t="s">
        <v>967</v>
      </c>
      <c r="X906" s="47" t="s">
        <v>965</v>
      </c>
      <c r="Y906" s="47" t="s">
        <v>965</v>
      </c>
      <c r="Z906" s="47" t="s">
        <v>965</v>
      </c>
      <c r="AA906" s="47" t="s">
        <v>965</v>
      </c>
      <c r="AB906" s="47" t="s">
        <v>20</v>
      </c>
      <c r="AC906" s="47" t="s">
        <v>20</v>
      </c>
      <c r="AD906" s="47" t="s">
        <v>965</v>
      </c>
      <c r="AE906" s="47" t="s">
        <v>965</v>
      </c>
      <c r="AF906" s="47" t="s">
        <v>965</v>
      </c>
      <c r="AG906" s="47" t="s">
        <v>965</v>
      </c>
      <c r="AH906" s="47" t="s">
        <v>965</v>
      </c>
      <c r="AI906" s="47" t="s">
        <v>20</v>
      </c>
      <c r="AJ906" s="47" t="s">
        <v>20</v>
      </c>
      <c r="AK906" s="47" t="s">
        <v>965</v>
      </c>
      <c r="AL906" s="47" t="s">
        <v>965</v>
      </c>
      <c r="AM906" s="47" t="s">
        <v>965</v>
      </c>
      <c r="AN906" s="47" t="s">
        <v>965</v>
      </c>
      <c r="AO906" s="47" t="s">
        <v>965</v>
      </c>
      <c r="AP906" s="47" t="s">
        <v>20</v>
      </c>
      <c r="AQ906" s="47" t="s">
        <v>20</v>
      </c>
      <c r="AR906" s="47" t="s">
        <v>20</v>
      </c>
      <c r="AS906" s="47" t="s">
        <v>965</v>
      </c>
      <c r="AT906" s="47" t="s">
        <v>965</v>
      </c>
      <c r="AU906" s="47" t="s">
        <v>965</v>
      </c>
      <c r="AV906" s="47" t="s">
        <v>968</v>
      </c>
      <c r="AW906" s="47" t="s">
        <v>20</v>
      </c>
      <c r="AX906" s="47" t="s">
        <v>20</v>
      </c>
      <c r="AY906" s="42">
        <f>COUNTIFS($T906:$AX906,"P")</f>
        <v>18</v>
      </c>
      <c r="AZ906" s="42">
        <f>COUNTIFS($T906:$AX906,"HD")/2</f>
        <v>0</v>
      </c>
      <c r="BA906" s="42">
        <f>COUNTIFS($T906:$AX906,"DO")</f>
        <v>11</v>
      </c>
      <c r="BB906" s="1">
        <f>COUNTIFS($T906:$AX906,"UPL")</f>
        <v>0</v>
      </c>
      <c r="BC906" s="42">
        <f>COUNTIFS($T906:$AX906,"LWP")</f>
        <v>0</v>
      </c>
      <c r="BD906" s="42">
        <f>SUM(COUNTIFS($T906:$AX906,{"PAT","MAT"}))</f>
        <v>0</v>
      </c>
      <c r="BE906" s="42">
        <f>COUNTIFS($T906:$AX906,"HO")</f>
        <v>0</v>
      </c>
      <c r="BF906" s="42">
        <f>COUNTIFS($T906:$AX906,"NA")</f>
        <v>0</v>
      </c>
      <c r="BG906" s="42">
        <f>COUNTIFS($T906:$AX906,"PL")</f>
        <v>1</v>
      </c>
      <c r="BH906" s="42">
        <f>COUNTIFS($T906:$AX906,"CL")</f>
        <v>1</v>
      </c>
      <c r="BI906" s="42">
        <f>COUNTIFS($T906:$AX906,"BL")</f>
        <v>0</v>
      </c>
      <c r="BJ906" s="42">
        <f>COUNTIFS($T906:$AX906,"CO")</f>
        <v>0</v>
      </c>
      <c r="BK906" s="42">
        <f t="shared" si="87"/>
        <v>2</v>
      </c>
      <c r="BL906" s="42">
        <f t="shared" si="88"/>
        <v>1</v>
      </c>
      <c r="BM906" s="42">
        <f t="shared" si="89"/>
        <v>1</v>
      </c>
      <c r="BN906" s="42">
        <f>SUM(AY906:BJ906)+SUM(COUNTIFS(Q906:AX906,{"TERM","RESIGNED"}))</f>
        <v>31</v>
      </c>
      <c r="BO906" s="1" t="s">
        <v>45</v>
      </c>
      <c r="BP906" s="42" t="s">
        <v>1018</v>
      </c>
      <c r="BQ906" s="34"/>
    </row>
    <row r="907" spans="1:69" x14ac:dyDescent="0.25">
      <c r="A907" s="32">
        <f t="shared" si="90"/>
        <v>905</v>
      </c>
      <c r="B907" s="1" t="s">
        <v>36</v>
      </c>
      <c r="C907" s="1">
        <v>19201</v>
      </c>
      <c r="D907" s="27">
        <v>19201</v>
      </c>
      <c r="E907" s="1" t="s">
        <v>946</v>
      </c>
      <c r="F907" s="34" t="s">
        <v>1094</v>
      </c>
      <c r="G907" s="34" t="s">
        <v>80</v>
      </c>
      <c r="H907" s="30">
        <v>45142</v>
      </c>
      <c r="I907" s="30" t="s">
        <v>39</v>
      </c>
      <c r="J907" s="30" t="s">
        <v>39</v>
      </c>
      <c r="K907" s="42">
        <f t="shared" ca="1" si="85"/>
        <v>160</v>
      </c>
      <c r="L907" s="44" t="str">
        <f t="shared" si="86"/>
        <v>Non Billable</v>
      </c>
      <c r="M907" s="34" t="s">
        <v>56</v>
      </c>
      <c r="N907" s="1" t="s">
        <v>41</v>
      </c>
      <c r="O907" s="1" t="s">
        <v>42</v>
      </c>
      <c r="P907" s="1"/>
      <c r="Q907" s="1"/>
      <c r="R907" s="1" t="s">
        <v>43</v>
      </c>
      <c r="S907" s="33" t="s">
        <v>103</v>
      </c>
      <c r="T907" s="47" t="s">
        <v>965</v>
      </c>
      <c r="U907" s="47" t="s">
        <v>20</v>
      </c>
      <c r="V907" s="47" t="s">
        <v>20</v>
      </c>
      <c r="W907" s="47" t="s">
        <v>967</v>
      </c>
      <c r="X907" s="47" t="s">
        <v>967</v>
      </c>
      <c r="Y907" s="47" t="s">
        <v>967</v>
      </c>
      <c r="Z907" s="47" t="s">
        <v>967</v>
      </c>
      <c r="AA907" s="47" t="s">
        <v>968</v>
      </c>
      <c r="AB907" s="47" t="s">
        <v>20</v>
      </c>
      <c r="AC907" s="47" t="s">
        <v>20</v>
      </c>
      <c r="AD907" s="47" t="s">
        <v>965</v>
      </c>
      <c r="AE907" s="47" t="s">
        <v>965</v>
      </c>
      <c r="AF907" s="47" t="s">
        <v>965</v>
      </c>
      <c r="AG907" s="47" t="s">
        <v>965</v>
      </c>
      <c r="AH907" s="47" t="s">
        <v>965</v>
      </c>
      <c r="AI907" s="47" t="s">
        <v>20</v>
      </c>
      <c r="AJ907" s="47" t="s">
        <v>20</v>
      </c>
      <c r="AK907" s="47" t="s">
        <v>965</v>
      </c>
      <c r="AL907" s="47" t="s">
        <v>965</v>
      </c>
      <c r="AM907" s="47" t="s">
        <v>965</v>
      </c>
      <c r="AN907" s="47" t="s">
        <v>965</v>
      </c>
      <c r="AO907" s="47" t="s">
        <v>965</v>
      </c>
      <c r="AP907" s="47" t="s">
        <v>20</v>
      </c>
      <c r="AQ907" s="47" t="s">
        <v>20</v>
      </c>
      <c r="AR907" s="47" t="s">
        <v>20</v>
      </c>
      <c r="AS907" s="47" t="s">
        <v>967</v>
      </c>
      <c r="AT907" s="47" t="s">
        <v>965</v>
      </c>
      <c r="AU907" s="47" t="s">
        <v>965</v>
      </c>
      <c r="AV907" s="47" t="s">
        <v>965</v>
      </c>
      <c r="AW907" s="47" t="s">
        <v>20</v>
      </c>
      <c r="AX907" s="47" t="s">
        <v>20</v>
      </c>
      <c r="AY907" s="42">
        <f>COUNTIFS($T907:$AX907,"P")</f>
        <v>14</v>
      </c>
      <c r="AZ907" s="42">
        <f>COUNTIFS($T907:$AX907,"HD")/2</f>
        <v>0</v>
      </c>
      <c r="BA907" s="42">
        <f>COUNTIFS($T907:$AX907,"DO")</f>
        <v>11</v>
      </c>
      <c r="BB907" s="1">
        <f>COUNTIFS($T907:$AX907,"UPL")</f>
        <v>0</v>
      </c>
      <c r="BC907" s="42">
        <f>COUNTIFS($T907:$AX907,"LWP")</f>
        <v>0</v>
      </c>
      <c r="BD907" s="42">
        <f>SUM(COUNTIFS($T907:$AX907,{"PAT","MAT"}))</f>
        <v>0</v>
      </c>
      <c r="BE907" s="42">
        <f>COUNTIFS($T907:$AX907,"HO")</f>
        <v>0</v>
      </c>
      <c r="BF907" s="42">
        <f>COUNTIFS($T907:$AX907,"NA")</f>
        <v>0</v>
      </c>
      <c r="BG907" s="42">
        <f>COUNTIFS($T907:$AX907,"PL")</f>
        <v>1</v>
      </c>
      <c r="BH907" s="42">
        <f>COUNTIFS($T907:$AX907,"CL")</f>
        <v>5</v>
      </c>
      <c r="BI907" s="42">
        <f>COUNTIFS($T907:$AX907,"BL")</f>
        <v>0</v>
      </c>
      <c r="BJ907" s="42">
        <f>COUNTIFS($T907:$AX907,"CO")</f>
        <v>0</v>
      </c>
      <c r="BK907" s="42">
        <f t="shared" si="87"/>
        <v>6</v>
      </c>
      <c r="BL907" s="42">
        <f t="shared" si="88"/>
        <v>0</v>
      </c>
      <c r="BM907" s="42">
        <f t="shared" si="89"/>
        <v>1</v>
      </c>
      <c r="BN907" s="42">
        <f>SUM(AY907:BJ907)+SUM(COUNTIFS(Q907:AX907,{"TERM","RESIGNED"}))</f>
        <v>31</v>
      </c>
      <c r="BO907" s="1" t="s">
        <v>45</v>
      </c>
      <c r="BP907" s="42" t="s">
        <v>1217</v>
      </c>
      <c r="BQ907" s="34"/>
    </row>
    <row r="908" spans="1:69" x14ac:dyDescent="0.25">
      <c r="A908" s="32">
        <f t="shared" si="90"/>
        <v>906</v>
      </c>
      <c r="B908" s="1" t="s">
        <v>36</v>
      </c>
      <c r="C908" s="1">
        <v>19204</v>
      </c>
      <c r="D908" s="27">
        <v>19204</v>
      </c>
      <c r="E908" s="1" t="s">
        <v>945</v>
      </c>
      <c r="F908" s="34" t="s">
        <v>1095</v>
      </c>
      <c r="G908" s="34" t="s">
        <v>190</v>
      </c>
      <c r="H908" s="30">
        <v>45142</v>
      </c>
      <c r="I908" s="30" t="s">
        <v>39</v>
      </c>
      <c r="J908" s="30" t="s">
        <v>39</v>
      </c>
      <c r="K908" s="42">
        <f t="shared" ca="1" si="85"/>
        <v>160</v>
      </c>
      <c r="L908" s="44" t="str">
        <f t="shared" si="86"/>
        <v>Billable</v>
      </c>
      <c r="M908" s="34" t="s">
        <v>187</v>
      </c>
      <c r="N908" s="1" t="s">
        <v>41</v>
      </c>
      <c r="O908" s="1" t="s">
        <v>42</v>
      </c>
      <c r="P908" s="1"/>
      <c r="Q908" s="1"/>
      <c r="R908" s="1" t="s">
        <v>43</v>
      </c>
      <c r="S908" s="33" t="s">
        <v>188</v>
      </c>
      <c r="T908" s="47" t="s">
        <v>965</v>
      </c>
      <c r="U908" s="47" t="s">
        <v>20</v>
      </c>
      <c r="V908" s="47" t="s">
        <v>20</v>
      </c>
      <c r="W908" s="47" t="s">
        <v>965</v>
      </c>
      <c r="X908" s="47" t="s">
        <v>965</v>
      </c>
      <c r="Y908" s="47" t="s">
        <v>965</v>
      </c>
      <c r="Z908" s="47" t="s">
        <v>965</v>
      </c>
      <c r="AA908" s="47" t="s">
        <v>965</v>
      </c>
      <c r="AB908" s="47" t="s">
        <v>20</v>
      </c>
      <c r="AC908" s="47" t="s">
        <v>20</v>
      </c>
      <c r="AD908" s="47" t="s">
        <v>965</v>
      </c>
      <c r="AE908" s="47" t="s">
        <v>965</v>
      </c>
      <c r="AF908" s="47" t="s">
        <v>965</v>
      </c>
      <c r="AG908" s="47" t="s">
        <v>965</v>
      </c>
      <c r="AH908" s="47" t="s">
        <v>965</v>
      </c>
      <c r="AI908" s="47" t="s">
        <v>20</v>
      </c>
      <c r="AJ908" s="47" t="s">
        <v>20</v>
      </c>
      <c r="AK908" s="47" t="s">
        <v>965</v>
      </c>
      <c r="AL908" s="47" t="s">
        <v>965</v>
      </c>
      <c r="AM908" s="47" t="s">
        <v>965</v>
      </c>
      <c r="AN908" s="47" t="s">
        <v>965</v>
      </c>
      <c r="AO908" s="47" t="s">
        <v>967</v>
      </c>
      <c r="AP908" s="47" t="s">
        <v>20</v>
      </c>
      <c r="AQ908" s="47" t="s">
        <v>20</v>
      </c>
      <c r="AR908" s="47" t="s">
        <v>20</v>
      </c>
      <c r="AS908" s="47" t="s">
        <v>968</v>
      </c>
      <c r="AT908" s="47" t="s">
        <v>968</v>
      </c>
      <c r="AU908" s="47" t="s">
        <v>968</v>
      </c>
      <c r="AV908" s="47" t="s">
        <v>968</v>
      </c>
      <c r="AW908" s="47" t="s">
        <v>20</v>
      </c>
      <c r="AX908" s="47" t="s">
        <v>20</v>
      </c>
      <c r="AY908" s="42">
        <f>COUNTIFS($T908:$AX908,"P")</f>
        <v>15</v>
      </c>
      <c r="AZ908" s="42">
        <f>COUNTIFS($T908:$AX908,"HD")/2</f>
        <v>0</v>
      </c>
      <c r="BA908" s="42">
        <f>COUNTIFS($T908:$AX908,"DO")</f>
        <v>11</v>
      </c>
      <c r="BB908" s="1">
        <f>COUNTIFS($T908:$AX908,"UPL")</f>
        <v>0</v>
      </c>
      <c r="BC908" s="42">
        <f>COUNTIFS($T908:$AX908,"LWP")</f>
        <v>0</v>
      </c>
      <c r="BD908" s="42">
        <f>SUM(COUNTIFS($T908:$AX908,{"PAT","MAT"}))</f>
        <v>0</v>
      </c>
      <c r="BE908" s="42">
        <f>COUNTIFS($T908:$AX908,"HO")</f>
        <v>0</v>
      </c>
      <c r="BF908" s="42">
        <f>COUNTIFS($T908:$AX908,"NA")</f>
        <v>0</v>
      </c>
      <c r="BG908" s="42">
        <f>COUNTIFS($T908:$AX908,"PL")</f>
        <v>4</v>
      </c>
      <c r="BH908" s="42">
        <f>COUNTIFS($T908:$AX908,"CL")</f>
        <v>1</v>
      </c>
      <c r="BI908" s="42">
        <f>COUNTIFS($T908:$AX908,"BL")</f>
        <v>0</v>
      </c>
      <c r="BJ908" s="42">
        <f>COUNTIFS($T908:$AX908,"CO")</f>
        <v>0</v>
      </c>
      <c r="BK908" s="42">
        <f t="shared" si="87"/>
        <v>5</v>
      </c>
      <c r="BL908" s="42">
        <f t="shared" si="88"/>
        <v>0</v>
      </c>
      <c r="BM908" s="42">
        <f t="shared" si="89"/>
        <v>1</v>
      </c>
      <c r="BN908" s="42">
        <f>SUM(AY908:BJ908)+SUM(COUNTIFS(Q908:AX908,{"TERM","RESIGNED"}))</f>
        <v>31</v>
      </c>
      <c r="BO908" s="1" t="s">
        <v>45</v>
      </c>
      <c r="BP908" s="42" t="s">
        <v>1020</v>
      </c>
      <c r="BQ908" s="34"/>
    </row>
    <row r="909" spans="1:69" x14ac:dyDescent="0.25">
      <c r="A909" s="32">
        <f t="shared" si="90"/>
        <v>907</v>
      </c>
      <c r="B909" s="1" t="s">
        <v>36</v>
      </c>
      <c r="C909" s="1">
        <v>19207</v>
      </c>
      <c r="D909" s="27">
        <v>19207</v>
      </c>
      <c r="E909" s="1" t="s">
        <v>946</v>
      </c>
      <c r="F909" s="34" t="s">
        <v>1096</v>
      </c>
      <c r="G909" s="34" t="s">
        <v>190</v>
      </c>
      <c r="H909" s="30">
        <v>45142</v>
      </c>
      <c r="I909" s="30" t="s">
        <v>39</v>
      </c>
      <c r="J909" s="30" t="s">
        <v>39</v>
      </c>
      <c r="K909" s="42">
        <f t="shared" ca="1" si="85"/>
        <v>160</v>
      </c>
      <c r="L909" s="44" t="str">
        <f t="shared" si="86"/>
        <v>Billable</v>
      </c>
      <c r="M909" s="34" t="s">
        <v>187</v>
      </c>
      <c r="N909" s="1" t="s">
        <v>41</v>
      </c>
      <c r="O909" s="1" t="s">
        <v>42</v>
      </c>
      <c r="P909" s="1"/>
      <c r="Q909" s="1"/>
      <c r="R909" s="1" t="s">
        <v>43</v>
      </c>
      <c r="S909" s="33" t="s">
        <v>302</v>
      </c>
      <c r="T909" s="47" t="s">
        <v>965</v>
      </c>
      <c r="U909" s="47" t="s">
        <v>20</v>
      </c>
      <c r="V909" s="47" t="s">
        <v>20</v>
      </c>
      <c r="W909" s="47" t="s">
        <v>968</v>
      </c>
      <c r="X909" s="47" t="s">
        <v>965</v>
      </c>
      <c r="Y909" s="47" t="s">
        <v>965</v>
      </c>
      <c r="Z909" s="47" t="s">
        <v>965</v>
      </c>
      <c r="AA909" s="47" t="s">
        <v>968</v>
      </c>
      <c r="AB909" s="47" t="s">
        <v>20</v>
      </c>
      <c r="AC909" s="47" t="s">
        <v>20</v>
      </c>
      <c r="AD909" s="47" t="s">
        <v>965</v>
      </c>
      <c r="AE909" s="47" t="s">
        <v>965</v>
      </c>
      <c r="AF909" s="47" t="s">
        <v>965</v>
      </c>
      <c r="AG909" s="47" t="s">
        <v>965</v>
      </c>
      <c r="AH909" s="47" t="s">
        <v>965</v>
      </c>
      <c r="AI909" s="47" t="s">
        <v>20</v>
      </c>
      <c r="AJ909" s="47" t="s">
        <v>20</v>
      </c>
      <c r="AK909" s="47" t="s">
        <v>965</v>
      </c>
      <c r="AL909" s="47" t="s">
        <v>965</v>
      </c>
      <c r="AM909" s="47" t="s">
        <v>965</v>
      </c>
      <c r="AN909" s="47" t="s">
        <v>965</v>
      </c>
      <c r="AO909" s="47" t="s">
        <v>965</v>
      </c>
      <c r="AP909" s="47" t="s">
        <v>20</v>
      </c>
      <c r="AQ909" s="47" t="s">
        <v>20</v>
      </c>
      <c r="AR909" s="47" t="s">
        <v>20</v>
      </c>
      <c r="AS909" s="47" t="s">
        <v>967</v>
      </c>
      <c r="AT909" s="47" t="s">
        <v>967</v>
      </c>
      <c r="AU909" s="47" t="s">
        <v>967</v>
      </c>
      <c r="AV909" s="47" t="s">
        <v>965</v>
      </c>
      <c r="AW909" s="47" t="s">
        <v>20</v>
      </c>
      <c r="AX909" s="47" t="s">
        <v>20</v>
      </c>
      <c r="AY909" s="42">
        <f>COUNTIFS($T909:$AX909,"P")</f>
        <v>15</v>
      </c>
      <c r="AZ909" s="42">
        <f>COUNTIFS($T909:$AX909,"HD")/2</f>
        <v>0</v>
      </c>
      <c r="BA909" s="42">
        <f>COUNTIFS($T909:$AX909,"DO")</f>
        <v>11</v>
      </c>
      <c r="BB909" s="1">
        <f>COUNTIFS($T909:$AX909,"UPL")</f>
        <v>0</v>
      </c>
      <c r="BC909" s="42">
        <f>COUNTIFS($T909:$AX909,"LWP")</f>
        <v>0</v>
      </c>
      <c r="BD909" s="42">
        <f>SUM(COUNTIFS($T909:$AX909,{"PAT","MAT"}))</f>
        <v>0</v>
      </c>
      <c r="BE909" s="42">
        <f>COUNTIFS($T909:$AX909,"HO")</f>
        <v>0</v>
      </c>
      <c r="BF909" s="42">
        <f>COUNTIFS($T909:$AX909,"NA")</f>
        <v>0</v>
      </c>
      <c r="BG909" s="42">
        <f>COUNTIFS($T909:$AX909,"PL")</f>
        <v>2</v>
      </c>
      <c r="BH909" s="42">
        <f>COUNTIFS($T909:$AX909,"CL")</f>
        <v>3</v>
      </c>
      <c r="BI909" s="42">
        <f>COUNTIFS($T909:$AX909,"BL")</f>
        <v>0</v>
      </c>
      <c r="BJ909" s="42">
        <f>COUNTIFS($T909:$AX909,"CO")</f>
        <v>0</v>
      </c>
      <c r="BK909" s="42">
        <f t="shared" si="87"/>
        <v>5</v>
      </c>
      <c r="BL909" s="42">
        <f t="shared" si="88"/>
        <v>0</v>
      </c>
      <c r="BM909" s="42">
        <f t="shared" si="89"/>
        <v>1</v>
      </c>
      <c r="BN909" s="42">
        <f>SUM(AY909:BJ909)+SUM(COUNTIFS(Q909:AX909,{"TERM","RESIGNED"}))</f>
        <v>31</v>
      </c>
      <c r="BO909" s="1" t="s">
        <v>45</v>
      </c>
      <c r="BP909" s="42" t="s">
        <v>1019</v>
      </c>
      <c r="BQ909" s="34"/>
    </row>
    <row r="910" spans="1:69" x14ac:dyDescent="0.25">
      <c r="A910" s="32">
        <f t="shared" si="90"/>
        <v>908</v>
      </c>
      <c r="B910" s="1" t="s">
        <v>36</v>
      </c>
      <c r="C910" s="1">
        <v>19212</v>
      </c>
      <c r="D910" s="27">
        <v>19212</v>
      </c>
      <c r="E910" s="1" t="s">
        <v>946</v>
      </c>
      <c r="F910" s="34" t="s">
        <v>1097</v>
      </c>
      <c r="G910" s="34" t="s">
        <v>123</v>
      </c>
      <c r="H910" s="30">
        <v>45142</v>
      </c>
      <c r="I910" s="30" t="s">
        <v>39</v>
      </c>
      <c r="J910" s="30" t="s">
        <v>39</v>
      </c>
      <c r="K910" s="42">
        <f t="shared" ca="1" si="85"/>
        <v>160</v>
      </c>
      <c r="L910" s="44" t="str">
        <f t="shared" si="86"/>
        <v>Billable</v>
      </c>
      <c r="M910" s="34" t="s">
        <v>124</v>
      </c>
      <c r="N910" s="1" t="s">
        <v>41</v>
      </c>
      <c r="O910" s="1" t="s">
        <v>42</v>
      </c>
      <c r="P910" s="1"/>
      <c r="Q910" s="1"/>
      <c r="R910" s="1" t="s">
        <v>43</v>
      </c>
      <c r="S910" s="33" t="s">
        <v>253</v>
      </c>
      <c r="T910" s="47" t="s">
        <v>965</v>
      </c>
      <c r="U910" s="47" t="s">
        <v>20</v>
      </c>
      <c r="V910" s="47" t="s">
        <v>20</v>
      </c>
      <c r="W910" s="47" t="s">
        <v>965</v>
      </c>
      <c r="X910" s="47" t="s">
        <v>22</v>
      </c>
      <c r="Y910" s="47" t="s">
        <v>22</v>
      </c>
      <c r="Z910" s="47" t="s">
        <v>965</v>
      </c>
      <c r="AA910" s="47" t="s">
        <v>965</v>
      </c>
      <c r="AB910" s="47" t="s">
        <v>20</v>
      </c>
      <c r="AC910" s="47" t="s">
        <v>20</v>
      </c>
      <c r="AD910" s="47" t="s">
        <v>965</v>
      </c>
      <c r="AE910" s="47" t="s">
        <v>965</v>
      </c>
      <c r="AF910" s="47" t="s">
        <v>965</v>
      </c>
      <c r="AG910" s="47" t="s">
        <v>965</v>
      </c>
      <c r="AH910" s="47" t="s">
        <v>965</v>
      </c>
      <c r="AI910" s="47" t="s">
        <v>20</v>
      </c>
      <c r="AJ910" s="47" t="s">
        <v>20</v>
      </c>
      <c r="AK910" s="47" t="s">
        <v>965</v>
      </c>
      <c r="AL910" s="47" t="s">
        <v>965</v>
      </c>
      <c r="AM910" s="47" t="s">
        <v>965</v>
      </c>
      <c r="AN910" s="47" t="s">
        <v>965</v>
      </c>
      <c r="AO910" s="47" t="s">
        <v>965</v>
      </c>
      <c r="AP910" s="47" t="s">
        <v>20</v>
      </c>
      <c r="AQ910" s="47" t="s">
        <v>20</v>
      </c>
      <c r="AR910" s="47" t="s">
        <v>20</v>
      </c>
      <c r="AS910" s="47" t="s">
        <v>965</v>
      </c>
      <c r="AT910" s="47" t="s">
        <v>965</v>
      </c>
      <c r="AU910" s="47" t="s">
        <v>965</v>
      </c>
      <c r="AV910" s="47" t="s">
        <v>965</v>
      </c>
      <c r="AW910" s="47" t="s">
        <v>20</v>
      </c>
      <c r="AX910" s="47" t="s">
        <v>20</v>
      </c>
      <c r="AY910" s="42">
        <f>COUNTIFS($T910:$AX910,"P")</f>
        <v>18</v>
      </c>
      <c r="AZ910" s="42">
        <f>COUNTIFS($T910:$AX910,"HD")/2</f>
        <v>0</v>
      </c>
      <c r="BA910" s="42">
        <f>COUNTIFS($T910:$AX910,"DO")</f>
        <v>11</v>
      </c>
      <c r="BB910" s="1">
        <f>COUNTIFS($T910:$AX910,"UPL")</f>
        <v>0</v>
      </c>
      <c r="BC910" s="42">
        <f>COUNTIFS($T910:$AX910,"LWP")</f>
        <v>2</v>
      </c>
      <c r="BD910" s="42">
        <f>SUM(COUNTIFS($T910:$AX910,{"PAT","MAT"}))</f>
        <v>0</v>
      </c>
      <c r="BE910" s="42">
        <f>COUNTIFS($T910:$AX910,"HO")</f>
        <v>0</v>
      </c>
      <c r="BF910" s="42">
        <f>COUNTIFS($T910:$AX910,"NA")</f>
        <v>0</v>
      </c>
      <c r="BG910" s="42">
        <f>COUNTIFS($T910:$AX910,"PL")</f>
        <v>0</v>
      </c>
      <c r="BH910" s="42">
        <f>COUNTIFS($T910:$AX910,"CL")</f>
        <v>0</v>
      </c>
      <c r="BI910" s="42">
        <f>COUNTIFS($T910:$AX910,"BL")</f>
        <v>0</v>
      </c>
      <c r="BJ910" s="42">
        <f>COUNTIFS($T910:$AX910,"CO")</f>
        <v>0</v>
      </c>
      <c r="BK910" s="42">
        <f t="shared" si="87"/>
        <v>0</v>
      </c>
      <c r="BL910" s="42">
        <f t="shared" si="88"/>
        <v>1</v>
      </c>
      <c r="BM910" s="42">
        <f t="shared" si="89"/>
        <v>1</v>
      </c>
      <c r="BN910" s="42">
        <f>SUM(AY910:BJ910)+SUM(COUNTIFS(Q910:AX910,{"TERM","RESIGNED"}))</f>
        <v>31</v>
      </c>
      <c r="BO910" s="1" t="s">
        <v>45</v>
      </c>
      <c r="BP910" s="42" t="s">
        <v>1018</v>
      </c>
      <c r="BQ910" s="34"/>
    </row>
    <row r="911" spans="1:69" x14ac:dyDescent="0.25">
      <c r="A911" s="32">
        <f t="shared" si="90"/>
        <v>909</v>
      </c>
      <c r="B911" s="1" t="s">
        <v>36</v>
      </c>
      <c r="C911" s="1">
        <v>19215</v>
      </c>
      <c r="D911" s="27">
        <v>19215</v>
      </c>
      <c r="E911" s="1" t="s">
        <v>946</v>
      </c>
      <c r="F911" s="34" t="s">
        <v>1098</v>
      </c>
      <c r="G911" s="34" t="s">
        <v>123</v>
      </c>
      <c r="H911" s="30">
        <v>45142</v>
      </c>
      <c r="I911" s="30" t="s">
        <v>39</v>
      </c>
      <c r="J911" s="30" t="s">
        <v>39</v>
      </c>
      <c r="K911" s="42">
        <f t="shared" ca="1" si="85"/>
        <v>160</v>
      </c>
      <c r="L911" s="44" t="str">
        <f t="shared" si="86"/>
        <v>Billable</v>
      </c>
      <c r="M911" s="34" t="s">
        <v>124</v>
      </c>
      <c r="N911" s="1" t="s">
        <v>41</v>
      </c>
      <c r="O911" s="1" t="s">
        <v>42</v>
      </c>
      <c r="P911" s="1"/>
      <c r="Q911" s="1"/>
      <c r="R911" s="1" t="s">
        <v>43</v>
      </c>
      <c r="S911" s="33" t="s">
        <v>253</v>
      </c>
      <c r="T911" s="47" t="s">
        <v>965</v>
      </c>
      <c r="U911" s="47" t="s">
        <v>20</v>
      </c>
      <c r="V911" s="47" t="s">
        <v>20</v>
      </c>
      <c r="W911" s="47" t="s">
        <v>967</v>
      </c>
      <c r="X911" s="47" t="s">
        <v>965</v>
      </c>
      <c r="Y911" s="47" t="s">
        <v>965</v>
      </c>
      <c r="Z911" s="47" t="s">
        <v>965</v>
      </c>
      <c r="AA911" s="47" t="s">
        <v>965</v>
      </c>
      <c r="AB911" s="47" t="s">
        <v>20</v>
      </c>
      <c r="AC911" s="47" t="s">
        <v>20</v>
      </c>
      <c r="AD911" s="47" t="s">
        <v>965</v>
      </c>
      <c r="AE911" s="47" t="s">
        <v>965</v>
      </c>
      <c r="AF911" s="47" t="s">
        <v>965</v>
      </c>
      <c r="AG911" s="47" t="s">
        <v>965</v>
      </c>
      <c r="AH911" s="47" t="s">
        <v>965</v>
      </c>
      <c r="AI911" s="47" t="s">
        <v>20</v>
      </c>
      <c r="AJ911" s="47" t="s">
        <v>20</v>
      </c>
      <c r="AK911" s="47" t="s">
        <v>965</v>
      </c>
      <c r="AL911" s="47" t="s">
        <v>965</v>
      </c>
      <c r="AM911" s="47" t="s">
        <v>965</v>
      </c>
      <c r="AN911" s="47" t="s">
        <v>965</v>
      </c>
      <c r="AO911" s="47" t="s">
        <v>965</v>
      </c>
      <c r="AP911" s="47" t="s">
        <v>20</v>
      </c>
      <c r="AQ911" s="47" t="s">
        <v>20</v>
      </c>
      <c r="AR911" s="47" t="s">
        <v>20</v>
      </c>
      <c r="AS911" s="47" t="s">
        <v>965</v>
      </c>
      <c r="AT911" s="47" t="s">
        <v>967</v>
      </c>
      <c r="AU911" s="47" t="s">
        <v>967</v>
      </c>
      <c r="AV911" s="47" t="s">
        <v>965</v>
      </c>
      <c r="AW911" s="47" t="s">
        <v>20</v>
      </c>
      <c r="AX911" s="47" t="s">
        <v>20</v>
      </c>
      <c r="AY911" s="42">
        <f>COUNTIFS($T911:$AX911,"P")</f>
        <v>17</v>
      </c>
      <c r="AZ911" s="42">
        <f>COUNTIFS($T911:$AX911,"HD")/2</f>
        <v>0</v>
      </c>
      <c r="BA911" s="42">
        <f>COUNTIFS($T911:$AX911,"DO")</f>
        <v>11</v>
      </c>
      <c r="BB911" s="1">
        <f>COUNTIFS($T911:$AX911,"UPL")</f>
        <v>0</v>
      </c>
      <c r="BC911" s="42">
        <f>COUNTIFS($T911:$AX911,"LWP")</f>
        <v>0</v>
      </c>
      <c r="BD911" s="42">
        <f>SUM(COUNTIFS($T911:$AX911,{"PAT","MAT"}))</f>
        <v>0</v>
      </c>
      <c r="BE911" s="42">
        <f>COUNTIFS($T911:$AX911,"HO")</f>
        <v>0</v>
      </c>
      <c r="BF911" s="42">
        <f>COUNTIFS($T911:$AX911,"NA")</f>
        <v>0</v>
      </c>
      <c r="BG911" s="42">
        <f>COUNTIFS($T911:$AX911,"PL")</f>
        <v>0</v>
      </c>
      <c r="BH911" s="42">
        <f>COUNTIFS($T911:$AX911,"CL")</f>
        <v>3</v>
      </c>
      <c r="BI911" s="42">
        <f>COUNTIFS($T911:$AX911,"BL")</f>
        <v>0</v>
      </c>
      <c r="BJ911" s="42">
        <f>COUNTIFS($T911:$AX911,"CO")</f>
        <v>0</v>
      </c>
      <c r="BK911" s="42">
        <f t="shared" si="87"/>
        <v>3</v>
      </c>
      <c r="BL911" s="42">
        <f t="shared" si="88"/>
        <v>1</v>
      </c>
      <c r="BM911" s="42">
        <f t="shared" si="89"/>
        <v>1</v>
      </c>
      <c r="BN911" s="42">
        <f>SUM(AY911:BJ911)+SUM(COUNTIFS(Q911:AX911,{"TERM","RESIGNED"}))</f>
        <v>31</v>
      </c>
      <c r="BO911" s="1" t="s">
        <v>45</v>
      </c>
      <c r="BP911" s="42" t="s">
        <v>1018</v>
      </c>
      <c r="BQ911" s="34"/>
    </row>
    <row r="912" spans="1:69" x14ac:dyDescent="0.25">
      <c r="A912" s="32">
        <f t="shared" si="90"/>
        <v>910</v>
      </c>
      <c r="B912" s="1" t="s">
        <v>36</v>
      </c>
      <c r="C912" s="1">
        <v>19217</v>
      </c>
      <c r="D912" s="27">
        <v>19217</v>
      </c>
      <c r="E912" s="1" t="s">
        <v>945</v>
      </c>
      <c r="F912" s="34" t="s">
        <v>1099</v>
      </c>
      <c r="G912" s="34" t="s">
        <v>123</v>
      </c>
      <c r="H912" s="30">
        <v>45142</v>
      </c>
      <c r="I912" s="30" t="s">
        <v>39</v>
      </c>
      <c r="J912" s="30" t="s">
        <v>39</v>
      </c>
      <c r="K912" s="42">
        <f t="shared" ca="1" si="85"/>
        <v>160</v>
      </c>
      <c r="L912" s="44" t="str">
        <f t="shared" si="86"/>
        <v>Billable</v>
      </c>
      <c r="M912" s="34" t="s">
        <v>124</v>
      </c>
      <c r="N912" s="1" t="s">
        <v>41</v>
      </c>
      <c r="O912" s="1" t="s">
        <v>42</v>
      </c>
      <c r="P912" s="1"/>
      <c r="Q912" s="1"/>
      <c r="R912" s="1" t="s">
        <v>43</v>
      </c>
      <c r="S912" s="33" t="s">
        <v>253</v>
      </c>
      <c r="T912" s="47" t="s">
        <v>965</v>
      </c>
      <c r="U912" s="47" t="s">
        <v>20</v>
      </c>
      <c r="V912" s="47" t="s">
        <v>20</v>
      </c>
      <c r="W912" s="47" t="s">
        <v>965</v>
      </c>
      <c r="X912" s="47" t="s">
        <v>965</v>
      </c>
      <c r="Y912" s="47" t="s">
        <v>965</v>
      </c>
      <c r="Z912" s="47" t="s">
        <v>965</v>
      </c>
      <c r="AA912" s="47" t="s">
        <v>965</v>
      </c>
      <c r="AB912" s="47" t="s">
        <v>20</v>
      </c>
      <c r="AC912" s="47" t="s">
        <v>20</v>
      </c>
      <c r="AD912" s="47" t="s">
        <v>965</v>
      </c>
      <c r="AE912" s="47" t="s">
        <v>965</v>
      </c>
      <c r="AF912" s="47" t="s">
        <v>965</v>
      </c>
      <c r="AG912" s="47" t="s">
        <v>967</v>
      </c>
      <c r="AH912" s="47" t="s">
        <v>967</v>
      </c>
      <c r="AI912" s="47" t="s">
        <v>20</v>
      </c>
      <c r="AJ912" s="47" t="s">
        <v>20</v>
      </c>
      <c r="AK912" s="47" t="s">
        <v>965</v>
      </c>
      <c r="AL912" s="47" t="s">
        <v>965</v>
      </c>
      <c r="AM912" s="47" t="s">
        <v>965</v>
      </c>
      <c r="AN912" s="47" t="s">
        <v>965</v>
      </c>
      <c r="AO912" s="47" t="s">
        <v>965</v>
      </c>
      <c r="AP912" s="47" t="s">
        <v>20</v>
      </c>
      <c r="AQ912" s="47" t="s">
        <v>20</v>
      </c>
      <c r="AR912" s="47" t="s">
        <v>20</v>
      </c>
      <c r="AS912" s="47" t="s">
        <v>968</v>
      </c>
      <c r="AT912" s="47" t="s">
        <v>968</v>
      </c>
      <c r="AU912" s="47" t="s">
        <v>965</v>
      </c>
      <c r="AV912" s="47" t="s">
        <v>967</v>
      </c>
      <c r="AW912" s="47" t="s">
        <v>20</v>
      </c>
      <c r="AX912" s="47" t="s">
        <v>20</v>
      </c>
      <c r="AY912" s="42">
        <f>COUNTIFS($T912:$AX912,"P")</f>
        <v>15</v>
      </c>
      <c r="AZ912" s="42">
        <f>COUNTIFS($T912:$AX912,"HD")/2</f>
        <v>0</v>
      </c>
      <c r="BA912" s="42">
        <f>COUNTIFS($T912:$AX912,"DO")</f>
        <v>11</v>
      </c>
      <c r="BB912" s="1">
        <f>COUNTIFS($T912:$AX912,"UPL")</f>
        <v>0</v>
      </c>
      <c r="BC912" s="42">
        <f>COUNTIFS($T912:$AX912,"LWP")</f>
        <v>0</v>
      </c>
      <c r="BD912" s="42">
        <f>SUM(COUNTIFS($T912:$AX912,{"PAT","MAT"}))</f>
        <v>0</v>
      </c>
      <c r="BE912" s="42">
        <f>COUNTIFS($T912:$AX912,"HO")</f>
        <v>0</v>
      </c>
      <c r="BF912" s="42">
        <f>COUNTIFS($T912:$AX912,"NA")</f>
        <v>0</v>
      </c>
      <c r="BG912" s="42">
        <f>COUNTIFS($T912:$AX912,"PL")</f>
        <v>2</v>
      </c>
      <c r="BH912" s="42">
        <f>COUNTIFS($T912:$AX912,"CL")</f>
        <v>3</v>
      </c>
      <c r="BI912" s="42">
        <f>COUNTIFS($T912:$AX912,"BL")</f>
        <v>0</v>
      </c>
      <c r="BJ912" s="42">
        <f>COUNTIFS($T912:$AX912,"CO")</f>
        <v>0</v>
      </c>
      <c r="BK912" s="42">
        <f t="shared" si="87"/>
        <v>5</v>
      </c>
      <c r="BL912" s="42">
        <f t="shared" si="88"/>
        <v>0</v>
      </c>
      <c r="BM912" s="42">
        <f t="shared" si="89"/>
        <v>1</v>
      </c>
      <c r="BN912" s="42">
        <f>SUM(AY912:BJ912)+SUM(COUNTIFS(Q912:AX912,{"TERM","RESIGNED"}))</f>
        <v>31</v>
      </c>
      <c r="BO912" s="1" t="s">
        <v>45</v>
      </c>
      <c r="BP912" s="42" t="s">
        <v>1018</v>
      </c>
      <c r="BQ912" s="34"/>
    </row>
    <row r="913" spans="1:69" x14ac:dyDescent="0.25">
      <c r="A913" s="32">
        <f t="shared" si="90"/>
        <v>911</v>
      </c>
      <c r="B913" s="1" t="s">
        <v>36</v>
      </c>
      <c r="C913" s="1">
        <v>19221</v>
      </c>
      <c r="D913" s="27">
        <v>19221</v>
      </c>
      <c r="E913" s="1" t="s">
        <v>946</v>
      </c>
      <c r="F913" s="34" t="s">
        <v>1100</v>
      </c>
      <c r="G913" s="34" t="s">
        <v>162</v>
      </c>
      <c r="H913" s="30">
        <v>45142</v>
      </c>
      <c r="I913" s="30" t="s">
        <v>39</v>
      </c>
      <c r="J913" s="30" t="s">
        <v>39</v>
      </c>
      <c r="K913" s="42">
        <f t="shared" ca="1" si="85"/>
        <v>160</v>
      </c>
      <c r="L913" s="44" t="str">
        <f t="shared" si="86"/>
        <v>Billable</v>
      </c>
      <c r="M913" s="34" t="s">
        <v>124</v>
      </c>
      <c r="N913" s="1" t="s">
        <v>41</v>
      </c>
      <c r="O913" s="1" t="s">
        <v>42</v>
      </c>
      <c r="P913" s="1"/>
      <c r="Q913" s="1"/>
      <c r="R913" s="1" t="s">
        <v>43</v>
      </c>
      <c r="S913" s="33" t="s">
        <v>144</v>
      </c>
      <c r="T913" s="47" t="s">
        <v>967</v>
      </c>
      <c r="U913" s="47" t="s">
        <v>20</v>
      </c>
      <c r="V913" s="47" t="s">
        <v>20</v>
      </c>
      <c r="W913" s="47" t="s">
        <v>967</v>
      </c>
      <c r="X913" s="47" t="s">
        <v>967</v>
      </c>
      <c r="Y913" s="47" t="s">
        <v>967</v>
      </c>
      <c r="Z913" s="47" t="s">
        <v>968</v>
      </c>
      <c r="AA913" s="47" t="s">
        <v>968</v>
      </c>
      <c r="AB913" s="47" t="s">
        <v>20</v>
      </c>
      <c r="AC913" s="47" t="s">
        <v>20</v>
      </c>
      <c r="AD913" s="47" t="s">
        <v>968</v>
      </c>
      <c r="AE913" s="47" t="s">
        <v>968</v>
      </c>
      <c r="AF913" s="47" t="s">
        <v>22</v>
      </c>
      <c r="AG913" s="47" t="s">
        <v>22</v>
      </c>
      <c r="AH913" s="47" t="s">
        <v>22</v>
      </c>
      <c r="AI913" s="47" t="s">
        <v>20</v>
      </c>
      <c r="AJ913" s="47" t="s">
        <v>20</v>
      </c>
      <c r="AK913" s="47" t="s">
        <v>22</v>
      </c>
      <c r="AL913" s="47" t="s">
        <v>965</v>
      </c>
      <c r="AM913" s="47" t="s">
        <v>965</v>
      </c>
      <c r="AN913" s="47" t="s">
        <v>965</v>
      </c>
      <c r="AO913" s="47" t="s">
        <v>965</v>
      </c>
      <c r="AP913" s="47" t="s">
        <v>20</v>
      </c>
      <c r="AQ913" s="47" t="s">
        <v>20</v>
      </c>
      <c r="AR913" s="47" t="s">
        <v>20</v>
      </c>
      <c r="AS913" s="47" t="s">
        <v>22</v>
      </c>
      <c r="AT913" s="47" t="s">
        <v>965</v>
      </c>
      <c r="AU913" s="47" t="s">
        <v>965</v>
      </c>
      <c r="AV913" s="47" t="s">
        <v>965</v>
      </c>
      <c r="AW913" s="47" t="s">
        <v>20</v>
      </c>
      <c r="AX913" s="47" t="s">
        <v>20</v>
      </c>
      <c r="AY913" s="42">
        <f>COUNTIFS($T913:$AX913,"P")</f>
        <v>7</v>
      </c>
      <c r="AZ913" s="42">
        <f>COUNTIFS($T913:$AX913,"HD")/2</f>
        <v>0</v>
      </c>
      <c r="BA913" s="42">
        <f>COUNTIFS($T913:$AX913,"DO")</f>
        <v>11</v>
      </c>
      <c r="BB913" s="1">
        <f>COUNTIFS($T913:$AX913,"UPL")</f>
        <v>0</v>
      </c>
      <c r="BC913" s="42">
        <f>COUNTIFS($T913:$AX913,"LWP")</f>
        <v>5</v>
      </c>
      <c r="BD913" s="42">
        <f>SUM(COUNTIFS($T913:$AX913,{"PAT","MAT"}))</f>
        <v>0</v>
      </c>
      <c r="BE913" s="42">
        <f>COUNTIFS($T913:$AX913,"HO")</f>
        <v>0</v>
      </c>
      <c r="BF913" s="42">
        <f>COUNTIFS($T913:$AX913,"NA")</f>
        <v>0</v>
      </c>
      <c r="BG913" s="42">
        <f>COUNTIFS($T913:$AX913,"PL")</f>
        <v>4</v>
      </c>
      <c r="BH913" s="42">
        <f>COUNTIFS($T913:$AX913,"CL")</f>
        <v>4</v>
      </c>
      <c r="BI913" s="42">
        <f>COUNTIFS($T913:$AX913,"BL")</f>
        <v>0</v>
      </c>
      <c r="BJ913" s="42">
        <f>COUNTIFS($T913:$AX913,"CO")</f>
        <v>0</v>
      </c>
      <c r="BK913" s="42">
        <f t="shared" si="87"/>
        <v>8</v>
      </c>
      <c r="BL913" s="42">
        <f t="shared" si="88"/>
        <v>0</v>
      </c>
      <c r="BM913" s="42">
        <f t="shared" si="89"/>
        <v>0</v>
      </c>
      <c r="BN913" s="42">
        <f>SUM(AY913:BJ913)+SUM(COUNTIFS(Q913:AX913,{"TERM","RESIGNED"}))</f>
        <v>31</v>
      </c>
      <c r="BO913" s="1" t="s">
        <v>45</v>
      </c>
      <c r="BP913" s="42" t="s">
        <v>1020</v>
      </c>
      <c r="BQ913" s="34"/>
    </row>
    <row r="914" spans="1:69" x14ac:dyDescent="0.25">
      <c r="A914" s="32">
        <f t="shared" si="90"/>
        <v>912</v>
      </c>
      <c r="B914" s="1" t="s">
        <v>36</v>
      </c>
      <c r="C914" s="1">
        <v>19222</v>
      </c>
      <c r="D914" s="27">
        <v>19222</v>
      </c>
      <c r="E914" s="1" t="s">
        <v>946</v>
      </c>
      <c r="F914" s="34" t="s">
        <v>1091</v>
      </c>
      <c r="G914" s="34" t="s">
        <v>106</v>
      </c>
      <c r="H914" s="30">
        <v>45142</v>
      </c>
      <c r="I914" s="30" t="s">
        <v>39</v>
      </c>
      <c r="J914" s="30" t="s">
        <v>39</v>
      </c>
      <c r="K914" s="42">
        <f t="shared" ca="1" si="85"/>
        <v>160</v>
      </c>
      <c r="L914" s="44" t="str">
        <f t="shared" si="86"/>
        <v>Non Billable</v>
      </c>
      <c r="M914" s="34" t="s">
        <v>47</v>
      </c>
      <c r="N914" s="1" t="s">
        <v>41</v>
      </c>
      <c r="O914" s="1" t="s">
        <v>42</v>
      </c>
      <c r="P914" s="1"/>
      <c r="Q914" s="1"/>
      <c r="R914" s="1" t="s">
        <v>43</v>
      </c>
      <c r="S914" s="33" t="s">
        <v>267</v>
      </c>
      <c r="T914" s="47" t="s">
        <v>965</v>
      </c>
      <c r="U914" s="47" t="s">
        <v>20</v>
      </c>
      <c r="V914" s="47" t="s">
        <v>20</v>
      </c>
      <c r="W914" s="47" t="s">
        <v>965</v>
      </c>
      <c r="X914" s="47" t="s">
        <v>965</v>
      </c>
      <c r="Y914" s="47" t="s">
        <v>965</v>
      </c>
      <c r="Z914" s="47" t="s">
        <v>965</v>
      </c>
      <c r="AA914" s="47" t="s">
        <v>965</v>
      </c>
      <c r="AB914" s="47" t="s">
        <v>20</v>
      </c>
      <c r="AC914" s="47" t="s">
        <v>20</v>
      </c>
      <c r="AD914" s="47" t="s">
        <v>965</v>
      </c>
      <c r="AE914" s="47" t="s">
        <v>965</v>
      </c>
      <c r="AF914" s="47" t="s">
        <v>965</v>
      </c>
      <c r="AG914" s="47" t="s">
        <v>965</v>
      </c>
      <c r="AH914" s="47" t="s">
        <v>965</v>
      </c>
      <c r="AI914" s="47" t="s">
        <v>20</v>
      </c>
      <c r="AJ914" s="47" t="s">
        <v>20</v>
      </c>
      <c r="AK914" s="47" t="s">
        <v>968</v>
      </c>
      <c r="AL914" s="47" t="s">
        <v>965</v>
      </c>
      <c r="AM914" s="47" t="s">
        <v>965</v>
      </c>
      <c r="AN914" s="47" t="s">
        <v>965</v>
      </c>
      <c r="AO914" s="47" t="s">
        <v>965</v>
      </c>
      <c r="AP914" s="47" t="s">
        <v>20</v>
      </c>
      <c r="AQ914" s="47" t="s">
        <v>20</v>
      </c>
      <c r="AR914" s="47" t="s">
        <v>20</v>
      </c>
      <c r="AS914" s="47" t="s">
        <v>22</v>
      </c>
      <c r="AT914" s="47" t="s">
        <v>967</v>
      </c>
      <c r="AU914" s="47" t="s">
        <v>965</v>
      </c>
      <c r="AV914" s="47" t="s">
        <v>965</v>
      </c>
      <c r="AW914" s="47" t="s">
        <v>20</v>
      </c>
      <c r="AX914" s="47" t="s">
        <v>20</v>
      </c>
      <c r="AY914" s="42">
        <f>COUNTIFS($T914:$AX914,"P")</f>
        <v>17</v>
      </c>
      <c r="AZ914" s="42">
        <f>COUNTIFS($T914:$AX914,"HD")/2</f>
        <v>0</v>
      </c>
      <c r="BA914" s="42">
        <f>COUNTIFS($T914:$AX914,"DO")</f>
        <v>11</v>
      </c>
      <c r="BB914" s="1">
        <f>COUNTIFS($T914:$AX914,"UPL")</f>
        <v>0</v>
      </c>
      <c r="BC914" s="42">
        <f>COUNTIFS($T914:$AX914,"LWP")</f>
        <v>1</v>
      </c>
      <c r="BD914" s="42">
        <f>SUM(COUNTIFS($T914:$AX914,{"PAT","MAT"}))</f>
        <v>0</v>
      </c>
      <c r="BE914" s="42">
        <f>COUNTIFS($T914:$AX914,"HO")</f>
        <v>0</v>
      </c>
      <c r="BF914" s="42">
        <f>COUNTIFS($T914:$AX914,"NA")</f>
        <v>0</v>
      </c>
      <c r="BG914" s="42">
        <f>COUNTIFS($T914:$AX914,"PL")</f>
        <v>1</v>
      </c>
      <c r="BH914" s="42">
        <f>COUNTIFS($T914:$AX914,"CL")</f>
        <v>1</v>
      </c>
      <c r="BI914" s="42">
        <f>COUNTIFS($T914:$AX914,"BL")</f>
        <v>0</v>
      </c>
      <c r="BJ914" s="42">
        <f>COUNTIFS($T914:$AX914,"CO")</f>
        <v>0</v>
      </c>
      <c r="BK914" s="42">
        <f t="shared" si="87"/>
        <v>2</v>
      </c>
      <c r="BL914" s="42">
        <f t="shared" si="88"/>
        <v>1</v>
      </c>
      <c r="BM914" s="42">
        <f t="shared" si="89"/>
        <v>1</v>
      </c>
      <c r="BN914" s="42">
        <f>SUM(AY914:BJ914)+SUM(COUNTIFS(Q914:AX914,{"TERM","RESIGNED"}))</f>
        <v>31</v>
      </c>
      <c r="BO914" s="1" t="s">
        <v>45</v>
      </c>
      <c r="BP914" s="42" t="s">
        <v>1018</v>
      </c>
      <c r="BQ914" s="34"/>
    </row>
    <row r="915" spans="1:69" x14ac:dyDescent="0.25">
      <c r="A915" s="32">
        <f t="shared" si="90"/>
        <v>913</v>
      </c>
      <c r="B915" s="1" t="s">
        <v>36</v>
      </c>
      <c r="C915" s="1">
        <v>19223</v>
      </c>
      <c r="D915" s="27">
        <v>19223</v>
      </c>
      <c r="E915" s="1" t="s">
        <v>946</v>
      </c>
      <c r="F915" s="34" t="s">
        <v>1101</v>
      </c>
      <c r="G915" s="34" t="s">
        <v>123</v>
      </c>
      <c r="H915" s="30">
        <v>45142</v>
      </c>
      <c r="I915" s="30" t="s">
        <v>39</v>
      </c>
      <c r="J915" s="30" t="s">
        <v>39</v>
      </c>
      <c r="K915" s="42">
        <f t="shared" ca="1" si="85"/>
        <v>160</v>
      </c>
      <c r="L915" s="44" t="str">
        <f t="shared" si="86"/>
        <v>Billable</v>
      </c>
      <c r="M915" s="34" t="s">
        <v>124</v>
      </c>
      <c r="N915" s="1" t="s">
        <v>41</v>
      </c>
      <c r="O915" s="1" t="s">
        <v>42</v>
      </c>
      <c r="P915" s="1"/>
      <c r="Q915" s="1"/>
      <c r="R915" s="1" t="s">
        <v>43</v>
      </c>
      <c r="S915" s="33" t="s">
        <v>366</v>
      </c>
      <c r="T915" s="47" t="s">
        <v>965</v>
      </c>
      <c r="U915" s="47" t="s">
        <v>20</v>
      </c>
      <c r="V915" s="47" t="s">
        <v>20</v>
      </c>
      <c r="W915" s="47" t="s">
        <v>965</v>
      </c>
      <c r="X915" s="47" t="s">
        <v>965</v>
      </c>
      <c r="Y915" s="47" t="s">
        <v>965</v>
      </c>
      <c r="Z915" s="47" t="s">
        <v>965</v>
      </c>
      <c r="AA915" s="47" t="s">
        <v>965</v>
      </c>
      <c r="AB915" s="47" t="s">
        <v>20</v>
      </c>
      <c r="AC915" s="47" t="s">
        <v>20</v>
      </c>
      <c r="AD915" s="47" t="s">
        <v>965</v>
      </c>
      <c r="AE915" s="47" t="s">
        <v>965</v>
      </c>
      <c r="AF915" s="47" t="s">
        <v>965</v>
      </c>
      <c r="AG915" s="47" t="s">
        <v>965</v>
      </c>
      <c r="AH915" s="47" t="s">
        <v>965</v>
      </c>
      <c r="AI915" s="47" t="s">
        <v>20</v>
      </c>
      <c r="AJ915" s="47" t="s">
        <v>20</v>
      </c>
      <c r="AK915" s="47" t="s">
        <v>965</v>
      </c>
      <c r="AL915" s="47" t="s">
        <v>965</v>
      </c>
      <c r="AM915" s="47" t="s">
        <v>965</v>
      </c>
      <c r="AN915" s="47" t="s">
        <v>965</v>
      </c>
      <c r="AO915" s="47" t="s">
        <v>965</v>
      </c>
      <c r="AP915" s="47" t="s">
        <v>20</v>
      </c>
      <c r="AQ915" s="47" t="s">
        <v>20</v>
      </c>
      <c r="AR915" s="47" t="s">
        <v>20</v>
      </c>
      <c r="AS915" s="47" t="s">
        <v>21</v>
      </c>
      <c r="AT915" s="47" t="s">
        <v>21</v>
      </c>
      <c r="AU915" s="47" t="s">
        <v>21</v>
      </c>
      <c r="AV915" s="47" t="s">
        <v>21</v>
      </c>
      <c r="AW915" s="47" t="s">
        <v>20</v>
      </c>
      <c r="AX915" s="47" t="s">
        <v>20</v>
      </c>
      <c r="AY915" s="42">
        <f>COUNTIFS($T915:$AX915,"P")</f>
        <v>16</v>
      </c>
      <c r="AZ915" s="42">
        <f>COUNTIFS($T915:$AX915,"HD")/2</f>
        <v>0</v>
      </c>
      <c r="BA915" s="42">
        <f>COUNTIFS($T915:$AX915,"DO")</f>
        <v>11</v>
      </c>
      <c r="BB915" s="1">
        <f>COUNTIFS($T915:$AX915,"UPL")</f>
        <v>4</v>
      </c>
      <c r="BC915" s="42">
        <f>COUNTIFS($T915:$AX915,"LWP")</f>
        <v>0</v>
      </c>
      <c r="BD915" s="42">
        <f>SUM(COUNTIFS($T915:$AX915,{"PAT","MAT"}))</f>
        <v>0</v>
      </c>
      <c r="BE915" s="42">
        <f>COUNTIFS($T915:$AX915,"HO")</f>
        <v>0</v>
      </c>
      <c r="BF915" s="42">
        <f>COUNTIFS($T915:$AX915,"NA")</f>
        <v>0</v>
      </c>
      <c r="BG915" s="42">
        <f>COUNTIFS($T915:$AX915,"PL")</f>
        <v>0</v>
      </c>
      <c r="BH915" s="42">
        <f>COUNTIFS($T915:$AX915,"CL")</f>
        <v>0</v>
      </c>
      <c r="BI915" s="42">
        <f>COUNTIFS($T915:$AX915,"BL")</f>
        <v>0</v>
      </c>
      <c r="BJ915" s="42">
        <f>COUNTIFS($T915:$AX915,"CO")</f>
        <v>0</v>
      </c>
      <c r="BK915" s="42">
        <f t="shared" si="87"/>
        <v>0</v>
      </c>
      <c r="BL915" s="42">
        <f t="shared" si="88"/>
        <v>0</v>
      </c>
      <c r="BM915" s="42">
        <f t="shared" si="89"/>
        <v>1</v>
      </c>
      <c r="BN915" s="42">
        <f>SUM(AY915:BJ915)+SUM(COUNTIFS(Q915:AX915,{"TERM","RESIGNED"}))</f>
        <v>31</v>
      </c>
      <c r="BO915" s="1" t="s">
        <v>45</v>
      </c>
      <c r="BP915" s="42" t="s">
        <v>1023</v>
      </c>
      <c r="BQ915" s="34"/>
    </row>
    <row r="916" spans="1:69" x14ac:dyDescent="0.25">
      <c r="A916" s="32">
        <f t="shared" si="90"/>
        <v>914</v>
      </c>
      <c r="B916" s="1" t="s">
        <v>172</v>
      </c>
      <c r="C916" s="1">
        <v>105362</v>
      </c>
      <c r="D916" s="27">
        <v>105362</v>
      </c>
      <c r="E916" s="1" t="s">
        <v>945</v>
      </c>
      <c r="F916" s="34" t="s">
        <v>1102</v>
      </c>
      <c r="G916" s="34" t="s">
        <v>190</v>
      </c>
      <c r="H916" s="30">
        <v>45146</v>
      </c>
      <c r="I916" s="30" t="s">
        <v>39</v>
      </c>
      <c r="J916" s="30" t="s">
        <v>39</v>
      </c>
      <c r="K916" s="42">
        <f t="shared" ca="1" si="85"/>
        <v>156</v>
      </c>
      <c r="L916" s="44" t="str">
        <f t="shared" si="86"/>
        <v>Billable</v>
      </c>
      <c r="M916" s="34" t="s">
        <v>187</v>
      </c>
      <c r="N916" s="1" t="s">
        <v>41</v>
      </c>
      <c r="O916" s="1" t="s">
        <v>42</v>
      </c>
      <c r="P916" s="1"/>
      <c r="Q916" s="1"/>
      <c r="R916" s="1" t="s">
        <v>43</v>
      </c>
      <c r="S916" s="33" t="s">
        <v>188</v>
      </c>
      <c r="T916" s="47" t="s">
        <v>965</v>
      </c>
      <c r="U916" s="47" t="s">
        <v>20</v>
      </c>
      <c r="V916" s="47" t="s">
        <v>20</v>
      </c>
      <c r="W916" s="47" t="s">
        <v>965</v>
      </c>
      <c r="X916" s="47" t="s">
        <v>965</v>
      </c>
      <c r="Y916" s="47" t="s">
        <v>965</v>
      </c>
      <c r="Z916" s="47" t="s">
        <v>965</v>
      </c>
      <c r="AA916" s="47" t="s">
        <v>965</v>
      </c>
      <c r="AB916" s="47" t="s">
        <v>20</v>
      </c>
      <c r="AC916" s="47" t="s">
        <v>20</v>
      </c>
      <c r="AD916" s="47" t="s">
        <v>967</v>
      </c>
      <c r="AE916" s="47" t="s">
        <v>965</v>
      </c>
      <c r="AF916" s="47" t="s">
        <v>965</v>
      </c>
      <c r="AG916" s="47" t="s">
        <v>965</v>
      </c>
      <c r="AH916" s="47" t="s">
        <v>965</v>
      </c>
      <c r="AI916" s="47" t="s">
        <v>20</v>
      </c>
      <c r="AJ916" s="47" t="s">
        <v>20</v>
      </c>
      <c r="AK916" s="47" t="s">
        <v>965</v>
      </c>
      <c r="AL916" s="47" t="s">
        <v>965</v>
      </c>
      <c r="AM916" s="47" t="s">
        <v>967</v>
      </c>
      <c r="AN916" s="47" t="s">
        <v>967</v>
      </c>
      <c r="AO916" s="47" t="s">
        <v>967</v>
      </c>
      <c r="AP916" s="47" t="s">
        <v>20</v>
      </c>
      <c r="AQ916" s="47" t="s">
        <v>20</v>
      </c>
      <c r="AR916" s="47" t="s">
        <v>20</v>
      </c>
      <c r="AS916" s="47" t="s">
        <v>968</v>
      </c>
      <c r="AT916" s="47" t="s">
        <v>968</v>
      </c>
      <c r="AU916" s="47" t="s">
        <v>968</v>
      </c>
      <c r="AV916" s="47" t="s">
        <v>968</v>
      </c>
      <c r="AW916" s="47" t="s">
        <v>20</v>
      </c>
      <c r="AX916" s="47" t="s">
        <v>20</v>
      </c>
      <c r="AY916" s="42">
        <f>COUNTIFS($T916:$AX916,"P")</f>
        <v>12</v>
      </c>
      <c r="AZ916" s="42">
        <f>COUNTIFS($T916:$AX916,"HD")/2</f>
        <v>0</v>
      </c>
      <c r="BA916" s="42">
        <f>COUNTIFS($T916:$AX916,"DO")</f>
        <v>11</v>
      </c>
      <c r="BB916" s="1">
        <f>COUNTIFS($T916:$AX916,"UPL")</f>
        <v>0</v>
      </c>
      <c r="BC916" s="42">
        <f>COUNTIFS($T916:$AX916,"LWP")</f>
        <v>0</v>
      </c>
      <c r="BD916" s="42">
        <f>SUM(COUNTIFS($T916:$AX916,{"PAT","MAT"}))</f>
        <v>0</v>
      </c>
      <c r="BE916" s="42">
        <f>COUNTIFS($T916:$AX916,"HO")</f>
        <v>0</v>
      </c>
      <c r="BF916" s="42">
        <f>COUNTIFS($T916:$AX916,"NA")</f>
        <v>0</v>
      </c>
      <c r="BG916" s="42">
        <f>COUNTIFS($T916:$AX916,"PL")</f>
        <v>4</v>
      </c>
      <c r="BH916" s="42">
        <f>COUNTIFS($T916:$AX916,"CL")</f>
        <v>4</v>
      </c>
      <c r="BI916" s="42">
        <f>COUNTIFS($T916:$AX916,"BL")</f>
        <v>0</v>
      </c>
      <c r="BJ916" s="42">
        <f>COUNTIFS($T916:$AX916,"CO")</f>
        <v>0</v>
      </c>
      <c r="BK916" s="42">
        <f t="shared" si="87"/>
        <v>8</v>
      </c>
      <c r="BL916" s="42">
        <f t="shared" si="88"/>
        <v>0</v>
      </c>
      <c r="BM916" s="42">
        <f t="shared" si="89"/>
        <v>0</v>
      </c>
      <c r="BN916" s="42">
        <f>SUM(AY916:BJ916)+SUM(COUNTIFS(Q916:AX916,{"TERM","RESIGNED"}))</f>
        <v>31</v>
      </c>
      <c r="BO916" s="1" t="s">
        <v>45</v>
      </c>
      <c r="BP916" s="42" t="s">
        <v>1020</v>
      </c>
      <c r="BQ916" s="34"/>
    </row>
    <row r="917" spans="1:69" x14ac:dyDescent="0.25">
      <c r="A917" s="32">
        <f t="shared" si="90"/>
        <v>915</v>
      </c>
      <c r="B917" s="1" t="s">
        <v>172</v>
      </c>
      <c r="C917" s="1">
        <v>105364</v>
      </c>
      <c r="D917" s="27">
        <v>105364</v>
      </c>
      <c r="E917" s="1" t="s">
        <v>946</v>
      </c>
      <c r="F917" s="34" t="s">
        <v>1103</v>
      </c>
      <c r="G917" s="34" t="s">
        <v>186</v>
      </c>
      <c r="H917" s="30">
        <v>45146</v>
      </c>
      <c r="I917" s="30" t="s">
        <v>39</v>
      </c>
      <c r="J917" s="30" t="s">
        <v>39</v>
      </c>
      <c r="K917" s="42">
        <f t="shared" ca="1" si="85"/>
        <v>156</v>
      </c>
      <c r="L917" s="44" t="str">
        <f t="shared" si="86"/>
        <v>Billable</v>
      </c>
      <c r="M917" s="34" t="s">
        <v>187</v>
      </c>
      <c r="N917" s="1" t="s">
        <v>41</v>
      </c>
      <c r="O917" s="1" t="s">
        <v>42</v>
      </c>
      <c r="P917" s="1"/>
      <c r="Q917" s="1"/>
      <c r="R917" s="1" t="s">
        <v>43</v>
      </c>
      <c r="S917" s="33" t="s">
        <v>431</v>
      </c>
      <c r="T917" s="47" t="s">
        <v>965</v>
      </c>
      <c r="U917" s="47" t="s">
        <v>20</v>
      </c>
      <c r="V917" s="47" t="s">
        <v>20</v>
      </c>
      <c r="W917" s="47" t="s">
        <v>965</v>
      </c>
      <c r="X917" s="47" t="s">
        <v>965</v>
      </c>
      <c r="Y917" s="47" t="s">
        <v>965</v>
      </c>
      <c r="Z917" s="47" t="s">
        <v>965</v>
      </c>
      <c r="AA917" s="47" t="s">
        <v>965</v>
      </c>
      <c r="AB917" s="47" t="s">
        <v>20</v>
      </c>
      <c r="AC917" s="47" t="s">
        <v>20</v>
      </c>
      <c r="AD917" s="47" t="s">
        <v>965</v>
      </c>
      <c r="AE917" s="47" t="s">
        <v>965</v>
      </c>
      <c r="AF917" s="47" t="s">
        <v>965</v>
      </c>
      <c r="AG917" s="47" t="s">
        <v>965</v>
      </c>
      <c r="AH917" s="47" t="s">
        <v>965</v>
      </c>
      <c r="AI917" s="47" t="s">
        <v>20</v>
      </c>
      <c r="AJ917" s="47" t="s">
        <v>20</v>
      </c>
      <c r="AK917" s="47" t="s">
        <v>965</v>
      </c>
      <c r="AL917" s="47" t="s">
        <v>965</v>
      </c>
      <c r="AM917" s="47" t="s">
        <v>965</v>
      </c>
      <c r="AN917" s="47" t="s">
        <v>965</v>
      </c>
      <c r="AO917" s="47" t="s">
        <v>965</v>
      </c>
      <c r="AP917" s="47" t="s">
        <v>20</v>
      </c>
      <c r="AQ917" s="47" t="s">
        <v>20</v>
      </c>
      <c r="AR917" s="47" t="s">
        <v>20</v>
      </c>
      <c r="AS917" s="47" t="s">
        <v>967</v>
      </c>
      <c r="AT917" s="47" t="s">
        <v>967</v>
      </c>
      <c r="AU917" s="47" t="s">
        <v>967</v>
      </c>
      <c r="AV917" s="47" t="s">
        <v>965</v>
      </c>
      <c r="AW917" s="47" t="s">
        <v>20</v>
      </c>
      <c r="AX917" s="47" t="s">
        <v>20</v>
      </c>
      <c r="AY917" s="42">
        <f>COUNTIFS($T917:$AX917,"P")</f>
        <v>17</v>
      </c>
      <c r="AZ917" s="42">
        <f>COUNTIFS($T917:$AX917,"HD")/2</f>
        <v>0</v>
      </c>
      <c r="BA917" s="42">
        <f>COUNTIFS($T917:$AX917,"DO")</f>
        <v>11</v>
      </c>
      <c r="BB917" s="1">
        <f>COUNTIFS($T917:$AX917,"UPL")</f>
        <v>0</v>
      </c>
      <c r="BC917" s="42">
        <f>COUNTIFS($T917:$AX917,"LWP")</f>
        <v>0</v>
      </c>
      <c r="BD917" s="42">
        <f>SUM(COUNTIFS($T917:$AX917,{"PAT","MAT"}))</f>
        <v>0</v>
      </c>
      <c r="BE917" s="42">
        <f>COUNTIFS($T917:$AX917,"HO")</f>
        <v>0</v>
      </c>
      <c r="BF917" s="42">
        <f>COUNTIFS($T917:$AX917,"NA")</f>
        <v>0</v>
      </c>
      <c r="BG917" s="42">
        <f>COUNTIFS($T917:$AX917,"PL")</f>
        <v>0</v>
      </c>
      <c r="BH917" s="42">
        <f>COUNTIFS($T917:$AX917,"CL")</f>
        <v>3</v>
      </c>
      <c r="BI917" s="42">
        <f>COUNTIFS($T917:$AX917,"BL")</f>
        <v>0</v>
      </c>
      <c r="BJ917" s="42">
        <f>COUNTIFS($T917:$AX917,"CO")</f>
        <v>0</v>
      </c>
      <c r="BK917" s="42">
        <f t="shared" si="87"/>
        <v>3</v>
      </c>
      <c r="BL917" s="42">
        <f t="shared" si="88"/>
        <v>1</v>
      </c>
      <c r="BM917" s="42">
        <f t="shared" si="89"/>
        <v>1</v>
      </c>
      <c r="BN917" s="42">
        <f>SUM(AY917:BJ917)+SUM(COUNTIFS(Q917:AX917,{"TERM","RESIGNED"}))</f>
        <v>31</v>
      </c>
      <c r="BO917" s="1" t="s">
        <v>45</v>
      </c>
      <c r="BP917" s="42" t="s">
        <v>1018</v>
      </c>
      <c r="BQ917" s="34"/>
    </row>
    <row r="918" spans="1:69" x14ac:dyDescent="0.25">
      <c r="A918" s="32">
        <f t="shared" si="90"/>
        <v>916</v>
      </c>
      <c r="B918" s="1" t="s">
        <v>172</v>
      </c>
      <c r="C918" s="1">
        <v>105373</v>
      </c>
      <c r="D918" s="27">
        <v>105373</v>
      </c>
      <c r="E918" s="1" t="s">
        <v>945</v>
      </c>
      <c r="F918" s="34" t="s">
        <v>1104</v>
      </c>
      <c r="G918" s="34" t="s">
        <v>123</v>
      </c>
      <c r="H918" s="30">
        <v>45146</v>
      </c>
      <c r="I918" s="30" t="s">
        <v>39</v>
      </c>
      <c r="J918" s="30" t="s">
        <v>39</v>
      </c>
      <c r="K918" s="42">
        <f t="shared" ca="1" si="85"/>
        <v>156</v>
      </c>
      <c r="L918" s="44" t="str">
        <f t="shared" si="86"/>
        <v>Billable</v>
      </c>
      <c r="M918" s="34" t="s">
        <v>124</v>
      </c>
      <c r="N918" s="1" t="s">
        <v>41</v>
      </c>
      <c r="O918" s="1" t="s">
        <v>42</v>
      </c>
      <c r="P918" s="1"/>
      <c r="Q918" s="1"/>
      <c r="R918" s="1" t="s">
        <v>43</v>
      </c>
      <c r="S918" s="33" t="s">
        <v>256</v>
      </c>
      <c r="T918" s="47" t="s">
        <v>965</v>
      </c>
      <c r="U918" s="47" t="s">
        <v>20</v>
      </c>
      <c r="V918" s="47" t="s">
        <v>20</v>
      </c>
      <c r="W918" s="47" t="s">
        <v>965</v>
      </c>
      <c r="X918" s="47" t="s">
        <v>965</v>
      </c>
      <c r="Y918" s="47" t="s">
        <v>965</v>
      </c>
      <c r="Z918" s="47" t="s">
        <v>965</v>
      </c>
      <c r="AA918" s="47" t="s">
        <v>965</v>
      </c>
      <c r="AB918" s="47" t="s">
        <v>20</v>
      </c>
      <c r="AC918" s="47" t="s">
        <v>20</v>
      </c>
      <c r="AD918" s="47" t="s">
        <v>967</v>
      </c>
      <c r="AE918" s="47" t="s">
        <v>967</v>
      </c>
      <c r="AF918" s="47" t="s">
        <v>967</v>
      </c>
      <c r="AG918" s="47" t="s">
        <v>967</v>
      </c>
      <c r="AH918" s="47" t="s">
        <v>968</v>
      </c>
      <c r="AI918" s="47" t="s">
        <v>20</v>
      </c>
      <c r="AJ918" s="47" t="s">
        <v>20</v>
      </c>
      <c r="AK918" s="47" t="s">
        <v>965</v>
      </c>
      <c r="AL918" s="47" t="s">
        <v>965</v>
      </c>
      <c r="AM918" s="47" t="s">
        <v>965</v>
      </c>
      <c r="AN918" s="47" t="s">
        <v>965</v>
      </c>
      <c r="AO918" s="47" t="s">
        <v>965</v>
      </c>
      <c r="AP918" s="47" t="s">
        <v>20</v>
      </c>
      <c r="AQ918" s="47" t="s">
        <v>20</v>
      </c>
      <c r="AR918" s="47" t="s">
        <v>20</v>
      </c>
      <c r="AS918" s="47" t="s">
        <v>965</v>
      </c>
      <c r="AT918" s="47" t="s">
        <v>965</v>
      </c>
      <c r="AU918" s="47" t="s">
        <v>965</v>
      </c>
      <c r="AV918" s="47" t="s">
        <v>965</v>
      </c>
      <c r="AW918" s="47" t="s">
        <v>20</v>
      </c>
      <c r="AX918" s="47" t="s">
        <v>20</v>
      </c>
      <c r="AY918" s="42">
        <f>COUNTIFS($T918:$AX918,"P")</f>
        <v>15</v>
      </c>
      <c r="AZ918" s="42">
        <f>COUNTIFS($T918:$AX918,"HD")/2</f>
        <v>0</v>
      </c>
      <c r="BA918" s="42">
        <f>COUNTIFS($T918:$AX918,"DO")</f>
        <v>11</v>
      </c>
      <c r="BB918" s="1">
        <f>COUNTIFS($T918:$AX918,"UPL")</f>
        <v>0</v>
      </c>
      <c r="BC918" s="42">
        <f>COUNTIFS($T918:$AX918,"LWP")</f>
        <v>0</v>
      </c>
      <c r="BD918" s="42">
        <f>SUM(COUNTIFS($T918:$AX918,{"PAT","MAT"}))</f>
        <v>0</v>
      </c>
      <c r="BE918" s="42">
        <f>COUNTIFS($T918:$AX918,"HO")</f>
        <v>0</v>
      </c>
      <c r="BF918" s="42">
        <f>COUNTIFS($T918:$AX918,"NA")</f>
        <v>0</v>
      </c>
      <c r="BG918" s="42">
        <f>COUNTIFS($T918:$AX918,"PL")</f>
        <v>1</v>
      </c>
      <c r="BH918" s="42">
        <f>COUNTIFS($T918:$AX918,"CL")</f>
        <v>4</v>
      </c>
      <c r="BI918" s="42">
        <f>COUNTIFS($T918:$AX918,"BL")</f>
        <v>0</v>
      </c>
      <c r="BJ918" s="42">
        <f>COUNTIFS($T918:$AX918,"CO")</f>
        <v>0</v>
      </c>
      <c r="BK918" s="42">
        <f t="shared" si="87"/>
        <v>5</v>
      </c>
      <c r="BL918" s="42">
        <f t="shared" si="88"/>
        <v>0</v>
      </c>
      <c r="BM918" s="42">
        <f t="shared" si="89"/>
        <v>1</v>
      </c>
      <c r="BN918" s="42">
        <f>SUM(AY918:BJ918)+SUM(COUNTIFS(Q918:AX918,{"TERM","RESIGNED"}))</f>
        <v>31</v>
      </c>
      <c r="BO918" s="1" t="s">
        <v>45</v>
      </c>
      <c r="BP918" s="42" t="s">
        <v>1018</v>
      </c>
      <c r="BQ918" s="34"/>
    </row>
    <row r="919" spans="1:69" x14ac:dyDescent="0.25">
      <c r="A919" s="32">
        <f t="shared" si="90"/>
        <v>917</v>
      </c>
      <c r="B919" s="1" t="s">
        <v>172</v>
      </c>
      <c r="C919" s="1">
        <v>105379</v>
      </c>
      <c r="D919" s="27">
        <v>105379</v>
      </c>
      <c r="E919" s="1" t="s">
        <v>946</v>
      </c>
      <c r="F919" s="34" t="s">
        <v>1105</v>
      </c>
      <c r="G919" s="34" t="s">
        <v>162</v>
      </c>
      <c r="H919" s="30">
        <v>45146</v>
      </c>
      <c r="I919" s="30" t="s">
        <v>39</v>
      </c>
      <c r="J919" s="30" t="s">
        <v>39</v>
      </c>
      <c r="K919" s="42">
        <f t="shared" ca="1" si="85"/>
        <v>156</v>
      </c>
      <c r="L919" s="44" t="str">
        <f t="shared" si="86"/>
        <v>Billable</v>
      </c>
      <c r="M919" s="34" t="s">
        <v>124</v>
      </c>
      <c r="N919" s="1" t="s">
        <v>41</v>
      </c>
      <c r="O919" s="1" t="s">
        <v>42</v>
      </c>
      <c r="P919" s="1"/>
      <c r="Q919" s="1"/>
      <c r="R919" s="1" t="s">
        <v>43</v>
      </c>
      <c r="S919" s="33" t="s">
        <v>163</v>
      </c>
      <c r="T919" s="47" t="s">
        <v>965</v>
      </c>
      <c r="U919" s="47" t="s">
        <v>20</v>
      </c>
      <c r="V919" s="47" t="s">
        <v>20</v>
      </c>
      <c r="W919" s="47" t="s">
        <v>965</v>
      </c>
      <c r="X919" s="47" t="s">
        <v>965</v>
      </c>
      <c r="Y919" s="47" t="s">
        <v>965</v>
      </c>
      <c r="Z919" s="47" t="s">
        <v>965</v>
      </c>
      <c r="AA919" s="47" t="s">
        <v>965</v>
      </c>
      <c r="AB919" s="47" t="s">
        <v>20</v>
      </c>
      <c r="AC919" s="47" t="s">
        <v>20</v>
      </c>
      <c r="AD919" s="47" t="s">
        <v>965</v>
      </c>
      <c r="AE919" s="47" t="s">
        <v>965</v>
      </c>
      <c r="AF919" s="47" t="s">
        <v>965</v>
      </c>
      <c r="AG919" s="47" t="s">
        <v>965</v>
      </c>
      <c r="AH919" s="47" t="s">
        <v>965</v>
      </c>
      <c r="AI919" s="47" t="s">
        <v>20</v>
      </c>
      <c r="AJ919" s="47" t="s">
        <v>20</v>
      </c>
      <c r="AK919" s="47" t="s">
        <v>965</v>
      </c>
      <c r="AL919" s="47" t="s">
        <v>965</v>
      </c>
      <c r="AM919" s="47" t="s">
        <v>965</v>
      </c>
      <c r="AN919" s="47" t="s">
        <v>965</v>
      </c>
      <c r="AO919" s="47" t="s">
        <v>965</v>
      </c>
      <c r="AP919" s="47" t="s">
        <v>20</v>
      </c>
      <c r="AQ919" s="47" t="s">
        <v>20</v>
      </c>
      <c r="AR919" s="47" t="s">
        <v>20</v>
      </c>
      <c r="AS919" s="47" t="s">
        <v>965</v>
      </c>
      <c r="AT919" s="47" t="s">
        <v>965</v>
      </c>
      <c r="AU919" s="47" t="s">
        <v>965</v>
      </c>
      <c r="AV919" s="47" t="s">
        <v>967</v>
      </c>
      <c r="AW919" s="47" t="s">
        <v>20</v>
      </c>
      <c r="AX919" s="47" t="s">
        <v>20</v>
      </c>
      <c r="AY919" s="42">
        <f>COUNTIFS($T919:$AX919,"P")</f>
        <v>19</v>
      </c>
      <c r="AZ919" s="42">
        <f>COUNTIFS($T919:$AX919,"HD")/2</f>
        <v>0</v>
      </c>
      <c r="BA919" s="42">
        <f>COUNTIFS($T919:$AX919,"DO")</f>
        <v>11</v>
      </c>
      <c r="BB919" s="1">
        <f>COUNTIFS($T919:$AX919,"UPL")</f>
        <v>0</v>
      </c>
      <c r="BC919" s="42">
        <f>COUNTIFS($T919:$AX919,"LWP")</f>
        <v>0</v>
      </c>
      <c r="BD919" s="42">
        <f>SUM(COUNTIFS($T919:$AX919,{"PAT","MAT"}))</f>
        <v>0</v>
      </c>
      <c r="BE919" s="42">
        <f>COUNTIFS($T919:$AX919,"HO")</f>
        <v>0</v>
      </c>
      <c r="BF919" s="42">
        <f>COUNTIFS($T919:$AX919,"NA")</f>
        <v>0</v>
      </c>
      <c r="BG919" s="42">
        <f>COUNTIFS($T919:$AX919,"PL")</f>
        <v>0</v>
      </c>
      <c r="BH919" s="42">
        <f>COUNTIFS($T919:$AX919,"CL")</f>
        <v>1</v>
      </c>
      <c r="BI919" s="42">
        <f>COUNTIFS($T919:$AX919,"BL")</f>
        <v>0</v>
      </c>
      <c r="BJ919" s="42">
        <f>COUNTIFS($T919:$AX919,"CO")</f>
        <v>0</v>
      </c>
      <c r="BK919" s="42">
        <f t="shared" si="87"/>
        <v>1</v>
      </c>
      <c r="BL919" s="42">
        <f t="shared" si="88"/>
        <v>1</v>
      </c>
      <c r="BM919" s="42">
        <f t="shared" si="89"/>
        <v>1</v>
      </c>
      <c r="BN919" s="42">
        <f>SUM(AY919:BJ919)+SUM(COUNTIFS(Q919:AX919,{"TERM","RESIGNED"}))</f>
        <v>31</v>
      </c>
      <c r="BO919" s="1" t="s">
        <v>45</v>
      </c>
      <c r="BP919" s="42" t="s">
        <v>1020</v>
      </c>
      <c r="BQ919" s="34"/>
    </row>
    <row r="920" spans="1:69" x14ac:dyDescent="0.25">
      <c r="A920" s="32">
        <f t="shared" si="90"/>
        <v>918</v>
      </c>
      <c r="B920" s="1" t="s">
        <v>172</v>
      </c>
      <c r="C920" s="1">
        <v>105381</v>
      </c>
      <c r="D920" s="27">
        <v>105381</v>
      </c>
      <c r="E920" s="1" t="s">
        <v>946</v>
      </c>
      <c r="F920" s="34" t="s">
        <v>1106</v>
      </c>
      <c r="G920" s="34" t="s">
        <v>80</v>
      </c>
      <c r="H920" s="30">
        <v>45146</v>
      </c>
      <c r="I920" s="30" t="s">
        <v>39</v>
      </c>
      <c r="J920" s="30" t="s">
        <v>39</v>
      </c>
      <c r="K920" s="42">
        <f t="shared" ca="1" si="85"/>
        <v>156</v>
      </c>
      <c r="L920" s="44" t="str">
        <f t="shared" si="86"/>
        <v>Non Billable</v>
      </c>
      <c r="M920" s="34" t="s">
        <v>56</v>
      </c>
      <c r="N920" s="1" t="s">
        <v>41</v>
      </c>
      <c r="O920" s="1" t="s">
        <v>42</v>
      </c>
      <c r="P920" s="1"/>
      <c r="Q920" s="1"/>
      <c r="R920" s="1" t="s">
        <v>43</v>
      </c>
      <c r="S920" s="33" t="s">
        <v>102</v>
      </c>
      <c r="T920" s="47" t="s">
        <v>965</v>
      </c>
      <c r="U920" s="47" t="s">
        <v>20</v>
      </c>
      <c r="V920" s="47" t="s">
        <v>20</v>
      </c>
      <c r="W920" s="47" t="s">
        <v>965</v>
      </c>
      <c r="X920" s="47" t="s">
        <v>965</v>
      </c>
      <c r="Y920" s="47" t="s">
        <v>965</v>
      </c>
      <c r="Z920" s="47" t="s">
        <v>965</v>
      </c>
      <c r="AA920" s="47" t="s">
        <v>965</v>
      </c>
      <c r="AB920" s="47" t="s">
        <v>20</v>
      </c>
      <c r="AC920" s="47" t="s">
        <v>20</v>
      </c>
      <c r="AD920" s="47" t="s">
        <v>967</v>
      </c>
      <c r="AE920" s="47" t="s">
        <v>967</v>
      </c>
      <c r="AF920" s="47" t="s">
        <v>967</v>
      </c>
      <c r="AG920" s="47" t="s">
        <v>967</v>
      </c>
      <c r="AH920" s="47" t="s">
        <v>968</v>
      </c>
      <c r="AI920" s="47" t="s">
        <v>20</v>
      </c>
      <c r="AJ920" s="47" t="s">
        <v>20</v>
      </c>
      <c r="AK920" s="47" t="s">
        <v>965</v>
      </c>
      <c r="AL920" s="47" t="s">
        <v>965</v>
      </c>
      <c r="AM920" s="47" t="s">
        <v>965</v>
      </c>
      <c r="AN920" s="47" t="s">
        <v>965</v>
      </c>
      <c r="AO920" s="47" t="s">
        <v>965</v>
      </c>
      <c r="AP920" s="47" t="s">
        <v>20</v>
      </c>
      <c r="AQ920" s="47" t="s">
        <v>20</v>
      </c>
      <c r="AR920" s="47" t="s">
        <v>20</v>
      </c>
      <c r="AS920" s="47" t="s">
        <v>965</v>
      </c>
      <c r="AT920" s="47" t="s">
        <v>965</v>
      </c>
      <c r="AU920" s="47" t="s">
        <v>965</v>
      </c>
      <c r="AV920" s="47" t="s">
        <v>965</v>
      </c>
      <c r="AW920" s="47" t="s">
        <v>20</v>
      </c>
      <c r="AX920" s="47" t="s">
        <v>20</v>
      </c>
      <c r="AY920" s="42">
        <f>COUNTIFS($T920:$AX920,"P")</f>
        <v>15</v>
      </c>
      <c r="AZ920" s="42">
        <f>COUNTIFS($T920:$AX920,"HD")/2</f>
        <v>0</v>
      </c>
      <c r="BA920" s="42">
        <f>COUNTIFS($T920:$AX920,"DO")</f>
        <v>11</v>
      </c>
      <c r="BB920" s="1">
        <f>COUNTIFS($T920:$AX920,"UPL")</f>
        <v>0</v>
      </c>
      <c r="BC920" s="42">
        <f>COUNTIFS($T920:$AX920,"LWP")</f>
        <v>0</v>
      </c>
      <c r="BD920" s="42">
        <f>SUM(COUNTIFS($T920:$AX920,{"PAT","MAT"}))</f>
        <v>0</v>
      </c>
      <c r="BE920" s="42">
        <f>COUNTIFS($T920:$AX920,"HO")</f>
        <v>0</v>
      </c>
      <c r="BF920" s="42">
        <f>COUNTIFS($T920:$AX920,"NA")</f>
        <v>0</v>
      </c>
      <c r="BG920" s="42">
        <f>COUNTIFS($T920:$AX920,"PL")</f>
        <v>1</v>
      </c>
      <c r="BH920" s="42">
        <f>COUNTIFS($T920:$AX920,"CL")</f>
        <v>4</v>
      </c>
      <c r="BI920" s="42">
        <f>COUNTIFS($T920:$AX920,"BL")</f>
        <v>0</v>
      </c>
      <c r="BJ920" s="42">
        <f>COUNTIFS($T920:$AX920,"CO")</f>
        <v>0</v>
      </c>
      <c r="BK920" s="42">
        <f t="shared" si="87"/>
        <v>5</v>
      </c>
      <c r="BL920" s="42">
        <f t="shared" si="88"/>
        <v>0</v>
      </c>
      <c r="BM920" s="42">
        <f t="shared" si="89"/>
        <v>1</v>
      </c>
      <c r="BN920" s="42">
        <f>SUM(AY920:BJ920)+SUM(COUNTIFS(Q920:AX920,{"TERM","RESIGNED"}))</f>
        <v>31</v>
      </c>
      <c r="BO920" s="1" t="s">
        <v>45</v>
      </c>
      <c r="BP920" s="42" t="s">
        <v>1021</v>
      </c>
      <c r="BQ920" s="34"/>
    </row>
    <row r="921" spans="1:69" x14ac:dyDescent="0.25">
      <c r="A921" s="32">
        <f t="shared" si="90"/>
        <v>919</v>
      </c>
      <c r="B921" s="1" t="s">
        <v>172</v>
      </c>
      <c r="C921" s="1">
        <v>105383</v>
      </c>
      <c r="D921" s="27">
        <v>105383</v>
      </c>
      <c r="E921" s="1" t="s">
        <v>946</v>
      </c>
      <c r="F921" s="34" t="s">
        <v>1109</v>
      </c>
      <c r="G921" s="34" t="s">
        <v>123</v>
      </c>
      <c r="H921" s="30">
        <v>45146</v>
      </c>
      <c r="I921" s="30" t="s">
        <v>39</v>
      </c>
      <c r="J921" s="30" t="s">
        <v>39</v>
      </c>
      <c r="K921" s="42">
        <f t="shared" ca="1" si="85"/>
        <v>156</v>
      </c>
      <c r="L921" s="44" t="str">
        <f t="shared" si="86"/>
        <v>Billable</v>
      </c>
      <c r="M921" s="34" t="s">
        <v>124</v>
      </c>
      <c r="N921" s="1" t="s">
        <v>41</v>
      </c>
      <c r="O921" s="1" t="s">
        <v>42</v>
      </c>
      <c r="P921" s="1"/>
      <c r="Q921" s="1"/>
      <c r="R921" s="1" t="s">
        <v>43</v>
      </c>
      <c r="S921" s="33" t="s">
        <v>253</v>
      </c>
      <c r="T921" s="47" t="s">
        <v>965</v>
      </c>
      <c r="U921" s="47" t="s">
        <v>20</v>
      </c>
      <c r="V921" s="47" t="s">
        <v>20</v>
      </c>
      <c r="W921" s="47" t="s">
        <v>967</v>
      </c>
      <c r="X921" s="47" t="s">
        <v>967</v>
      </c>
      <c r="Y921" s="47" t="s">
        <v>965</v>
      </c>
      <c r="Z921" s="47" t="s">
        <v>965</v>
      </c>
      <c r="AA921" s="47" t="s">
        <v>965</v>
      </c>
      <c r="AB921" s="47" t="s">
        <v>20</v>
      </c>
      <c r="AC921" s="47" t="s">
        <v>20</v>
      </c>
      <c r="AD921" s="47" t="s">
        <v>965</v>
      </c>
      <c r="AE921" s="47" t="s">
        <v>965</v>
      </c>
      <c r="AF921" s="47" t="s">
        <v>965</v>
      </c>
      <c r="AG921" s="47" t="s">
        <v>965</v>
      </c>
      <c r="AH921" s="47" t="s">
        <v>965</v>
      </c>
      <c r="AI921" s="47" t="s">
        <v>20</v>
      </c>
      <c r="AJ921" s="47" t="s">
        <v>20</v>
      </c>
      <c r="AK921" s="47" t="s">
        <v>965</v>
      </c>
      <c r="AL921" s="47" t="s">
        <v>965</v>
      </c>
      <c r="AM921" s="47" t="s">
        <v>965</v>
      </c>
      <c r="AN921" s="47" t="s">
        <v>965</v>
      </c>
      <c r="AO921" s="47" t="s">
        <v>965</v>
      </c>
      <c r="AP921" s="47" t="s">
        <v>20</v>
      </c>
      <c r="AQ921" s="47" t="s">
        <v>20</v>
      </c>
      <c r="AR921" s="47" t="s">
        <v>20</v>
      </c>
      <c r="AS921" s="47" t="s">
        <v>965</v>
      </c>
      <c r="AT921" s="47" t="s">
        <v>965</v>
      </c>
      <c r="AU921" s="47" t="s">
        <v>965</v>
      </c>
      <c r="AV921" s="47" t="s">
        <v>967</v>
      </c>
      <c r="AW921" s="47" t="s">
        <v>20</v>
      </c>
      <c r="AX921" s="47" t="s">
        <v>20</v>
      </c>
      <c r="AY921" s="42">
        <f>COUNTIFS($T921:$AX921,"P")</f>
        <v>17</v>
      </c>
      <c r="AZ921" s="42">
        <f>COUNTIFS($T921:$AX921,"HD")/2</f>
        <v>0</v>
      </c>
      <c r="BA921" s="42">
        <f>COUNTIFS($T921:$AX921,"DO")</f>
        <v>11</v>
      </c>
      <c r="BB921" s="1">
        <f>COUNTIFS($T921:$AX921,"UPL")</f>
        <v>0</v>
      </c>
      <c r="BC921" s="42">
        <f>COUNTIFS($T921:$AX921,"LWP")</f>
        <v>0</v>
      </c>
      <c r="BD921" s="42">
        <f>SUM(COUNTIFS($T921:$AX921,{"PAT","MAT"}))</f>
        <v>0</v>
      </c>
      <c r="BE921" s="42">
        <f>COUNTIFS($T921:$AX921,"HO")</f>
        <v>0</v>
      </c>
      <c r="BF921" s="42">
        <f>COUNTIFS($T921:$AX921,"NA")</f>
        <v>0</v>
      </c>
      <c r="BG921" s="42">
        <f>COUNTIFS($T921:$AX921,"PL")</f>
        <v>0</v>
      </c>
      <c r="BH921" s="42">
        <f>COUNTIFS($T921:$AX921,"CL")</f>
        <v>3</v>
      </c>
      <c r="BI921" s="42">
        <f>COUNTIFS($T921:$AX921,"BL")</f>
        <v>0</v>
      </c>
      <c r="BJ921" s="42">
        <f>COUNTIFS($T921:$AX921,"CO")</f>
        <v>0</v>
      </c>
      <c r="BK921" s="42">
        <f t="shared" si="87"/>
        <v>3</v>
      </c>
      <c r="BL921" s="42">
        <f t="shared" si="88"/>
        <v>1</v>
      </c>
      <c r="BM921" s="42">
        <f t="shared" si="89"/>
        <v>1</v>
      </c>
      <c r="BN921" s="42">
        <f>SUM(AY921:BJ921)+SUM(COUNTIFS(Q921:AX921,{"TERM","RESIGNED"}))</f>
        <v>31</v>
      </c>
      <c r="BO921" s="1" t="s">
        <v>45</v>
      </c>
      <c r="BP921" s="42" t="s">
        <v>1018</v>
      </c>
      <c r="BQ921" s="34"/>
    </row>
    <row r="922" spans="1:69" x14ac:dyDescent="0.25">
      <c r="A922" s="32">
        <f t="shared" si="90"/>
        <v>920</v>
      </c>
      <c r="B922" s="1" t="s">
        <v>172</v>
      </c>
      <c r="C922" s="1">
        <v>105385</v>
      </c>
      <c r="D922" s="27">
        <v>105385</v>
      </c>
      <c r="E922" s="1" t="s">
        <v>945</v>
      </c>
      <c r="F922" s="34" t="s">
        <v>1107</v>
      </c>
      <c r="G922" s="34" t="s">
        <v>55</v>
      </c>
      <c r="H922" s="30">
        <v>45146</v>
      </c>
      <c r="I922" s="30" t="s">
        <v>39</v>
      </c>
      <c r="J922" s="30" t="s">
        <v>39</v>
      </c>
      <c r="K922" s="42">
        <f t="shared" ca="1" si="85"/>
        <v>156</v>
      </c>
      <c r="L922" s="44" t="str">
        <f t="shared" si="86"/>
        <v>Non Billable</v>
      </c>
      <c r="M922" s="34" t="s">
        <v>56</v>
      </c>
      <c r="N922" s="1" t="s">
        <v>41</v>
      </c>
      <c r="O922" s="1" t="s">
        <v>42</v>
      </c>
      <c r="P922" s="1"/>
      <c r="Q922" s="1"/>
      <c r="R922" s="1" t="s">
        <v>43</v>
      </c>
      <c r="S922" s="33" t="s">
        <v>990</v>
      </c>
      <c r="T922" s="47" t="s">
        <v>965</v>
      </c>
      <c r="U922" s="47" t="s">
        <v>20</v>
      </c>
      <c r="V922" s="47" t="s">
        <v>20</v>
      </c>
      <c r="W922" s="47" t="s">
        <v>965</v>
      </c>
      <c r="X922" s="47" t="s">
        <v>965</v>
      </c>
      <c r="Y922" s="47" t="s">
        <v>965</v>
      </c>
      <c r="Z922" s="47" t="s">
        <v>965</v>
      </c>
      <c r="AA922" s="47" t="s">
        <v>965</v>
      </c>
      <c r="AB922" s="47" t="s">
        <v>20</v>
      </c>
      <c r="AC922" s="47" t="s">
        <v>20</v>
      </c>
      <c r="AD922" s="47" t="s">
        <v>965</v>
      </c>
      <c r="AE922" s="47" t="s">
        <v>965</v>
      </c>
      <c r="AF922" s="47" t="s">
        <v>965</v>
      </c>
      <c r="AG922" s="47" t="s">
        <v>965</v>
      </c>
      <c r="AH922" s="47" t="s">
        <v>965</v>
      </c>
      <c r="AI922" s="47" t="s">
        <v>20</v>
      </c>
      <c r="AJ922" s="47" t="s">
        <v>20</v>
      </c>
      <c r="AK922" s="47" t="s">
        <v>965</v>
      </c>
      <c r="AL922" s="47" t="s">
        <v>967</v>
      </c>
      <c r="AM922" s="47" t="s">
        <v>967</v>
      </c>
      <c r="AN922" s="47" t="s">
        <v>968</v>
      </c>
      <c r="AO922" s="47" t="s">
        <v>965</v>
      </c>
      <c r="AP922" s="47" t="s">
        <v>20</v>
      </c>
      <c r="AQ922" s="47" t="s">
        <v>20</v>
      </c>
      <c r="AR922" s="47" t="s">
        <v>20</v>
      </c>
      <c r="AS922" s="47" t="s">
        <v>967</v>
      </c>
      <c r="AT922" s="47" t="s">
        <v>968</v>
      </c>
      <c r="AU922" s="47" t="s">
        <v>968</v>
      </c>
      <c r="AV922" s="47" t="s">
        <v>968</v>
      </c>
      <c r="AW922" s="47" t="s">
        <v>20</v>
      </c>
      <c r="AX922" s="47" t="s">
        <v>20</v>
      </c>
      <c r="AY922" s="42">
        <f>COUNTIFS($T922:$AX922,"P")</f>
        <v>13</v>
      </c>
      <c r="AZ922" s="42">
        <f>COUNTIFS($T922:$AX922,"HD")/2</f>
        <v>0</v>
      </c>
      <c r="BA922" s="42">
        <f>COUNTIFS($T922:$AX922,"DO")</f>
        <v>11</v>
      </c>
      <c r="BB922" s="1">
        <f>COUNTIFS($T922:$AX922,"UPL")</f>
        <v>0</v>
      </c>
      <c r="BC922" s="42">
        <f>COUNTIFS($T922:$AX922,"LWP")</f>
        <v>0</v>
      </c>
      <c r="BD922" s="42">
        <f>SUM(COUNTIFS($T922:$AX922,{"PAT","MAT"}))</f>
        <v>0</v>
      </c>
      <c r="BE922" s="42">
        <f>COUNTIFS($T922:$AX922,"HO")</f>
        <v>0</v>
      </c>
      <c r="BF922" s="42">
        <f>COUNTIFS($T922:$AX922,"NA")</f>
        <v>0</v>
      </c>
      <c r="BG922" s="42">
        <f>COUNTIFS($T922:$AX922,"PL")</f>
        <v>4</v>
      </c>
      <c r="BH922" s="42">
        <f>COUNTIFS($T922:$AX922,"CL")</f>
        <v>3</v>
      </c>
      <c r="BI922" s="42">
        <f>COUNTIFS($T922:$AX922,"BL")</f>
        <v>0</v>
      </c>
      <c r="BJ922" s="42">
        <f>COUNTIFS($T922:$AX922,"CO")</f>
        <v>0</v>
      </c>
      <c r="BK922" s="42">
        <f t="shared" si="87"/>
        <v>7</v>
      </c>
      <c r="BL922" s="42">
        <f t="shared" si="88"/>
        <v>0</v>
      </c>
      <c r="BM922" s="42">
        <f t="shared" si="89"/>
        <v>1</v>
      </c>
      <c r="BN922" s="42">
        <f>SUM(AY922:BJ922)+SUM(COUNTIFS(Q922:AX922,{"TERM","RESIGNED"}))</f>
        <v>31</v>
      </c>
      <c r="BO922" s="1" t="s">
        <v>45</v>
      </c>
      <c r="BP922" s="42" t="s">
        <v>1024</v>
      </c>
      <c r="BQ922" s="34"/>
    </row>
    <row r="923" spans="1:69" x14ac:dyDescent="0.25">
      <c r="A923" s="32">
        <f t="shared" si="90"/>
        <v>921</v>
      </c>
      <c r="B923" s="1" t="s">
        <v>172</v>
      </c>
      <c r="C923" s="1">
        <v>105386</v>
      </c>
      <c r="D923" s="27">
        <v>105386</v>
      </c>
      <c r="E923" s="1" t="s">
        <v>945</v>
      </c>
      <c r="F923" s="34" t="s">
        <v>1108</v>
      </c>
      <c r="G923" s="34" t="s">
        <v>162</v>
      </c>
      <c r="H923" s="30">
        <v>45146</v>
      </c>
      <c r="I923" s="30" t="s">
        <v>39</v>
      </c>
      <c r="J923" s="30" t="s">
        <v>39</v>
      </c>
      <c r="K923" s="42">
        <f t="shared" ca="1" si="85"/>
        <v>156</v>
      </c>
      <c r="L923" s="44" t="str">
        <f t="shared" si="86"/>
        <v>Billable</v>
      </c>
      <c r="M923" s="34" t="s">
        <v>124</v>
      </c>
      <c r="N923" s="1" t="s">
        <v>41</v>
      </c>
      <c r="O923" s="1" t="s">
        <v>42</v>
      </c>
      <c r="P923" s="1"/>
      <c r="Q923" s="1"/>
      <c r="R923" s="1" t="s">
        <v>43</v>
      </c>
      <c r="S923" s="33" t="s">
        <v>163</v>
      </c>
      <c r="T923" s="47" t="s">
        <v>965</v>
      </c>
      <c r="U923" s="47" t="s">
        <v>20</v>
      </c>
      <c r="V923" s="47" t="s">
        <v>20</v>
      </c>
      <c r="W923" s="47" t="s">
        <v>965</v>
      </c>
      <c r="X923" s="47" t="s">
        <v>965</v>
      </c>
      <c r="Y923" s="47" t="s">
        <v>965</v>
      </c>
      <c r="Z923" s="47" t="s">
        <v>965</v>
      </c>
      <c r="AA923" s="47" t="s">
        <v>965</v>
      </c>
      <c r="AB923" s="47" t="s">
        <v>20</v>
      </c>
      <c r="AC923" s="47" t="s">
        <v>20</v>
      </c>
      <c r="AD923" s="47" t="s">
        <v>965</v>
      </c>
      <c r="AE923" s="47" t="s">
        <v>965</v>
      </c>
      <c r="AF923" s="47" t="s">
        <v>965</v>
      </c>
      <c r="AG923" s="47" t="s">
        <v>965</v>
      </c>
      <c r="AH923" s="47" t="s">
        <v>965</v>
      </c>
      <c r="AI923" s="47" t="s">
        <v>20</v>
      </c>
      <c r="AJ923" s="47" t="s">
        <v>20</v>
      </c>
      <c r="AK923" s="47" t="s">
        <v>965</v>
      </c>
      <c r="AL923" s="47" t="s">
        <v>967</v>
      </c>
      <c r="AM923" s="47" t="s">
        <v>965</v>
      </c>
      <c r="AN923" s="47" t="s">
        <v>965</v>
      </c>
      <c r="AO923" s="47" t="s">
        <v>965</v>
      </c>
      <c r="AP923" s="47" t="s">
        <v>20</v>
      </c>
      <c r="AQ923" s="47" t="s">
        <v>20</v>
      </c>
      <c r="AR923" s="47" t="s">
        <v>20</v>
      </c>
      <c r="AS923" s="47" t="s">
        <v>965</v>
      </c>
      <c r="AT923" s="47" t="s">
        <v>965</v>
      </c>
      <c r="AU923" s="47" t="s">
        <v>965</v>
      </c>
      <c r="AV923" s="47" t="s">
        <v>967</v>
      </c>
      <c r="AW923" s="47" t="s">
        <v>20</v>
      </c>
      <c r="AX923" s="47" t="s">
        <v>20</v>
      </c>
      <c r="AY923" s="42">
        <f>COUNTIFS($T923:$AX923,"P")</f>
        <v>18</v>
      </c>
      <c r="AZ923" s="42">
        <f>COUNTIFS($T923:$AX923,"HD")/2</f>
        <v>0</v>
      </c>
      <c r="BA923" s="42">
        <f>COUNTIFS($T923:$AX923,"DO")</f>
        <v>11</v>
      </c>
      <c r="BB923" s="1">
        <f>COUNTIFS($T923:$AX923,"UPL")</f>
        <v>0</v>
      </c>
      <c r="BC923" s="42">
        <f>COUNTIFS($T923:$AX923,"LWP")</f>
        <v>0</v>
      </c>
      <c r="BD923" s="42">
        <f>SUM(COUNTIFS($T923:$AX923,{"PAT","MAT"}))</f>
        <v>0</v>
      </c>
      <c r="BE923" s="42">
        <f>COUNTIFS($T923:$AX923,"HO")</f>
        <v>0</v>
      </c>
      <c r="BF923" s="42">
        <f>COUNTIFS($T923:$AX923,"NA")</f>
        <v>0</v>
      </c>
      <c r="BG923" s="42">
        <f>COUNTIFS($T923:$AX923,"PL")</f>
        <v>0</v>
      </c>
      <c r="BH923" s="42">
        <f>COUNTIFS($T923:$AX923,"CL")</f>
        <v>2</v>
      </c>
      <c r="BI923" s="42">
        <f>COUNTIFS($T923:$AX923,"BL")</f>
        <v>0</v>
      </c>
      <c r="BJ923" s="42">
        <f>COUNTIFS($T923:$AX923,"CO")</f>
        <v>0</v>
      </c>
      <c r="BK923" s="42">
        <f t="shared" si="87"/>
        <v>2</v>
      </c>
      <c r="BL923" s="42">
        <f t="shared" si="88"/>
        <v>1</v>
      </c>
      <c r="BM923" s="42">
        <f t="shared" si="89"/>
        <v>1</v>
      </c>
      <c r="BN923" s="42">
        <f>SUM(AY923:BJ923)+SUM(COUNTIFS(Q923:AX923,{"TERM","RESIGNED"}))</f>
        <v>31</v>
      </c>
      <c r="BO923" s="1" t="s">
        <v>45</v>
      </c>
      <c r="BP923" s="42" t="s">
        <v>1020</v>
      </c>
      <c r="BQ923" s="34"/>
    </row>
    <row r="924" spans="1:69" x14ac:dyDescent="0.25">
      <c r="A924" s="32">
        <f t="shared" si="90"/>
        <v>922</v>
      </c>
      <c r="B924" s="1" t="s">
        <v>172</v>
      </c>
      <c r="C924" s="1">
        <v>105388</v>
      </c>
      <c r="D924" s="27">
        <v>105388</v>
      </c>
      <c r="E924" s="1" t="s">
        <v>945</v>
      </c>
      <c r="F924" s="34" t="s">
        <v>1111</v>
      </c>
      <c r="G924" s="34" t="s">
        <v>80</v>
      </c>
      <c r="H924" s="30">
        <v>45149</v>
      </c>
      <c r="I924" s="30" t="s">
        <v>39</v>
      </c>
      <c r="J924" s="30" t="s">
        <v>39</v>
      </c>
      <c r="K924" s="42">
        <f t="shared" ca="1" si="85"/>
        <v>153</v>
      </c>
      <c r="L924" s="44" t="str">
        <f t="shared" si="86"/>
        <v>Non Billable</v>
      </c>
      <c r="M924" s="34" t="s">
        <v>56</v>
      </c>
      <c r="N924" s="1" t="s">
        <v>41</v>
      </c>
      <c r="O924" s="1" t="s">
        <v>42</v>
      </c>
      <c r="P924" s="1"/>
      <c r="Q924" s="1"/>
      <c r="R924" s="1" t="s">
        <v>43</v>
      </c>
      <c r="S924" s="33" t="s">
        <v>102</v>
      </c>
      <c r="T924" s="47" t="s">
        <v>965</v>
      </c>
      <c r="U924" s="47" t="s">
        <v>20</v>
      </c>
      <c r="V924" s="47" t="s">
        <v>20</v>
      </c>
      <c r="W924" s="47" t="s">
        <v>965</v>
      </c>
      <c r="X924" s="47" t="s">
        <v>965</v>
      </c>
      <c r="Y924" s="47" t="s">
        <v>965</v>
      </c>
      <c r="Z924" s="47" t="s">
        <v>965</v>
      </c>
      <c r="AA924" s="47" t="s">
        <v>965</v>
      </c>
      <c r="AB924" s="47" t="s">
        <v>20</v>
      </c>
      <c r="AC924" s="47" t="s">
        <v>20</v>
      </c>
      <c r="AD924" s="47" t="s">
        <v>965</v>
      </c>
      <c r="AE924" s="47" t="s">
        <v>965</v>
      </c>
      <c r="AF924" s="47" t="s">
        <v>965</v>
      </c>
      <c r="AG924" s="47" t="s">
        <v>965</v>
      </c>
      <c r="AH924" s="47" t="s">
        <v>965</v>
      </c>
      <c r="AI924" s="47" t="s">
        <v>20</v>
      </c>
      <c r="AJ924" s="47" t="s">
        <v>20</v>
      </c>
      <c r="AK924" s="47" t="s">
        <v>965</v>
      </c>
      <c r="AL924" s="47" t="s">
        <v>965</v>
      </c>
      <c r="AM924" s="47" t="s">
        <v>965</v>
      </c>
      <c r="AN924" s="47" t="s">
        <v>965</v>
      </c>
      <c r="AO924" s="47" t="s">
        <v>965</v>
      </c>
      <c r="AP924" s="47" t="s">
        <v>20</v>
      </c>
      <c r="AQ924" s="47" t="s">
        <v>20</v>
      </c>
      <c r="AR924" s="47" t="s">
        <v>20</v>
      </c>
      <c r="AS924" s="47" t="s">
        <v>965</v>
      </c>
      <c r="AT924" s="47" t="s">
        <v>965</v>
      </c>
      <c r="AU924" s="47" t="s">
        <v>965</v>
      </c>
      <c r="AV924" s="47" t="s">
        <v>965</v>
      </c>
      <c r="AW924" s="47" t="s">
        <v>20</v>
      </c>
      <c r="AX924" s="47" t="s">
        <v>20</v>
      </c>
      <c r="AY924" s="42">
        <f>COUNTIFS($T924:$AX924,"P")</f>
        <v>20</v>
      </c>
      <c r="AZ924" s="42">
        <f>COUNTIFS($T924:$AX924,"HD")/2</f>
        <v>0</v>
      </c>
      <c r="BA924" s="42">
        <f>COUNTIFS($T924:$AX924,"DO")</f>
        <v>11</v>
      </c>
      <c r="BB924" s="1">
        <f>COUNTIFS($T924:$AX924,"UPL")</f>
        <v>0</v>
      </c>
      <c r="BC924" s="42">
        <f>COUNTIFS($T924:$AX924,"LWP")</f>
        <v>0</v>
      </c>
      <c r="BD924" s="42">
        <f>SUM(COUNTIFS($T924:$AX924,{"PAT","MAT"}))</f>
        <v>0</v>
      </c>
      <c r="BE924" s="42">
        <f>COUNTIFS($T924:$AX924,"HO")</f>
        <v>0</v>
      </c>
      <c r="BF924" s="42">
        <f>COUNTIFS($T924:$AX924,"NA")</f>
        <v>0</v>
      </c>
      <c r="BG924" s="42">
        <f>COUNTIFS($T924:$AX924,"PL")</f>
        <v>0</v>
      </c>
      <c r="BH924" s="42">
        <f>COUNTIFS($T924:$AX924,"CL")</f>
        <v>0</v>
      </c>
      <c r="BI924" s="42">
        <f>COUNTIFS($T924:$AX924,"BL")</f>
        <v>0</v>
      </c>
      <c r="BJ924" s="42">
        <f>COUNTIFS($T924:$AX924,"CO")</f>
        <v>0</v>
      </c>
      <c r="BK924" s="42">
        <f t="shared" si="87"/>
        <v>0</v>
      </c>
      <c r="BL924" s="42">
        <f t="shared" si="88"/>
        <v>1</v>
      </c>
      <c r="BM924" s="42">
        <f t="shared" si="89"/>
        <v>1</v>
      </c>
      <c r="BN924" s="42">
        <f>SUM(AY924:BJ924)+SUM(COUNTIFS(Q924:AX924,{"TERM","RESIGNED"}))</f>
        <v>31</v>
      </c>
      <c r="BO924" s="1" t="s">
        <v>45</v>
      </c>
      <c r="BP924" s="42" t="s">
        <v>1021</v>
      </c>
      <c r="BQ924" s="34"/>
    </row>
    <row r="925" spans="1:69" x14ac:dyDescent="0.25">
      <c r="A925" s="32">
        <f t="shared" si="90"/>
        <v>923</v>
      </c>
      <c r="B925" s="1" t="s">
        <v>172</v>
      </c>
      <c r="C925" s="1">
        <v>105397</v>
      </c>
      <c r="D925" s="27">
        <v>105397</v>
      </c>
      <c r="E925" s="1" t="s">
        <v>946</v>
      </c>
      <c r="F925" s="34" t="s">
        <v>1112</v>
      </c>
      <c r="G925" s="34" t="s">
        <v>123</v>
      </c>
      <c r="H925" s="30">
        <v>45149</v>
      </c>
      <c r="I925" s="30" t="s">
        <v>39</v>
      </c>
      <c r="J925" s="30" t="s">
        <v>39</v>
      </c>
      <c r="K925" s="42">
        <f t="shared" ca="1" si="85"/>
        <v>153</v>
      </c>
      <c r="L925" s="44" t="str">
        <f t="shared" si="86"/>
        <v>Billable</v>
      </c>
      <c r="M925" s="34" t="s">
        <v>124</v>
      </c>
      <c r="N925" s="1" t="s">
        <v>41</v>
      </c>
      <c r="O925" s="1" t="s">
        <v>42</v>
      </c>
      <c r="P925" s="1"/>
      <c r="Q925" s="1"/>
      <c r="R925" s="1" t="s">
        <v>43</v>
      </c>
      <c r="S925" s="33" t="s">
        <v>366</v>
      </c>
      <c r="T925" s="47" t="s">
        <v>967</v>
      </c>
      <c r="U925" s="47" t="s">
        <v>20</v>
      </c>
      <c r="V925" s="47" t="s">
        <v>20</v>
      </c>
      <c r="W925" s="47" t="s">
        <v>967</v>
      </c>
      <c r="X925" s="47" t="s">
        <v>22</v>
      </c>
      <c r="Y925" s="47" t="s">
        <v>965</v>
      </c>
      <c r="Z925" s="47" t="s">
        <v>965</v>
      </c>
      <c r="AA925" s="47" t="s">
        <v>965</v>
      </c>
      <c r="AB925" s="47" t="s">
        <v>20</v>
      </c>
      <c r="AC925" s="47" t="s">
        <v>20</v>
      </c>
      <c r="AD925" s="47" t="s">
        <v>965</v>
      </c>
      <c r="AE925" s="47" t="s">
        <v>965</v>
      </c>
      <c r="AF925" s="47" t="s">
        <v>965</v>
      </c>
      <c r="AG925" s="47" t="s">
        <v>965</v>
      </c>
      <c r="AH925" s="47" t="s">
        <v>965</v>
      </c>
      <c r="AI925" s="47" t="s">
        <v>20</v>
      </c>
      <c r="AJ925" s="47" t="s">
        <v>20</v>
      </c>
      <c r="AK925" s="47" t="s">
        <v>965</v>
      </c>
      <c r="AL925" s="47" t="s">
        <v>965</v>
      </c>
      <c r="AM925" s="47" t="s">
        <v>965</v>
      </c>
      <c r="AN925" s="47" t="s">
        <v>965</v>
      </c>
      <c r="AO925" s="47" t="s">
        <v>965</v>
      </c>
      <c r="AP925" s="47" t="s">
        <v>20</v>
      </c>
      <c r="AQ925" s="47" t="s">
        <v>20</v>
      </c>
      <c r="AR925" s="47" t="s">
        <v>20</v>
      </c>
      <c r="AS925" s="47" t="s">
        <v>965</v>
      </c>
      <c r="AT925" s="47" t="s">
        <v>965</v>
      </c>
      <c r="AU925" s="47" t="s">
        <v>965</v>
      </c>
      <c r="AV925" s="47" t="s">
        <v>21</v>
      </c>
      <c r="AW925" s="47" t="s">
        <v>20</v>
      </c>
      <c r="AX925" s="47" t="s">
        <v>20</v>
      </c>
      <c r="AY925" s="42">
        <f>COUNTIFS($T925:$AX925,"P")</f>
        <v>16</v>
      </c>
      <c r="AZ925" s="42">
        <f>COUNTIFS($T925:$AX925,"HD")/2</f>
        <v>0</v>
      </c>
      <c r="BA925" s="42">
        <f>COUNTIFS($T925:$AX925,"DO")</f>
        <v>11</v>
      </c>
      <c r="BB925" s="1">
        <f>COUNTIFS($T925:$AX925,"UPL")</f>
        <v>1</v>
      </c>
      <c r="BC925" s="42">
        <f>COUNTIFS($T925:$AX925,"LWP")</f>
        <v>1</v>
      </c>
      <c r="BD925" s="42">
        <f>SUM(COUNTIFS($T925:$AX925,{"PAT","MAT"}))</f>
        <v>0</v>
      </c>
      <c r="BE925" s="42">
        <f>COUNTIFS($T925:$AX925,"HO")</f>
        <v>0</v>
      </c>
      <c r="BF925" s="42">
        <f>COUNTIFS($T925:$AX925,"NA")</f>
        <v>0</v>
      </c>
      <c r="BG925" s="42">
        <f>COUNTIFS($T925:$AX925,"PL")</f>
        <v>0</v>
      </c>
      <c r="BH925" s="42">
        <f>COUNTIFS($T925:$AX925,"CL")</f>
        <v>2</v>
      </c>
      <c r="BI925" s="42">
        <f>COUNTIFS($T925:$AX925,"BL")</f>
        <v>0</v>
      </c>
      <c r="BJ925" s="42">
        <f>COUNTIFS($T925:$AX925,"CO")</f>
        <v>0</v>
      </c>
      <c r="BK925" s="42">
        <f t="shared" si="87"/>
        <v>2</v>
      </c>
      <c r="BL925" s="42">
        <f t="shared" si="88"/>
        <v>0</v>
      </c>
      <c r="BM925" s="42">
        <f t="shared" si="89"/>
        <v>1</v>
      </c>
      <c r="BN925" s="42">
        <f>SUM(AY925:BJ925)+SUM(COUNTIFS(Q925:AX925,{"TERM","RESIGNED"}))</f>
        <v>31</v>
      </c>
      <c r="BO925" s="1" t="s">
        <v>45</v>
      </c>
      <c r="BP925" s="42" t="s">
        <v>1023</v>
      </c>
      <c r="BQ925" s="34"/>
    </row>
    <row r="926" spans="1:69" x14ac:dyDescent="0.25">
      <c r="A926" s="32">
        <f t="shared" si="90"/>
        <v>924</v>
      </c>
      <c r="B926" s="1" t="s">
        <v>172</v>
      </c>
      <c r="C926" s="1">
        <v>105399</v>
      </c>
      <c r="D926" s="27">
        <v>105399</v>
      </c>
      <c r="E926" s="1" t="s">
        <v>946</v>
      </c>
      <c r="F926" s="34" t="s">
        <v>1113</v>
      </c>
      <c r="G926" s="34" t="s">
        <v>123</v>
      </c>
      <c r="H926" s="30">
        <v>45149</v>
      </c>
      <c r="I926" s="30" t="s">
        <v>39</v>
      </c>
      <c r="J926" s="30" t="s">
        <v>39</v>
      </c>
      <c r="K926" s="42">
        <f t="shared" ca="1" si="85"/>
        <v>153</v>
      </c>
      <c r="L926" s="44" t="str">
        <f t="shared" si="86"/>
        <v>Billable</v>
      </c>
      <c r="M926" s="34" t="s">
        <v>124</v>
      </c>
      <c r="N926" s="1" t="s">
        <v>41</v>
      </c>
      <c r="O926" s="1" t="s">
        <v>42</v>
      </c>
      <c r="P926" s="1"/>
      <c r="Q926" s="1"/>
      <c r="R926" s="1" t="s">
        <v>43</v>
      </c>
      <c r="S926" s="33" t="s">
        <v>542</v>
      </c>
      <c r="T926" s="47" t="s">
        <v>965</v>
      </c>
      <c r="U926" s="47" t="s">
        <v>20</v>
      </c>
      <c r="V926" s="47" t="s">
        <v>20</v>
      </c>
      <c r="W926" s="47" t="s">
        <v>965</v>
      </c>
      <c r="X926" s="47" t="s">
        <v>965</v>
      </c>
      <c r="Y926" s="47" t="s">
        <v>965</v>
      </c>
      <c r="Z926" s="47" t="s">
        <v>965</v>
      </c>
      <c r="AA926" s="47" t="s">
        <v>965</v>
      </c>
      <c r="AB926" s="47" t="s">
        <v>20</v>
      </c>
      <c r="AC926" s="47" t="s">
        <v>20</v>
      </c>
      <c r="AD926" s="47" t="s">
        <v>965</v>
      </c>
      <c r="AE926" s="47" t="s">
        <v>965</v>
      </c>
      <c r="AF926" s="47" t="s">
        <v>965</v>
      </c>
      <c r="AG926" s="47" t="s">
        <v>965</v>
      </c>
      <c r="AH926" s="47" t="s">
        <v>965</v>
      </c>
      <c r="AI926" s="47" t="s">
        <v>20</v>
      </c>
      <c r="AJ926" s="47" t="s">
        <v>20</v>
      </c>
      <c r="AK926" s="47" t="s">
        <v>965</v>
      </c>
      <c r="AL926" s="47" t="s">
        <v>965</v>
      </c>
      <c r="AM926" s="47" t="s">
        <v>967</v>
      </c>
      <c r="AN926" s="47" t="s">
        <v>967</v>
      </c>
      <c r="AO926" s="47" t="s">
        <v>968</v>
      </c>
      <c r="AP926" s="47" t="s">
        <v>20</v>
      </c>
      <c r="AQ926" s="47" t="s">
        <v>20</v>
      </c>
      <c r="AR926" s="47" t="s">
        <v>20</v>
      </c>
      <c r="AS926" s="47" t="s">
        <v>965</v>
      </c>
      <c r="AT926" s="47" t="s">
        <v>965</v>
      </c>
      <c r="AU926" s="47" t="s">
        <v>965</v>
      </c>
      <c r="AV926" s="47" t="s">
        <v>965</v>
      </c>
      <c r="AW926" s="47" t="s">
        <v>20</v>
      </c>
      <c r="AX926" s="47" t="s">
        <v>20</v>
      </c>
      <c r="AY926" s="42">
        <f>COUNTIFS($T926:$AX926,"P")</f>
        <v>17</v>
      </c>
      <c r="AZ926" s="42">
        <f>COUNTIFS($T926:$AX926,"HD")/2</f>
        <v>0</v>
      </c>
      <c r="BA926" s="42">
        <f>COUNTIFS($T926:$AX926,"DO")</f>
        <v>11</v>
      </c>
      <c r="BB926" s="1">
        <f>COUNTIFS($T926:$AX926,"UPL")</f>
        <v>0</v>
      </c>
      <c r="BC926" s="42">
        <f>COUNTIFS($T926:$AX926,"LWP")</f>
        <v>0</v>
      </c>
      <c r="BD926" s="42">
        <f>SUM(COUNTIFS($T926:$AX926,{"PAT","MAT"}))</f>
        <v>0</v>
      </c>
      <c r="BE926" s="42">
        <f>COUNTIFS($T926:$AX926,"HO")</f>
        <v>0</v>
      </c>
      <c r="BF926" s="42">
        <f>COUNTIFS($T926:$AX926,"NA")</f>
        <v>0</v>
      </c>
      <c r="BG926" s="42">
        <f>COUNTIFS($T926:$AX926,"PL")</f>
        <v>1</v>
      </c>
      <c r="BH926" s="42">
        <f>COUNTIFS($T926:$AX926,"CL")</f>
        <v>2</v>
      </c>
      <c r="BI926" s="42">
        <f>COUNTIFS($T926:$AX926,"BL")</f>
        <v>0</v>
      </c>
      <c r="BJ926" s="42">
        <f>COUNTIFS($T926:$AX926,"CO")</f>
        <v>0</v>
      </c>
      <c r="BK926" s="42">
        <f t="shared" si="87"/>
        <v>3</v>
      </c>
      <c r="BL926" s="42">
        <f t="shared" si="88"/>
        <v>1</v>
      </c>
      <c r="BM926" s="42">
        <f t="shared" si="89"/>
        <v>1</v>
      </c>
      <c r="BN926" s="42">
        <f>SUM(AY926:BJ926)+SUM(COUNTIFS(Q926:AX926,{"TERM","RESIGNED"}))</f>
        <v>31</v>
      </c>
      <c r="BO926" s="1" t="s">
        <v>45</v>
      </c>
      <c r="BP926" s="42" t="s">
        <v>1018</v>
      </c>
      <c r="BQ926" s="34"/>
    </row>
    <row r="927" spans="1:69" x14ac:dyDescent="0.25">
      <c r="A927" s="32">
        <f t="shared" si="90"/>
        <v>925</v>
      </c>
      <c r="B927" s="1" t="s">
        <v>172</v>
      </c>
      <c r="C927" s="1">
        <v>105400</v>
      </c>
      <c r="D927" s="27">
        <v>105400</v>
      </c>
      <c r="E927" s="1" t="s">
        <v>946</v>
      </c>
      <c r="F927" s="34" t="s">
        <v>1114</v>
      </c>
      <c r="G927" s="34" t="s">
        <v>123</v>
      </c>
      <c r="H927" s="30">
        <v>45149</v>
      </c>
      <c r="I927" s="30" t="s">
        <v>39</v>
      </c>
      <c r="J927" s="30" t="s">
        <v>39</v>
      </c>
      <c r="K927" s="42">
        <f t="shared" ca="1" si="85"/>
        <v>153</v>
      </c>
      <c r="L927" s="44" t="str">
        <f t="shared" si="86"/>
        <v>Billable</v>
      </c>
      <c r="M927" s="34" t="s">
        <v>124</v>
      </c>
      <c r="N927" s="1" t="s">
        <v>41</v>
      </c>
      <c r="O927" s="1" t="s">
        <v>42</v>
      </c>
      <c r="P927" s="1"/>
      <c r="Q927" s="1"/>
      <c r="R927" s="1" t="s">
        <v>43</v>
      </c>
      <c r="S927" s="33" t="s">
        <v>256</v>
      </c>
      <c r="T927" s="47" t="s">
        <v>965</v>
      </c>
      <c r="U927" s="47" t="s">
        <v>20</v>
      </c>
      <c r="V927" s="47" t="s">
        <v>20</v>
      </c>
      <c r="W927" s="47" t="s">
        <v>965</v>
      </c>
      <c r="X927" s="47" t="s">
        <v>965</v>
      </c>
      <c r="Y927" s="47" t="s">
        <v>965</v>
      </c>
      <c r="Z927" s="47" t="s">
        <v>965</v>
      </c>
      <c r="AA927" s="47" t="s">
        <v>965</v>
      </c>
      <c r="AB927" s="47" t="s">
        <v>20</v>
      </c>
      <c r="AC927" s="47" t="s">
        <v>20</v>
      </c>
      <c r="AD927" s="47" t="s">
        <v>965</v>
      </c>
      <c r="AE927" s="47" t="s">
        <v>967</v>
      </c>
      <c r="AF927" s="47" t="s">
        <v>967</v>
      </c>
      <c r="AG927" s="47" t="s">
        <v>965</v>
      </c>
      <c r="AH927" s="47" t="s">
        <v>965</v>
      </c>
      <c r="AI927" s="47" t="s">
        <v>20</v>
      </c>
      <c r="AJ927" s="47" t="s">
        <v>20</v>
      </c>
      <c r="AK927" s="47" t="s">
        <v>965</v>
      </c>
      <c r="AL927" s="47" t="s">
        <v>965</v>
      </c>
      <c r="AM927" s="47" t="s">
        <v>965</v>
      </c>
      <c r="AN927" s="47" t="s">
        <v>965</v>
      </c>
      <c r="AO927" s="47" t="s">
        <v>965</v>
      </c>
      <c r="AP927" s="47" t="s">
        <v>20</v>
      </c>
      <c r="AQ927" s="47" t="s">
        <v>20</v>
      </c>
      <c r="AR927" s="47" t="s">
        <v>20</v>
      </c>
      <c r="AS927" s="47" t="s">
        <v>965</v>
      </c>
      <c r="AT927" s="47" t="s">
        <v>965</v>
      </c>
      <c r="AU927" s="47" t="s">
        <v>965</v>
      </c>
      <c r="AV927" s="47" t="s">
        <v>967</v>
      </c>
      <c r="AW927" s="47" t="s">
        <v>20</v>
      </c>
      <c r="AX927" s="47" t="s">
        <v>20</v>
      </c>
      <c r="AY927" s="42">
        <f>COUNTIFS($T927:$AX927,"P")</f>
        <v>17</v>
      </c>
      <c r="AZ927" s="42">
        <f>COUNTIFS($T927:$AX927,"HD")/2</f>
        <v>0</v>
      </c>
      <c r="BA927" s="42">
        <f>COUNTIFS($T927:$AX927,"DO")</f>
        <v>11</v>
      </c>
      <c r="BB927" s="1">
        <f>COUNTIFS($T927:$AX927,"UPL")</f>
        <v>0</v>
      </c>
      <c r="BC927" s="42">
        <f>COUNTIFS($T927:$AX927,"LWP")</f>
        <v>0</v>
      </c>
      <c r="BD927" s="42">
        <f>SUM(COUNTIFS($T927:$AX927,{"PAT","MAT"}))</f>
        <v>0</v>
      </c>
      <c r="BE927" s="42">
        <f>COUNTIFS($T927:$AX927,"HO")</f>
        <v>0</v>
      </c>
      <c r="BF927" s="42">
        <f>COUNTIFS($T927:$AX927,"NA")</f>
        <v>0</v>
      </c>
      <c r="BG927" s="42">
        <f>COUNTIFS($T927:$AX927,"PL")</f>
        <v>0</v>
      </c>
      <c r="BH927" s="42">
        <f>COUNTIFS($T927:$AX927,"CL")</f>
        <v>3</v>
      </c>
      <c r="BI927" s="42">
        <f>COUNTIFS($T927:$AX927,"BL")</f>
        <v>0</v>
      </c>
      <c r="BJ927" s="42">
        <f>COUNTIFS($T927:$AX927,"CO")</f>
        <v>0</v>
      </c>
      <c r="BK927" s="42">
        <f t="shared" si="87"/>
        <v>3</v>
      </c>
      <c r="BL927" s="42">
        <f t="shared" si="88"/>
        <v>1</v>
      </c>
      <c r="BM927" s="42">
        <f t="shared" si="89"/>
        <v>1</v>
      </c>
      <c r="BN927" s="42">
        <f>SUM(AY927:BJ927)+SUM(COUNTIFS(Q927:AX927,{"TERM","RESIGNED"}))</f>
        <v>31</v>
      </c>
      <c r="BO927" s="1" t="s">
        <v>45</v>
      </c>
      <c r="BP927" s="42" t="s">
        <v>1018</v>
      </c>
      <c r="BQ927" s="34"/>
    </row>
    <row r="928" spans="1:69" x14ac:dyDescent="0.25">
      <c r="A928" s="32">
        <f t="shared" si="90"/>
        <v>926</v>
      </c>
      <c r="B928" s="1" t="s">
        <v>172</v>
      </c>
      <c r="C928" s="1">
        <v>105403</v>
      </c>
      <c r="D928" s="27">
        <v>105403</v>
      </c>
      <c r="E928" s="1" t="s">
        <v>945</v>
      </c>
      <c r="F928" s="34" t="s">
        <v>1115</v>
      </c>
      <c r="G928" s="34" t="s">
        <v>123</v>
      </c>
      <c r="H928" s="30">
        <v>45149</v>
      </c>
      <c r="I928" s="30" t="s">
        <v>39</v>
      </c>
      <c r="J928" s="30" t="s">
        <v>39</v>
      </c>
      <c r="K928" s="42">
        <f t="shared" ca="1" si="85"/>
        <v>153</v>
      </c>
      <c r="L928" s="44" t="str">
        <f t="shared" si="86"/>
        <v>Billable</v>
      </c>
      <c r="M928" s="34" t="s">
        <v>124</v>
      </c>
      <c r="N928" s="1" t="s">
        <v>41</v>
      </c>
      <c r="O928" s="1" t="s">
        <v>42</v>
      </c>
      <c r="P928" s="1"/>
      <c r="Q928" s="1"/>
      <c r="R928" s="1" t="s">
        <v>43</v>
      </c>
      <c r="S928" s="33" t="s">
        <v>542</v>
      </c>
      <c r="T928" s="47" t="s">
        <v>965</v>
      </c>
      <c r="U928" s="47" t="s">
        <v>20</v>
      </c>
      <c r="V928" s="47" t="s">
        <v>20</v>
      </c>
      <c r="W928" s="47" t="s">
        <v>967</v>
      </c>
      <c r="X928" s="47" t="s">
        <v>965</v>
      </c>
      <c r="Y928" s="47" t="s">
        <v>965</v>
      </c>
      <c r="Z928" s="47" t="s">
        <v>965</v>
      </c>
      <c r="AA928" s="47" t="s">
        <v>965</v>
      </c>
      <c r="AB928" s="47" t="s">
        <v>20</v>
      </c>
      <c r="AC928" s="47" t="s">
        <v>20</v>
      </c>
      <c r="AD928" s="47" t="s">
        <v>965</v>
      </c>
      <c r="AE928" s="47" t="s">
        <v>965</v>
      </c>
      <c r="AF928" s="47" t="s">
        <v>965</v>
      </c>
      <c r="AG928" s="47" t="s">
        <v>965</v>
      </c>
      <c r="AH928" s="47" t="s">
        <v>965</v>
      </c>
      <c r="AI928" s="47" t="s">
        <v>20</v>
      </c>
      <c r="AJ928" s="47" t="s">
        <v>20</v>
      </c>
      <c r="AK928" s="47" t="s">
        <v>965</v>
      </c>
      <c r="AL928" s="47" t="s">
        <v>965</v>
      </c>
      <c r="AM928" s="47" t="s">
        <v>965</v>
      </c>
      <c r="AN928" s="47" t="s">
        <v>965</v>
      </c>
      <c r="AO928" s="47" t="s">
        <v>965</v>
      </c>
      <c r="AP928" s="47" t="s">
        <v>20</v>
      </c>
      <c r="AQ928" s="47" t="s">
        <v>20</v>
      </c>
      <c r="AR928" s="47" t="s">
        <v>20</v>
      </c>
      <c r="AS928" s="47" t="s">
        <v>967</v>
      </c>
      <c r="AT928" s="47" t="s">
        <v>965</v>
      </c>
      <c r="AU928" s="47" t="s">
        <v>965</v>
      </c>
      <c r="AV928" s="47" t="s">
        <v>965</v>
      </c>
      <c r="AW928" s="47" t="s">
        <v>20</v>
      </c>
      <c r="AX928" s="47" t="s">
        <v>20</v>
      </c>
      <c r="AY928" s="42">
        <f>COUNTIFS($T928:$AX928,"P")</f>
        <v>18</v>
      </c>
      <c r="AZ928" s="42">
        <f>COUNTIFS($T928:$AX928,"HD")/2</f>
        <v>0</v>
      </c>
      <c r="BA928" s="42">
        <f>COUNTIFS($T928:$AX928,"DO")</f>
        <v>11</v>
      </c>
      <c r="BB928" s="1">
        <f>COUNTIFS($T928:$AX928,"UPL")</f>
        <v>0</v>
      </c>
      <c r="BC928" s="42">
        <f>COUNTIFS($T928:$AX928,"LWP")</f>
        <v>0</v>
      </c>
      <c r="BD928" s="42">
        <f>SUM(COUNTIFS($T928:$AX928,{"PAT","MAT"}))</f>
        <v>0</v>
      </c>
      <c r="BE928" s="42">
        <f>COUNTIFS($T928:$AX928,"HO")</f>
        <v>0</v>
      </c>
      <c r="BF928" s="42">
        <f>COUNTIFS($T928:$AX928,"NA")</f>
        <v>0</v>
      </c>
      <c r="BG928" s="42">
        <f>COUNTIFS($T928:$AX928,"PL")</f>
        <v>0</v>
      </c>
      <c r="BH928" s="42">
        <f>COUNTIFS($T928:$AX928,"CL")</f>
        <v>2</v>
      </c>
      <c r="BI928" s="42">
        <f>COUNTIFS($T928:$AX928,"BL")</f>
        <v>0</v>
      </c>
      <c r="BJ928" s="42">
        <f>COUNTIFS($T928:$AX928,"CO")</f>
        <v>0</v>
      </c>
      <c r="BK928" s="42">
        <f t="shared" si="87"/>
        <v>2</v>
      </c>
      <c r="BL928" s="42">
        <f t="shared" si="88"/>
        <v>1</v>
      </c>
      <c r="BM928" s="42">
        <f t="shared" si="89"/>
        <v>1</v>
      </c>
      <c r="BN928" s="42">
        <f>SUM(AY928:BJ928)+SUM(COUNTIFS(Q928:AX928,{"TERM","RESIGNED"}))</f>
        <v>31</v>
      </c>
      <c r="BO928" s="1" t="s">
        <v>45</v>
      </c>
      <c r="BP928" s="42" t="s">
        <v>1021</v>
      </c>
      <c r="BQ928" s="34"/>
    </row>
    <row r="929" spans="1:69" x14ac:dyDescent="0.25">
      <c r="A929" s="32">
        <f t="shared" si="90"/>
        <v>927</v>
      </c>
      <c r="B929" s="1" t="s">
        <v>172</v>
      </c>
      <c r="C929" s="1">
        <v>105406</v>
      </c>
      <c r="D929" s="27">
        <v>105406</v>
      </c>
      <c r="E929" s="1" t="s">
        <v>945</v>
      </c>
      <c r="F929" s="34" t="s">
        <v>1116</v>
      </c>
      <c r="G929" s="34" t="s">
        <v>123</v>
      </c>
      <c r="H929" s="30">
        <v>45149</v>
      </c>
      <c r="I929" s="30" t="s">
        <v>39</v>
      </c>
      <c r="J929" s="30" t="s">
        <v>39</v>
      </c>
      <c r="K929" s="42">
        <f t="shared" ca="1" si="85"/>
        <v>153</v>
      </c>
      <c r="L929" s="44" t="str">
        <f t="shared" si="86"/>
        <v>Billable</v>
      </c>
      <c r="M929" s="34" t="s">
        <v>124</v>
      </c>
      <c r="N929" s="1" t="s">
        <v>41</v>
      </c>
      <c r="O929" s="1" t="s">
        <v>42</v>
      </c>
      <c r="P929" s="1"/>
      <c r="Q929" s="1"/>
      <c r="R929" s="1" t="s">
        <v>43</v>
      </c>
      <c r="S929" s="33" t="s">
        <v>253</v>
      </c>
      <c r="T929" s="47" t="s">
        <v>967</v>
      </c>
      <c r="U929" s="47" t="s">
        <v>20</v>
      </c>
      <c r="V929" s="47" t="s">
        <v>20</v>
      </c>
      <c r="W929" s="47" t="s">
        <v>968</v>
      </c>
      <c r="X929" s="47" t="s">
        <v>965</v>
      </c>
      <c r="Y929" s="47" t="s">
        <v>965</v>
      </c>
      <c r="Z929" s="47" t="s">
        <v>965</v>
      </c>
      <c r="AA929" s="47" t="s">
        <v>965</v>
      </c>
      <c r="AB929" s="47" t="s">
        <v>20</v>
      </c>
      <c r="AC929" s="47" t="s">
        <v>20</v>
      </c>
      <c r="AD929" s="47" t="s">
        <v>965</v>
      </c>
      <c r="AE929" s="47" t="s">
        <v>965</v>
      </c>
      <c r="AF929" s="47" t="s">
        <v>965</v>
      </c>
      <c r="AG929" s="47" t="s">
        <v>965</v>
      </c>
      <c r="AH929" s="47" t="s">
        <v>965</v>
      </c>
      <c r="AI929" s="47" t="s">
        <v>20</v>
      </c>
      <c r="AJ929" s="47" t="s">
        <v>20</v>
      </c>
      <c r="AK929" s="47" t="s">
        <v>965</v>
      </c>
      <c r="AL929" s="47" t="s">
        <v>965</v>
      </c>
      <c r="AM929" s="47" t="s">
        <v>965</v>
      </c>
      <c r="AN929" s="47" t="s">
        <v>965</v>
      </c>
      <c r="AO929" s="47" t="s">
        <v>965</v>
      </c>
      <c r="AP929" s="47" t="s">
        <v>20</v>
      </c>
      <c r="AQ929" s="47" t="s">
        <v>20</v>
      </c>
      <c r="AR929" s="47" t="s">
        <v>20</v>
      </c>
      <c r="AS929" s="47" t="s">
        <v>965</v>
      </c>
      <c r="AT929" s="47" t="s">
        <v>965</v>
      </c>
      <c r="AU929" s="47" t="s">
        <v>965</v>
      </c>
      <c r="AV929" s="47" t="s">
        <v>967</v>
      </c>
      <c r="AW929" s="47" t="s">
        <v>20</v>
      </c>
      <c r="AX929" s="47" t="s">
        <v>20</v>
      </c>
      <c r="AY929" s="42">
        <f>COUNTIFS($T929:$AX929,"P")</f>
        <v>17</v>
      </c>
      <c r="AZ929" s="42">
        <f>COUNTIFS($T929:$AX929,"HD")/2</f>
        <v>0</v>
      </c>
      <c r="BA929" s="42">
        <f>COUNTIFS($T929:$AX929,"DO")</f>
        <v>11</v>
      </c>
      <c r="BB929" s="1">
        <f>COUNTIFS($T929:$AX929,"UPL")</f>
        <v>0</v>
      </c>
      <c r="BC929" s="42">
        <f>COUNTIFS($T929:$AX929,"LWP")</f>
        <v>0</v>
      </c>
      <c r="BD929" s="42">
        <f>SUM(COUNTIFS($T929:$AX929,{"PAT","MAT"}))</f>
        <v>0</v>
      </c>
      <c r="BE929" s="42">
        <f>COUNTIFS($T929:$AX929,"HO")</f>
        <v>0</v>
      </c>
      <c r="BF929" s="42">
        <f>COUNTIFS($T929:$AX929,"NA")</f>
        <v>0</v>
      </c>
      <c r="BG929" s="42">
        <f>COUNTIFS($T929:$AX929,"PL")</f>
        <v>1</v>
      </c>
      <c r="BH929" s="42">
        <f>COUNTIFS($T929:$AX929,"CL")</f>
        <v>2</v>
      </c>
      <c r="BI929" s="42">
        <f>COUNTIFS($T929:$AX929,"BL")</f>
        <v>0</v>
      </c>
      <c r="BJ929" s="42">
        <f>COUNTIFS($T929:$AX929,"CO")</f>
        <v>0</v>
      </c>
      <c r="BK929" s="42">
        <f t="shared" si="87"/>
        <v>3</v>
      </c>
      <c r="BL929" s="42">
        <f t="shared" si="88"/>
        <v>1</v>
      </c>
      <c r="BM929" s="42">
        <f t="shared" si="89"/>
        <v>1</v>
      </c>
      <c r="BN929" s="42">
        <f>SUM(AY929:BJ929)+SUM(COUNTIFS(Q929:AX929,{"TERM","RESIGNED"}))</f>
        <v>31</v>
      </c>
      <c r="BO929" s="1" t="s">
        <v>45</v>
      </c>
      <c r="BP929" s="42" t="s">
        <v>1018</v>
      </c>
      <c r="BQ929" s="34"/>
    </row>
    <row r="930" spans="1:69" x14ac:dyDescent="0.25">
      <c r="A930" s="32">
        <f t="shared" si="90"/>
        <v>928</v>
      </c>
      <c r="B930" s="1" t="s">
        <v>172</v>
      </c>
      <c r="C930" s="1">
        <v>105407</v>
      </c>
      <c r="D930" s="27">
        <v>105407</v>
      </c>
      <c r="E930" s="1" t="s">
        <v>946</v>
      </c>
      <c r="F930" s="34" t="s">
        <v>1117</v>
      </c>
      <c r="G930" s="34" t="s">
        <v>162</v>
      </c>
      <c r="H930" s="30">
        <v>45149</v>
      </c>
      <c r="I930" s="30" t="s">
        <v>39</v>
      </c>
      <c r="J930" s="30" t="s">
        <v>39</v>
      </c>
      <c r="K930" s="42">
        <f t="shared" ca="1" si="85"/>
        <v>153</v>
      </c>
      <c r="L930" s="44" t="str">
        <f t="shared" si="86"/>
        <v>Billable</v>
      </c>
      <c r="M930" s="34" t="s">
        <v>124</v>
      </c>
      <c r="N930" s="1" t="s">
        <v>41</v>
      </c>
      <c r="O930" s="1" t="s">
        <v>42</v>
      </c>
      <c r="P930" s="1"/>
      <c r="Q930" s="1"/>
      <c r="R930" s="1" t="s">
        <v>43</v>
      </c>
      <c r="S930" s="33" t="s">
        <v>144</v>
      </c>
      <c r="T930" s="47" t="s">
        <v>965</v>
      </c>
      <c r="U930" s="47" t="s">
        <v>20</v>
      </c>
      <c r="V930" s="47" t="s">
        <v>20</v>
      </c>
      <c r="W930" s="47" t="s">
        <v>965</v>
      </c>
      <c r="X930" s="47" t="s">
        <v>965</v>
      </c>
      <c r="Y930" s="47" t="s">
        <v>965</v>
      </c>
      <c r="Z930" s="47" t="s">
        <v>965</v>
      </c>
      <c r="AA930" s="47" t="s">
        <v>965</v>
      </c>
      <c r="AB930" s="47" t="s">
        <v>20</v>
      </c>
      <c r="AC930" s="47" t="s">
        <v>20</v>
      </c>
      <c r="AD930" s="47" t="s">
        <v>965</v>
      </c>
      <c r="AE930" s="47" t="s">
        <v>965</v>
      </c>
      <c r="AF930" s="47" t="s">
        <v>965</v>
      </c>
      <c r="AG930" s="47" t="s">
        <v>965</v>
      </c>
      <c r="AH930" s="47" t="s">
        <v>965</v>
      </c>
      <c r="AI930" s="47" t="s">
        <v>20</v>
      </c>
      <c r="AJ930" s="47" t="s">
        <v>20</v>
      </c>
      <c r="AK930" s="47" t="s">
        <v>965</v>
      </c>
      <c r="AL930" s="47" t="s">
        <v>965</v>
      </c>
      <c r="AM930" s="47" t="s">
        <v>965</v>
      </c>
      <c r="AN930" s="47" t="s">
        <v>965</v>
      </c>
      <c r="AO930" s="47" t="s">
        <v>965</v>
      </c>
      <c r="AP930" s="47" t="s">
        <v>20</v>
      </c>
      <c r="AQ930" s="47" t="s">
        <v>20</v>
      </c>
      <c r="AR930" s="47" t="s">
        <v>20</v>
      </c>
      <c r="AS930" s="47" t="s">
        <v>967</v>
      </c>
      <c r="AT930" s="47" t="s">
        <v>967</v>
      </c>
      <c r="AU930" s="47" t="s">
        <v>967</v>
      </c>
      <c r="AV930" s="47" t="s">
        <v>967</v>
      </c>
      <c r="AW930" s="47" t="s">
        <v>20</v>
      </c>
      <c r="AX930" s="47" t="s">
        <v>20</v>
      </c>
      <c r="AY930" s="42">
        <f>COUNTIFS($T930:$AX930,"P")</f>
        <v>16</v>
      </c>
      <c r="AZ930" s="42">
        <f>COUNTIFS($T930:$AX930,"HD")/2</f>
        <v>0</v>
      </c>
      <c r="BA930" s="42">
        <f>COUNTIFS($T930:$AX930,"DO")</f>
        <v>11</v>
      </c>
      <c r="BB930" s="1">
        <f>COUNTIFS($T930:$AX930,"UPL")</f>
        <v>0</v>
      </c>
      <c r="BC930" s="42">
        <f>COUNTIFS($T930:$AX930,"LWP")</f>
        <v>0</v>
      </c>
      <c r="BD930" s="42">
        <f>SUM(COUNTIFS($T930:$AX930,{"PAT","MAT"}))</f>
        <v>0</v>
      </c>
      <c r="BE930" s="42">
        <f>COUNTIFS($T930:$AX930,"HO")</f>
        <v>0</v>
      </c>
      <c r="BF930" s="42">
        <f>COUNTIFS($T930:$AX930,"NA")</f>
        <v>0</v>
      </c>
      <c r="BG930" s="42">
        <f>COUNTIFS($T930:$AX930,"PL")</f>
        <v>0</v>
      </c>
      <c r="BH930" s="42">
        <f>COUNTIFS($T930:$AX930,"CL")</f>
        <v>4</v>
      </c>
      <c r="BI930" s="42">
        <f>COUNTIFS($T930:$AX930,"BL")</f>
        <v>0</v>
      </c>
      <c r="BJ930" s="42">
        <f>COUNTIFS($T930:$AX930,"CO")</f>
        <v>0</v>
      </c>
      <c r="BK930" s="42">
        <f t="shared" si="87"/>
        <v>4</v>
      </c>
      <c r="BL930" s="42">
        <f t="shared" si="88"/>
        <v>0</v>
      </c>
      <c r="BM930" s="42">
        <f t="shared" si="89"/>
        <v>1</v>
      </c>
      <c r="BN930" s="42">
        <f>SUM(AY930:BJ930)+SUM(COUNTIFS(Q930:AX930,{"TERM","RESIGNED"}))</f>
        <v>31</v>
      </c>
      <c r="BO930" s="1" t="s">
        <v>45</v>
      </c>
      <c r="BP930" s="42" t="s">
        <v>1021</v>
      </c>
      <c r="BQ930" s="34"/>
    </row>
    <row r="931" spans="1:69" x14ac:dyDescent="0.25">
      <c r="A931" s="32">
        <f t="shared" si="90"/>
        <v>929</v>
      </c>
      <c r="B931" s="1" t="s">
        <v>172</v>
      </c>
      <c r="C931" s="1">
        <v>105408</v>
      </c>
      <c r="D931" s="27">
        <v>105408</v>
      </c>
      <c r="E931" s="1" t="s">
        <v>946</v>
      </c>
      <c r="F931" s="34" t="s">
        <v>1118</v>
      </c>
      <c r="G931" s="34" t="s">
        <v>162</v>
      </c>
      <c r="H931" s="30">
        <v>45149</v>
      </c>
      <c r="I931" s="30" t="s">
        <v>39</v>
      </c>
      <c r="J931" s="30" t="s">
        <v>39</v>
      </c>
      <c r="K931" s="42">
        <f t="shared" ca="1" si="85"/>
        <v>153</v>
      </c>
      <c r="L931" s="44" t="str">
        <f t="shared" si="86"/>
        <v>Billable</v>
      </c>
      <c r="M931" s="34" t="s">
        <v>124</v>
      </c>
      <c r="N931" s="1" t="s">
        <v>41</v>
      </c>
      <c r="O931" s="1" t="s">
        <v>42</v>
      </c>
      <c r="P931" s="1"/>
      <c r="Q931" s="1"/>
      <c r="R931" s="1" t="s">
        <v>43</v>
      </c>
      <c r="S931" s="33" t="s">
        <v>144</v>
      </c>
      <c r="T931" s="47" t="s">
        <v>965</v>
      </c>
      <c r="U931" s="47" t="s">
        <v>20</v>
      </c>
      <c r="V931" s="47" t="s">
        <v>20</v>
      </c>
      <c r="W931" s="47" t="s">
        <v>967</v>
      </c>
      <c r="X931" s="47" t="s">
        <v>965</v>
      </c>
      <c r="Y931" s="47" t="s">
        <v>967</v>
      </c>
      <c r="Z931" s="47" t="s">
        <v>967</v>
      </c>
      <c r="AA931" s="47" t="s">
        <v>967</v>
      </c>
      <c r="AB931" s="47" t="s">
        <v>20</v>
      </c>
      <c r="AC931" s="47" t="s">
        <v>20</v>
      </c>
      <c r="AD931" s="47" t="s">
        <v>965</v>
      </c>
      <c r="AE931" s="47" t="s">
        <v>965</v>
      </c>
      <c r="AF931" s="47" t="s">
        <v>965</v>
      </c>
      <c r="AG931" s="47" t="s">
        <v>965</v>
      </c>
      <c r="AH931" s="47" t="s">
        <v>965</v>
      </c>
      <c r="AI931" s="47" t="s">
        <v>20</v>
      </c>
      <c r="AJ931" s="47" t="s">
        <v>20</v>
      </c>
      <c r="AK931" s="47" t="s">
        <v>965</v>
      </c>
      <c r="AL931" s="47" t="s">
        <v>965</v>
      </c>
      <c r="AM931" s="47" t="s">
        <v>965</v>
      </c>
      <c r="AN931" s="47" t="s">
        <v>965</v>
      </c>
      <c r="AO931" s="47" t="s">
        <v>965</v>
      </c>
      <c r="AP931" s="47" t="s">
        <v>20</v>
      </c>
      <c r="AQ931" s="47" t="s">
        <v>20</v>
      </c>
      <c r="AR931" s="47" t="s">
        <v>20</v>
      </c>
      <c r="AS931" s="47" t="s">
        <v>965</v>
      </c>
      <c r="AT931" s="47" t="s">
        <v>965</v>
      </c>
      <c r="AU931" s="47" t="s">
        <v>965</v>
      </c>
      <c r="AV931" s="47" t="s">
        <v>967</v>
      </c>
      <c r="AW931" s="47" t="s">
        <v>20</v>
      </c>
      <c r="AX931" s="47" t="s">
        <v>20</v>
      </c>
      <c r="AY931" s="42">
        <f>COUNTIFS($T931:$AX931,"P")</f>
        <v>15</v>
      </c>
      <c r="AZ931" s="42">
        <f>COUNTIFS($T931:$AX931,"HD")/2</f>
        <v>0</v>
      </c>
      <c r="BA931" s="42">
        <f>COUNTIFS($T931:$AX931,"DO")</f>
        <v>11</v>
      </c>
      <c r="BB931" s="1">
        <f>COUNTIFS($T931:$AX931,"UPL")</f>
        <v>0</v>
      </c>
      <c r="BC931" s="42">
        <f>COUNTIFS($T931:$AX931,"LWP")</f>
        <v>0</v>
      </c>
      <c r="BD931" s="42">
        <f>SUM(COUNTIFS($T931:$AX931,{"PAT","MAT"}))</f>
        <v>0</v>
      </c>
      <c r="BE931" s="42">
        <f>COUNTIFS($T931:$AX931,"HO")</f>
        <v>0</v>
      </c>
      <c r="BF931" s="42">
        <f>COUNTIFS($T931:$AX931,"NA")</f>
        <v>0</v>
      </c>
      <c r="BG931" s="42">
        <f>COUNTIFS($T931:$AX931,"PL")</f>
        <v>0</v>
      </c>
      <c r="BH931" s="42">
        <f>COUNTIFS($T931:$AX931,"CL")</f>
        <v>5</v>
      </c>
      <c r="BI931" s="42">
        <f>COUNTIFS($T931:$AX931,"BL")</f>
        <v>0</v>
      </c>
      <c r="BJ931" s="42">
        <f>COUNTIFS($T931:$AX931,"CO")</f>
        <v>0</v>
      </c>
      <c r="BK931" s="42">
        <f t="shared" si="87"/>
        <v>5</v>
      </c>
      <c r="BL931" s="42">
        <f t="shared" si="88"/>
        <v>0</v>
      </c>
      <c r="BM931" s="42">
        <f t="shared" si="89"/>
        <v>1</v>
      </c>
      <c r="BN931" s="42">
        <f>SUM(AY931:BJ931)+SUM(COUNTIFS(Q931:AX931,{"TERM","RESIGNED"}))</f>
        <v>31</v>
      </c>
      <c r="BO931" s="1" t="s">
        <v>45</v>
      </c>
      <c r="BP931" s="42" t="s">
        <v>1021</v>
      </c>
      <c r="BQ931" s="34"/>
    </row>
    <row r="932" spans="1:69" x14ac:dyDescent="0.25">
      <c r="A932" s="32">
        <f t="shared" si="90"/>
        <v>930</v>
      </c>
      <c r="B932" s="1" t="s">
        <v>172</v>
      </c>
      <c r="C932" s="1">
        <v>105411</v>
      </c>
      <c r="D932" s="27">
        <v>105411</v>
      </c>
      <c r="E932" s="1" t="s">
        <v>945</v>
      </c>
      <c r="F932" s="34" t="s">
        <v>1119</v>
      </c>
      <c r="G932" s="34" t="s">
        <v>162</v>
      </c>
      <c r="H932" s="30">
        <v>45149</v>
      </c>
      <c r="I932" s="30" t="s">
        <v>39</v>
      </c>
      <c r="J932" s="30" t="s">
        <v>39</v>
      </c>
      <c r="K932" s="42">
        <f t="shared" ca="1" si="85"/>
        <v>153</v>
      </c>
      <c r="L932" s="44" t="str">
        <f t="shared" si="86"/>
        <v>Billable</v>
      </c>
      <c r="M932" s="34" t="s">
        <v>124</v>
      </c>
      <c r="N932" s="1" t="s">
        <v>41</v>
      </c>
      <c r="O932" s="1" t="s">
        <v>42</v>
      </c>
      <c r="P932" s="1"/>
      <c r="Q932" s="1"/>
      <c r="R932" s="1" t="s">
        <v>43</v>
      </c>
      <c r="S932" s="33" t="s">
        <v>144</v>
      </c>
      <c r="T932" s="47" t="s">
        <v>965</v>
      </c>
      <c r="U932" s="47" t="s">
        <v>20</v>
      </c>
      <c r="V932" s="47" t="s">
        <v>20</v>
      </c>
      <c r="W932" s="47" t="s">
        <v>965</v>
      </c>
      <c r="X932" s="47" t="s">
        <v>965</v>
      </c>
      <c r="Y932" s="47" t="s">
        <v>965</v>
      </c>
      <c r="Z932" s="47" t="s">
        <v>965</v>
      </c>
      <c r="AA932" s="47" t="s">
        <v>965</v>
      </c>
      <c r="AB932" s="47" t="s">
        <v>20</v>
      </c>
      <c r="AC932" s="47" t="s">
        <v>20</v>
      </c>
      <c r="AD932" s="47" t="s">
        <v>965</v>
      </c>
      <c r="AE932" s="47" t="s">
        <v>965</v>
      </c>
      <c r="AF932" s="47" t="s">
        <v>965</v>
      </c>
      <c r="AG932" s="47" t="s">
        <v>965</v>
      </c>
      <c r="AH932" s="47" t="s">
        <v>965</v>
      </c>
      <c r="AI932" s="47" t="s">
        <v>20</v>
      </c>
      <c r="AJ932" s="47" t="s">
        <v>20</v>
      </c>
      <c r="AK932" s="47" t="s">
        <v>965</v>
      </c>
      <c r="AL932" s="47" t="s">
        <v>965</v>
      </c>
      <c r="AM932" s="47" t="s">
        <v>965</v>
      </c>
      <c r="AN932" s="47" t="s">
        <v>965</v>
      </c>
      <c r="AO932" s="47" t="s">
        <v>965</v>
      </c>
      <c r="AP932" s="47" t="s">
        <v>20</v>
      </c>
      <c r="AQ932" s="47" t="s">
        <v>20</v>
      </c>
      <c r="AR932" s="47" t="s">
        <v>20</v>
      </c>
      <c r="AS932" s="47" t="s">
        <v>967</v>
      </c>
      <c r="AT932" s="47" t="s">
        <v>967</v>
      </c>
      <c r="AU932" s="47" t="s">
        <v>967</v>
      </c>
      <c r="AV932" s="47" t="s">
        <v>967</v>
      </c>
      <c r="AW932" s="47" t="s">
        <v>20</v>
      </c>
      <c r="AX932" s="47" t="s">
        <v>20</v>
      </c>
      <c r="AY932" s="42">
        <f>COUNTIFS($T932:$AX932,"P")</f>
        <v>16</v>
      </c>
      <c r="AZ932" s="42">
        <f>COUNTIFS($T932:$AX932,"HD")/2</f>
        <v>0</v>
      </c>
      <c r="BA932" s="42">
        <f>COUNTIFS($T932:$AX932,"DO")</f>
        <v>11</v>
      </c>
      <c r="BB932" s="1">
        <f>COUNTIFS($T932:$AX932,"UPL")</f>
        <v>0</v>
      </c>
      <c r="BC932" s="42">
        <f>COUNTIFS($T932:$AX932,"LWP")</f>
        <v>0</v>
      </c>
      <c r="BD932" s="42">
        <f>SUM(COUNTIFS($T932:$AX932,{"PAT","MAT"}))</f>
        <v>0</v>
      </c>
      <c r="BE932" s="42">
        <f>COUNTIFS($T932:$AX932,"HO")</f>
        <v>0</v>
      </c>
      <c r="BF932" s="42">
        <f>COUNTIFS($T932:$AX932,"NA")</f>
        <v>0</v>
      </c>
      <c r="BG932" s="42">
        <f>COUNTIFS($T932:$AX932,"PL")</f>
        <v>0</v>
      </c>
      <c r="BH932" s="42">
        <f>COUNTIFS($T932:$AX932,"CL")</f>
        <v>4</v>
      </c>
      <c r="BI932" s="42">
        <f>COUNTIFS($T932:$AX932,"BL")</f>
        <v>0</v>
      </c>
      <c r="BJ932" s="42">
        <f>COUNTIFS($T932:$AX932,"CO")</f>
        <v>0</v>
      </c>
      <c r="BK932" s="42">
        <f t="shared" si="87"/>
        <v>4</v>
      </c>
      <c r="BL932" s="42">
        <f t="shared" si="88"/>
        <v>0</v>
      </c>
      <c r="BM932" s="42">
        <f t="shared" si="89"/>
        <v>1</v>
      </c>
      <c r="BN932" s="42">
        <f>SUM(AY932:BJ932)+SUM(COUNTIFS(Q932:AX932,{"TERM","RESIGNED"}))</f>
        <v>31</v>
      </c>
      <c r="BO932" s="1" t="s">
        <v>45</v>
      </c>
      <c r="BP932" s="42" t="s">
        <v>1021</v>
      </c>
      <c r="BQ932" s="34"/>
    </row>
    <row r="933" spans="1:69" x14ac:dyDescent="0.25">
      <c r="A933" s="32">
        <f t="shared" si="90"/>
        <v>931</v>
      </c>
      <c r="B933" s="1" t="s">
        <v>172</v>
      </c>
      <c r="C933" s="1">
        <v>105412</v>
      </c>
      <c r="D933" s="27">
        <v>105412</v>
      </c>
      <c r="E933" s="1" t="s">
        <v>946</v>
      </c>
      <c r="F933" s="34" t="s">
        <v>1120</v>
      </c>
      <c r="G933" s="34" t="s">
        <v>162</v>
      </c>
      <c r="H933" s="30">
        <v>45149</v>
      </c>
      <c r="I933" s="30" t="s">
        <v>39</v>
      </c>
      <c r="J933" s="30" t="s">
        <v>39</v>
      </c>
      <c r="K933" s="42">
        <f t="shared" ca="1" si="85"/>
        <v>153</v>
      </c>
      <c r="L933" s="44" t="str">
        <f t="shared" si="86"/>
        <v>Billable</v>
      </c>
      <c r="M933" s="34" t="s">
        <v>124</v>
      </c>
      <c r="N933" s="1" t="s">
        <v>41</v>
      </c>
      <c r="O933" s="1" t="s">
        <v>42</v>
      </c>
      <c r="P933" s="1"/>
      <c r="Q933" s="1"/>
      <c r="R933" s="1" t="s">
        <v>43</v>
      </c>
      <c r="S933" s="33" t="s">
        <v>144</v>
      </c>
      <c r="T933" s="47" t="s">
        <v>965</v>
      </c>
      <c r="U933" s="47" t="s">
        <v>20</v>
      </c>
      <c r="V933" s="47" t="s">
        <v>20</v>
      </c>
      <c r="W933" s="47" t="s">
        <v>965</v>
      </c>
      <c r="X933" s="47" t="s">
        <v>965</v>
      </c>
      <c r="Y933" s="47" t="s">
        <v>965</v>
      </c>
      <c r="Z933" s="47" t="s">
        <v>965</v>
      </c>
      <c r="AA933" s="47" t="s">
        <v>965</v>
      </c>
      <c r="AB933" s="47" t="s">
        <v>20</v>
      </c>
      <c r="AC933" s="47" t="s">
        <v>20</v>
      </c>
      <c r="AD933" s="47" t="s">
        <v>965</v>
      </c>
      <c r="AE933" s="47" t="s">
        <v>965</v>
      </c>
      <c r="AF933" s="47" t="s">
        <v>965</v>
      </c>
      <c r="AG933" s="47" t="s">
        <v>965</v>
      </c>
      <c r="AH933" s="47" t="s">
        <v>965</v>
      </c>
      <c r="AI933" s="47" t="s">
        <v>20</v>
      </c>
      <c r="AJ933" s="47" t="s">
        <v>20</v>
      </c>
      <c r="AK933" s="47" t="s">
        <v>965</v>
      </c>
      <c r="AL933" s="47" t="s">
        <v>965</v>
      </c>
      <c r="AM933" s="47" t="s">
        <v>22</v>
      </c>
      <c r="AN933" s="47" t="s">
        <v>967</v>
      </c>
      <c r="AO933" s="47" t="s">
        <v>968</v>
      </c>
      <c r="AP933" s="47" t="s">
        <v>20</v>
      </c>
      <c r="AQ933" s="47" t="s">
        <v>20</v>
      </c>
      <c r="AR933" s="47" t="s">
        <v>20</v>
      </c>
      <c r="AS933" s="47" t="s">
        <v>965</v>
      </c>
      <c r="AT933" s="47" t="s">
        <v>965</v>
      </c>
      <c r="AU933" s="47" t="s">
        <v>965</v>
      </c>
      <c r="AV933" s="47" t="s">
        <v>967</v>
      </c>
      <c r="AW933" s="47" t="s">
        <v>20</v>
      </c>
      <c r="AX933" s="47" t="s">
        <v>20</v>
      </c>
      <c r="AY933" s="42">
        <f>COUNTIFS($T933:$AX933,"P")</f>
        <v>16</v>
      </c>
      <c r="AZ933" s="42">
        <f>COUNTIFS($T933:$AX933,"HD")/2</f>
        <v>0</v>
      </c>
      <c r="BA933" s="42">
        <f>COUNTIFS($T933:$AX933,"DO")</f>
        <v>11</v>
      </c>
      <c r="BB933" s="1">
        <f>COUNTIFS($T933:$AX933,"UPL")</f>
        <v>0</v>
      </c>
      <c r="BC933" s="42">
        <f>COUNTIFS($T933:$AX933,"LWP")</f>
        <v>1</v>
      </c>
      <c r="BD933" s="42">
        <f>SUM(COUNTIFS($T933:$AX933,{"PAT","MAT"}))</f>
        <v>0</v>
      </c>
      <c r="BE933" s="42">
        <f>COUNTIFS($T933:$AX933,"HO")</f>
        <v>0</v>
      </c>
      <c r="BF933" s="42">
        <f>COUNTIFS($T933:$AX933,"NA")</f>
        <v>0</v>
      </c>
      <c r="BG933" s="42">
        <f>COUNTIFS($T933:$AX933,"PL")</f>
        <v>1</v>
      </c>
      <c r="BH933" s="42">
        <f>COUNTIFS($T933:$AX933,"CL")</f>
        <v>2</v>
      </c>
      <c r="BI933" s="42">
        <f>COUNTIFS($T933:$AX933,"BL")</f>
        <v>0</v>
      </c>
      <c r="BJ933" s="42">
        <f>COUNTIFS($T933:$AX933,"CO")</f>
        <v>0</v>
      </c>
      <c r="BK933" s="42">
        <f t="shared" si="87"/>
        <v>3</v>
      </c>
      <c r="BL933" s="42">
        <f t="shared" si="88"/>
        <v>0</v>
      </c>
      <c r="BM933" s="42">
        <f t="shared" si="89"/>
        <v>1</v>
      </c>
      <c r="BN933" s="42">
        <f>SUM(AY933:BJ933)+SUM(COUNTIFS(Q933:AX933,{"TERM","RESIGNED"}))</f>
        <v>31</v>
      </c>
      <c r="BO933" s="1" t="s">
        <v>45</v>
      </c>
      <c r="BP933" s="42" t="s">
        <v>1021</v>
      </c>
      <c r="BQ933" s="34"/>
    </row>
    <row r="934" spans="1:69" x14ac:dyDescent="0.25">
      <c r="A934" s="32">
        <f t="shared" si="90"/>
        <v>932</v>
      </c>
      <c r="B934" s="1" t="s">
        <v>172</v>
      </c>
      <c r="C934" s="1">
        <v>105413</v>
      </c>
      <c r="D934" s="27">
        <v>105413</v>
      </c>
      <c r="E934" s="1" t="s">
        <v>945</v>
      </c>
      <c r="F934" s="34" t="s">
        <v>1121</v>
      </c>
      <c r="G934" s="34" t="s">
        <v>162</v>
      </c>
      <c r="H934" s="30">
        <v>45149</v>
      </c>
      <c r="I934" s="30" t="s">
        <v>39</v>
      </c>
      <c r="J934" s="30" t="s">
        <v>39</v>
      </c>
      <c r="K934" s="42">
        <f t="shared" ca="1" si="85"/>
        <v>153</v>
      </c>
      <c r="L934" s="44" t="str">
        <f t="shared" si="86"/>
        <v>Billable</v>
      </c>
      <c r="M934" s="34" t="s">
        <v>124</v>
      </c>
      <c r="N934" s="1" t="s">
        <v>41</v>
      </c>
      <c r="O934" s="1" t="s">
        <v>42</v>
      </c>
      <c r="P934" s="1"/>
      <c r="Q934" s="1"/>
      <c r="R934" s="1" t="s">
        <v>43</v>
      </c>
      <c r="S934" s="33" t="s">
        <v>165</v>
      </c>
      <c r="T934" s="47" t="s">
        <v>965</v>
      </c>
      <c r="U934" s="47" t="s">
        <v>20</v>
      </c>
      <c r="V934" s="47" t="s">
        <v>20</v>
      </c>
      <c r="W934" s="47" t="s">
        <v>965</v>
      </c>
      <c r="X934" s="47" t="s">
        <v>965</v>
      </c>
      <c r="Y934" s="47" t="s">
        <v>965</v>
      </c>
      <c r="Z934" s="47" t="s">
        <v>965</v>
      </c>
      <c r="AA934" s="47" t="s">
        <v>965</v>
      </c>
      <c r="AB934" s="47" t="s">
        <v>20</v>
      </c>
      <c r="AC934" s="47" t="s">
        <v>20</v>
      </c>
      <c r="AD934" s="47" t="s">
        <v>965</v>
      </c>
      <c r="AE934" s="47" t="s">
        <v>965</v>
      </c>
      <c r="AF934" s="47" t="s">
        <v>965</v>
      </c>
      <c r="AG934" s="47" t="s">
        <v>965</v>
      </c>
      <c r="AH934" s="47" t="s">
        <v>965</v>
      </c>
      <c r="AI934" s="47" t="s">
        <v>20</v>
      </c>
      <c r="AJ934" s="47" t="s">
        <v>20</v>
      </c>
      <c r="AK934" s="47" t="s">
        <v>965</v>
      </c>
      <c r="AL934" s="47" t="s">
        <v>965</v>
      </c>
      <c r="AM934" s="47" t="s">
        <v>965</v>
      </c>
      <c r="AN934" s="47" t="s">
        <v>965</v>
      </c>
      <c r="AO934" s="47" t="s">
        <v>965</v>
      </c>
      <c r="AP934" s="47" t="s">
        <v>20</v>
      </c>
      <c r="AQ934" s="47" t="s">
        <v>20</v>
      </c>
      <c r="AR934" s="47" t="s">
        <v>20</v>
      </c>
      <c r="AS934" s="47" t="s">
        <v>967</v>
      </c>
      <c r="AT934" s="47" t="s">
        <v>967</v>
      </c>
      <c r="AU934" s="47" t="s">
        <v>967</v>
      </c>
      <c r="AV934" s="47" t="s">
        <v>968</v>
      </c>
      <c r="AW934" s="47" t="s">
        <v>20</v>
      </c>
      <c r="AX934" s="47" t="s">
        <v>20</v>
      </c>
      <c r="AY934" s="42">
        <f>COUNTIFS($T934:$AX934,"P")</f>
        <v>16</v>
      </c>
      <c r="AZ934" s="42">
        <f>COUNTIFS($T934:$AX934,"HD")/2</f>
        <v>0</v>
      </c>
      <c r="BA934" s="42">
        <f>COUNTIFS($T934:$AX934,"DO")</f>
        <v>11</v>
      </c>
      <c r="BB934" s="1">
        <f>COUNTIFS($T934:$AX934,"UPL")</f>
        <v>0</v>
      </c>
      <c r="BC934" s="42">
        <f>COUNTIFS($T934:$AX934,"LWP")</f>
        <v>0</v>
      </c>
      <c r="BD934" s="42">
        <f>SUM(COUNTIFS($T934:$AX934,{"PAT","MAT"}))</f>
        <v>0</v>
      </c>
      <c r="BE934" s="42">
        <f>COUNTIFS($T934:$AX934,"HO")</f>
        <v>0</v>
      </c>
      <c r="BF934" s="42">
        <f>COUNTIFS($T934:$AX934,"NA")</f>
        <v>0</v>
      </c>
      <c r="BG934" s="42">
        <f>COUNTIFS($T934:$AX934,"PL")</f>
        <v>1</v>
      </c>
      <c r="BH934" s="42">
        <f>COUNTIFS($T934:$AX934,"CL")</f>
        <v>3</v>
      </c>
      <c r="BI934" s="42">
        <f>COUNTIFS($T934:$AX934,"BL")</f>
        <v>0</v>
      </c>
      <c r="BJ934" s="42">
        <f>COUNTIFS($T934:$AX934,"CO")</f>
        <v>0</v>
      </c>
      <c r="BK934" s="42">
        <f t="shared" si="87"/>
        <v>4</v>
      </c>
      <c r="BL934" s="42">
        <f t="shared" si="88"/>
        <v>0</v>
      </c>
      <c r="BM934" s="42">
        <f t="shared" si="89"/>
        <v>1</v>
      </c>
      <c r="BN934" s="42">
        <f>SUM(AY934:BJ934)+SUM(COUNTIFS(Q934:AX934,{"TERM","RESIGNED"}))</f>
        <v>31</v>
      </c>
      <c r="BO934" s="1" t="s">
        <v>45</v>
      </c>
      <c r="BP934" s="42" t="s">
        <v>1020</v>
      </c>
      <c r="BQ934" s="34"/>
    </row>
    <row r="935" spans="1:69" x14ac:dyDescent="0.25">
      <c r="A935" s="32">
        <f t="shared" si="90"/>
        <v>933</v>
      </c>
      <c r="B935" s="1" t="s">
        <v>172</v>
      </c>
      <c r="C935" s="1">
        <v>105414</v>
      </c>
      <c r="D935" s="27">
        <v>105414</v>
      </c>
      <c r="E935" s="1" t="s">
        <v>946</v>
      </c>
      <c r="F935" s="34" t="s">
        <v>1122</v>
      </c>
      <c r="G935" s="34" t="s">
        <v>162</v>
      </c>
      <c r="H935" s="30">
        <v>45149</v>
      </c>
      <c r="I935" s="30" t="s">
        <v>39</v>
      </c>
      <c r="J935" s="30" t="s">
        <v>39</v>
      </c>
      <c r="K935" s="42">
        <f t="shared" ca="1" si="85"/>
        <v>153</v>
      </c>
      <c r="L935" s="44" t="str">
        <f t="shared" si="86"/>
        <v>Billable</v>
      </c>
      <c r="M935" s="34" t="s">
        <v>124</v>
      </c>
      <c r="N935" s="1" t="s">
        <v>41</v>
      </c>
      <c r="O935" s="1" t="s">
        <v>42</v>
      </c>
      <c r="P935" s="1"/>
      <c r="Q935" s="1"/>
      <c r="R935" s="1" t="s">
        <v>43</v>
      </c>
      <c r="S935" s="33" t="s">
        <v>165</v>
      </c>
      <c r="T935" s="47" t="s">
        <v>965</v>
      </c>
      <c r="U935" s="47" t="s">
        <v>20</v>
      </c>
      <c r="V935" s="47" t="s">
        <v>20</v>
      </c>
      <c r="W935" s="47" t="s">
        <v>965</v>
      </c>
      <c r="X935" s="47" t="s">
        <v>965</v>
      </c>
      <c r="Y935" s="47" t="s">
        <v>965</v>
      </c>
      <c r="Z935" s="47" t="s">
        <v>966</v>
      </c>
      <c r="AA935" s="47" t="s">
        <v>965</v>
      </c>
      <c r="AB935" s="47" t="s">
        <v>20</v>
      </c>
      <c r="AC935" s="47" t="s">
        <v>20</v>
      </c>
      <c r="AD935" s="47" t="s">
        <v>967</v>
      </c>
      <c r="AE935" s="47" t="s">
        <v>965</v>
      </c>
      <c r="AF935" s="47" t="s">
        <v>965</v>
      </c>
      <c r="AG935" s="47" t="s">
        <v>968</v>
      </c>
      <c r="AH935" s="47" t="s">
        <v>965</v>
      </c>
      <c r="AI935" s="47" t="s">
        <v>20</v>
      </c>
      <c r="AJ935" s="47" t="s">
        <v>20</v>
      </c>
      <c r="AK935" s="47" t="s">
        <v>967</v>
      </c>
      <c r="AL935" s="47" t="s">
        <v>968</v>
      </c>
      <c r="AM935" s="47" t="s">
        <v>967</v>
      </c>
      <c r="AN935" s="47" t="s">
        <v>965</v>
      </c>
      <c r="AO935" s="47" t="s">
        <v>965</v>
      </c>
      <c r="AP935" s="47" t="s">
        <v>20</v>
      </c>
      <c r="AQ935" s="47" t="s">
        <v>20</v>
      </c>
      <c r="AR935" s="47" t="s">
        <v>20</v>
      </c>
      <c r="AS935" s="47" t="s">
        <v>965</v>
      </c>
      <c r="AT935" s="47" t="s">
        <v>967</v>
      </c>
      <c r="AU935" s="47" t="s">
        <v>967</v>
      </c>
      <c r="AV935" s="47" t="s">
        <v>965</v>
      </c>
      <c r="AW935" s="47" t="s">
        <v>20</v>
      </c>
      <c r="AX935" s="47" t="s">
        <v>20</v>
      </c>
      <c r="AY935" s="42">
        <f>COUNTIFS($T935:$AX935,"P")</f>
        <v>12</v>
      </c>
      <c r="AZ935" s="42">
        <f>COUNTIFS($T935:$AX935,"HD")/2</f>
        <v>0.5</v>
      </c>
      <c r="BA935" s="42">
        <f>COUNTIFS($T935:$AX935,"DO")</f>
        <v>11</v>
      </c>
      <c r="BB935" s="1">
        <f>COUNTIFS($T935:$AX935,"UPL")</f>
        <v>0</v>
      </c>
      <c r="BC935" s="42">
        <f>COUNTIFS($T935:$AX935,"LWP")</f>
        <v>0</v>
      </c>
      <c r="BD935" s="42">
        <f>SUM(COUNTIFS($T935:$AX935,{"PAT","MAT"}))</f>
        <v>0</v>
      </c>
      <c r="BE935" s="42">
        <f>COUNTIFS($T935:$AX935,"HO")</f>
        <v>0</v>
      </c>
      <c r="BF935" s="42">
        <f>COUNTIFS($T935:$AX935,"NA")</f>
        <v>0</v>
      </c>
      <c r="BG935" s="42">
        <f>COUNTIFS($T935:$AX935,"PL")</f>
        <v>2</v>
      </c>
      <c r="BH935" s="42">
        <f>COUNTIFS($T935:$AX935,"CL")</f>
        <v>5</v>
      </c>
      <c r="BI935" s="42">
        <f>COUNTIFS($T935:$AX935,"BL")</f>
        <v>0</v>
      </c>
      <c r="BJ935" s="42">
        <f>COUNTIFS($T935:$AX935,"CO")</f>
        <v>0</v>
      </c>
      <c r="BK935" s="42">
        <f t="shared" si="87"/>
        <v>7</v>
      </c>
      <c r="BL935" s="42">
        <f t="shared" si="88"/>
        <v>0</v>
      </c>
      <c r="BM935" s="42">
        <f t="shared" si="89"/>
        <v>0</v>
      </c>
      <c r="BN935" s="42">
        <f>SUM(AY935:BJ935)+SUM(COUNTIFS(Q935:AX935,{"TERM","RESIGNED"}))</f>
        <v>30.5</v>
      </c>
      <c r="BO935" s="1" t="s">
        <v>45</v>
      </c>
      <c r="BP935" s="42" t="s">
        <v>1020</v>
      </c>
      <c r="BQ935" s="34"/>
    </row>
    <row r="936" spans="1:69" x14ac:dyDescent="0.25">
      <c r="A936" s="32">
        <f t="shared" si="90"/>
        <v>934</v>
      </c>
      <c r="B936" s="1" t="s">
        <v>172</v>
      </c>
      <c r="C936" s="1">
        <v>105416</v>
      </c>
      <c r="D936" s="27">
        <v>105416</v>
      </c>
      <c r="E936" s="1" t="s">
        <v>946</v>
      </c>
      <c r="F936" s="34" t="s">
        <v>1123</v>
      </c>
      <c r="G936" s="34" t="s">
        <v>106</v>
      </c>
      <c r="H936" s="30">
        <v>45149</v>
      </c>
      <c r="I936" s="30" t="s">
        <v>39</v>
      </c>
      <c r="J936" s="30" t="s">
        <v>39</v>
      </c>
      <c r="K936" s="42">
        <f t="shared" ca="1" si="85"/>
        <v>153</v>
      </c>
      <c r="L936" s="44" t="str">
        <f t="shared" si="86"/>
        <v>Non Billable</v>
      </c>
      <c r="M936" s="34" t="s">
        <v>47</v>
      </c>
      <c r="N936" s="1" t="s">
        <v>41</v>
      </c>
      <c r="O936" s="1" t="s">
        <v>42</v>
      </c>
      <c r="P936" s="1"/>
      <c r="Q936" s="1"/>
      <c r="R936" s="1" t="s">
        <v>43</v>
      </c>
      <c r="S936" s="33" t="s">
        <v>71</v>
      </c>
      <c r="T936" s="47" t="s">
        <v>965</v>
      </c>
      <c r="U936" s="47" t="s">
        <v>20</v>
      </c>
      <c r="V936" s="47" t="s">
        <v>20</v>
      </c>
      <c r="W936" s="47" t="s">
        <v>965</v>
      </c>
      <c r="X936" s="47" t="s">
        <v>965</v>
      </c>
      <c r="Y936" s="47" t="s">
        <v>965</v>
      </c>
      <c r="Z936" s="47" t="s">
        <v>965</v>
      </c>
      <c r="AA936" s="47" t="s">
        <v>965</v>
      </c>
      <c r="AB936" s="47" t="s">
        <v>20</v>
      </c>
      <c r="AC936" s="47" t="s">
        <v>20</v>
      </c>
      <c r="AD936" s="47" t="s">
        <v>965</v>
      </c>
      <c r="AE936" s="47" t="s">
        <v>965</v>
      </c>
      <c r="AF936" s="47" t="s">
        <v>965</v>
      </c>
      <c r="AG936" s="47" t="s">
        <v>965</v>
      </c>
      <c r="AH936" s="47" t="s">
        <v>965</v>
      </c>
      <c r="AI936" s="47" t="s">
        <v>20</v>
      </c>
      <c r="AJ936" s="47" t="s">
        <v>20</v>
      </c>
      <c r="AK936" s="47" t="s">
        <v>965</v>
      </c>
      <c r="AL936" s="47" t="s">
        <v>965</v>
      </c>
      <c r="AM936" s="47" t="s">
        <v>965</v>
      </c>
      <c r="AN936" s="47" t="s">
        <v>965</v>
      </c>
      <c r="AO936" s="47" t="s">
        <v>965</v>
      </c>
      <c r="AP936" s="47" t="s">
        <v>20</v>
      </c>
      <c r="AQ936" s="47" t="s">
        <v>20</v>
      </c>
      <c r="AR936" s="47" t="s">
        <v>20</v>
      </c>
      <c r="AS936" s="47" t="s">
        <v>967</v>
      </c>
      <c r="AT936" s="47" t="s">
        <v>967</v>
      </c>
      <c r="AU936" s="47" t="s">
        <v>967</v>
      </c>
      <c r="AV936" s="47" t="s">
        <v>967</v>
      </c>
      <c r="AW936" s="47" t="s">
        <v>20</v>
      </c>
      <c r="AX936" s="47" t="s">
        <v>20</v>
      </c>
      <c r="AY936" s="42">
        <f>COUNTIFS($T936:$AX936,"P")</f>
        <v>16</v>
      </c>
      <c r="AZ936" s="42">
        <f>COUNTIFS($T936:$AX936,"HD")/2</f>
        <v>0</v>
      </c>
      <c r="BA936" s="42">
        <f>COUNTIFS($T936:$AX936,"DO")</f>
        <v>11</v>
      </c>
      <c r="BB936" s="1">
        <f>COUNTIFS($T936:$AX936,"UPL")</f>
        <v>0</v>
      </c>
      <c r="BC936" s="42">
        <f>COUNTIFS($T936:$AX936,"LWP")</f>
        <v>0</v>
      </c>
      <c r="BD936" s="42">
        <f>SUM(COUNTIFS($T936:$AX936,{"PAT","MAT"}))</f>
        <v>0</v>
      </c>
      <c r="BE936" s="42">
        <f>COUNTIFS($T936:$AX936,"HO")</f>
        <v>0</v>
      </c>
      <c r="BF936" s="42">
        <f>COUNTIFS($T936:$AX936,"NA")</f>
        <v>0</v>
      </c>
      <c r="BG936" s="42">
        <f>COUNTIFS($T936:$AX936,"PL")</f>
        <v>0</v>
      </c>
      <c r="BH936" s="42">
        <f>COUNTIFS($T936:$AX936,"CL")</f>
        <v>4</v>
      </c>
      <c r="BI936" s="42">
        <f>COUNTIFS($T936:$AX936,"BL")</f>
        <v>0</v>
      </c>
      <c r="BJ936" s="42">
        <f>COUNTIFS($T936:$AX936,"CO")</f>
        <v>0</v>
      </c>
      <c r="BK936" s="42">
        <f t="shared" si="87"/>
        <v>4</v>
      </c>
      <c r="BL936" s="42">
        <f t="shared" si="88"/>
        <v>0</v>
      </c>
      <c r="BM936" s="42">
        <f t="shared" si="89"/>
        <v>1</v>
      </c>
      <c r="BN936" s="42">
        <f>SUM(AY936:BJ936)+SUM(COUNTIFS(Q936:AX936,{"TERM","RESIGNED"}))</f>
        <v>31</v>
      </c>
      <c r="BO936" s="1" t="s">
        <v>45</v>
      </c>
      <c r="BP936" s="42" t="s">
        <v>1021</v>
      </c>
      <c r="BQ936" s="34"/>
    </row>
    <row r="937" spans="1:69" x14ac:dyDescent="0.25">
      <c r="A937" s="32">
        <f t="shared" si="90"/>
        <v>935</v>
      </c>
      <c r="B937" s="1" t="s">
        <v>172</v>
      </c>
      <c r="C937" s="1">
        <v>105418</v>
      </c>
      <c r="D937" s="27">
        <v>105418</v>
      </c>
      <c r="E937" s="1" t="s">
        <v>946</v>
      </c>
      <c r="F937" s="34" t="s">
        <v>1124</v>
      </c>
      <c r="G937" s="34" t="s">
        <v>123</v>
      </c>
      <c r="H937" s="30">
        <v>45149</v>
      </c>
      <c r="I937" s="30" t="s">
        <v>39</v>
      </c>
      <c r="J937" s="30" t="s">
        <v>39</v>
      </c>
      <c r="K937" s="42">
        <f t="shared" ca="1" si="85"/>
        <v>153</v>
      </c>
      <c r="L937" s="44" t="str">
        <f t="shared" si="86"/>
        <v>Billable</v>
      </c>
      <c r="M937" s="34" t="s">
        <v>124</v>
      </c>
      <c r="N937" s="1" t="s">
        <v>41</v>
      </c>
      <c r="O937" s="1" t="s">
        <v>42</v>
      </c>
      <c r="P937" s="1"/>
      <c r="Q937" s="1"/>
      <c r="R937" s="1" t="s">
        <v>43</v>
      </c>
      <c r="S937" s="33" t="s">
        <v>169</v>
      </c>
      <c r="T937" s="47" t="s">
        <v>965</v>
      </c>
      <c r="U937" s="47" t="s">
        <v>20</v>
      </c>
      <c r="V937" s="47" t="s">
        <v>20</v>
      </c>
      <c r="W937" s="47" t="s">
        <v>965</v>
      </c>
      <c r="X937" s="47" t="s">
        <v>965</v>
      </c>
      <c r="Y937" s="47" t="s">
        <v>965</v>
      </c>
      <c r="Z937" s="47" t="s">
        <v>967</v>
      </c>
      <c r="AA937" s="47" t="s">
        <v>967</v>
      </c>
      <c r="AB937" s="47" t="s">
        <v>20</v>
      </c>
      <c r="AC937" s="47" t="s">
        <v>20</v>
      </c>
      <c r="AD937" s="47" t="s">
        <v>965</v>
      </c>
      <c r="AE937" s="47" t="s">
        <v>965</v>
      </c>
      <c r="AF937" s="47" t="s">
        <v>965</v>
      </c>
      <c r="AG937" s="47" t="s">
        <v>965</v>
      </c>
      <c r="AH937" s="47" t="s">
        <v>967</v>
      </c>
      <c r="AI937" s="47" t="s">
        <v>20</v>
      </c>
      <c r="AJ937" s="47" t="s">
        <v>20</v>
      </c>
      <c r="AK937" s="47" t="s">
        <v>965</v>
      </c>
      <c r="AL937" s="47" t="s">
        <v>965</v>
      </c>
      <c r="AM937" s="47" t="s">
        <v>965</v>
      </c>
      <c r="AN937" s="47" t="s">
        <v>965</v>
      </c>
      <c r="AO937" s="47" t="s">
        <v>965</v>
      </c>
      <c r="AP937" s="47" t="s">
        <v>20</v>
      </c>
      <c r="AQ937" s="47" t="s">
        <v>20</v>
      </c>
      <c r="AR937" s="47" t="s">
        <v>20</v>
      </c>
      <c r="AS937" s="47" t="s">
        <v>965</v>
      </c>
      <c r="AT937" s="47" t="s">
        <v>965</v>
      </c>
      <c r="AU937" s="47" t="s">
        <v>965</v>
      </c>
      <c r="AV937" s="47" t="s">
        <v>965</v>
      </c>
      <c r="AW937" s="47" t="s">
        <v>20</v>
      </c>
      <c r="AX937" s="47" t="s">
        <v>20</v>
      </c>
      <c r="AY937" s="42">
        <f>COUNTIFS($T937:$AX937,"P")</f>
        <v>17</v>
      </c>
      <c r="AZ937" s="42">
        <f>COUNTIFS($T937:$AX937,"HD")/2</f>
        <v>0</v>
      </c>
      <c r="BA937" s="42">
        <f>COUNTIFS($T937:$AX937,"DO")</f>
        <v>11</v>
      </c>
      <c r="BB937" s="1">
        <f>COUNTIFS($T937:$AX937,"UPL")</f>
        <v>0</v>
      </c>
      <c r="BC937" s="42">
        <f>COUNTIFS($T937:$AX937,"LWP")</f>
        <v>0</v>
      </c>
      <c r="BD937" s="42">
        <f>SUM(COUNTIFS($T937:$AX937,{"PAT","MAT"}))</f>
        <v>0</v>
      </c>
      <c r="BE937" s="42">
        <f>COUNTIFS($T937:$AX937,"HO")</f>
        <v>0</v>
      </c>
      <c r="BF937" s="42">
        <f>COUNTIFS($T937:$AX937,"NA")</f>
        <v>0</v>
      </c>
      <c r="BG937" s="42">
        <f>COUNTIFS($T937:$AX937,"PL")</f>
        <v>0</v>
      </c>
      <c r="BH937" s="42">
        <f>COUNTIFS($T937:$AX937,"CL")</f>
        <v>3</v>
      </c>
      <c r="BI937" s="42">
        <f>COUNTIFS($T937:$AX937,"BL")</f>
        <v>0</v>
      </c>
      <c r="BJ937" s="42">
        <f>COUNTIFS($T937:$AX937,"CO")</f>
        <v>0</v>
      </c>
      <c r="BK937" s="42">
        <f t="shared" si="87"/>
        <v>3</v>
      </c>
      <c r="BL937" s="42">
        <f t="shared" si="88"/>
        <v>1</v>
      </c>
      <c r="BM937" s="42">
        <f t="shared" si="89"/>
        <v>1</v>
      </c>
      <c r="BN937" s="42">
        <f>SUM(AY937:BJ937)+SUM(COUNTIFS(Q937:AX937,{"TERM","RESIGNED"}))</f>
        <v>31</v>
      </c>
      <c r="BO937" s="1" t="s">
        <v>45</v>
      </c>
      <c r="BP937" s="42" t="s">
        <v>1018</v>
      </c>
      <c r="BQ937" s="34"/>
    </row>
    <row r="938" spans="1:69" x14ac:dyDescent="0.25">
      <c r="A938" s="32">
        <f t="shared" si="90"/>
        <v>936</v>
      </c>
      <c r="B938" s="1" t="s">
        <v>172</v>
      </c>
      <c r="C938" s="1">
        <v>105420</v>
      </c>
      <c r="D938" s="27">
        <v>105420</v>
      </c>
      <c r="E938" s="1" t="s">
        <v>946</v>
      </c>
      <c r="F938" s="34" t="s">
        <v>1125</v>
      </c>
      <c r="G938" s="34" t="s">
        <v>186</v>
      </c>
      <c r="H938" s="30">
        <v>45149</v>
      </c>
      <c r="I938" s="30" t="s">
        <v>39</v>
      </c>
      <c r="J938" s="30" t="s">
        <v>39</v>
      </c>
      <c r="K938" s="42">
        <f t="shared" ca="1" si="85"/>
        <v>153</v>
      </c>
      <c r="L938" s="44" t="str">
        <f t="shared" si="86"/>
        <v>Billable</v>
      </c>
      <c r="M938" s="34" t="s">
        <v>187</v>
      </c>
      <c r="N938" s="1" t="s">
        <v>41</v>
      </c>
      <c r="O938" s="1" t="s">
        <v>42</v>
      </c>
      <c r="P938" s="1"/>
      <c r="Q938" s="1"/>
      <c r="R938" s="1" t="s">
        <v>43</v>
      </c>
      <c r="S938" s="33" t="s">
        <v>302</v>
      </c>
      <c r="T938" s="47" t="s">
        <v>965</v>
      </c>
      <c r="U938" s="47" t="s">
        <v>20</v>
      </c>
      <c r="V938" s="47" t="s">
        <v>20</v>
      </c>
      <c r="W938" s="47" t="s">
        <v>965</v>
      </c>
      <c r="X938" s="47" t="s">
        <v>965</v>
      </c>
      <c r="Y938" s="47" t="s">
        <v>965</v>
      </c>
      <c r="Z938" s="47" t="s">
        <v>965</v>
      </c>
      <c r="AA938" s="47" t="s">
        <v>965</v>
      </c>
      <c r="AB938" s="47" t="s">
        <v>20</v>
      </c>
      <c r="AC938" s="47" t="s">
        <v>20</v>
      </c>
      <c r="AD938" s="47" t="s">
        <v>965</v>
      </c>
      <c r="AE938" s="47" t="s">
        <v>965</v>
      </c>
      <c r="AF938" s="47" t="s">
        <v>967</v>
      </c>
      <c r="AG938" s="47" t="s">
        <v>965</v>
      </c>
      <c r="AH938" s="47" t="s">
        <v>965</v>
      </c>
      <c r="AI938" s="47" t="s">
        <v>20</v>
      </c>
      <c r="AJ938" s="47" t="s">
        <v>20</v>
      </c>
      <c r="AK938" s="47" t="s">
        <v>965</v>
      </c>
      <c r="AL938" s="47" t="s">
        <v>965</v>
      </c>
      <c r="AM938" s="47" t="s">
        <v>965</v>
      </c>
      <c r="AN938" s="47" t="s">
        <v>965</v>
      </c>
      <c r="AO938" s="47" t="s">
        <v>965</v>
      </c>
      <c r="AP938" s="47" t="s">
        <v>20</v>
      </c>
      <c r="AQ938" s="47" t="s">
        <v>20</v>
      </c>
      <c r="AR938" s="47" t="s">
        <v>20</v>
      </c>
      <c r="AS938" s="47" t="s">
        <v>965</v>
      </c>
      <c r="AT938" s="47" t="s">
        <v>965</v>
      </c>
      <c r="AU938" s="47" t="s">
        <v>967</v>
      </c>
      <c r="AV938" s="47" t="s">
        <v>967</v>
      </c>
      <c r="AW938" s="47" t="s">
        <v>20</v>
      </c>
      <c r="AX938" s="47" t="s">
        <v>20</v>
      </c>
      <c r="AY938" s="42">
        <f>COUNTIFS($T938:$AX938,"P")</f>
        <v>17</v>
      </c>
      <c r="AZ938" s="42">
        <f>COUNTIFS($T938:$AX938,"HD")/2</f>
        <v>0</v>
      </c>
      <c r="BA938" s="42">
        <f>COUNTIFS($T938:$AX938,"DO")</f>
        <v>11</v>
      </c>
      <c r="BB938" s="1">
        <f>COUNTIFS($T938:$AX938,"UPL")</f>
        <v>0</v>
      </c>
      <c r="BC938" s="42">
        <f>COUNTIFS($T938:$AX938,"LWP")</f>
        <v>0</v>
      </c>
      <c r="BD938" s="42">
        <f>SUM(COUNTIFS($T938:$AX938,{"PAT","MAT"}))</f>
        <v>0</v>
      </c>
      <c r="BE938" s="42">
        <f>COUNTIFS($T938:$AX938,"HO")</f>
        <v>0</v>
      </c>
      <c r="BF938" s="42">
        <f>COUNTIFS($T938:$AX938,"NA")</f>
        <v>0</v>
      </c>
      <c r="BG938" s="42">
        <f>COUNTIFS($T938:$AX938,"PL")</f>
        <v>0</v>
      </c>
      <c r="BH938" s="42">
        <f>COUNTIFS($T938:$AX938,"CL")</f>
        <v>3</v>
      </c>
      <c r="BI938" s="42">
        <f>COUNTIFS($T938:$AX938,"BL")</f>
        <v>0</v>
      </c>
      <c r="BJ938" s="42">
        <f>COUNTIFS($T938:$AX938,"CO")</f>
        <v>0</v>
      </c>
      <c r="BK938" s="42">
        <f t="shared" si="87"/>
        <v>3</v>
      </c>
      <c r="BL938" s="42">
        <f t="shared" si="88"/>
        <v>1</v>
      </c>
      <c r="BM938" s="42">
        <f t="shared" si="89"/>
        <v>1</v>
      </c>
      <c r="BN938" s="42">
        <f>SUM(AY938:BJ938)+SUM(COUNTIFS(Q938:AX938,{"TERM","RESIGNED"}))</f>
        <v>31</v>
      </c>
      <c r="BO938" s="1" t="s">
        <v>45</v>
      </c>
      <c r="BP938" s="42" t="s">
        <v>1019</v>
      </c>
      <c r="BQ938" s="34"/>
    </row>
    <row r="939" spans="1:69" x14ac:dyDescent="0.25">
      <c r="A939" s="32">
        <f t="shared" si="90"/>
        <v>937</v>
      </c>
      <c r="B939" s="1" t="s">
        <v>172</v>
      </c>
      <c r="C939" s="1">
        <v>105423</v>
      </c>
      <c r="D939" s="27">
        <v>105423</v>
      </c>
      <c r="E939" s="1" t="s">
        <v>946</v>
      </c>
      <c r="F939" s="34" t="s">
        <v>1126</v>
      </c>
      <c r="G939" s="34" t="s">
        <v>80</v>
      </c>
      <c r="H939" s="30">
        <v>45155</v>
      </c>
      <c r="I939" s="30" t="s">
        <v>39</v>
      </c>
      <c r="J939" s="30" t="s">
        <v>39</v>
      </c>
      <c r="K939" s="42">
        <f t="shared" ca="1" si="85"/>
        <v>147</v>
      </c>
      <c r="L939" s="44" t="str">
        <f t="shared" si="86"/>
        <v>Non Billable</v>
      </c>
      <c r="M939" s="34" t="s">
        <v>56</v>
      </c>
      <c r="N939" s="1" t="s">
        <v>41</v>
      </c>
      <c r="O939" s="1" t="s">
        <v>42</v>
      </c>
      <c r="P939" s="1"/>
      <c r="Q939" s="1"/>
      <c r="R939" s="1" t="s">
        <v>43</v>
      </c>
      <c r="S939" s="33" t="s">
        <v>194</v>
      </c>
      <c r="T939" s="47" t="s">
        <v>965</v>
      </c>
      <c r="U939" s="47" t="s">
        <v>20</v>
      </c>
      <c r="V939" s="47" t="s">
        <v>20</v>
      </c>
      <c r="W939" s="47" t="s">
        <v>967</v>
      </c>
      <c r="X939" s="47" t="s">
        <v>965</v>
      </c>
      <c r="Y939" s="47" t="s">
        <v>968</v>
      </c>
      <c r="Z939" s="47" t="s">
        <v>965</v>
      </c>
      <c r="AA939" s="47" t="s">
        <v>965</v>
      </c>
      <c r="AB939" s="47" t="s">
        <v>20</v>
      </c>
      <c r="AC939" s="47" t="s">
        <v>20</v>
      </c>
      <c r="AD939" s="47" t="s">
        <v>965</v>
      </c>
      <c r="AE939" s="47" t="s">
        <v>965</v>
      </c>
      <c r="AF939" s="47" t="s">
        <v>965</v>
      </c>
      <c r="AG939" s="47" t="s">
        <v>965</v>
      </c>
      <c r="AH939" s="47" t="s">
        <v>965</v>
      </c>
      <c r="AI939" s="47" t="s">
        <v>20</v>
      </c>
      <c r="AJ939" s="47" t="s">
        <v>20</v>
      </c>
      <c r="AK939" s="47" t="s">
        <v>968</v>
      </c>
      <c r="AL939" s="47" t="s">
        <v>965</v>
      </c>
      <c r="AM939" s="47" t="s">
        <v>965</v>
      </c>
      <c r="AN939" s="47" t="s">
        <v>965</v>
      </c>
      <c r="AO939" s="47" t="s">
        <v>965</v>
      </c>
      <c r="AP939" s="47" t="s">
        <v>20</v>
      </c>
      <c r="AQ939" s="47" t="s">
        <v>20</v>
      </c>
      <c r="AR939" s="47" t="s">
        <v>20</v>
      </c>
      <c r="AS939" s="47" t="s">
        <v>968</v>
      </c>
      <c r="AT939" s="47" t="s">
        <v>965</v>
      </c>
      <c r="AU939" s="47" t="s">
        <v>965</v>
      </c>
      <c r="AV939" s="47" t="s">
        <v>965</v>
      </c>
      <c r="AW939" s="47" t="s">
        <v>20</v>
      </c>
      <c r="AX939" s="47" t="s">
        <v>20</v>
      </c>
      <c r="AY939" s="42">
        <f>COUNTIFS($T939:$AX939,"P")</f>
        <v>16</v>
      </c>
      <c r="AZ939" s="42">
        <f>COUNTIFS($T939:$AX939,"HD")/2</f>
        <v>0</v>
      </c>
      <c r="BA939" s="42">
        <f>COUNTIFS($T939:$AX939,"DO")</f>
        <v>11</v>
      </c>
      <c r="BB939" s="1">
        <f>COUNTIFS($T939:$AX939,"UPL")</f>
        <v>0</v>
      </c>
      <c r="BC939" s="42">
        <f>COUNTIFS($T939:$AX939,"LWP")</f>
        <v>0</v>
      </c>
      <c r="BD939" s="42">
        <f>SUM(COUNTIFS($T939:$AX939,{"PAT","MAT"}))</f>
        <v>0</v>
      </c>
      <c r="BE939" s="42">
        <f>COUNTIFS($T939:$AX939,"HO")</f>
        <v>0</v>
      </c>
      <c r="BF939" s="42">
        <f>COUNTIFS($T939:$AX939,"NA")</f>
        <v>0</v>
      </c>
      <c r="BG939" s="42">
        <f>COUNTIFS($T939:$AX939,"PL")</f>
        <v>3</v>
      </c>
      <c r="BH939" s="42">
        <f>COUNTIFS($T939:$AX939,"CL")</f>
        <v>1</v>
      </c>
      <c r="BI939" s="42">
        <f>COUNTIFS($T939:$AX939,"BL")</f>
        <v>0</v>
      </c>
      <c r="BJ939" s="42">
        <f>COUNTIFS($T939:$AX939,"CO")</f>
        <v>0</v>
      </c>
      <c r="BK939" s="42">
        <f t="shared" si="87"/>
        <v>4</v>
      </c>
      <c r="BL939" s="42">
        <f t="shared" si="88"/>
        <v>0</v>
      </c>
      <c r="BM939" s="42">
        <f t="shared" si="89"/>
        <v>1</v>
      </c>
      <c r="BN939" s="42">
        <f>SUM(AY939:BJ939)+SUM(COUNTIFS(Q939:AX939,{"TERM","RESIGNED"}))</f>
        <v>31</v>
      </c>
      <c r="BO939" s="1" t="s">
        <v>45</v>
      </c>
      <c r="BP939" s="42" t="s">
        <v>1220</v>
      </c>
      <c r="BQ939" s="34"/>
    </row>
    <row r="940" spans="1:69" x14ac:dyDescent="0.25">
      <c r="A940" s="32">
        <f t="shared" si="90"/>
        <v>938</v>
      </c>
      <c r="B940" s="1" t="s">
        <v>172</v>
      </c>
      <c r="C940" s="1">
        <v>105424</v>
      </c>
      <c r="D940" s="27">
        <v>105424</v>
      </c>
      <c r="E940" s="1" t="s">
        <v>946</v>
      </c>
      <c r="F940" s="34" t="s">
        <v>1127</v>
      </c>
      <c r="G940" s="34" t="s">
        <v>80</v>
      </c>
      <c r="H940" s="30">
        <v>45155</v>
      </c>
      <c r="I940" s="30" t="s">
        <v>39</v>
      </c>
      <c r="J940" s="30" t="s">
        <v>39</v>
      </c>
      <c r="K940" s="42">
        <f t="shared" ca="1" si="85"/>
        <v>147</v>
      </c>
      <c r="L940" s="44" t="str">
        <f t="shared" si="86"/>
        <v>Non Billable</v>
      </c>
      <c r="M940" s="34" t="s">
        <v>56</v>
      </c>
      <c r="N940" s="1" t="s">
        <v>41</v>
      </c>
      <c r="O940" s="1" t="s">
        <v>42</v>
      </c>
      <c r="P940" s="1"/>
      <c r="Q940" s="1"/>
      <c r="R940" s="1" t="s">
        <v>43</v>
      </c>
      <c r="S940" s="33" t="s">
        <v>103</v>
      </c>
      <c r="T940" s="47" t="s">
        <v>965</v>
      </c>
      <c r="U940" s="47" t="s">
        <v>20</v>
      </c>
      <c r="V940" s="47" t="s">
        <v>20</v>
      </c>
      <c r="W940" s="47" t="s">
        <v>965</v>
      </c>
      <c r="X940" s="47" t="s">
        <v>965</v>
      </c>
      <c r="Y940" s="47" t="s">
        <v>965</v>
      </c>
      <c r="Z940" s="47" t="s">
        <v>965</v>
      </c>
      <c r="AA940" s="47" t="s">
        <v>965</v>
      </c>
      <c r="AB940" s="47" t="s">
        <v>20</v>
      </c>
      <c r="AC940" s="47" t="s">
        <v>20</v>
      </c>
      <c r="AD940" s="47" t="s">
        <v>965</v>
      </c>
      <c r="AE940" s="47" t="s">
        <v>965</v>
      </c>
      <c r="AF940" s="47" t="s">
        <v>965</v>
      </c>
      <c r="AG940" s="47" t="s">
        <v>965</v>
      </c>
      <c r="AH940" s="47" t="s">
        <v>965</v>
      </c>
      <c r="AI940" s="47" t="s">
        <v>20</v>
      </c>
      <c r="AJ940" s="47" t="s">
        <v>20</v>
      </c>
      <c r="AK940" s="47" t="s">
        <v>965</v>
      </c>
      <c r="AL940" s="47" t="s">
        <v>965</v>
      </c>
      <c r="AM940" s="47" t="s">
        <v>965</v>
      </c>
      <c r="AN940" s="47" t="s">
        <v>967</v>
      </c>
      <c r="AO940" s="47" t="s">
        <v>967</v>
      </c>
      <c r="AP940" s="47" t="s">
        <v>20</v>
      </c>
      <c r="AQ940" s="47" t="s">
        <v>20</v>
      </c>
      <c r="AR940" s="47" t="s">
        <v>20</v>
      </c>
      <c r="AS940" s="47" t="s">
        <v>965</v>
      </c>
      <c r="AT940" s="47" t="s">
        <v>965</v>
      </c>
      <c r="AU940" s="47" t="s">
        <v>965</v>
      </c>
      <c r="AV940" s="47" t="s">
        <v>965</v>
      </c>
      <c r="AW940" s="47" t="s">
        <v>20</v>
      </c>
      <c r="AX940" s="47" t="s">
        <v>20</v>
      </c>
      <c r="AY940" s="42">
        <f>COUNTIFS($T940:$AX940,"P")</f>
        <v>18</v>
      </c>
      <c r="AZ940" s="42">
        <f>COUNTIFS($T940:$AX940,"HD")/2</f>
        <v>0</v>
      </c>
      <c r="BA940" s="42">
        <f>COUNTIFS($T940:$AX940,"DO")</f>
        <v>11</v>
      </c>
      <c r="BB940" s="1">
        <f>COUNTIFS($T940:$AX940,"UPL")</f>
        <v>0</v>
      </c>
      <c r="BC940" s="42">
        <f>COUNTIFS($T940:$AX940,"LWP")</f>
        <v>0</v>
      </c>
      <c r="BD940" s="42">
        <f>SUM(COUNTIFS($T940:$AX940,{"PAT","MAT"}))</f>
        <v>0</v>
      </c>
      <c r="BE940" s="42">
        <f>COUNTIFS($T940:$AX940,"HO")</f>
        <v>0</v>
      </c>
      <c r="BF940" s="42">
        <f>COUNTIFS($T940:$AX940,"NA")</f>
        <v>0</v>
      </c>
      <c r="BG940" s="42">
        <f>COUNTIFS($T940:$AX940,"PL")</f>
        <v>0</v>
      </c>
      <c r="BH940" s="42">
        <f>COUNTIFS($T940:$AX940,"CL")</f>
        <v>2</v>
      </c>
      <c r="BI940" s="42">
        <f>COUNTIFS($T940:$AX940,"BL")</f>
        <v>0</v>
      </c>
      <c r="BJ940" s="42">
        <f>COUNTIFS($T940:$AX940,"CO")</f>
        <v>0</v>
      </c>
      <c r="BK940" s="42">
        <f t="shared" si="87"/>
        <v>2</v>
      </c>
      <c r="BL940" s="42">
        <f t="shared" si="88"/>
        <v>1</v>
      </c>
      <c r="BM940" s="42">
        <f t="shared" si="89"/>
        <v>1</v>
      </c>
      <c r="BN940" s="42">
        <f>SUM(AY940:BJ940)+SUM(COUNTIFS(Q940:AX940,{"TERM","RESIGNED"}))</f>
        <v>31</v>
      </c>
      <c r="BO940" s="1" t="s">
        <v>45</v>
      </c>
      <c r="BP940" s="42" t="s">
        <v>1217</v>
      </c>
      <c r="BQ940" s="34"/>
    </row>
    <row r="941" spans="1:69" x14ac:dyDescent="0.25">
      <c r="A941" s="32">
        <f t="shared" si="90"/>
        <v>939</v>
      </c>
      <c r="B941" s="1" t="s">
        <v>172</v>
      </c>
      <c r="C941" s="1">
        <v>105425</v>
      </c>
      <c r="D941" s="27">
        <v>105425</v>
      </c>
      <c r="E941" s="1" t="s">
        <v>945</v>
      </c>
      <c r="F941" s="34" t="s">
        <v>1128</v>
      </c>
      <c r="G941" s="34" t="s">
        <v>190</v>
      </c>
      <c r="H941" s="30">
        <v>45155</v>
      </c>
      <c r="I941" s="30" t="s">
        <v>39</v>
      </c>
      <c r="J941" s="30" t="s">
        <v>39</v>
      </c>
      <c r="K941" s="42">
        <f t="shared" ca="1" si="85"/>
        <v>147</v>
      </c>
      <c r="L941" s="44" t="str">
        <f t="shared" si="86"/>
        <v>Billable</v>
      </c>
      <c r="M941" s="34" t="s">
        <v>187</v>
      </c>
      <c r="N941" s="1" t="s">
        <v>41</v>
      </c>
      <c r="O941" s="1" t="s">
        <v>42</v>
      </c>
      <c r="P941" s="1"/>
      <c r="Q941" s="1"/>
      <c r="R941" s="1" t="s">
        <v>43</v>
      </c>
      <c r="S941" s="33" t="s">
        <v>248</v>
      </c>
      <c r="T941" s="47" t="s">
        <v>967</v>
      </c>
      <c r="U941" s="47" t="s">
        <v>20</v>
      </c>
      <c r="V941" s="47" t="s">
        <v>20</v>
      </c>
      <c r="W941" s="47" t="s">
        <v>967</v>
      </c>
      <c r="X941" s="47" t="s">
        <v>968</v>
      </c>
      <c r="Y941" s="47" t="s">
        <v>968</v>
      </c>
      <c r="Z941" s="47" t="s">
        <v>968</v>
      </c>
      <c r="AA941" s="47" t="s">
        <v>22</v>
      </c>
      <c r="AB941" s="47" t="s">
        <v>20</v>
      </c>
      <c r="AC941" s="47" t="s">
        <v>20</v>
      </c>
      <c r="AD941" s="47" t="s">
        <v>965</v>
      </c>
      <c r="AE941" s="47" t="s">
        <v>965</v>
      </c>
      <c r="AF941" s="47" t="s">
        <v>965</v>
      </c>
      <c r="AG941" s="47" t="s">
        <v>22</v>
      </c>
      <c r="AH941" s="47" t="s">
        <v>22</v>
      </c>
      <c r="AI941" s="47" t="s">
        <v>20</v>
      </c>
      <c r="AJ941" s="47" t="s">
        <v>20</v>
      </c>
      <c r="AK941" s="47" t="s">
        <v>22</v>
      </c>
      <c r="AL941" s="47" t="s">
        <v>965</v>
      </c>
      <c r="AM941" s="47" t="s">
        <v>965</v>
      </c>
      <c r="AN941" s="47" t="s">
        <v>965</v>
      </c>
      <c r="AO941" s="47" t="s">
        <v>965</v>
      </c>
      <c r="AP941" s="47" t="s">
        <v>20</v>
      </c>
      <c r="AQ941" s="47" t="s">
        <v>20</v>
      </c>
      <c r="AR941" s="47" t="s">
        <v>20</v>
      </c>
      <c r="AS941" s="47" t="s">
        <v>965</v>
      </c>
      <c r="AT941" s="47" t="s">
        <v>965</v>
      </c>
      <c r="AU941" s="47" t="s">
        <v>965</v>
      </c>
      <c r="AV941" s="47" t="s">
        <v>965</v>
      </c>
      <c r="AW941" s="47" t="s">
        <v>20</v>
      </c>
      <c r="AX941" s="47" t="s">
        <v>20</v>
      </c>
      <c r="AY941" s="42">
        <f>COUNTIFS($T941:$AX941,"P")</f>
        <v>11</v>
      </c>
      <c r="AZ941" s="42">
        <f>COUNTIFS($T941:$AX941,"HD")/2</f>
        <v>0</v>
      </c>
      <c r="BA941" s="42">
        <f>COUNTIFS($T941:$AX941,"DO")</f>
        <v>11</v>
      </c>
      <c r="BB941" s="1">
        <f>COUNTIFS($T941:$AX941,"UPL")</f>
        <v>0</v>
      </c>
      <c r="BC941" s="42">
        <f>COUNTIFS($T941:$AX941,"LWP")</f>
        <v>4</v>
      </c>
      <c r="BD941" s="42">
        <f>SUM(COUNTIFS($T941:$AX941,{"PAT","MAT"}))</f>
        <v>0</v>
      </c>
      <c r="BE941" s="42">
        <f>COUNTIFS($T941:$AX941,"HO")</f>
        <v>0</v>
      </c>
      <c r="BF941" s="42">
        <f>COUNTIFS($T941:$AX941,"NA")</f>
        <v>0</v>
      </c>
      <c r="BG941" s="42">
        <f>COUNTIFS($T941:$AX941,"PL")</f>
        <v>3</v>
      </c>
      <c r="BH941" s="42">
        <f>COUNTIFS($T941:$AX941,"CL")</f>
        <v>2</v>
      </c>
      <c r="BI941" s="42">
        <f>COUNTIFS($T941:$AX941,"BL")</f>
        <v>0</v>
      </c>
      <c r="BJ941" s="42">
        <f>COUNTIFS($T941:$AX941,"CO")</f>
        <v>0</v>
      </c>
      <c r="BK941" s="42">
        <f t="shared" si="87"/>
        <v>5</v>
      </c>
      <c r="BL941" s="42">
        <f t="shared" si="88"/>
        <v>0</v>
      </c>
      <c r="BM941" s="42">
        <f t="shared" si="89"/>
        <v>0</v>
      </c>
      <c r="BN941" s="42">
        <f>SUM(AY941:BJ941)+SUM(COUNTIFS(Q941:AX941,{"TERM","RESIGNED"}))</f>
        <v>31</v>
      </c>
      <c r="BO941" s="1" t="s">
        <v>45</v>
      </c>
      <c r="BP941" s="42" t="s">
        <v>1020</v>
      </c>
      <c r="BQ941" s="34"/>
    </row>
    <row r="942" spans="1:69" x14ac:dyDescent="0.25">
      <c r="A942" s="32">
        <f t="shared" si="90"/>
        <v>940</v>
      </c>
      <c r="B942" s="1" t="s">
        <v>172</v>
      </c>
      <c r="C942" s="1">
        <v>105427</v>
      </c>
      <c r="D942" s="27">
        <v>105427</v>
      </c>
      <c r="E942" s="1" t="s">
        <v>945</v>
      </c>
      <c r="F942" s="34" t="s">
        <v>1129</v>
      </c>
      <c r="G942" s="34" t="s">
        <v>190</v>
      </c>
      <c r="H942" s="30">
        <v>45155</v>
      </c>
      <c r="I942" s="30" t="s">
        <v>39</v>
      </c>
      <c r="J942" s="30" t="s">
        <v>39</v>
      </c>
      <c r="K942" s="42">
        <f t="shared" ca="1" si="85"/>
        <v>147</v>
      </c>
      <c r="L942" s="44" t="str">
        <f t="shared" si="86"/>
        <v>Billable</v>
      </c>
      <c r="M942" s="34" t="s">
        <v>187</v>
      </c>
      <c r="N942" s="1" t="s">
        <v>41</v>
      </c>
      <c r="O942" s="1" t="s">
        <v>42</v>
      </c>
      <c r="P942" s="1"/>
      <c r="Q942" s="1"/>
      <c r="R942" s="1" t="s">
        <v>43</v>
      </c>
      <c r="S942" s="33" t="s">
        <v>188</v>
      </c>
      <c r="T942" s="47" t="s">
        <v>967</v>
      </c>
      <c r="U942" s="47" t="s">
        <v>20</v>
      </c>
      <c r="V942" s="47" t="s">
        <v>20</v>
      </c>
      <c r="W942" s="47" t="s">
        <v>965</v>
      </c>
      <c r="X942" s="47" t="s">
        <v>965</v>
      </c>
      <c r="Y942" s="47" t="s">
        <v>965</v>
      </c>
      <c r="Z942" s="47" t="s">
        <v>965</v>
      </c>
      <c r="AA942" s="47" t="s">
        <v>965</v>
      </c>
      <c r="AB942" s="47" t="s">
        <v>20</v>
      </c>
      <c r="AC942" s="47" t="s">
        <v>20</v>
      </c>
      <c r="AD942" s="47" t="s">
        <v>965</v>
      </c>
      <c r="AE942" s="47" t="s">
        <v>965</v>
      </c>
      <c r="AF942" s="47" t="s">
        <v>965</v>
      </c>
      <c r="AG942" s="47" t="s">
        <v>965</v>
      </c>
      <c r="AH942" s="47" t="s">
        <v>965</v>
      </c>
      <c r="AI942" s="47" t="s">
        <v>20</v>
      </c>
      <c r="AJ942" s="47" t="s">
        <v>20</v>
      </c>
      <c r="AK942" s="47" t="s">
        <v>965</v>
      </c>
      <c r="AL942" s="47" t="s">
        <v>967</v>
      </c>
      <c r="AM942" s="47" t="s">
        <v>965</v>
      </c>
      <c r="AN942" s="47" t="s">
        <v>965</v>
      </c>
      <c r="AO942" s="47" t="s">
        <v>967</v>
      </c>
      <c r="AP942" s="47" t="s">
        <v>20</v>
      </c>
      <c r="AQ942" s="47" t="s">
        <v>20</v>
      </c>
      <c r="AR942" s="47" t="s">
        <v>20</v>
      </c>
      <c r="AS942" s="47" t="s">
        <v>967</v>
      </c>
      <c r="AT942" s="47" t="s">
        <v>968</v>
      </c>
      <c r="AU942" s="47" t="s">
        <v>968</v>
      </c>
      <c r="AV942" s="47" t="s">
        <v>968</v>
      </c>
      <c r="AW942" s="47" t="s">
        <v>20</v>
      </c>
      <c r="AX942" s="47" t="s">
        <v>20</v>
      </c>
      <c r="AY942" s="42">
        <f>COUNTIFS($T942:$AX942,"P")</f>
        <v>13</v>
      </c>
      <c r="AZ942" s="42">
        <f>COUNTIFS($T942:$AX942,"HD")/2</f>
        <v>0</v>
      </c>
      <c r="BA942" s="42">
        <f>COUNTIFS($T942:$AX942,"DO")</f>
        <v>11</v>
      </c>
      <c r="BB942" s="1">
        <f>COUNTIFS($T942:$AX942,"UPL")</f>
        <v>0</v>
      </c>
      <c r="BC942" s="42">
        <f>COUNTIFS($T942:$AX942,"LWP")</f>
        <v>0</v>
      </c>
      <c r="BD942" s="42">
        <f>SUM(COUNTIFS($T942:$AX942,{"PAT","MAT"}))</f>
        <v>0</v>
      </c>
      <c r="BE942" s="42">
        <f>COUNTIFS($T942:$AX942,"HO")</f>
        <v>0</v>
      </c>
      <c r="BF942" s="42">
        <f>COUNTIFS($T942:$AX942,"NA")</f>
        <v>0</v>
      </c>
      <c r="BG942" s="42">
        <f>COUNTIFS($T942:$AX942,"PL")</f>
        <v>3</v>
      </c>
      <c r="BH942" s="42">
        <f>COUNTIFS($T942:$AX942,"CL")</f>
        <v>4</v>
      </c>
      <c r="BI942" s="42">
        <f>COUNTIFS($T942:$AX942,"BL")</f>
        <v>0</v>
      </c>
      <c r="BJ942" s="42">
        <f>COUNTIFS($T942:$AX942,"CO")</f>
        <v>0</v>
      </c>
      <c r="BK942" s="42">
        <f t="shared" si="87"/>
        <v>7</v>
      </c>
      <c r="BL942" s="42">
        <f t="shared" si="88"/>
        <v>0</v>
      </c>
      <c r="BM942" s="42">
        <f t="shared" si="89"/>
        <v>1</v>
      </c>
      <c r="BN942" s="42">
        <f>SUM(AY942:BJ942)+SUM(COUNTIFS(Q942:AX942,{"TERM","RESIGNED"}))</f>
        <v>31</v>
      </c>
      <c r="BO942" s="1" t="s">
        <v>45</v>
      </c>
      <c r="BP942" s="42" t="s">
        <v>1020</v>
      </c>
      <c r="BQ942" s="34"/>
    </row>
    <row r="943" spans="1:69" x14ac:dyDescent="0.25">
      <c r="A943" s="32">
        <f t="shared" si="90"/>
        <v>941</v>
      </c>
      <c r="B943" s="1" t="s">
        <v>172</v>
      </c>
      <c r="C943" s="1">
        <v>105431</v>
      </c>
      <c r="D943" s="27">
        <v>105431</v>
      </c>
      <c r="E943" s="1" t="s">
        <v>946</v>
      </c>
      <c r="F943" s="34" t="s">
        <v>1130</v>
      </c>
      <c r="G943" s="34" t="s">
        <v>123</v>
      </c>
      <c r="H943" s="30">
        <v>45155</v>
      </c>
      <c r="I943" s="30" t="s">
        <v>39</v>
      </c>
      <c r="J943" s="30" t="s">
        <v>39</v>
      </c>
      <c r="K943" s="42">
        <f t="shared" ca="1" si="85"/>
        <v>147</v>
      </c>
      <c r="L943" s="44" t="str">
        <f t="shared" si="86"/>
        <v>Billable</v>
      </c>
      <c r="M943" s="34" t="s">
        <v>124</v>
      </c>
      <c r="N943" s="1" t="s">
        <v>41</v>
      </c>
      <c r="O943" s="1" t="s">
        <v>42</v>
      </c>
      <c r="P943" s="1"/>
      <c r="Q943" s="1"/>
      <c r="R943" s="1" t="s">
        <v>43</v>
      </c>
      <c r="S943" s="33" t="s">
        <v>323</v>
      </c>
      <c r="T943" s="47" t="s">
        <v>967</v>
      </c>
      <c r="U943" s="47" t="s">
        <v>20</v>
      </c>
      <c r="V943" s="47" t="s">
        <v>20</v>
      </c>
      <c r="W943" s="47" t="s">
        <v>21</v>
      </c>
      <c r="X943" s="47" t="s">
        <v>21</v>
      </c>
      <c r="Y943" s="47" t="s">
        <v>965</v>
      </c>
      <c r="Z943" s="47" t="s">
        <v>965</v>
      </c>
      <c r="AA943" s="47" t="s">
        <v>965</v>
      </c>
      <c r="AB943" s="47" t="s">
        <v>20</v>
      </c>
      <c r="AC943" s="47" t="s">
        <v>20</v>
      </c>
      <c r="AD943" s="47" t="s">
        <v>965</v>
      </c>
      <c r="AE943" s="47" t="s">
        <v>965</v>
      </c>
      <c r="AF943" s="47" t="s">
        <v>965</v>
      </c>
      <c r="AG943" s="47" t="s">
        <v>965</v>
      </c>
      <c r="AH943" s="47" t="s">
        <v>965</v>
      </c>
      <c r="AI943" s="47" t="s">
        <v>20</v>
      </c>
      <c r="AJ943" s="47" t="s">
        <v>20</v>
      </c>
      <c r="AK943" s="47" t="s">
        <v>965</v>
      </c>
      <c r="AL943" s="47" t="s">
        <v>965</v>
      </c>
      <c r="AM943" s="47" t="s">
        <v>965</v>
      </c>
      <c r="AN943" s="47" t="s">
        <v>21</v>
      </c>
      <c r="AO943" s="47" t="s">
        <v>21</v>
      </c>
      <c r="AP943" s="47" t="s">
        <v>20</v>
      </c>
      <c r="AQ943" s="47" t="s">
        <v>20</v>
      </c>
      <c r="AR943" s="47" t="s">
        <v>20</v>
      </c>
      <c r="AS943" s="47" t="s">
        <v>21</v>
      </c>
      <c r="AT943" s="47" t="s">
        <v>21</v>
      </c>
      <c r="AU943" s="47" t="s">
        <v>21</v>
      </c>
      <c r="AV943" s="47" t="s">
        <v>21</v>
      </c>
      <c r="AW943" s="47" t="s">
        <v>20</v>
      </c>
      <c r="AX943" s="47" t="s">
        <v>20</v>
      </c>
      <c r="AY943" s="42">
        <f>COUNTIFS($T943:$AX943,"P")</f>
        <v>11</v>
      </c>
      <c r="AZ943" s="42">
        <f>COUNTIFS($T943:$AX943,"HD")/2</f>
        <v>0</v>
      </c>
      <c r="BA943" s="42">
        <f>COUNTIFS($T943:$AX943,"DO")</f>
        <v>11</v>
      </c>
      <c r="BB943" s="1">
        <f>COUNTIFS($T943:$AX943,"UPL")</f>
        <v>8</v>
      </c>
      <c r="BC943" s="42">
        <f>COUNTIFS($T943:$AX943,"LWP")</f>
        <v>0</v>
      </c>
      <c r="BD943" s="42">
        <f>SUM(COUNTIFS($T943:$AX943,{"PAT","MAT"}))</f>
        <v>0</v>
      </c>
      <c r="BE943" s="42">
        <f>COUNTIFS($T943:$AX943,"HO")</f>
        <v>0</v>
      </c>
      <c r="BF943" s="42">
        <f>COUNTIFS($T943:$AX943,"NA")</f>
        <v>0</v>
      </c>
      <c r="BG943" s="42">
        <f>COUNTIFS($T943:$AX943,"PL")</f>
        <v>0</v>
      </c>
      <c r="BH943" s="42">
        <f>COUNTIFS($T943:$AX943,"CL")</f>
        <v>1</v>
      </c>
      <c r="BI943" s="42">
        <f>COUNTIFS($T943:$AX943,"BL")</f>
        <v>0</v>
      </c>
      <c r="BJ943" s="42">
        <f>COUNTIFS($T943:$AX943,"CO")</f>
        <v>0</v>
      </c>
      <c r="BK943" s="42">
        <f t="shared" si="87"/>
        <v>1</v>
      </c>
      <c r="BL943" s="42">
        <f t="shared" si="88"/>
        <v>0</v>
      </c>
      <c r="BM943" s="42">
        <f t="shared" si="89"/>
        <v>0</v>
      </c>
      <c r="BN943" s="42">
        <f>SUM(AY943:BJ943)+SUM(COUNTIFS(Q943:AX943,{"TERM","RESIGNED"}))</f>
        <v>31</v>
      </c>
      <c r="BO943" s="1" t="s">
        <v>45</v>
      </c>
      <c r="BP943" s="42" t="s">
        <v>1018</v>
      </c>
      <c r="BQ943" s="34"/>
    </row>
    <row r="944" spans="1:69" x14ac:dyDescent="0.25">
      <c r="A944" s="32">
        <f t="shared" si="90"/>
        <v>942</v>
      </c>
      <c r="B944" s="1" t="s">
        <v>172</v>
      </c>
      <c r="C944" s="1">
        <v>105436</v>
      </c>
      <c r="D944" s="27">
        <v>105436</v>
      </c>
      <c r="E944" s="1" t="s">
        <v>946</v>
      </c>
      <c r="F944" s="34" t="s">
        <v>1132</v>
      </c>
      <c r="G944" s="34" t="s">
        <v>123</v>
      </c>
      <c r="H944" s="30">
        <v>45155</v>
      </c>
      <c r="I944" s="30" t="s">
        <v>39</v>
      </c>
      <c r="J944" s="30" t="s">
        <v>39</v>
      </c>
      <c r="K944" s="42">
        <f t="shared" ca="1" si="85"/>
        <v>147</v>
      </c>
      <c r="L944" s="44" t="str">
        <f t="shared" si="86"/>
        <v>Billable</v>
      </c>
      <c r="M944" s="34" t="s">
        <v>124</v>
      </c>
      <c r="N944" s="1" t="s">
        <v>41</v>
      </c>
      <c r="O944" s="1" t="s">
        <v>42</v>
      </c>
      <c r="P944" s="1"/>
      <c r="Q944" s="1"/>
      <c r="R944" s="1" t="s">
        <v>43</v>
      </c>
      <c r="S944" s="33" t="s">
        <v>323</v>
      </c>
      <c r="T944" s="47" t="s">
        <v>965</v>
      </c>
      <c r="U944" s="47" t="s">
        <v>20</v>
      </c>
      <c r="V944" s="47" t="s">
        <v>20</v>
      </c>
      <c r="W944" s="47" t="s">
        <v>965</v>
      </c>
      <c r="X944" s="47" t="s">
        <v>965</v>
      </c>
      <c r="Y944" s="47" t="s">
        <v>965</v>
      </c>
      <c r="Z944" s="47" t="s">
        <v>965</v>
      </c>
      <c r="AA944" s="47" t="s">
        <v>965</v>
      </c>
      <c r="AB944" s="47" t="s">
        <v>20</v>
      </c>
      <c r="AC944" s="47" t="s">
        <v>20</v>
      </c>
      <c r="AD944" s="47" t="s">
        <v>965</v>
      </c>
      <c r="AE944" s="47" t="s">
        <v>965</v>
      </c>
      <c r="AF944" s="47" t="s">
        <v>965</v>
      </c>
      <c r="AG944" s="47" t="s">
        <v>965</v>
      </c>
      <c r="AH944" s="47" t="s">
        <v>965</v>
      </c>
      <c r="AI944" s="47" t="s">
        <v>20</v>
      </c>
      <c r="AJ944" s="47" t="s">
        <v>20</v>
      </c>
      <c r="AK944" s="47" t="s">
        <v>967</v>
      </c>
      <c r="AL944" s="47" t="s">
        <v>965</v>
      </c>
      <c r="AM944" s="47" t="s">
        <v>965</v>
      </c>
      <c r="AN944" s="47" t="s">
        <v>965</v>
      </c>
      <c r="AO944" s="47" t="s">
        <v>965</v>
      </c>
      <c r="AP944" s="47" t="s">
        <v>20</v>
      </c>
      <c r="AQ944" s="47" t="s">
        <v>20</v>
      </c>
      <c r="AR944" s="47" t="s">
        <v>20</v>
      </c>
      <c r="AS944" s="47" t="s">
        <v>967</v>
      </c>
      <c r="AT944" s="47" t="s">
        <v>967</v>
      </c>
      <c r="AU944" s="47" t="s">
        <v>965</v>
      </c>
      <c r="AV944" s="47" t="s">
        <v>21</v>
      </c>
      <c r="AW944" s="47" t="s">
        <v>20</v>
      </c>
      <c r="AX944" s="47" t="s">
        <v>20</v>
      </c>
      <c r="AY944" s="42">
        <f>COUNTIFS($T944:$AX944,"P")</f>
        <v>16</v>
      </c>
      <c r="AZ944" s="42">
        <f>COUNTIFS($T944:$AX944,"HD")/2</f>
        <v>0</v>
      </c>
      <c r="BA944" s="42">
        <f>COUNTIFS($T944:$AX944,"DO")</f>
        <v>11</v>
      </c>
      <c r="BB944" s="1">
        <f>COUNTIFS($T944:$AX944,"UPL")</f>
        <v>1</v>
      </c>
      <c r="BC944" s="42">
        <f>COUNTIFS($T944:$AX944,"LWP")</f>
        <v>0</v>
      </c>
      <c r="BD944" s="42">
        <f>SUM(COUNTIFS($T944:$AX944,{"PAT","MAT"}))</f>
        <v>0</v>
      </c>
      <c r="BE944" s="42">
        <f>COUNTIFS($T944:$AX944,"HO")</f>
        <v>0</v>
      </c>
      <c r="BF944" s="42">
        <f>COUNTIFS($T944:$AX944,"NA")</f>
        <v>0</v>
      </c>
      <c r="BG944" s="42">
        <f>COUNTIFS($T944:$AX944,"PL")</f>
        <v>0</v>
      </c>
      <c r="BH944" s="42">
        <f>COUNTIFS($T944:$AX944,"CL")</f>
        <v>3</v>
      </c>
      <c r="BI944" s="42">
        <f>COUNTIFS($T944:$AX944,"BL")</f>
        <v>0</v>
      </c>
      <c r="BJ944" s="42">
        <f>COUNTIFS($T944:$AX944,"CO")</f>
        <v>0</v>
      </c>
      <c r="BK944" s="42">
        <f t="shared" si="87"/>
        <v>3</v>
      </c>
      <c r="BL944" s="42">
        <f t="shared" si="88"/>
        <v>0</v>
      </c>
      <c r="BM944" s="42">
        <f t="shared" si="89"/>
        <v>1</v>
      </c>
      <c r="BN944" s="42">
        <f>SUM(AY944:BJ944)+SUM(COUNTIFS(Q944:AX944,{"TERM","RESIGNED"}))</f>
        <v>31</v>
      </c>
      <c r="BO944" s="1" t="s">
        <v>45</v>
      </c>
      <c r="BP944" s="42" t="s">
        <v>1018</v>
      </c>
      <c r="BQ944" s="34"/>
    </row>
    <row r="945" spans="1:69" x14ac:dyDescent="0.25">
      <c r="A945" s="32">
        <f t="shared" si="90"/>
        <v>943</v>
      </c>
      <c r="B945" s="1" t="s">
        <v>172</v>
      </c>
      <c r="C945" s="1">
        <v>105438</v>
      </c>
      <c r="D945" s="27">
        <v>105438</v>
      </c>
      <c r="E945" s="1" t="s">
        <v>946</v>
      </c>
      <c r="F945" s="34" t="s">
        <v>1133</v>
      </c>
      <c r="G945" s="34" t="s">
        <v>123</v>
      </c>
      <c r="H945" s="30">
        <v>45155</v>
      </c>
      <c r="I945" s="30" t="s">
        <v>39</v>
      </c>
      <c r="J945" s="30" t="s">
        <v>39</v>
      </c>
      <c r="K945" s="42">
        <f t="shared" ca="1" si="85"/>
        <v>147</v>
      </c>
      <c r="L945" s="44" t="str">
        <f t="shared" si="86"/>
        <v>Billable</v>
      </c>
      <c r="M945" s="34" t="s">
        <v>124</v>
      </c>
      <c r="N945" s="1" t="s">
        <v>41</v>
      </c>
      <c r="O945" s="1" t="s">
        <v>42</v>
      </c>
      <c r="P945" s="1"/>
      <c r="Q945" s="1"/>
      <c r="R945" s="1" t="s">
        <v>43</v>
      </c>
      <c r="S945" s="33" t="s">
        <v>972</v>
      </c>
      <c r="T945" s="47" t="s">
        <v>965</v>
      </c>
      <c r="U945" s="47" t="s">
        <v>20</v>
      </c>
      <c r="V945" s="47" t="s">
        <v>20</v>
      </c>
      <c r="W945" s="47" t="s">
        <v>965</v>
      </c>
      <c r="X945" s="47" t="s">
        <v>965</v>
      </c>
      <c r="Y945" s="47" t="s">
        <v>965</v>
      </c>
      <c r="Z945" s="47" t="s">
        <v>965</v>
      </c>
      <c r="AA945" s="47" t="s">
        <v>967</v>
      </c>
      <c r="AB945" s="47" t="s">
        <v>20</v>
      </c>
      <c r="AC945" s="47" t="s">
        <v>20</v>
      </c>
      <c r="AD945" s="47" t="s">
        <v>967</v>
      </c>
      <c r="AE945" s="47" t="s">
        <v>967</v>
      </c>
      <c r="AF945" s="47" t="s">
        <v>965</v>
      </c>
      <c r="AG945" s="47" t="s">
        <v>965</v>
      </c>
      <c r="AH945" s="47" t="s">
        <v>965</v>
      </c>
      <c r="AI945" s="47" t="s">
        <v>20</v>
      </c>
      <c r="AJ945" s="47" t="s">
        <v>20</v>
      </c>
      <c r="AK945" s="47" t="s">
        <v>965</v>
      </c>
      <c r="AL945" s="47" t="s">
        <v>965</v>
      </c>
      <c r="AM945" s="47" t="s">
        <v>965</v>
      </c>
      <c r="AN945" s="47" t="s">
        <v>965</v>
      </c>
      <c r="AO945" s="47" t="s">
        <v>965</v>
      </c>
      <c r="AP945" s="47" t="s">
        <v>20</v>
      </c>
      <c r="AQ945" s="47" t="s">
        <v>20</v>
      </c>
      <c r="AR945" s="47" t="s">
        <v>20</v>
      </c>
      <c r="AS945" s="47" t="s">
        <v>21</v>
      </c>
      <c r="AT945" s="47" t="s">
        <v>22</v>
      </c>
      <c r="AU945" s="47" t="s">
        <v>965</v>
      </c>
      <c r="AV945" s="47" t="s">
        <v>21</v>
      </c>
      <c r="AW945" s="47" t="s">
        <v>20</v>
      </c>
      <c r="AX945" s="47" t="s">
        <v>20</v>
      </c>
      <c r="AY945" s="42">
        <f>COUNTIFS($T945:$AX945,"P")</f>
        <v>14</v>
      </c>
      <c r="AZ945" s="42">
        <f>COUNTIFS($T945:$AX945,"HD")/2</f>
        <v>0</v>
      </c>
      <c r="BA945" s="42">
        <f>COUNTIFS($T945:$AX945,"DO")</f>
        <v>11</v>
      </c>
      <c r="BB945" s="1">
        <f>COUNTIFS($T945:$AX945,"UPL")</f>
        <v>2</v>
      </c>
      <c r="BC945" s="42">
        <f>COUNTIFS($T945:$AX945,"LWP")</f>
        <v>1</v>
      </c>
      <c r="BD945" s="42">
        <f>SUM(COUNTIFS($T945:$AX945,{"PAT","MAT"}))</f>
        <v>0</v>
      </c>
      <c r="BE945" s="42">
        <f>COUNTIFS($T945:$AX945,"HO")</f>
        <v>0</v>
      </c>
      <c r="BF945" s="42">
        <f>COUNTIFS($T945:$AX945,"NA")</f>
        <v>0</v>
      </c>
      <c r="BG945" s="42">
        <f>COUNTIFS($T945:$AX945,"PL")</f>
        <v>0</v>
      </c>
      <c r="BH945" s="42">
        <f>COUNTIFS($T945:$AX945,"CL")</f>
        <v>3</v>
      </c>
      <c r="BI945" s="42">
        <f>COUNTIFS($T945:$AX945,"BL")</f>
        <v>0</v>
      </c>
      <c r="BJ945" s="42">
        <f>COUNTIFS($T945:$AX945,"CO")</f>
        <v>0</v>
      </c>
      <c r="BK945" s="42">
        <f t="shared" si="87"/>
        <v>3</v>
      </c>
      <c r="BL945" s="42">
        <f t="shared" si="88"/>
        <v>0</v>
      </c>
      <c r="BM945" s="42">
        <f t="shared" si="89"/>
        <v>1</v>
      </c>
      <c r="BN945" s="42">
        <f>SUM(AY945:BJ945)+SUM(COUNTIFS(Q945:AX945,{"TERM","RESIGNED"}))</f>
        <v>31</v>
      </c>
      <c r="BO945" s="1" t="s">
        <v>45</v>
      </c>
      <c r="BP945" s="42" t="s">
        <v>1018</v>
      </c>
      <c r="BQ945" s="34"/>
    </row>
    <row r="946" spans="1:69" x14ac:dyDescent="0.25">
      <c r="A946" s="32">
        <f t="shared" si="90"/>
        <v>944</v>
      </c>
      <c r="B946" s="1" t="s">
        <v>172</v>
      </c>
      <c r="C946" s="1">
        <v>105444</v>
      </c>
      <c r="D946" s="27">
        <v>105444</v>
      </c>
      <c r="E946" s="1" t="s">
        <v>946</v>
      </c>
      <c r="F946" s="34" t="s">
        <v>1134</v>
      </c>
      <c r="G946" s="34" t="s">
        <v>123</v>
      </c>
      <c r="H946" s="30">
        <v>45155</v>
      </c>
      <c r="I946" s="30" t="s">
        <v>39</v>
      </c>
      <c r="J946" s="30" t="s">
        <v>39</v>
      </c>
      <c r="K946" s="42">
        <f t="shared" ca="1" si="85"/>
        <v>147</v>
      </c>
      <c r="L946" s="44" t="str">
        <f t="shared" si="86"/>
        <v>Billable</v>
      </c>
      <c r="M946" s="34" t="s">
        <v>124</v>
      </c>
      <c r="N946" s="1" t="s">
        <v>41</v>
      </c>
      <c r="O946" s="1" t="s">
        <v>42</v>
      </c>
      <c r="P946" s="1"/>
      <c r="Q946" s="1"/>
      <c r="R946" s="1" t="s">
        <v>43</v>
      </c>
      <c r="S946" s="33" t="s">
        <v>169</v>
      </c>
      <c r="T946" s="47" t="s">
        <v>965</v>
      </c>
      <c r="U946" s="47" t="s">
        <v>20</v>
      </c>
      <c r="V946" s="47" t="s">
        <v>20</v>
      </c>
      <c r="W946" s="47" t="s">
        <v>965</v>
      </c>
      <c r="X946" s="47" t="s">
        <v>965</v>
      </c>
      <c r="Y946" s="47" t="s">
        <v>965</v>
      </c>
      <c r="Z946" s="47" t="s">
        <v>965</v>
      </c>
      <c r="AA946" s="47" t="s">
        <v>965</v>
      </c>
      <c r="AB946" s="47" t="s">
        <v>20</v>
      </c>
      <c r="AC946" s="47" t="s">
        <v>20</v>
      </c>
      <c r="AD946" s="47" t="s">
        <v>965</v>
      </c>
      <c r="AE946" s="47" t="s">
        <v>965</v>
      </c>
      <c r="AF946" s="47" t="s">
        <v>965</v>
      </c>
      <c r="AG946" s="47" t="s">
        <v>965</v>
      </c>
      <c r="AH946" s="47" t="s">
        <v>965</v>
      </c>
      <c r="AI946" s="47" t="s">
        <v>20</v>
      </c>
      <c r="AJ946" s="47" t="s">
        <v>20</v>
      </c>
      <c r="AK946" s="47" t="s">
        <v>967</v>
      </c>
      <c r="AL946" s="47" t="s">
        <v>967</v>
      </c>
      <c r="AM946" s="47" t="s">
        <v>967</v>
      </c>
      <c r="AN946" s="47" t="s">
        <v>968</v>
      </c>
      <c r="AO946" s="47" t="s">
        <v>968</v>
      </c>
      <c r="AP946" s="47" t="s">
        <v>20</v>
      </c>
      <c r="AQ946" s="47" t="s">
        <v>20</v>
      </c>
      <c r="AR946" s="47" t="s">
        <v>20</v>
      </c>
      <c r="AS946" s="47" t="s">
        <v>21</v>
      </c>
      <c r="AT946" s="47" t="s">
        <v>965</v>
      </c>
      <c r="AU946" s="47" t="s">
        <v>965</v>
      </c>
      <c r="AV946" s="47" t="s">
        <v>965</v>
      </c>
      <c r="AW946" s="47" t="s">
        <v>20</v>
      </c>
      <c r="AX946" s="47" t="s">
        <v>20</v>
      </c>
      <c r="AY946" s="42">
        <f>COUNTIFS($T946:$AX946,"P")</f>
        <v>14</v>
      </c>
      <c r="AZ946" s="42">
        <f>COUNTIFS($T946:$AX946,"HD")/2</f>
        <v>0</v>
      </c>
      <c r="BA946" s="42">
        <f>COUNTIFS($T946:$AX946,"DO")</f>
        <v>11</v>
      </c>
      <c r="BB946" s="1">
        <f>COUNTIFS($T946:$AX946,"UPL")</f>
        <v>1</v>
      </c>
      <c r="BC946" s="42">
        <f>COUNTIFS($T946:$AX946,"LWP")</f>
        <v>0</v>
      </c>
      <c r="BD946" s="42">
        <f>SUM(COUNTIFS($T946:$AX946,{"PAT","MAT"}))</f>
        <v>0</v>
      </c>
      <c r="BE946" s="42">
        <f>COUNTIFS($T946:$AX946,"HO")</f>
        <v>0</v>
      </c>
      <c r="BF946" s="42">
        <f>COUNTIFS($T946:$AX946,"NA")</f>
        <v>0</v>
      </c>
      <c r="BG946" s="42">
        <f>COUNTIFS($T946:$AX946,"PL")</f>
        <v>2</v>
      </c>
      <c r="BH946" s="42">
        <f>COUNTIFS($T946:$AX946,"CL")</f>
        <v>3</v>
      </c>
      <c r="BI946" s="42">
        <f>COUNTIFS($T946:$AX946,"BL")</f>
        <v>0</v>
      </c>
      <c r="BJ946" s="42">
        <f>COUNTIFS($T946:$AX946,"CO")</f>
        <v>0</v>
      </c>
      <c r="BK946" s="42">
        <f t="shared" si="87"/>
        <v>5</v>
      </c>
      <c r="BL946" s="42">
        <f t="shared" si="88"/>
        <v>0</v>
      </c>
      <c r="BM946" s="42">
        <f t="shared" si="89"/>
        <v>1</v>
      </c>
      <c r="BN946" s="42">
        <f>SUM(AY946:BJ946)+SUM(COUNTIFS(Q946:AX946,{"TERM","RESIGNED"}))</f>
        <v>31</v>
      </c>
      <c r="BO946" s="1" t="s">
        <v>45</v>
      </c>
      <c r="BP946" s="42" t="s">
        <v>1018</v>
      </c>
      <c r="BQ946" s="34"/>
    </row>
    <row r="947" spans="1:69" x14ac:dyDescent="0.25">
      <c r="A947" s="32">
        <f t="shared" si="90"/>
        <v>945</v>
      </c>
      <c r="B947" s="1" t="s">
        <v>172</v>
      </c>
      <c r="C947" s="1">
        <v>105449</v>
      </c>
      <c r="D947" s="27">
        <v>105449</v>
      </c>
      <c r="E947" s="1" t="s">
        <v>946</v>
      </c>
      <c r="F947" s="34" t="s">
        <v>1135</v>
      </c>
      <c r="G947" s="34" t="s">
        <v>233</v>
      </c>
      <c r="H947" s="30">
        <v>45155</v>
      </c>
      <c r="I947" s="30" t="s">
        <v>39</v>
      </c>
      <c r="J947" s="30" t="s">
        <v>39</v>
      </c>
      <c r="K947" s="42">
        <f t="shared" ca="1" si="85"/>
        <v>147</v>
      </c>
      <c r="L947" s="44" t="str">
        <f t="shared" si="86"/>
        <v>Non Billable</v>
      </c>
      <c r="M947" s="34" t="s">
        <v>202</v>
      </c>
      <c r="N947" s="1" t="s">
        <v>41</v>
      </c>
      <c r="O947" s="1" t="s">
        <v>42</v>
      </c>
      <c r="P947" s="1"/>
      <c r="Q947" s="1"/>
      <c r="R947" s="1" t="s">
        <v>43</v>
      </c>
      <c r="S947" s="33" t="s">
        <v>203</v>
      </c>
      <c r="T947" s="47" t="s">
        <v>968</v>
      </c>
      <c r="U947" s="47" t="s">
        <v>20</v>
      </c>
      <c r="V947" s="47" t="s">
        <v>20</v>
      </c>
      <c r="W947" s="47" t="s">
        <v>965</v>
      </c>
      <c r="X947" s="47" t="s">
        <v>965</v>
      </c>
      <c r="Y947" s="47" t="s">
        <v>965</v>
      </c>
      <c r="Z947" s="47" t="s">
        <v>965</v>
      </c>
      <c r="AA947" s="47" t="s">
        <v>965</v>
      </c>
      <c r="AB947" s="47" t="s">
        <v>20</v>
      </c>
      <c r="AC947" s="47" t="s">
        <v>20</v>
      </c>
      <c r="AD947" s="47" t="s">
        <v>965</v>
      </c>
      <c r="AE947" s="47" t="s">
        <v>965</v>
      </c>
      <c r="AF947" s="47" t="s">
        <v>965</v>
      </c>
      <c r="AG947" s="47" t="s">
        <v>965</v>
      </c>
      <c r="AH947" s="47" t="s">
        <v>965</v>
      </c>
      <c r="AI947" s="47" t="s">
        <v>20</v>
      </c>
      <c r="AJ947" s="47" t="s">
        <v>20</v>
      </c>
      <c r="AK947" s="47" t="s">
        <v>965</v>
      </c>
      <c r="AL947" s="47" t="s">
        <v>965</v>
      </c>
      <c r="AM947" s="47" t="s">
        <v>965</v>
      </c>
      <c r="AN947" s="47" t="s">
        <v>965</v>
      </c>
      <c r="AO947" s="47" t="s">
        <v>965</v>
      </c>
      <c r="AP947" s="47" t="s">
        <v>20</v>
      </c>
      <c r="AQ947" s="47" t="s">
        <v>20</v>
      </c>
      <c r="AR947" s="47" t="s">
        <v>20</v>
      </c>
      <c r="AS947" s="47" t="s">
        <v>965</v>
      </c>
      <c r="AT947" s="47" t="s">
        <v>965</v>
      </c>
      <c r="AU947" s="47" t="s">
        <v>965</v>
      </c>
      <c r="AV947" s="47" t="s">
        <v>966</v>
      </c>
      <c r="AW947" s="47" t="s">
        <v>20</v>
      </c>
      <c r="AX947" s="47" t="s">
        <v>20</v>
      </c>
      <c r="AY947" s="42">
        <f>COUNTIFS($T947:$AX947,"P")</f>
        <v>18</v>
      </c>
      <c r="AZ947" s="42">
        <f>COUNTIFS($T947:$AX947,"HD")/2</f>
        <v>0.5</v>
      </c>
      <c r="BA947" s="42">
        <f>COUNTIFS($T947:$AX947,"DO")</f>
        <v>11</v>
      </c>
      <c r="BB947" s="1">
        <f>COUNTIFS($T947:$AX947,"UPL")</f>
        <v>0</v>
      </c>
      <c r="BC947" s="42">
        <f>COUNTIFS($T947:$AX947,"LWP")</f>
        <v>0</v>
      </c>
      <c r="BD947" s="42">
        <f>SUM(COUNTIFS($T947:$AX947,{"PAT","MAT"}))</f>
        <v>0</v>
      </c>
      <c r="BE947" s="42">
        <f>COUNTIFS($T947:$AX947,"HO")</f>
        <v>0</v>
      </c>
      <c r="BF947" s="42">
        <f>COUNTIFS($T947:$AX947,"NA")</f>
        <v>0</v>
      </c>
      <c r="BG947" s="42">
        <f>COUNTIFS($T947:$AX947,"PL")</f>
        <v>1</v>
      </c>
      <c r="BH947" s="42">
        <f>COUNTIFS($T947:$AX947,"CL")</f>
        <v>0</v>
      </c>
      <c r="BI947" s="42">
        <f>COUNTIFS($T947:$AX947,"BL")</f>
        <v>0</v>
      </c>
      <c r="BJ947" s="42">
        <f>COUNTIFS($T947:$AX947,"CO")</f>
        <v>0</v>
      </c>
      <c r="BK947" s="42">
        <f t="shared" si="87"/>
        <v>1</v>
      </c>
      <c r="BL947" s="42">
        <f t="shared" si="88"/>
        <v>1</v>
      </c>
      <c r="BM947" s="42">
        <f t="shared" si="89"/>
        <v>1</v>
      </c>
      <c r="BN947" s="42">
        <f>SUM(AY947:BJ947)+SUM(COUNTIFS(Q947:AX947,{"TERM","RESIGNED"}))</f>
        <v>30.5</v>
      </c>
      <c r="BO947" s="1" t="s">
        <v>45</v>
      </c>
      <c r="BP947" s="42" t="s">
        <v>1022</v>
      </c>
      <c r="BQ947" s="34"/>
    </row>
    <row r="948" spans="1:69" x14ac:dyDescent="0.25">
      <c r="A948" s="32">
        <f t="shared" si="90"/>
        <v>946</v>
      </c>
      <c r="B948" s="1" t="s">
        <v>172</v>
      </c>
      <c r="C948" s="1">
        <v>105450</v>
      </c>
      <c r="D948" s="27">
        <v>105450</v>
      </c>
      <c r="E948" s="1" t="s">
        <v>945</v>
      </c>
      <c r="F948" s="34" t="s">
        <v>1136</v>
      </c>
      <c r="G948" s="34" t="s">
        <v>1138</v>
      </c>
      <c r="H948" s="30">
        <v>45155</v>
      </c>
      <c r="I948" s="30" t="s">
        <v>39</v>
      </c>
      <c r="J948" s="30" t="s">
        <v>39</v>
      </c>
      <c r="K948" s="42">
        <f t="shared" ca="1" si="85"/>
        <v>147</v>
      </c>
      <c r="L948" s="44" t="str">
        <f t="shared" si="86"/>
        <v>Non Billable</v>
      </c>
      <c r="M948" s="34" t="s">
        <v>1083</v>
      </c>
      <c r="N948" s="1" t="s">
        <v>41</v>
      </c>
      <c r="O948" s="1" t="s">
        <v>42</v>
      </c>
      <c r="P948" s="1"/>
      <c r="Q948" s="1"/>
      <c r="R948" s="1" t="s">
        <v>43</v>
      </c>
      <c r="S948" s="33" t="s">
        <v>212</v>
      </c>
      <c r="T948" s="47" t="s">
        <v>965</v>
      </c>
      <c r="U948" s="47" t="s">
        <v>20</v>
      </c>
      <c r="V948" s="47" t="s">
        <v>20</v>
      </c>
      <c r="W948" s="47" t="s">
        <v>965</v>
      </c>
      <c r="X948" s="47" t="s">
        <v>965</v>
      </c>
      <c r="Y948" s="47" t="s">
        <v>965</v>
      </c>
      <c r="Z948" s="47" t="s">
        <v>965</v>
      </c>
      <c r="AA948" s="47" t="s">
        <v>965</v>
      </c>
      <c r="AB948" s="47" t="s">
        <v>20</v>
      </c>
      <c r="AC948" s="47" t="s">
        <v>20</v>
      </c>
      <c r="AD948" s="47" t="s">
        <v>965</v>
      </c>
      <c r="AE948" s="47" t="s">
        <v>965</v>
      </c>
      <c r="AF948" s="47" t="s">
        <v>966</v>
      </c>
      <c r="AG948" s="47" t="s">
        <v>968</v>
      </c>
      <c r="AH948" s="47" t="s">
        <v>965</v>
      </c>
      <c r="AI948" s="47" t="s">
        <v>20</v>
      </c>
      <c r="AJ948" s="47" t="s">
        <v>20</v>
      </c>
      <c r="AK948" s="47" t="s">
        <v>965</v>
      </c>
      <c r="AL948" s="47" t="s">
        <v>965</v>
      </c>
      <c r="AM948" s="47" t="s">
        <v>965</v>
      </c>
      <c r="AN948" s="47" t="s">
        <v>965</v>
      </c>
      <c r="AO948" s="47" t="s">
        <v>21</v>
      </c>
      <c r="AP948" s="47" t="s">
        <v>20</v>
      </c>
      <c r="AQ948" s="47" t="s">
        <v>20</v>
      </c>
      <c r="AR948" s="47" t="s">
        <v>20</v>
      </c>
      <c r="AS948" s="47" t="s">
        <v>965</v>
      </c>
      <c r="AT948" s="47" t="s">
        <v>965</v>
      </c>
      <c r="AU948" s="47" t="s">
        <v>965</v>
      </c>
      <c r="AV948" s="47" t="s">
        <v>965</v>
      </c>
      <c r="AW948" s="47" t="s">
        <v>20</v>
      </c>
      <c r="AX948" s="47" t="s">
        <v>20</v>
      </c>
      <c r="AY948" s="42">
        <f>COUNTIFS($T948:$AX948,"P")</f>
        <v>17</v>
      </c>
      <c r="AZ948" s="42">
        <f>COUNTIFS($T948:$AX948,"HD")/2</f>
        <v>0.5</v>
      </c>
      <c r="BA948" s="42">
        <f>COUNTIFS($T948:$AX948,"DO")</f>
        <v>11</v>
      </c>
      <c r="BB948" s="1">
        <f>COUNTIFS($T948:$AX948,"UPL")</f>
        <v>1</v>
      </c>
      <c r="BC948" s="42">
        <f>COUNTIFS($T948:$AX948,"LWP")</f>
        <v>0</v>
      </c>
      <c r="BD948" s="42">
        <f>SUM(COUNTIFS($T948:$AX948,{"PAT","MAT"}))</f>
        <v>0</v>
      </c>
      <c r="BE948" s="42">
        <f>COUNTIFS($T948:$AX948,"HO")</f>
        <v>0</v>
      </c>
      <c r="BF948" s="42">
        <f>COUNTIFS($T948:$AX948,"NA")</f>
        <v>0</v>
      </c>
      <c r="BG948" s="42">
        <f>COUNTIFS($T948:$AX948,"PL")</f>
        <v>1</v>
      </c>
      <c r="BH948" s="42">
        <f>COUNTIFS($T948:$AX948,"CL")</f>
        <v>0</v>
      </c>
      <c r="BI948" s="42">
        <f>COUNTIFS($T948:$AX948,"BL")</f>
        <v>0</v>
      </c>
      <c r="BJ948" s="42">
        <f>COUNTIFS($T948:$AX948,"CO")</f>
        <v>0</v>
      </c>
      <c r="BK948" s="42">
        <f t="shared" si="87"/>
        <v>1</v>
      </c>
      <c r="BL948" s="42">
        <f t="shared" si="88"/>
        <v>1</v>
      </c>
      <c r="BM948" s="42">
        <f t="shared" si="89"/>
        <v>1</v>
      </c>
      <c r="BN948" s="42">
        <f>SUM(AY948:BJ948)+SUM(COUNTIFS(Q948:AX948,{"TERM","RESIGNED"}))</f>
        <v>30.5</v>
      </c>
      <c r="BO948" s="1" t="s">
        <v>45</v>
      </c>
      <c r="BP948" s="42" t="s">
        <v>1023</v>
      </c>
      <c r="BQ948" s="34"/>
    </row>
    <row r="949" spans="1:69" x14ac:dyDescent="0.25">
      <c r="A949" s="32">
        <f t="shared" si="90"/>
        <v>947</v>
      </c>
      <c r="B949" s="1" t="s">
        <v>172</v>
      </c>
      <c r="C949" s="1">
        <v>105451</v>
      </c>
      <c r="D949" s="27">
        <v>105451</v>
      </c>
      <c r="E949" s="1" t="s">
        <v>945</v>
      </c>
      <c r="F949" s="34" t="s">
        <v>1137</v>
      </c>
      <c r="G949" s="34" t="s">
        <v>575</v>
      </c>
      <c r="H949" s="30">
        <v>45155</v>
      </c>
      <c r="I949" s="30" t="s">
        <v>39</v>
      </c>
      <c r="J949" s="30" t="s">
        <v>39</v>
      </c>
      <c r="K949" s="42">
        <f t="shared" ca="1" si="85"/>
        <v>147</v>
      </c>
      <c r="L949" s="44" t="str">
        <f t="shared" si="86"/>
        <v>Non Billable</v>
      </c>
      <c r="M949" s="34" t="s">
        <v>130</v>
      </c>
      <c r="N949" s="1" t="s">
        <v>41</v>
      </c>
      <c r="O949" s="1" t="s">
        <v>42</v>
      </c>
      <c r="P949" s="1"/>
      <c r="Q949" s="1"/>
      <c r="R949" s="1" t="s">
        <v>43</v>
      </c>
      <c r="S949" s="33" t="s">
        <v>258</v>
      </c>
      <c r="T949" s="47" t="s">
        <v>965</v>
      </c>
      <c r="U949" s="47" t="s">
        <v>20</v>
      </c>
      <c r="V949" s="47" t="s">
        <v>20</v>
      </c>
      <c r="W949" s="47" t="s">
        <v>965</v>
      </c>
      <c r="X949" s="47" t="s">
        <v>965</v>
      </c>
      <c r="Y949" s="47" t="s">
        <v>965</v>
      </c>
      <c r="Z949" s="47" t="s">
        <v>965</v>
      </c>
      <c r="AA949" s="47" t="s">
        <v>965</v>
      </c>
      <c r="AB949" s="47" t="s">
        <v>20</v>
      </c>
      <c r="AC949" s="47" t="s">
        <v>20</v>
      </c>
      <c r="AD949" s="47" t="s">
        <v>965</v>
      </c>
      <c r="AE949" s="47" t="s">
        <v>965</v>
      </c>
      <c r="AF949" s="47" t="s">
        <v>965</v>
      </c>
      <c r="AG949" s="47" t="s">
        <v>965</v>
      </c>
      <c r="AH949" s="47" t="s">
        <v>965</v>
      </c>
      <c r="AI949" s="47" t="s">
        <v>20</v>
      </c>
      <c r="AJ949" s="47" t="s">
        <v>20</v>
      </c>
      <c r="AK949" s="47" t="s">
        <v>965</v>
      </c>
      <c r="AL949" s="47" t="s">
        <v>967</v>
      </c>
      <c r="AM949" s="47" t="s">
        <v>965</v>
      </c>
      <c r="AN949" s="47" t="s">
        <v>965</v>
      </c>
      <c r="AO949" s="47" t="s">
        <v>965</v>
      </c>
      <c r="AP949" s="47" t="s">
        <v>20</v>
      </c>
      <c r="AQ949" s="47" t="s">
        <v>20</v>
      </c>
      <c r="AR949" s="47" t="s">
        <v>20</v>
      </c>
      <c r="AS949" s="47" t="s">
        <v>967</v>
      </c>
      <c r="AT949" s="47" t="s">
        <v>967</v>
      </c>
      <c r="AU949" s="47" t="s">
        <v>967</v>
      </c>
      <c r="AV949" s="47" t="s">
        <v>968</v>
      </c>
      <c r="AW949" s="47" t="s">
        <v>20</v>
      </c>
      <c r="AX949" s="47" t="s">
        <v>20</v>
      </c>
      <c r="AY949" s="42">
        <f>COUNTIFS($T949:$AX949,"P")</f>
        <v>15</v>
      </c>
      <c r="AZ949" s="42">
        <f>COUNTIFS($T949:$AX949,"HD")/2</f>
        <v>0</v>
      </c>
      <c r="BA949" s="42">
        <f>COUNTIFS($T949:$AX949,"DO")</f>
        <v>11</v>
      </c>
      <c r="BB949" s="1">
        <f>COUNTIFS($T949:$AX949,"UPL")</f>
        <v>0</v>
      </c>
      <c r="BC949" s="42">
        <f>COUNTIFS($T949:$AX949,"LWP")</f>
        <v>0</v>
      </c>
      <c r="BD949" s="42">
        <f>SUM(COUNTIFS($T949:$AX949,{"PAT","MAT"}))</f>
        <v>0</v>
      </c>
      <c r="BE949" s="42">
        <f>COUNTIFS($T949:$AX949,"HO")</f>
        <v>0</v>
      </c>
      <c r="BF949" s="42">
        <f>COUNTIFS($T949:$AX949,"NA")</f>
        <v>0</v>
      </c>
      <c r="BG949" s="42">
        <f>COUNTIFS($T949:$AX949,"PL")</f>
        <v>1</v>
      </c>
      <c r="BH949" s="42">
        <f>COUNTIFS($T949:$AX949,"CL")</f>
        <v>4</v>
      </c>
      <c r="BI949" s="42">
        <f>COUNTIFS($T949:$AX949,"BL")</f>
        <v>0</v>
      </c>
      <c r="BJ949" s="42">
        <f>COUNTIFS($T949:$AX949,"CO")</f>
        <v>0</v>
      </c>
      <c r="BK949" s="42">
        <f t="shared" si="87"/>
        <v>5</v>
      </c>
      <c r="BL949" s="42">
        <f t="shared" si="88"/>
        <v>0</v>
      </c>
      <c r="BM949" s="42">
        <f t="shared" si="89"/>
        <v>1</v>
      </c>
      <c r="BN949" s="42">
        <f>SUM(AY949:BJ949)+SUM(COUNTIFS(Q949:AX949,{"TERM","RESIGNED"}))</f>
        <v>31</v>
      </c>
      <c r="BO949" s="1" t="s">
        <v>45</v>
      </c>
      <c r="BP949" s="42" t="s">
        <v>1022</v>
      </c>
      <c r="BQ949" s="34"/>
    </row>
    <row r="950" spans="1:69" x14ac:dyDescent="0.25">
      <c r="A950" s="32">
        <f t="shared" si="90"/>
        <v>948</v>
      </c>
      <c r="B950" s="1" t="s">
        <v>172</v>
      </c>
      <c r="C950" s="1">
        <v>105457</v>
      </c>
      <c r="D950" s="27">
        <v>105457</v>
      </c>
      <c r="E950" s="1" t="s">
        <v>946</v>
      </c>
      <c r="F950" s="34" t="s">
        <v>1140</v>
      </c>
      <c r="G950" s="34" t="s">
        <v>106</v>
      </c>
      <c r="H950" s="30">
        <v>45160</v>
      </c>
      <c r="I950" s="30" t="s">
        <v>39</v>
      </c>
      <c r="J950" s="30" t="s">
        <v>39</v>
      </c>
      <c r="K950" s="42">
        <f t="shared" ca="1" si="85"/>
        <v>142</v>
      </c>
      <c r="L950" s="44" t="str">
        <f t="shared" si="86"/>
        <v>Non Billable</v>
      </c>
      <c r="M950" s="34" t="s">
        <v>47</v>
      </c>
      <c r="N950" s="1" t="s">
        <v>41</v>
      </c>
      <c r="O950" s="1" t="s">
        <v>42</v>
      </c>
      <c r="P950" s="1"/>
      <c r="Q950" s="1"/>
      <c r="R950" s="1" t="s">
        <v>43</v>
      </c>
      <c r="S950" s="33" t="s">
        <v>71</v>
      </c>
      <c r="T950" s="47" t="s">
        <v>965</v>
      </c>
      <c r="U950" s="47" t="s">
        <v>20</v>
      </c>
      <c r="V950" s="47" t="s">
        <v>20</v>
      </c>
      <c r="W950" s="47" t="s">
        <v>967</v>
      </c>
      <c r="X950" s="47" t="s">
        <v>965</v>
      </c>
      <c r="Y950" s="47" t="s">
        <v>965</v>
      </c>
      <c r="Z950" s="47" t="s">
        <v>965</v>
      </c>
      <c r="AA950" s="47" t="s">
        <v>965</v>
      </c>
      <c r="AB950" s="47" t="s">
        <v>20</v>
      </c>
      <c r="AC950" s="47" t="s">
        <v>20</v>
      </c>
      <c r="AD950" s="47" t="s">
        <v>965</v>
      </c>
      <c r="AE950" s="47" t="s">
        <v>965</v>
      </c>
      <c r="AF950" s="47" t="s">
        <v>965</v>
      </c>
      <c r="AG950" s="47" t="s">
        <v>965</v>
      </c>
      <c r="AH950" s="47" t="s">
        <v>965</v>
      </c>
      <c r="AI950" s="47" t="s">
        <v>20</v>
      </c>
      <c r="AJ950" s="47" t="s">
        <v>20</v>
      </c>
      <c r="AK950" s="47" t="s">
        <v>965</v>
      </c>
      <c r="AL950" s="47" t="s">
        <v>965</v>
      </c>
      <c r="AM950" s="47" t="s">
        <v>965</v>
      </c>
      <c r="AN950" s="47" t="s">
        <v>965</v>
      </c>
      <c r="AO950" s="47" t="s">
        <v>965</v>
      </c>
      <c r="AP950" s="47" t="s">
        <v>20</v>
      </c>
      <c r="AQ950" s="47" t="s">
        <v>20</v>
      </c>
      <c r="AR950" s="47" t="s">
        <v>20</v>
      </c>
      <c r="AS950" s="47" t="s">
        <v>967</v>
      </c>
      <c r="AT950" s="47" t="s">
        <v>967</v>
      </c>
      <c r="AU950" s="47" t="s">
        <v>968</v>
      </c>
      <c r="AV950" s="47" t="s">
        <v>967</v>
      </c>
      <c r="AW950" s="47" t="s">
        <v>20</v>
      </c>
      <c r="AX950" s="47" t="s">
        <v>20</v>
      </c>
      <c r="AY950" s="42">
        <f>COUNTIFS($T950:$AX950,"P")</f>
        <v>15</v>
      </c>
      <c r="AZ950" s="42">
        <f>COUNTIFS($T950:$AX950,"HD")/2</f>
        <v>0</v>
      </c>
      <c r="BA950" s="42">
        <f>COUNTIFS($T950:$AX950,"DO")</f>
        <v>11</v>
      </c>
      <c r="BB950" s="1">
        <f>COUNTIFS($T950:$AX950,"UPL")</f>
        <v>0</v>
      </c>
      <c r="BC950" s="42">
        <f>COUNTIFS($T950:$AX950,"LWP")</f>
        <v>0</v>
      </c>
      <c r="BD950" s="42">
        <f>SUM(COUNTIFS($T950:$AX950,{"PAT","MAT"}))</f>
        <v>0</v>
      </c>
      <c r="BE950" s="42">
        <f>COUNTIFS($T950:$AX950,"HO")</f>
        <v>0</v>
      </c>
      <c r="BF950" s="42">
        <f>COUNTIFS($T950:$AX950,"NA")</f>
        <v>0</v>
      </c>
      <c r="BG950" s="42">
        <f>COUNTIFS($T950:$AX950,"PL")</f>
        <v>1</v>
      </c>
      <c r="BH950" s="42">
        <f>COUNTIFS($T950:$AX950,"CL")</f>
        <v>4</v>
      </c>
      <c r="BI950" s="42">
        <f>COUNTIFS($T950:$AX950,"BL")</f>
        <v>0</v>
      </c>
      <c r="BJ950" s="42">
        <f>COUNTIFS($T950:$AX950,"CO")</f>
        <v>0</v>
      </c>
      <c r="BK950" s="42">
        <f t="shared" si="87"/>
        <v>5</v>
      </c>
      <c r="BL950" s="42">
        <f t="shared" si="88"/>
        <v>0</v>
      </c>
      <c r="BM950" s="42">
        <f t="shared" si="89"/>
        <v>1</v>
      </c>
      <c r="BN950" s="42">
        <f>SUM(AY950:BJ950)+SUM(COUNTIFS(Q950:AX950,{"TERM","RESIGNED"}))</f>
        <v>31</v>
      </c>
      <c r="BO950" s="1" t="s">
        <v>45</v>
      </c>
      <c r="BP950" s="42" t="s">
        <v>1214</v>
      </c>
      <c r="BQ950" s="34"/>
    </row>
    <row r="951" spans="1:69" x14ac:dyDescent="0.25">
      <c r="A951" s="32">
        <f t="shared" si="90"/>
        <v>949</v>
      </c>
      <c r="B951" s="1" t="s">
        <v>172</v>
      </c>
      <c r="C951" s="1">
        <v>105458</v>
      </c>
      <c r="D951" s="27">
        <v>105458</v>
      </c>
      <c r="E951" s="1" t="s">
        <v>946</v>
      </c>
      <c r="F951" s="34" t="s">
        <v>1141</v>
      </c>
      <c r="G951" s="34" t="s">
        <v>106</v>
      </c>
      <c r="H951" s="30">
        <v>45160</v>
      </c>
      <c r="I951" s="30" t="s">
        <v>39</v>
      </c>
      <c r="J951" s="30" t="s">
        <v>39</v>
      </c>
      <c r="K951" s="42">
        <f t="shared" ca="1" si="85"/>
        <v>142</v>
      </c>
      <c r="L951" s="44" t="str">
        <f t="shared" si="86"/>
        <v>Non Billable</v>
      </c>
      <c r="M951" s="34" t="s">
        <v>47</v>
      </c>
      <c r="N951" s="1" t="s">
        <v>41</v>
      </c>
      <c r="O951" s="1" t="s">
        <v>42</v>
      </c>
      <c r="P951" s="1"/>
      <c r="Q951" s="1"/>
      <c r="R951" s="1" t="s">
        <v>43</v>
      </c>
      <c r="S951" s="33" t="s">
        <v>1013</v>
      </c>
      <c r="T951" s="47" t="s">
        <v>965</v>
      </c>
      <c r="U951" s="47" t="s">
        <v>20</v>
      </c>
      <c r="V951" s="47" t="s">
        <v>20</v>
      </c>
      <c r="W951" s="47" t="s">
        <v>965</v>
      </c>
      <c r="X951" s="47" t="s">
        <v>965</v>
      </c>
      <c r="Y951" s="47" t="s">
        <v>965</v>
      </c>
      <c r="Z951" s="47" t="s">
        <v>965</v>
      </c>
      <c r="AA951" s="47" t="s">
        <v>965</v>
      </c>
      <c r="AB951" s="47" t="s">
        <v>20</v>
      </c>
      <c r="AC951" s="47" t="s">
        <v>20</v>
      </c>
      <c r="AD951" s="47" t="s">
        <v>965</v>
      </c>
      <c r="AE951" s="47" t="s">
        <v>965</v>
      </c>
      <c r="AF951" s="47" t="s">
        <v>965</v>
      </c>
      <c r="AG951" s="47" t="s">
        <v>965</v>
      </c>
      <c r="AH951" s="47" t="s">
        <v>965</v>
      </c>
      <c r="AI951" s="47" t="s">
        <v>20</v>
      </c>
      <c r="AJ951" s="47" t="s">
        <v>20</v>
      </c>
      <c r="AK951" s="47" t="s">
        <v>965</v>
      </c>
      <c r="AL951" s="47" t="s">
        <v>965</v>
      </c>
      <c r="AM951" s="47" t="s">
        <v>965</v>
      </c>
      <c r="AN951" s="47" t="s">
        <v>965</v>
      </c>
      <c r="AO951" s="47" t="s">
        <v>965</v>
      </c>
      <c r="AP951" s="47" t="s">
        <v>20</v>
      </c>
      <c r="AQ951" s="47" t="s">
        <v>20</v>
      </c>
      <c r="AR951" s="47" t="s">
        <v>20</v>
      </c>
      <c r="AS951" s="47" t="s">
        <v>967</v>
      </c>
      <c r="AT951" s="47" t="s">
        <v>967</v>
      </c>
      <c r="AU951" s="47" t="s">
        <v>967</v>
      </c>
      <c r="AV951" s="47" t="s">
        <v>968</v>
      </c>
      <c r="AW951" s="47" t="s">
        <v>20</v>
      </c>
      <c r="AX951" s="47" t="s">
        <v>20</v>
      </c>
      <c r="AY951" s="42">
        <f>COUNTIFS($T951:$AX951,"P")</f>
        <v>16</v>
      </c>
      <c r="AZ951" s="42">
        <f>COUNTIFS($T951:$AX951,"HD")/2</f>
        <v>0</v>
      </c>
      <c r="BA951" s="42">
        <f>COUNTIFS($T951:$AX951,"DO")</f>
        <v>11</v>
      </c>
      <c r="BB951" s="1">
        <f>COUNTIFS($T951:$AX951,"UPL")</f>
        <v>0</v>
      </c>
      <c r="BC951" s="42">
        <f>COUNTIFS($T951:$AX951,"LWP")</f>
        <v>0</v>
      </c>
      <c r="BD951" s="42">
        <f>SUM(COUNTIFS($T951:$AX951,{"PAT","MAT"}))</f>
        <v>0</v>
      </c>
      <c r="BE951" s="42">
        <f>COUNTIFS($T951:$AX951,"HO")</f>
        <v>0</v>
      </c>
      <c r="BF951" s="42">
        <f>COUNTIFS($T951:$AX951,"NA")</f>
        <v>0</v>
      </c>
      <c r="BG951" s="42">
        <f>COUNTIFS($T951:$AX951,"PL")</f>
        <v>1</v>
      </c>
      <c r="BH951" s="42">
        <f>COUNTIFS($T951:$AX951,"CL")</f>
        <v>3</v>
      </c>
      <c r="BI951" s="42">
        <f>COUNTIFS($T951:$AX951,"BL")</f>
        <v>0</v>
      </c>
      <c r="BJ951" s="42">
        <f>COUNTIFS($T951:$AX951,"CO")</f>
        <v>0</v>
      </c>
      <c r="BK951" s="42">
        <f t="shared" si="87"/>
        <v>4</v>
      </c>
      <c r="BL951" s="42">
        <f t="shared" si="88"/>
        <v>0</v>
      </c>
      <c r="BM951" s="42">
        <f t="shared" si="89"/>
        <v>1</v>
      </c>
      <c r="BN951" s="42">
        <f>SUM(AY951:BJ951)+SUM(COUNTIFS(Q951:AX951,{"TERM","RESIGNED"}))</f>
        <v>31</v>
      </c>
      <c r="BO951" s="1" t="s">
        <v>45</v>
      </c>
      <c r="BP951" s="42" t="s">
        <v>1018</v>
      </c>
      <c r="BQ951" s="34"/>
    </row>
    <row r="952" spans="1:69" x14ac:dyDescent="0.25">
      <c r="A952" s="32">
        <f t="shared" si="90"/>
        <v>950</v>
      </c>
      <c r="B952" s="1" t="s">
        <v>172</v>
      </c>
      <c r="C952" s="1">
        <v>105459</v>
      </c>
      <c r="D952" s="27">
        <v>105459</v>
      </c>
      <c r="E952" s="1" t="s">
        <v>946</v>
      </c>
      <c r="F952" s="34" t="s">
        <v>1142</v>
      </c>
      <c r="G952" s="34" t="s">
        <v>106</v>
      </c>
      <c r="H952" s="30">
        <v>45160</v>
      </c>
      <c r="I952" s="30" t="s">
        <v>39</v>
      </c>
      <c r="J952" s="30" t="s">
        <v>39</v>
      </c>
      <c r="K952" s="42">
        <f t="shared" ca="1" si="85"/>
        <v>142</v>
      </c>
      <c r="L952" s="44" t="str">
        <f t="shared" si="86"/>
        <v>Non Billable</v>
      </c>
      <c r="M952" s="34" t="s">
        <v>47</v>
      </c>
      <c r="N952" s="1" t="s">
        <v>41</v>
      </c>
      <c r="O952" s="1" t="s">
        <v>42</v>
      </c>
      <c r="P952" s="1"/>
      <c r="Q952" s="1"/>
      <c r="R952" s="1" t="s">
        <v>43</v>
      </c>
      <c r="S952" s="33" t="s">
        <v>82</v>
      </c>
      <c r="T952" s="47" t="s">
        <v>965</v>
      </c>
      <c r="U952" s="47" t="s">
        <v>20</v>
      </c>
      <c r="V952" s="47" t="s">
        <v>20</v>
      </c>
      <c r="W952" s="47" t="s">
        <v>965</v>
      </c>
      <c r="X952" s="47" t="s">
        <v>965</v>
      </c>
      <c r="Y952" s="47" t="s">
        <v>965</v>
      </c>
      <c r="Z952" s="47" t="s">
        <v>965</v>
      </c>
      <c r="AA952" s="47" t="s">
        <v>967</v>
      </c>
      <c r="AB952" s="47" t="s">
        <v>20</v>
      </c>
      <c r="AC952" s="47" t="s">
        <v>20</v>
      </c>
      <c r="AD952" s="47" t="s">
        <v>967</v>
      </c>
      <c r="AE952" s="47" t="s">
        <v>967</v>
      </c>
      <c r="AF952" s="47" t="s">
        <v>968</v>
      </c>
      <c r="AG952" s="47" t="s">
        <v>968</v>
      </c>
      <c r="AH952" s="47" t="s">
        <v>968</v>
      </c>
      <c r="AI952" s="47" t="s">
        <v>20</v>
      </c>
      <c r="AJ952" s="47" t="s">
        <v>20</v>
      </c>
      <c r="AK952" s="47" t="s">
        <v>965</v>
      </c>
      <c r="AL952" s="47" t="s">
        <v>965</v>
      </c>
      <c r="AM952" s="47" t="s">
        <v>965</v>
      </c>
      <c r="AN952" s="47" t="s">
        <v>967</v>
      </c>
      <c r="AO952" s="47" t="s">
        <v>965</v>
      </c>
      <c r="AP952" s="47" t="s">
        <v>20</v>
      </c>
      <c r="AQ952" s="47" t="s">
        <v>20</v>
      </c>
      <c r="AR952" s="47" t="s">
        <v>20</v>
      </c>
      <c r="AS952" s="47" t="s">
        <v>965</v>
      </c>
      <c r="AT952" s="47" t="s">
        <v>965</v>
      </c>
      <c r="AU952" s="47" t="s">
        <v>965</v>
      </c>
      <c r="AV952" s="47" t="s">
        <v>965</v>
      </c>
      <c r="AW952" s="47" t="s">
        <v>20</v>
      </c>
      <c r="AX952" s="47" t="s">
        <v>20</v>
      </c>
      <c r="AY952" s="42">
        <f>COUNTIFS($T952:$AX952,"P")</f>
        <v>13</v>
      </c>
      <c r="AZ952" s="42">
        <f>COUNTIFS($T952:$AX952,"HD")/2</f>
        <v>0</v>
      </c>
      <c r="BA952" s="42">
        <f>COUNTIFS($T952:$AX952,"DO")</f>
        <v>11</v>
      </c>
      <c r="BB952" s="1">
        <f>COUNTIFS($T952:$AX952,"UPL")</f>
        <v>0</v>
      </c>
      <c r="BC952" s="42">
        <f>COUNTIFS($T952:$AX952,"LWP")</f>
        <v>0</v>
      </c>
      <c r="BD952" s="42">
        <f>SUM(COUNTIFS($T952:$AX952,{"PAT","MAT"}))</f>
        <v>0</v>
      </c>
      <c r="BE952" s="42">
        <f>COUNTIFS($T952:$AX952,"HO")</f>
        <v>0</v>
      </c>
      <c r="BF952" s="42">
        <f>COUNTIFS($T952:$AX952,"NA")</f>
        <v>0</v>
      </c>
      <c r="BG952" s="42">
        <f>COUNTIFS($T952:$AX952,"PL")</f>
        <v>3</v>
      </c>
      <c r="BH952" s="42">
        <f>COUNTIFS($T952:$AX952,"CL")</f>
        <v>4</v>
      </c>
      <c r="BI952" s="42">
        <f>COUNTIFS($T952:$AX952,"BL")</f>
        <v>0</v>
      </c>
      <c r="BJ952" s="42">
        <f>COUNTIFS($T952:$AX952,"CO")</f>
        <v>0</v>
      </c>
      <c r="BK952" s="42">
        <f t="shared" si="87"/>
        <v>7</v>
      </c>
      <c r="BL952" s="42">
        <f t="shared" si="88"/>
        <v>0</v>
      </c>
      <c r="BM952" s="42">
        <f t="shared" si="89"/>
        <v>1</v>
      </c>
      <c r="BN952" s="42">
        <f>SUM(AY952:BJ952)+SUM(COUNTIFS(Q952:AX952,{"TERM","RESIGNED"}))</f>
        <v>31</v>
      </c>
      <c r="BO952" s="1" t="s">
        <v>45</v>
      </c>
      <c r="BP952" s="42" t="s">
        <v>1020</v>
      </c>
      <c r="BQ952" s="34"/>
    </row>
    <row r="953" spans="1:69" x14ac:dyDescent="0.25">
      <c r="A953" s="32">
        <f t="shared" si="90"/>
        <v>951</v>
      </c>
      <c r="B953" s="1" t="s">
        <v>172</v>
      </c>
      <c r="C953" s="1">
        <v>105463</v>
      </c>
      <c r="D953" s="27">
        <v>105463</v>
      </c>
      <c r="E953" s="1" t="s">
        <v>946</v>
      </c>
      <c r="F953" s="34" t="s">
        <v>1143</v>
      </c>
      <c r="G953" s="34" t="s">
        <v>190</v>
      </c>
      <c r="H953" s="30">
        <v>45160</v>
      </c>
      <c r="I953" s="30" t="s">
        <v>39</v>
      </c>
      <c r="J953" s="30" t="s">
        <v>39</v>
      </c>
      <c r="K953" s="42">
        <f t="shared" ca="1" si="85"/>
        <v>142</v>
      </c>
      <c r="L953" s="44" t="str">
        <f t="shared" si="86"/>
        <v>Billable</v>
      </c>
      <c r="M953" s="34" t="s">
        <v>187</v>
      </c>
      <c r="N953" s="1" t="s">
        <v>41</v>
      </c>
      <c r="O953" s="1" t="s">
        <v>42</v>
      </c>
      <c r="P953" s="1"/>
      <c r="Q953" s="1"/>
      <c r="R953" s="1" t="s">
        <v>43</v>
      </c>
      <c r="S953" s="33" t="s">
        <v>302</v>
      </c>
      <c r="T953" s="47" t="s">
        <v>965</v>
      </c>
      <c r="U953" s="47" t="s">
        <v>20</v>
      </c>
      <c r="V953" s="47" t="s">
        <v>20</v>
      </c>
      <c r="W953" s="47" t="s">
        <v>965</v>
      </c>
      <c r="X953" s="47" t="s">
        <v>965</v>
      </c>
      <c r="Y953" s="47" t="s">
        <v>965</v>
      </c>
      <c r="Z953" s="47" t="s">
        <v>965</v>
      </c>
      <c r="AA953" s="47" t="s">
        <v>965</v>
      </c>
      <c r="AB953" s="47" t="s">
        <v>20</v>
      </c>
      <c r="AC953" s="47" t="s">
        <v>20</v>
      </c>
      <c r="AD953" s="47" t="s">
        <v>967</v>
      </c>
      <c r="AE953" s="47" t="s">
        <v>965</v>
      </c>
      <c r="AF953" s="47" t="s">
        <v>965</v>
      </c>
      <c r="AG953" s="47" t="s">
        <v>967</v>
      </c>
      <c r="AH953" s="47" t="s">
        <v>965</v>
      </c>
      <c r="AI953" s="47" t="s">
        <v>20</v>
      </c>
      <c r="AJ953" s="47" t="s">
        <v>20</v>
      </c>
      <c r="AK953" s="47" t="s">
        <v>965</v>
      </c>
      <c r="AL953" s="47" t="s">
        <v>965</v>
      </c>
      <c r="AM953" s="47" t="s">
        <v>965</v>
      </c>
      <c r="AN953" s="47" t="s">
        <v>965</v>
      </c>
      <c r="AO953" s="47" t="s">
        <v>965</v>
      </c>
      <c r="AP953" s="47" t="s">
        <v>20</v>
      </c>
      <c r="AQ953" s="47" t="s">
        <v>20</v>
      </c>
      <c r="AR953" s="47" t="s">
        <v>20</v>
      </c>
      <c r="AS953" s="47" t="s">
        <v>965</v>
      </c>
      <c r="AT953" s="47" t="s">
        <v>965</v>
      </c>
      <c r="AU953" s="47" t="s">
        <v>967</v>
      </c>
      <c r="AV953" s="47" t="s">
        <v>21</v>
      </c>
      <c r="AW953" s="47" t="s">
        <v>20</v>
      </c>
      <c r="AX953" s="47" t="s">
        <v>20</v>
      </c>
      <c r="AY953" s="42">
        <f>COUNTIFS($T953:$AX953,"P")</f>
        <v>16</v>
      </c>
      <c r="AZ953" s="42">
        <f>COUNTIFS($T953:$AX953,"HD")/2</f>
        <v>0</v>
      </c>
      <c r="BA953" s="42">
        <f>COUNTIFS($T953:$AX953,"DO")</f>
        <v>11</v>
      </c>
      <c r="BB953" s="1">
        <f>COUNTIFS($T953:$AX953,"UPL")</f>
        <v>1</v>
      </c>
      <c r="BC953" s="42">
        <f>COUNTIFS($T953:$AX953,"LWP")</f>
        <v>0</v>
      </c>
      <c r="BD953" s="42">
        <f>SUM(COUNTIFS($T953:$AX953,{"PAT","MAT"}))</f>
        <v>0</v>
      </c>
      <c r="BE953" s="42">
        <f>COUNTIFS($T953:$AX953,"HO")</f>
        <v>0</v>
      </c>
      <c r="BF953" s="42">
        <f>COUNTIFS($T953:$AX953,"NA")</f>
        <v>0</v>
      </c>
      <c r="BG953" s="42">
        <f>COUNTIFS($T953:$AX953,"PL")</f>
        <v>0</v>
      </c>
      <c r="BH953" s="42">
        <f>COUNTIFS($T953:$AX953,"CL")</f>
        <v>3</v>
      </c>
      <c r="BI953" s="42">
        <f>COUNTIFS($T953:$AX953,"BL")</f>
        <v>0</v>
      </c>
      <c r="BJ953" s="42">
        <f>COUNTIFS($T953:$AX953,"CO")</f>
        <v>0</v>
      </c>
      <c r="BK953" s="42">
        <f t="shared" si="87"/>
        <v>3</v>
      </c>
      <c r="BL953" s="42">
        <f t="shared" si="88"/>
        <v>0</v>
      </c>
      <c r="BM953" s="42">
        <f t="shared" si="89"/>
        <v>1</v>
      </c>
      <c r="BN953" s="42">
        <f>SUM(AY953:BJ953)+SUM(COUNTIFS(Q953:AX953,{"TERM","RESIGNED"}))</f>
        <v>31</v>
      </c>
      <c r="BO953" s="1" t="s">
        <v>45</v>
      </c>
      <c r="BP953" s="42" t="s">
        <v>1019</v>
      </c>
      <c r="BQ953" s="34"/>
    </row>
    <row r="954" spans="1:69" x14ac:dyDescent="0.25">
      <c r="A954" s="32">
        <f t="shared" si="90"/>
        <v>952</v>
      </c>
      <c r="B954" s="1" t="s">
        <v>172</v>
      </c>
      <c r="C954" s="1">
        <v>105467</v>
      </c>
      <c r="D954" s="27">
        <v>105467</v>
      </c>
      <c r="E954" s="1" t="s">
        <v>946</v>
      </c>
      <c r="F954" s="34" t="s">
        <v>1144</v>
      </c>
      <c r="G954" s="34" t="s">
        <v>190</v>
      </c>
      <c r="H954" s="30">
        <v>45160</v>
      </c>
      <c r="I954" s="30" t="s">
        <v>39</v>
      </c>
      <c r="J954" s="30" t="s">
        <v>39</v>
      </c>
      <c r="K954" s="42">
        <f t="shared" ca="1" si="85"/>
        <v>142</v>
      </c>
      <c r="L954" s="44" t="str">
        <f t="shared" si="86"/>
        <v>Billable</v>
      </c>
      <c r="M954" s="34" t="s">
        <v>187</v>
      </c>
      <c r="N954" s="1" t="s">
        <v>41</v>
      </c>
      <c r="O954" s="1" t="s">
        <v>42</v>
      </c>
      <c r="P954" s="1"/>
      <c r="Q954" s="1"/>
      <c r="R954" s="1" t="s">
        <v>43</v>
      </c>
      <c r="S954" s="33" t="s">
        <v>431</v>
      </c>
      <c r="T954" s="47" t="s">
        <v>965</v>
      </c>
      <c r="U954" s="47" t="s">
        <v>20</v>
      </c>
      <c r="V954" s="47" t="s">
        <v>20</v>
      </c>
      <c r="W954" s="47" t="s">
        <v>965</v>
      </c>
      <c r="X954" s="47" t="s">
        <v>965</v>
      </c>
      <c r="Y954" s="47" t="s">
        <v>965</v>
      </c>
      <c r="Z954" s="47" t="s">
        <v>965</v>
      </c>
      <c r="AA954" s="47" t="s">
        <v>965</v>
      </c>
      <c r="AB954" s="47" t="s">
        <v>20</v>
      </c>
      <c r="AC954" s="47" t="s">
        <v>20</v>
      </c>
      <c r="AD954" s="47" t="s">
        <v>965</v>
      </c>
      <c r="AE954" s="47" t="s">
        <v>965</v>
      </c>
      <c r="AF954" s="47" t="s">
        <v>965</v>
      </c>
      <c r="AG954" s="47" t="s">
        <v>967</v>
      </c>
      <c r="AH954" s="47" t="s">
        <v>965</v>
      </c>
      <c r="AI954" s="47" t="s">
        <v>20</v>
      </c>
      <c r="AJ954" s="47" t="s">
        <v>20</v>
      </c>
      <c r="AK954" s="47" t="s">
        <v>965</v>
      </c>
      <c r="AL954" s="47" t="s">
        <v>965</v>
      </c>
      <c r="AM954" s="47" t="s">
        <v>965</v>
      </c>
      <c r="AN954" s="47" t="s">
        <v>965</v>
      </c>
      <c r="AO954" s="47" t="s">
        <v>968</v>
      </c>
      <c r="AP954" s="47" t="s">
        <v>20</v>
      </c>
      <c r="AQ954" s="47" t="s">
        <v>20</v>
      </c>
      <c r="AR954" s="47" t="s">
        <v>20</v>
      </c>
      <c r="AS954" s="47" t="s">
        <v>968</v>
      </c>
      <c r="AT954" s="47" t="s">
        <v>968</v>
      </c>
      <c r="AU954" s="47" t="s">
        <v>967</v>
      </c>
      <c r="AV954" s="47" t="s">
        <v>965</v>
      </c>
      <c r="AW954" s="47" t="s">
        <v>20</v>
      </c>
      <c r="AX954" s="47" t="s">
        <v>20</v>
      </c>
      <c r="AY954" s="42">
        <f>COUNTIFS($T954:$AX954,"P")</f>
        <v>15</v>
      </c>
      <c r="AZ954" s="42">
        <f>COUNTIFS($T954:$AX954,"HD")/2</f>
        <v>0</v>
      </c>
      <c r="BA954" s="42">
        <f>COUNTIFS($T954:$AX954,"DO")</f>
        <v>11</v>
      </c>
      <c r="BB954" s="1">
        <f>COUNTIFS($T954:$AX954,"UPL")</f>
        <v>0</v>
      </c>
      <c r="BC954" s="42">
        <f>COUNTIFS($T954:$AX954,"LWP")</f>
        <v>0</v>
      </c>
      <c r="BD954" s="42">
        <f>SUM(COUNTIFS($T954:$AX954,{"PAT","MAT"}))</f>
        <v>0</v>
      </c>
      <c r="BE954" s="42">
        <f>COUNTIFS($T954:$AX954,"HO")</f>
        <v>0</v>
      </c>
      <c r="BF954" s="42">
        <f>COUNTIFS($T954:$AX954,"NA")</f>
        <v>0</v>
      </c>
      <c r="BG954" s="42">
        <f>COUNTIFS($T954:$AX954,"PL")</f>
        <v>3</v>
      </c>
      <c r="BH954" s="42">
        <f>COUNTIFS($T954:$AX954,"CL")</f>
        <v>2</v>
      </c>
      <c r="BI954" s="42">
        <f>COUNTIFS($T954:$AX954,"BL")</f>
        <v>0</v>
      </c>
      <c r="BJ954" s="42">
        <f>COUNTIFS($T954:$AX954,"CO")</f>
        <v>0</v>
      </c>
      <c r="BK954" s="42">
        <f t="shared" si="87"/>
        <v>5</v>
      </c>
      <c r="BL954" s="42">
        <f t="shared" si="88"/>
        <v>0</v>
      </c>
      <c r="BM954" s="42">
        <f t="shared" si="89"/>
        <v>1</v>
      </c>
      <c r="BN954" s="42">
        <f>SUM(AY954:BJ954)+SUM(COUNTIFS(Q954:AX954,{"TERM","RESIGNED"}))</f>
        <v>31</v>
      </c>
      <c r="BO954" s="1" t="s">
        <v>45</v>
      </c>
      <c r="BP954" s="42" t="s">
        <v>1018</v>
      </c>
      <c r="BQ954" s="34"/>
    </row>
    <row r="955" spans="1:69" x14ac:dyDescent="0.25">
      <c r="A955" s="32">
        <f t="shared" si="90"/>
        <v>953</v>
      </c>
      <c r="B955" s="1" t="s">
        <v>172</v>
      </c>
      <c r="C955" s="1">
        <v>105469</v>
      </c>
      <c r="D955" s="27">
        <v>105469</v>
      </c>
      <c r="E955" s="1" t="s">
        <v>946</v>
      </c>
      <c r="F955" s="34" t="s">
        <v>1145</v>
      </c>
      <c r="G955" s="34" t="s">
        <v>162</v>
      </c>
      <c r="H955" s="30">
        <v>45160</v>
      </c>
      <c r="I955" s="30" t="s">
        <v>39</v>
      </c>
      <c r="J955" s="30" t="s">
        <v>39</v>
      </c>
      <c r="K955" s="42">
        <f t="shared" ca="1" si="85"/>
        <v>142</v>
      </c>
      <c r="L955" s="44" t="str">
        <f t="shared" si="86"/>
        <v>Billable</v>
      </c>
      <c r="M955" s="34" t="s">
        <v>124</v>
      </c>
      <c r="N955" s="1" t="s">
        <v>41</v>
      </c>
      <c r="O955" s="1" t="s">
        <v>42</v>
      </c>
      <c r="P955" s="1"/>
      <c r="Q955" s="1"/>
      <c r="R955" s="1" t="s">
        <v>43</v>
      </c>
      <c r="S955" s="33" t="s">
        <v>144</v>
      </c>
      <c r="T955" s="47" t="s">
        <v>965</v>
      </c>
      <c r="U955" s="47" t="s">
        <v>20</v>
      </c>
      <c r="V955" s="47" t="s">
        <v>20</v>
      </c>
      <c r="W955" s="47" t="s">
        <v>965</v>
      </c>
      <c r="X955" s="47" t="s">
        <v>965</v>
      </c>
      <c r="Y955" s="47" t="s">
        <v>965</v>
      </c>
      <c r="Z955" s="47" t="s">
        <v>965</v>
      </c>
      <c r="AA955" s="47" t="s">
        <v>967</v>
      </c>
      <c r="AB955" s="47" t="s">
        <v>20</v>
      </c>
      <c r="AC955" s="47" t="s">
        <v>20</v>
      </c>
      <c r="AD955" s="47" t="s">
        <v>967</v>
      </c>
      <c r="AE955" s="47" t="s">
        <v>967</v>
      </c>
      <c r="AF955" s="47" t="s">
        <v>965</v>
      </c>
      <c r="AG955" s="47" t="s">
        <v>965</v>
      </c>
      <c r="AH955" s="47" t="s">
        <v>965</v>
      </c>
      <c r="AI955" s="47" t="s">
        <v>20</v>
      </c>
      <c r="AJ955" s="47" t="s">
        <v>20</v>
      </c>
      <c r="AK955" s="47" t="s">
        <v>965</v>
      </c>
      <c r="AL955" s="47" t="s">
        <v>965</v>
      </c>
      <c r="AM955" s="47" t="s">
        <v>965</v>
      </c>
      <c r="AN955" s="47" t="s">
        <v>965</v>
      </c>
      <c r="AO955" s="47" t="s">
        <v>965</v>
      </c>
      <c r="AP955" s="47" t="s">
        <v>20</v>
      </c>
      <c r="AQ955" s="47" t="s">
        <v>20</v>
      </c>
      <c r="AR955" s="47" t="s">
        <v>20</v>
      </c>
      <c r="AS955" s="47" t="s">
        <v>968</v>
      </c>
      <c r="AT955" s="47" t="s">
        <v>965</v>
      </c>
      <c r="AU955" s="47" t="s">
        <v>965</v>
      </c>
      <c r="AV955" s="47" t="s">
        <v>967</v>
      </c>
      <c r="AW955" s="47" t="s">
        <v>20</v>
      </c>
      <c r="AX955" s="47" t="s">
        <v>20</v>
      </c>
      <c r="AY955" s="42">
        <f>COUNTIFS($T955:$AX955,"P")</f>
        <v>15</v>
      </c>
      <c r="AZ955" s="42">
        <f>COUNTIFS($T955:$AX955,"HD")/2</f>
        <v>0</v>
      </c>
      <c r="BA955" s="42">
        <f>COUNTIFS($T955:$AX955,"DO")</f>
        <v>11</v>
      </c>
      <c r="BB955" s="1">
        <f>COUNTIFS($T955:$AX955,"UPL")</f>
        <v>0</v>
      </c>
      <c r="BC955" s="42">
        <f>COUNTIFS($T955:$AX955,"LWP")</f>
        <v>0</v>
      </c>
      <c r="BD955" s="42">
        <f>SUM(COUNTIFS($T955:$AX955,{"PAT","MAT"}))</f>
        <v>0</v>
      </c>
      <c r="BE955" s="42">
        <f>COUNTIFS($T955:$AX955,"HO")</f>
        <v>0</v>
      </c>
      <c r="BF955" s="42">
        <f>COUNTIFS($T955:$AX955,"NA")</f>
        <v>0</v>
      </c>
      <c r="BG955" s="42">
        <f>COUNTIFS($T955:$AX955,"PL")</f>
        <v>1</v>
      </c>
      <c r="BH955" s="42">
        <f>COUNTIFS($T955:$AX955,"CL")</f>
        <v>4</v>
      </c>
      <c r="BI955" s="42">
        <f>COUNTIFS($T955:$AX955,"BL")</f>
        <v>0</v>
      </c>
      <c r="BJ955" s="42">
        <f>COUNTIFS($T955:$AX955,"CO")</f>
        <v>0</v>
      </c>
      <c r="BK955" s="42">
        <f t="shared" si="87"/>
        <v>5</v>
      </c>
      <c r="BL955" s="42">
        <f t="shared" si="88"/>
        <v>0</v>
      </c>
      <c r="BM955" s="42">
        <f t="shared" si="89"/>
        <v>1</v>
      </c>
      <c r="BN955" s="42">
        <f>SUM(AY955:BJ955)+SUM(COUNTIFS(Q955:AX955,{"TERM","RESIGNED"}))</f>
        <v>31</v>
      </c>
      <c r="BO955" s="1" t="s">
        <v>45</v>
      </c>
      <c r="BP955" s="42" t="s">
        <v>1021</v>
      </c>
      <c r="BQ955" s="34"/>
    </row>
    <row r="956" spans="1:69" x14ac:dyDescent="0.25">
      <c r="A956" s="32">
        <f t="shared" si="90"/>
        <v>954</v>
      </c>
      <c r="B956" s="1" t="s">
        <v>172</v>
      </c>
      <c r="C956" s="1">
        <v>105476</v>
      </c>
      <c r="D956" s="27">
        <v>105476</v>
      </c>
      <c r="E956" s="1" t="s">
        <v>946</v>
      </c>
      <c r="F956" s="34" t="s">
        <v>1147</v>
      </c>
      <c r="G956" s="34" t="s">
        <v>162</v>
      </c>
      <c r="H956" s="30">
        <v>45160</v>
      </c>
      <c r="I956" s="30" t="s">
        <v>39</v>
      </c>
      <c r="J956" s="30" t="s">
        <v>39</v>
      </c>
      <c r="K956" s="42">
        <f t="shared" ca="1" si="85"/>
        <v>142</v>
      </c>
      <c r="L956" s="44" t="str">
        <f t="shared" si="86"/>
        <v>Billable</v>
      </c>
      <c r="M956" s="34" t="s">
        <v>124</v>
      </c>
      <c r="N956" s="1" t="s">
        <v>41</v>
      </c>
      <c r="O956" s="1" t="s">
        <v>42</v>
      </c>
      <c r="P956" s="1"/>
      <c r="Q956" s="1"/>
      <c r="R956" s="1" t="s">
        <v>43</v>
      </c>
      <c r="S956" s="33" t="s">
        <v>165</v>
      </c>
      <c r="T956" s="47" t="s">
        <v>965</v>
      </c>
      <c r="U956" s="47" t="s">
        <v>20</v>
      </c>
      <c r="V956" s="47" t="s">
        <v>20</v>
      </c>
      <c r="W956" s="47" t="s">
        <v>965</v>
      </c>
      <c r="X956" s="47" t="s">
        <v>965</v>
      </c>
      <c r="Y956" s="47" t="s">
        <v>965</v>
      </c>
      <c r="Z956" s="47" t="s">
        <v>965</v>
      </c>
      <c r="AA956" s="47" t="s">
        <v>965</v>
      </c>
      <c r="AB956" s="47" t="s">
        <v>20</v>
      </c>
      <c r="AC956" s="47" t="s">
        <v>20</v>
      </c>
      <c r="AD956" s="47" t="s">
        <v>965</v>
      </c>
      <c r="AE956" s="47" t="s">
        <v>965</v>
      </c>
      <c r="AF956" s="47" t="s">
        <v>965</v>
      </c>
      <c r="AG956" s="47" t="s">
        <v>965</v>
      </c>
      <c r="AH956" s="47" t="s">
        <v>965</v>
      </c>
      <c r="AI956" s="47" t="s">
        <v>20</v>
      </c>
      <c r="AJ956" s="47" t="s">
        <v>20</v>
      </c>
      <c r="AK956" s="47" t="s">
        <v>965</v>
      </c>
      <c r="AL956" s="47" t="s">
        <v>965</v>
      </c>
      <c r="AM956" s="47" t="s">
        <v>965</v>
      </c>
      <c r="AN956" s="47" t="s">
        <v>965</v>
      </c>
      <c r="AO956" s="47" t="s">
        <v>965</v>
      </c>
      <c r="AP956" s="47" t="s">
        <v>20</v>
      </c>
      <c r="AQ956" s="47" t="s">
        <v>20</v>
      </c>
      <c r="AR956" s="47" t="s">
        <v>20</v>
      </c>
      <c r="AS956" s="47" t="s">
        <v>967</v>
      </c>
      <c r="AT956" s="47" t="s">
        <v>967</v>
      </c>
      <c r="AU956" s="47" t="s">
        <v>967</v>
      </c>
      <c r="AV956" s="47" t="s">
        <v>968</v>
      </c>
      <c r="AW956" s="47" t="s">
        <v>20</v>
      </c>
      <c r="AX956" s="47" t="s">
        <v>20</v>
      </c>
      <c r="AY956" s="42">
        <f>COUNTIFS($T956:$AX956,"P")</f>
        <v>16</v>
      </c>
      <c r="AZ956" s="42">
        <f>COUNTIFS($T956:$AX956,"HD")/2</f>
        <v>0</v>
      </c>
      <c r="BA956" s="42">
        <f>COUNTIFS($T956:$AX956,"DO")</f>
        <v>11</v>
      </c>
      <c r="BB956" s="1">
        <f>COUNTIFS($T956:$AX956,"UPL")</f>
        <v>0</v>
      </c>
      <c r="BC956" s="42">
        <f>COUNTIFS($T956:$AX956,"LWP")</f>
        <v>0</v>
      </c>
      <c r="BD956" s="42">
        <f>SUM(COUNTIFS($T956:$AX956,{"PAT","MAT"}))</f>
        <v>0</v>
      </c>
      <c r="BE956" s="42">
        <f>COUNTIFS($T956:$AX956,"HO")</f>
        <v>0</v>
      </c>
      <c r="BF956" s="42">
        <f>COUNTIFS($T956:$AX956,"NA")</f>
        <v>0</v>
      </c>
      <c r="BG956" s="42">
        <f>COUNTIFS($T956:$AX956,"PL")</f>
        <v>1</v>
      </c>
      <c r="BH956" s="42">
        <f>COUNTIFS($T956:$AX956,"CL")</f>
        <v>3</v>
      </c>
      <c r="BI956" s="42">
        <f>COUNTIFS($T956:$AX956,"BL")</f>
        <v>0</v>
      </c>
      <c r="BJ956" s="42">
        <f>COUNTIFS($T956:$AX956,"CO")</f>
        <v>0</v>
      </c>
      <c r="BK956" s="42">
        <f t="shared" si="87"/>
        <v>4</v>
      </c>
      <c r="BL956" s="42">
        <f t="shared" si="88"/>
        <v>0</v>
      </c>
      <c r="BM956" s="42">
        <f t="shared" si="89"/>
        <v>1</v>
      </c>
      <c r="BN956" s="42">
        <f>SUM(AY956:BJ956)+SUM(COUNTIFS(Q956:AX956,{"TERM","RESIGNED"}))</f>
        <v>31</v>
      </c>
      <c r="BO956" s="1" t="s">
        <v>45</v>
      </c>
      <c r="BP956" s="42" t="s">
        <v>1020</v>
      </c>
      <c r="BQ956" s="34"/>
    </row>
    <row r="957" spans="1:69" x14ac:dyDescent="0.25">
      <c r="A957" s="32">
        <f t="shared" si="90"/>
        <v>955</v>
      </c>
      <c r="B957" s="1" t="s">
        <v>172</v>
      </c>
      <c r="C957" s="1">
        <v>105479</v>
      </c>
      <c r="D957" s="27">
        <v>105479</v>
      </c>
      <c r="E957" s="1" t="s">
        <v>946</v>
      </c>
      <c r="F957" s="34" t="s">
        <v>1148</v>
      </c>
      <c r="G957" s="34" t="s">
        <v>162</v>
      </c>
      <c r="H957" s="30">
        <v>45160</v>
      </c>
      <c r="I957" s="30" t="s">
        <v>39</v>
      </c>
      <c r="J957" s="30" t="s">
        <v>39</v>
      </c>
      <c r="K957" s="42">
        <f t="shared" ca="1" si="85"/>
        <v>142</v>
      </c>
      <c r="L957" s="44" t="str">
        <f t="shared" si="86"/>
        <v>Billable</v>
      </c>
      <c r="M957" s="34" t="s">
        <v>124</v>
      </c>
      <c r="N957" s="1" t="s">
        <v>41</v>
      </c>
      <c r="O957" s="1" t="s">
        <v>42</v>
      </c>
      <c r="P957" s="1"/>
      <c r="Q957" s="1"/>
      <c r="R957" s="1" t="s">
        <v>43</v>
      </c>
      <c r="S957" s="33" t="s">
        <v>144</v>
      </c>
      <c r="T957" s="47" t="s">
        <v>965</v>
      </c>
      <c r="U957" s="47" t="s">
        <v>20</v>
      </c>
      <c r="V957" s="47" t="s">
        <v>20</v>
      </c>
      <c r="W957" s="47" t="s">
        <v>967</v>
      </c>
      <c r="X957" s="47" t="s">
        <v>965</v>
      </c>
      <c r="Y957" s="47" t="s">
        <v>965</v>
      </c>
      <c r="Z957" s="47" t="s">
        <v>965</v>
      </c>
      <c r="AA957" s="47" t="s">
        <v>965</v>
      </c>
      <c r="AB957" s="47" t="s">
        <v>20</v>
      </c>
      <c r="AC957" s="47" t="s">
        <v>20</v>
      </c>
      <c r="AD957" s="47" t="s">
        <v>967</v>
      </c>
      <c r="AE957" s="47" t="s">
        <v>965</v>
      </c>
      <c r="AF957" s="47" t="s">
        <v>965</v>
      </c>
      <c r="AG957" s="47" t="s">
        <v>965</v>
      </c>
      <c r="AH957" s="47" t="s">
        <v>967</v>
      </c>
      <c r="AI957" s="47" t="s">
        <v>20</v>
      </c>
      <c r="AJ957" s="47" t="s">
        <v>20</v>
      </c>
      <c r="AK957" s="47" t="s">
        <v>965</v>
      </c>
      <c r="AL957" s="47" t="s">
        <v>965</v>
      </c>
      <c r="AM957" s="47" t="s">
        <v>965</v>
      </c>
      <c r="AN957" s="47" t="s">
        <v>965</v>
      </c>
      <c r="AO957" s="47" t="s">
        <v>965</v>
      </c>
      <c r="AP957" s="47" t="s">
        <v>20</v>
      </c>
      <c r="AQ957" s="47" t="s">
        <v>20</v>
      </c>
      <c r="AR957" s="47" t="s">
        <v>20</v>
      </c>
      <c r="AS957" s="47" t="s">
        <v>965</v>
      </c>
      <c r="AT957" s="47" t="s">
        <v>965</v>
      </c>
      <c r="AU957" s="47" t="s">
        <v>965</v>
      </c>
      <c r="AV957" s="47" t="s">
        <v>967</v>
      </c>
      <c r="AW957" s="47" t="s">
        <v>20</v>
      </c>
      <c r="AX957" s="47" t="s">
        <v>20</v>
      </c>
      <c r="AY957" s="42">
        <f>COUNTIFS($T957:$AX957,"P")</f>
        <v>16</v>
      </c>
      <c r="AZ957" s="42">
        <f>COUNTIFS($T957:$AX957,"HD")/2</f>
        <v>0</v>
      </c>
      <c r="BA957" s="42">
        <f>COUNTIFS($T957:$AX957,"DO")</f>
        <v>11</v>
      </c>
      <c r="BB957" s="1">
        <f>COUNTIFS($T957:$AX957,"UPL")</f>
        <v>0</v>
      </c>
      <c r="BC957" s="42">
        <f>COUNTIFS($T957:$AX957,"LWP")</f>
        <v>0</v>
      </c>
      <c r="BD957" s="42">
        <f>SUM(COUNTIFS($T957:$AX957,{"PAT","MAT"}))</f>
        <v>0</v>
      </c>
      <c r="BE957" s="42">
        <f>COUNTIFS($T957:$AX957,"HO")</f>
        <v>0</v>
      </c>
      <c r="BF957" s="42">
        <f>COUNTIFS($T957:$AX957,"NA")</f>
        <v>0</v>
      </c>
      <c r="BG957" s="42">
        <f>COUNTIFS($T957:$AX957,"PL")</f>
        <v>0</v>
      </c>
      <c r="BH957" s="42">
        <f>COUNTIFS($T957:$AX957,"CL")</f>
        <v>4</v>
      </c>
      <c r="BI957" s="42">
        <f>COUNTIFS($T957:$AX957,"BL")</f>
        <v>0</v>
      </c>
      <c r="BJ957" s="42">
        <f>COUNTIFS($T957:$AX957,"CO")</f>
        <v>0</v>
      </c>
      <c r="BK957" s="42">
        <f t="shared" si="87"/>
        <v>4</v>
      </c>
      <c r="BL957" s="42">
        <f t="shared" si="88"/>
        <v>0</v>
      </c>
      <c r="BM957" s="42">
        <f t="shared" si="89"/>
        <v>1</v>
      </c>
      <c r="BN957" s="42">
        <f>SUM(AY957:BJ957)+SUM(COUNTIFS(Q957:AX957,{"TERM","RESIGNED"}))</f>
        <v>31</v>
      </c>
      <c r="BO957" s="1" t="s">
        <v>45</v>
      </c>
      <c r="BP957" s="42" t="s">
        <v>1021</v>
      </c>
      <c r="BQ957" s="34"/>
    </row>
    <row r="958" spans="1:69" x14ac:dyDescent="0.25">
      <c r="A958" s="32">
        <f t="shared" si="90"/>
        <v>956</v>
      </c>
      <c r="B958" s="1" t="s">
        <v>172</v>
      </c>
      <c r="C958" s="1">
        <v>105480</v>
      </c>
      <c r="D958" s="27">
        <v>105480</v>
      </c>
      <c r="E958" s="1" t="s">
        <v>946</v>
      </c>
      <c r="F958" s="34" t="s">
        <v>1149</v>
      </c>
      <c r="G958" s="34" t="s">
        <v>123</v>
      </c>
      <c r="H958" s="30">
        <v>45160</v>
      </c>
      <c r="I958" s="30" t="s">
        <v>39</v>
      </c>
      <c r="J958" s="30" t="s">
        <v>39</v>
      </c>
      <c r="K958" s="42">
        <f t="shared" ca="1" si="85"/>
        <v>142</v>
      </c>
      <c r="L958" s="44" t="str">
        <f t="shared" si="86"/>
        <v>Billable</v>
      </c>
      <c r="M958" s="34" t="s">
        <v>124</v>
      </c>
      <c r="N958" s="1" t="s">
        <v>41</v>
      </c>
      <c r="O958" s="1" t="s">
        <v>42</v>
      </c>
      <c r="P958" s="1"/>
      <c r="Q958" s="1"/>
      <c r="R958" s="1" t="s">
        <v>43</v>
      </c>
      <c r="S958" s="33" t="s">
        <v>132</v>
      </c>
      <c r="T958" s="47" t="s">
        <v>965</v>
      </c>
      <c r="U958" s="47" t="s">
        <v>20</v>
      </c>
      <c r="V958" s="47" t="s">
        <v>20</v>
      </c>
      <c r="W958" s="47" t="s">
        <v>965</v>
      </c>
      <c r="X958" s="47" t="s">
        <v>965</v>
      </c>
      <c r="Y958" s="47" t="s">
        <v>965</v>
      </c>
      <c r="Z958" s="47" t="s">
        <v>965</v>
      </c>
      <c r="AA958" s="47" t="s">
        <v>965</v>
      </c>
      <c r="AB958" s="47" t="s">
        <v>20</v>
      </c>
      <c r="AC958" s="47" t="s">
        <v>20</v>
      </c>
      <c r="AD958" s="47" t="s">
        <v>965</v>
      </c>
      <c r="AE958" s="47" t="s">
        <v>965</v>
      </c>
      <c r="AF958" s="47" t="s">
        <v>965</v>
      </c>
      <c r="AG958" s="47" t="s">
        <v>965</v>
      </c>
      <c r="AH958" s="47" t="s">
        <v>965</v>
      </c>
      <c r="AI958" s="47" t="s">
        <v>20</v>
      </c>
      <c r="AJ958" s="47" t="s">
        <v>20</v>
      </c>
      <c r="AK958" s="47" t="s">
        <v>965</v>
      </c>
      <c r="AL958" s="47" t="s">
        <v>965</v>
      </c>
      <c r="AM958" s="47" t="s">
        <v>965</v>
      </c>
      <c r="AN958" s="47" t="s">
        <v>965</v>
      </c>
      <c r="AO958" s="47" t="s">
        <v>965</v>
      </c>
      <c r="AP958" s="47" t="s">
        <v>20</v>
      </c>
      <c r="AQ958" s="47" t="s">
        <v>20</v>
      </c>
      <c r="AR958" s="47" t="s">
        <v>20</v>
      </c>
      <c r="AS958" s="47" t="s">
        <v>967</v>
      </c>
      <c r="AT958" s="47" t="s">
        <v>967</v>
      </c>
      <c r="AU958" s="47" t="s">
        <v>967</v>
      </c>
      <c r="AV958" s="47" t="s">
        <v>968</v>
      </c>
      <c r="AW958" s="47" t="s">
        <v>20</v>
      </c>
      <c r="AX958" s="47" t="s">
        <v>20</v>
      </c>
      <c r="AY958" s="42">
        <f>COUNTIFS($T958:$AX958,"P")</f>
        <v>16</v>
      </c>
      <c r="AZ958" s="42">
        <f>COUNTIFS($T958:$AX958,"HD")/2</f>
        <v>0</v>
      </c>
      <c r="BA958" s="42">
        <f>COUNTIFS($T958:$AX958,"DO")</f>
        <v>11</v>
      </c>
      <c r="BB958" s="1">
        <f>COUNTIFS($T958:$AX958,"UPL")</f>
        <v>0</v>
      </c>
      <c r="BC958" s="42">
        <f>COUNTIFS($T958:$AX958,"LWP")</f>
        <v>0</v>
      </c>
      <c r="BD958" s="42">
        <f>SUM(COUNTIFS($T958:$AX958,{"PAT","MAT"}))</f>
        <v>0</v>
      </c>
      <c r="BE958" s="42">
        <f>COUNTIFS($T958:$AX958,"HO")</f>
        <v>0</v>
      </c>
      <c r="BF958" s="42">
        <f>COUNTIFS($T958:$AX958,"NA")</f>
        <v>0</v>
      </c>
      <c r="BG958" s="42">
        <f>COUNTIFS($T958:$AX958,"PL")</f>
        <v>1</v>
      </c>
      <c r="BH958" s="42">
        <f>COUNTIFS($T958:$AX958,"CL")</f>
        <v>3</v>
      </c>
      <c r="BI958" s="42">
        <f>COUNTIFS($T958:$AX958,"BL")</f>
        <v>0</v>
      </c>
      <c r="BJ958" s="42">
        <f>COUNTIFS($T958:$AX958,"CO")</f>
        <v>0</v>
      </c>
      <c r="BK958" s="42">
        <f t="shared" si="87"/>
        <v>4</v>
      </c>
      <c r="BL958" s="42">
        <f t="shared" si="88"/>
        <v>0</v>
      </c>
      <c r="BM958" s="42">
        <f t="shared" si="89"/>
        <v>1</v>
      </c>
      <c r="BN958" s="42">
        <f>SUM(AY958:BJ958)+SUM(COUNTIFS(Q958:AX958,{"TERM","RESIGNED"}))</f>
        <v>31</v>
      </c>
      <c r="BO958" s="1" t="s">
        <v>45</v>
      </c>
      <c r="BP958" s="42" t="s">
        <v>1023</v>
      </c>
      <c r="BQ958" s="34"/>
    </row>
    <row r="959" spans="1:69" x14ac:dyDescent="0.25">
      <c r="A959" s="32">
        <f t="shared" si="90"/>
        <v>957</v>
      </c>
      <c r="B959" s="1" t="s">
        <v>172</v>
      </c>
      <c r="C959" s="1">
        <v>105485</v>
      </c>
      <c r="D959" s="27">
        <v>105485</v>
      </c>
      <c r="E959" s="1" t="s">
        <v>946</v>
      </c>
      <c r="F959" s="34" t="s">
        <v>1150</v>
      </c>
      <c r="G959" s="34" t="s">
        <v>123</v>
      </c>
      <c r="H959" s="30">
        <v>45160</v>
      </c>
      <c r="I959" s="30" t="s">
        <v>39</v>
      </c>
      <c r="J959" s="30" t="s">
        <v>39</v>
      </c>
      <c r="K959" s="42">
        <f t="shared" ca="1" si="85"/>
        <v>142</v>
      </c>
      <c r="L959" s="44" t="str">
        <f t="shared" si="86"/>
        <v>Billable</v>
      </c>
      <c r="M959" s="34" t="s">
        <v>124</v>
      </c>
      <c r="N959" s="1" t="s">
        <v>41</v>
      </c>
      <c r="O959" s="1" t="s">
        <v>42</v>
      </c>
      <c r="P959" s="1"/>
      <c r="Q959" s="1"/>
      <c r="R959" s="1" t="s">
        <v>43</v>
      </c>
      <c r="S959" s="33" t="s">
        <v>972</v>
      </c>
      <c r="T959" s="47" t="s">
        <v>21</v>
      </c>
      <c r="U959" s="47" t="s">
        <v>20</v>
      </c>
      <c r="V959" s="47" t="s">
        <v>20</v>
      </c>
      <c r="W959" s="47" t="s">
        <v>965</v>
      </c>
      <c r="X959" s="47" t="s">
        <v>965</v>
      </c>
      <c r="Y959" s="47" t="s">
        <v>965</v>
      </c>
      <c r="Z959" s="47" t="s">
        <v>965</v>
      </c>
      <c r="AA959" s="47" t="s">
        <v>965</v>
      </c>
      <c r="AB959" s="47" t="s">
        <v>20</v>
      </c>
      <c r="AC959" s="47" t="s">
        <v>20</v>
      </c>
      <c r="AD959" s="47" t="s">
        <v>965</v>
      </c>
      <c r="AE959" s="47" t="s">
        <v>965</v>
      </c>
      <c r="AF959" s="47" t="s">
        <v>965</v>
      </c>
      <c r="AG959" s="47" t="s">
        <v>965</v>
      </c>
      <c r="AH959" s="47" t="s">
        <v>965</v>
      </c>
      <c r="AI959" s="47" t="s">
        <v>20</v>
      </c>
      <c r="AJ959" s="47" t="s">
        <v>20</v>
      </c>
      <c r="AK959" s="47" t="s">
        <v>965</v>
      </c>
      <c r="AL959" s="47" t="s">
        <v>965</v>
      </c>
      <c r="AM959" s="47" t="s">
        <v>965</v>
      </c>
      <c r="AN959" s="47" t="s">
        <v>965</v>
      </c>
      <c r="AO959" s="47" t="s">
        <v>965</v>
      </c>
      <c r="AP959" s="47" t="s">
        <v>20</v>
      </c>
      <c r="AQ959" s="47" t="s">
        <v>20</v>
      </c>
      <c r="AR959" s="47" t="s">
        <v>20</v>
      </c>
      <c r="AS959" s="47" t="s">
        <v>967</v>
      </c>
      <c r="AT959" s="47" t="s">
        <v>965</v>
      </c>
      <c r="AU959" s="47" t="s">
        <v>965</v>
      </c>
      <c r="AV959" s="47" t="s">
        <v>965</v>
      </c>
      <c r="AW959" s="47" t="s">
        <v>20</v>
      </c>
      <c r="AX959" s="47" t="s">
        <v>20</v>
      </c>
      <c r="AY959" s="42">
        <f>COUNTIFS($T959:$AX959,"P")</f>
        <v>18</v>
      </c>
      <c r="AZ959" s="42">
        <f>COUNTIFS($T959:$AX959,"HD")/2</f>
        <v>0</v>
      </c>
      <c r="BA959" s="42">
        <f>COUNTIFS($T959:$AX959,"DO")</f>
        <v>11</v>
      </c>
      <c r="BB959" s="1">
        <f>COUNTIFS($T959:$AX959,"UPL")</f>
        <v>1</v>
      </c>
      <c r="BC959" s="42">
        <f>COUNTIFS($T959:$AX959,"LWP")</f>
        <v>0</v>
      </c>
      <c r="BD959" s="42">
        <f>SUM(COUNTIFS($T959:$AX959,{"PAT","MAT"}))</f>
        <v>0</v>
      </c>
      <c r="BE959" s="42">
        <f>COUNTIFS($T959:$AX959,"HO")</f>
        <v>0</v>
      </c>
      <c r="BF959" s="42">
        <f>COUNTIFS($T959:$AX959,"NA")</f>
        <v>0</v>
      </c>
      <c r="BG959" s="42">
        <f>COUNTIFS($T959:$AX959,"PL")</f>
        <v>0</v>
      </c>
      <c r="BH959" s="42">
        <f>COUNTIFS($T959:$AX959,"CL")</f>
        <v>1</v>
      </c>
      <c r="BI959" s="42">
        <f>COUNTIFS($T959:$AX959,"BL")</f>
        <v>0</v>
      </c>
      <c r="BJ959" s="42">
        <f>COUNTIFS($T959:$AX959,"CO")</f>
        <v>0</v>
      </c>
      <c r="BK959" s="42">
        <f t="shared" si="87"/>
        <v>1</v>
      </c>
      <c r="BL959" s="42">
        <f t="shared" si="88"/>
        <v>1</v>
      </c>
      <c r="BM959" s="42">
        <f t="shared" si="89"/>
        <v>1</v>
      </c>
      <c r="BN959" s="42">
        <f>SUM(AY959:BJ959)+SUM(COUNTIFS(Q959:AX959,{"TERM","RESIGNED"}))</f>
        <v>31</v>
      </c>
      <c r="BO959" s="1" t="s">
        <v>45</v>
      </c>
      <c r="BP959" s="42" t="s">
        <v>1018</v>
      </c>
      <c r="BQ959" s="34"/>
    </row>
    <row r="960" spans="1:69" x14ac:dyDescent="0.25">
      <c r="A960" s="32">
        <f t="shared" si="90"/>
        <v>958</v>
      </c>
      <c r="B960" s="1" t="s">
        <v>172</v>
      </c>
      <c r="C960" s="1">
        <v>105487</v>
      </c>
      <c r="D960" s="27">
        <v>105487</v>
      </c>
      <c r="E960" s="1" t="s">
        <v>946</v>
      </c>
      <c r="F960" s="34" t="s">
        <v>1151</v>
      </c>
      <c r="G960" s="34" t="s">
        <v>123</v>
      </c>
      <c r="H960" s="30">
        <v>45160</v>
      </c>
      <c r="I960" s="30" t="s">
        <v>39</v>
      </c>
      <c r="J960" s="30" t="s">
        <v>39</v>
      </c>
      <c r="K960" s="42">
        <f t="shared" ca="1" si="85"/>
        <v>142</v>
      </c>
      <c r="L960" s="44" t="str">
        <f t="shared" si="86"/>
        <v>Billable</v>
      </c>
      <c r="M960" s="34" t="s">
        <v>124</v>
      </c>
      <c r="N960" s="1" t="s">
        <v>41</v>
      </c>
      <c r="O960" s="1" t="s">
        <v>42</v>
      </c>
      <c r="P960" s="1"/>
      <c r="Q960" s="1"/>
      <c r="R960" s="1" t="s">
        <v>43</v>
      </c>
      <c r="S960" s="33" t="s">
        <v>132</v>
      </c>
      <c r="T960" s="47" t="s">
        <v>965</v>
      </c>
      <c r="U960" s="47" t="s">
        <v>20</v>
      </c>
      <c r="V960" s="47" t="s">
        <v>20</v>
      </c>
      <c r="W960" s="47" t="s">
        <v>965</v>
      </c>
      <c r="X960" s="47" t="s">
        <v>965</v>
      </c>
      <c r="Y960" s="47" t="s">
        <v>965</v>
      </c>
      <c r="Z960" s="47" t="s">
        <v>965</v>
      </c>
      <c r="AA960" s="47" t="s">
        <v>965</v>
      </c>
      <c r="AB960" s="47" t="s">
        <v>20</v>
      </c>
      <c r="AC960" s="47" t="s">
        <v>20</v>
      </c>
      <c r="AD960" s="47" t="s">
        <v>965</v>
      </c>
      <c r="AE960" s="47" t="s">
        <v>965</v>
      </c>
      <c r="AF960" s="47" t="s">
        <v>965</v>
      </c>
      <c r="AG960" s="47" t="s">
        <v>965</v>
      </c>
      <c r="AH960" s="47" t="s">
        <v>965</v>
      </c>
      <c r="AI960" s="47" t="s">
        <v>20</v>
      </c>
      <c r="AJ960" s="47" t="s">
        <v>20</v>
      </c>
      <c r="AK960" s="47" t="s">
        <v>965</v>
      </c>
      <c r="AL960" s="47" t="s">
        <v>965</v>
      </c>
      <c r="AM960" s="47" t="s">
        <v>965</v>
      </c>
      <c r="AN960" s="47" t="s">
        <v>965</v>
      </c>
      <c r="AO960" s="47" t="s">
        <v>965</v>
      </c>
      <c r="AP960" s="47" t="s">
        <v>20</v>
      </c>
      <c r="AQ960" s="47" t="s">
        <v>20</v>
      </c>
      <c r="AR960" s="47" t="s">
        <v>20</v>
      </c>
      <c r="AS960" s="47" t="s">
        <v>967</v>
      </c>
      <c r="AT960" s="47" t="s">
        <v>967</v>
      </c>
      <c r="AU960" s="47" t="s">
        <v>967</v>
      </c>
      <c r="AV960" s="47" t="s">
        <v>965</v>
      </c>
      <c r="AW960" s="47" t="s">
        <v>20</v>
      </c>
      <c r="AX960" s="47" t="s">
        <v>20</v>
      </c>
      <c r="AY960" s="42">
        <f>COUNTIFS($T960:$AX960,"P")</f>
        <v>17</v>
      </c>
      <c r="AZ960" s="42">
        <f>COUNTIFS($T960:$AX960,"HD")/2</f>
        <v>0</v>
      </c>
      <c r="BA960" s="42">
        <f>COUNTIFS($T960:$AX960,"DO")</f>
        <v>11</v>
      </c>
      <c r="BB960" s="1">
        <f>COUNTIFS($T960:$AX960,"UPL")</f>
        <v>0</v>
      </c>
      <c r="BC960" s="42">
        <f>COUNTIFS($T960:$AX960,"LWP")</f>
        <v>0</v>
      </c>
      <c r="BD960" s="42">
        <f>SUM(COUNTIFS($T960:$AX960,{"PAT","MAT"}))</f>
        <v>0</v>
      </c>
      <c r="BE960" s="42">
        <f>COUNTIFS($T960:$AX960,"HO")</f>
        <v>0</v>
      </c>
      <c r="BF960" s="42">
        <f>COUNTIFS($T960:$AX960,"NA")</f>
        <v>0</v>
      </c>
      <c r="BG960" s="42">
        <f>COUNTIFS($T960:$AX960,"PL")</f>
        <v>0</v>
      </c>
      <c r="BH960" s="42">
        <f>COUNTIFS($T960:$AX960,"CL")</f>
        <v>3</v>
      </c>
      <c r="BI960" s="42">
        <f>COUNTIFS($T960:$AX960,"BL")</f>
        <v>0</v>
      </c>
      <c r="BJ960" s="42">
        <f>COUNTIFS($T960:$AX960,"CO")</f>
        <v>0</v>
      </c>
      <c r="BK960" s="42">
        <f t="shared" si="87"/>
        <v>3</v>
      </c>
      <c r="BL960" s="42">
        <f t="shared" si="88"/>
        <v>1</v>
      </c>
      <c r="BM960" s="42">
        <f t="shared" si="89"/>
        <v>1</v>
      </c>
      <c r="BN960" s="42">
        <f>SUM(AY960:BJ960)+SUM(COUNTIFS(Q960:AX960,{"TERM","RESIGNED"}))</f>
        <v>31</v>
      </c>
      <c r="BO960" s="1" t="s">
        <v>45</v>
      </c>
      <c r="BP960" s="42" t="s">
        <v>1023</v>
      </c>
      <c r="BQ960" s="34"/>
    </row>
    <row r="961" spans="1:69" x14ac:dyDescent="0.25">
      <c r="A961" s="32">
        <f t="shared" si="90"/>
        <v>959</v>
      </c>
      <c r="B961" s="1" t="s">
        <v>172</v>
      </c>
      <c r="C961" s="1">
        <v>105492</v>
      </c>
      <c r="D961" s="27">
        <v>105492</v>
      </c>
      <c r="E961" s="1" t="s">
        <v>946</v>
      </c>
      <c r="F961" s="34" t="s">
        <v>1152</v>
      </c>
      <c r="G961" s="34" t="s">
        <v>123</v>
      </c>
      <c r="H961" s="30">
        <v>45160</v>
      </c>
      <c r="I961" s="30" t="s">
        <v>39</v>
      </c>
      <c r="J961" s="30" t="s">
        <v>39</v>
      </c>
      <c r="K961" s="42">
        <f t="shared" ca="1" si="85"/>
        <v>142</v>
      </c>
      <c r="L961" s="44" t="str">
        <f t="shared" si="86"/>
        <v>Billable</v>
      </c>
      <c r="M961" s="34" t="s">
        <v>124</v>
      </c>
      <c r="N961" s="1" t="s">
        <v>41</v>
      </c>
      <c r="O961" s="1" t="s">
        <v>42</v>
      </c>
      <c r="P961" s="1"/>
      <c r="Q961" s="1"/>
      <c r="R961" s="1" t="s">
        <v>43</v>
      </c>
      <c r="S961" s="33" t="s">
        <v>132</v>
      </c>
      <c r="T961" s="47" t="s">
        <v>968</v>
      </c>
      <c r="U961" s="47" t="s">
        <v>20</v>
      </c>
      <c r="V961" s="47" t="s">
        <v>20</v>
      </c>
      <c r="W961" s="47" t="s">
        <v>965</v>
      </c>
      <c r="X961" s="47" t="s">
        <v>966</v>
      </c>
      <c r="Y961" s="47" t="s">
        <v>965</v>
      </c>
      <c r="Z961" s="47" t="s">
        <v>965</v>
      </c>
      <c r="AA961" s="47" t="s">
        <v>965</v>
      </c>
      <c r="AB961" s="47" t="s">
        <v>20</v>
      </c>
      <c r="AC961" s="47" t="s">
        <v>20</v>
      </c>
      <c r="AD961" s="47" t="s">
        <v>965</v>
      </c>
      <c r="AE961" s="47" t="s">
        <v>965</v>
      </c>
      <c r="AF961" s="47" t="s">
        <v>965</v>
      </c>
      <c r="AG961" s="47" t="s">
        <v>965</v>
      </c>
      <c r="AH961" s="47" t="s">
        <v>965</v>
      </c>
      <c r="AI961" s="47" t="s">
        <v>20</v>
      </c>
      <c r="AJ961" s="47" t="s">
        <v>20</v>
      </c>
      <c r="AK961" s="47" t="s">
        <v>967</v>
      </c>
      <c r="AL961" s="47" t="s">
        <v>967</v>
      </c>
      <c r="AM961" s="47" t="s">
        <v>967</v>
      </c>
      <c r="AN961" s="47" t="s">
        <v>965</v>
      </c>
      <c r="AO961" s="47" t="s">
        <v>965</v>
      </c>
      <c r="AP961" s="47" t="s">
        <v>20</v>
      </c>
      <c r="AQ961" s="47" t="s">
        <v>20</v>
      </c>
      <c r="AR961" s="47" t="s">
        <v>20</v>
      </c>
      <c r="AS961" s="47" t="s">
        <v>965</v>
      </c>
      <c r="AT961" s="47" t="s">
        <v>965</v>
      </c>
      <c r="AU961" s="47" t="s">
        <v>965</v>
      </c>
      <c r="AV961" s="47" t="s">
        <v>965</v>
      </c>
      <c r="AW961" s="47" t="s">
        <v>20</v>
      </c>
      <c r="AX961" s="47" t="s">
        <v>20</v>
      </c>
      <c r="AY961" s="42">
        <f>COUNTIFS($T961:$AX961,"P")</f>
        <v>15</v>
      </c>
      <c r="AZ961" s="42">
        <f>COUNTIFS($T961:$AX961,"HD")/2</f>
        <v>0.5</v>
      </c>
      <c r="BA961" s="42">
        <f>COUNTIFS($T961:$AX961,"DO")</f>
        <v>11</v>
      </c>
      <c r="BB961" s="1">
        <f>COUNTIFS($T961:$AX961,"UPL")</f>
        <v>0</v>
      </c>
      <c r="BC961" s="42">
        <f>COUNTIFS($T961:$AX961,"LWP")</f>
        <v>0</v>
      </c>
      <c r="BD961" s="42">
        <f>SUM(COUNTIFS($T961:$AX961,{"PAT","MAT"}))</f>
        <v>0</v>
      </c>
      <c r="BE961" s="42">
        <f>COUNTIFS($T961:$AX961,"HO")</f>
        <v>0</v>
      </c>
      <c r="BF961" s="42">
        <f>COUNTIFS($T961:$AX961,"NA")</f>
        <v>0</v>
      </c>
      <c r="BG961" s="42">
        <f>COUNTIFS($T961:$AX961,"PL")</f>
        <v>1</v>
      </c>
      <c r="BH961" s="42">
        <f>COUNTIFS($T961:$AX961,"CL")</f>
        <v>3</v>
      </c>
      <c r="BI961" s="42">
        <f>COUNTIFS($T961:$AX961,"BL")</f>
        <v>0</v>
      </c>
      <c r="BJ961" s="42">
        <f>COUNTIFS($T961:$AX961,"CO")</f>
        <v>0</v>
      </c>
      <c r="BK961" s="42">
        <f t="shared" si="87"/>
        <v>4</v>
      </c>
      <c r="BL961" s="42">
        <f t="shared" si="88"/>
        <v>0</v>
      </c>
      <c r="BM961" s="42">
        <f t="shared" si="89"/>
        <v>1</v>
      </c>
      <c r="BN961" s="42">
        <f>SUM(AY961:BJ961)+SUM(COUNTIFS(Q961:AX961,{"TERM","RESIGNED"}))</f>
        <v>30.5</v>
      </c>
      <c r="BO961" s="1" t="s">
        <v>45</v>
      </c>
      <c r="BP961" s="42" t="s">
        <v>1023</v>
      </c>
      <c r="BQ961" s="34"/>
    </row>
    <row r="962" spans="1:69" x14ac:dyDescent="0.25">
      <c r="A962" s="32">
        <f t="shared" si="90"/>
        <v>960</v>
      </c>
      <c r="B962" s="1" t="s">
        <v>172</v>
      </c>
      <c r="C962" s="1">
        <v>105497</v>
      </c>
      <c r="D962" s="27">
        <v>105497</v>
      </c>
      <c r="E962" s="1" t="s">
        <v>946</v>
      </c>
      <c r="F962" s="34" t="s">
        <v>1153</v>
      </c>
      <c r="G962" s="34" t="s">
        <v>186</v>
      </c>
      <c r="H962" s="30">
        <v>45160</v>
      </c>
      <c r="I962" s="30" t="s">
        <v>39</v>
      </c>
      <c r="J962" s="30" t="s">
        <v>39</v>
      </c>
      <c r="K962" s="42">
        <f t="shared" ca="1" si="85"/>
        <v>142</v>
      </c>
      <c r="L962" s="44" t="str">
        <f t="shared" si="86"/>
        <v>Billable</v>
      </c>
      <c r="M962" s="34" t="s">
        <v>187</v>
      </c>
      <c r="N962" s="1" t="s">
        <v>41</v>
      </c>
      <c r="O962" s="1" t="s">
        <v>42</v>
      </c>
      <c r="P962" s="1"/>
      <c r="Q962" s="1"/>
      <c r="R962" s="1" t="s">
        <v>43</v>
      </c>
      <c r="S962" s="33" t="s">
        <v>302</v>
      </c>
      <c r="T962" s="47" t="s">
        <v>965</v>
      </c>
      <c r="U962" s="47" t="s">
        <v>20</v>
      </c>
      <c r="V962" s="47" t="s">
        <v>20</v>
      </c>
      <c r="W962" s="47" t="s">
        <v>965</v>
      </c>
      <c r="X962" s="47" t="s">
        <v>965</v>
      </c>
      <c r="Y962" s="47" t="s">
        <v>965</v>
      </c>
      <c r="Z962" s="47" t="s">
        <v>965</v>
      </c>
      <c r="AA962" s="47" t="s">
        <v>965</v>
      </c>
      <c r="AB962" s="47" t="s">
        <v>20</v>
      </c>
      <c r="AC962" s="47" t="s">
        <v>20</v>
      </c>
      <c r="AD962" s="47" t="s">
        <v>965</v>
      </c>
      <c r="AE962" s="47" t="s">
        <v>965</v>
      </c>
      <c r="AF962" s="47" t="s">
        <v>967</v>
      </c>
      <c r="AG962" s="47" t="s">
        <v>965</v>
      </c>
      <c r="AH962" s="47" t="s">
        <v>965</v>
      </c>
      <c r="AI962" s="47" t="s">
        <v>20</v>
      </c>
      <c r="AJ962" s="47" t="s">
        <v>20</v>
      </c>
      <c r="AK962" s="47" t="s">
        <v>965</v>
      </c>
      <c r="AL962" s="47" t="s">
        <v>965</v>
      </c>
      <c r="AM962" s="47" t="s">
        <v>965</v>
      </c>
      <c r="AN962" s="47" t="s">
        <v>965</v>
      </c>
      <c r="AO962" s="47" t="s">
        <v>965</v>
      </c>
      <c r="AP962" s="47" t="s">
        <v>20</v>
      </c>
      <c r="AQ962" s="47" t="s">
        <v>20</v>
      </c>
      <c r="AR962" s="47" t="s">
        <v>20</v>
      </c>
      <c r="AS962" s="47" t="s">
        <v>965</v>
      </c>
      <c r="AT962" s="47" t="s">
        <v>967</v>
      </c>
      <c r="AU962" s="47" t="s">
        <v>967</v>
      </c>
      <c r="AV962" s="47" t="s">
        <v>967</v>
      </c>
      <c r="AW962" s="47" t="s">
        <v>20</v>
      </c>
      <c r="AX962" s="47" t="s">
        <v>20</v>
      </c>
      <c r="AY962" s="42">
        <f>COUNTIFS($T962:$AX962,"P")</f>
        <v>16</v>
      </c>
      <c r="AZ962" s="42">
        <f>COUNTIFS($T962:$AX962,"HD")/2</f>
        <v>0</v>
      </c>
      <c r="BA962" s="42">
        <f>COUNTIFS($T962:$AX962,"DO")</f>
        <v>11</v>
      </c>
      <c r="BB962" s="1">
        <f>COUNTIFS($T962:$AX962,"UPL")</f>
        <v>0</v>
      </c>
      <c r="BC962" s="42">
        <f>COUNTIFS($T962:$AX962,"LWP")</f>
        <v>0</v>
      </c>
      <c r="BD962" s="42">
        <f>SUM(COUNTIFS($T962:$AX962,{"PAT","MAT"}))</f>
        <v>0</v>
      </c>
      <c r="BE962" s="42">
        <f>COUNTIFS($T962:$AX962,"HO")</f>
        <v>0</v>
      </c>
      <c r="BF962" s="42">
        <f>COUNTIFS($T962:$AX962,"NA")</f>
        <v>0</v>
      </c>
      <c r="BG962" s="42">
        <f>COUNTIFS($T962:$AX962,"PL")</f>
        <v>0</v>
      </c>
      <c r="BH962" s="42">
        <f>COUNTIFS($T962:$AX962,"CL")</f>
        <v>4</v>
      </c>
      <c r="BI962" s="42">
        <f>COUNTIFS($T962:$AX962,"BL")</f>
        <v>0</v>
      </c>
      <c r="BJ962" s="42">
        <f>COUNTIFS($T962:$AX962,"CO")</f>
        <v>0</v>
      </c>
      <c r="BK962" s="42">
        <f t="shared" si="87"/>
        <v>4</v>
      </c>
      <c r="BL962" s="42">
        <f t="shared" si="88"/>
        <v>0</v>
      </c>
      <c r="BM962" s="42">
        <f t="shared" si="89"/>
        <v>1</v>
      </c>
      <c r="BN962" s="42">
        <f>SUM(AY962:BJ962)+SUM(COUNTIFS(Q962:AX962,{"TERM","RESIGNED"}))</f>
        <v>31</v>
      </c>
      <c r="BO962" s="1" t="s">
        <v>45</v>
      </c>
      <c r="BP962" s="42" t="s">
        <v>1019</v>
      </c>
      <c r="BQ962" s="34"/>
    </row>
    <row r="963" spans="1:69" x14ac:dyDescent="0.25">
      <c r="A963" s="32">
        <f t="shared" si="90"/>
        <v>961</v>
      </c>
      <c r="B963" s="1" t="s">
        <v>172</v>
      </c>
      <c r="C963" s="1">
        <v>105499</v>
      </c>
      <c r="D963" s="27">
        <v>105499</v>
      </c>
      <c r="E963" s="1" t="s">
        <v>946</v>
      </c>
      <c r="F963" s="34" t="s">
        <v>1154</v>
      </c>
      <c r="G963" s="34" t="s">
        <v>162</v>
      </c>
      <c r="H963" s="30">
        <v>45160</v>
      </c>
      <c r="I963" s="30" t="s">
        <v>39</v>
      </c>
      <c r="J963" s="30" t="s">
        <v>39</v>
      </c>
      <c r="K963" s="42">
        <f t="shared" ref="K963:K1026" ca="1" si="91">IF(O963="ACTIVE",(TODAY()-H963),(J963-H963))</f>
        <v>142</v>
      </c>
      <c r="L963" s="44" t="str">
        <f t="shared" ref="L963:L1026" si="92">IF(OR(M963="Email Verification",M963="Operations",M963="OJT",M963="Bottom Quartile Group",M963="Training"),"Billable","Non Billable")</f>
        <v>Billable</v>
      </c>
      <c r="M963" s="34" t="s">
        <v>124</v>
      </c>
      <c r="N963" s="1" t="s">
        <v>41</v>
      </c>
      <c r="O963" s="1" t="s">
        <v>42</v>
      </c>
      <c r="P963" s="1"/>
      <c r="Q963" s="1"/>
      <c r="R963" s="1" t="s">
        <v>43</v>
      </c>
      <c r="S963" s="33" t="s">
        <v>144</v>
      </c>
      <c r="T963" s="47" t="s">
        <v>967</v>
      </c>
      <c r="U963" s="47" t="s">
        <v>20</v>
      </c>
      <c r="V963" s="47" t="s">
        <v>20</v>
      </c>
      <c r="W963" s="47" t="s">
        <v>965</v>
      </c>
      <c r="X963" s="47" t="s">
        <v>965</v>
      </c>
      <c r="Y963" s="47" t="s">
        <v>965</v>
      </c>
      <c r="Z963" s="47" t="s">
        <v>965</v>
      </c>
      <c r="AA963" s="47" t="s">
        <v>965</v>
      </c>
      <c r="AB963" s="47" t="s">
        <v>20</v>
      </c>
      <c r="AC963" s="47" t="s">
        <v>20</v>
      </c>
      <c r="AD963" s="47" t="s">
        <v>965</v>
      </c>
      <c r="AE963" s="47" t="s">
        <v>965</v>
      </c>
      <c r="AF963" s="47" t="s">
        <v>968</v>
      </c>
      <c r="AG963" s="47" t="s">
        <v>965</v>
      </c>
      <c r="AH963" s="47" t="s">
        <v>965</v>
      </c>
      <c r="AI963" s="47" t="s">
        <v>20</v>
      </c>
      <c r="AJ963" s="47" t="s">
        <v>20</v>
      </c>
      <c r="AK963" s="47" t="s">
        <v>965</v>
      </c>
      <c r="AL963" s="47" t="s">
        <v>965</v>
      </c>
      <c r="AM963" s="47" t="s">
        <v>965</v>
      </c>
      <c r="AN963" s="47" t="s">
        <v>965</v>
      </c>
      <c r="AO963" s="47" t="s">
        <v>965</v>
      </c>
      <c r="AP963" s="47" t="s">
        <v>20</v>
      </c>
      <c r="AQ963" s="47" t="s">
        <v>20</v>
      </c>
      <c r="AR963" s="47" t="s">
        <v>20</v>
      </c>
      <c r="AS963" s="47" t="s">
        <v>967</v>
      </c>
      <c r="AT963" s="47" t="s">
        <v>967</v>
      </c>
      <c r="AU963" s="47" t="s">
        <v>968</v>
      </c>
      <c r="AV963" s="47" t="s">
        <v>965</v>
      </c>
      <c r="AW963" s="47" t="s">
        <v>20</v>
      </c>
      <c r="AX963" s="47" t="s">
        <v>20</v>
      </c>
      <c r="AY963" s="42">
        <f>COUNTIFS($T963:$AX963,"P")</f>
        <v>15</v>
      </c>
      <c r="AZ963" s="42">
        <f>COUNTIFS($T963:$AX963,"HD")/2</f>
        <v>0</v>
      </c>
      <c r="BA963" s="42">
        <f>COUNTIFS($T963:$AX963,"DO")</f>
        <v>11</v>
      </c>
      <c r="BB963" s="1">
        <f>COUNTIFS($T963:$AX963,"UPL")</f>
        <v>0</v>
      </c>
      <c r="BC963" s="42">
        <f>COUNTIFS($T963:$AX963,"LWP")</f>
        <v>0</v>
      </c>
      <c r="BD963" s="42">
        <f>SUM(COUNTIFS($T963:$AX963,{"PAT","MAT"}))</f>
        <v>0</v>
      </c>
      <c r="BE963" s="42">
        <f>COUNTIFS($T963:$AX963,"HO")</f>
        <v>0</v>
      </c>
      <c r="BF963" s="42">
        <f>COUNTIFS($T963:$AX963,"NA")</f>
        <v>0</v>
      </c>
      <c r="BG963" s="42">
        <f>COUNTIFS($T963:$AX963,"PL")</f>
        <v>2</v>
      </c>
      <c r="BH963" s="42">
        <f>COUNTIFS($T963:$AX963,"CL")</f>
        <v>3</v>
      </c>
      <c r="BI963" s="42">
        <f>COUNTIFS($T963:$AX963,"BL")</f>
        <v>0</v>
      </c>
      <c r="BJ963" s="42">
        <f>COUNTIFS($T963:$AX963,"CO")</f>
        <v>0</v>
      </c>
      <c r="BK963" s="42">
        <f t="shared" ref="BK963:BK1026" si="93">SUM(BG963:BJ963)</f>
        <v>5</v>
      </c>
      <c r="BL963" s="42">
        <f t="shared" ref="BL963:BL1026" si="94">IF(SUM(AY963+AZ963)&gt;=17,1,0)</f>
        <v>0</v>
      </c>
      <c r="BM963" s="42">
        <f t="shared" ref="BM963:BM1026" si="95">IF(SUM(AY963+AZ963)&gt;=13,1,0)</f>
        <v>1</v>
      </c>
      <c r="BN963" s="42">
        <f>SUM(AY963:BJ963)+SUM(COUNTIFS(Q963:AX963,{"TERM","RESIGNED"}))</f>
        <v>31</v>
      </c>
      <c r="BO963" s="1" t="s">
        <v>45</v>
      </c>
      <c r="BP963" s="42" t="s">
        <v>1021</v>
      </c>
      <c r="BQ963" s="34"/>
    </row>
    <row r="964" spans="1:69" x14ac:dyDescent="0.25">
      <c r="A964" s="32">
        <f t="shared" si="90"/>
        <v>962</v>
      </c>
      <c r="B964" s="1" t="s">
        <v>172</v>
      </c>
      <c r="C964" s="1">
        <v>105500</v>
      </c>
      <c r="D964" s="27">
        <v>105500</v>
      </c>
      <c r="E964" s="1" t="s">
        <v>946</v>
      </c>
      <c r="F964" s="34" t="s">
        <v>1155</v>
      </c>
      <c r="G964" s="34" t="s">
        <v>233</v>
      </c>
      <c r="H964" s="30">
        <v>45160</v>
      </c>
      <c r="I964" s="30" t="s">
        <v>39</v>
      </c>
      <c r="J964" s="30" t="s">
        <v>39</v>
      </c>
      <c r="K964" s="42">
        <f t="shared" ca="1" si="91"/>
        <v>142</v>
      </c>
      <c r="L964" s="44" t="str">
        <f t="shared" si="92"/>
        <v>Non Billable</v>
      </c>
      <c r="M964" s="34" t="s">
        <v>202</v>
      </c>
      <c r="N964" s="1" t="s">
        <v>41</v>
      </c>
      <c r="O964" s="1" t="s">
        <v>42</v>
      </c>
      <c r="P964" s="1"/>
      <c r="Q964" s="1"/>
      <c r="R964" s="1" t="s">
        <v>43</v>
      </c>
      <c r="S964" s="33" t="s">
        <v>203</v>
      </c>
      <c r="T964" s="47" t="s">
        <v>965</v>
      </c>
      <c r="U964" s="47" t="s">
        <v>20</v>
      </c>
      <c r="V964" s="47" t="s">
        <v>20</v>
      </c>
      <c r="W964" s="47" t="s">
        <v>965</v>
      </c>
      <c r="X964" s="47" t="s">
        <v>965</v>
      </c>
      <c r="Y964" s="47" t="s">
        <v>967</v>
      </c>
      <c r="Z964" s="47" t="s">
        <v>967</v>
      </c>
      <c r="AA964" s="47" t="s">
        <v>967</v>
      </c>
      <c r="AB964" s="47" t="s">
        <v>20</v>
      </c>
      <c r="AC964" s="47" t="s">
        <v>20</v>
      </c>
      <c r="AD964" s="47" t="s">
        <v>965</v>
      </c>
      <c r="AE964" s="47" t="s">
        <v>965</v>
      </c>
      <c r="AF964" s="47" t="s">
        <v>965</v>
      </c>
      <c r="AG964" s="47" t="s">
        <v>965</v>
      </c>
      <c r="AH964" s="47" t="s">
        <v>965</v>
      </c>
      <c r="AI964" s="47" t="s">
        <v>20</v>
      </c>
      <c r="AJ964" s="47" t="s">
        <v>20</v>
      </c>
      <c r="AK964" s="47" t="s">
        <v>965</v>
      </c>
      <c r="AL964" s="47" t="s">
        <v>965</v>
      </c>
      <c r="AM964" s="47" t="s">
        <v>965</v>
      </c>
      <c r="AN964" s="47" t="s">
        <v>965</v>
      </c>
      <c r="AO964" s="47" t="s">
        <v>965</v>
      </c>
      <c r="AP964" s="47" t="s">
        <v>20</v>
      </c>
      <c r="AQ964" s="47" t="s">
        <v>20</v>
      </c>
      <c r="AR964" s="47" t="s">
        <v>20</v>
      </c>
      <c r="AS964" s="47" t="s">
        <v>965</v>
      </c>
      <c r="AT964" s="47" t="s">
        <v>965</v>
      </c>
      <c r="AU964" s="47" t="s">
        <v>965</v>
      </c>
      <c r="AV964" s="47" t="s">
        <v>965</v>
      </c>
      <c r="AW964" s="47" t="s">
        <v>20</v>
      </c>
      <c r="AX964" s="47" t="s">
        <v>20</v>
      </c>
      <c r="AY964" s="42">
        <f>COUNTIFS($T964:$AX964,"P")</f>
        <v>17</v>
      </c>
      <c r="AZ964" s="42">
        <f>COUNTIFS($T964:$AX964,"HD")/2</f>
        <v>0</v>
      </c>
      <c r="BA964" s="42">
        <f>COUNTIFS($T964:$AX964,"DO")</f>
        <v>11</v>
      </c>
      <c r="BB964" s="1">
        <f>COUNTIFS($T964:$AX964,"UPL")</f>
        <v>0</v>
      </c>
      <c r="BC964" s="42">
        <f>COUNTIFS($T964:$AX964,"LWP")</f>
        <v>0</v>
      </c>
      <c r="BD964" s="42">
        <f>SUM(COUNTIFS($T964:$AX964,{"PAT","MAT"}))</f>
        <v>0</v>
      </c>
      <c r="BE964" s="42">
        <f>COUNTIFS($T964:$AX964,"HO")</f>
        <v>0</v>
      </c>
      <c r="BF964" s="42">
        <f>COUNTIFS($T964:$AX964,"NA")</f>
        <v>0</v>
      </c>
      <c r="BG964" s="42">
        <f>COUNTIFS($T964:$AX964,"PL")</f>
        <v>0</v>
      </c>
      <c r="BH964" s="42">
        <f>COUNTIFS($T964:$AX964,"CL")</f>
        <v>3</v>
      </c>
      <c r="BI964" s="42">
        <f>COUNTIFS($T964:$AX964,"BL")</f>
        <v>0</v>
      </c>
      <c r="BJ964" s="42">
        <f>COUNTIFS($T964:$AX964,"CO")</f>
        <v>0</v>
      </c>
      <c r="BK964" s="42">
        <f t="shared" si="93"/>
        <v>3</v>
      </c>
      <c r="BL964" s="42">
        <f t="shared" si="94"/>
        <v>1</v>
      </c>
      <c r="BM964" s="42">
        <f t="shared" si="95"/>
        <v>1</v>
      </c>
      <c r="BN964" s="42">
        <f>SUM(AY964:BJ964)+SUM(COUNTIFS(Q964:AX964,{"TERM","RESIGNED"}))</f>
        <v>31</v>
      </c>
      <c r="BO964" s="1" t="s">
        <v>45</v>
      </c>
      <c r="BP964" s="42" t="s">
        <v>1018</v>
      </c>
      <c r="BQ964" s="34"/>
    </row>
    <row r="965" spans="1:69" x14ac:dyDescent="0.25">
      <c r="A965" s="32">
        <f t="shared" ref="A965:A1028" si="96">A964+1</f>
        <v>963</v>
      </c>
      <c r="B965" s="1" t="s">
        <v>172</v>
      </c>
      <c r="C965" s="1">
        <v>105502</v>
      </c>
      <c r="D965" s="27">
        <v>105502</v>
      </c>
      <c r="E965" s="1" t="s">
        <v>945</v>
      </c>
      <c r="F965" s="34" t="s">
        <v>1156</v>
      </c>
      <c r="G965" s="34" t="s">
        <v>123</v>
      </c>
      <c r="H965" s="30">
        <v>45160</v>
      </c>
      <c r="I965" s="30" t="s">
        <v>39</v>
      </c>
      <c r="J965" s="30" t="s">
        <v>39</v>
      </c>
      <c r="K965" s="42">
        <f t="shared" ca="1" si="91"/>
        <v>142</v>
      </c>
      <c r="L965" s="44" t="str">
        <f t="shared" si="92"/>
        <v>Billable</v>
      </c>
      <c r="M965" s="34" t="s">
        <v>124</v>
      </c>
      <c r="N965" s="1" t="s">
        <v>41</v>
      </c>
      <c r="O965" s="1" t="s">
        <v>42</v>
      </c>
      <c r="P965" s="1"/>
      <c r="Q965" s="1"/>
      <c r="R965" s="1" t="s">
        <v>43</v>
      </c>
      <c r="S965" s="33" t="s">
        <v>323</v>
      </c>
      <c r="T965" s="47" t="s">
        <v>965</v>
      </c>
      <c r="U965" s="47" t="s">
        <v>20</v>
      </c>
      <c r="V965" s="47" t="s">
        <v>20</v>
      </c>
      <c r="W965" s="47" t="s">
        <v>965</v>
      </c>
      <c r="X965" s="47" t="s">
        <v>965</v>
      </c>
      <c r="Y965" s="47" t="s">
        <v>965</v>
      </c>
      <c r="Z965" s="47" t="s">
        <v>965</v>
      </c>
      <c r="AA965" s="47" t="s">
        <v>965</v>
      </c>
      <c r="AB965" s="47" t="s">
        <v>20</v>
      </c>
      <c r="AC965" s="47" t="s">
        <v>20</v>
      </c>
      <c r="AD965" s="47" t="s">
        <v>965</v>
      </c>
      <c r="AE965" s="47" t="s">
        <v>965</v>
      </c>
      <c r="AF965" s="47" t="s">
        <v>965</v>
      </c>
      <c r="AG965" s="47" t="s">
        <v>965</v>
      </c>
      <c r="AH965" s="47" t="s">
        <v>965</v>
      </c>
      <c r="AI965" s="47" t="s">
        <v>20</v>
      </c>
      <c r="AJ965" s="47" t="s">
        <v>20</v>
      </c>
      <c r="AK965" s="47" t="s">
        <v>965</v>
      </c>
      <c r="AL965" s="47" t="s">
        <v>965</v>
      </c>
      <c r="AM965" s="47" t="s">
        <v>965</v>
      </c>
      <c r="AN965" s="47" t="s">
        <v>965</v>
      </c>
      <c r="AO965" s="47" t="s">
        <v>965</v>
      </c>
      <c r="AP965" s="47" t="s">
        <v>20</v>
      </c>
      <c r="AQ965" s="47" t="s">
        <v>20</v>
      </c>
      <c r="AR965" s="47" t="s">
        <v>20</v>
      </c>
      <c r="AS965" s="47" t="s">
        <v>967</v>
      </c>
      <c r="AT965" s="47" t="s">
        <v>967</v>
      </c>
      <c r="AU965" s="47" t="s">
        <v>967</v>
      </c>
      <c r="AV965" s="47" t="s">
        <v>967</v>
      </c>
      <c r="AW965" s="47" t="s">
        <v>20</v>
      </c>
      <c r="AX965" s="47" t="s">
        <v>20</v>
      </c>
      <c r="AY965" s="42">
        <f>COUNTIFS($T965:$AX965,"P")</f>
        <v>16</v>
      </c>
      <c r="AZ965" s="42">
        <f>COUNTIFS($T965:$AX965,"HD")/2</f>
        <v>0</v>
      </c>
      <c r="BA965" s="42">
        <f>COUNTIFS($T965:$AX965,"DO")</f>
        <v>11</v>
      </c>
      <c r="BB965" s="1">
        <f>COUNTIFS($T965:$AX965,"UPL")</f>
        <v>0</v>
      </c>
      <c r="BC965" s="42">
        <f>COUNTIFS($T965:$AX965,"LWP")</f>
        <v>0</v>
      </c>
      <c r="BD965" s="42">
        <f>SUM(COUNTIFS($T965:$AX965,{"PAT","MAT"}))</f>
        <v>0</v>
      </c>
      <c r="BE965" s="42">
        <f>COUNTIFS($T965:$AX965,"HO")</f>
        <v>0</v>
      </c>
      <c r="BF965" s="42">
        <f>COUNTIFS($T965:$AX965,"NA")</f>
        <v>0</v>
      </c>
      <c r="BG965" s="42">
        <f>COUNTIFS($T965:$AX965,"PL")</f>
        <v>0</v>
      </c>
      <c r="BH965" s="42">
        <f>COUNTIFS($T965:$AX965,"CL")</f>
        <v>4</v>
      </c>
      <c r="BI965" s="42">
        <f>COUNTIFS($T965:$AX965,"BL")</f>
        <v>0</v>
      </c>
      <c r="BJ965" s="42">
        <f>COUNTIFS($T965:$AX965,"CO")</f>
        <v>0</v>
      </c>
      <c r="BK965" s="42">
        <f t="shared" si="93"/>
        <v>4</v>
      </c>
      <c r="BL965" s="42">
        <f t="shared" si="94"/>
        <v>0</v>
      </c>
      <c r="BM965" s="42">
        <f t="shared" si="95"/>
        <v>1</v>
      </c>
      <c r="BN965" s="42">
        <f>SUM(AY965:BJ965)+SUM(COUNTIFS(Q965:AX965,{"TERM","RESIGNED"}))</f>
        <v>31</v>
      </c>
      <c r="BO965" s="1" t="s">
        <v>45</v>
      </c>
      <c r="BP965" s="42" t="s">
        <v>1018</v>
      </c>
      <c r="BQ965" s="34"/>
    </row>
    <row r="966" spans="1:69" x14ac:dyDescent="0.25">
      <c r="A966" s="32">
        <f t="shared" si="96"/>
        <v>964</v>
      </c>
      <c r="B966" s="1" t="s">
        <v>172</v>
      </c>
      <c r="C966" s="1">
        <v>105505</v>
      </c>
      <c r="D966" s="27">
        <v>105505</v>
      </c>
      <c r="E966" s="1" t="s">
        <v>945</v>
      </c>
      <c r="F966" s="34" t="s">
        <v>1157</v>
      </c>
      <c r="G966" s="34" t="s">
        <v>123</v>
      </c>
      <c r="H966" s="30">
        <v>45160</v>
      </c>
      <c r="I966" s="30" t="s">
        <v>39</v>
      </c>
      <c r="J966" s="30" t="s">
        <v>39</v>
      </c>
      <c r="K966" s="42">
        <f t="shared" ca="1" si="91"/>
        <v>142</v>
      </c>
      <c r="L966" s="44" t="str">
        <f t="shared" si="92"/>
        <v>Billable</v>
      </c>
      <c r="M966" s="34" t="s">
        <v>124</v>
      </c>
      <c r="N966" s="1" t="s">
        <v>41</v>
      </c>
      <c r="O966" s="1" t="s">
        <v>42</v>
      </c>
      <c r="P966" s="1"/>
      <c r="Q966" s="1"/>
      <c r="R966" s="1" t="s">
        <v>43</v>
      </c>
      <c r="S966" s="33" t="s">
        <v>972</v>
      </c>
      <c r="T966" s="47" t="s">
        <v>967</v>
      </c>
      <c r="U966" s="47" t="s">
        <v>20</v>
      </c>
      <c r="V966" s="47" t="s">
        <v>20</v>
      </c>
      <c r="W966" s="47" t="s">
        <v>967</v>
      </c>
      <c r="X966" s="47" t="s">
        <v>967</v>
      </c>
      <c r="Y966" s="47" t="s">
        <v>968</v>
      </c>
      <c r="Z966" s="47" t="s">
        <v>965</v>
      </c>
      <c r="AA966" s="47" t="s">
        <v>965</v>
      </c>
      <c r="AB966" s="47" t="s">
        <v>20</v>
      </c>
      <c r="AC966" s="47" t="s">
        <v>20</v>
      </c>
      <c r="AD966" s="47" t="s">
        <v>965</v>
      </c>
      <c r="AE966" s="47" t="s">
        <v>965</v>
      </c>
      <c r="AF966" s="47" t="s">
        <v>965</v>
      </c>
      <c r="AG966" s="47" t="s">
        <v>965</v>
      </c>
      <c r="AH966" s="47" t="s">
        <v>965</v>
      </c>
      <c r="AI966" s="47" t="s">
        <v>20</v>
      </c>
      <c r="AJ966" s="47" t="s">
        <v>20</v>
      </c>
      <c r="AK966" s="47" t="s">
        <v>965</v>
      </c>
      <c r="AL966" s="47" t="s">
        <v>965</v>
      </c>
      <c r="AM966" s="47" t="s">
        <v>965</v>
      </c>
      <c r="AN966" s="47" t="s">
        <v>965</v>
      </c>
      <c r="AO966" s="47" t="s">
        <v>965</v>
      </c>
      <c r="AP966" s="47" t="s">
        <v>20</v>
      </c>
      <c r="AQ966" s="47" t="s">
        <v>20</v>
      </c>
      <c r="AR966" s="47" t="s">
        <v>20</v>
      </c>
      <c r="AS966" s="47" t="s">
        <v>967</v>
      </c>
      <c r="AT966" s="47" t="s">
        <v>965</v>
      </c>
      <c r="AU966" s="47" t="s">
        <v>965</v>
      </c>
      <c r="AV966" s="47" t="s">
        <v>965</v>
      </c>
      <c r="AW966" s="47" t="s">
        <v>20</v>
      </c>
      <c r="AX966" s="47" t="s">
        <v>20</v>
      </c>
      <c r="AY966" s="42">
        <f>COUNTIFS($T966:$AX966,"P")</f>
        <v>15</v>
      </c>
      <c r="AZ966" s="42">
        <f>COUNTIFS($T966:$AX966,"HD")/2</f>
        <v>0</v>
      </c>
      <c r="BA966" s="42">
        <f>COUNTIFS($T966:$AX966,"DO")</f>
        <v>11</v>
      </c>
      <c r="BB966" s="1">
        <f>COUNTIFS($T966:$AX966,"UPL")</f>
        <v>0</v>
      </c>
      <c r="BC966" s="42">
        <f>COUNTIFS($T966:$AX966,"LWP")</f>
        <v>0</v>
      </c>
      <c r="BD966" s="42">
        <f>SUM(COUNTIFS($T966:$AX966,{"PAT","MAT"}))</f>
        <v>0</v>
      </c>
      <c r="BE966" s="42">
        <f>COUNTIFS($T966:$AX966,"HO")</f>
        <v>0</v>
      </c>
      <c r="BF966" s="42">
        <f>COUNTIFS($T966:$AX966,"NA")</f>
        <v>0</v>
      </c>
      <c r="BG966" s="42">
        <f>COUNTIFS($T966:$AX966,"PL")</f>
        <v>1</v>
      </c>
      <c r="BH966" s="42">
        <f>COUNTIFS($T966:$AX966,"CL")</f>
        <v>4</v>
      </c>
      <c r="BI966" s="42">
        <f>COUNTIFS($T966:$AX966,"BL")</f>
        <v>0</v>
      </c>
      <c r="BJ966" s="42">
        <f>COUNTIFS($T966:$AX966,"CO")</f>
        <v>0</v>
      </c>
      <c r="BK966" s="42">
        <f t="shared" si="93"/>
        <v>5</v>
      </c>
      <c r="BL966" s="42">
        <f t="shared" si="94"/>
        <v>0</v>
      </c>
      <c r="BM966" s="42">
        <f t="shared" si="95"/>
        <v>1</v>
      </c>
      <c r="BN966" s="42">
        <f>SUM(AY966:BJ966)+SUM(COUNTIFS(Q966:AX966,{"TERM","RESIGNED"}))</f>
        <v>31</v>
      </c>
      <c r="BO966" s="1" t="s">
        <v>45</v>
      </c>
      <c r="BP966" s="42" t="s">
        <v>1018</v>
      </c>
      <c r="BQ966" s="34"/>
    </row>
    <row r="967" spans="1:69" x14ac:dyDescent="0.25">
      <c r="A967" s="32">
        <f t="shared" si="96"/>
        <v>965</v>
      </c>
      <c r="B967" s="1" t="s">
        <v>172</v>
      </c>
      <c r="C967" s="1">
        <v>105509</v>
      </c>
      <c r="D967" s="27">
        <v>105509</v>
      </c>
      <c r="E967" s="1" t="s">
        <v>946</v>
      </c>
      <c r="F967" s="34" t="s">
        <v>1160</v>
      </c>
      <c r="G967" s="34" t="s">
        <v>106</v>
      </c>
      <c r="H967" s="30">
        <v>45163</v>
      </c>
      <c r="I967" s="30" t="s">
        <v>39</v>
      </c>
      <c r="J967" s="30" t="s">
        <v>39</v>
      </c>
      <c r="K967" s="42">
        <f t="shared" ca="1" si="91"/>
        <v>139</v>
      </c>
      <c r="L967" s="44" t="str">
        <f t="shared" si="92"/>
        <v>Non Billable</v>
      </c>
      <c r="M967" s="34" t="s">
        <v>47</v>
      </c>
      <c r="N967" s="1" t="s">
        <v>41</v>
      </c>
      <c r="O967" s="1" t="s">
        <v>42</v>
      </c>
      <c r="P967" s="1"/>
      <c r="Q967" s="1"/>
      <c r="R967" s="1" t="s">
        <v>43</v>
      </c>
      <c r="S967" s="33" t="s">
        <v>82</v>
      </c>
      <c r="T967" s="47" t="s">
        <v>965</v>
      </c>
      <c r="U967" s="47" t="s">
        <v>20</v>
      </c>
      <c r="V967" s="47" t="s">
        <v>20</v>
      </c>
      <c r="W967" s="47" t="s">
        <v>967</v>
      </c>
      <c r="X967" s="47" t="s">
        <v>967</v>
      </c>
      <c r="Y967" s="47" t="s">
        <v>967</v>
      </c>
      <c r="Z967" s="47" t="s">
        <v>968</v>
      </c>
      <c r="AA967" s="47" t="s">
        <v>968</v>
      </c>
      <c r="AB967" s="47" t="s">
        <v>20</v>
      </c>
      <c r="AC967" s="47" t="s">
        <v>20</v>
      </c>
      <c r="AD967" s="47" t="s">
        <v>965</v>
      </c>
      <c r="AE967" s="47" t="s">
        <v>965</v>
      </c>
      <c r="AF967" s="47" t="s">
        <v>965</v>
      </c>
      <c r="AG967" s="47" t="s">
        <v>965</v>
      </c>
      <c r="AH967" s="47" t="s">
        <v>965</v>
      </c>
      <c r="AI967" s="47" t="s">
        <v>20</v>
      </c>
      <c r="AJ967" s="47" t="s">
        <v>20</v>
      </c>
      <c r="AK967" s="47" t="s">
        <v>965</v>
      </c>
      <c r="AL967" s="47" t="s">
        <v>965</v>
      </c>
      <c r="AM967" s="47" t="s">
        <v>965</v>
      </c>
      <c r="AN967" s="47" t="s">
        <v>967</v>
      </c>
      <c r="AO967" s="47" t="s">
        <v>965</v>
      </c>
      <c r="AP967" s="47" t="s">
        <v>20</v>
      </c>
      <c r="AQ967" s="47" t="s">
        <v>20</v>
      </c>
      <c r="AR967" s="47" t="s">
        <v>20</v>
      </c>
      <c r="AS967" s="47" t="s">
        <v>965</v>
      </c>
      <c r="AT967" s="47" t="s">
        <v>965</v>
      </c>
      <c r="AU967" s="47" t="s">
        <v>965</v>
      </c>
      <c r="AV967" s="47" t="s">
        <v>965</v>
      </c>
      <c r="AW967" s="47" t="s">
        <v>20</v>
      </c>
      <c r="AX967" s="47" t="s">
        <v>20</v>
      </c>
      <c r="AY967" s="42">
        <f>COUNTIFS($T967:$AX967,"P")</f>
        <v>14</v>
      </c>
      <c r="AZ967" s="42">
        <f>COUNTIFS($T967:$AX967,"HD")/2</f>
        <v>0</v>
      </c>
      <c r="BA967" s="42">
        <f>COUNTIFS($T967:$AX967,"DO")</f>
        <v>11</v>
      </c>
      <c r="BB967" s="1">
        <f>COUNTIFS($T967:$AX967,"UPL")</f>
        <v>0</v>
      </c>
      <c r="BC967" s="42">
        <f>COUNTIFS($T967:$AX967,"LWP")</f>
        <v>0</v>
      </c>
      <c r="BD967" s="42">
        <f>SUM(COUNTIFS($T967:$AX967,{"PAT","MAT"}))</f>
        <v>0</v>
      </c>
      <c r="BE967" s="42">
        <f>COUNTIFS($T967:$AX967,"HO")</f>
        <v>0</v>
      </c>
      <c r="BF967" s="42">
        <f>COUNTIFS($T967:$AX967,"NA")</f>
        <v>0</v>
      </c>
      <c r="BG967" s="42">
        <f>COUNTIFS($T967:$AX967,"PL")</f>
        <v>2</v>
      </c>
      <c r="BH967" s="42">
        <f>COUNTIFS($T967:$AX967,"CL")</f>
        <v>4</v>
      </c>
      <c r="BI967" s="42">
        <f>COUNTIFS($T967:$AX967,"BL")</f>
        <v>0</v>
      </c>
      <c r="BJ967" s="42">
        <f>COUNTIFS($T967:$AX967,"CO")</f>
        <v>0</v>
      </c>
      <c r="BK967" s="42">
        <f t="shared" si="93"/>
        <v>6</v>
      </c>
      <c r="BL967" s="42">
        <f t="shared" si="94"/>
        <v>0</v>
      </c>
      <c r="BM967" s="42">
        <f t="shared" si="95"/>
        <v>1</v>
      </c>
      <c r="BN967" s="42">
        <f>SUM(AY967:BJ967)+SUM(COUNTIFS(Q967:AX967,{"TERM","RESIGNED"}))</f>
        <v>31</v>
      </c>
      <c r="BO967" s="1" t="s">
        <v>45</v>
      </c>
      <c r="BP967" s="42" t="s">
        <v>1218</v>
      </c>
      <c r="BQ967" s="34"/>
    </row>
    <row r="968" spans="1:69" x14ac:dyDescent="0.25">
      <c r="A968" s="32">
        <f t="shared" si="96"/>
        <v>966</v>
      </c>
      <c r="B968" s="1" t="s">
        <v>172</v>
      </c>
      <c r="C968" s="1">
        <v>105510</v>
      </c>
      <c r="D968" s="27">
        <v>105510</v>
      </c>
      <c r="E968" s="1" t="s">
        <v>946</v>
      </c>
      <c r="F968" s="34" t="s">
        <v>1205</v>
      </c>
      <c r="G968" s="34" t="s">
        <v>106</v>
      </c>
      <c r="H968" s="30">
        <v>45163</v>
      </c>
      <c r="I968" s="30" t="s">
        <v>39</v>
      </c>
      <c r="J968" s="30" t="s">
        <v>39</v>
      </c>
      <c r="K968" s="42">
        <f t="shared" ca="1" si="91"/>
        <v>139</v>
      </c>
      <c r="L968" s="44" t="str">
        <f t="shared" si="92"/>
        <v>Non Billable</v>
      </c>
      <c r="M968" s="34" t="s">
        <v>47</v>
      </c>
      <c r="N968" s="1" t="s">
        <v>41</v>
      </c>
      <c r="O968" s="1" t="s">
        <v>42</v>
      </c>
      <c r="P968" s="1"/>
      <c r="Q968" s="1"/>
      <c r="R968" s="1" t="s">
        <v>43</v>
      </c>
      <c r="S968" s="33" t="s">
        <v>82</v>
      </c>
      <c r="T968" s="47" t="s">
        <v>965</v>
      </c>
      <c r="U968" s="47" t="s">
        <v>20</v>
      </c>
      <c r="V968" s="47" t="s">
        <v>20</v>
      </c>
      <c r="W968" s="47" t="s">
        <v>965</v>
      </c>
      <c r="X968" s="47" t="s">
        <v>965</v>
      </c>
      <c r="Y968" s="47" t="s">
        <v>965</v>
      </c>
      <c r="Z968" s="47" t="s">
        <v>965</v>
      </c>
      <c r="AA968" s="47" t="s">
        <v>965</v>
      </c>
      <c r="AB968" s="47" t="s">
        <v>20</v>
      </c>
      <c r="AC968" s="47" t="s">
        <v>20</v>
      </c>
      <c r="AD968" s="47" t="s">
        <v>965</v>
      </c>
      <c r="AE968" s="47" t="s">
        <v>965</v>
      </c>
      <c r="AF968" s="47" t="s">
        <v>965</v>
      </c>
      <c r="AG968" s="47" t="s">
        <v>965</v>
      </c>
      <c r="AH968" s="47" t="s">
        <v>965</v>
      </c>
      <c r="AI968" s="47" t="s">
        <v>20</v>
      </c>
      <c r="AJ968" s="47" t="s">
        <v>20</v>
      </c>
      <c r="AK968" s="47" t="s">
        <v>965</v>
      </c>
      <c r="AL968" s="47" t="s">
        <v>967</v>
      </c>
      <c r="AM968" s="47" t="s">
        <v>965</v>
      </c>
      <c r="AN968" s="47" t="s">
        <v>965</v>
      </c>
      <c r="AO968" s="47" t="s">
        <v>965</v>
      </c>
      <c r="AP968" s="47" t="s">
        <v>20</v>
      </c>
      <c r="AQ968" s="47" t="s">
        <v>20</v>
      </c>
      <c r="AR968" s="47" t="s">
        <v>20</v>
      </c>
      <c r="AS968" s="47" t="s">
        <v>965</v>
      </c>
      <c r="AT968" s="47" t="s">
        <v>965</v>
      </c>
      <c r="AU968" s="47" t="s">
        <v>967</v>
      </c>
      <c r="AV968" s="47" t="s">
        <v>968</v>
      </c>
      <c r="AW968" s="47" t="s">
        <v>20</v>
      </c>
      <c r="AX968" s="47" t="s">
        <v>20</v>
      </c>
      <c r="AY968" s="42">
        <f>COUNTIFS($T968:$AX968,"P")</f>
        <v>17</v>
      </c>
      <c r="AZ968" s="42">
        <f>COUNTIFS($T968:$AX968,"HD")/2</f>
        <v>0</v>
      </c>
      <c r="BA968" s="42">
        <f>COUNTIFS($T968:$AX968,"DO")</f>
        <v>11</v>
      </c>
      <c r="BB968" s="1">
        <f>COUNTIFS($T968:$AX968,"UPL")</f>
        <v>0</v>
      </c>
      <c r="BC968" s="42">
        <f>COUNTIFS($T968:$AX968,"LWP")</f>
        <v>0</v>
      </c>
      <c r="BD968" s="42">
        <f>SUM(COUNTIFS($T968:$AX968,{"PAT","MAT"}))</f>
        <v>0</v>
      </c>
      <c r="BE968" s="42">
        <f>COUNTIFS($T968:$AX968,"HO")</f>
        <v>0</v>
      </c>
      <c r="BF968" s="42">
        <f>COUNTIFS($T968:$AX968,"NA")</f>
        <v>0</v>
      </c>
      <c r="BG968" s="42">
        <f>COUNTIFS($T968:$AX968,"PL")</f>
        <v>1</v>
      </c>
      <c r="BH968" s="42">
        <f>COUNTIFS($T968:$AX968,"CL")</f>
        <v>2</v>
      </c>
      <c r="BI968" s="42">
        <f>COUNTIFS($T968:$AX968,"BL")</f>
        <v>0</v>
      </c>
      <c r="BJ968" s="42">
        <f>COUNTIFS($T968:$AX968,"CO")</f>
        <v>0</v>
      </c>
      <c r="BK968" s="42">
        <f t="shared" si="93"/>
        <v>3</v>
      </c>
      <c r="BL968" s="42">
        <f t="shared" si="94"/>
        <v>1</v>
      </c>
      <c r="BM968" s="42">
        <f t="shared" si="95"/>
        <v>1</v>
      </c>
      <c r="BN968" s="42">
        <f>SUM(AY968:BJ968)+SUM(COUNTIFS(Q968:AX968,{"TERM","RESIGNED"}))</f>
        <v>31</v>
      </c>
      <c r="BO968" s="1" t="s">
        <v>45</v>
      </c>
      <c r="BP968" s="42" t="s">
        <v>1020</v>
      </c>
      <c r="BQ968" s="34"/>
    </row>
    <row r="969" spans="1:69" x14ac:dyDescent="0.25">
      <c r="A969" s="32">
        <f t="shared" si="96"/>
        <v>967</v>
      </c>
      <c r="B969" s="1" t="s">
        <v>172</v>
      </c>
      <c r="C969" s="1">
        <v>105517</v>
      </c>
      <c r="D969" s="27">
        <v>105517</v>
      </c>
      <c r="E969" s="1" t="s">
        <v>946</v>
      </c>
      <c r="F969" s="34" t="s">
        <v>1162</v>
      </c>
      <c r="G969" s="34" t="s">
        <v>123</v>
      </c>
      <c r="H969" s="30">
        <v>45163</v>
      </c>
      <c r="I969" s="30" t="s">
        <v>39</v>
      </c>
      <c r="J969" s="30" t="s">
        <v>39</v>
      </c>
      <c r="K969" s="42">
        <f t="shared" ca="1" si="91"/>
        <v>139</v>
      </c>
      <c r="L969" s="44" t="str">
        <f t="shared" si="92"/>
        <v>Billable</v>
      </c>
      <c r="M969" s="34" t="s">
        <v>124</v>
      </c>
      <c r="N969" s="1" t="s">
        <v>41</v>
      </c>
      <c r="O969" s="1" t="s">
        <v>42</v>
      </c>
      <c r="P969" s="1"/>
      <c r="Q969" s="1"/>
      <c r="R969" s="1" t="s">
        <v>43</v>
      </c>
      <c r="S969" s="33" t="s">
        <v>366</v>
      </c>
      <c r="T969" s="47" t="s">
        <v>22</v>
      </c>
      <c r="U969" s="47" t="s">
        <v>20</v>
      </c>
      <c r="V969" s="47" t="s">
        <v>20</v>
      </c>
      <c r="W969" s="47" t="s">
        <v>965</v>
      </c>
      <c r="X969" s="47" t="s">
        <v>965</v>
      </c>
      <c r="Y969" s="47" t="s">
        <v>965</v>
      </c>
      <c r="Z969" s="47" t="s">
        <v>965</v>
      </c>
      <c r="AA969" s="47" t="s">
        <v>965</v>
      </c>
      <c r="AB969" s="47" t="s">
        <v>20</v>
      </c>
      <c r="AC969" s="47" t="s">
        <v>20</v>
      </c>
      <c r="AD969" s="47" t="s">
        <v>965</v>
      </c>
      <c r="AE969" s="47" t="s">
        <v>965</v>
      </c>
      <c r="AF969" s="47" t="s">
        <v>965</v>
      </c>
      <c r="AG969" s="47" t="s">
        <v>965</v>
      </c>
      <c r="AH969" s="47" t="s">
        <v>965</v>
      </c>
      <c r="AI969" s="47" t="s">
        <v>20</v>
      </c>
      <c r="AJ969" s="47" t="s">
        <v>20</v>
      </c>
      <c r="AK969" s="47" t="s">
        <v>967</v>
      </c>
      <c r="AL969" s="47" t="s">
        <v>967</v>
      </c>
      <c r="AM969" s="47" t="s">
        <v>965</v>
      </c>
      <c r="AN969" s="47" t="s">
        <v>965</v>
      </c>
      <c r="AO969" s="47" t="s">
        <v>965</v>
      </c>
      <c r="AP969" s="47" t="s">
        <v>20</v>
      </c>
      <c r="AQ969" s="47" t="s">
        <v>20</v>
      </c>
      <c r="AR969" s="47" t="s">
        <v>20</v>
      </c>
      <c r="AS969" s="47" t="s">
        <v>965</v>
      </c>
      <c r="AT969" s="47" t="s">
        <v>965</v>
      </c>
      <c r="AU969" s="47" t="s">
        <v>967</v>
      </c>
      <c r="AV969" s="47" t="s">
        <v>967</v>
      </c>
      <c r="AW969" s="47" t="s">
        <v>20</v>
      </c>
      <c r="AX969" s="47" t="s">
        <v>20</v>
      </c>
      <c r="AY969" s="42">
        <f>COUNTIFS($T969:$AX969,"P")</f>
        <v>15</v>
      </c>
      <c r="AZ969" s="42">
        <f>COUNTIFS($T969:$AX969,"HD")/2</f>
        <v>0</v>
      </c>
      <c r="BA969" s="42">
        <f>COUNTIFS($T969:$AX969,"DO")</f>
        <v>11</v>
      </c>
      <c r="BB969" s="1">
        <f>COUNTIFS($T969:$AX969,"UPL")</f>
        <v>0</v>
      </c>
      <c r="BC969" s="42">
        <f>COUNTIFS($T969:$AX969,"LWP")</f>
        <v>1</v>
      </c>
      <c r="BD969" s="42">
        <f>SUM(COUNTIFS($T969:$AX969,{"PAT","MAT"}))</f>
        <v>0</v>
      </c>
      <c r="BE969" s="42">
        <f>COUNTIFS($T969:$AX969,"HO")</f>
        <v>0</v>
      </c>
      <c r="BF969" s="42">
        <f>COUNTIFS($T969:$AX969,"NA")</f>
        <v>0</v>
      </c>
      <c r="BG969" s="42">
        <f>COUNTIFS($T969:$AX969,"PL")</f>
        <v>0</v>
      </c>
      <c r="BH969" s="42">
        <f>COUNTIFS($T969:$AX969,"CL")</f>
        <v>4</v>
      </c>
      <c r="BI969" s="42">
        <f>COUNTIFS($T969:$AX969,"BL")</f>
        <v>0</v>
      </c>
      <c r="BJ969" s="42">
        <f>COUNTIFS($T969:$AX969,"CO")</f>
        <v>0</v>
      </c>
      <c r="BK969" s="42">
        <f t="shared" si="93"/>
        <v>4</v>
      </c>
      <c r="BL969" s="42">
        <f t="shared" si="94"/>
        <v>0</v>
      </c>
      <c r="BM969" s="42">
        <f t="shared" si="95"/>
        <v>1</v>
      </c>
      <c r="BN969" s="42">
        <f>SUM(AY969:BJ969)+SUM(COUNTIFS(Q969:AX969,{"TERM","RESIGNED"}))</f>
        <v>31</v>
      </c>
      <c r="BO969" s="1" t="s">
        <v>45</v>
      </c>
      <c r="BP969" s="42" t="s">
        <v>1023</v>
      </c>
      <c r="BQ969" s="34"/>
    </row>
    <row r="970" spans="1:69" x14ac:dyDescent="0.25">
      <c r="A970" s="32">
        <f t="shared" si="96"/>
        <v>968</v>
      </c>
      <c r="B970" s="1" t="s">
        <v>172</v>
      </c>
      <c r="C970" s="1">
        <v>105523</v>
      </c>
      <c r="D970" s="27">
        <v>105523</v>
      </c>
      <c r="E970" s="1" t="s">
        <v>946</v>
      </c>
      <c r="F970" s="34" t="s">
        <v>1163</v>
      </c>
      <c r="G970" s="34" t="s">
        <v>123</v>
      </c>
      <c r="H970" s="30">
        <v>45163</v>
      </c>
      <c r="I970" s="30" t="s">
        <v>39</v>
      </c>
      <c r="J970" s="30" t="s">
        <v>39</v>
      </c>
      <c r="K970" s="42">
        <f t="shared" ca="1" si="91"/>
        <v>139</v>
      </c>
      <c r="L970" s="44" t="str">
        <f t="shared" si="92"/>
        <v>Billable</v>
      </c>
      <c r="M970" s="34" t="s">
        <v>124</v>
      </c>
      <c r="N970" s="1" t="s">
        <v>41</v>
      </c>
      <c r="O970" s="1" t="s">
        <v>42</v>
      </c>
      <c r="P970" s="1"/>
      <c r="Q970" s="1"/>
      <c r="R970" s="1" t="s">
        <v>43</v>
      </c>
      <c r="S970" s="33" t="s">
        <v>972</v>
      </c>
      <c r="T970" s="47" t="s">
        <v>965</v>
      </c>
      <c r="U970" s="47" t="s">
        <v>20</v>
      </c>
      <c r="V970" s="47" t="s">
        <v>20</v>
      </c>
      <c r="W970" s="47" t="s">
        <v>965</v>
      </c>
      <c r="X970" s="47" t="s">
        <v>967</v>
      </c>
      <c r="Y970" s="47" t="s">
        <v>965</v>
      </c>
      <c r="Z970" s="47" t="s">
        <v>965</v>
      </c>
      <c r="AA970" s="47" t="s">
        <v>965</v>
      </c>
      <c r="AB970" s="47" t="s">
        <v>20</v>
      </c>
      <c r="AC970" s="47" t="s">
        <v>20</v>
      </c>
      <c r="AD970" s="47" t="s">
        <v>965</v>
      </c>
      <c r="AE970" s="47" t="s">
        <v>965</v>
      </c>
      <c r="AF970" s="47" t="s">
        <v>965</v>
      </c>
      <c r="AG970" s="47" t="s">
        <v>965</v>
      </c>
      <c r="AH970" s="47" t="s">
        <v>965</v>
      </c>
      <c r="AI970" s="47" t="s">
        <v>20</v>
      </c>
      <c r="AJ970" s="47" t="s">
        <v>20</v>
      </c>
      <c r="AK970" s="47" t="s">
        <v>965</v>
      </c>
      <c r="AL970" s="47" t="s">
        <v>967</v>
      </c>
      <c r="AM970" s="47" t="s">
        <v>965</v>
      </c>
      <c r="AN970" s="47" t="s">
        <v>965</v>
      </c>
      <c r="AO970" s="47" t="s">
        <v>965</v>
      </c>
      <c r="AP970" s="47" t="s">
        <v>20</v>
      </c>
      <c r="AQ970" s="47" t="s">
        <v>20</v>
      </c>
      <c r="AR970" s="47" t="s">
        <v>20</v>
      </c>
      <c r="AS970" s="47" t="s">
        <v>965</v>
      </c>
      <c r="AT970" s="47" t="s">
        <v>965</v>
      </c>
      <c r="AU970" s="47" t="s">
        <v>21</v>
      </c>
      <c r="AV970" s="47" t="s">
        <v>965</v>
      </c>
      <c r="AW970" s="47" t="s">
        <v>20</v>
      </c>
      <c r="AX970" s="47" t="s">
        <v>20</v>
      </c>
      <c r="AY970" s="42">
        <f>COUNTIFS($T970:$AX970,"P")</f>
        <v>17</v>
      </c>
      <c r="AZ970" s="42">
        <f>COUNTIFS($T970:$AX970,"HD")/2</f>
        <v>0</v>
      </c>
      <c r="BA970" s="42">
        <f>COUNTIFS($T970:$AX970,"DO")</f>
        <v>11</v>
      </c>
      <c r="BB970" s="1">
        <f>COUNTIFS($T970:$AX970,"UPL")</f>
        <v>1</v>
      </c>
      <c r="BC970" s="42">
        <f>COUNTIFS($T970:$AX970,"LWP")</f>
        <v>0</v>
      </c>
      <c r="BD970" s="42">
        <f>SUM(COUNTIFS($T970:$AX970,{"PAT","MAT"}))</f>
        <v>0</v>
      </c>
      <c r="BE970" s="42">
        <f>COUNTIFS($T970:$AX970,"HO")</f>
        <v>0</v>
      </c>
      <c r="BF970" s="42">
        <f>COUNTIFS($T970:$AX970,"NA")</f>
        <v>0</v>
      </c>
      <c r="BG970" s="42">
        <f>COUNTIFS($T970:$AX970,"PL")</f>
        <v>0</v>
      </c>
      <c r="BH970" s="42">
        <f>COUNTIFS($T970:$AX970,"CL")</f>
        <v>2</v>
      </c>
      <c r="BI970" s="42">
        <f>COUNTIFS($T970:$AX970,"BL")</f>
        <v>0</v>
      </c>
      <c r="BJ970" s="42">
        <f>COUNTIFS($T970:$AX970,"CO")</f>
        <v>0</v>
      </c>
      <c r="BK970" s="42">
        <f t="shared" si="93"/>
        <v>2</v>
      </c>
      <c r="BL970" s="42">
        <f t="shared" si="94"/>
        <v>1</v>
      </c>
      <c r="BM970" s="42">
        <f t="shared" si="95"/>
        <v>1</v>
      </c>
      <c r="BN970" s="42">
        <f>SUM(AY970:BJ970)+SUM(COUNTIFS(Q970:AX970,{"TERM","RESIGNED"}))</f>
        <v>31</v>
      </c>
      <c r="BO970" s="1" t="s">
        <v>45</v>
      </c>
      <c r="BP970" s="42" t="s">
        <v>1018</v>
      </c>
      <c r="BQ970" s="34"/>
    </row>
    <row r="971" spans="1:69" x14ac:dyDescent="0.25">
      <c r="A971" s="32">
        <f t="shared" si="96"/>
        <v>969</v>
      </c>
      <c r="B971" s="1" t="s">
        <v>172</v>
      </c>
      <c r="C971" s="1">
        <v>105525</v>
      </c>
      <c r="D971" s="27">
        <v>105525</v>
      </c>
      <c r="E971" s="1" t="s">
        <v>945</v>
      </c>
      <c r="F971" s="34" t="s">
        <v>1164</v>
      </c>
      <c r="G971" s="34" t="s">
        <v>123</v>
      </c>
      <c r="H971" s="30">
        <v>45163</v>
      </c>
      <c r="I971" s="30" t="s">
        <v>39</v>
      </c>
      <c r="J971" s="30" t="s">
        <v>39</v>
      </c>
      <c r="K971" s="42">
        <f t="shared" ca="1" si="91"/>
        <v>139</v>
      </c>
      <c r="L971" s="44" t="str">
        <f t="shared" si="92"/>
        <v>Billable</v>
      </c>
      <c r="M971" s="34" t="s">
        <v>124</v>
      </c>
      <c r="N971" s="1" t="s">
        <v>41</v>
      </c>
      <c r="O971" s="1" t="s">
        <v>42</v>
      </c>
      <c r="P971" s="1"/>
      <c r="Q971" s="1"/>
      <c r="R971" s="1" t="s">
        <v>43</v>
      </c>
      <c r="S971" s="33" t="s">
        <v>242</v>
      </c>
      <c r="T971" s="47" t="s">
        <v>965</v>
      </c>
      <c r="U971" s="47" t="s">
        <v>20</v>
      </c>
      <c r="V971" s="47" t="s">
        <v>20</v>
      </c>
      <c r="W971" s="47" t="s">
        <v>965</v>
      </c>
      <c r="X971" s="47" t="s">
        <v>965</v>
      </c>
      <c r="Y971" s="47" t="s">
        <v>965</v>
      </c>
      <c r="Z971" s="47" t="s">
        <v>965</v>
      </c>
      <c r="AA971" s="47" t="s">
        <v>965</v>
      </c>
      <c r="AB971" s="47" t="s">
        <v>20</v>
      </c>
      <c r="AC971" s="47" t="s">
        <v>20</v>
      </c>
      <c r="AD971" s="47" t="s">
        <v>967</v>
      </c>
      <c r="AE971" s="47" t="s">
        <v>967</v>
      </c>
      <c r="AF971" s="47" t="s">
        <v>967</v>
      </c>
      <c r="AG971" s="47" t="s">
        <v>968</v>
      </c>
      <c r="AH971" s="47" t="s">
        <v>968</v>
      </c>
      <c r="AI971" s="47" t="s">
        <v>20</v>
      </c>
      <c r="AJ971" s="47" t="s">
        <v>20</v>
      </c>
      <c r="AK971" s="47" t="s">
        <v>968</v>
      </c>
      <c r="AL971" s="47" t="s">
        <v>22</v>
      </c>
      <c r="AM971" s="47" t="s">
        <v>965</v>
      </c>
      <c r="AN971" s="47" t="s">
        <v>965</v>
      </c>
      <c r="AO971" s="47" t="s">
        <v>965</v>
      </c>
      <c r="AP971" s="47" t="s">
        <v>20</v>
      </c>
      <c r="AQ971" s="47" t="s">
        <v>20</v>
      </c>
      <c r="AR971" s="47" t="s">
        <v>20</v>
      </c>
      <c r="AS971" s="47" t="s">
        <v>965</v>
      </c>
      <c r="AT971" s="47" t="s">
        <v>965</v>
      </c>
      <c r="AU971" s="47" t="s">
        <v>965</v>
      </c>
      <c r="AV971" s="47" t="s">
        <v>965</v>
      </c>
      <c r="AW971" s="47" t="s">
        <v>20</v>
      </c>
      <c r="AX971" s="47" t="s">
        <v>20</v>
      </c>
      <c r="AY971" s="42">
        <f>COUNTIFS($T971:$AX971,"P")</f>
        <v>13</v>
      </c>
      <c r="AZ971" s="42">
        <f>COUNTIFS($T971:$AX971,"HD")/2</f>
        <v>0</v>
      </c>
      <c r="BA971" s="42">
        <f>COUNTIFS($T971:$AX971,"DO")</f>
        <v>11</v>
      </c>
      <c r="BB971" s="1">
        <f>COUNTIFS($T971:$AX971,"UPL")</f>
        <v>0</v>
      </c>
      <c r="BC971" s="42">
        <f>COUNTIFS($T971:$AX971,"LWP")</f>
        <v>1</v>
      </c>
      <c r="BD971" s="42">
        <f>SUM(COUNTIFS($T971:$AX971,{"PAT","MAT"}))</f>
        <v>0</v>
      </c>
      <c r="BE971" s="42">
        <f>COUNTIFS($T971:$AX971,"HO")</f>
        <v>0</v>
      </c>
      <c r="BF971" s="42">
        <f>COUNTIFS($T971:$AX971,"NA")</f>
        <v>0</v>
      </c>
      <c r="BG971" s="42">
        <f>COUNTIFS($T971:$AX971,"PL")</f>
        <v>3</v>
      </c>
      <c r="BH971" s="42">
        <f>COUNTIFS($T971:$AX971,"CL")</f>
        <v>3</v>
      </c>
      <c r="BI971" s="42">
        <f>COUNTIFS($T971:$AX971,"BL")</f>
        <v>0</v>
      </c>
      <c r="BJ971" s="42">
        <f>COUNTIFS($T971:$AX971,"CO")</f>
        <v>0</v>
      </c>
      <c r="BK971" s="42">
        <f t="shared" si="93"/>
        <v>6</v>
      </c>
      <c r="BL971" s="42">
        <f t="shared" si="94"/>
        <v>0</v>
      </c>
      <c r="BM971" s="42">
        <f t="shared" si="95"/>
        <v>1</v>
      </c>
      <c r="BN971" s="42">
        <f>SUM(AY971:BJ971)+SUM(COUNTIFS(Q971:AX971,{"TERM","RESIGNED"}))</f>
        <v>31</v>
      </c>
      <c r="BO971" s="1" t="s">
        <v>45</v>
      </c>
      <c r="BP971" s="42" t="s">
        <v>1018</v>
      </c>
      <c r="BQ971" s="34"/>
    </row>
    <row r="972" spans="1:69" x14ac:dyDescent="0.25">
      <c r="A972" s="32">
        <f t="shared" si="96"/>
        <v>970</v>
      </c>
      <c r="B972" s="1" t="s">
        <v>172</v>
      </c>
      <c r="C972" s="1">
        <v>105526</v>
      </c>
      <c r="D972" s="27">
        <v>105526</v>
      </c>
      <c r="E972" s="1" t="s">
        <v>946</v>
      </c>
      <c r="F972" s="34" t="s">
        <v>1165</v>
      </c>
      <c r="G972" s="34" t="s">
        <v>123</v>
      </c>
      <c r="H972" s="30">
        <v>45163</v>
      </c>
      <c r="I972" s="30" t="s">
        <v>39</v>
      </c>
      <c r="J972" s="30" t="s">
        <v>39</v>
      </c>
      <c r="K972" s="42">
        <f t="shared" ca="1" si="91"/>
        <v>139</v>
      </c>
      <c r="L972" s="44" t="str">
        <f t="shared" si="92"/>
        <v>Billable</v>
      </c>
      <c r="M972" s="34" t="s">
        <v>124</v>
      </c>
      <c r="N972" s="1" t="s">
        <v>41</v>
      </c>
      <c r="O972" s="1" t="s">
        <v>42</v>
      </c>
      <c r="P972" s="1"/>
      <c r="Q972" s="1"/>
      <c r="R972" s="1" t="s">
        <v>43</v>
      </c>
      <c r="S972" s="33" t="s">
        <v>132</v>
      </c>
      <c r="T972" s="47" t="s">
        <v>965</v>
      </c>
      <c r="U972" s="47" t="s">
        <v>20</v>
      </c>
      <c r="V972" s="47" t="s">
        <v>20</v>
      </c>
      <c r="W972" s="47" t="s">
        <v>965</v>
      </c>
      <c r="X972" s="47" t="s">
        <v>965</v>
      </c>
      <c r="Y972" s="47" t="s">
        <v>965</v>
      </c>
      <c r="Z972" s="47" t="s">
        <v>965</v>
      </c>
      <c r="AA972" s="47" t="s">
        <v>965</v>
      </c>
      <c r="AB972" s="47" t="s">
        <v>20</v>
      </c>
      <c r="AC972" s="47" t="s">
        <v>20</v>
      </c>
      <c r="AD972" s="47" t="s">
        <v>965</v>
      </c>
      <c r="AE972" s="47" t="s">
        <v>965</v>
      </c>
      <c r="AF972" s="47" t="s">
        <v>965</v>
      </c>
      <c r="AG972" s="47" t="s">
        <v>965</v>
      </c>
      <c r="AH972" s="47" t="s">
        <v>965</v>
      </c>
      <c r="AI972" s="47" t="s">
        <v>20</v>
      </c>
      <c r="AJ972" s="47" t="s">
        <v>20</v>
      </c>
      <c r="AK972" s="47" t="s">
        <v>965</v>
      </c>
      <c r="AL972" s="47" t="s">
        <v>965</v>
      </c>
      <c r="AM972" s="47" t="s">
        <v>965</v>
      </c>
      <c r="AN972" s="47" t="s">
        <v>965</v>
      </c>
      <c r="AO972" s="47" t="s">
        <v>965</v>
      </c>
      <c r="AP972" s="47" t="s">
        <v>20</v>
      </c>
      <c r="AQ972" s="47" t="s">
        <v>20</v>
      </c>
      <c r="AR972" s="47" t="s">
        <v>20</v>
      </c>
      <c r="AS972" s="47" t="s">
        <v>967</v>
      </c>
      <c r="AT972" s="47" t="s">
        <v>967</v>
      </c>
      <c r="AU972" s="47" t="s">
        <v>967</v>
      </c>
      <c r="AV972" s="47" t="s">
        <v>965</v>
      </c>
      <c r="AW972" s="47" t="s">
        <v>20</v>
      </c>
      <c r="AX972" s="47" t="s">
        <v>20</v>
      </c>
      <c r="AY972" s="42">
        <f>COUNTIFS($T972:$AX972,"P")</f>
        <v>17</v>
      </c>
      <c r="AZ972" s="42">
        <f>COUNTIFS($T972:$AX972,"HD")/2</f>
        <v>0</v>
      </c>
      <c r="BA972" s="42">
        <f>COUNTIFS($T972:$AX972,"DO")</f>
        <v>11</v>
      </c>
      <c r="BB972" s="1">
        <f>COUNTIFS($T972:$AX972,"UPL")</f>
        <v>0</v>
      </c>
      <c r="BC972" s="42">
        <f>COUNTIFS($T972:$AX972,"LWP")</f>
        <v>0</v>
      </c>
      <c r="BD972" s="42">
        <f>SUM(COUNTIFS($T972:$AX972,{"PAT","MAT"}))</f>
        <v>0</v>
      </c>
      <c r="BE972" s="42">
        <f>COUNTIFS($T972:$AX972,"HO")</f>
        <v>0</v>
      </c>
      <c r="BF972" s="42">
        <f>COUNTIFS($T972:$AX972,"NA")</f>
        <v>0</v>
      </c>
      <c r="BG972" s="42">
        <f>COUNTIFS($T972:$AX972,"PL")</f>
        <v>0</v>
      </c>
      <c r="BH972" s="42">
        <f>COUNTIFS($T972:$AX972,"CL")</f>
        <v>3</v>
      </c>
      <c r="BI972" s="42">
        <f>COUNTIFS($T972:$AX972,"BL")</f>
        <v>0</v>
      </c>
      <c r="BJ972" s="42">
        <f>COUNTIFS($T972:$AX972,"CO")</f>
        <v>0</v>
      </c>
      <c r="BK972" s="42">
        <f t="shared" si="93"/>
        <v>3</v>
      </c>
      <c r="BL972" s="42">
        <f t="shared" si="94"/>
        <v>1</v>
      </c>
      <c r="BM972" s="42">
        <f t="shared" si="95"/>
        <v>1</v>
      </c>
      <c r="BN972" s="42">
        <f>SUM(AY972:BJ972)+SUM(COUNTIFS(Q972:AX972,{"TERM","RESIGNED"}))</f>
        <v>31</v>
      </c>
      <c r="BO972" s="1" t="s">
        <v>45</v>
      </c>
      <c r="BP972" s="42" t="s">
        <v>1023</v>
      </c>
      <c r="BQ972" s="34"/>
    </row>
    <row r="973" spans="1:69" x14ac:dyDescent="0.25">
      <c r="A973" s="32">
        <f t="shared" si="96"/>
        <v>971</v>
      </c>
      <c r="B973" s="1" t="s">
        <v>172</v>
      </c>
      <c r="C973" s="1">
        <v>105529</v>
      </c>
      <c r="D973" s="27">
        <v>105529</v>
      </c>
      <c r="E973" s="1" t="s">
        <v>946</v>
      </c>
      <c r="F973" s="34" t="s">
        <v>1207</v>
      </c>
      <c r="G973" s="34" t="s">
        <v>123</v>
      </c>
      <c r="H973" s="30">
        <v>45163</v>
      </c>
      <c r="I973" s="30" t="s">
        <v>39</v>
      </c>
      <c r="J973" s="30" t="s">
        <v>39</v>
      </c>
      <c r="K973" s="42">
        <f t="shared" ca="1" si="91"/>
        <v>139</v>
      </c>
      <c r="L973" s="44" t="str">
        <f t="shared" si="92"/>
        <v>Billable</v>
      </c>
      <c r="M973" s="34" t="s">
        <v>124</v>
      </c>
      <c r="N973" s="1" t="s">
        <v>41</v>
      </c>
      <c r="O973" s="1" t="s">
        <v>42</v>
      </c>
      <c r="P973" s="1"/>
      <c r="Q973" s="1"/>
      <c r="R973" s="1" t="s">
        <v>43</v>
      </c>
      <c r="S973" s="33" t="s">
        <v>303</v>
      </c>
      <c r="T973" s="47" t="s">
        <v>965</v>
      </c>
      <c r="U973" s="47" t="s">
        <v>20</v>
      </c>
      <c r="V973" s="47" t="s">
        <v>20</v>
      </c>
      <c r="W973" s="47" t="s">
        <v>968</v>
      </c>
      <c r="X973" s="47" t="s">
        <v>965</v>
      </c>
      <c r="Y973" s="47" t="s">
        <v>965</v>
      </c>
      <c r="Z973" s="47" t="s">
        <v>965</v>
      </c>
      <c r="AA973" s="47" t="s">
        <v>965</v>
      </c>
      <c r="AB973" s="47" t="s">
        <v>20</v>
      </c>
      <c r="AC973" s="47" t="s">
        <v>20</v>
      </c>
      <c r="AD973" s="47" t="s">
        <v>965</v>
      </c>
      <c r="AE973" s="47" t="s">
        <v>965</v>
      </c>
      <c r="AF973" s="47" t="s">
        <v>965</v>
      </c>
      <c r="AG973" s="47" t="s">
        <v>965</v>
      </c>
      <c r="AH973" s="47" t="s">
        <v>965</v>
      </c>
      <c r="AI973" s="47" t="s">
        <v>20</v>
      </c>
      <c r="AJ973" s="47" t="s">
        <v>20</v>
      </c>
      <c r="AK973" s="47" t="s">
        <v>965</v>
      </c>
      <c r="AL973" s="47" t="s">
        <v>965</v>
      </c>
      <c r="AM973" s="47" t="s">
        <v>965</v>
      </c>
      <c r="AN973" s="47" t="s">
        <v>965</v>
      </c>
      <c r="AO973" s="47" t="s">
        <v>965</v>
      </c>
      <c r="AP973" s="47" t="s">
        <v>20</v>
      </c>
      <c r="AQ973" s="47" t="s">
        <v>20</v>
      </c>
      <c r="AR973" s="47" t="s">
        <v>20</v>
      </c>
      <c r="AS973" s="47" t="s">
        <v>965</v>
      </c>
      <c r="AT973" s="47" t="s">
        <v>967</v>
      </c>
      <c r="AU973" s="47" t="s">
        <v>967</v>
      </c>
      <c r="AV973" s="47" t="s">
        <v>967</v>
      </c>
      <c r="AW973" s="47" t="s">
        <v>20</v>
      </c>
      <c r="AX973" s="47" t="s">
        <v>20</v>
      </c>
      <c r="AY973" s="42">
        <f>COUNTIFS($T973:$AX973,"P")</f>
        <v>16</v>
      </c>
      <c r="AZ973" s="42">
        <f>COUNTIFS($T973:$AX973,"HD")/2</f>
        <v>0</v>
      </c>
      <c r="BA973" s="42">
        <f>COUNTIFS($T973:$AX973,"DO")</f>
        <v>11</v>
      </c>
      <c r="BB973" s="1">
        <f>COUNTIFS($T973:$AX973,"UPL")</f>
        <v>0</v>
      </c>
      <c r="BC973" s="42">
        <f>COUNTIFS($T973:$AX973,"LWP")</f>
        <v>0</v>
      </c>
      <c r="BD973" s="42">
        <f>SUM(COUNTIFS($T973:$AX973,{"PAT","MAT"}))</f>
        <v>0</v>
      </c>
      <c r="BE973" s="42">
        <f>COUNTIFS($T973:$AX973,"HO")</f>
        <v>0</v>
      </c>
      <c r="BF973" s="42">
        <f>COUNTIFS($T973:$AX973,"NA")</f>
        <v>0</v>
      </c>
      <c r="BG973" s="42">
        <f>COUNTIFS($T973:$AX973,"PL")</f>
        <v>1</v>
      </c>
      <c r="BH973" s="42">
        <f>COUNTIFS($T973:$AX973,"CL")</f>
        <v>3</v>
      </c>
      <c r="BI973" s="42">
        <f>COUNTIFS($T973:$AX973,"BL")</f>
        <v>0</v>
      </c>
      <c r="BJ973" s="42">
        <f>COUNTIFS($T973:$AX973,"CO")</f>
        <v>0</v>
      </c>
      <c r="BK973" s="42">
        <f t="shared" si="93"/>
        <v>4</v>
      </c>
      <c r="BL973" s="42">
        <f t="shared" si="94"/>
        <v>0</v>
      </c>
      <c r="BM973" s="42">
        <f t="shared" si="95"/>
        <v>1</v>
      </c>
      <c r="BN973" s="42">
        <f>SUM(AY973:BJ973)+SUM(COUNTIFS(Q973:AX973,{"TERM","RESIGNED"}))</f>
        <v>31</v>
      </c>
      <c r="BO973" s="1" t="s">
        <v>45</v>
      </c>
      <c r="BP973" s="42" t="s">
        <v>1020</v>
      </c>
      <c r="BQ973" s="34"/>
    </row>
    <row r="974" spans="1:69" x14ac:dyDescent="0.25">
      <c r="A974" s="32">
        <f t="shared" si="96"/>
        <v>972</v>
      </c>
      <c r="B974" s="1" t="s">
        <v>172</v>
      </c>
      <c r="C974" s="1">
        <v>105530</v>
      </c>
      <c r="D974" s="27">
        <v>105530</v>
      </c>
      <c r="E974" s="1" t="s">
        <v>946</v>
      </c>
      <c r="F974" s="34" t="s">
        <v>1208</v>
      </c>
      <c r="G974" s="34" t="s">
        <v>123</v>
      </c>
      <c r="H974" s="30">
        <v>45163</v>
      </c>
      <c r="I974" s="30" t="s">
        <v>39</v>
      </c>
      <c r="J974" s="30" t="s">
        <v>39</v>
      </c>
      <c r="K974" s="42">
        <f t="shared" ca="1" si="91"/>
        <v>139</v>
      </c>
      <c r="L974" s="44" t="str">
        <f t="shared" si="92"/>
        <v>Billable</v>
      </c>
      <c r="M974" s="34" t="s">
        <v>124</v>
      </c>
      <c r="N974" s="1" t="s">
        <v>41</v>
      </c>
      <c r="O974" s="1" t="s">
        <v>42</v>
      </c>
      <c r="P974" s="1"/>
      <c r="Q974" s="1"/>
      <c r="R974" s="1" t="s">
        <v>43</v>
      </c>
      <c r="S974" s="33" t="s">
        <v>132</v>
      </c>
      <c r="T974" s="47" t="s">
        <v>967</v>
      </c>
      <c r="U974" s="47" t="s">
        <v>20</v>
      </c>
      <c r="V974" s="47" t="s">
        <v>20</v>
      </c>
      <c r="W974" s="47" t="s">
        <v>968</v>
      </c>
      <c r="X974" s="47" t="s">
        <v>968</v>
      </c>
      <c r="Y974" s="47" t="s">
        <v>965</v>
      </c>
      <c r="Z974" s="47" t="s">
        <v>965</v>
      </c>
      <c r="AA974" s="47" t="s">
        <v>965</v>
      </c>
      <c r="AB974" s="47" t="s">
        <v>20</v>
      </c>
      <c r="AC974" s="47" t="s">
        <v>20</v>
      </c>
      <c r="AD974" s="47" t="s">
        <v>965</v>
      </c>
      <c r="AE974" s="47" t="s">
        <v>965</v>
      </c>
      <c r="AF974" s="47" t="s">
        <v>965</v>
      </c>
      <c r="AG974" s="47" t="s">
        <v>965</v>
      </c>
      <c r="AH974" s="47" t="s">
        <v>965</v>
      </c>
      <c r="AI974" s="47" t="s">
        <v>20</v>
      </c>
      <c r="AJ974" s="47" t="s">
        <v>20</v>
      </c>
      <c r="AK974" s="47" t="s">
        <v>965</v>
      </c>
      <c r="AL974" s="47" t="s">
        <v>965</v>
      </c>
      <c r="AM974" s="47" t="s">
        <v>965</v>
      </c>
      <c r="AN974" s="47" t="s">
        <v>22</v>
      </c>
      <c r="AO974" s="47" t="s">
        <v>965</v>
      </c>
      <c r="AP974" s="47" t="s">
        <v>20</v>
      </c>
      <c r="AQ974" s="47" t="s">
        <v>20</v>
      </c>
      <c r="AR974" s="47" t="s">
        <v>20</v>
      </c>
      <c r="AS974" s="47" t="s">
        <v>965</v>
      </c>
      <c r="AT974" s="47" t="s">
        <v>965</v>
      </c>
      <c r="AU974" s="47" t="s">
        <v>965</v>
      </c>
      <c r="AV974" s="47" t="s">
        <v>967</v>
      </c>
      <c r="AW974" s="47" t="s">
        <v>20</v>
      </c>
      <c r="AX974" s="47" t="s">
        <v>20</v>
      </c>
      <c r="AY974" s="42">
        <f>COUNTIFS($T974:$AX974,"P")</f>
        <v>15</v>
      </c>
      <c r="AZ974" s="42">
        <f>COUNTIFS($T974:$AX974,"HD")/2</f>
        <v>0</v>
      </c>
      <c r="BA974" s="42">
        <f>COUNTIFS($T974:$AX974,"DO")</f>
        <v>11</v>
      </c>
      <c r="BB974" s="1">
        <f>COUNTIFS($T974:$AX974,"UPL")</f>
        <v>0</v>
      </c>
      <c r="BC974" s="42">
        <f>COUNTIFS($T974:$AX974,"LWP")</f>
        <v>1</v>
      </c>
      <c r="BD974" s="42">
        <f>SUM(COUNTIFS($T974:$AX974,{"PAT","MAT"}))</f>
        <v>0</v>
      </c>
      <c r="BE974" s="42">
        <f>COUNTIFS($T974:$AX974,"HO")</f>
        <v>0</v>
      </c>
      <c r="BF974" s="42">
        <f>COUNTIFS($T974:$AX974,"NA")</f>
        <v>0</v>
      </c>
      <c r="BG974" s="42">
        <f>COUNTIFS($T974:$AX974,"PL")</f>
        <v>2</v>
      </c>
      <c r="BH974" s="42">
        <f>COUNTIFS($T974:$AX974,"CL")</f>
        <v>2</v>
      </c>
      <c r="BI974" s="42">
        <f>COUNTIFS($T974:$AX974,"BL")</f>
        <v>0</v>
      </c>
      <c r="BJ974" s="42">
        <f>COUNTIFS($T974:$AX974,"CO")</f>
        <v>0</v>
      </c>
      <c r="BK974" s="42">
        <f t="shared" si="93"/>
        <v>4</v>
      </c>
      <c r="BL974" s="42">
        <f t="shared" si="94"/>
        <v>0</v>
      </c>
      <c r="BM974" s="42">
        <f t="shared" si="95"/>
        <v>1</v>
      </c>
      <c r="BN974" s="42">
        <f>SUM(AY974:BJ974)+SUM(COUNTIFS(Q974:AX974,{"TERM","RESIGNED"}))</f>
        <v>31</v>
      </c>
      <c r="BO974" s="1" t="s">
        <v>45</v>
      </c>
      <c r="BP974" s="42" t="s">
        <v>1023</v>
      </c>
      <c r="BQ974" s="34"/>
    </row>
    <row r="975" spans="1:69" x14ac:dyDescent="0.25">
      <c r="A975" s="32">
        <f t="shared" si="96"/>
        <v>973</v>
      </c>
      <c r="B975" s="1" t="s">
        <v>172</v>
      </c>
      <c r="C975" s="1">
        <v>105533</v>
      </c>
      <c r="D975" s="27">
        <v>105533</v>
      </c>
      <c r="E975" s="1" t="s">
        <v>946</v>
      </c>
      <c r="F975" s="34" t="s">
        <v>1166</v>
      </c>
      <c r="G975" s="34" t="s">
        <v>123</v>
      </c>
      <c r="H975" s="30">
        <v>45163</v>
      </c>
      <c r="I975" s="30" t="s">
        <v>39</v>
      </c>
      <c r="J975" s="30" t="s">
        <v>39</v>
      </c>
      <c r="K975" s="42">
        <f t="shared" ca="1" si="91"/>
        <v>139</v>
      </c>
      <c r="L975" s="44" t="str">
        <f t="shared" si="92"/>
        <v>Billable</v>
      </c>
      <c r="M975" s="34" t="s">
        <v>124</v>
      </c>
      <c r="N975" s="1" t="s">
        <v>41</v>
      </c>
      <c r="O975" s="1" t="s">
        <v>42</v>
      </c>
      <c r="P975" s="1"/>
      <c r="Q975" s="1"/>
      <c r="R975" s="1" t="s">
        <v>43</v>
      </c>
      <c r="S975" s="33" t="s">
        <v>242</v>
      </c>
      <c r="T975" s="47" t="s">
        <v>965</v>
      </c>
      <c r="U975" s="47" t="s">
        <v>20</v>
      </c>
      <c r="V975" s="47" t="s">
        <v>20</v>
      </c>
      <c r="W975" s="47" t="s">
        <v>965</v>
      </c>
      <c r="X975" s="47" t="s">
        <v>965</v>
      </c>
      <c r="Y975" s="47" t="s">
        <v>965</v>
      </c>
      <c r="Z975" s="47" t="s">
        <v>965</v>
      </c>
      <c r="AA975" s="47" t="s">
        <v>965</v>
      </c>
      <c r="AB975" s="47" t="s">
        <v>20</v>
      </c>
      <c r="AC975" s="47" t="s">
        <v>20</v>
      </c>
      <c r="AD975" s="47" t="s">
        <v>965</v>
      </c>
      <c r="AE975" s="47" t="s">
        <v>965</v>
      </c>
      <c r="AF975" s="47" t="s">
        <v>22</v>
      </c>
      <c r="AG975" s="47" t="s">
        <v>22</v>
      </c>
      <c r="AH975" s="47" t="s">
        <v>22</v>
      </c>
      <c r="AI975" s="47" t="s">
        <v>20</v>
      </c>
      <c r="AJ975" s="47" t="s">
        <v>20</v>
      </c>
      <c r="AK975" s="47" t="s">
        <v>967</v>
      </c>
      <c r="AL975" s="47" t="s">
        <v>967</v>
      </c>
      <c r="AM975" s="47" t="s">
        <v>967</v>
      </c>
      <c r="AN975" s="47" t="s">
        <v>968</v>
      </c>
      <c r="AO975" s="47" t="s">
        <v>965</v>
      </c>
      <c r="AP975" s="47" t="s">
        <v>20</v>
      </c>
      <c r="AQ975" s="47" t="s">
        <v>20</v>
      </c>
      <c r="AR975" s="47" t="s">
        <v>20</v>
      </c>
      <c r="AS975" s="47" t="s">
        <v>965</v>
      </c>
      <c r="AT975" s="47" t="s">
        <v>965</v>
      </c>
      <c r="AU975" s="47" t="s">
        <v>965</v>
      </c>
      <c r="AV975" s="47" t="s">
        <v>965</v>
      </c>
      <c r="AW975" s="47" t="s">
        <v>20</v>
      </c>
      <c r="AX975" s="47" t="s">
        <v>20</v>
      </c>
      <c r="AY975" s="42">
        <f>COUNTIFS($T975:$AX975,"P")</f>
        <v>13</v>
      </c>
      <c r="AZ975" s="42">
        <f>COUNTIFS($T975:$AX975,"HD")/2</f>
        <v>0</v>
      </c>
      <c r="BA975" s="42">
        <f>COUNTIFS($T975:$AX975,"DO")</f>
        <v>11</v>
      </c>
      <c r="BB975" s="1">
        <f>COUNTIFS($T975:$AX975,"UPL")</f>
        <v>0</v>
      </c>
      <c r="BC975" s="42">
        <f>COUNTIFS($T975:$AX975,"LWP")</f>
        <v>3</v>
      </c>
      <c r="BD975" s="42">
        <f>SUM(COUNTIFS($T975:$AX975,{"PAT","MAT"}))</f>
        <v>0</v>
      </c>
      <c r="BE975" s="42">
        <f>COUNTIFS($T975:$AX975,"HO")</f>
        <v>0</v>
      </c>
      <c r="BF975" s="42">
        <f>COUNTIFS($T975:$AX975,"NA")</f>
        <v>0</v>
      </c>
      <c r="BG975" s="42">
        <f>COUNTIFS($T975:$AX975,"PL")</f>
        <v>1</v>
      </c>
      <c r="BH975" s="42">
        <f>COUNTIFS($T975:$AX975,"CL")</f>
        <v>3</v>
      </c>
      <c r="BI975" s="42">
        <f>COUNTIFS($T975:$AX975,"BL")</f>
        <v>0</v>
      </c>
      <c r="BJ975" s="42">
        <f>COUNTIFS($T975:$AX975,"CO")</f>
        <v>0</v>
      </c>
      <c r="BK975" s="42">
        <f t="shared" si="93"/>
        <v>4</v>
      </c>
      <c r="BL975" s="42">
        <f t="shared" si="94"/>
        <v>0</v>
      </c>
      <c r="BM975" s="42">
        <f t="shared" si="95"/>
        <v>1</v>
      </c>
      <c r="BN975" s="42">
        <f>SUM(AY975:BJ975)+SUM(COUNTIFS(Q975:AX975,{"TERM","RESIGNED"}))</f>
        <v>31</v>
      </c>
      <c r="BO975" s="1" t="s">
        <v>45</v>
      </c>
      <c r="BP975" s="42" t="s">
        <v>1018</v>
      </c>
      <c r="BQ975" s="34"/>
    </row>
    <row r="976" spans="1:69" x14ac:dyDescent="0.25">
      <c r="A976" s="32">
        <f t="shared" si="96"/>
        <v>974</v>
      </c>
      <c r="B976" s="1" t="s">
        <v>172</v>
      </c>
      <c r="C976" s="1">
        <v>105538</v>
      </c>
      <c r="D976" s="27">
        <v>105538</v>
      </c>
      <c r="E976" s="1" t="s">
        <v>946</v>
      </c>
      <c r="F976" s="34" t="s">
        <v>1209</v>
      </c>
      <c r="G976" s="34" t="s">
        <v>162</v>
      </c>
      <c r="H976" s="30">
        <v>45163</v>
      </c>
      <c r="I976" s="30" t="s">
        <v>39</v>
      </c>
      <c r="J976" s="30" t="s">
        <v>39</v>
      </c>
      <c r="K976" s="42">
        <f t="shared" ca="1" si="91"/>
        <v>139</v>
      </c>
      <c r="L976" s="44" t="str">
        <f t="shared" si="92"/>
        <v>Billable</v>
      </c>
      <c r="M976" s="34" t="s">
        <v>124</v>
      </c>
      <c r="N976" s="1" t="s">
        <v>41</v>
      </c>
      <c r="O976" s="1" t="s">
        <v>42</v>
      </c>
      <c r="P976" s="1"/>
      <c r="Q976" s="1"/>
      <c r="R976" s="1" t="s">
        <v>43</v>
      </c>
      <c r="S976" s="33" t="s">
        <v>165</v>
      </c>
      <c r="T976" s="47" t="s">
        <v>965</v>
      </c>
      <c r="U976" s="47" t="s">
        <v>20</v>
      </c>
      <c r="V976" s="47" t="s">
        <v>20</v>
      </c>
      <c r="W976" s="47" t="s">
        <v>967</v>
      </c>
      <c r="X976" s="47" t="s">
        <v>967</v>
      </c>
      <c r="Y976" s="47" t="s">
        <v>967</v>
      </c>
      <c r="Z976" s="47" t="s">
        <v>968</v>
      </c>
      <c r="AA976" s="47" t="s">
        <v>968</v>
      </c>
      <c r="AB976" s="47" t="s">
        <v>20</v>
      </c>
      <c r="AC976" s="47" t="s">
        <v>20</v>
      </c>
      <c r="AD976" s="47" t="s">
        <v>968</v>
      </c>
      <c r="AE976" s="47" t="s">
        <v>965</v>
      </c>
      <c r="AF976" s="47" t="s">
        <v>966</v>
      </c>
      <c r="AG976" s="47" t="s">
        <v>965</v>
      </c>
      <c r="AH976" s="47" t="s">
        <v>965</v>
      </c>
      <c r="AI976" s="47" t="s">
        <v>20</v>
      </c>
      <c r="AJ976" s="47" t="s">
        <v>20</v>
      </c>
      <c r="AK976" s="47" t="s">
        <v>965</v>
      </c>
      <c r="AL976" s="47" t="s">
        <v>965</v>
      </c>
      <c r="AM976" s="47" t="s">
        <v>965</v>
      </c>
      <c r="AN976" s="47" t="s">
        <v>965</v>
      </c>
      <c r="AO976" s="47" t="s">
        <v>965</v>
      </c>
      <c r="AP976" s="47" t="s">
        <v>20</v>
      </c>
      <c r="AQ976" s="47" t="s">
        <v>20</v>
      </c>
      <c r="AR976" s="47" t="s">
        <v>20</v>
      </c>
      <c r="AS976" s="47" t="s">
        <v>965</v>
      </c>
      <c r="AT976" s="47" t="s">
        <v>22</v>
      </c>
      <c r="AU976" s="47" t="s">
        <v>22</v>
      </c>
      <c r="AV976" s="47" t="s">
        <v>967</v>
      </c>
      <c r="AW976" s="47" t="s">
        <v>20</v>
      </c>
      <c r="AX976" s="47" t="s">
        <v>20</v>
      </c>
      <c r="AY976" s="42">
        <f>COUNTIFS($T976:$AX976,"P")</f>
        <v>10</v>
      </c>
      <c r="AZ976" s="42">
        <f>COUNTIFS($T976:$AX976,"HD")/2</f>
        <v>0.5</v>
      </c>
      <c r="BA976" s="42">
        <f>COUNTIFS($T976:$AX976,"DO")</f>
        <v>11</v>
      </c>
      <c r="BB976" s="1">
        <f>COUNTIFS($T976:$AX976,"UPL")</f>
        <v>0</v>
      </c>
      <c r="BC976" s="42">
        <f>COUNTIFS($T976:$AX976,"LWP")</f>
        <v>2</v>
      </c>
      <c r="BD976" s="42">
        <f>SUM(COUNTIFS($T976:$AX976,{"PAT","MAT"}))</f>
        <v>0</v>
      </c>
      <c r="BE976" s="42">
        <f>COUNTIFS($T976:$AX976,"HO")</f>
        <v>0</v>
      </c>
      <c r="BF976" s="42">
        <f>COUNTIFS($T976:$AX976,"NA")</f>
        <v>0</v>
      </c>
      <c r="BG976" s="42">
        <f>COUNTIFS($T976:$AX976,"PL")</f>
        <v>3</v>
      </c>
      <c r="BH976" s="42">
        <f>COUNTIFS($T976:$AX976,"CL")</f>
        <v>4</v>
      </c>
      <c r="BI976" s="42">
        <f>COUNTIFS($T976:$AX976,"BL")</f>
        <v>0</v>
      </c>
      <c r="BJ976" s="42">
        <f>COUNTIFS($T976:$AX976,"CO")</f>
        <v>0</v>
      </c>
      <c r="BK976" s="42">
        <f t="shared" si="93"/>
        <v>7</v>
      </c>
      <c r="BL976" s="42">
        <f t="shared" si="94"/>
        <v>0</v>
      </c>
      <c r="BM976" s="42">
        <f t="shared" si="95"/>
        <v>0</v>
      </c>
      <c r="BN976" s="42">
        <f>SUM(AY976:BJ976)+SUM(COUNTIFS(Q976:AX976,{"TERM","RESIGNED"}))</f>
        <v>30.5</v>
      </c>
      <c r="BO976" s="1" t="s">
        <v>45</v>
      </c>
      <c r="BP976" s="42" t="s">
        <v>1020</v>
      </c>
      <c r="BQ976" s="34"/>
    </row>
    <row r="977" spans="1:69" x14ac:dyDescent="0.25">
      <c r="A977" s="32">
        <f t="shared" si="96"/>
        <v>975</v>
      </c>
      <c r="B977" s="1" t="s">
        <v>172</v>
      </c>
      <c r="C977" s="1">
        <v>105539</v>
      </c>
      <c r="D977" s="27">
        <v>105539</v>
      </c>
      <c r="E977" s="1" t="s">
        <v>946</v>
      </c>
      <c r="F977" s="34" t="s">
        <v>1167</v>
      </c>
      <c r="G977" s="34" t="s">
        <v>162</v>
      </c>
      <c r="H977" s="30">
        <v>45163</v>
      </c>
      <c r="I977" s="30" t="s">
        <v>39</v>
      </c>
      <c r="J977" s="30" t="s">
        <v>39</v>
      </c>
      <c r="K977" s="42">
        <f t="shared" ca="1" si="91"/>
        <v>139</v>
      </c>
      <c r="L977" s="44" t="str">
        <f t="shared" si="92"/>
        <v>Billable</v>
      </c>
      <c r="M977" s="34" t="s">
        <v>124</v>
      </c>
      <c r="N977" s="1" t="s">
        <v>41</v>
      </c>
      <c r="O977" s="1" t="s">
        <v>42</v>
      </c>
      <c r="P977" s="1"/>
      <c r="Q977" s="1"/>
      <c r="R977" s="1" t="s">
        <v>43</v>
      </c>
      <c r="S977" s="33" t="s">
        <v>165</v>
      </c>
      <c r="T977" s="47" t="s">
        <v>965</v>
      </c>
      <c r="U977" s="47" t="s">
        <v>20</v>
      </c>
      <c r="V977" s="47" t="s">
        <v>20</v>
      </c>
      <c r="W977" s="47" t="s">
        <v>965</v>
      </c>
      <c r="X977" s="47" t="s">
        <v>965</v>
      </c>
      <c r="Y977" s="47" t="s">
        <v>965</v>
      </c>
      <c r="Z977" s="47" t="s">
        <v>965</v>
      </c>
      <c r="AA977" s="47" t="s">
        <v>965</v>
      </c>
      <c r="AB977" s="47" t="s">
        <v>20</v>
      </c>
      <c r="AC977" s="47" t="s">
        <v>20</v>
      </c>
      <c r="AD977" s="47" t="s">
        <v>965</v>
      </c>
      <c r="AE977" s="47" t="s">
        <v>965</v>
      </c>
      <c r="AF977" s="47" t="s">
        <v>965</v>
      </c>
      <c r="AG977" s="47" t="s">
        <v>965</v>
      </c>
      <c r="AH977" s="47" t="s">
        <v>965</v>
      </c>
      <c r="AI977" s="47" t="s">
        <v>20</v>
      </c>
      <c r="AJ977" s="47" t="s">
        <v>20</v>
      </c>
      <c r="AK977" s="47" t="s">
        <v>965</v>
      </c>
      <c r="AL977" s="47" t="s">
        <v>965</v>
      </c>
      <c r="AM977" s="47" t="s">
        <v>965</v>
      </c>
      <c r="AN977" s="47" t="s">
        <v>965</v>
      </c>
      <c r="AO977" s="47" t="s">
        <v>965</v>
      </c>
      <c r="AP977" s="47" t="s">
        <v>20</v>
      </c>
      <c r="AQ977" s="47" t="s">
        <v>20</v>
      </c>
      <c r="AR977" s="47" t="s">
        <v>20</v>
      </c>
      <c r="AS977" s="47" t="s">
        <v>967</v>
      </c>
      <c r="AT977" s="47" t="s">
        <v>967</v>
      </c>
      <c r="AU977" s="47" t="s">
        <v>967</v>
      </c>
      <c r="AV977" s="47" t="s">
        <v>968</v>
      </c>
      <c r="AW977" s="47" t="s">
        <v>20</v>
      </c>
      <c r="AX977" s="47" t="s">
        <v>20</v>
      </c>
      <c r="AY977" s="42">
        <f>COUNTIFS($T977:$AX977,"P")</f>
        <v>16</v>
      </c>
      <c r="AZ977" s="42">
        <f>COUNTIFS($T977:$AX977,"HD")/2</f>
        <v>0</v>
      </c>
      <c r="BA977" s="42">
        <f>COUNTIFS($T977:$AX977,"DO")</f>
        <v>11</v>
      </c>
      <c r="BB977" s="1">
        <f>COUNTIFS($T977:$AX977,"UPL")</f>
        <v>0</v>
      </c>
      <c r="BC977" s="42">
        <f>COUNTIFS($T977:$AX977,"LWP")</f>
        <v>0</v>
      </c>
      <c r="BD977" s="42">
        <f>SUM(COUNTIFS($T977:$AX977,{"PAT","MAT"}))</f>
        <v>0</v>
      </c>
      <c r="BE977" s="42">
        <f>COUNTIFS($T977:$AX977,"HO")</f>
        <v>0</v>
      </c>
      <c r="BF977" s="42">
        <f>COUNTIFS($T977:$AX977,"NA")</f>
        <v>0</v>
      </c>
      <c r="BG977" s="42">
        <f>COUNTIFS($T977:$AX977,"PL")</f>
        <v>1</v>
      </c>
      <c r="BH977" s="42">
        <f>COUNTIFS($T977:$AX977,"CL")</f>
        <v>3</v>
      </c>
      <c r="BI977" s="42">
        <f>COUNTIFS($T977:$AX977,"BL")</f>
        <v>0</v>
      </c>
      <c r="BJ977" s="42">
        <f>COUNTIFS($T977:$AX977,"CO")</f>
        <v>0</v>
      </c>
      <c r="BK977" s="42">
        <f t="shared" si="93"/>
        <v>4</v>
      </c>
      <c r="BL977" s="42">
        <f t="shared" si="94"/>
        <v>0</v>
      </c>
      <c r="BM977" s="42">
        <f t="shared" si="95"/>
        <v>1</v>
      </c>
      <c r="BN977" s="42">
        <f>SUM(AY977:BJ977)+SUM(COUNTIFS(Q977:AX977,{"TERM","RESIGNED"}))</f>
        <v>31</v>
      </c>
      <c r="BO977" s="1" t="s">
        <v>45</v>
      </c>
      <c r="BP977" s="42" t="s">
        <v>1020</v>
      </c>
      <c r="BQ977" s="34"/>
    </row>
    <row r="978" spans="1:69" x14ac:dyDescent="0.25">
      <c r="A978" s="32">
        <f t="shared" si="96"/>
        <v>976</v>
      </c>
      <c r="B978" s="1" t="s">
        <v>172</v>
      </c>
      <c r="C978" s="1">
        <v>105541</v>
      </c>
      <c r="D978" s="27">
        <v>105541</v>
      </c>
      <c r="E978" s="1" t="s">
        <v>945</v>
      </c>
      <c r="F978" s="34" t="s">
        <v>1168</v>
      </c>
      <c r="G978" s="34" t="s">
        <v>162</v>
      </c>
      <c r="H978" s="30">
        <v>45163</v>
      </c>
      <c r="I978" s="30" t="s">
        <v>39</v>
      </c>
      <c r="J978" s="30" t="s">
        <v>39</v>
      </c>
      <c r="K978" s="42">
        <f t="shared" ca="1" si="91"/>
        <v>139</v>
      </c>
      <c r="L978" s="44" t="str">
        <f t="shared" si="92"/>
        <v>Billable</v>
      </c>
      <c r="M978" s="34" t="s">
        <v>124</v>
      </c>
      <c r="N978" s="1" t="s">
        <v>41</v>
      </c>
      <c r="O978" s="1" t="s">
        <v>42</v>
      </c>
      <c r="P978" s="1"/>
      <c r="Q978" s="1"/>
      <c r="R978" s="1" t="s">
        <v>43</v>
      </c>
      <c r="S978" s="33" t="s">
        <v>165</v>
      </c>
      <c r="T978" s="47" t="s">
        <v>965</v>
      </c>
      <c r="U978" s="47" t="s">
        <v>20</v>
      </c>
      <c r="V978" s="47" t="s">
        <v>20</v>
      </c>
      <c r="W978" s="47" t="s">
        <v>967</v>
      </c>
      <c r="X978" s="47" t="s">
        <v>967</v>
      </c>
      <c r="Y978" s="47" t="s">
        <v>967</v>
      </c>
      <c r="Z978" s="47" t="s">
        <v>965</v>
      </c>
      <c r="AA978" s="47" t="s">
        <v>965</v>
      </c>
      <c r="AB978" s="47" t="s">
        <v>20</v>
      </c>
      <c r="AC978" s="47" t="s">
        <v>20</v>
      </c>
      <c r="AD978" s="47" t="s">
        <v>965</v>
      </c>
      <c r="AE978" s="47" t="s">
        <v>965</v>
      </c>
      <c r="AF978" s="47" t="s">
        <v>968</v>
      </c>
      <c r="AG978" s="47" t="s">
        <v>965</v>
      </c>
      <c r="AH978" s="47" t="s">
        <v>965</v>
      </c>
      <c r="AI978" s="47" t="s">
        <v>20</v>
      </c>
      <c r="AJ978" s="47" t="s">
        <v>20</v>
      </c>
      <c r="AK978" s="47" t="s">
        <v>965</v>
      </c>
      <c r="AL978" s="47" t="s">
        <v>965</v>
      </c>
      <c r="AM978" s="47" t="s">
        <v>965</v>
      </c>
      <c r="AN978" s="47" t="s">
        <v>965</v>
      </c>
      <c r="AO978" s="47" t="s">
        <v>965</v>
      </c>
      <c r="AP978" s="47" t="s">
        <v>20</v>
      </c>
      <c r="AQ978" s="47" t="s">
        <v>20</v>
      </c>
      <c r="AR978" s="47" t="s">
        <v>20</v>
      </c>
      <c r="AS978" s="47" t="s">
        <v>965</v>
      </c>
      <c r="AT978" s="47" t="s">
        <v>965</v>
      </c>
      <c r="AU978" s="47" t="s">
        <v>967</v>
      </c>
      <c r="AV978" s="47" t="s">
        <v>965</v>
      </c>
      <c r="AW978" s="47" t="s">
        <v>20</v>
      </c>
      <c r="AX978" s="47" t="s">
        <v>20</v>
      </c>
      <c r="AY978" s="42">
        <f>COUNTIFS($T978:$AX978,"P")</f>
        <v>15</v>
      </c>
      <c r="AZ978" s="42">
        <f>COUNTIFS($T978:$AX978,"HD")/2</f>
        <v>0</v>
      </c>
      <c r="BA978" s="42">
        <f>COUNTIFS($T978:$AX978,"DO")</f>
        <v>11</v>
      </c>
      <c r="BB978" s="1">
        <f>COUNTIFS($T978:$AX978,"UPL")</f>
        <v>0</v>
      </c>
      <c r="BC978" s="42">
        <f>COUNTIFS($T978:$AX978,"LWP")</f>
        <v>0</v>
      </c>
      <c r="BD978" s="42">
        <f>SUM(COUNTIFS($T978:$AX978,{"PAT","MAT"}))</f>
        <v>0</v>
      </c>
      <c r="BE978" s="42">
        <f>COUNTIFS($T978:$AX978,"HO")</f>
        <v>0</v>
      </c>
      <c r="BF978" s="42">
        <f>COUNTIFS($T978:$AX978,"NA")</f>
        <v>0</v>
      </c>
      <c r="BG978" s="42">
        <f>COUNTIFS($T978:$AX978,"PL")</f>
        <v>1</v>
      </c>
      <c r="BH978" s="42">
        <f>COUNTIFS($T978:$AX978,"CL")</f>
        <v>4</v>
      </c>
      <c r="BI978" s="42">
        <f>COUNTIFS($T978:$AX978,"BL")</f>
        <v>0</v>
      </c>
      <c r="BJ978" s="42">
        <f>COUNTIFS($T978:$AX978,"CO")</f>
        <v>0</v>
      </c>
      <c r="BK978" s="42">
        <f t="shared" si="93"/>
        <v>5</v>
      </c>
      <c r="BL978" s="42">
        <f t="shared" si="94"/>
        <v>0</v>
      </c>
      <c r="BM978" s="42">
        <f t="shared" si="95"/>
        <v>1</v>
      </c>
      <c r="BN978" s="42">
        <f>SUM(AY978:BJ978)+SUM(COUNTIFS(Q978:AX978,{"TERM","RESIGNED"}))</f>
        <v>31</v>
      </c>
      <c r="BO978" s="1" t="s">
        <v>45</v>
      </c>
      <c r="BP978" s="42" t="s">
        <v>1020</v>
      </c>
      <c r="BQ978" s="34"/>
    </row>
    <row r="979" spans="1:69" x14ac:dyDescent="0.25">
      <c r="A979" s="32">
        <f t="shared" si="96"/>
        <v>977</v>
      </c>
      <c r="B979" s="1" t="s">
        <v>172</v>
      </c>
      <c r="C979" s="1">
        <v>105542</v>
      </c>
      <c r="D979" s="27">
        <v>105542</v>
      </c>
      <c r="E979" s="1" t="s">
        <v>946</v>
      </c>
      <c r="F979" s="34" t="s">
        <v>1169</v>
      </c>
      <c r="G979" s="34" t="s">
        <v>162</v>
      </c>
      <c r="H979" s="30">
        <v>45163</v>
      </c>
      <c r="I979" s="30" t="s">
        <v>39</v>
      </c>
      <c r="J979" s="30" t="s">
        <v>39</v>
      </c>
      <c r="K979" s="42">
        <f t="shared" ca="1" si="91"/>
        <v>139</v>
      </c>
      <c r="L979" s="44" t="str">
        <f t="shared" si="92"/>
        <v>Billable</v>
      </c>
      <c r="M979" s="34" t="s">
        <v>124</v>
      </c>
      <c r="N979" s="1" t="s">
        <v>41</v>
      </c>
      <c r="O979" s="1" t="s">
        <v>42</v>
      </c>
      <c r="P979" s="1"/>
      <c r="Q979" s="1"/>
      <c r="R979" s="1" t="s">
        <v>43</v>
      </c>
      <c r="S979" s="33" t="s">
        <v>163</v>
      </c>
      <c r="T979" s="47" t="s">
        <v>965</v>
      </c>
      <c r="U979" s="47" t="s">
        <v>20</v>
      </c>
      <c r="V979" s="47" t="s">
        <v>20</v>
      </c>
      <c r="W979" s="47" t="s">
        <v>965</v>
      </c>
      <c r="X979" s="47" t="s">
        <v>965</v>
      </c>
      <c r="Y979" s="47" t="s">
        <v>965</v>
      </c>
      <c r="Z979" s="47" t="s">
        <v>965</v>
      </c>
      <c r="AA979" s="47" t="s">
        <v>965</v>
      </c>
      <c r="AB979" s="47" t="s">
        <v>20</v>
      </c>
      <c r="AC979" s="47" t="s">
        <v>20</v>
      </c>
      <c r="AD979" s="47" t="s">
        <v>965</v>
      </c>
      <c r="AE979" s="47" t="s">
        <v>965</v>
      </c>
      <c r="AF979" s="47" t="s">
        <v>965</v>
      </c>
      <c r="AG979" s="47" t="s">
        <v>965</v>
      </c>
      <c r="AH979" s="47" t="s">
        <v>965</v>
      </c>
      <c r="AI979" s="47" t="s">
        <v>20</v>
      </c>
      <c r="AJ979" s="47" t="s">
        <v>20</v>
      </c>
      <c r="AK979" s="47" t="s">
        <v>965</v>
      </c>
      <c r="AL979" s="47" t="s">
        <v>965</v>
      </c>
      <c r="AM979" s="47" t="s">
        <v>965</v>
      </c>
      <c r="AN979" s="47" t="s">
        <v>965</v>
      </c>
      <c r="AO979" s="47" t="s">
        <v>965</v>
      </c>
      <c r="AP979" s="47" t="s">
        <v>20</v>
      </c>
      <c r="AQ979" s="47" t="s">
        <v>20</v>
      </c>
      <c r="AR979" s="47" t="s">
        <v>20</v>
      </c>
      <c r="AS979" s="47" t="s">
        <v>968</v>
      </c>
      <c r="AT979" s="47" t="s">
        <v>967</v>
      </c>
      <c r="AU979" s="47" t="s">
        <v>967</v>
      </c>
      <c r="AV979" s="47" t="s">
        <v>967</v>
      </c>
      <c r="AW979" s="47" t="s">
        <v>20</v>
      </c>
      <c r="AX979" s="47" t="s">
        <v>20</v>
      </c>
      <c r="AY979" s="42">
        <f>COUNTIFS($T979:$AX979,"P")</f>
        <v>16</v>
      </c>
      <c r="AZ979" s="42">
        <f>COUNTIFS($T979:$AX979,"HD")/2</f>
        <v>0</v>
      </c>
      <c r="BA979" s="42">
        <f>COUNTIFS($T979:$AX979,"DO")</f>
        <v>11</v>
      </c>
      <c r="BB979" s="1">
        <f>COUNTIFS($T979:$AX979,"UPL")</f>
        <v>0</v>
      </c>
      <c r="BC979" s="42">
        <f>COUNTIFS($T979:$AX979,"LWP")</f>
        <v>0</v>
      </c>
      <c r="BD979" s="42">
        <f>SUM(COUNTIFS($T979:$AX979,{"PAT","MAT"}))</f>
        <v>0</v>
      </c>
      <c r="BE979" s="42">
        <f>COUNTIFS($T979:$AX979,"HO")</f>
        <v>0</v>
      </c>
      <c r="BF979" s="42">
        <f>COUNTIFS($T979:$AX979,"NA")</f>
        <v>0</v>
      </c>
      <c r="BG979" s="42">
        <f>COUNTIFS($T979:$AX979,"PL")</f>
        <v>1</v>
      </c>
      <c r="BH979" s="42">
        <f>COUNTIFS($T979:$AX979,"CL")</f>
        <v>3</v>
      </c>
      <c r="BI979" s="42">
        <f>COUNTIFS($T979:$AX979,"BL")</f>
        <v>0</v>
      </c>
      <c r="BJ979" s="42">
        <f>COUNTIFS($T979:$AX979,"CO")</f>
        <v>0</v>
      </c>
      <c r="BK979" s="42">
        <f t="shared" si="93"/>
        <v>4</v>
      </c>
      <c r="BL979" s="42">
        <f t="shared" si="94"/>
        <v>0</v>
      </c>
      <c r="BM979" s="42">
        <f t="shared" si="95"/>
        <v>1</v>
      </c>
      <c r="BN979" s="42">
        <f>SUM(AY979:BJ979)+SUM(COUNTIFS(Q979:AX979,{"TERM","RESIGNED"}))</f>
        <v>31</v>
      </c>
      <c r="BO979" s="1" t="s">
        <v>45</v>
      </c>
      <c r="BP979" s="42" t="s">
        <v>1020</v>
      </c>
      <c r="BQ979" s="34"/>
    </row>
    <row r="980" spans="1:69" x14ac:dyDescent="0.25">
      <c r="A980" s="32">
        <f t="shared" si="96"/>
        <v>978</v>
      </c>
      <c r="B980" s="1" t="s">
        <v>172</v>
      </c>
      <c r="C980" s="1">
        <v>105546</v>
      </c>
      <c r="D980" s="27">
        <v>105546</v>
      </c>
      <c r="E980" s="1" t="s">
        <v>946</v>
      </c>
      <c r="F980" s="34" t="s">
        <v>1170</v>
      </c>
      <c r="G980" s="34" t="s">
        <v>162</v>
      </c>
      <c r="H980" s="30">
        <v>45163</v>
      </c>
      <c r="I980" s="30" t="s">
        <v>39</v>
      </c>
      <c r="J980" s="30" t="s">
        <v>39</v>
      </c>
      <c r="K980" s="42">
        <f t="shared" ca="1" si="91"/>
        <v>139</v>
      </c>
      <c r="L980" s="44" t="str">
        <f t="shared" si="92"/>
        <v>Billable</v>
      </c>
      <c r="M980" s="34" t="s">
        <v>124</v>
      </c>
      <c r="N980" s="1" t="s">
        <v>41</v>
      </c>
      <c r="O980" s="1" t="s">
        <v>42</v>
      </c>
      <c r="P980" s="1"/>
      <c r="Q980" s="1"/>
      <c r="R980" s="1" t="s">
        <v>43</v>
      </c>
      <c r="S980" s="33" t="s">
        <v>144</v>
      </c>
      <c r="T980" s="47" t="s">
        <v>965</v>
      </c>
      <c r="U980" s="47" t="s">
        <v>20</v>
      </c>
      <c r="V980" s="47" t="s">
        <v>20</v>
      </c>
      <c r="W980" s="47" t="s">
        <v>965</v>
      </c>
      <c r="X980" s="47" t="s">
        <v>965</v>
      </c>
      <c r="Y980" s="47" t="s">
        <v>965</v>
      </c>
      <c r="Z980" s="47" t="s">
        <v>965</v>
      </c>
      <c r="AA980" s="47" t="s">
        <v>965</v>
      </c>
      <c r="AB980" s="47" t="s">
        <v>20</v>
      </c>
      <c r="AC980" s="47" t="s">
        <v>20</v>
      </c>
      <c r="AD980" s="47" t="s">
        <v>965</v>
      </c>
      <c r="AE980" s="47" t="s">
        <v>965</v>
      </c>
      <c r="AF980" s="47" t="s">
        <v>965</v>
      </c>
      <c r="AG980" s="47" t="s">
        <v>965</v>
      </c>
      <c r="AH980" s="47" t="s">
        <v>965</v>
      </c>
      <c r="AI980" s="47" t="s">
        <v>20</v>
      </c>
      <c r="AJ980" s="47" t="s">
        <v>20</v>
      </c>
      <c r="AK980" s="47" t="s">
        <v>965</v>
      </c>
      <c r="AL980" s="47" t="s">
        <v>965</v>
      </c>
      <c r="AM980" s="47" t="s">
        <v>965</v>
      </c>
      <c r="AN980" s="47" t="s">
        <v>967</v>
      </c>
      <c r="AO980" s="47" t="s">
        <v>967</v>
      </c>
      <c r="AP980" s="47" t="s">
        <v>20</v>
      </c>
      <c r="AQ980" s="47" t="s">
        <v>20</v>
      </c>
      <c r="AR980" s="47" t="s">
        <v>20</v>
      </c>
      <c r="AS980" s="47" t="s">
        <v>965</v>
      </c>
      <c r="AT980" s="47" t="s">
        <v>965</v>
      </c>
      <c r="AU980" s="47" t="s">
        <v>967</v>
      </c>
      <c r="AV980" s="47" t="s">
        <v>967</v>
      </c>
      <c r="AW980" s="47" t="s">
        <v>20</v>
      </c>
      <c r="AX980" s="47" t="s">
        <v>20</v>
      </c>
      <c r="AY980" s="42">
        <f>COUNTIFS($T980:$AX980,"P")</f>
        <v>16</v>
      </c>
      <c r="AZ980" s="42">
        <f>COUNTIFS($T980:$AX980,"HD")/2</f>
        <v>0</v>
      </c>
      <c r="BA980" s="42">
        <f>COUNTIFS($T980:$AX980,"DO")</f>
        <v>11</v>
      </c>
      <c r="BB980" s="1">
        <f>COUNTIFS($T980:$AX980,"UPL")</f>
        <v>0</v>
      </c>
      <c r="BC980" s="42">
        <f>COUNTIFS($T980:$AX980,"LWP")</f>
        <v>0</v>
      </c>
      <c r="BD980" s="42">
        <f>SUM(COUNTIFS($T980:$AX980,{"PAT","MAT"}))</f>
        <v>0</v>
      </c>
      <c r="BE980" s="42">
        <f>COUNTIFS($T980:$AX980,"HO")</f>
        <v>0</v>
      </c>
      <c r="BF980" s="42">
        <f>COUNTIFS($T980:$AX980,"NA")</f>
        <v>0</v>
      </c>
      <c r="BG980" s="42">
        <f>COUNTIFS($T980:$AX980,"PL")</f>
        <v>0</v>
      </c>
      <c r="BH980" s="42">
        <f>COUNTIFS($T980:$AX980,"CL")</f>
        <v>4</v>
      </c>
      <c r="BI980" s="42">
        <f>COUNTIFS($T980:$AX980,"BL")</f>
        <v>0</v>
      </c>
      <c r="BJ980" s="42">
        <f>COUNTIFS($T980:$AX980,"CO")</f>
        <v>0</v>
      </c>
      <c r="BK980" s="42">
        <f t="shared" si="93"/>
        <v>4</v>
      </c>
      <c r="BL980" s="42">
        <f t="shared" si="94"/>
        <v>0</v>
      </c>
      <c r="BM980" s="42">
        <f t="shared" si="95"/>
        <v>1</v>
      </c>
      <c r="BN980" s="42">
        <f>SUM(AY980:BJ980)+SUM(COUNTIFS(Q980:AX980,{"TERM","RESIGNED"}))</f>
        <v>31</v>
      </c>
      <c r="BO980" s="1" t="s">
        <v>45</v>
      </c>
      <c r="BP980" s="42" t="s">
        <v>1021</v>
      </c>
      <c r="BQ980" s="34"/>
    </row>
    <row r="981" spans="1:69" x14ac:dyDescent="0.25">
      <c r="A981" s="32">
        <f t="shared" si="96"/>
        <v>979</v>
      </c>
      <c r="B981" s="1" t="s">
        <v>172</v>
      </c>
      <c r="C981" s="1">
        <v>105547</v>
      </c>
      <c r="D981" s="27">
        <v>105547</v>
      </c>
      <c r="E981" s="1" t="s">
        <v>946</v>
      </c>
      <c r="F981" s="34" t="s">
        <v>1171</v>
      </c>
      <c r="G981" s="34" t="s">
        <v>162</v>
      </c>
      <c r="H981" s="30">
        <v>45163</v>
      </c>
      <c r="I981" s="30" t="s">
        <v>39</v>
      </c>
      <c r="J981" s="30" t="s">
        <v>39</v>
      </c>
      <c r="K981" s="42">
        <f t="shared" ca="1" si="91"/>
        <v>139</v>
      </c>
      <c r="L981" s="44" t="str">
        <f t="shared" si="92"/>
        <v>Billable</v>
      </c>
      <c r="M981" s="34" t="s">
        <v>124</v>
      </c>
      <c r="N981" s="1" t="s">
        <v>41</v>
      </c>
      <c r="O981" s="1" t="s">
        <v>42</v>
      </c>
      <c r="P981" s="1"/>
      <c r="Q981" s="1"/>
      <c r="R981" s="1" t="s">
        <v>43</v>
      </c>
      <c r="S981" s="33" t="s">
        <v>144</v>
      </c>
      <c r="T981" s="47" t="s">
        <v>965</v>
      </c>
      <c r="U981" s="47" t="s">
        <v>20</v>
      </c>
      <c r="V981" s="47" t="s">
        <v>20</v>
      </c>
      <c r="W981" s="47" t="s">
        <v>965</v>
      </c>
      <c r="X981" s="47" t="s">
        <v>965</v>
      </c>
      <c r="Y981" s="47" t="s">
        <v>965</v>
      </c>
      <c r="Z981" s="47" t="s">
        <v>965</v>
      </c>
      <c r="AA981" s="47" t="s">
        <v>965</v>
      </c>
      <c r="AB981" s="47" t="s">
        <v>20</v>
      </c>
      <c r="AC981" s="47" t="s">
        <v>20</v>
      </c>
      <c r="AD981" s="47" t="s">
        <v>965</v>
      </c>
      <c r="AE981" s="47" t="s">
        <v>965</v>
      </c>
      <c r="AF981" s="47" t="s">
        <v>965</v>
      </c>
      <c r="AG981" s="47" t="s">
        <v>965</v>
      </c>
      <c r="AH981" s="47" t="s">
        <v>965</v>
      </c>
      <c r="AI981" s="47" t="s">
        <v>20</v>
      </c>
      <c r="AJ981" s="47" t="s">
        <v>20</v>
      </c>
      <c r="AK981" s="47" t="s">
        <v>965</v>
      </c>
      <c r="AL981" s="47" t="s">
        <v>965</v>
      </c>
      <c r="AM981" s="47" t="s">
        <v>965</v>
      </c>
      <c r="AN981" s="47" t="s">
        <v>22</v>
      </c>
      <c r="AO981" s="47" t="s">
        <v>965</v>
      </c>
      <c r="AP981" s="47" t="s">
        <v>20</v>
      </c>
      <c r="AQ981" s="47" t="s">
        <v>20</v>
      </c>
      <c r="AR981" s="47" t="s">
        <v>20</v>
      </c>
      <c r="AS981" s="47" t="s">
        <v>965</v>
      </c>
      <c r="AT981" s="47" t="s">
        <v>965</v>
      </c>
      <c r="AU981" s="47" t="s">
        <v>967</v>
      </c>
      <c r="AV981" s="47" t="s">
        <v>967</v>
      </c>
      <c r="AW981" s="47" t="s">
        <v>20</v>
      </c>
      <c r="AX981" s="47" t="s">
        <v>20</v>
      </c>
      <c r="AY981" s="42">
        <f>COUNTIFS($T981:$AX981,"P")</f>
        <v>17</v>
      </c>
      <c r="AZ981" s="42">
        <f>COUNTIFS($T981:$AX981,"HD")/2</f>
        <v>0</v>
      </c>
      <c r="BA981" s="42">
        <f>COUNTIFS($T981:$AX981,"DO")</f>
        <v>11</v>
      </c>
      <c r="BB981" s="1">
        <f>COUNTIFS($T981:$AX981,"UPL")</f>
        <v>0</v>
      </c>
      <c r="BC981" s="42">
        <f>COUNTIFS($T981:$AX981,"LWP")</f>
        <v>1</v>
      </c>
      <c r="BD981" s="42">
        <f>SUM(COUNTIFS($T981:$AX981,{"PAT","MAT"}))</f>
        <v>0</v>
      </c>
      <c r="BE981" s="42">
        <f>COUNTIFS($T981:$AX981,"HO")</f>
        <v>0</v>
      </c>
      <c r="BF981" s="42">
        <f>COUNTIFS($T981:$AX981,"NA")</f>
        <v>0</v>
      </c>
      <c r="BG981" s="42">
        <f>COUNTIFS($T981:$AX981,"PL")</f>
        <v>0</v>
      </c>
      <c r="BH981" s="42">
        <f>COUNTIFS($T981:$AX981,"CL")</f>
        <v>2</v>
      </c>
      <c r="BI981" s="42">
        <f>COUNTIFS($T981:$AX981,"BL")</f>
        <v>0</v>
      </c>
      <c r="BJ981" s="42">
        <f>COUNTIFS($T981:$AX981,"CO")</f>
        <v>0</v>
      </c>
      <c r="BK981" s="42">
        <f t="shared" si="93"/>
        <v>2</v>
      </c>
      <c r="BL981" s="42">
        <f t="shared" si="94"/>
        <v>1</v>
      </c>
      <c r="BM981" s="42">
        <f t="shared" si="95"/>
        <v>1</v>
      </c>
      <c r="BN981" s="42">
        <f>SUM(AY981:BJ981)+SUM(COUNTIFS(Q981:AX981,{"TERM","RESIGNED"}))</f>
        <v>31</v>
      </c>
      <c r="BO981" s="1" t="s">
        <v>45</v>
      </c>
      <c r="BP981" s="42" t="s">
        <v>1021</v>
      </c>
      <c r="BQ981" s="34"/>
    </row>
    <row r="982" spans="1:69" x14ac:dyDescent="0.25">
      <c r="A982" s="32">
        <f t="shared" si="96"/>
        <v>980</v>
      </c>
      <c r="B982" s="1" t="s">
        <v>172</v>
      </c>
      <c r="C982" s="1">
        <v>105548</v>
      </c>
      <c r="D982" s="27">
        <v>105548</v>
      </c>
      <c r="E982" s="1" t="s">
        <v>946</v>
      </c>
      <c r="F982" s="34" t="s">
        <v>1172</v>
      </c>
      <c r="G982" s="34" t="s">
        <v>162</v>
      </c>
      <c r="H982" s="30">
        <v>45163</v>
      </c>
      <c r="I982" s="30" t="s">
        <v>39</v>
      </c>
      <c r="J982" s="30" t="s">
        <v>39</v>
      </c>
      <c r="K982" s="42">
        <f t="shared" ca="1" si="91"/>
        <v>139</v>
      </c>
      <c r="L982" s="44" t="str">
        <f t="shared" si="92"/>
        <v>Billable</v>
      </c>
      <c r="M982" s="34" t="s">
        <v>124</v>
      </c>
      <c r="N982" s="1" t="s">
        <v>41</v>
      </c>
      <c r="O982" s="1" t="s">
        <v>42</v>
      </c>
      <c r="P982" s="1"/>
      <c r="Q982" s="1"/>
      <c r="R982" s="1" t="s">
        <v>43</v>
      </c>
      <c r="S982" s="33" t="s">
        <v>163</v>
      </c>
      <c r="T982" s="47" t="s">
        <v>965</v>
      </c>
      <c r="U982" s="47" t="s">
        <v>20</v>
      </c>
      <c r="V982" s="47" t="s">
        <v>20</v>
      </c>
      <c r="W982" s="47" t="s">
        <v>965</v>
      </c>
      <c r="X982" s="47" t="s">
        <v>965</v>
      </c>
      <c r="Y982" s="47" t="s">
        <v>965</v>
      </c>
      <c r="Z982" s="47" t="s">
        <v>965</v>
      </c>
      <c r="AA982" s="47" t="s">
        <v>965</v>
      </c>
      <c r="AB982" s="47" t="s">
        <v>20</v>
      </c>
      <c r="AC982" s="47" t="s">
        <v>20</v>
      </c>
      <c r="AD982" s="47" t="s">
        <v>965</v>
      </c>
      <c r="AE982" s="47" t="s">
        <v>967</v>
      </c>
      <c r="AF982" s="47" t="s">
        <v>965</v>
      </c>
      <c r="AG982" s="47" t="s">
        <v>967</v>
      </c>
      <c r="AH982" s="47" t="s">
        <v>965</v>
      </c>
      <c r="AI982" s="47" t="s">
        <v>20</v>
      </c>
      <c r="AJ982" s="47" t="s">
        <v>20</v>
      </c>
      <c r="AK982" s="47" t="s">
        <v>967</v>
      </c>
      <c r="AL982" s="47" t="s">
        <v>965</v>
      </c>
      <c r="AM982" s="47" t="s">
        <v>965</v>
      </c>
      <c r="AN982" s="47" t="s">
        <v>965</v>
      </c>
      <c r="AO982" s="47" t="s">
        <v>965</v>
      </c>
      <c r="AP982" s="47" t="s">
        <v>20</v>
      </c>
      <c r="AQ982" s="47" t="s">
        <v>20</v>
      </c>
      <c r="AR982" s="47" t="s">
        <v>20</v>
      </c>
      <c r="AS982" s="47" t="s">
        <v>965</v>
      </c>
      <c r="AT982" s="47" t="s">
        <v>965</v>
      </c>
      <c r="AU982" s="47" t="s">
        <v>965</v>
      </c>
      <c r="AV982" s="47" t="s">
        <v>967</v>
      </c>
      <c r="AW982" s="47" t="s">
        <v>20</v>
      </c>
      <c r="AX982" s="47" t="s">
        <v>20</v>
      </c>
      <c r="AY982" s="42">
        <f>COUNTIFS($T982:$AX982,"P")</f>
        <v>16</v>
      </c>
      <c r="AZ982" s="42">
        <f>COUNTIFS($T982:$AX982,"HD")/2</f>
        <v>0</v>
      </c>
      <c r="BA982" s="42">
        <f>COUNTIFS($T982:$AX982,"DO")</f>
        <v>11</v>
      </c>
      <c r="BB982" s="1">
        <f>COUNTIFS($T982:$AX982,"UPL")</f>
        <v>0</v>
      </c>
      <c r="BC982" s="42">
        <f>COUNTIFS($T982:$AX982,"LWP")</f>
        <v>0</v>
      </c>
      <c r="BD982" s="42">
        <f>SUM(COUNTIFS($T982:$AX982,{"PAT","MAT"}))</f>
        <v>0</v>
      </c>
      <c r="BE982" s="42">
        <f>COUNTIFS($T982:$AX982,"HO")</f>
        <v>0</v>
      </c>
      <c r="BF982" s="42">
        <f>COUNTIFS($T982:$AX982,"NA")</f>
        <v>0</v>
      </c>
      <c r="BG982" s="42">
        <f>COUNTIFS($T982:$AX982,"PL")</f>
        <v>0</v>
      </c>
      <c r="BH982" s="42">
        <f>COUNTIFS($T982:$AX982,"CL")</f>
        <v>4</v>
      </c>
      <c r="BI982" s="42">
        <f>COUNTIFS($T982:$AX982,"BL")</f>
        <v>0</v>
      </c>
      <c r="BJ982" s="42">
        <f>COUNTIFS($T982:$AX982,"CO")</f>
        <v>0</v>
      </c>
      <c r="BK982" s="42">
        <f t="shared" si="93"/>
        <v>4</v>
      </c>
      <c r="BL982" s="42">
        <f t="shared" si="94"/>
        <v>0</v>
      </c>
      <c r="BM982" s="42">
        <f t="shared" si="95"/>
        <v>1</v>
      </c>
      <c r="BN982" s="42">
        <f>SUM(AY982:BJ982)+SUM(COUNTIFS(Q982:AX982,{"TERM","RESIGNED"}))</f>
        <v>31</v>
      </c>
      <c r="BO982" s="1" t="s">
        <v>45</v>
      </c>
      <c r="BP982" s="42" t="s">
        <v>1020</v>
      </c>
      <c r="BQ982" s="34"/>
    </row>
    <row r="983" spans="1:69" x14ac:dyDescent="0.25">
      <c r="A983" s="32">
        <f t="shared" si="96"/>
        <v>981</v>
      </c>
      <c r="B983" s="1" t="s">
        <v>172</v>
      </c>
      <c r="C983" s="1">
        <v>105549</v>
      </c>
      <c r="D983" s="27">
        <v>105549</v>
      </c>
      <c r="E983" s="1" t="s">
        <v>945</v>
      </c>
      <c r="F983" s="34" t="s">
        <v>1173</v>
      </c>
      <c r="G983" s="34" t="s">
        <v>162</v>
      </c>
      <c r="H983" s="30">
        <v>45163</v>
      </c>
      <c r="I983" s="30" t="s">
        <v>39</v>
      </c>
      <c r="J983" s="30" t="s">
        <v>39</v>
      </c>
      <c r="K983" s="42">
        <f t="shared" ca="1" si="91"/>
        <v>139</v>
      </c>
      <c r="L983" s="44" t="str">
        <f t="shared" si="92"/>
        <v>Billable</v>
      </c>
      <c r="M983" s="34" t="s">
        <v>124</v>
      </c>
      <c r="N983" s="1" t="s">
        <v>41</v>
      </c>
      <c r="O983" s="1" t="s">
        <v>42</v>
      </c>
      <c r="P983" s="1"/>
      <c r="Q983" s="1"/>
      <c r="R983" s="1" t="s">
        <v>43</v>
      </c>
      <c r="S983" s="33" t="s">
        <v>163</v>
      </c>
      <c r="T983" s="47" t="s">
        <v>965</v>
      </c>
      <c r="U983" s="47" t="s">
        <v>20</v>
      </c>
      <c r="V983" s="47" t="s">
        <v>20</v>
      </c>
      <c r="W983" s="47" t="s">
        <v>965</v>
      </c>
      <c r="X983" s="47" t="s">
        <v>965</v>
      </c>
      <c r="Y983" s="47" t="s">
        <v>965</v>
      </c>
      <c r="Z983" s="47" t="s">
        <v>967</v>
      </c>
      <c r="AA983" s="47" t="s">
        <v>967</v>
      </c>
      <c r="AB983" s="47" t="s">
        <v>20</v>
      </c>
      <c r="AC983" s="47" t="s">
        <v>20</v>
      </c>
      <c r="AD983" s="47" t="s">
        <v>967</v>
      </c>
      <c r="AE983" s="47" t="s">
        <v>965</v>
      </c>
      <c r="AF983" s="47" t="s">
        <v>965</v>
      </c>
      <c r="AG983" s="47" t="s">
        <v>965</v>
      </c>
      <c r="AH983" s="47" t="s">
        <v>965</v>
      </c>
      <c r="AI983" s="47" t="s">
        <v>20</v>
      </c>
      <c r="AJ983" s="47" t="s">
        <v>20</v>
      </c>
      <c r="AK983" s="47" t="s">
        <v>968</v>
      </c>
      <c r="AL983" s="47" t="s">
        <v>965</v>
      </c>
      <c r="AM983" s="47" t="s">
        <v>965</v>
      </c>
      <c r="AN983" s="47" t="s">
        <v>965</v>
      </c>
      <c r="AO983" s="47" t="s">
        <v>965</v>
      </c>
      <c r="AP983" s="47" t="s">
        <v>20</v>
      </c>
      <c r="AQ983" s="47" t="s">
        <v>20</v>
      </c>
      <c r="AR983" s="47" t="s">
        <v>20</v>
      </c>
      <c r="AS983" s="47" t="s">
        <v>966</v>
      </c>
      <c r="AT983" s="47" t="s">
        <v>965</v>
      </c>
      <c r="AU983" s="47" t="s">
        <v>968</v>
      </c>
      <c r="AV983" s="47" t="s">
        <v>967</v>
      </c>
      <c r="AW983" s="47" t="s">
        <v>20</v>
      </c>
      <c r="AX983" s="47" t="s">
        <v>20</v>
      </c>
      <c r="AY983" s="42">
        <f>COUNTIFS($T983:$AX983,"P")</f>
        <v>13</v>
      </c>
      <c r="AZ983" s="42">
        <f>COUNTIFS($T983:$AX983,"HD")/2</f>
        <v>0.5</v>
      </c>
      <c r="BA983" s="42">
        <f>COUNTIFS($T983:$AX983,"DO")</f>
        <v>11</v>
      </c>
      <c r="BB983" s="1">
        <f>COUNTIFS($T983:$AX983,"UPL")</f>
        <v>0</v>
      </c>
      <c r="BC983" s="42">
        <f>COUNTIFS($T983:$AX983,"LWP")</f>
        <v>0</v>
      </c>
      <c r="BD983" s="42">
        <f>SUM(COUNTIFS($T983:$AX983,{"PAT","MAT"}))</f>
        <v>0</v>
      </c>
      <c r="BE983" s="42">
        <f>COUNTIFS($T983:$AX983,"HO")</f>
        <v>0</v>
      </c>
      <c r="BF983" s="42">
        <f>COUNTIFS($T983:$AX983,"NA")</f>
        <v>0</v>
      </c>
      <c r="BG983" s="42">
        <f>COUNTIFS($T983:$AX983,"PL")</f>
        <v>2</v>
      </c>
      <c r="BH983" s="42">
        <f>COUNTIFS($T983:$AX983,"CL")</f>
        <v>4</v>
      </c>
      <c r="BI983" s="42">
        <f>COUNTIFS($T983:$AX983,"BL")</f>
        <v>0</v>
      </c>
      <c r="BJ983" s="42">
        <f>COUNTIFS($T983:$AX983,"CO")</f>
        <v>0</v>
      </c>
      <c r="BK983" s="42">
        <f t="shared" si="93"/>
        <v>6</v>
      </c>
      <c r="BL983" s="42">
        <f t="shared" si="94"/>
        <v>0</v>
      </c>
      <c r="BM983" s="42">
        <f t="shared" si="95"/>
        <v>1</v>
      </c>
      <c r="BN983" s="42">
        <f>SUM(AY983:BJ983)+SUM(COUNTIFS(Q983:AX983,{"TERM","RESIGNED"}))</f>
        <v>30.5</v>
      </c>
      <c r="BO983" s="1" t="s">
        <v>45</v>
      </c>
      <c r="BP983" s="42" t="s">
        <v>1020</v>
      </c>
      <c r="BQ983" s="34"/>
    </row>
    <row r="984" spans="1:69" x14ac:dyDescent="0.25">
      <c r="A984" s="32">
        <f t="shared" si="96"/>
        <v>982</v>
      </c>
      <c r="B984" s="1" t="s">
        <v>172</v>
      </c>
      <c r="C984" s="1">
        <v>105551</v>
      </c>
      <c r="D984" s="27">
        <v>105551</v>
      </c>
      <c r="E984" s="1" t="s">
        <v>946</v>
      </c>
      <c r="F984" s="34" t="s">
        <v>1174</v>
      </c>
      <c r="G984" s="34" t="s">
        <v>162</v>
      </c>
      <c r="H984" s="30">
        <v>45163</v>
      </c>
      <c r="I984" s="30" t="s">
        <v>39</v>
      </c>
      <c r="J984" s="30" t="s">
        <v>39</v>
      </c>
      <c r="K984" s="42">
        <f t="shared" ca="1" si="91"/>
        <v>139</v>
      </c>
      <c r="L984" s="44" t="str">
        <f t="shared" si="92"/>
        <v>Billable</v>
      </c>
      <c r="M984" s="34" t="s">
        <v>124</v>
      </c>
      <c r="N984" s="1" t="s">
        <v>41</v>
      </c>
      <c r="O984" s="1" t="s">
        <v>42</v>
      </c>
      <c r="P984" s="1"/>
      <c r="Q984" s="1"/>
      <c r="R984" s="1" t="s">
        <v>43</v>
      </c>
      <c r="S984" s="33" t="s">
        <v>165</v>
      </c>
      <c r="T984" s="47" t="s">
        <v>965</v>
      </c>
      <c r="U984" s="47" t="s">
        <v>20</v>
      </c>
      <c r="V984" s="47" t="s">
        <v>20</v>
      </c>
      <c r="W984" s="47" t="s">
        <v>967</v>
      </c>
      <c r="X984" s="47" t="s">
        <v>967</v>
      </c>
      <c r="Y984" s="47" t="s">
        <v>968</v>
      </c>
      <c r="Z984" s="47" t="s">
        <v>965</v>
      </c>
      <c r="AA984" s="47" t="s">
        <v>965</v>
      </c>
      <c r="AB984" s="47" t="s">
        <v>20</v>
      </c>
      <c r="AC984" s="47" t="s">
        <v>20</v>
      </c>
      <c r="AD984" s="47" t="s">
        <v>968</v>
      </c>
      <c r="AE984" s="47" t="s">
        <v>965</v>
      </c>
      <c r="AF984" s="47" t="s">
        <v>965</v>
      </c>
      <c r="AG984" s="47" t="s">
        <v>965</v>
      </c>
      <c r="AH984" s="47" t="s">
        <v>965</v>
      </c>
      <c r="AI984" s="47" t="s">
        <v>20</v>
      </c>
      <c r="AJ984" s="47" t="s">
        <v>20</v>
      </c>
      <c r="AK984" s="47" t="s">
        <v>965</v>
      </c>
      <c r="AL984" s="47" t="s">
        <v>965</v>
      </c>
      <c r="AM984" s="47" t="s">
        <v>965</v>
      </c>
      <c r="AN984" s="47" t="s">
        <v>965</v>
      </c>
      <c r="AO984" s="47" t="s">
        <v>965</v>
      </c>
      <c r="AP984" s="47" t="s">
        <v>20</v>
      </c>
      <c r="AQ984" s="47" t="s">
        <v>20</v>
      </c>
      <c r="AR984" s="47" t="s">
        <v>20</v>
      </c>
      <c r="AS984" s="47" t="s">
        <v>965</v>
      </c>
      <c r="AT984" s="47" t="s">
        <v>965</v>
      </c>
      <c r="AU984" s="47" t="s">
        <v>965</v>
      </c>
      <c r="AV984" s="47" t="s">
        <v>967</v>
      </c>
      <c r="AW984" s="47" t="s">
        <v>20</v>
      </c>
      <c r="AX984" s="47" t="s">
        <v>20</v>
      </c>
      <c r="AY984" s="42">
        <f>COUNTIFS($T984:$AX984,"P")</f>
        <v>15</v>
      </c>
      <c r="AZ984" s="42">
        <f>COUNTIFS($T984:$AX984,"HD")/2</f>
        <v>0</v>
      </c>
      <c r="BA984" s="42">
        <f>COUNTIFS($T984:$AX984,"DO")</f>
        <v>11</v>
      </c>
      <c r="BB984" s="1">
        <f>COUNTIFS($T984:$AX984,"UPL")</f>
        <v>0</v>
      </c>
      <c r="BC984" s="42">
        <f>COUNTIFS($T984:$AX984,"LWP")</f>
        <v>0</v>
      </c>
      <c r="BD984" s="42">
        <f>SUM(COUNTIFS($T984:$AX984,{"PAT","MAT"}))</f>
        <v>0</v>
      </c>
      <c r="BE984" s="42">
        <f>COUNTIFS($T984:$AX984,"HO")</f>
        <v>0</v>
      </c>
      <c r="BF984" s="42">
        <f>COUNTIFS($T984:$AX984,"NA")</f>
        <v>0</v>
      </c>
      <c r="BG984" s="42">
        <f>COUNTIFS($T984:$AX984,"PL")</f>
        <v>2</v>
      </c>
      <c r="BH984" s="42">
        <f>COUNTIFS($T984:$AX984,"CL")</f>
        <v>3</v>
      </c>
      <c r="BI984" s="42">
        <f>COUNTIFS($T984:$AX984,"BL")</f>
        <v>0</v>
      </c>
      <c r="BJ984" s="42">
        <f>COUNTIFS($T984:$AX984,"CO")</f>
        <v>0</v>
      </c>
      <c r="BK984" s="42">
        <f t="shared" si="93"/>
        <v>5</v>
      </c>
      <c r="BL984" s="42">
        <f t="shared" si="94"/>
        <v>0</v>
      </c>
      <c r="BM984" s="42">
        <f t="shared" si="95"/>
        <v>1</v>
      </c>
      <c r="BN984" s="42">
        <f>SUM(AY984:BJ984)+SUM(COUNTIFS(Q984:AX984,{"TERM","RESIGNED"}))</f>
        <v>31</v>
      </c>
      <c r="BO984" s="1" t="s">
        <v>45</v>
      </c>
      <c r="BP984" s="42" t="s">
        <v>1020</v>
      </c>
      <c r="BQ984" s="34"/>
    </row>
    <row r="985" spans="1:69" x14ac:dyDescent="0.25">
      <c r="A985" s="32">
        <f t="shared" si="96"/>
        <v>983</v>
      </c>
      <c r="B985" s="1" t="s">
        <v>172</v>
      </c>
      <c r="C985" s="1">
        <v>105552</v>
      </c>
      <c r="D985" s="27">
        <v>105552</v>
      </c>
      <c r="E985" s="1" t="s">
        <v>945</v>
      </c>
      <c r="F985" s="34" t="s">
        <v>1175</v>
      </c>
      <c r="G985" s="34" t="s">
        <v>162</v>
      </c>
      <c r="H985" s="30">
        <v>45163</v>
      </c>
      <c r="I985" s="30" t="s">
        <v>39</v>
      </c>
      <c r="J985" s="30" t="s">
        <v>39</v>
      </c>
      <c r="K985" s="42">
        <f t="shared" ca="1" si="91"/>
        <v>139</v>
      </c>
      <c r="L985" s="44" t="str">
        <f t="shared" si="92"/>
        <v>Billable</v>
      </c>
      <c r="M985" s="34" t="s">
        <v>124</v>
      </c>
      <c r="N985" s="1" t="s">
        <v>41</v>
      </c>
      <c r="O985" s="1" t="s">
        <v>42</v>
      </c>
      <c r="P985" s="1"/>
      <c r="Q985" s="1"/>
      <c r="R985" s="1" t="s">
        <v>43</v>
      </c>
      <c r="S985" s="33" t="s">
        <v>165</v>
      </c>
      <c r="T985" s="47" t="s">
        <v>965</v>
      </c>
      <c r="U985" s="47" t="s">
        <v>20</v>
      </c>
      <c r="V985" s="47" t="s">
        <v>20</v>
      </c>
      <c r="W985" s="47" t="s">
        <v>965</v>
      </c>
      <c r="X985" s="47" t="s">
        <v>965</v>
      </c>
      <c r="Y985" s="47" t="s">
        <v>965</v>
      </c>
      <c r="Z985" s="47" t="s">
        <v>965</v>
      </c>
      <c r="AA985" s="47" t="s">
        <v>965</v>
      </c>
      <c r="AB985" s="47" t="s">
        <v>20</v>
      </c>
      <c r="AC985" s="47" t="s">
        <v>20</v>
      </c>
      <c r="AD985" s="47" t="s">
        <v>965</v>
      </c>
      <c r="AE985" s="47" t="s">
        <v>965</v>
      </c>
      <c r="AF985" s="47" t="s">
        <v>965</v>
      </c>
      <c r="AG985" s="47" t="s">
        <v>965</v>
      </c>
      <c r="AH985" s="47" t="s">
        <v>965</v>
      </c>
      <c r="AI985" s="47" t="s">
        <v>20</v>
      </c>
      <c r="AJ985" s="47" t="s">
        <v>20</v>
      </c>
      <c r="AK985" s="47" t="s">
        <v>965</v>
      </c>
      <c r="AL985" s="47" t="s">
        <v>965</v>
      </c>
      <c r="AM985" s="47" t="s">
        <v>965</v>
      </c>
      <c r="AN985" s="47" t="s">
        <v>965</v>
      </c>
      <c r="AO985" s="47" t="s">
        <v>965</v>
      </c>
      <c r="AP985" s="47" t="s">
        <v>20</v>
      </c>
      <c r="AQ985" s="47" t="s">
        <v>20</v>
      </c>
      <c r="AR985" s="47" t="s">
        <v>20</v>
      </c>
      <c r="AS985" s="47" t="s">
        <v>967</v>
      </c>
      <c r="AT985" s="47" t="s">
        <v>965</v>
      </c>
      <c r="AU985" s="47" t="s">
        <v>965</v>
      </c>
      <c r="AV985" s="47" t="s">
        <v>967</v>
      </c>
      <c r="AW985" s="47" t="s">
        <v>20</v>
      </c>
      <c r="AX985" s="47" t="s">
        <v>20</v>
      </c>
      <c r="AY985" s="42">
        <f>COUNTIFS($T985:$AX985,"P")</f>
        <v>18</v>
      </c>
      <c r="AZ985" s="42">
        <f>COUNTIFS($T985:$AX985,"HD")/2</f>
        <v>0</v>
      </c>
      <c r="BA985" s="42">
        <f>COUNTIFS($T985:$AX985,"DO")</f>
        <v>11</v>
      </c>
      <c r="BB985" s="1">
        <f>COUNTIFS($T985:$AX985,"UPL")</f>
        <v>0</v>
      </c>
      <c r="BC985" s="42">
        <f>COUNTIFS($T985:$AX985,"LWP")</f>
        <v>0</v>
      </c>
      <c r="BD985" s="42">
        <f>SUM(COUNTIFS($T985:$AX985,{"PAT","MAT"}))</f>
        <v>0</v>
      </c>
      <c r="BE985" s="42">
        <f>COUNTIFS($T985:$AX985,"HO")</f>
        <v>0</v>
      </c>
      <c r="BF985" s="42">
        <f>COUNTIFS($T985:$AX985,"NA")</f>
        <v>0</v>
      </c>
      <c r="BG985" s="42">
        <f>COUNTIFS($T985:$AX985,"PL")</f>
        <v>0</v>
      </c>
      <c r="BH985" s="42">
        <f>COUNTIFS($T985:$AX985,"CL")</f>
        <v>2</v>
      </c>
      <c r="BI985" s="42">
        <f>COUNTIFS($T985:$AX985,"BL")</f>
        <v>0</v>
      </c>
      <c r="BJ985" s="42">
        <f>COUNTIFS($T985:$AX985,"CO")</f>
        <v>0</v>
      </c>
      <c r="BK985" s="42">
        <f t="shared" si="93"/>
        <v>2</v>
      </c>
      <c r="BL985" s="42">
        <f t="shared" si="94"/>
        <v>1</v>
      </c>
      <c r="BM985" s="42">
        <f t="shared" si="95"/>
        <v>1</v>
      </c>
      <c r="BN985" s="42">
        <f>SUM(AY985:BJ985)+SUM(COUNTIFS(Q985:AX985,{"TERM","RESIGNED"}))</f>
        <v>31</v>
      </c>
      <c r="BO985" s="1" t="s">
        <v>45</v>
      </c>
      <c r="BP985" s="42" t="s">
        <v>1020</v>
      </c>
      <c r="BQ985" s="34"/>
    </row>
    <row r="986" spans="1:69" x14ac:dyDescent="0.25">
      <c r="A986" s="32">
        <f t="shared" si="96"/>
        <v>984</v>
      </c>
      <c r="B986" s="1" t="s">
        <v>172</v>
      </c>
      <c r="C986" s="1">
        <v>105554</v>
      </c>
      <c r="D986" s="27">
        <v>105554</v>
      </c>
      <c r="E986" s="1" t="s">
        <v>945</v>
      </c>
      <c r="F986" s="34" t="s">
        <v>1211</v>
      </c>
      <c r="G986" s="34" t="s">
        <v>162</v>
      </c>
      <c r="H986" s="30">
        <v>45163</v>
      </c>
      <c r="I986" s="30" t="s">
        <v>39</v>
      </c>
      <c r="J986" s="30" t="s">
        <v>39</v>
      </c>
      <c r="K986" s="42">
        <f t="shared" ca="1" si="91"/>
        <v>139</v>
      </c>
      <c r="L986" s="44" t="str">
        <f t="shared" si="92"/>
        <v>Billable</v>
      </c>
      <c r="M986" s="34" t="s">
        <v>124</v>
      </c>
      <c r="N986" s="1" t="s">
        <v>41</v>
      </c>
      <c r="O986" s="1" t="s">
        <v>42</v>
      </c>
      <c r="P986" s="1"/>
      <c r="Q986" s="1"/>
      <c r="R986" s="1" t="s">
        <v>43</v>
      </c>
      <c r="S986" s="33" t="s">
        <v>165</v>
      </c>
      <c r="T986" s="47" t="s">
        <v>965</v>
      </c>
      <c r="U986" s="47" t="s">
        <v>20</v>
      </c>
      <c r="V986" s="47" t="s">
        <v>20</v>
      </c>
      <c r="W986" s="47" t="s">
        <v>967</v>
      </c>
      <c r="X986" s="47" t="s">
        <v>965</v>
      </c>
      <c r="Y986" s="47" t="s">
        <v>965</v>
      </c>
      <c r="Z986" s="47" t="s">
        <v>965</v>
      </c>
      <c r="AA986" s="47" t="s">
        <v>965</v>
      </c>
      <c r="AB986" s="47" t="s">
        <v>20</v>
      </c>
      <c r="AC986" s="47" t="s">
        <v>20</v>
      </c>
      <c r="AD986" s="47" t="s">
        <v>965</v>
      </c>
      <c r="AE986" s="47" t="s">
        <v>965</v>
      </c>
      <c r="AF986" s="47" t="s">
        <v>965</v>
      </c>
      <c r="AG986" s="47" t="s">
        <v>966</v>
      </c>
      <c r="AH986" s="47" t="s">
        <v>965</v>
      </c>
      <c r="AI986" s="47" t="s">
        <v>20</v>
      </c>
      <c r="AJ986" s="47" t="s">
        <v>20</v>
      </c>
      <c r="AK986" s="47" t="s">
        <v>965</v>
      </c>
      <c r="AL986" s="47" t="s">
        <v>965</v>
      </c>
      <c r="AM986" s="47" t="s">
        <v>965</v>
      </c>
      <c r="AN986" s="47" t="s">
        <v>965</v>
      </c>
      <c r="AO986" s="47" t="s">
        <v>965</v>
      </c>
      <c r="AP986" s="47" t="s">
        <v>20</v>
      </c>
      <c r="AQ986" s="47" t="s">
        <v>20</v>
      </c>
      <c r="AR986" s="47" t="s">
        <v>20</v>
      </c>
      <c r="AS986" s="47" t="s">
        <v>967</v>
      </c>
      <c r="AT986" s="47" t="s">
        <v>967</v>
      </c>
      <c r="AU986" s="47" t="s">
        <v>965</v>
      </c>
      <c r="AV986" s="47" t="s">
        <v>967</v>
      </c>
      <c r="AW986" s="47" t="s">
        <v>20</v>
      </c>
      <c r="AX986" s="47" t="s">
        <v>20</v>
      </c>
      <c r="AY986" s="42">
        <f>COUNTIFS($T986:$AX986,"P")</f>
        <v>15</v>
      </c>
      <c r="AZ986" s="42">
        <f>COUNTIFS($T986:$AX986,"HD")/2</f>
        <v>0.5</v>
      </c>
      <c r="BA986" s="42">
        <f>COUNTIFS($T986:$AX986,"DO")</f>
        <v>11</v>
      </c>
      <c r="BB986" s="1">
        <f>COUNTIFS($T986:$AX986,"UPL")</f>
        <v>0</v>
      </c>
      <c r="BC986" s="42">
        <f>COUNTIFS($T986:$AX986,"LWP")</f>
        <v>0</v>
      </c>
      <c r="BD986" s="42">
        <f>SUM(COUNTIFS($T986:$AX986,{"PAT","MAT"}))</f>
        <v>0</v>
      </c>
      <c r="BE986" s="42">
        <f>COUNTIFS($T986:$AX986,"HO")</f>
        <v>0</v>
      </c>
      <c r="BF986" s="42">
        <f>COUNTIFS($T986:$AX986,"NA")</f>
        <v>0</v>
      </c>
      <c r="BG986" s="42">
        <f>COUNTIFS($T986:$AX986,"PL")</f>
        <v>0</v>
      </c>
      <c r="BH986" s="42">
        <f>COUNTIFS($T986:$AX986,"CL")</f>
        <v>4</v>
      </c>
      <c r="BI986" s="42">
        <f>COUNTIFS($T986:$AX986,"BL")</f>
        <v>0</v>
      </c>
      <c r="BJ986" s="42">
        <f>COUNTIFS($T986:$AX986,"CO")</f>
        <v>0</v>
      </c>
      <c r="BK986" s="42">
        <f t="shared" si="93"/>
        <v>4</v>
      </c>
      <c r="BL986" s="42">
        <f t="shared" si="94"/>
        <v>0</v>
      </c>
      <c r="BM986" s="42">
        <f t="shared" si="95"/>
        <v>1</v>
      </c>
      <c r="BN986" s="42">
        <f>SUM(AY986:BJ986)+SUM(COUNTIFS(Q986:AX986,{"TERM","RESIGNED"}))</f>
        <v>30.5</v>
      </c>
      <c r="BO986" s="1" t="s">
        <v>45</v>
      </c>
      <c r="BP986" s="42" t="s">
        <v>1020</v>
      </c>
      <c r="BQ986" s="34"/>
    </row>
    <row r="987" spans="1:69" x14ac:dyDescent="0.25">
      <c r="A987" s="32">
        <f t="shared" si="96"/>
        <v>985</v>
      </c>
      <c r="B987" s="1" t="s">
        <v>172</v>
      </c>
      <c r="C987" s="1">
        <v>105558</v>
      </c>
      <c r="D987" s="27">
        <v>105558</v>
      </c>
      <c r="E987" s="1" t="s">
        <v>946</v>
      </c>
      <c r="F987" s="34" t="s">
        <v>1176</v>
      </c>
      <c r="G987" s="34" t="s">
        <v>186</v>
      </c>
      <c r="H987" s="30">
        <v>45163</v>
      </c>
      <c r="I987" s="30" t="s">
        <v>39</v>
      </c>
      <c r="J987" s="30" t="s">
        <v>39</v>
      </c>
      <c r="K987" s="42">
        <f t="shared" ca="1" si="91"/>
        <v>139</v>
      </c>
      <c r="L987" s="44" t="str">
        <f t="shared" si="92"/>
        <v>Billable</v>
      </c>
      <c r="M987" s="34" t="s">
        <v>187</v>
      </c>
      <c r="N987" s="1" t="s">
        <v>41</v>
      </c>
      <c r="O987" s="1" t="s">
        <v>42</v>
      </c>
      <c r="P987" s="1"/>
      <c r="Q987" s="1"/>
      <c r="R987" s="1" t="s">
        <v>43</v>
      </c>
      <c r="S987" s="33" t="s">
        <v>248</v>
      </c>
      <c r="T987" s="47" t="s">
        <v>967</v>
      </c>
      <c r="U987" s="47" t="s">
        <v>20</v>
      </c>
      <c r="V987" s="47" t="s">
        <v>20</v>
      </c>
      <c r="W987" s="47" t="s">
        <v>967</v>
      </c>
      <c r="X987" s="47" t="s">
        <v>965</v>
      </c>
      <c r="Y987" s="47" t="s">
        <v>965</v>
      </c>
      <c r="Z987" s="47" t="s">
        <v>965</v>
      </c>
      <c r="AA987" s="47" t="s">
        <v>965</v>
      </c>
      <c r="AB987" s="47" t="s">
        <v>20</v>
      </c>
      <c r="AC987" s="47" t="s">
        <v>20</v>
      </c>
      <c r="AD987" s="47" t="s">
        <v>965</v>
      </c>
      <c r="AE987" s="47" t="s">
        <v>965</v>
      </c>
      <c r="AF987" s="47" t="s">
        <v>965</v>
      </c>
      <c r="AG987" s="47" t="s">
        <v>965</v>
      </c>
      <c r="AH987" s="47" t="s">
        <v>965</v>
      </c>
      <c r="AI987" s="47" t="s">
        <v>20</v>
      </c>
      <c r="AJ987" s="47" t="s">
        <v>20</v>
      </c>
      <c r="AK987" s="47" t="s">
        <v>965</v>
      </c>
      <c r="AL987" s="47" t="s">
        <v>965</v>
      </c>
      <c r="AM987" s="47" t="s">
        <v>965</v>
      </c>
      <c r="AN987" s="47" t="s">
        <v>967</v>
      </c>
      <c r="AO987" s="47" t="s">
        <v>967</v>
      </c>
      <c r="AP987" s="47" t="s">
        <v>20</v>
      </c>
      <c r="AQ987" s="47" t="s">
        <v>20</v>
      </c>
      <c r="AR987" s="47" t="s">
        <v>20</v>
      </c>
      <c r="AS987" s="47" t="s">
        <v>965</v>
      </c>
      <c r="AT987" s="47" t="s">
        <v>965</v>
      </c>
      <c r="AU987" s="47" t="s">
        <v>965</v>
      </c>
      <c r="AV987" s="47" t="s">
        <v>965</v>
      </c>
      <c r="AW987" s="47" t="s">
        <v>20</v>
      </c>
      <c r="AX987" s="47" t="s">
        <v>20</v>
      </c>
      <c r="AY987" s="42">
        <f>COUNTIFS($T987:$AX987,"P")</f>
        <v>16</v>
      </c>
      <c r="AZ987" s="42">
        <f>COUNTIFS($T987:$AX987,"HD")/2</f>
        <v>0</v>
      </c>
      <c r="BA987" s="42">
        <f>COUNTIFS($T987:$AX987,"DO")</f>
        <v>11</v>
      </c>
      <c r="BB987" s="1">
        <f>COUNTIFS($T987:$AX987,"UPL")</f>
        <v>0</v>
      </c>
      <c r="BC987" s="42">
        <f>COUNTIFS($T987:$AX987,"LWP")</f>
        <v>0</v>
      </c>
      <c r="BD987" s="42">
        <f>SUM(COUNTIFS($T987:$AX987,{"PAT","MAT"}))</f>
        <v>0</v>
      </c>
      <c r="BE987" s="42">
        <f>COUNTIFS($T987:$AX987,"HO")</f>
        <v>0</v>
      </c>
      <c r="BF987" s="42">
        <f>COUNTIFS($T987:$AX987,"NA")</f>
        <v>0</v>
      </c>
      <c r="BG987" s="42">
        <f>COUNTIFS($T987:$AX987,"PL")</f>
        <v>0</v>
      </c>
      <c r="BH987" s="42">
        <f>COUNTIFS($T987:$AX987,"CL")</f>
        <v>4</v>
      </c>
      <c r="BI987" s="42">
        <f>COUNTIFS($T987:$AX987,"BL")</f>
        <v>0</v>
      </c>
      <c r="BJ987" s="42">
        <f>COUNTIFS($T987:$AX987,"CO")</f>
        <v>0</v>
      </c>
      <c r="BK987" s="42">
        <f t="shared" si="93"/>
        <v>4</v>
      </c>
      <c r="BL987" s="42">
        <f t="shared" si="94"/>
        <v>0</v>
      </c>
      <c r="BM987" s="42">
        <f t="shared" si="95"/>
        <v>1</v>
      </c>
      <c r="BN987" s="42">
        <f>SUM(AY987:BJ987)+SUM(COUNTIFS(Q987:AX987,{"TERM","RESIGNED"}))</f>
        <v>31</v>
      </c>
      <c r="BO987" s="1" t="s">
        <v>45</v>
      </c>
      <c r="BP987" s="42" t="s">
        <v>1020</v>
      </c>
      <c r="BQ987" s="34"/>
    </row>
    <row r="988" spans="1:69" x14ac:dyDescent="0.25">
      <c r="A988" s="32">
        <f t="shared" si="96"/>
        <v>986</v>
      </c>
      <c r="B988" s="1" t="s">
        <v>172</v>
      </c>
      <c r="C988" s="1">
        <v>105563</v>
      </c>
      <c r="D988" s="27">
        <v>105563</v>
      </c>
      <c r="E988" s="1" t="s">
        <v>946</v>
      </c>
      <c r="F988" s="34" t="s">
        <v>1177</v>
      </c>
      <c r="G988" s="34" t="s">
        <v>123</v>
      </c>
      <c r="H988" s="30">
        <v>45163</v>
      </c>
      <c r="I988" s="30" t="s">
        <v>39</v>
      </c>
      <c r="J988" s="30" t="s">
        <v>39</v>
      </c>
      <c r="K988" s="42">
        <f t="shared" ca="1" si="91"/>
        <v>139</v>
      </c>
      <c r="L988" s="44" t="str">
        <f t="shared" si="92"/>
        <v>Billable</v>
      </c>
      <c r="M988" s="34" t="s">
        <v>124</v>
      </c>
      <c r="N988" s="1" t="s">
        <v>41</v>
      </c>
      <c r="O988" s="1" t="s">
        <v>42</v>
      </c>
      <c r="P988" s="1"/>
      <c r="Q988" s="1"/>
      <c r="R988" s="1" t="s">
        <v>43</v>
      </c>
      <c r="S988" s="33" t="s">
        <v>242</v>
      </c>
      <c r="T988" s="47" t="s">
        <v>967</v>
      </c>
      <c r="U988" s="47" t="s">
        <v>20</v>
      </c>
      <c r="V988" s="47" t="s">
        <v>20</v>
      </c>
      <c r="W988" s="47" t="s">
        <v>968</v>
      </c>
      <c r="X988" s="47" t="s">
        <v>965</v>
      </c>
      <c r="Y988" s="47" t="s">
        <v>965</v>
      </c>
      <c r="Z988" s="47" t="s">
        <v>965</v>
      </c>
      <c r="AA988" s="47" t="s">
        <v>965</v>
      </c>
      <c r="AB988" s="47" t="s">
        <v>20</v>
      </c>
      <c r="AC988" s="47" t="s">
        <v>20</v>
      </c>
      <c r="AD988" s="47" t="s">
        <v>965</v>
      </c>
      <c r="AE988" s="47" t="s">
        <v>965</v>
      </c>
      <c r="AF988" s="47" t="s">
        <v>965</v>
      </c>
      <c r="AG988" s="47" t="s">
        <v>965</v>
      </c>
      <c r="AH988" s="47" t="s">
        <v>965</v>
      </c>
      <c r="AI988" s="47" t="s">
        <v>20</v>
      </c>
      <c r="AJ988" s="47" t="s">
        <v>20</v>
      </c>
      <c r="AK988" s="47" t="s">
        <v>965</v>
      </c>
      <c r="AL988" s="47" t="s">
        <v>965</v>
      </c>
      <c r="AM988" s="47" t="s">
        <v>967</v>
      </c>
      <c r="AN988" s="47" t="s">
        <v>967</v>
      </c>
      <c r="AO988" s="47" t="s">
        <v>968</v>
      </c>
      <c r="AP988" s="47" t="s">
        <v>20</v>
      </c>
      <c r="AQ988" s="47" t="s">
        <v>20</v>
      </c>
      <c r="AR988" s="47" t="s">
        <v>20</v>
      </c>
      <c r="AS988" s="47" t="s">
        <v>967</v>
      </c>
      <c r="AT988" s="47" t="s">
        <v>965</v>
      </c>
      <c r="AU988" s="47" t="s">
        <v>965</v>
      </c>
      <c r="AV988" s="47" t="s">
        <v>965</v>
      </c>
      <c r="AW988" s="47" t="s">
        <v>20</v>
      </c>
      <c r="AX988" s="47" t="s">
        <v>20</v>
      </c>
      <c r="AY988" s="42">
        <f>COUNTIFS($T988:$AX988,"P")</f>
        <v>14</v>
      </c>
      <c r="AZ988" s="42">
        <f>COUNTIFS($T988:$AX988,"HD")/2</f>
        <v>0</v>
      </c>
      <c r="BA988" s="42">
        <f>COUNTIFS($T988:$AX988,"DO")</f>
        <v>11</v>
      </c>
      <c r="BB988" s="1">
        <f>COUNTIFS($T988:$AX988,"UPL")</f>
        <v>0</v>
      </c>
      <c r="BC988" s="42">
        <f>COUNTIFS($T988:$AX988,"LWP")</f>
        <v>0</v>
      </c>
      <c r="BD988" s="42">
        <f>SUM(COUNTIFS($T988:$AX988,{"PAT","MAT"}))</f>
        <v>0</v>
      </c>
      <c r="BE988" s="42">
        <f>COUNTIFS($T988:$AX988,"HO")</f>
        <v>0</v>
      </c>
      <c r="BF988" s="42">
        <f>COUNTIFS($T988:$AX988,"NA")</f>
        <v>0</v>
      </c>
      <c r="BG988" s="42">
        <f>COUNTIFS($T988:$AX988,"PL")</f>
        <v>2</v>
      </c>
      <c r="BH988" s="42">
        <f>COUNTIFS($T988:$AX988,"CL")</f>
        <v>4</v>
      </c>
      <c r="BI988" s="42">
        <f>COUNTIFS($T988:$AX988,"BL")</f>
        <v>0</v>
      </c>
      <c r="BJ988" s="42">
        <f>COUNTIFS($T988:$AX988,"CO")</f>
        <v>0</v>
      </c>
      <c r="BK988" s="42">
        <f t="shared" si="93"/>
        <v>6</v>
      </c>
      <c r="BL988" s="42">
        <f t="shared" si="94"/>
        <v>0</v>
      </c>
      <c r="BM988" s="42">
        <f t="shared" si="95"/>
        <v>1</v>
      </c>
      <c r="BN988" s="42">
        <f>SUM(AY988:BJ988)+SUM(COUNTIFS(Q988:AX988,{"TERM","RESIGNED"}))</f>
        <v>31</v>
      </c>
      <c r="BO988" s="1" t="s">
        <v>45</v>
      </c>
      <c r="BP988" s="42" t="s">
        <v>1018</v>
      </c>
      <c r="BQ988" s="34"/>
    </row>
    <row r="989" spans="1:69" x14ac:dyDescent="0.25">
      <c r="A989" s="32">
        <f t="shared" si="96"/>
        <v>987</v>
      </c>
      <c r="B989" s="1" t="s">
        <v>172</v>
      </c>
      <c r="C989" s="1">
        <v>105564</v>
      </c>
      <c r="D989" s="27">
        <v>105564</v>
      </c>
      <c r="E989" s="1" t="s">
        <v>946</v>
      </c>
      <c r="F989" s="34" t="s">
        <v>1178</v>
      </c>
      <c r="G989" s="34" t="s">
        <v>162</v>
      </c>
      <c r="H989" s="30">
        <v>45163</v>
      </c>
      <c r="I989" s="30" t="s">
        <v>39</v>
      </c>
      <c r="J989" s="30" t="s">
        <v>39</v>
      </c>
      <c r="K989" s="42">
        <f t="shared" ca="1" si="91"/>
        <v>139</v>
      </c>
      <c r="L989" s="44" t="str">
        <f t="shared" si="92"/>
        <v>Billable</v>
      </c>
      <c r="M989" s="34" t="s">
        <v>124</v>
      </c>
      <c r="N989" s="1" t="s">
        <v>41</v>
      </c>
      <c r="O989" s="1" t="s">
        <v>42</v>
      </c>
      <c r="P989" s="1"/>
      <c r="Q989" s="1"/>
      <c r="R989" s="1" t="s">
        <v>43</v>
      </c>
      <c r="S989" s="33" t="s">
        <v>165</v>
      </c>
      <c r="T989" s="47" t="s">
        <v>965</v>
      </c>
      <c r="U989" s="47" t="s">
        <v>20</v>
      </c>
      <c r="V989" s="47" t="s">
        <v>20</v>
      </c>
      <c r="W989" s="47" t="s">
        <v>965</v>
      </c>
      <c r="X989" s="47" t="s">
        <v>965</v>
      </c>
      <c r="Y989" s="47" t="s">
        <v>965</v>
      </c>
      <c r="Z989" s="47" t="s">
        <v>965</v>
      </c>
      <c r="AA989" s="47" t="s">
        <v>965</v>
      </c>
      <c r="AB989" s="47" t="s">
        <v>20</v>
      </c>
      <c r="AC989" s="47" t="s">
        <v>20</v>
      </c>
      <c r="AD989" s="47" t="s">
        <v>967</v>
      </c>
      <c r="AE989" s="47" t="s">
        <v>967</v>
      </c>
      <c r="AF989" s="47" t="s">
        <v>967</v>
      </c>
      <c r="AG989" s="47" t="s">
        <v>968</v>
      </c>
      <c r="AH989" s="47" t="s">
        <v>968</v>
      </c>
      <c r="AI989" s="47" t="s">
        <v>20</v>
      </c>
      <c r="AJ989" s="47" t="s">
        <v>20</v>
      </c>
      <c r="AK989" s="47" t="s">
        <v>965</v>
      </c>
      <c r="AL989" s="47" t="s">
        <v>966</v>
      </c>
      <c r="AM989" s="47" t="s">
        <v>965</v>
      </c>
      <c r="AN989" s="47" t="s">
        <v>965</v>
      </c>
      <c r="AO989" s="47" t="s">
        <v>965</v>
      </c>
      <c r="AP989" s="47" t="s">
        <v>20</v>
      </c>
      <c r="AQ989" s="47" t="s">
        <v>20</v>
      </c>
      <c r="AR989" s="47" t="s">
        <v>20</v>
      </c>
      <c r="AS989" s="47" t="s">
        <v>965</v>
      </c>
      <c r="AT989" s="47" t="s">
        <v>965</v>
      </c>
      <c r="AU989" s="47" t="s">
        <v>965</v>
      </c>
      <c r="AV989" s="47" t="s">
        <v>967</v>
      </c>
      <c r="AW989" s="47" t="s">
        <v>20</v>
      </c>
      <c r="AX989" s="47" t="s">
        <v>20</v>
      </c>
      <c r="AY989" s="42">
        <f>COUNTIFS($T989:$AX989,"P")</f>
        <v>13</v>
      </c>
      <c r="AZ989" s="42">
        <f>COUNTIFS($T989:$AX989,"HD")/2</f>
        <v>0.5</v>
      </c>
      <c r="BA989" s="42">
        <f>COUNTIFS($T989:$AX989,"DO")</f>
        <v>11</v>
      </c>
      <c r="BB989" s="1">
        <f>COUNTIFS($T989:$AX989,"UPL")</f>
        <v>0</v>
      </c>
      <c r="BC989" s="42">
        <f>COUNTIFS($T989:$AX989,"LWP")</f>
        <v>0</v>
      </c>
      <c r="BD989" s="42">
        <f>SUM(COUNTIFS($T989:$AX989,{"PAT","MAT"}))</f>
        <v>0</v>
      </c>
      <c r="BE989" s="42">
        <f>COUNTIFS($T989:$AX989,"HO")</f>
        <v>0</v>
      </c>
      <c r="BF989" s="42">
        <f>COUNTIFS($T989:$AX989,"NA")</f>
        <v>0</v>
      </c>
      <c r="BG989" s="42">
        <f>COUNTIFS($T989:$AX989,"PL")</f>
        <v>2</v>
      </c>
      <c r="BH989" s="42">
        <f>COUNTIFS($T989:$AX989,"CL")</f>
        <v>4</v>
      </c>
      <c r="BI989" s="42">
        <f>COUNTIFS($T989:$AX989,"BL")</f>
        <v>0</v>
      </c>
      <c r="BJ989" s="42">
        <f>COUNTIFS($T989:$AX989,"CO")</f>
        <v>0</v>
      </c>
      <c r="BK989" s="42">
        <f t="shared" si="93"/>
        <v>6</v>
      </c>
      <c r="BL989" s="42">
        <f t="shared" si="94"/>
        <v>0</v>
      </c>
      <c r="BM989" s="42">
        <f t="shared" si="95"/>
        <v>1</v>
      </c>
      <c r="BN989" s="42">
        <f>SUM(AY989:BJ989)+SUM(COUNTIFS(Q989:AX989,{"TERM","RESIGNED"}))</f>
        <v>30.5</v>
      </c>
      <c r="BO989" s="1" t="s">
        <v>45</v>
      </c>
      <c r="BP989" s="42" t="s">
        <v>1020</v>
      </c>
      <c r="BQ989" s="34"/>
    </row>
    <row r="990" spans="1:69" x14ac:dyDescent="0.25">
      <c r="A990" s="32">
        <f t="shared" si="96"/>
        <v>988</v>
      </c>
      <c r="B990" s="1" t="s">
        <v>172</v>
      </c>
      <c r="C990" s="1">
        <v>105566</v>
      </c>
      <c r="D990" s="27">
        <v>105566</v>
      </c>
      <c r="E990" s="1" t="s">
        <v>946</v>
      </c>
      <c r="F990" s="34" t="s">
        <v>1179</v>
      </c>
      <c r="G990" s="34" t="s">
        <v>123</v>
      </c>
      <c r="H990" s="30">
        <v>45163</v>
      </c>
      <c r="I990" s="30" t="s">
        <v>39</v>
      </c>
      <c r="J990" s="30" t="s">
        <v>39</v>
      </c>
      <c r="K990" s="42">
        <f t="shared" ca="1" si="91"/>
        <v>139</v>
      </c>
      <c r="L990" s="44" t="str">
        <f t="shared" si="92"/>
        <v>Billable</v>
      </c>
      <c r="M990" s="34" t="s">
        <v>124</v>
      </c>
      <c r="N990" s="1" t="s">
        <v>41</v>
      </c>
      <c r="O990" s="1" t="s">
        <v>42</v>
      </c>
      <c r="P990" s="1"/>
      <c r="Q990" s="1"/>
      <c r="R990" s="1" t="s">
        <v>43</v>
      </c>
      <c r="S990" s="33" t="s">
        <v>126</v>
      </c>
      <c r="T990" s="47" t="s">
        <v>965</v>
      </c>
      <c r="U990" s="47" t="s">
        <v>20</v>
      </c>
      <c r="V990" s="47" t="s">
        <v>20</v>
      </c>
      <c r="W990" s="47" t="s">
        <v>967</v>
      </c>
      <c r="X990" s="47" t="s">
        <v>965</v>
      </c>
      <c r="Y990" s="47" t="s">
        <v>965</v>
      </c>
      <c r="Z990" s="47" t="s">
        <v>965</v>
      </c>
      <c r="AA990" s="47" t="s">
        <v>965</v>
      </c>
      <c r="AB990" s="47" t="s">
        <v>20</v>
      </c>
      <c r="AC990" s="47" t="s">
        <v>20</v>
      </c>
      <c r="AD990" s="47" t="s">
        <v>967</v>
      </c>
      <c r="AE990" s="47" t="s">
        <v>967</v>
      </c>
      <c r="AF990" s="47" t="s">
        <v>965</v>
      </c>
      <c r="AG990" s="47" t="s">
        <v>965</v>
      </c>
      <c r="AH990" s="47" t="s">
        <v>965</v>
      </c>
      <c r="AI990" s="47" t="s">
        <v>20</v>
      </c>
      <c r="AJ990" s="47" t="s">
        <v>20</v>
      </c>
      <c r="AK990" s="47" t="s">
        <v>965</v>
      </c>
      <c r="AL990" s="47" t="s">
        <v>965</v>
      </c>
      <c r="AM990" s="47" t="s">
        <v>965</v>
      </c>
      <c r="AN990" s="47" t="s">
        <v>965</v>
      </c>
      <c r="AO990" s="47" t="s">
        <v>965</v>
      </c>
      <c r="AP990" s="47" t="s">
        <v>20</v>
      </c>
      <c r="AQ990" s="47" t="s">
        <v>20</v>
      </c>
      <c r="AR990" s="47" t="s">
        <v>20</v>
      </c>
      <c r="AS990" s="47" t="s">
        <v>22</v>
      </c>
      <c r="AT990" s="47" t="s">
        <v>965</v>
      </c>
      <c r="AU990" s="47" t="s">
        <v>968</v>
      </c>
      <c r="AV990" s="47" t="s">
        <v>965</v>
      </c>
      <c r="AW990" s="47" t="s">
        <v>20</v>
      </c>
      <c r="AX990" s="47" t="s">
        <v>20</v>
      </c>
      <c r="AY990" s="42">
        <f>COUNTIFS($T990:$AX990,"P")</f>
        <v>15</v>
      </c>
      <c r="AZ990" s="42">
        <f>COUNTIFS($T990:$AX990,"HD")/2</f>
        <v>0</v>
      </c>
      <c r="BA990" s="42">
        <f>COUNTIFS($T990:$AX990,"DO")</f>
        <v>11</v>
      </c>
      <c r="BB990" s="1">
        <f>COUNTIFS($T990:$AX990,"UPL")</f>
        <v>0</v>
      </c>
      <c r="BC990" s="42">
        <f>COUNTIFS($T990:$AX990,"LWP")</f>
        <v>1</v>
      </c>
      <c r="BD990" s="42">
        <f>SUM(COUNTIFS($T990:$AX990,{"PAT","MAT"}))</f>
        <v>0</v>
      </c>
      <c r="BE990" s="42">
        <f>COUNTIFS($T990:$AX990,"HO")</f>
        <v>0</v>
      </c>
      <c r="BF990" s="42">
        <f>COUNTIFS($T990:$AX990,"NA")</f>
        <v>0</v>
      </c>
      <c r="BG990" s="42">
        <f>COUNTIFS($T990:$AX990,"PL")</f>
        <v>1</v>
      </c>
      <c r="BH990" s="42">
        <f>COUNTIFS($T990:$AX990,"CL")</f>
        <v>3</v>
      </c>
      <c r="BI990" s="42">
        <f>COUNTIFS($T990:$AX990,"BL")</f>
        <v>0</v>
      </c>
      <c r="BJ990" s="42">
        <f>COUNTIFS($T990:$AX990,"CO")</f>
        <v>0</v>
      </c>
      <c r="BK990" s="42">
        <f t="shared" si="93"/>
        <v>4</v>
      </c>
      <c r="BL990" s="42">
        <f t="shared" si="94"/>
        <v>0</v>
      </c>
      <c r="BM990" s="42">
        <f t="shared" si="95"/>
        <v>1</v>
      </c>
      <c r="BN990" s="42">
        <f>SUM(AY990:BJ990)+SUM(COUNTIFS(Q990:AX990,{"TERM","RESIGNED"}))</f>
        <v>31</v>
      </c>
      <c r="BO990" s="1" t="s">
        <v>45</v>
      </c>
      <c r="BP990" s="42" t="s">
        <v>1023</v>
      </c>
      <c r="BQ990" s="34"/>
    </row>
    <row r="991" spans="1:69" x14ac:dyDescent="0.25">
      <c r="A991" s="32">
        <f t="shared" si="96"/>
        <v>989</v>
      </c>
      <c r="B991" s="1" t="s">
        <v>172</v>
      </c>
      <c r="C991" s="1">
        <v>105570</v>
      </c>
      <c r="D991" s="27">
        <v>105570</v>
      </c>
      <c r="E991" s="1" t="s">
        <v>946</v>
      </c>
      <c r="F991" s="34" t="s">
        <v>1180</v>
      </c>
      <c r="G991" s="34" t="s">
        <v>162</v>
      </c>
      <c r="H991" s="30">
        <v>45163</v>
      </c>
      <c r="I991" s="30" t="s">
        <v>39</v>
      </c>
      <c r="J991" s="30" t="s">
        <v>39</v>
      </c>
      <c r="K991" s="42">
        <f t="shared" ca="1" si="91"/>
        <v>139</v>
      </c>
      <c r="L991" s="44" t="str">
        <f t="shared" si="92"/>
        <v>Billable</v>
      </c>
      <c r="M991" s="34" t="s">
        <v>124</v>
      </c>
      <c r="N991" s="1" t="s">
        <v>41</v>
      </c>
      <c r="O991" s="1" t="s">
        <v>42</v>
      </c>
      <c r="P991" s="1"/>
      <c r="Q991" s="1"/>
      <c r="R991" s="1" t="s">
        <v>43</v>
      </c>
      <c r="S991" s="33" t="s">
        <v>163</v>
      </c>
      <c r="T991" s="47" t="s">
        <v>965</v>
      </c>
      <c r="U991" s="47" t="s">
        <v>20</v>
      </c>
      <c r="V991" s="47" t="s">
        <v>20</v>
      </c>
      <c r="W991" s="47" t="s">
        <v>965</v>
      </c>
      <c r="X991" s="47" t="s">
        <v>965</v>
      </c>
      <c r="Y991" s="47" t="s">
        <v>965</v>
      </c>
      <c r="Z991" s="47" t="s">
        <v>965</v>
      </c>
      <c r="AA991" s="47" t="s">
        <v>965</v>
      </c>
      <c r="AB991" s="47" t="s">
        <v>20</v>
      </c>
      <c r="AC991" s="47" t="s">
        <v>20</v>
      </c>
      <c r="AD991" s="47" t="s">
        <v>965</v>
      </c>
      <c r="AE991" s="47" t="s">
        <v>965</v>
      </c>
      <c r="AF991" s="47" t="s">
        <v>965</v>
      </c>
      <c r="AG991" s="47" t="s">
        <v>965</v>
      </c>
      <c r="AH991" s="47" t="s">
        <v>965</v>
      </c>
      <c r="AI991" s="47" t="s">
        <v>20</v>
      </c>
      <c r="AJ991" s="47" t="s">
        <v>20</v>
      </c>
      <c r="AK991" s="47" t="s">
        <v>965</v>
      </c>
      <c r="AL991" s="47" t="s">
        <v>965</v>
      </c>
      <c r="AM991" s="47" t="s">
        <v>965</v>
      </c>
      <c r="AN991" s="47" t="s">
        <v>965</v>
      </c>
      <c r="AO991" s="47" t="s">
        <v>965</v>
      </c>
      <c r="AP991" s="47" t="s">
        <v>20</v>
      </c>
      <c r="AQ991" s="47" t="s">
        <v>20</v>
      </c>
      <c r="AR991" s="47" t="s">
        <v>20</v>
      </c>
      <c r="AS991" s="47" t="s">
        <v>967</v>
      </c>
      <c r="AT991" s="47" t="s">
        <v>967</v>
      </c>
      <c r="AU991" s="47" t="s">
        <v>967</v>
      </c>
      <c r="AV991" s="47" t="s">
        <v>967</v>
      </c>
      <c r="AW991" s="47" t="s">
        <v>20</v>
      </c>
      <c r="AX991" s="47" t="s">
        <v>20</v>
      </c>
      <c r="AY991" s="42">
        <f>COUNTIFS($T991:$AX991,"P")</f>
        <v>16</v>
      </c>
      <c r="AZ991" s="42">
        <f>COUNTIFS($T991:$AX991,"HD")/2</f>
        <v>0</v>
      </c>
      <c r="BA991" s="42">
        <f>COUNTIFS($T991:$AX991,"DO")</f>
        <v>11</v>
      </c>
      <c r="BB991" s="1">
        <f>COUNTIFS($T991:$AX991,"UPL")</f>
        <v>0</v>
      </c>
      <c r="BC991" s="42">
        <f>COUNTIFS($T991:$AX991,"LWP")</f>
        <v>0</v>
      </c>
      <c r="BD991" s="42">
        <f>SUM(COUNTIFS($T991:$AX991,{"PAT","MAT"}))</f>
        <v>0</v>
      </c>
      <c r="BE991" s="42">
        <f>COUNTIFS($T991:$AX991,"HO")</f>
        <v>0</v>
      </c>
      <c r="BF991" s="42">
        <f>COUNTIFS($T991:$AX991,"NA")</f>
        <v>0</v>
      </c>
      <c r="BG991" s="42">
        <f>COUNTIFS($T991:$AX991,"PL")</f>
        <v>0</v>
      </c>
      <c r="BH991" s="42">
        <f>COUNTIFS($T991:$AX991,"CL")</f>
        <v>4</v>
      </c>
      <c r="BI991" s="42">
        <f>COUNTIFS($T991:$AX991,"BL")</f>
        <v>0</v>
      </c>
      <c r="BJ991" s="42">
        <f>COUNTIFS($T991:$AX991,"CO")</f>
        <v>0</v>
      </c>
      <c r="BK991" s="42">
        <f t="shared" si="93"/>
        <v>4</v>
      </c>
      <c r="BL991" s="42">
        <f t="shared" si="94"/>
        <v>0</v>
      </c>
      <c r="BM991" s="42">
        <f t="shared" si="95"/>
        <v>1</v>
      </c>
      <c r="BN991" s="42">
        <f>SUM(AY991:BJ991)+SUM(COUNTIFS(Q991:AX991,{"TERM","RESIGNED"}))</f>
        <v>31</v>
      </c>
      <c r="BO991" s="1" t="s">
        <v>45</v>
      </c>
      <c r="BP991" s="42" t="s">
        <v>1020</v>
      </c>
      <c r="BQ991" s="34"/>
    </row>
    <row r="992" spans="1:69" x14ac:dyDescent="0.25">
      <c r="A992" s="32">
        <f t="shared" si="96"/>
        <v>990</v>
      </c>
      <c r="B992" s="1" t="s">
        <v>172</v>
      </c>
      <c r="C992" s="1">
        <v>600456</v>
      </c>
      <c r="D992" s="27">
        <v>600456</v>
      </c>
      <c r="E992" s="1" t="s">
        <v>946</v>
      </c>
      <c r="F992" s="34" t="s">
        <v>1181</v>
      </c>
      <c r="G992" s="34" t="s">
        <v>190</v>
      </c>
      <c r="H992" s="30">
        <v>45163</v>
      </c>
      <c r="I992" s="30" t="s">
        <v>39</v>
      </c>
      <c r="J992" s="30" t="s">
        <v>39</v>
      </c>
      <c r="K992" s="42">
        <f t="shared" ca="1" si="91"/>
        <v>139</v>
      </c>
      <c r="L992" s="44" t="str">
        <f t="shared" si="92"/>
        <v>Billable</v>
      </c>
      <c r="M992" s="34" t="s">
        <v>187</v>
      </c>
      <c r="N992" s="1" t="s">
        <v>270</v>
      </c>
      <c r="O992" s="1" t="s">
        <v>42</v>
      </c>
      <c r="P992" s="1"/>
      <c r="Q992" s="1"/>
      <c r="R992" s="1" t="s">
        <v>43</v>
      </c>
      <c r="S992" s="33" t="s">
        <v>292</v>
      </c>
      <c r="T992" s="47" t="s">
        <v>965</v>
      </c>
      <c r="U992" s="47" t="s">
        <v>20</v>
      </c>
      <c r="V992" s="47" t="s">
        <v>20</v>
      </c>
      <c r="W992" s="47" t="s">
        <v>965</v>
      </c>
      <c r="X992" s="47" t="s">
        <v>965</v>
      </c>
      <c r="Y992" s="47" t="s">
        <v>965</v>
      </c>
      <c r="Z992" s="47" t="s">
        <v>967</v>
      </c>
      <c r="AA992" s="47" t="s">
        <v>967</v>
      </c>
      <c r="AB992" s="47" t="s">
        <v>20</v>
      </c>
      <c r="AC992" s="47" t="s">
        <v>20</v>
      </c>
      <c r="AD992" s="47" t="s">
        <v>965</v>
      </c>
      <c r="AE992" s="47" t="s">
        <v>965</v>
      </c>
      <c r="AF992" s="47" t="s">
        <v>968</v>
      </c>
      <c r="AG992" s="47" t="s">
        <v>965</v>
      </c>
      <c r="AH992" s="47" t="s">
        <v>965</v>
      </c>
      <c r="AI992" s="47" t="s">
        <v>20</v>
      </c>
      <c r="AJ992" s="47" t="s">
        <v>20</v>
      </c>
      <c r="AK992" s="47" t="s">
        <v>965</v>
      </c>
      <c r="AL992" s="47" t="s">
        <v>965</v>
      </c>
      <c r="AM992" s="47" t="s">
        <v>966</v>
      </c>
      <c r="AN992" s="47" t="s">
        <v>965</v>
      </c>
      <c r="AO992" s="47" t="s">
        <v>965</v>
      </c>
      <c r="AP992" s="47" t="s">
        <v>20</v>
      </c>
      <c r="AQ992" s="47" t="s">
        <v>20</v>
      </c>
      <c r="AR992" s="47" t="s">
        <v>20</v>
      </c>
      <c r="AS992" s="47" t="s">
        <v>965</v>
      </c>
      <c r="AT992" s="47" t="s">
        <v>965</v>
      </c>
      <c r="AU992" s="47" t="s">
        <v>965</v>
      </c>
      <c r="AV992" s="47" t="s">
        <v>967</v>
      </c>
      <c r="AW992" s="47" t="s">
        <v>20</v>
      </c>
      <c r="AX992" s="47" t="s">
        <v>20</v>
      </c>
      <c r="AY992" s="42">
        <f>COUNTIFS($T992:$AX992,"P")</f>
        <v>15</v>
      </c>
      <c r="AZ992" s="42">
        <f>COUNTIFS($T992:$AX992,"HD")/2</f>
        <v>0.5</v>
      </c>
      <c r="BA992" s="42">
        <f>COUNTIFS($T992:$AX992,"DO")</f>
        <v>11</v>
      </c>
      <c r="BB992" s="1">
        <f>COUNTIFS($T992:$AX992,"UPL")</f>
        <v>0</v>
      </c>
      <c r="BC992" s="42">
        <f>COUNTIFS($T992:$AX992,"LWP")</f>
        <v>0</v>
      </c>
      <c r="BD992" s="42">
        <f>SUM(COUNTIFS($T992:$AX992,{"PAT","MAT"}))</f>
        <v>0</v>
      </c>
      <c r="BE992" s="42">
        <f>COUNTIFS($T992:$AX992,"HO")</f>
        <v>0</v>
      </c>
      <c r="BF992" s="42">
        <f>COUNTIFS($T992:$AX992,"NA")</f>
        <v>0</v>
      </c>
      <c r="BG992" s="42">
        <f>COUNTIFS($T992:$AX992,"PL")</f>
        <v>1</v>
      </c>
      <c r="BH992" s="42">
        <f>COUNTIFS($T992:$AX992,"CL")</f>
        <v>3</v>
      </c>
      <c r="BI992" s="42">
        <f>COUNTIFS($T992:$AX992,"BL")</f>
        <v>0</v>
      </c>
      <c r="BJ992" s="42">
        <f>COUNTIFS($T992:$AX992,"CO")</f>
        <v>0</v>
      </c>
      <c r="BK992" s="42">
        <f t="shared" si="93"/>
        <v>4</v>
      </c>
      <c r="BL992" s="42">
        <f t="shared" si="94"/>
        <v>0</v>
      </c>
      <c r="BM992" s="42">
        <f t="shared" si="95"/>
        <v>1</v>
      </c>
      <c r="BN992" s="42">
        <f>SUM(AY992:BJ992)+SUM(COUNTIFS(Q992:AX992,{"TERM","RESIGNED"}))</f>
        <v>30.5</v>
      </c>
      <c r="BO992" s="1" t="s">
        <v>45</v>
      </c>
      <c r="BP992" s="42" t="s">
        <v>1018</v>
      </c>
      <c r="BQ992" s="34"/>
    </row>
    <row r="993" spans="1:69" x14ac:dyDescent="0.25">
      <c r="A993" s="32">
        <f t="shared" si="96"/>
        <v>991</v>
      </c>
      <c r="B993" s="1" t="s">
        <v>172</v>
      </c>
      <c r="C993" s="1">
        <v>600458</v>
      </c>
      <c r="D993" s="27">
        <v>600458</v>
      </c>
      <c r="E993" s="1" t="s">
        <v>946</v>
      </c>
      <c r="F993" s="34" t="s">
        <v>1182</v>
      </c>
      <c r="G993" s="34" t="s">
        <v>190</v>
      </c>
      <c r="H993" s="30">
        <v>45163</v>
      </c>
      <c r="I993" s="30" t="s">
        <v>39</v>
      </c>
      <c r="J993" s="30" t="s">
        <v>39</v>
      </c>
      <c r="K993" s="42">
        <f t="shared" ca="1" si="91"/>
        <v>139</v>
      </c>
      <c r="L993" s="44" t="str">
        <f t="shared" si="92"/>
        <v>Billable</v>
      </c>
      <c r="M993" s="34" t="s">
        <v>187</v>
      </c>
      <c r="N993" s="1" t="s">
        <v>270</v>
      </c>
      <c r="O993" s="1" t="s">
        <v>42</v>
      </c>
      <c r="P993" s="1"/>
      <c r="Q993" s="1"/>
      <c r="R993" s="1" t="s">
        <v>43</v>
      </c>
      <c r="S993" s="33" t="s">
        <v>292</v>
      </c>
      <c r="T993" s="47" t="s">
        <v>967</v>
      </c>
      <c r="U993" s="47" t="s">
        <v>20</v>
      </c>
      <c r="V993" s="47" t="s">
        <v>20</v>
      </c>
      <c r="W993" s="47" t="s">
        <v>965</v>
      </c>
      <c r="X993" s="47" t="s">
        <v>970</v>
      </c>
      <c r="Y993" s="47" t="s">
        <v>965</v>
      </c>
      <c r="Z993" s="47" t="s">
        <v>965</v>
      </c>
      <c r="AA993" s="47" t="s">
        <v>965</v>
      </c>
      <c r="AB993" s="47" t="s">
        <v>20</v>
      </c>
      <c r="AC993" s="47" t="s">
        <v>20</v>
      </c>
      <c r="AD993" s="47" t="s">
        <v>965</v>
      </c>
      <c r="AE993" s="47" t="s">
        <v>965</v>
      </c>
      <c r="AF993" s="47" t="s">
        <v>965</v>
      </c>
      <c r="AG993" s="47" t="s">
        <v>965</v>
      </c>
      <c r="AH993" s="47" t="s">
        <v>965</v>
      </c>
      <c r="AI993" s="47" t="s">
        <v>20</v>
      </c>
      <c r="AJ993" s="47" t="s">
        <v>20</v>
      </c>
      <c r="AK993" s="47" t="s">
        <v>965</v>
      </c>
      <c r="AL993" s="47" t="s">
        <v>965</v>
      </c>
      <c r="AM993" s="47" t="s">
        <v>967</v>
      </c>
      <c r="AN993" s="47" t="s">
        <v>967</v>
      </c>
      <c r="AO993" s="47" t="s">
        <v>965</v>
      </c>
      <c r="AP993" s="47" t="s">
        <v>20</v>
      </c>
      <c r="AQ993" s="47" t="s">
        <v>20</v>
      </c>
      <c r="AR993" s="47" t="s">
        <v>20</v>
      </c>
      <c r="AS993" s="47" t="s">
        <v>965</v>
      </c>
      <c r="AT993" s="47" t="s">
        <v>965</v>
      </c>
      <c r="AU993" s="47" t="s">
        <v>965</v>
      </c>
      <c r="AV993" s="47" t="s">
        <v>965</v>
      </c>
      <c r="AW993" s="47" t="s">
        <v>20</v>
      </c>
      <c r="AX993" s="47" t="s">
        <v>20</v>
      </c>
      <c r="AY993" s="42">
        <f>COUNTIFS($T993:$AX993,"P")</f>
        <v>16</v>
      </c>
      <c r="AZ993" s="42">
        <f>COUNTIFS($T993:$AX993,"HD")/2</f>
        <v>0</v>
      </c>
      <c r="BA993" s="42">
        <f>COUNTIFS($T993:$AX993,"DO")</f>
        <v>11</v>
      </c>
      <c r="BB993" s="1">
        <f>COUNTIFS($T993:$AX993,"UPL")</f>
        <v>0</v>
      </c>
      <c r="BC993" s="42">
        <f>COUNTIFS($T993:$AX993,"LWP")</f>
        <v>0</v>
      </c>
      <c r="BD993" s="42">
        <f>SUM(COUNTIFS($T993:$AX993,{"PAT","MAT"}))</f>
        <v>0</v>
      </c>
      <c r="BE993" s="42">
        <f>COUNTIFS($T993:$AX993,"HO")</f>
        <v>0</v>
      </c>
      <c r="BF993" s="42">
        <f>COUNTIFS($T993:$AX993,"NA")</f>
        <v>0</v>
      </c>
      <c r="BG993" s="42">
        <f>COUNTIFS($T993:$AX993,"PL")</f>
        <v>0</v>
      </c>
      <c r="BH993" s="42">
        <f>COUNTIFS($T993:$AX993,"CL")</f>
        <v>3</v>
      </c>
      <c r="BI993" s="42">
        <f>COUNTIFS($T993:$AX993,"BL")</f>
        <v>1</v>
      </c>
      <c r="BJ993" s="42">
        <f>COUNTIFS($T993:$AX993,"CO")</f>
        <v>0</v>
      </c>
      <c r="BK993" s="42">
        <f t="shared" si="93"/>
        <v>4</v>
      </c>
      <c r="BL993" s="42">
        <f t="shared" si="94"/>
        <v>0</v>
      </c>
      <c r="BM993" s="42">
        <f t="shared" si="95"/>
        <v>1</v>
      </c>
      <c r="BN993" s="42">
        <f>SUM(AY993:BJ993)+SUM(COUNTIFS(Q993:AX993,{"TERM","RESIGNED"}))</f>
        <v>31</v>
      </c>
      <c r="BO993" s="1" t="s">
        <v>45</v>
      </c>
      <c r="BP993" s="42" t="s">
        <v>1018</v>
      </c>
      <c r="BQ993" s="34"/>
    </row>
    <row r="994" spans="1:69" x14ac:dyDescent="0.25">
      <c r="A994" s="32">
        <f t="shared" si="96"/>
        <v>992</v>
      </c>
      <c r="B994" s="1" t="s">
        <v>172</v>
      </c>
      <c r="C994" s="1">
        <v>105573</v>
      </c>
      <c r="D994" s="27">
        <v>105573</v>
      </c>
      <c r="E994" s="1" t="s">
        <v>945</v>
      </c>
      <c r="F994" s="34" t="s">
        <v>1187</v>
      </c>
      <c r="G994" s="34" t="s">
        <v>190</v>
      </c>
      <c r="H994" s="30">
        <v>45167</v>
      </c>
      <c r="I994" s="30" t="s">
        <v>39</v>
      </c>
      <c r="J994" s="30" t="s">
        <v>39</v>
      </c>
      <c r="K994" s="42">
        <f t="shared" ca="1" si="91"/>
        <v>135</v>
      </c>
      <c r="L994" s="44" t="str">
        <f t="shared" si="92"/>
        <v>Billable</v>
      </c>
      <c r="M994" s="34" t="s">
        <v>187</v>
      </c>
      <c r="N994" s="1" t="s">
        <v>41</v>
      </c>
      <c r="O994" s="1" t="s">
        <v>42</v>
      </c>
      <c r="P994" s="1"/>
      <c r="Q994" s="1"/>
      <c r="R994" s="1" t="s">
        <v>43</v>
      </c>
      <c r="S994" s="33" t="s">
        <v>188</v>
      </c>
      <c r="T994" s="47" t="s">
        <v>965</v>
      </c>
      <c r="U994" s="47" t="s">
        <v>20</v>
      </c>
      <c r="V994" s="47" t="s">
        <v>20</v>
      </c>
      <c r="W994" s="47" t="s">
        <v>967</v>
      </c>
      <c r="X994" s="47" t="s">
        <v>967</v>
      </c>
      <c r="Y994" s="47" t="s">
        <v>965</v>
      </c>
      <c r="Z994" s="47" t="s">
        <v>965</v>
      </c>
      <c r="AA994" s="47" t="s">
        <v>965</v>
      </c>
      <c r="AB994" s="47" t="s">
        <v>20</v>
      </c>
      <c r="AC994" s="47" t="s">
        <v>20</v>
      </c>
      <c r="AD994" s="47" t="s">
        <v>965</v>
      </c>
      <c r="AE994" s="47" t="s">
        <v>965</v>
      </c>
      <c r="AF994" s="47" t="s">
        <v>965</v>
      </c>
      <c r="AG994" s="47" t="s">
        <v>965</v>
      </c>
      <c r="AH994" s="47" t="s">
        <v>967</v>
      </c>
      <c r="AI994" s="47" t="s">
        <v>20</v>
      </c>
      <c r="AJ994" s="47" t="s">
        <v>20</v>
      </c>
      <c r="AK994" s="47" t="s">
        <v>965</v>
      </c>
      <c r="AL994" s="47" t="s">
        <v>965</v>
      </c>
      <c r="AM994" s="47" t="s">
        <v>965</v>
      </c>
      <c r="AN994" s="47" t="s">
        <v>965</v>
      </c>
      <c r="AO994" s="47" t="s">
        <v>968</v>
      </c>
      <c r="AP994" s="47" t="s">
        <v>20</v>
      </c>
      <c r="AQ994" s="47" t="s">
        <v>20</v>
      </c>
      <c r="AR994" s="47" t="s">
        <v>20</v>
      </c>
      <c r="AS994" s="47" t="s">
        <v>965</v>
      </c>
      <c r="AT994" s="47" t="s">
        <v>967</v>
      </c>
      <c r="AU994" s="47" t="s">
        <v>968</v>
      </c>
      <c r="AV994" s="47" t="s">
        <v>968</v>
      </c>
      <c r="AW994" s="47" t="s">
        <v>20</v>
      </c>
      <c r="AX994" s="47" t="s">
        <v>20</v>
      </c>
      <c r="AY994" s="42">
        <f>COUNTIFS($T994:$AX994,"P")</f>
        <v>13</v>
      </c>
      <c r="AZ994" s="42">
        <f>COUNTIFS($T994:$AX994,"HD")/2</f>
        <v>0</v>
      </c>
      <c r="BA994" s="42">
        <f>COUNTIFS($T994:$AX994,"DO")</f>
        <v>11</v>
      </c>
      <c r="BB994" s="1">
        <f>COUNTIFS($T994:$AX994,"UPL")</f>
        <v>0</v>
      </c>
      <c r="BC994" s="42">
        <f>COUNTIFS($T994:$AX994,"LWP")</f>
        <v>0</v>
      </c>
      <c r="BD994" s="42">
        <f>SUM(COUNTIFS($T994:$AX994,{"PAT","MAT"}))</f>
        <v>0</v>
      </c>
      <c r="BE994" s="42">
        <f>COUNTIFS($T994:$AX994,"HO")</f>
        <v>0</v>
      </c>
      <c r="BF994" s="42">
        <f>COUNTIFS($T994:$AX994,"NA")</f>
        <v>0</v>
      </c>
      <c r="BG994" s="42">
        <f>COUNTIFS($T994:$AX994,"PL")</f>
        <v>3</v>
      </c>
      <c r="BH994" s="42">
        <f>COUNTIFS($T994:$AX994,"CL")</f>
        <v>4</v>
      </c>
      <c r="BI994" s="42">
        <f>COUNTIFS($T994:$AX994,"BL")</f>
        <v>0</v>
      </c>
      <c r="BJ994" s="42">
        <f>COUNTIFS($T994:$AX994,"CO")</f>
        <v>0</v>
      </c>
      <c r="BK994" s="42">
        <f t="shared" si="93"/>
        <v>7</v>
      </c>
      <c r="BL994" s="42">
        <f t="shared" si="94"/>
        <v>0</v>
      </c>
      <c r="BM994" s="42">
        <f t="shared" si="95"/>
        <v>1</v>
      </c>
      <c r="BN994" s="42">
        <f>SUM(AY994:BJ994)+SUM(COUNTIFS(Q994:AX994,{"TERM","RESIGNED"}))</f>
        <v>31</v>
      </c>
      <c r="BO994" s="1" t="s">
        <v>45</v>
      </c>
      <c r="BP994" s="42" t="s">
        <v>1020</v>
      </c>
      <c r="BQ994" s="34"/>
    </row>
    <row r="995" spans="1:69" x14ac:dyDescent="0.25">
      <c r="A995" s="32">
        <f t="shared" si="96"/>
        <v>993</v>
      </c>
      <c r="B995" s="1" t="s">
        <v>172</v>
      </c>
      <c r="C995" s="1">
        <v>105582</v>
      </c>
      <c r="D995" s="27">
        <v>105582</v>
      </c>
      <c r="E995" s="1" t="s">
        <v>946</v>
      </c>
      <c r="F995" s="34" t="s">
        <v>1188</v>
      </c>
      <c r="G995" s="34" t="s">
        <v>123</v>
      </c>
      <c r="H995" s="30">
        <v>45167</v>
      </c>
      <c r="I995" s="30" t="s">
        <v>39</v>
      </c>
      <c r="J995" s="30" t="s">
        <v>39</v>
      </c>
      <c r="K995" s="42">
        <f t="shared" ca="1" si="91"/>
        <v>135</v>
      </c>
      <c r="L995" s="44" t="str">
        <f t="shared" si="92"/>
        <v>Billable</v>
      </c>
      <c r="M995" s="34" t="s">
        <v>124</v>
      </c>
      <c r="N995" s="1" t="s">
        <v>41</v>
      </c>
      <c r="O995" s="1" t="s">
        <v>42</v>
      </c>
      <c r="P995" s="1"/>
      <c r="Q995" s="1"/>
      <c r="R995" s="1" t="s">
        <v>43</v>
      </c>
      <c r="S995" s="33" t="s">
        <v>303</v>
      </c>
      <c r="T995" s="47" t="s">
        <v>965</v>
      </c>
      <c r="U995" s="47" t="s">
        <v>20</v>
      </c>
      <c r="V995" s="47" t="s">
        <v>20</v>
      </c>
      <c r="W995" s="47" t="s">
        <v>965</v>
      </c>
      <c r="X995" s="47" t="s">
        <v>965</v>
      </c>
      <c r="Y995" s="47" t="s">
        <v>965</v>
      </c>
      <c r="Z995" s="47" t="s">
        <v>965</v>
      </c>
      <c r="AA995" s="47" t="s">
        <v>965</v>
      </c>
      <c r="AB995" s="47" t="s">
        <v>20</v>
      </c>
      <c r="AC995" s="47" t="s">
        <v>20</v>
      </c>
      <c r="AD995" s="47" t="s">
        <v>965</v>
      </c>
      <c r="AE995" s="47" t="s">
        <v>965</v>
      </c>
      <c r="AF995" s="47" t="s">
        <v>965</v>
      </c>
      <c r="AG995" s="47" t="s">
        <v>965</v>
      </c>
      <c r="AH995" s="47" t="s">
        <v>965</v>
      </c>
      <c r="AI995" s="47" t="s">
        <v>20</v>
      </c>
      <c r="AJ995" s="47" t="s">
        <v>20</v>
      </c>
      <c r="AK995" s="47" t="s">
        <v>965</v>
      </c>
      <c r="AL995" s="47" t="s">
        <v>965</v>
      </c>
      <c r="AM995" s="47" t="s">
        <v>967</v>
      </c>
      <c r="AN995" s="47" t="s">
        <v>967</v>
      </c>
      <c r="AO995" s="47" t="s">
        <v>967</v>
      </c>
      <c r="AP995" s="47" t="s">
        <v>20</v>
      </c>
      <c r="AQ995" s="47" t="s">
        <v>20</v>
      </c>
      <c r="AR995" s="47" t="s">
        <v>20</v>
      </c>
      <c r="AS995" s="47" t="s">
        <v>965</v>
      </c>
      <c r="AT995" s="47" t="s">
        <v>965</v>
      </c>
      <c r="AU995" s="47" t="s">
        <v>965</v>
      </c>
      <c r="AV995" s="47" t="s">
        <v>965</v>
      </c>
      <c r="AW995" s="47" t="s">
        <v>20</v>
      </c>
      <c r="AX995" s="47" t="s">
        <v>20</v>
      </c>
      <c r="AY995" s="42">
        <f>COUNTIFS($T995:$AX995,"P")</f>
        <v>17</v>
      </c>
      <c r="AZ995" s="42">
        <f>COUNTIFS($T995:$AX995,"HD")/2</f>
        <v>0</v>
      </c>
      <c r="BA995" s="42">
        <f>COUNTIFS($T995:$AX995,"DO")</f>
        <v>11</v>
      </c>
      <c r="BB995" s="1">
        <f>COUNTIFS($T995:$AX995,"UPL")</f>
        <v>0</v>
      </c>
      <c r="BC995" s="42">
        <f>COUNTIFS($T995:$AX995,"LWP")</f>
        <v>0</v>
      </c>
      <c r="BD995" s="42">
        <f>SUM(COUNTIFS($T995:$AX995,{"PAT","MAT"}))</f>
        <v>0</v>
      </c>
      <c r="BE995" s="42">
        <f>COUNTIFS($T995:$AX995,"HO")</f>
        <v>0</v>
      </c>
      <c r="BF995" s="42">
        <f>COUNTIFS($T995:$AX995,"NA")</f>
        <v>0</v>
      </c>
      <c r="BG995" s="42">
        <f>COUNTIFS($T995:$AX995,"PL")</f>
        <v>0</v>
      </c>
      <c r="BH995" s="42">
        <f>COUNTIFS($T995:$AX995,"CL")</f>
        <v>3</v>
      </c>
      <c r="BI995" s="42">
        <f>COUNTIFS($T995:$AX995,"BL")</f>
        <v>0</v>
      </c>
      <c r="BJ995" s="42">
        <f>COUNTIFS($T995:$AX995,"CO")</f>
        <v>0</v>
      </c>
      <c r="BK995" s="42">
        <f t="shared" si="93"/>
        <v>3</v>
      </c>
      <c r="BL995" s="42">
        <f t="shared" si="94"/>
        <v>1</v>
      </c>
      <c r="BM995" s="42">
        <f t="shared" si="95"/>
        <v>1</v>
      </c>
      <c r="BN995" s="42">
        <f>SUM(AY995:BJ995)+SUM(COUNTIFS(Q995:AX995,{"TERM","RESIGNED"}))</f>
        <v>31</v>
      </c>
      <c r="BO995" s="1" t="s">
        <v>45</v>
      </c>
      <c r="BP995" s="42" t="s">
        <v>1020</v>
      </c>
      <c r="BQ995" s="34"/>
    </row>
    <row r="996" spans="1:69" x14ac:dyDescent="0.25">
      <c r="A996" s="32">
        <f t="shared" si="96"/>
        <v>994</v>
      </c>
      <c r="B996" s="1" t="s">
        <v>172</v>
      </c>
      <c r="C996" s="1">
        <v>105593</v>
      </c>
      <c r="D996" s="27">
        <v>105593</v>
      </c>
      <c r="E996" s="1" t="s">
        <v>946</v>
      </c>
      <c r="F996" s="34" t="s">
        <v>1189</v>
      </c>
      <c r="G996" s="34" t="s">
        <v>162</v>
      </c>
      <c r="H996" s="30">
        <v>45167</v>
      </c>
      <c r="I996" s="30" t="s">
        <v>39</v>
      </c>
      <c r="J996" s="30" t="s">
        <v>39</v>
      </c>
      <c r="K996" s="42">
        <f t="shared" ca="1" si="91"/>
        <v>135</v>
      </c>
      <c r="L996" s="44" t="str">
        <f t="shared" si="92"/>
        <v>Billable</v>
      </c>
      <c r="M996" s="34" t="s">
        <v>124</v>
      </c>
      <c r="N996" s="1" t="s">
        <v>41</v>
      </c>
      <c r="O996" s="1" t="s">
        <v>42</v>
      </c>
      <c r="P996" s="1"/>
      <c r="Q996" s="1"/>
      <c r="R996" s="1" t="s">
        <v>43</v>
      </c>
      <c r="S996" s="33" t="s">
        <v>144</v>
      </c>
      <c r="T996" s="47" t="s">
        <v>965</v>
      </c>
      <c r="U996" s="47" t="s">
        <v>20</v>
      </c>
      <c r="V996" s="47" t="s">
        <v>20</v>
      </c>
      <c r="W996" s="47" t="s">
        <v>965</v>
      </c>
      <c r="X996" s="47" t="s">
        <v>965</v>
      </c>
      <c r="Y996" s="47" t="s">
        <v>965</v>
      </c>
      <c r="Z996" s="47" t="s">
        <v>965</v>
      </c>
      <c r="AA996" s="47" t="s">
        <v>965</v>
      </c>
      <c r="AB996" s="47" t="s">
        <v>20</v>
      </c>
      <c r="AC996" s="47" t="s">
        <v>20</v>
      </c>
      <c r="AD996" s="47" t="s">
        <v>968</v>
      </c>
      <c r="AE996" s="47" t="s">
        <v>968</v>
      </c>
      <c r="AF996" s="47" t="s">
        <v>968</v>
      </c>
      <c r="AG996" s="47" t="s">
        <v>967</v>
      </c>
      <c r="AH996" s="47" t="s">
        <v>21</v>
      </c>
      <c r="AI996" s="47" t="s">
        <v>20</v>
      </c>
      <c r="AJ996" s="47" t="s">
        <v>20</v>
      </c>
      <c r="AK996" s="47" t="s">
        <v>21</v>
      </c>
      <c r="AL996" s="47" t="s">
        <v>967</v>
      </c>
      <c r="AM996" s="47" t="s">
        <v>967</v>
      </c>
      <c r="AN996" s="47" t="s">
        <v>21</v>
      </c>
      <c r="AO996" s="47" t="s">
        <v>965</v>
      </c>
      <c r="AP996" s="47" t="s">
        <v>20</v>
      </c>
      <c r="AQ996" s="47" t="s">
        <v>20</v>
      </c>
      <c r="AR996" s="47" t="s">
        <v>20</v>
      </c>
      <c r="AS996" s="47" t="s">
        <v>965</v>
      </c>
      <c r="AT996" s="47" t="s">
        <v>965</v>
      </c>
      <c r="AU996" s="47" t="s">
        <v>965</v>
      </c>
      <c r="AV996" s="47" t="s">
        <v>967</v>
      </c>
      <c r="AW996" s="47" t="s">
        <v>20</v>
      </c>
      <c r="AX996" s="47" t="s">
        <v>20</v>
      </c>
      <c r="AY996" s="42">
        <f>COUNTIFS($T996:$AX996,"P")</f>
        <v>10</v>
      </c>
      <c r="AZ996" s="42">
        <f>COUNTIFS($T996:$AX996,"HD")/2</f>
        <v>0</v>
      </c>
      <c r="BA996" s="42">
        <f>COUNTIFS($T996:$AX996,"DO")</f>
        <v>11</v>
      </c>
      <c r="BB996" s="1">
        <f>COUNTIFS($T996:$AX996,"UPL")</f>
        <v>3</v>
      </c>
      <c r="BC996" s="42">
        <f>COUNTIFS($T996:$AX996,"LWP")</f>
        <v>0</v>
      </c>
      <c r="BD996" s="42">
        <f>SUM(COUNTIFS($T996:$AX996,{"PAT","MAT"}))</f>
        <v>0</v>
      </c>
      <c r="BE996" s="42">
        <f>COUNTIFS($T996:$AX996,"HO")</f>
        <v>0</v>
      </c>
      <c r="BF996" s="42">
        <f>COUNTIFS($T996:$AX996,"NA")</f>
        <v>0</v>
      </c>
      <c r="BG996" s="42">
        <f>COUNTIFS($T996:$AX996,"PL")</f>
        <v>3</v>
      </c>
      <c r="BH996" s="42">
        <f>COUNTIFS($T996:$AX996,"CL")</f>
        <v>4</v>
      </c>
      <c r="BI996" s="42">
        <f>COUNTIFS($T996:$AX996,"BL")</f>
        <v>0</v>
      </c>
      <c r="BJ996" s="42">
        <f>COUNTIFS($T996:$AX996,"CO")</f>
        <v>0</v>
      </c>
      <c r="BK996" s="42">
        <f t="shared" si="93"/>
        <v>7</v>
      </c>
      <c r="BL996" s="42">
        <f t="shared" si="94"/>
        <v>0</v>
      </c>
      <c r="BM996" s="42">
        <f t="shared" si="95"/>
        <v>0</v>
      </c>
      <c r="BN996" s="42">
        <f>SUM(AY996:BJ996)+SUM(COUNTIFS(Q996:AX996,{"TERM","RESIGNED"}))</f>
        <v>31</v>
      </c>
      <c r="BO996" s="1" t="s">
        <v>45</v>
      </c>
      <c r="BP996" s="42" t="s">
        <v>1021</v>
      </c>
      <c r="BQ996" s="34"/>
    </row>
    <row r="997" spans="1:69" x14ac:dyDescent="0.25">
      <c r="A997" s="32">
        <f t="shared" si="96"/>
        <v>995</v>
      </c>
      <c r="B997" s="1" t="s">
        <v>172</v>
      </c>
      <c r="C997" s="1">
        <v>105594</v>
      </c>
      <c r="D997" s="27">
        <v>105594</v>
      </c>
      <c r="E997" s="1" t="s">
        <v>946</v>
      </c>
      <c r="F997" s="34" t="s">
        <v>1190</v>
      </c>
      <c r="G997" s="34" t="s">
        <v>162</v>
      </c>
      <c r="H997" s="30">
        <v>45167</v>
      </c>
      <c r="I997" s="30" t="s">
        <v>39</v>
      </c>
      <c r="J997" s="30" t="s">
        <v>39</v>
      </c>
      <c r="K997" s="42">
        <f t="shared" ca="1" si="91"/>
        <v>135</v>
      </c>
      <c r="L997" s="44" t="str">
        <f t="shared" si="92"/>
        <v>Billable</v>
      </c>
      <c r="M997" s="34" t="s">
        <v>124</v>
      </c>
      <c r="N997" s="1" t="s">
        <v>41</v>
      </c>
      <c r="O997" s="1" t="s">
        <v>42</v>
      </c>
      <c r="P997" s="1"/>
      <c r="Q997" s="1"/>
      <c r="R997" s="1" t="s">
        <v>43</v>
      </c>
      <c r="S997" s="33" t="s">
        <v>144</v>
      </c>
      <c r="T997" s="47" t="s">
        <v>967</v>
      </c>
      <c r="U997" s="47" t="s">
        <v>20</v>
      </c>
      <c r="V997" s="47" t="s">
        <v>20</v>
      </c>
      <c r="W997" s="47" t="s">
        <v>965</v>
      </c>
      <c r="X997" s="47" t="s">
        <v>965</v>
      </c>
      <c r="Y997" s="47" t="s">
        <v>965</v>
      </c>
      <c r="Z997" s="47" t="s">
        <v>965</v>
      </c>
      <c r="AA997" s="47" t="s">
        <v>965</v>
      </c>
      <c r="AB997" s="47" t="s">
        <v>20</v>
      </c>
      <c r="AC997" s="47" t="s">
        <v>20</v>
      </c>
      <c r="AD997" s="47" t="s">
        <v>967</v>
      </c>
      <c r="AE997" s="47" t="s">
        <v>968</v>
      </c>
      <c r="AF997" s="47" t="s">
        <v>965</v>
      </c>
      <c r="AG997" s="47" t="s">
        <v>965</v>
      </c>
      <c r="AH997" s="47" t="s">
        <v>965</v>
      </c>
      <c r="AI997" s="47" t="s">
        <v>20</v>
      </c>
      <c r="AJ997" s="47" t="s">
        <v>20</v>
      </c>
      <c r="AK997" s="47" t="s">
        <v>965</v>
      </c>
      <c r="AL997" s="47" t="s">
        <v>965</v>
      </c>
      <c r="AM997" s="47" t="s">
        <v>965</v>
      </c>
      <c r="AN997" s="47" t="s">
        <v>965</v>
      </c>
      <c r="AO997" s="47" t="s">
        <v>965</v>
      </c>
      <c r="AP997" s="47" t="s">
        <v>20</v>
      </c>
      <c r="AQ997" s="47" t="s">
        <v>20</v>
      </c>
      <c r="AR997" s="47" t="s">
        <v>20</v>
      </c>
      <c r="AS997" s="47" t="s">
        <v>967</v>
      </c>
      <c r="AT997" s="47" t="s">
        <v>965</v>
      </c>
      <c r="AU997" s="47" t="s">
        <v>965</v>
      </c>
      <c r="AV997" s="47" t="s">
        <v>967</v>
      </c>
      <c r="AW997" s="47" t="s">
        <v>20</v>
      </c>
      <c r="AX997" s="47" t="s">
        <v>20</v>
      </c>
      <c r="AY997" s="42">
        <f>COUNTIFS($T997:$AX997,"P")</f>
        <v>15</v>
      </c>
      <c r="AZ997" s="42">
        <f>COUNTIFS($T997:$AX997,"HD")/2</f>
        <v>0</v>
      </c>
      <c r="BA997" s="42">
        <f>COUNTIFS($T997:$AX997,"DO")</f>
        <v>11</v>
      </c>
      <c r="BB997" s="1">
        <f>COUNTIFS($T997:$AX997,"UPL")</f>
        <v>0</v>
      </c>
      <c r="BC997" s="42">
        <f>COUNTIFS($T997:$AX997,"LWP")</f>
        <v>0</v>
      </c>
      <c r="BD997" s="42">
        <f>SUM(COUNTIFS($T997:$AX997,{"PAT","MAT"}))</f>
        <v>0</v>
      </c>
      <c r="BE997" s="42">
        <f>COUNTIFS($T997:$AX997,"HO")</f>
        <v>0</v>
      </c>
      <c r="BF997" s="42">
        <f>COUNTIFS($T997:$AX997,"NA")</f>
        <v>0</v>
      </c>
      <c r="BG997" s="42">
        <f>COUNTIFS($T997:$AX997,"PL")</f>
        <v>1</v>
      </c>
      <c r="BH997" s="42">
        <f>COUNTIFS($T997:$AX997,"CL")</f>
        <v>4</v>
      </c>
      <c r="BI997" s="42">
        <f>COUNTIFS($T997:$AX997,"BL")</f>
        <v>0</v>
      </c>
      <c r="BJ997" s="42">
        <f>COUNTIFS($T997:$AX997,"CO")</f>
        <v>0</v>
      </c>
      <c r="BK997" s="42">
        <f t="shared" si="93"/>
        <v>5</v>
      </c>
      <c r="BL997" s="42">
        <f t="shared" si="94"/>
        <v>0</v>
      </c>
      <c r="BM997" s="42">
        <f t="shared" si="95"/>
        <v>1</v>
      </c>
      <c r="BN997" s="42">
        <f>SUM(AY997:BJ997)+SUM(COUNTIFS(Q997:AX997,{"TERM","RESIGNED"}))</f>
        <v>31</v>
      </c>
      <c r="BO997" s="1" t="s">
        <v>45</v>
      </c>
      <c r="BP997" s="42" t="s">
        <v>1021</v>
      </c>
      <c r="BQ997" s="34"/>
    </row>
    <row r="998" spans="1:69" x14ac:dyDescent="0.25">
      <c r="A998" s="32">
        <f t="shared" si="96"/>
        <v>996</v>
      </c>
      <c r="B998" s="1" t="s">
        <v>172</v>
      </c>
      <c r="C998" s="1">
        <v>105596</v>
      </c>
      <c r="D998" s="27">
        <v>105596</v>
      </c>
      <c r="E998" s="1" t="s">
        <v>945</v>
      </c>
      <c r="F998" s="34" t="s">
        <v>1191</v>
      </c>
      <c r="G998" s="34" t="s">
        <v>162</v>
      </c>
      <c r="H998" s="30">
        <v>45167</v>
      </c>
      <c r="I998" s="30" t="s">
        <v>39</v>
      </c>
      <c r="J998" s="30" t="s">
        <v>39</v>
      </c>
      <c r="K998" s="42">
        <f t="shared" ca="1" si="91"/>
        <v>135</v>
      </c>
      <c r="L998" s="44" t="str">
        <f t="shared" si="92"/>
        <v>Billable</v>
      </c>
      <c r="M998" s="34" t="s">
        <v>124</v>
      </c>
      <c r="N998" s="1" t="s">
        <v>41</v>
      </c>
      <c r="O998" s="1" t="s">
        <v>42</v>
      </c>
      <c r="P998" s="1"/>
      <c r="Q998" s="1"/>
      <c r="R998" s="1" t="s">
        <v>43</v>
      </c>
      <c r="S998" s="33" t="s">
        <v>163</v>
      </c>
      <c r="T998" s="47" t="s">
        <v>965</v>
      </c>
      <c r="U998" s="47" t="s">
        <v>20</v>
      </c>
      <c r="V998" s="47" t="s">
        <v>20</v>
      </c>
      <c r="W998" s="47" t="s">
        <v>965</v>
      </c>
      <c r="X998" s="47" t="s">
        <v>965</v>
      </c>
      <c r="Y998" s="47" t="s">
        <v>967</v>
      </c>
      <c r="Z998" s="47" t="s">
        <v>967</v>
      </c>
      <c r="AA998" s="47" t="s">
        <v>967</v>
      </c>
      <c r="AB998" s="47" t="s">
        <v>20</v>
      </c>
      <c r="AC998" s="47" t="s">
        <v>20</v>
      </c>
      <c r="AD998" s="47" t="s">
        <v>968</v>
      </c>
      <c r="AE998" s="47" t="s">
        <v>968</v>
      </c>
      <c r="AF998" s="47" t="s">
        <v>965</v>
      </c>
      <c r="AG998" s="47" t="s">
        <v>968</v>
      </c>
      <c r="AH998" s="47" t="s">
        <v>22</v>
      </c>
      <c r="AI998" s="47" t="s">
        <v>20</v>
      </c>
      <c r="AJ998" s="47" t="s">
        <v>20</v>
      </c>
      <c r="AK998" s="47" t="s">
        <v>22</v>
      </c>
      <c r="AL998" s="47" t="s">
        <v>22</v>
      </c>
      <c r="AM998" s="47" t="s">
        <v>22</v>
      </c>
      <c r="AN998" s="47" t="s">
        <v>22</v>
      </c>
      <c r="AO998" s="47" t="s">
        <v>22</v>
      </c>
      <c r="AP998" s="47" t="s">
        <v>20</v>
      </c>
      <c r="AQ998" s="47" t="s">
        <v>20</v>
      </c>
      <c r="AR998" s="47" t="s">
        <v>20</v>
      </c>
      <c r="AS998" s="47" t="s">
        <v>22</v>
      </c>
      <c r="AT998" s="47" t="s">
        <v>21</v>
      </c>
      <c r="AU998" s="47" t="s">
        <v>21</v>
      </c>
      <c r="AV998" s="47" t="s">
        <v>21</v>
      </c>
      <c r="AW998" s="47" t="s">
        <v>20</v>
      </c>
      <c r="AX998" s="47" t="s">
        <v>20</v>
      </c>
      <c r="AY998" s="42">
        <f>COUNTIFS($T998:$AX998,"P")</f>
        <v>4</v>
      </c>
      <c r="AZ998" s="42">
        <f>COUNTIFS($T998:$AX998,"HD")/2</f>
        <v>0</v>
      </c>
      <c r="BA998" s="42">
        <f>COUNTIFS($T998:$AX998,"DO")</f>
        <v>11</v>
      </c>
      <c r="BB998" s="1">
        <f>COUNTIFS($T998:$AX998,"UPL")</f>
        <v>3</v>
      </c>
      <c r="BC998" s="42">
        <f>COUNTIFS($T998:$AX998,"LWP")</f>
        <v>7</v>
      </c>
      <c r="BD998" s="42">
        <f>SUM(COUNTIFS($T998:$AX998,{"PAT","MAT"}))</f>
        <v>0</v>
      </c>
      <c r="BE998" s="42">
        <f>COUNTIFS($T998:$AX998,"HO")</f>
        <v>0</v>
      </c>
      <c r="BF998" s="42">
        <f>COUNTIFS($T998:$AX998,"NA")</f>
        <v>0</v>
      </c>
      <c r="BG998" s="42">
        <f>COUNTIFS($T998:$AX998,"PL")</f>
        <v>3</v>
      </c>
      <c r="BH998" s="42">
        <f>COUNTIFS($T998:$AX998,"CL")</f>
        <v>3</v>
      </c>
      <c r="BI998" s="42">
        <f>COUNTIFS($T998:$AX998,"BL")</f>
        <v>0</v>
      </c>
      <c r="BJ998" s="42">
        <f>COUNTIFS($T998:$AX998,"CO")</f>
        <v>0</v>
      </c>
      <c r="BK998" s="42">
        <f t="shared" si="93"/>
        <v>6</v>
      </c>
      <c r="BL998" s="42">
        <f t="shared" si="94"/>
        <v>0</v>
      </c>
      <c r="BM998" s="42">
        <f t="shared" si="95"/>
        <v>0</v>
      </c>
      <c r="BN998" s="42">
        <f>SUM(AY998:BJ998)+SUM(COUNTIFS(Q998:AX998,{"TERM","RESIGNED"}))</f>
        <v>31</v>
      </c>
      <c r="BO998" s="1" t="s">
        <v>45</v>
      </c>
      <c r="BP998" s="42" t="s">
        <v>1020</v>
      </c>
      <c r="BQ998" s="34"/>
    </row>
    <row r="999" spans="1:69" x14ac:dyDescent="0.25">
      <c r="A999" s="32">
        <f t="shared" si="96"/>
        <v>997</v>
      </c>
      <c r="B999" s="1" t="s">
        <v>172</v>
      </c>
      <c r="C999" s="1">
        <v>105597</v>
      </c>
      <c r="D999" s="27">
        <v>105597</v>
      </c>
      <c r="E999" s="1" t="s">
        <v>945</v>
      </c>
      <c r="F999" s="34" t="s">
        <v>1192</v>
      </c>
      <c r="G999" s="34" t="s">
        <v>162</v>
      </c>
      <c r="H999" s="30">
        <v>45167</v>
      </c>
      <c r="I999" s="30" t="s">
        <v>39</v>
      </c>
      <c r="J999" s="30" t="s">
        <v>39</v>
      </c>
      <c r="K999" s="42">
        <f t="shared" ca="1" si="91"/>
        <v>135</v>
      </c>
      <c r="L999" s="44" t="str">
        <f t="shared" si="92"/>
        <v>Billable</v>
      </c>
      <c r="M999" s="34" t="s">
        <v>124</v>
      </c>
      <c r="N999" s="1" t="s">
        <v>41</v>
      </c>
      <c r="O999" s="1" t="s">
        <v>42</v>
      </c>
      <c r="P999" s="1"/>
      <c r="Q999" s="1"/>
      <c r="R999" s="1" t="s">
        <v>43</v>
      </c>
      <c r="S999" s="33" t="s">
        <v>144</v>
      </c>
      <c r="T999" s="47" t="s">
        <v>965</v>
      </c>
      <c r="U999" s="47" t="s">
        <v>20</v>
      </c>
      <c r="V999" s="47" t="s">
        <v>20</v>
      </c>
      <c r="W999" s="47" t="s">
        <v>965</v>
      </c>
      <c r="X999" s="47" t="s">
        <v>965</v>
      </c>
      <c r="Y999" s="47" t="s">
        <v>965</v>
      </c>
      <c r="Z999" s="47" t="s">
        <v>965</v>
      </c>
      <c r="AA999" s="47" t="s">
        <v>965</v>
      </c>
      <c r="AB999" s="47" t="s">
        <v>20</v>
      </c>
      <c r="AC999" s="47" t="s">
        <v>20</v>
      </c>
      <c r="AD999" s="47" t="s">
        <v>965</v>
      </c>
      <c r="AE999" s="47" t="s">
        <v>965</v>
      </c>
      <c r="AF999" s="47" t="s">
        <v>965</v>
      </c>
      <c r="AG999" s="47" t="s">
        <v>965</v>
      </c>
      <c r="AH999" s="47" t="s">
        <v>967</v>
      </c>
      <c r="AI999" s="47" t="s">
        <v>20</v>
      </c>
      <c r="AJ999" s="47" t="s">
        <v>20</v>
      </c>
      <c r="AK999" s="47" t="s">
        <v>965</v>
      </c>
      <c r="AL999" s="47" t="s">
        <v>965</v>
      </c>
      <c r="AM999" s="47" t="s">
        <v>967</v>
      </c>
      <c r="AN999" s="47" t="s">
        <v>965</v>
      </c>
      <c r="AO999" s="47" t="s">
        <v>965</v>
      </c>
      <c r="AP999" s="47" t="s">
        <v>20</v>
      </c>
      <c r="AQ999" s="47" t="s">
        <v>20</v>
      </c>
      <c r="AR999" s="47" t="s">
        <v>20</v>
      </c>
      <c r="AS999" s="47" t="s">
        <v>965</v>
      </c>
      <c r="AT999" s="47" t="s">
        <v>22</v>
      </c>
      <c r="AU999" s="47" t="s">
        <v>965</v>
      </c>
      <c r="AV999" s="47" t="s">
        <v>965</v>
      </c>
      <c r="AW999" s="47" t="s">
        <v>20</v>
      </c>
      <c r="AX999" s="47" t="s">
        <v>20</v>
      </c>
      <c r="AY999" s="42">
        <f>COUNTIFS($T999:$AX999,"P")</f>
        <v>17</v>
      </c>
      <c r="AZ999" s="42">
        <f>COUNTIFS($T999:$AX999,"HD")/2</f>
        <v>0</v>
      </c>
      <c r="BA999" s="42">
        <f>COUNTIFS($T999:$AX999,"DO")</f>
        <v>11</v>
      </c>
      <c r="BB999" s="1">
        <f>COUNTIFS($T999:$AX999,"UPL")</f>
        <v>0</v>
      </c>
      <c r="BC999" s="42">
        <f>COUNTIFS($T999:$AX999,"LWP")</f>
        <v>1</v>
      </c>
      <c r="BD999" s="42">
        <f>SUM(COUNTIFS($T999:$AX999,{"PAT","MAT"}))</f>
        <v>0</v>
      </c>
      <c r="BE999" s="42">
        <f>COUNTIFS($T999:$AX999,"HO")</f>
        <v>0</v>
      </c>
      <c r="BF999" s="42">
        <f>COUNTIFS($T999:$AX999,"NA")</f>
        <v>0</v>
      </c>
      <c r="BG999" s="42">
        <f>COUNTIFS($T999:$AX999,"PL")</f>
        <v>0</v>
      </c>
      <c r="BH999" s="42">
        <f>COUNTIFS($T999:$AX999,"CL")</f>
        <v>2</v>
      </c>
      <c r="BI999" s="42">
        <f>COUNTIFS($T999:$AX999,"BL")</f>
        <v>0</v>
      </c>
      <c r="BJ999" s="42">
        <f>COUNTIFS($T999:$AX999,"CO")</f>
        <v>0</v>
      </c>
      <c r="BK999" s="42">
        <f t="shared" si="93"/>
        <v>2</v>
      </c>
      <c r="BL999" s="42">
        <f t="shared" si="94"/>
        <v>1</v>
      </c>
      <c r="BM999" s="42">
        <f t="shared" si="95"/>
        <v>1</v>
      </c>
      <c r="BN999" s="42">
        <f>SUM(AY999:BJ999)+SUM(COUNTIFS(Q999:AX999,{"TERM","RESIGNED"}))</f>
        <v>31</v>
      </c>
      <c r="BO999" s="1" t="s">
        <v>45</v>
      </c>
      <c r="BP999" s="42" t="s">
        <v>1021</v>
      </c>
      <c r="BQ999" s="34"/>
    </row>
    <row r="1000" spans="1:69" x14ac:dyDescent="0.25">
      <c r="A1000" s="32">
        <f t="shared" si="96"/>
        <v>998</v>
      </c>
      <c r="B1000" s="1" t="s">
        <v>172</v>
      </c>
      <c r="C1000" s="1">
        <v>105599</v>
      </c>
      <c r="D1000" s="27">
        <v>105599</v>
      </c>
      <c r="E1000" s="1" t="s">
        <v>946</v>
      </c>
      <c r="F1000" s="34" t="s">
        <v>1193</v>
      </c>
      <c r="G1000" s="34" t="s">
        <v>162</v>
      </c>
      <c r="H1000" s="30">
        <v>45167</v>
      </c>
      <c r="I1000" s="30" t="s">
        <v>39</v>
      </c>
      <c r="J1000" s="30" t="s">
        <v>39</v>
      </c>
      <c r="K1000" s="42">
        <f t="shared" ca="1" si="91"/>
        <v>135</v>
      </c>
      <c r="L1000" s="44" t="str">
        <f t="shared" si="92"/>
        <v>Billable</v>
      </c>
      <c r="M1000" s="34" t="s">
        <v>124</v>
      </c>
      <c r="N1000" s="1" t="s">
        <v>41</v>
      </c>
      <c r="O1000" s="1" t="s">
        <v>42</v>
      </c>
      <c r="P1000" s="1"/>
      <c r="Q1000" s="1"/>
      <c r="R1000" s="1" t="s">
        <v>43</v>
      </c>
      <c r="S1000" s="33" t="s">
        <v>163</v>
      </c>
      <c r="T1000" s="47" t="s">
        <v>965</v>
      </c>
      <c r="U1000" s="47" t="s">
        <v>20</v>
      </c>
      <c r="V1000" s="47" t="s">
        <v>20</v>
      </c>
      <c r="W1000" s="47" t="s">
        <v>965</v>
      </c>
      <c r="X1000" s="47" t="s">
        <v>965</v>
      </c>
      <c r="Y1000" s="47" t="s">
        <v>965</v>
      </c>
      <c r="Z1000" s="47" t="s">
        <v>965</v>
      </c>
      <c r="AA1000" s="47" t="s">
        <v>965</v>
      </c>
      <c r="AB1000" s="47" t="s">
        <v>20</v>
      </c>
      <c r="AC1000" s="47" t="s">
        <v>20</v>
      </c>
      <c r="AD1000" s="47" t="s">
        <v>965</v>
      </c>
      <c r="AE1000" s="47" t="s">
        <v>970</v>
      </c>
      <c r="AF1000" s="47" t="s">
        <v>965</v>
      </c>
      <c r="AG1000" s="47" t="s">
        <v>967</v>
      </c>
      <c r="AH1000" s="47" t="s">
        <v>965</v>
      </c>
      <c r="AI1000" s="47" t="s">
        <v>20</v>
      </c>
      <c r="AJ1000" s="47" t="s">
        <v>20</v>
      </c>
      <c r="AK1000" s="47" t="s">
        <v>967</v>
      </c>
      <c r="AL1000" s="47" t="s">
        <v>965</v>
      </c>
      <c r="AM1000" s="47" t="s">
        <v>967</v>
      </c>
      <c r="AN1000" s="47" t="s">
        <v>965</v>
      </c>
      <c r="AO1000" s="47" t="s">
        <v>965</v>
      </c>
      <c r="AP1000" s="47" t="s">
        <v>20</v>
      </c>
      <c r="AQ1000" s="47" t="s">
        <v>20</v>
      </c>
      <c r="AR1000" s="47" t="s">
        <v>20</v>
      </c>
      <c r="AS1000" s="47" t="s">
        <v>965</v>
      </c>
      <c r="AT1000" s="47" t="s">
        <v>965</v>
      </c>
      <c r="AU1000" s="47" t="s">
        <v>965</v>
      </c>
      <c r="AV1000" s="47" t="s">
        <v>967</v>
      </c>
      <c r="AW1000" s="47" t="s">
        <v>20</v>
      </c>
      <c r="AX1000" s="47" t="s">
        <v>20</v>
      </c>
      <c r="AY1000" s="42">
        <f>COUNTIFS($T1000:$AX1000,"P")</f>
        <v>15</v>
      </c>
      <c r="AZ1000" s="42">
        <f>COUNTIFS($T1000:$AX1000,"HD")/2</f>
        <v>0</v>
      </c>
      <c r="BA1000" s="42">
        <f>COUNTIFS($T1000:$AX1000,"DO")</f>
        <v>11</v>
      </c>
      <c r="BB1000" s="1">
        <f>COUNTIFS($T1000:$AX1000,"UPL")</f>
        <v>0</v>
      </c>
      <c r="BC1000" s="42">
        <f>COUNTIFS($T1000:$AX1000,"LWP")</f>
        <v>0</v>
      </c>
      <c r="BD1000" s="42">
        <f>SUM(COUNTIFS($T1000:$AX1000,{"PAT","MAT"}))</f>
        <v>0</v>
      </c>
      <c r="BE1000" s="42">
        <f>COUNTIFS($T1000:$AX1000,"HO")</f>
        <v>0</v>
      </c>
      <c r="BF1000" s="42">
        <f>COUNTIFS($T1000:$AX1000,"NA")</f>
        <v>0</v>
      </c>
      <c r="BG1000" s="42">
        <f>COUNTIFS($T1000:$AX1000,"PL")</f>
        <v>0</v>
      </c>
      <c r="BH1000" s="42">
        <f>COUNTIFS($T1000:$AX1000,"CL")</f>
        <v>4</v>
      </c>
      <c r="BI1000" s="42">
        <f>COUNTIFS($T1000:$AX1000,"BL")</f>
        <v>1</v>
      </c>
      <c r="BJ1000" s="42">
        <f>COUNTIFS($T1000:$AX1000,"CO")</f>
        <v>0</v>
      </c>
      <c r="BK1000" s="42">
        <f t="shared" si="93"/>
        <v>5</v>
      </c>
      <c r="BL1000" s="42">
        <f t="shared" si="94"/>
        <v>0</v>
      </c>
      <c r="BM1000" s="42">
        <f t="shared" si="95"/>
        <v>1</v>
      </c>
      <c r="BN1000" s="42">
        <f>SUM(AY1000:BJ1000)+SUM(COUNTIFS(Q1000:AX1000,{"TERM","RESIGNED"}))</f>
        <v>31</v>
      </c>
      <c r="BO1000" s="1" t="s">
        <v>45</v>
      </c>
      <c r="BP1000" s="42" t="s">
        <v>1020</v>
      </c>
      <c r="BQ1000" s="34"/>
    </row>
    <row r="1001" spans="1:69" x14ac:dyDescent="0.25">
      <c r="A1001" s="32">
        <f t="shared" si="96"/>
        <v>999</v>
      </c>
      <c r="B1001" s="1" t="s">
        <v>172</v>
      </c>
      <c r="C1001" s="1">
        <v>105601</v>
      </c>
      <c r="D1001" s="27">
        <v>105601</v>
      </c>
      <c r="E1001" s="1" t="s">
        <v>946</v>
      </c>
      <c r="F1001" s="34" t="s">
        <v>1194</v>
      </c>
      <c r="G1001" s="34" t="s">
        <v>123</v>
      </c>
      <c r="H1001" s="30">
        <v>45167</v>
      </c>
      <c r="I1001" s="30" t="s">
        <v>39</v>
      </c>
      <c r="J1001" s="30" t="s">
        <v>39</v>
      </c>
      <c r="K1001" s="42">
        <f t="shared" ca="1" si="91"/>
        <v>135</v>
      </c>
      <c r="L1001" s="44" t="str">
        <f t="shared" si="92"/>
        <v>Billable</v>
      </c>
      <c r="M1001" s="34" t="s">
        <v>124</v>
      </c>
      <c r="N1001" s="1" t="s">
        <v>41</v>
      </c>
      <c r="O1001" s="1" t="s">
        <v>42</v>
      </c>
      <c r="P1001" s="1"/>
      <c r="Q1001" s="1"/>
      <c r="R1001" s="1" t="s">
        <v>43</v>
      </c>
      <c r="S1001" s="33" t="s">
        <v>95</v>
      </c>
      <c r="T1001" s="47" t="s">
        <v>965</v>
      </c>
      <c r="U1001" s="47" t="s">
        <v>20</v>
      </c>
      <c r="V1001" s="47" t="s">
        <v>20</v>
      </c>
      <c r="W1001" s="47" t="s">
        <v>965</v>
      </c>
      <c r="X1001" s="47" t="s">
        <v>965</v>
      </c>
      <c r="Y1001" s="47" t="s">
        <v>965</v>
      </c>
      <c r="Z1001" s="47" t="s">
        <v>965</v>
      </c>
      <c r="AA1001" s="47" t="s">
        <v>965</v>
      </c>
      <c r="AB1001" s="47" t="s">
        <v>20</v>
      </c>
      <c r="AC1001" s="47" t="s">
        <v>20</v>
      </c>
      <c r="AD1001" s="47" t="s">
        <v>965</v>
      </c>
      <c r="AE1001" s="47" t="s">
        <v>965</v>
      </c>
      <c r="AF1001" s="47" t="s">
        <v>965</v>
      </c>
      <c r="AG1001" s="47" t="s">
        <v>965</v>
      </c>
      <c r="AH1001" s="47" t="s">
        <v>967</v>
      </c>
      <c r="AI1001" s="47" t="s">
        <v>20</v>
      </c>
      <c r="AJ1001" s="47" t="s">
        <v>20</v>
      </c>
      <c r="AK1001" s="47" t="s">
        <v>967</v>
      </c>
      <c r="AL1001" s="47" t="s">
        <v>965</v>
      </c>
      <c r="AM1001" s="47" t="s">
        <v>965</v>
      </c>
      <c r="AN1001" s="47" t="s">
        <v>965</v>
      </c>
      <c r="AO1001" s="47" t="s">
        <v>965</v>
      </c>
      <c r="AP1001" s="47" t="s">
        <v>20</v>
      </c>
      <c r="AQ1001" s="47" t="s">
        <v>20</v>
      </c>
      <c r="AR1001" s="47" t="s">
        <v>20</v>
      </c>
      <c r="AS1001" s="47" t="s">
        <v>968</v>
      </c>
      <c r="AT1001" s="47" t="s">
        <v>968</v>
      </c>
      <c r="AU1001" s="47" t="s">
        <v>967</v>
      </c>
      <c r="AV1001" s="47" t="s">
        <v>21</v>
      </c>
      <c r="AW1001" s="47" t="s">
        <v>20</v>
      </c>
      <c r="AX1001" s="47" t="s">
        <v>20</v>
      </c>
      <c r="AY1001" s="42">
        <f>COUNTIFS($T1001:$AX1001,"P")</f>
        <v>14</v>
      </c>
      <c r="AZ1001" s="42">
        <f>COUNTIFS($T1001:$AX1001,"HD")/2</f>
        <v>0</v>
      </c>
      <c r="BA1001" s="42">
        <f>COUNTIFS($T1001:$AX1001,"DO")</f>
        <v>11</v>
      </c>
      <c r="BB1001" s="1">
        <f>COUNTIFS($T1001:$AX1001,"UPL")</f>
        <v>1</v>
      </c>
      <c r="BC1001" s="42">
        <f>COUNTIFS($T1001:$AX1001,"LWP")</f>
        <v>0</v>
      </c>
      <c r="BD1001" s="42">
        <f>SUM(COUNTIFS($T1001:$AX1001,{"PAT","MAT"}))</f>
        <v>0</v>
      </c>
      <c r="BE1001" s="42">
        <f>COUNTIFS($T1001:$AX1001,"HO")</f>
        <v>0</v>
      </c>
      <c r="BF1001" s="42">
        <f>COUNTIFS($T1001:$AX1001,"NA")</f>
        <v>0</v>
      </c>
      <c r="BG1001" s="42">
        <f>COUNTIFS($T1001:$AX1001,"PL")</f>
        <v>2</v>
      </c>
      <c r="BH1001" s="42">
        <f>COUNTIFS($T1001:$AX1001,"CL")</f>
        <v>3</v>
      </c>
      <c r="BI1001" s="42">
        <f>COUNTIFS($T1001:$AX1001,"BL")</f>
        <v>0</v>
      </c>
      <c r="BJ1001" s="42">
        <f>COUNTIFS($T1001:$AX1001,"CO")</f>
        <v>0</v>
      </c>
      <c r="BK1001" s="42">
        <f t="shared" si="93"/>
        <v>5</v>
      </c>
      <c r="BL1001" s="42">
        <f t="shared" si="94"/>
        <v>0</v>
      </c>
      <c r="BM1001" s="42">
        <f t="shared" si="95"/>
        <v>1</v>
      </c>
      <c r="BN1001" s="42">
        <f>SUM(AY1001:BJ1001)+SUM(COUNTIFS(Q1001:AX1001,{"TERM","RESIGNED"}))</f>
        <v>31</v>
      </c>
      <c r="BO1001" s="1" t="s">
        <v>45</v>
      </c>
      <c r="BP1001" s="42" t="s">
        <v>1018</v>
      </c>
      <c r="BQ1001" s="34"/>
    </row>
    <row r="1002" spans="1:69" x14ac:dyDescent="0.25">
      <c r="A1002" s="32">
        <f t="shared" si="96"/>
        <v>1000</v>
      </c>
      <c r="B1002" s="1" t="s">
        <v>172</v>
      </c>
      <c r="C1002" s="1">
        <v>105602</v>
      </c>
      <c r="D1002" s="27">
        <v>105602</v>
      </c>
      <c r="E1002" s="1" t="s">
        <v>946</v>
      </c>
      <c r="F1002" s="34" t="s">
        <v>1195</v>
      </c>
      <c r="G1002" s="34" t="s">
        <v>162</v>
      </c>
      <c r="H1002" s="30">
        <v>45167</v>
      </c>
      <c r="I1002" s="30" t="s">
        <v>39</v>
      </c>
      <c r="J1002" s="30" t="s">
        <v>39</v>
      </c>
      <c r="K1002" s="42">
        <f t="shared" ca="1" si="91"/>
        <v>135</v>
      </c>
      <c r="L1002" s="44" t="str">
        <f t="shared" si="92"/>
        <v>Billable</v>
      </c>
      <c r="M1002" s="34" t="s">
        <v>124</v>
      </c>
      <c r="N1002" s="1" t="s">
        <v>41</v>
      </c>
      <c r="O1002" s="1" t="s">
        <v>42</v>
      </c>
      <c r="P1002" s="1"/>
      <c r="Q1002" s="1"/>
      <c r="R1002" s="1" t="s">
        <v>43</v>
      </c>
      <c r="S1002" s="33" t="s">
        <v>163</v>
      </c>
      <c r="T1002" s="47" t="s">
        <v>965</v>
      </c>
      <c r="U1002" s="47" t="s">
        <v>20</v>
      </c>
      <c r="V1002" s="47" t="s">
        <v>20</v>
      </c>
      <c r="W1002" s="47" t="s">
        <v>965</v>
      </c>
      <c r="X1002" s="47" t="s">
        <v>965</v>
      </c>
      <c r="Y1002" s="47" t="s">
        <v>966</v>
      </c>
      <c r="Z1002" s="47" t="s">
        <v>968</v>
      </c>
      <c r="AA1002" s="47" t="s">
        <v>965</v>
      </c>
      <c r="AB1002" s="47" t="s">
        <v>20</v>
      </c>
      <c r="AC1002" s="47" t="s">
        <v>20</v>
      </c>
      <c r="AD1002" s="47" t="s">
        <v>965</v>
      </c>
      <c r="AE1002" s="47" t="s">
        <v>968</v>
      </c>
      <c r="AF1002" s="47" t="s">
        <v>968</v>
      </c>
      <c r="AG1002" s="47" t="s">
        <v>967</v>
      </c>
      <c r="AH1002" s="47" t="s">
        <v>967</v>
      </c>
      <c r="AI1002" s="47" t="s">
        <v>20</v>
      </c>
      <c r="AJ1002" s="47" t="s">
        <v>20</v>
      </c>
      <c r="AK1002" s="47" t="s">
        <v>967</v>
      </c>
      <c r="AL1002" s="47" t="s">
        <v>965</v>
      </c>
      <c r="AM1002" s="47" t="s">
        <v>965</v>
      </c>
      <c r="AN1002" s="47" t="s">
        <v>965</v>
      </c>
      <c r="AO1002" s="47" t="s">
        <v>965</v>
      </c>
      <c r="AP1002" s="47" t="s">
        <v>20</v>
      </c>
      <c r="AQ1002" s="47" t="s">
        <v>20</v>
      </c>
      <c r="AR1002" s="47" t="s">
        <v>20</v>
      </c>
      <c r="AS1002" s="47" t="s">
        <v>965</v>
      </c>
      <c r="AT1002" s="47" t="s">
        <v>965</v>
      </c>
      <c r="AU1002" s="47" t="s">
        <v>967</v>
      </c>
      <c r="AV1002" s="47" t="s">
        <v>965</v>
      </c>
      <c r="AW1002" s="47" t="s">
        <v>20</v>
      </c>
      <c r="AX1002" s="47" t="s">
        <v>20</v>
      </c>
      <c r="AY1002" s="42">
        <f>COUNTIFS($T1002:$AX1002,"P")</f>
        <v>12</v>
      </c>
      <c r="AZ1002" s="42">
        <f>COUNTIFS($T1002:$AX1002,"HD")/2</f>
        <v>0.5</v>
      </c>
      <c r="BA1002" s="42">
        <f>COUNTIFS($T1002:$AX1002,"DO")</f>
        <v>11</v>
      </c>
      <c r="BB1002" s="1">
        <f>COUNTIFS($T1002:$AX1002,"UPL")</f>
        <v>0</v>
      </c>
      <c r="BC1002" s="42">
        <f>COUNTIFS($T1002:$AX1002,"LWP")</f>
        <v>0</v>
      </c>
      <c r="BD1002" s="42">
        <f>SUM(COUNTIFS($T1002:$AX1002,{"PAT","MAT"}))</f>
        <v>0</v>
      </c>
      <c r="BE1002" s="42">
        <f>COUNTIFS($T1002:$AX1002,"HO")</f>
        <v>0</v>
      </c>
      <c r="BF1002" s="42">
        <f>COUNTIFS($T1002:$AX1002,"NA")</f>
        <v>0</v>
      </c>
      <c r="BG1002" s="42">
        <f>COUNTIFS($T1002:$AX1002,"PL")</f>
        <v>3</v>
      </c>
      <c r="BH1002" s="42">
        <f>COUNTIFS($T1002:$AX1002,"CL")</f>
        <v>4</v>
      </c>
      <c r="BI1002" s="42">
        <f>COUNTIFS($T1002:$AX1002,"BL")</f>
        <v>0</v>
      </c>
      <c r="BJ1002" s="42">
        <f>COUNTIFS($T1002:$AX1002,"CO")</f>
        <v>0</v>
      </c>
      <c r="BK1002" s="42">
        <f t="shared" si="93"/>
        <v>7</v>
      </c>
      <c r="BL1002" s="42">
        <f t="shared" si="94"/>
        <v>0</v>
      </c>
      <c r="BM1002" s="42">
        <f t="shared" si="95"/>
        <v>0</v>
      </c>
      <c r="BN1002" s="42">
        <f>SUM(AY1002:BJ1002)+SUM(COUNTIFS(Q1002:AX1002,{"TERM","RESIGNED"}))</f>
        <v>30.5</v>
      </c>
      <c r="BO1002" s="1" t="s">
        <v>45</v>
      </c>
      <c r="BP1002" s="42" t="s">
        <v>1020</v>
      </c>
      <c r="BQ1002" s="34"/>
    </row>
    <row r="1003" spans="1:69" x14ac:dyDescent="0.25">
      <c r="A1003" s="32">
        <f t="shared" si="96"/>
        <v>1001</v>
      </c>
      <c r="B1003" s="1" t="s">
        <v>172</v>
      </c>
      <c r="C1003" s="1">
        <v>105603</v>
      </c>
      <c r="D1003" s="27">
        <v>105603</v>
      </c>
      <c r="E1003" s="1" t="s">
        <v>946</v>
      </c>
      <c r="F1003" s="34" t="s">
        <v>1196</v>
      </c>
      <c r="G1003" s="34" t="s">
        <v>162</v>
      </c>
      <c r="H1003" s="30">
        <v>45167</v>
      </c>
      <c r="I1003" s="30" t="s">
        <v>39</v>
      </c>
      <c r="J1003" s="30" t="s">
        <v>39</v>
      </c>
      <c r="K1003" s="42">
        <f t="shared" ca="1" si="91"/>
        <v>135</v>
      </c>
      <c r="L1003" s="44" t="str">
        <f t="shared" si="92"/>
        <v>Billable</v>
      </c>
      <c r="M1003" s="34" t="s">
        <v>124</v>
      </c>
      <c r="N1003" s="1" t="s">
        <v>41</v>
      </c>
      <c r="O1003" s="1" t="s">
        <v>42</v>
      </c>
      <c r="P1003" s="1"/>
      <c r="Q1003" s="1"/>
      <c r="R1003" s="1" t="s">
        <v>43</v>
      </c>
      <c r="S1003" s="33" t="s">
        <v>163</v>
      </c>
      <c r="T1003" s="47" t="s">
        <v>965</v>
      </c>
      <c r="U1003" s="47" t="s">
        <v>20</v>
      </c>
      <c r="V1003" s="47" t="s">
        <v>20</v>
      </c>
      <c r="W1003" s="47" t="s">
        <v>965</v>
      </c>
      <c r="X1003" s="47" t="s">
        <v>965</v>
      </c>
      <c r="Y1003" s="47" t="s">
        <v>965</v>
      </c>
      <c r="Z1003" s="47" t="s">
        <v>965</v>
      </c>
      <c r="AA1003" s="47" t="s">
        <v>965</v>
      </c>
      <c r="AB1003" s="47" t="s">
        <v>20</v>
      </c>
      <c r="AC1003" s="47" t="s">
        <v>20</v>
      </c>
      <c r="AD1003" s="47" t="s">
        <v>965</v>
      </c>
      <c r="AE1003" s="47" t="s">
        <v>965</v>
      </c>
      <c r="AF1003" s="47" t="s">
        <v>965</v>
      </c>
      <c r="AG1003" s="47" t="s">
        <v>965</v>
      </c>
      <c r="AH1003" s="47" t="s">
        <v>965</v>
      </c>
      <c r="AI1003" s="47" t="s">
        <v>20</v>
      </c>
      <c r="AJ1003" s="47" t="s">
        <v>20</v>
      </c>
      <c r="AK1003" s="47" t="s">
        <v>965</v>
      </c>
      <c r="AL1003" s="47" t="s">
        <v>965</v>
      </c>
      <c r="AM1003" s="47" t="s">
        <v>967</v>
      </c>
      <c r="AN1003" s="47" t="s">
        <v>967</v>
      </c>
      <c r="AO1003" s="47" t="s">
        <v>967</v>
      </c>
      <c r="AP1003" s="47" t="s">
        <v>20</v>
      </c>
      <c r="AQ1003" s="47" t="s">
        <v>20</v>
      </c>
      <c r="AR1003" s="47" t="s">
        <v>20</v>
      </c>
      <c r="AS1003" s="47" t="s">
        <v>965</v>
      </c>
      <c r="AT1003" s="47" t="s">
        <v>965</v>
      </c>
      <c r="AU1003" s="47" t="s">
        <v>965</v>
      </c>
      <c r="AV1003" s="47" t="s">
        <v>967</v>
      </c>
      <c r="AW1003" s="47" t="s">
        <v>20</v>
      </c>
      <c r="AX1003" s="47" t="s">
        <v>20</v>
      </c>
      <c r="AY1003" s="42">
        <f>COUNTIFS($T1003:$AX1003,"P")</f>
        <v>16</v>
      </c>
      <c r="AZ1003" s="42">
        <f>COUNTIFS($T1003:$AX1003,"HD")/2</f>
        <v>0</v>
      </c>
      <c r="BA1003" s="42">
        <f>COUNTIFS($T1003:$AX1003,"DO")</f>
        <v>11</v>
      </c>
      <c r="BB1003" s="1">
        <f>COUNTIFS($T1003:$AX1003,"UPL")</f>
        <v>0</v>
      </c>
      <c r="BC1003" s="42">
        <f>COUNTIFS($T1003:$AX1003,"LWP")</f>
        <v>0</v>
      </c>
      <c r="BD1003" s="42">
        <f>SUM(COUNTIFS($T1003:$AX1003,{"PAT","MAT"}))</f>
        <v>0</v>
      </c>
      <c r="BE1003" s="42">
        <f>COUNTIFS($T1003:$AX1003,"HO")</f>
        <v>0</v>
      </c>
      <c r="BF1003" s="42">
        <f>COUNTIFS($T1003:$AX1003,"NA")</f>
        <v>0</v>
      </c>
      <c r="BG1003" s="42">
        <f>COUNTIFS($T1003:$AX1003,"PL")</f>
        <v>0</v>
      </c>
      <c r="BH1003" s="42">
        <f>COUNTIFS($T1003:$AX1003,"CL")</f>
        <v>4</v>
      </c>
      <c r="BI1003" s="42">
        <f>COUNTIFS($T1003:$AX1003,"BL")</f>
        <v>0</v>
      </c>
      <c r="BJ1003" s="42">
        <f>COUNTIFS($T1003:$AX1003,"CO")</f>
        <v>0</v>
      </c>
      <c r="BK1003" s="42">
        <f t="shared" si="93"/>
        <v>4</v>
      </c>
      <c r="BL1003" s="42">
        <f t="shared" si="94"/>
        <v>0</v>
      </c>
      <c r="BM1003" s="42">
        <f t="shared" si="95"/>
        <v>1</v>
      </c>
      <c r="BN1003" s="42">
        <f>SUM(AY1003:BJ1003)+SUM(COUNTIFS(Q1003:AX1003,{"TERM","RESIGNED"}))</f>
        <v>31</v>
      </c>
      <c r="BO1003" s="1" t="s">
        <v>45</v>
      </c>
      <c r="BP1003" s="42" t="s">
        <v>1020</v>
      </c>
      <c r="BQ1003" s="34"/>
    </row>
    <row r="1004" spans="1:69" x14ac:dyDescent="0.25">
      <c r="A1004" s="32">
        <f t="shared" si="96"/>
        <v>1002</v>
      </c>
      <c r="B1004" s="1" t="s">
        <v>172</v>
      </c>
      <c r="C1004" s="1">
        <v>105606</v>
      </c>
      <c r="D1004" s="27">
        <v>105606</v>
      </c>
      <c r="E1004" s="1" t="s">
        <v>946</v>
      </c>
      <c r="F1004" s="34" t="s">
        <v>1197</v>
      </c>
      <c r="G1004" s="34" t="s">
        <v>190</v>
      </c>
      <c r="H1004" s="30">
        <v>45167</v>
      </c>
      <c r="I1004" s="30" t="s">
        <v>39</v>
      </c>
      <c r="J1004" s="30" t="s">
        <v>39</v>
      </c>
      <c r="K1004" s="42">
        <f t="shared" ca="1" si="91"/>
        <v>135</v>
      </c>
      <c r="L1004" s="44" t="str">
        <f t="shared" si="92"/>
        <v>Billable</v>
      </c>
      <c r="M1004" s="34" t="s">
        <v>187</v>
      </c>
      <c r="N1004" s="1" t="s">
        <v>41</v>
      </c>
      <c r="O1004" s="1" t="s">
        <v>42</v>
      </c>
      <c r="P1004" s="1"/>
      <c r="Q1004" s="1"/>
      <c r="R1004" s="1" t="s">
        <v>43</v>
      </c>
      <c r="S1004" s="33" t="s">
        <v>248</v>
      </c>
      <c r="T1004" s="47" t="s">
        <v>965</v>
      </c>
      <c r="U1004" s="47" t="s">
        <v>20</v>
      </c>
      <c r="V1004" s="47" t="s">
        <v>20</v>
      </c>
      <c r="W1004" s="47" t="s">
        <v>967</v>
      </c>
      <c r="X1004" s="47" t="s">
        <v>965</v>
      </c>
      <c r="Y1004" s="47" t="s">
        <v>965</v>
      </c>
      <c r="Z1004" s="47" t="s">
        <v>965</v>
      </c>
      <c r="AA1004" s="47" t="s">
        <v>965</v>
      </c>
      <c r="AB1004" s="47" t="s">
        <v>20</v>
      </c>
      <c r="AC1004" s="47" t="s">
        <v>20</v>
      </c>
      <c r="AD1004" s="47" t="s">
        <v>965</v>
      </c>
      <c r="AE1004" s="47" t="s">
        <v>965</v>
      </c>
      <c r="AF1004" s="47" t="s">
        <v>965</v>
      </c>
      <c r="AG1004" s="47" t="s">
        <v>967</v>
      </c>
      <c r="AH1004" s="47" t="s">
        <v>967</v>
      </c>
      <c r="AI1004" s="47" t="s">
        <v>20</v>
      </c>
      <c r="AJ1004" s="47" t="s">
        <v>20</v>
      </c>
      <c r="AK1004" s="47" t="s">
        <v>965</v>
      </c>
      <c r="AL1004" s="47" t="s">
        <v>965</v>
      </c>
      <c r="AM1004" s="47" t="s">
        <v>965</v>
      </c>
      <c r="AN1004" s="47" t="s">
        <v>965</v>
      </c>
      <c r="AO1004" s="47" t="s">
        <v>965</v>
      </c>
      <c r="AP1004" s="47" t="s">
        <v>20</v>
      </c>
      <c r="AQ1004" s="47" t="s">
        <v>20</v>
      </c>
      <c r="AR1004" s="47" t="s">
        <v>20</v>
      </c>
      <c r="AS1004" s="47" t="s">
        <v>965</v>
      </c>
      <c r="AT1004" s="47" t="s">
        <v>965</v>
      </c>
      <c r="AU1004" s="47" t="s">
        <v>965</v>
      </c>
      <c r="AV1004" s="47" t="s">
        <v>967</v>
      </c>
      <c r="AW1004" s="47" t="s">
        <v>20</v>
      </c>
      <c r="AX1004" s="47" t="s">
        <v>20</v>
      </c>
      <c r="AY1004" s="42">
        <f>COUNTIFS($T1004:$AX1004,"P")</f>
        <v>16</v>
      </c>
      <c r="AZ1004" s="42">
        <f>COUNTIFS($T1004:$AX1004,"HD")/2</f>
        <v>0</v>
      </c>
      <c r="BA1004" s="42">
        <f>COUNTIFS($T1004:$AX1004,"DO")</f>
        <v>11</v>
      </c>
      <c r="BB1004" s="1">
        <f>COUNTIFS($T1004:$AX1004,"UPL")</f>
        <v>0</v>
      </c>
      <c r="BC1004" s="42">
        <f>COUNTIFS($T1004:$AX1004,"LWP")</f>
        <v>0</v>
      </c>
      <c r="BD1004" s="42">
        <f>SUM(COUNTIFS($T1004:$AX1004,{"PAT","MAT"}))</f>
        <v>0</v>
      </c>
      <c r="BE1004" s="42">
        <f>COUNTIFS($T1004:$AX1004,"HO")</f>
        <v>0</v>
      </c>
      <c r="BF1004" s="42">
        <f>COUNTIFS($T1004:$AX1004,"NA")</f>
        <v>0</v>
      </c>
      <c r="BG1004" s="42">
        <f>COUNTIFS($T1004:$AX1004,"PL")</f>
        <v>0</v>
      </c>
      <c r="BH1004" s="42">
        <f>COUNTIFS($T1004:$AX1004,"CL")</f>
        <v>4</v>
      </c>
      <c r="BI1004" s="42">
        <f>COUNTIFS($T1004:$AX1004,"BL")</f>
        <v>0</v>
      </c>
      <c r="BJ1004" s="42">
        <f>COUNTIFS($T1004:$AX1004,"CO")</f>
        <v>0</v>
      </c>
      <c r="BK1004" s="42">
        <f t="shared" si="93"/>
        <v>4</v>
      </c>
      <c r="BL1004" s="42">
        <f t="shared" si="94"/>
        <v>0</v>
      </c>
      <c r="BM1004" s="42">
        <f t="shared" si="95"/>
        <v>1</v>
      </c>
      <c r="BN1004" s="42">
        <f>SUM(AY1004:BJ1004)+SUM(COUNTIFS(Q1004:AX1004,{"TERM","RESIGNED"}))</f>
        <v>31</v>
      </c>
      <c r="BO1004" s="1" t="s">
        <v>45</v>
      </c>
      <c r="BP1004" s="42" t="s">
        <v>1020</v>
      </c>
      <c r="BQ1004" s="34"/>
    </row>
    <row r="1005" spans="1:69" x14ac:dyDescent="0.25">
      <c r="A1005" s="32">
        <f t="shared" si="96"/>
        <v>1003</v>
      </c>
      <c r="B1005" s="1" t="s">
        <v>172</v>
      </c>
      <c r="C1005" s="1">
        <v>105608</v>
      </c>
      <c r="D1005" s="27">
        <v>105608</v>
      </c>
      <c r="E1005" s="1" t="s">
        <v>946</v>
      </c>
      <c r="F1005" s="34" t="s">
        <v>1224</v>
      </c>
      <c r="G1005" s="34" t="s">
        <v>106</v>
      </c>
      <c r="H1005" s="30">
        <v>45170</v>
      </c>
      <c r="I1005" s="30" t="s">
        <v>39</v>
      </c>
      <c r="J1005" s="30" t="s">
        <v>39</v>
      </c>
      <c r="K1005" s="42">
        <f t="shared" ca="1" si="91"/>
        <v>132</v>
      </c>
      <c r="L1005" s="44" t="str">
        <f t="shared" si="92"/>
        <v>Non Billable</v>
      </c>
      <c r="M1005" s="34" t="s">
        <v>47</v>
      </c>
      <c r="N1005" s="1" t="s">
        <v>41</v>
      </c>
      <c r="O1005" s="1" t="s">
        <v>42</v>
      </c>
      <c r="P1005" s="1"/>
      <c r="Q1005" s="1"/>
      <c r="R1005" s="1" t="s">
        <v>43</v>
      </c>
      <c r="S1005" s="33" t="s">
        <v>1013</v>
      </c>
      <c r="T1005" s="47" t="s">
        <v>965</v>
      </c>
      <c r="U1005" s="47" t="s">
        <v>20</v>
      </c>
      <c r="V1005" s="47" t="s">
        <v>20</v>
      </c>
      <c r="W1005" s="47" t="s">
        <v>965</v>
      </c>
      <c r="X1005" s="47" t="s">
        <v>965</v>
      </c>
      <c r="Y1005" s="47" t="s">
        <v>965</v>
      </c>
      <c r="Z1005" s="47" t="s">
        <v>967</v>
      </c>
      <c r="AA1005" s="47" t="s">
        <v>967</v>
      </c>
      <c r="AB1005" s="47" t="s">
        <v>20</v>
      </c>
      <c r="AC1005" s="47" t="s">
        <v>20</v>
      </c>
      <c r="AD1005" s="47" t="s">
        <v>965</v>
      </c>
      <c r="AE1005" s="47" t="s">
        <v>965</v>
      </c>
      <c r="AF1005" s="47" t="s">
        <v>965</v>
      </c>
      <c r="AG1005" s="47" t="s">
        <v>965</v>
      </c>
      <c r="AH1005" s="47" t="s">
        <v>965</v>
      </c>
      <c r="AI1005" s="47" t="s">
        <v>20</v>
      </c>
      <c r="AJ1005" s="47" t="s">
        <v>20</v>
      </c>
      <c r="AK1005" s="47" t="s">
        <v>965</v>
      </c>
      <c r="AL1005" s="47" t="s">
        <v>965</v>
      </c>
      <c r="AM1005" s="47" t="s">
        <v>965</v>
      </c>
      <c r="AN1005" s="47" t="s">
        <v>967</v>
      </c>
      <c r="AO1005" s="47" t="s">
        <v>967</v>
      </c>
      <c r="AP1005" s="47" t="s">
        <v>20</v>
      </c>
      <c r="AQ1005" s="47" t="s">
        <v>20</v>
      </c>
      <c r="AR1005" s="47" t="s">
        <v>20</v>
      </c>
      <c r="AS1005" s="47" t="s">
        <v>965</v>
      </c>
      <c r="AT1005" s="47" t="s">
        <v>965</v>
      </c>
      <c r="AU1005" s="47" t="s">
        <v>965</v>
      </c>
      <c r="AV1005" s="47" t="s">
        <v>965</v>
      </c>
      <c r="AW1005" s="47" t="s">
        <v>20</v>
      </c>
      <c r="AX1005" s="47" t="s">
        <v>20</v>
      </c>
      <c r="AY1005" s="42">
        <f>COUNTIFS($T1005:$AX1005,"P")</f>
        <v>16</v>
      </c>
      <c r="AZ1005" s="42">
        <f>COUNTIFS($T1005:$AX1005,"HD")/2</f>
        <v>0</v>
      </c>
      <c r="BA1005" s="42">
        <f>COUNTIFS($T1005:$AX1005,"DO")</f>
        <v>11</v>
      </c>
      <c r="BB1005" s="1">
        <f>COUNTIFS($T1005:$AX1005,"UPL")</f>
        <v>0</v>
      </c>
      <c r="BC1005" s="42">
        <f>COUNTIFS($T1005:$AX1005,"LWP")</f>
        <v>0</v>
      </c>
      <c r="BD1005" s="42">
        <f>SUM(COUNTIFS($T1005:$AX1005,{"PAT","MAT"}))</f>
        <v>0</v>
      </c>
      <c r="BE1005" s="42">
        <f>COUNTIFS($T1005:$AX1005,"HO")</f>
        <v>0</v>
      </c>
      <c r="BF1005" s="42">
        <f>COUNTIFS($T1005:$AX1005,"NA")</f>
        <v>0</v>
      </c>
      <c r="BG1005" s="42">
        <f>COUNTIFS($T1005:$AX1005,"PL")</f>
        <v>0</v>
      </c>
      <c r="BH1005" s="42">
        <f>COUNTIFS($T1005:$AX1005,"CL")</f>
        <v>4</v>
      </c>
      <c r="BI1005" s="42">
        <f>COUNTIFS($T1005:$AX1005,"BL")</f>
        <v>0</v>
      </c>
      <c r="BJ1005" s="42">
        <f>COUNTIFS($T1005:$AX1005,"CO")</f>
        <v>0</v>
      </c>
      <c r="BK1005" s="42">
        <f t="shared" si="93"/>
        <v>4</v>
      </c>
      <c r="BL1005" s="42">
        <f t="shared" si="94"/>
        <v>0</v>
      </c>
      <c r="BM1005" s="42">
        <f t="shared" si="95"/>
        <v>1</v>
      </c>
      <c r="BN1005" s="42">
        <f>SUM(AY1005:BJ1005)+SUM(COUNTIFS(Q1005:AX1005,{"TERM","RESIGNED"}))</f>
        <v>31</v>
      </c>
      <c r="BO1005" s="1" t="s">
        <v>45</v>
      </c>
      <c r="BP1005" s="42" t="s">
        <v>1023</v>
      </c>
      <c r="BQ1005" s="34"/>
    </row>
    <row r="1006" spans="1:69" x14ac:dyDescent="0.25">
      <c r="A1006" s="32">
        <f t="shared" si="96"/>
        <v>1004</v>
      </c>
      <c r="B1006" s="1" t="s">
        <v>172</v>
      </c>
      <c r="C1006" s="1">
        <v>105611</v>
      </c>
      <c r="D1006" s="27">
        <v>105611</v>
      </c>
      <c r="E1006" s="1" t="s">
        <v>946</v>
      </c>
      <c r="F1006" s="34" t="s">
        <v>1225</v>
      </c>
      <c r="G1006" s="34" t="s">
        <v>186</v>
      </c>
      <c r="H1006" s="30">
        <v>45170</v>
      </c>
      <c r="I1006" s="30" t="s">
        <v>39</v>
      </c>
      <c r="J1006" s="30" t="s">
        <v>39</v>
      </c>
      <c r="K1006" s="42">
        <f t="shared" ca="1" si="91"/>
        <v>132</v>
      </c>
      <c r="L1006" s="44" t="str">
        <f t="shared" si="92"/>
        <v>Billable</v>
      </c>
      <c r="M1006" s="34" t="s">
        <v>187</v>
      </c>
      <c r="N1006" s="1" t="s">
        <v>41</v>
      </c>
      <c r="O1006" s="1" t="s">
        <v>42</v>
      </c>
      <c r="P1006" s="1"/>
      <c r="Q1006" s="1"/>
      <c r="R1006" s="1" t="s">
        <v>43</v>
      </c>
      <c r="S1006" s="33" t="s">
        <v>248</v>
      </c>
      <c r="T1006" s="47" t="s">
        <v>965</v>
      </c>
      <c r="U1006" s="47" t="s">
        <v>20</v>
      </c>
      <c r="V1006" s="47" t="s">
        <v>20</v>
      </c>
      <c r="W1006" s="47" t="s">
        <v>967</v>
      </c>
      <c r="X1006" s="47" t="s">
        <v>965</v>
      </c>
      <c r="Y1006" s="47" t="s">
        <v>965</v>
      </c>
      <c r="Z1006" s="47" t="s">
        <v>965</v>
      </c>
      <c r="AA1006" s="47" t="s">
        <v>965</v>
      </c>
      <c r="AB1006" s="47" t="s">
        <v>20</v>
      </c>
      <c r="AC1006" s="47" t="s">
        <v>20</v>
      </c>
      <c r="AD1006" s="47" t="s">
        <v>965</v>
      </c>
      <c r="AE1006" s="47" t="s">
        <v>965</v>
      </c>
      <c r="AF1006" s="47" t="s">
        <v>965</v>
      </c>
      <c r="AG1006" s="47" t="s">
        <v>965</v>
      </c>
      <c r="AH1006" s="47" t="s">
        <v>965</v>
      </c>
      <c r="AI1006" s="47" t="s">
        <v>20</v>
      </c>
      <c r="AJ1006" s="47" t="s">
        <v>20</v>
      </c>
      <c r="AK1006" s="47" t="s">
        <v>965</v>
      </c>
      <c r="AL1006" s="47" t="s">
        <v>965</v>
      </c>
      <c r="AM1006" s="47" t="s">
        <v>965</v>
      </c>
      <c r="AN1006" s="47" t="s">
        <v>965</v>
      </c>
      <c r="AO1006" s="47" t="s">
        <v>965</v>
      </c>
      <c r="AP1006" s="47" t="s">
        <v>20</v>
      </c>
      <c r="AQ1006" s="47" t="s">
        <v>20</v>
      </c>
      <c r="AR1006" s="47" t="s">
        <v>20</v>
      </c>
      <c r="AS1006" s="47" t="s">
        <v>967</v>
      </c>
      <c r="AT1006" s="47" t="s">
        <v>967</v>
      </c>
      <c r="AU1006" s="47" t="s">
        <v>968</v>
      </c>
      <c r="AV1006" s="47" t="s">
        <v>967</v>
      </c>
      <c r="AW1006" s="47" t="s">
        <v>20</v>
      </c>
      <c r="AX1006" s="47" t="s">
        <v>20</v>
      </c>
      <c r="AY1006" s="42">
        <f>COUNTIFS($T1006:$AX1006,"P")</f>
        <v>15</v>
      </c>
      <c r="AZ1006" s="42">
        <f>COUNTIFS($T1006:$AX1006,"HD")/2</f>
        <v>0</v>
      </c>
      <c r="BA1006" s="42">
        <f>COUNTIFS($T1006:$AX1006,"DO")</f>
        <v>11</v>
      </c>
      <c r="BB1006" s="1">
        <f>COUNTIFS($T1006:$AX1006,"UPL")</f>
        <v>0</v>
      </c>
      <c r="BC1006" s="42">
        <f>COUNTIFS($T1006:$AX1006,"LWP")</f>
        <v>0</v>
      </c>
      <c r="BD1006" s="42">
        <f>SUM(COUNTIFS($T1006:$AX1006,{"PAT","MAT"}))</f>
        <v>0</v>
      </c>
      <c r="BE1006" s="42">
        <f>COUNTIFS($T1006:$AX1006,"HO")</f>
        <v>0</v>
      </c>
      <c r="BF1006" s="42">
        <f>COUNTIFS($T1006:$AX1006,"NA")</f>
        <v>0</v>
      </c>
      <c r="BG1006" s="42">
        <f>COUNTIFS($T1006:$AX1006,"PL")</f>
        <v>1</v>
      </c>
      <c r="BH1006" s="42">
        <f>COUNTIFS($T1006:$AX1006,"CL")</f>
        <v>4</v>
      </c>
      <c r="BI1006" s="42">
        <f>COUNTIFS($T1006:$AX1006,"BL")</f>
        <v>0</v>
      </c>
      <c r="BJ1006" s="42">
        <f>COUNTIFS($T1006:$AX1006,"CO")</f>
        <v>0</v>
      </c>
      <c r="BK1006" s="42">
        <f t="shared" si="93"/>
        <v>5</v>
      </c>
      <c r="BL1006" s="42">
        <f t="shared" si="94"/>
        <v>0</v>
      </c>
      <c r="BM1006" s="42">
        <f t="shared" si="95"/>
        <v>1</v>
      </c>
      <c r="BN1006" s="42">
        <f>SUM(AY1006:BJ1006)+SUM(COUNTIFS(Q1006:AX1006,{"TERM","RESIGNED"}))</f>
        <v>31</v>
      </c>
      <c r="BO1006" s="1" t="s">
        <v>45</v>
      </c>
      <c r="BP1006" s="42" t="s">
        <v>1020</v>
      </c>
      <c r="BQ1006" s="34"/>
    </row>
    <row r="1007" spans="1:69" x14ac:dyDescent="0.25">
      <c r="A1007" s="32">
        <f t="shared" si="96"/>
        <v>1005</v>
      </c>
      <c r="B1007" s="1" t="s">
        <v>172</v>
      </c>
      <c r="C1007" s="1">
        <v>105622</v>
      </c>
      <c r="D1007" s="27">
        <v>105622</v>
      </c>
      <c r="E1007" s="1" t="s">
        <v>946</v>
      </c>
      <c r="F1007" s="34" t="s">
        <v>1226</v>
      </c>
      <c r="G1007" s="34" t="s">
        <v>123</v>
      </c>
      <c r="H1007" s="30">
        <v>45170</v>
      </c>
      <c r="I1007" s="30" t="s">
        <v>39</v>
      </c>
      <c r="J1007" s="30" t="s">
        <v>39</v>
      </c>
      <c r="K1007" s="42">
        <f t="shared" ca="1" si="91"/>
        <v>132</v>
      </c>
      <c r="L1007" s="44" t="str">
        <f t="shared" si="92"/>
        <v>Billable</v>
      </c>
      <c r="M1007" s="34" t="s">
        <v>124</v>
      </c>
      <c r="N1007" s="1" t="s">
        <v>41</v>
      </c>
      <c r="O1007" s="1" t="s">
        <v>42</v>
      </c>
      <c r="P1007" s="1"/>
      <c r="Q1007" s="1"/>
      <c r="R1007" s="1" t="s">
        <v>43</v>
      </c>
      <c r="S1007" s="33" t="s">
        <v>366</v>
      </c>
      <c r="T1007" s="47" t="s">
        <v>965</v>
      </c>
      <c r="U1007" s="47" t="s">
        <v>20</v>
      </c>
      <c r="V1007" s="47" t="s">
        <v>20</v>
      </c>
      <c r="W1007" s="47" t="s">
        <v>966</v>
      </c>
      <c r="X1007" s="47" t="s">
        <v>21</v>
      </c>
      <c r="Y1007" s="47" t="s">
        <v>965</v>
      </c>
      <c r="Z1007" s="47" t="s">
        <v>965</v>
      </c>
      <c r="AA1007" s="47" t="s">
        <v>965</v>
      </c>
      <c r="AB1007" s="47" t="s">
        <v>20</v>
      </c>
      <c r="AC1007" s="47" t="s">
        <v>20</v>
      </c>
      <c r="AD1007" s="47" t="s">
        <v>965</v>
      </c>
      <c r="AE1007" s="47" t="s">
        <v>965</v>
      </c>
      <c r="AF1007" s="47" t="s">
        <v>965</v>
      </c>
      <c r="AG1007" s="47" t="s">
        <v>965</v>
      </c>
      <c r="AH1007" s="47" t="s">
        <v>965</v>
      </c>
      <c r="AI1007" s="47" t="s">
        <v>20</v>
      </c>
      <c r="AJ1007" s="47" t="s">
        <v>20</v>
      </c>
      <c r="AK1007" s="47" t="s">
        <v>965</v>
      </c>
      <c r="AL1007" s="47" t="s">
        <v>965</v>
      </c>
      <c r="AM1007" s="47" t="s">
        <v>965</v>
      </c>
      <c r="AN1007" s="47" t="s">
        <v>965</v>
      </c>
      <c r="AO1007" s="47" t="s">
        <v>965</v>
      </c>
      <c r="AP1007" s="47" t="s">
        <v>20</v>
      </c>
      <c r="AQ1007" s="47" t="s">
        <v>20</v>
      </c>
      <c r="AR1007" s="47" t="s">
        <v>20</v>
      </c>
      <c r="AS1007" s="47" t="s">
        <v>967</v>
      </c>
      <c r="AT1007" s="47" t="s">
        <v>967</v>
      </c>
      <c r="AU1007" s="47" t="s">
        <v>967</v>
      </c>
      <c r="AV1007" s="47" t="s">
        <v>21</v>
      </c>
      <c r="AW1007" s="47" t="s">
        <v>20</v>
      </c>
      <c r="AX1007" s="47" t="s">
        <v>20</v>
      </c>
      <c r="AY1007" s="42">
        <f>COUNTIFS($T1007:$AX1007,"P")</f>
        <v>14</v>
      </c>
      <c r="AZ1007" s="42">
        <f>COUNTIFS($T1007:$AX1007,"HD")/2</f>
        <v>0.5</v>
      </c>
      <c r="BA1007" s="42">
        <f>COUNTIFS($T1007:$AX1007,"DO")</f>
        <v>11</v>
      </c>
      <c r="BB1007" s="1">
        <f>COUNTIFS($T1007:$AX1007,"UPL")</f>
        <v>2</v>
      </c>
      <c r="BC1007" s="42">
        <f>COUNTIFS($T1007:$AX1007,"LWP")</f>
        <v>0</v>
      </c>
      <c r="BD1007" s="42">
        <f>SUM(COUNTIFS($T1007:$AX1007,{"PAT","MAT"}))</f>
        <v>0</v>
      </c>
      <c r="BE1007" s="42">
        <f>COUNTIFS($T1007:$AX1007,"HO")</f>
        <v>0</v>
      </c>
      <c r="BF1007" s="42">
        <f>COUNTIFS($T1007:$AX1007,"NA")</f>
        <v>0</v>
      </c>
      <c r="BG1007" s="42">
        <f>COUNTIFS($T1007:$AX1007,"PL")</f>
        <v>0</v>
      </c>
      <c r="BH1007" s="42">
        <f>COUNTIFS($T1007:$AX1007,"CL")</f>
        <v>3</v>
      </c>
      <c r="BI1007" s="42">
        <f>COUNTIFS($T1007:$AX1007,"BL")</f>
        <v>0</v>
      </c>
      <c r="BJ1007" s="42">
        <f>COUNTIFS($T1007:$AX1007,"CO")</f>
        <v>0</v>
      </c>
      <c r="BK1007" s="42">
        <f t="shared" si="93"/>
        <v>3</v>
      </c>
      <c r="BL1007" s="42">
        <f t="shared" si="94"/>
        <v>0</v>
      </c>
      <c r="BM1007" s="42">
        <f t="shared" si="95"/>
        <v>1</v>
      </c>
      <c r="BN1007" s="42">
        <f>SUM(AY1007:BJ1007)+SUM(COUNTIFS(Q1007:AX1007,{"TERM","RESIGNED"}))</f>
        <v>30.5</v>
      </c>
      <c r="BO1007" s="1" t="s">
        <v>45</v>
      </c>
      <c r="BP1007" s="42" t="s">
        <v>1023</v>
      </c>
      <c r="BQ1007" s="34"/>
    </row>
    <row r="1008" spans="1:69" x14ac:dyDescent="0.25">
      <c r="A1008" s="32">
        <f t="shared" si="96"/>
        <v>1006</v>
      </c>
      <c r="B1008" s="1" t="s">
        <v>172</v>
      </c>
      <c r="C1008" s="1">
        <v>105628</v>
      </c>
      <c r="D1008" s="27">
        <v>105628</v>
      </c>
      <c r="E1008" s="1" t="s">
        <v>945</v>
      </c>
      <c r="F1008" s="34" t="s">
        <v>1227</v>
      </c>
      <c r="G1008" s="34" t="s">
        <v>123</v>
      </c>
      <c r="H1008" s="30">
        <v>45170</v>
      </c>
      <c r="I1008" s="30" t="s">
        <v>39</v>
      </c>
      <c r="J1008" s="30" t="s">
        <v>39</v>
      </c>
      <c r="K1008" s="42">
        <f t="shared" ca="1" si="91"/>
        <v>132</v>
      </c>
      <c r="L1008" s="44" t="str">
        <f t="shared" si="92"/>
        <v>Billable</v>
      </c>
      <c r="M1008" s="34" t="s">
        <v>124</v>
      </c>
      <c r="N1008" s="1" t="s">
        <v>41</v>
      </c>
      <c r="O1008" s="1" t="s">
        <v>42</v>
      </c>
      <c r="P1008" s="1"/>
      <c r="Q1008" s="1"/>
      <c r="R1008" s="1" t="s">
        <v>43</v>
      </c>
      <c r="S1008" s="33" t="s">
        <v>364</v>
      </c>
      <c r="T1008" s="47" t="s">
        <v>965</v>
      </c>
      <c r="U1008" s="47" t="s">
        <v>20</v>
      </c>
      <c r="V1008" s="47" t="s">
        <v>20</v>
      </c>
      <c r="W1008" s="47" t="s">
        <v>965</v>
      </c>
      <c r="X1008" s="47" t="s">
        <v>965</v>
      </c>
      <c r="Y1008" s="47" t="s">
        <v>965</v>
      </c>
      <c r="Z1008" s="47" t="s">
        <v>965</v>
      </c>
      <c r="AA1008" s="47" t="s">
        <v>965</v>
      </c>
      <c r="AB1008" s="47" t="s">
        <v>20</v>
      </c>
      <c r="AC1008" s="47" t="s">
        <v>20</v>
      </c>
      <c r="AD1008" s="47" t="s">
        <v>965</v>
      </c>
      <c r="AE1008" s="47" t="s">
        <v>965</v>
      </c>
      <c r="AF1008" s="47" t="s">
        <v>965</v>
      </c>
      <c r="AG1008" s="47" t="s">
        <v>965</v>
      </c>
      <c r="AH1008" s="47" t="s">
        <v>965</v>
      </c>
      <c r="AI1008" s="47" t="s">
        <v>20</v>
      </c>
      <c r="AJ1008" s="47" t="s">
        <v>20</v>
      </c>
      <c r="AK1008" s="47" t="s">
        <v>965</v>
      </c>
      <c r="AL1008" s="47" t="s">
        <v>965</v>
      </c>
      <c r="AM1008" s="47" t="s">
        <v>965</v>
      </c>
      <c r="AN1008" s="47" t="s">
        <v>965</v>
      </c>
      <c r="AO1008" s="47" t="s">
        <v>965</v>
      </c>
      <c r="AP1008" s="47" t="s">
        <v>20</v>
      </c>
      <c r="AQ1008" s="47" t="s">
        <v>20</v>
      </c>
      <c r="AR1008" s="47" t="s">
        <v>20</v>
      </c>
      <c r="AS1008" s="47" t="s">
        <v>967</v>
      </c>
      <c r="AT1008" s="47" t="s">
        <v>965</v>
      </c>
      <c r="AU1008" s="47" t="s">
        <v>965</v>
      </c>
      <c r="AV1008" s="47" t="s">
        <v>965</v>
      </c>
      <c r="AW1008" s="47" t="s">
        <v>20</v>
      </c>
      <c r="AX1008" s="47" t="s">
        <v>20</v>
      </c>
      <c r="AY1008" s="42">
        <f>COUNTIFS($T1008:$AX1008,"P")</f>
        <v>19</v>
      </c>
      <c r="AZ1008" s="42">
        <f>COUNTIFS($T1008:$AX1008,"HD")/2</f>
        <v>0</v>
      </c>
      <c r="BA1008" s="42">
        <f>COUNTIFS($T1008:$AX1008,"DO")</f>
        <v>11</v>
      </c>
      <c r="BB1008" s="1">
        <f>COUNTIFS($T1008:$AX1008,"UPL")</f>
        <v>0</v>
      </c>
      <c r="BC1008" s="42">
        <f>COUNTIFS($T1008:$AX1008,"LWP")</f>
        <v>0</v>
      </c>
      <c r="BD1008" s="42">
        <f>SUM(COUNTIFS($T1008:$AX1008,{"PAT","MAT"}))</f>
        <v>0</v>
      </c>
      <c r="BE1008" s="42">
        <f>COUNTIFS($T1008:$AX1008,"HO")</f>
        <v>0</v>
      </c>
      <c r="BF1008" s="42">
        <f>COUNTIFS($T1008:$AX1008,"NA")</f>
        <v>0</v>
      </c>
      <c r="BG1008" s="42">
        <f>COUNTIFS($T1008:$AX1008,"PL")</f>
        <v>0</v>
      </c>
      <c r="BH1008" s="42">
        <f>COUNTIFS($T1008:$AX1008,"CL")</f>
        <v>1</v>
      </c>
      <c r="BI1008" s="42">
        <f>COUNTIFS($T1008:$AX1008,"BL")</f>
        <v>0</v>
      </c>
      <c r="BJ1008" s="42">
        <f>COUNTIFS($T1008:$AX1008,"CO")</f>
        <v>0</v>
      </c>
      <c r="BK1008" s="42">
        <f t="shared" si="93"/>
        <v>1</v>
      </c>
      <c r="BL1008" s="42">
        <f t="shared" si="94"/>
        <v>1</v>
      </c>
      <c r="BM1008" s="42">
        <f t="shared" si="95"/>
        <v>1</v>
      </c>
      <c r="BN1008" s="42">
        <f>SUM(AY1008:BJ1008)+SUM(COUNTIFS(Q1008:AX1008,{"TERM","RESIGNED"}))</f>
        <v>31</v>
      </c>
      <c r="BO1008" s="1" t="s">
        <v>45</v>
      </c>
      <c r="BP1008" s="42" t="s">
        <v>1018</v>
      </c>
      <c r="BQ1008" s="34"/>
    </row>
    <row r="1009" spans="1:69" x14ac:dyDescent="0.25">
      <c r="A1009" s="32">
        <f t="shared" si="96"/>
        <v>1007</v>
      </c>
      <c r="B1009" s="1" t="s">
        <v>172</v>
      </c>
      <c r="C1009" s="1">
        <v>105639</v>
      </c>
      <c r="D1009" s="27">
        <v>105639</v>
      </c>
      <c r="E1009" s="1" t="s">
        <v>946</v>
      </c>
      <c r="F1009" s="34" t="s">
        <v>1228</v>
      </c>
      <c r="G1009" s="34" t="s">
        <v>80</v>
      </c>
      <c r="H1009" s="30">
        <v>45174</v>
      </c>
      <c r="I1009" s="30" t="s">
        <v>39</v>
      </c>
      <c r="J1009" s="30" t="s">
        <v>39</v>
      </c>
      <c r="K1009" s="42">
        <f t="shared" ca="1" si="91"/>
        <v>128</v>
      </c>
      <c r="L1009" s="44" t="str">
        <f t="shared" si="92"/>
        <v>Non Billable</v>
      </c>
      <c r="M1009" s="34" t="s">
        <v>56</v>
      </c>
      <c r="N1009" s="1" t="s">
        <v>41</v>
      </c>
      <c r="O1009" s="1" t="s">
        <v>42</v>
      </c>
      <c r="P1009" s="1"/>
      <c r="Q1009" s="1"/>
      <c r="R1009" s="1" t="s">
        <v>43</v>
      </c>
      <c r="S1009" s="33" t="s">
        <v>84</v>
      </c>
      <c r="T1009" s="47" t="s">
        <v>965</v>
      </c>
      <c r="U1009" s="47" t="s">
        <v>20</v>
      </c>
      <c r="V1009" s="47" t="s">
        <v>20</v>
      </c>
      <c r="W1009" s="47" t="s">
        <v>965</v>
      </c>
      <c r="X1009" s="47" t="s">
        <v>965</v>
      </c>
      <c r="Y1009" s="47" t="s">
        <v>965</v>
      </c>
      <c r="Z1009" s="47" t="s">
        <v>965</v>
      </c>
      <c r="AA1009" s="47" t="s">
        <v>965</v>
      </c>
      <c r="AB1009" s="47" t="s">
        <v>20</v>
      </c>
      <c r="AC1009" s="47" t="s">
        <v>20</v>
      </c>
      <c r="AD1009" s="47" t="s">
        <v>965</v>
      </c>
      <c r="AE1009" s="47" t="s">
        <v>965</v>
      </c>
      <c r="AF1009" s="47" t="s">
        <v>965</v>
      </c>
      <c r="AG1009" s="47" t="s">
        <v>965</v>
      </c>
      <c r="AH1009" s="47" t="s">
        <v>967</v>
      </c>
      <c r="AI1009" s="47" t="s">
        <v>20</v>
      </c>
      <c r="AJ1009" s="47" t="s">
        <v>20</v>
      </c>
      <c r="AK1009" s="47" t="s">
        <v>967</v>
      </c>
      <c r="AL1009" s="47" t="s">
        <v>967</v>
      </c>
      <c r="AM1009" s="47" t="s">
        <v>965</v>
      </c>
      <c r="AN1009" s="47" t="s">
        <v>965</v>
      </c>
      <c r="AO1009" s="47" t="s">
        <v>965</v>
      </c>
      <c r="AP1009" s="47" t="s">
        <v>20</v>
      </c>
      <c r="AQ1009" s="47" t="s">
        <v>20</v>
      </c>
      <c r="AR1009" s="47" t="s">
        <v>20</v>
      </c>
      <c r="AS1009" s="47" t="s">
        <v>965</v>
      </c>
      <c r="AT1009" s="47" t="s">
        <v>965</v>
      </c>
      <c r="AU1009" s="47" t="s">
        <v>965</v>
      </c>
      <c r="AV1009" s="47" t="s">
        <v>967</v>
      </c>
      <c r="AW1009" s="47" t="s">
        <v>20</v>
      </c>
      <c r="AX1009" s="47" t="s">
        <v>20</v>
      </c>
      <c r="AY1009" s="42">
        <f>COUNTIFS($T1009:$AX1009,"P")</f>
        <v>16</v>
      </c>
      <c r="AZ1009" s="42">
        <f>COUNTIFS($T1009:$AX1009,"HD")/2</f>
        <v>0</v>
      </c>
      <c r="BA1009" s="42">
        <f>COUNTIFS($T1009:$AX1009,"DO")</f>
        <v>11</v>
      </c>
      <c r="BB1009" s="1">
        <f>COUNTIFS($T1009:$AX1009,"UPL")</f>
        <v>0</v>
      </c>
      <c r="BC1009" s="42">
        <f>COUNTIFS($T1009:$AX1009,"LWP")</f>
        <v>0</v>
      </c>
      <c r="BD1009" s="42">
        <f>SUM(COUNTIFS($T1009:$AX1009,{"PAT","MAT"}))</f>
        <v>0</v>
      </c>
      <c r="BE1009" s="42">
        <f>COUNTIFS($T1009:$AX1009,"HO")</f>
        <v>0</v>
      </c>
      <c r="BF1009" s="42">
        <f>COUNTIFS($T1009:$AX1009,"NA")</f>
        <v>0</v>
      </c>
      <c r="BG1009" s="42">
        <f>COUNTIFS($T1009:$AX1009,"PL")</f>
        <v>0</v>
      </c>
      <c r="BH1009" s="42">
        <f>COUNTIFS($T1009:$AX1009,"CL")</f>
        <v>4</v>
      </c>
      <c r="BI1009" s="42">
        <f>COUNTIFS($T1009:$AX1009,"BL")</f>
        <v>0</v>
      </c>
      <c r="BJ1009" s="42">
        <f>COUNTIFS($T1009:$AX1009,"CO")</f>
        <v>0</v>
      </c>
      <c r="BK1009" s="42">
        <f t="shared" si="93"/>
        <v>4</v>
      </c>
      <c r="BL1009" s="42">
        <f t="shared" si="94"/>
        <v>0</v>
      </c>
      <c r="BM1009" s="42">
        <f t="shared" si="95"/>
        <v>1</v>
      </c>
      <c r="BN1009" s="42">
        <f>SUM(AY1009:BJ1009)+SUM(COUNTIFS(Q1009:AX1009,{"TERM","RESIGNED"}))</f>
        <v>31</v>
      </c>
      <c r="BO1009" s="1" t="s">
        <v>45</v>
      </c>
      <c r="BP1009" s="42" t="s">
        <v>1023</v>
      </c>
      <c r="BQ1009" s="34"/>
    </row>
    <row r="1010" spans="1:69" x14ac:dyDescent="0.25">
      <c r="A1010" s="32">
        <f t="shared" si="96"/>
        <v>1008</v>
      </c>
      <c r="B1010" s="1" t="s">
        <v>172</v>
      </c>
      <c r="C1010" s="1">
        <v>105652</v>
      </c>
      <c r="D1010" s="27">
        <v>105652</v>
      </c>
      <c r="E1010" s="1" t="s">
        <v>946</v>
      </c>
      <c r="F1010" s="34" t="s">
        <v>1229</v>
      </c>
      <c r="G1010" s="34" t="s">
        <v>123</v>
      </c>
      <c r="H1010" s="30">
        <v>45174</v>
      </c>
      <c r="I1010" s="30" t="s">
        <v>39</v>
      </c>
      <c r="J1010" s="30" t="s">
        <v>39</v>
      </c>
      <c r="K1010" s="42">
        <f t="shared" ca="1" si="91"/>
        <v>128</v>
      </c>
      <c r="L1010" s="44" t="str">
        <f t="shared" si="92"/>
        <v>Billable</v>
      </c>
      <c r="M1010" s="34" t="s">
        <v>124</v>
      </c>
      <c r="N1010" s="1" t="s">
        <v>41</v>
      </c>
      <c r="O1010" s="1" t="s">
        <v>42</v>
      </c>
      <c r="P1010" s="1"/>
      <c r="Q1010" s="1"/>
      <c r="R1010" s="1" t="s">
        <v>43</v>
      </c>
      <c r="S1010" s="33" t="s">
        <v>364</v>
      </c>
      <c r="T1010" s="47" t="s">
        <v>965</v>
      </c>
      <c r="U1010" s="47" t="s">
        <v>20</v>
      </c>
      <c r="V1010" s="47" t="s">
        <v>20</v>
      </c>
      <c r="W1010" s="47" t="s">
        <v>965</v>
      </c>
      <c r="X1010" s="47" t="s">
        <v>965</v>
      </c>
      <c r="Y1010" s="47" t="s">
        <v>965</v>
      </c>
      <c r="Z1010" s="47" t="s">
        <v>965</v>
      </c>
      <c r="AA1010" s="47" t="s">
        <v>965</v>
      </c>
      <c r="AB1010" s="47" t="s">
        <v>20</v>
      </c>
      <c r="AC1010" s="47" t="s">
        <v>20</v>
      </c>
      <c r="AD1010" s="47" t="s">
        <v>967</v>
      </c>
      <c r="AE1010" s="47" t="s">
        <v>965</v>
      </c>
      <c r="AF1010" s="47" t="s">
        <v>965</v>
      </c>
      <c r="AG1010" s="47" t="s">
        <v>965</v>
      </c>
      <c r="AH1010" s="47" t="s">
        <v>965</v>
      </c>
      <c r="AI1010" s="47" t="s">
        <v>20</v>
      </c>
      <c r="AJ1010" s="47" t="s">
        <v>20</v>
      </c>
      <c r="AK1010" s="47" t="s">
        <v>965</v>
      </c>
      <c r="AL1010" s="47" t="s">
        <v>965</v>
      </c>
      <c r="AM1010" s="47" t="s">
        <v>965</v>
      </c>
      <c r="AN1010" s="47" t="s">
        <v>965</v>
      </c>
      <c r="AO1010" s="47" t="s">
        <v>965</v>
      </c>
      <c r="AP1010" s="47" t="s">
        <v>20</v>
      </c>
      <c r="AQ1010" s="47" t="s">
        <v>20</v>
      </c>
      <c r="AR1010" s="47" t="s">
        <v>20</v>
      </c>
      <c r="AS1010" s="47" t="s">
        <v>967</v>
      </c>
      <c r="AT1010" s="47" t="s">
        <v>967</v>
      </c>
      <c r="AU1010" s="47" t="s">
        <v>965</v>
      </c>
      <c r="AV1010" s="47" t="s">
        <v>965</v>
      </c>
      <c r="AW1010" s="47" t="s">
        <v>20</v>
      </c>
      <c r="AX1010" s="47" t="s">
        <v>20</v>
      </c>
      <c r="AY1010" s="42">
        <f>COUNTIFS($T1010:$AX1010,"P")</f>
        <v>17</v>
      </c>
      <c r="AZ1010" s="42">
        <f>COUNTIFS($T1010:$AX1010,"HD")/2</f>
        <v>0</v>
      </c>
      <c r="BA1010" s="42">
        <f>COUNTIFS($T1010:$AX1010,"DO")</f>
        <v>11</v>
      </c>
      <c r="BB1010" s="1">
        <f>COUNTIFS($T1010:$AX1010,"UPL")</f>
        <v>0</v>
      </c>
      <c r="BC1010" s="42">
        <f>COUNTIFS($T1010:$AX1010,"LWP")</f>
        <v>0</v>
      </c>
      <c r="BD1010" s="42">
        <f>SUM(COUNTIFS($T1010:$AX1010,{"PAT","MAT"}))</f>
        <v>0</v>
      </c>
      <c r="BE1010" s="42">
        <f>COUNTIFS($T1010:$AX1010,"HO")</f>
        <v>0</v>
      </c>
      <c r="BF1010" s="42">
        <f>COUNTIFS($T1010:$AX1010,"NA")</f>
        <v>0</v>
      </c>
      <c r="BG1010" s="42">
        <f>COUNTIFS($T1010:$AX1010,"PL")</f>
        <v>0</v>
      </c>
      <c r="BH1010" s="42">
        <f>COUNTIFS($T1010:$AX1010,"CL")</f>
        <v>3</v>
      </c>
      <c r="BI1010" s="42">
        <f>COUNTIFS($T1010:$AX1010,"BL")</f>
        <v>0</v>
      </c>
      <c r="BJ1010" s="42">
        <f>COUNTIFS($T1010:$AX1010,"CO")</f>
        <v>0</v>
      </c>
      <c r="BK1010" s="42">
        <f t="shared" si="93"/>
        <v>3</v>
      </c>
      <c r="BL1010" s="42">
        <f t="shared" si="94"/>
        <v>1</v>
      </c>
      <c r="BM1010" s="42">
        <f t="shared" si="95"/>
        <v>1</v>
      </c>
      <c r="BN1010" s="42">
        <f>SUM(AY1010:BJ1010)+SUM(COUNTIFS(Q1010:AX1010,{"TERM","RESIGNED"}))</f>
        <v>31</v>
      </c>
      <c r="BO1010" s="1" t="s">
        <v>45</v>
      </c>
      <c r="BP1010" s="42" t="s">
        <v>1018</v>
      </c>
      <c r="BQ1010" s="34"/>
    </row>
    <row r="1011" spans="1:69" x14ac:dyDescent="0.25">
      <c r="A1011" s="32">
        <f t="shared" si="96"/>
        <v>1009</v>
      </c>
      <c r="B1011" s="1" t="s">
        <v>172</v>
      </c>
      <c r="C1011" s="1">
        <v>105656</v>
      </c>
      <c r="D1011" s="27">
        <v>105656</v>
      </c>
      <c r="E1011" s="1" t="s">
        <v>946</v>
      </c>
      <c r="F1011" s="34" t="s">
        <v>1230</v>
      </c>
      <c r="G1011" s="34" t="s">
        <v>123</v>
      </c>
      <c r="H1011" s="30">
        <v>45174</v>
      </c>
      <c r="I1011" s="30" t="s">
        <v>39</v>
      </c>
      <c r="J1011" s="30" t="s">
        <v>39</v>
      </c>
      <c r="K1011" s="42">
        <f t="shared" ca="1" si="91"/>
        <v>128</v>
      </c>
      <c r="L1011" s="44" t="str">
        <f t="shared" si="92"/>
        <v>Billable</v>
      </c>
      <c r="M1011" s="34" t="s">
        <v>124</v>
      </c>
      <c r="N1011" s="1" t="s">
        <v>41</v>
      </c>
      <c r="O1011" s="1" t="s">
        <v>42</v>
      </c>
      <c r="P1011" s="1"/>
      <c r="Q1011" s="1"/>
      <c r="R1011" s="1" t="s">
        <v>43</v>
      </c>
      <c r="S1011" s="33" t="s">
        <v>364</v>
      </c>
      <c r="T1011" s="47" t="s">
        <v>965</v>
      </c>
      <c r="U1011" s="47" t="s">
        <v>20</v>
      </c>
      <c r="V1011" s="47" t="s">
        <v>20</v>
      </c>
      <c r="W1011" s="47" t="s">
        <v>965</v>
      </c>
      <c r="X1011" s="47" t="s">
        <v>965</v>
      </c>
      <c r="Y1011" s="47" t="s">
        <v>22</v>
      </c>
      <c r="Z1011" s="47" t="s">
        <v>965</v>
      </c>
      <c r="AA1011" s="47" t="s">
        <v>965</v>
      </c>
      <c r="AB1011" s="47" t="s">
        <v>20</v>
      </c>
      <c r="AC1011" s="47" t="s">
        <v>20</v>
      </c>
      <c r="AD1011" s="47" t="s">
        <v>965</v>
      </c>
      <c r="AE1011" s="47" t="s">
        <v>965</v>
      </c>
      <c r="AF1011" s="47" t="s">
        <v>965</v>
      </c>
      <c r="AG1011" s="47" t="s">
        <v>965</v>
      </c>
      <c r="AH1011" s="47" t="s">
        <v>22</v>
      </c>
      <c r="AI1011" s="47" t="s">
        <v>20</v>
      </c>
      <c r="AJ1011" s="47" t="s">
        <v>20</v>
      </c>
      <c r="AK1011" s="47" t="s">
        <v>967</v>
      </c>
      <c r="AL1011" s="47" t="s">
        <v>965</v>
      </c>
      <c r="AM1011" s="47" t="s">
        <v>965</v>
      </c>
      <c r="AN1011" s="47" t="s">
        <v>967</v>
      </c>
      <c r="AO1011" s="47" t="s">
        <v>967</v>
      </c>
      <c r="AP1011" s="47" t="s">
        <v>20</v>
      </c>
      <c r="AQ1011" s="47" t="s">
        <v>20</v>
      </c>
      <c r="AR1011" s="47" t="s">
        <v>20</v>
      </c>
      <c r="AS1011" s="47" t="s">
        <v>965</v>
      </c>
      <c r="AT1011" s="47" t="s">
        <v>965</v>
      </c>
      <c r="AU1011" s="47" t="s">
        <v>965</v>
      </c>
      <c r="AV1011" s="47" t="s">
        <v>967</v>
      </c>
      <c r="AW1011" s="47" t="s">
        <v>20</v>
      </c>
      <c r="AX1011" s="47" t="s">
        <v>20</v>
      </c>
      <c r="AY1011" s="42">
        <f>COUNTIFS($T1011:$AX1011,"P")</f>
        <v>14</v>
      </c>
      <c r="AZ1011" s="42">
        <f>COUNTIFS($T1011:$AX1011,"HD")/2</f>
        <v>0</v>
      </c>
      <c r="BA1011" s="42">
        <f>COUNTIFS($T1011:$AX1011,"DO")</f>
        <v>11</v>
      </c>
      <c r="BB1011" s="1">
        <f>COUNTIFS($T1011:$AX1011,"UPL")</f>
        <v>0</v>
      </c>
      <c r="BC1011" s="42">
        <f>COUNTIFS($T1011:$AX1011,"LWP")</f>
        <v>2</v>
      </c>
      <c r="BD1011" s="42">
        <f>SUM(COUNTIFS($T1011:$AX1011,{"PAT","MAT"}))</f>
        <v>0</v>
      </c>
      <c r="BE1011" s="42">
        <f>COUNTIFS($T1011:$AX1011,"HO")</f>
        <v>0</v>
      </c>
      <c r="BF1011" s="42">
        <f>COUNTIFS($T1011:$AX1011,"NA")</f>
        <v>0</v>
      </c>
      <c r="BG1011" s="42">
        <f>COUNTIFS($T1011:$AX1011,"PL")</f>
        <v>0</v>
      </c>
      <c r="BH1011" s="42">
        <f>COUNTIFS($T1011:$AX1011,"CL")</f>
        <v>4</v>
      </c>
      <c r="BI1011" s="42">
        <f>COUNTIFS($T1011:$AX1011,"BL")</f>
        <v>0</v>
      </c>
      <c r="BJ1011" s="42">
        <f>COUNTIFS($T1011:$AX1011,"CO")</f>
        <v>0</v>
      </c>
      <c r="BK1011" s="42">
        <f t="shared" si="93"/>
        <v>4</v>
      </c>
      <c r="BL1011" s="42">
        <f t="shared" si="94"/>
        <v>0</v>
      </c>
      <c r="BM1011" s="42">
        <f t="shared" si="95"/>
        <v>1</v>
      </c>
      <c r="BN1011" s="42">
        <f>SUM(AY1011:BJ1011)+SUM(COUNTIFS(Q1011:AX1011,{"TERM","RESIGNED"}))</f>
        <v>31</v>
      </c>
      <c r="BO1011" s="1" t="s">
        <v>45</v>
      </c>
      <c r="BP1011" s="42" t="s">
        <v>1018</v>
      </c>
      <c r="BQ1011" s="34"/>
    </row>
    <row r="1012" spans="1:69" x14ac:dyDescent="0.25">
      <c r="A1012" s="32">
        <f t="shared" si="96"/>
        <v>1010</v>
      </c>
      <c r="B1012" s="1" t="s">
        <v>172</v>
      </c>
      <c r="C1012" s="1">
        <v>105658</v>
      </c>
      <c r="D1012" s="27">
        <v>105658</v>
      </c>
      <c r="E1012" s="1" t="s">
        <v>946</v>
      </c>
      <c r="F1012" s="34" t="s">
        <v>1231</v>
      </c>
      <c r="G1012" s="34" t="s">
        <v>123</v>
      </c>
      <c r="H1012" s="30">
        <v>45174</v>
      </c>
      <c r="I1012" s="30" t="s">
        <v>39</v>
      </c>
      <c r="J1012" s="30" t="s">
        <v>39</v>
      </c>
      <c r="K1012" s="42">
        <f t="shared" ca="1" si="91"/>
        <v>128</v>
      </c>
      <c r="L1012" s="44" t="str">
        <f t="shared" si="92"/>
        <v>Billable</v>
      </c>
      <c r="M1012" s="34" t="s">
        <v>124</v>
      </c>
      <c r="N1012" s="1" t="s">
        <v>41</v>
      </c>
      <c r="O1012" s="1" t="s">
        <v>42</v>
      </c>
      <c r="P1012" s="1"/>
      <c r="Q1012" s="1"/>
      <c r="R1012" s="1" t="s">
        <v>43</v>
      </c>
      <c r="S1012" s="33" t="s">
        <v>364</v>
      </c>
      <c r="T1012" s="47" t="s">
        <v>965</v>
      </c>
      <c r="U1012" s="47" t="s">
        <v>20</v>
      </c>
      <c r="V1012" s="47" t="s">
        <v>20</v>
      </c>
      <c r="W1012" s="47" t="s">
        <v>965</v>
      </c>
      <c r="X1012" s="47" t="s">
        <v>965</v>
      </c>
      <c r="Y1012" s="47" t="s">
        <v>965</v>
      </c>
      <c r="Z1012" s="47" t="s">
        <v>965</v>
      </c>
      <c r="AA1012" s="47" t="s">
        <v>965</v>
      </c>
      <c r="AB1012" s="47" t="s">
        <v>20</v>
      </c>
      <c r="AC1012" s="47" t="s">
        <v>20</v>
      </c>
      <c r="AD1012" s="47" t="s">
        <v>965</v>
      </c>
      <c r="AE1012" s="47" t="s">
        <v>965</v>
      </c>
      <c r="AF1012" s="47" t="s">
        <v>965</v>
      </c>
      <c r="AG1012" s="47" t="s">
        <v>965</v>
      </c>
      <c r="AH1012" s="47" t="s">
        <v>965</v>
      </c>
      <c r="AI1012" s="47" t="s">
        <v>20</v>
      </c>
      <c r="AJ1012" s="47" t="s">
        <v>20</v>
      </c>
      <c r="AK1012" s="47" t="s">
        <v>965</v>
      </c>
      <c r="AL1012" s="47" t="s">
        <v>22</v>
      </c>
      <c r="AM1012" s="47" t="s">
        <v>965</v>
      </c>
      <c r="AN1012" s="47" t="s">
        <v>965</v>
      </c>
      <c r="AO1012" s="47" t="s">
        <v>965</v>
      </c>
      <c r="AP1012" s="47" t="s">
        <v>20</v>
      </c>
      <c r="AQ1012" s="47" t="s">
        <v>20</v>
      </c>
      <c r="AR1012" s="47" t="s">
        <v>20</v>
      </c>
      <c r="AS1012" s="47" t="s">
        <v>967</v>
      </c>
      <c r="AT1012" s="47" t="s">
        <v>965</v>
      </c>
      <c r="AU1012" s="47" t="s">
        <v>965</v>
      </c>
      <c r="AV1012" s="47" t="s">
        <v>967</v>
      </c>
      <c r="AW1012" s="47" t="s">
        <v>20</v>
      </c>
      <c r="AX1012" s="47" t="s">
        <v>20</v>
      </c>
      <c r="AY1012" s="42">
        <f>COUNTIFS($T1012:$AX1012,"P")</f>
        <v>17</v>
      </c>
      <c r="AZ1012" s="42">
        <f>COUNTIFS($T1012:$AX1012,"HD")/2</f>
        <v>0</v>
      </c>
      <c r="BA1012" s="42">
        <f>COUNTIFS($T1012:$AX1012,"DO")</f>
        <v>11</v>
      </c>
      <c r="BB1012" s="1">
        <f>COUNTIFS($T1012:$AX1012,"UPL")</f>
        <v>0</v>
      </c>
      <c r="BC1012" s="42">
        <f>COUNTIFS($T1012:$AX1012,"LWP")</f>
        <v>1</v>
      </c>
      <c r="BD1012" s="42">
        <f>SUM(COUNTIFS($T1012:$AX1012,{"PAT","MAT"}))</f>
        <v>0</v>
      </c>
      <c r="BE1012" s="42">
        <f>COUNTIFS($T1012:$AX1012,"HO")</f>
        <v>0</v>
      </c>
      <c r="BF1012" s="42">
        <f>COUNTIFS($T1012:$AX1012,"NA")</f>
        <v>0</v>
      </c>
      <c r="BG1012" s="42">
        <f>COUNTIFS($T1012:$AX1012,"PL")</f>
        <v>0</v>
      </c>
      <c r="BH1012" s="42">
        <f>COUNTIFS($T1012:$AX1012,"CL")</f>
        <v>2</v>
      </c>
      <c r="BI1012" s="42">
        <f>COUNTIFS($T1012:$AX1012,"BL")</f>
        <v>0</v>
      </c>
      <c r="BJ1012" s="42">
        <f>COUNTIFS($T1012:$AX1012,"CO")</f>
        <v>0</v>
      </c>
      <c r="BK1012" s="42">
        <f t="shared" si="93"/>
        <v>2</v>
      </c>
      <c r="BL1012" s="42">
        <f t="shared" si="94"/>
        <v>1</v>
      </c>
      <c r="BM1012" s="42">
        <f t="shared" si="95"/>
        <v>1</v>
      </c>
      <c r="BN1012" s="42">
        <f>SUM(AY1012:BJ1012)+SUM(COUNTIFS(Q1012:AX1012,{"TERM","RESIGNED"}))</f>
        <v>31</v>
      </c>
      <c r="BO1012" s="1" t="s">
        <v>45</v>
      </c>
      <c r="BP1012" s="42" t="s">
        <v>1018</v>
      </c>
      <c r="BQ1012" s="34"/>
    </row>
    <row r="1013" spans="1:69" x14ac:dyDescent="0.25">
      <c r="A1013" s="32">
        <f t="shared" si="96"/>
        <v>1011</v>
      </c>
      <c r="B1013" s="1" t="s">
        <v>172</v>
      </c>
      <c r="C1013" s="1">
        <v>105662</v>
      </c>
      <c r="D1013" s="27">
        <v>105662</v>
      </c>
      <c r="E1013" s="1" t="s">
        <v>946</v>
      </c>
      <c r="F1013" s="34" t="s">
        <v>1234</v>
      </c>
      <c r="G1013" s="34" t="s">
        <v>123</v>
      </c>
      <c r="H1013" s="30">
        <v>45174</v>
      </c>
      <c r="I1013" s="30" t="s">
        <v>39</v>
      </c>
      <c r="J1013" s="30" t="s">
        <v>39</v>
      </c>
      <c r="K1013" s="42">
        <f t="shared" ca="1" si="91"/>
        <v>128</v>
      </c>
      <c r="L1013" s="44" t="str">
        <f t="shared" si="92"/>
        <v>Billable</v>
      </c>
      <c r="M1013" s="34" t="s">
        <v>124</v>
      </c>
      <c r="N1013" s="1" t="s">
        <v>41</v>
      </c>
      <c r="O1013" s="1" t="s">
        <v>42</v>
      </c>
      <c r="P1013" s="1"/>
      <c r="Q1013" s="1"/>
      <c r="R1013" s="1" t="s">
        <v>43</v>
      </c>
      <c r="S1013" s="33" t="s">
        <v>198</v>
      </c>
      <c r="T1013" s="47" t="s">
        <v>965</v>
      </c>
      <c r="U1013" s="47" t="s">
        <v>20</v>
      </c>
      <c r="V1013" s="47" t="s">
        <v>20</v>
      </c>
      <c r="W1013" s="47" t="s">
        <v>22</v>
      </c>
      <c r="X1013" s="47" t="s">
        <v>22</v>
      </c>
      <c r="Y1013" s="47" t="s">
        <v>967</v>
      </c>
      <c r="Z1013" s="47" t="s">
        <v>967</v>
      </c>
      <c r="AA1013" s="47" t="s">
        <v>967</v>
      </c>
      <c r="AB1013" s="47" t="s">
        <v>20</v>
      </c>
      <c r="AC1013" s="47" t="s">
        <v>20</v>
      </c>
      <c r="AD1013" s="47" t="s">
        <v>965</v>
      </c>
      <c r="AE1013" s="47" t="s">
        <v>965</v>
      </c>
      <c r="AF1013" s="47" t="s">
        <v>965</v>
      </c>
      <c r="AG1013" s="47" t="s">
        <v>965</v>
      </c>
      <c r="AH1013" s="47" t="s">
        <v>965</v>
      </c>
      <c r="AI1013" s="47" t="s">
        <v>20</v>
      </c>
      <c r="AJ1013" s="47" t="s">
        <v>20</v>
      </c>
      <c r="AK1013" s="47" t="s">
        <v>965</v>
      </c>
      <c r="AL1013" s="47" t="s">
        <v>965</v>
      </c>
      <c r="AM1013" s="47" t="s">
        <v>965</v>
      </c>
      <c r="AN1013" s="47" t="s">
        <v>965</v>
      </c>
      <c r="AO1013" s="47" t="s">
        <v>965</v>
      </c>
      <c r="AP1013" s="47" t="s">
        <v>20</v>
      </c>
      <c r="AQ1013" s="47" t="s">
        <v>20</v>
      </c>
      <c r="AR1013" s="47" t="s">
        <v>20</v>
      </c>
      <c r="AS1013" s="47" t="s">
        <v>965</v>
      </c>
      <c r="AT1013" s="47" t="s">
        <v>965</v>
      </c>
      <c r="AU1013" s="47" t="s">
        <v>965</v>
      </c>
      <c r="AV1013" s="47" t="s">
        <v>21</v>
      </c>
      <c r="AW1013" s="47" t="s">
        <v>20</v>
      </c>
      <c r="AX1013" s="47" t="s">
        <v>20</v>
      </c>
      <c r="AY1013" s="42">
        <f>COUNTIFS($T1013:$AX1013,"P")</f>
        <v>14</v>
      </c>
      <c r="AZ1013" s="42">
        <f>COUNTIFS($T1013:$AX1013,"HD")/2</f>
        <v>0</v>
      </c>
      <c r="BA1013" s="42">
        <f>COUNTIFS($T1013:$AX1013,"DO")</f>
        <v>11</v>
      </c>
      <c r="BB1013" s="1">
        <f>COUNTIFS($T1013:$AX1013,"UPL")</f>
        <v>1</v>
      </c>
      <c r="BC1013" s="42">
        <f>COUNTIFS($T1013:$AX1013,"LWP")</f>
        <v>2</v>
      </c>
      <c r="BD1013" s="42">
        <f>SUM(COUNTIFS($T1013:$AX1013,{"PAT","MAT"}))</f>
        <v>0</v>
      </c>
      <c r="BE1013" s="42">
        <f>COUNTIFS($T1013:$AX1013,"HO")</f>
        <v>0</v>
      </c>
      <c r="BF1013" s="42">
        <f>COUNTIFS($T1013:$AX1013,"NA")</f>
        <v>0</v>
      </c>
      <c r="BG1013" s="42">
        <f>COUNTIFS($T1013:$AX1013,"PL")</f>
        <v>0</v>
      </c>
      <c r="BH1013" s="42">
        <f>COUNTIFS($T1013:$AX1013,"CL")</f>
        <v>3</v>
      </c>
      <c r="BI1013" s="42">
        <f>COUNTIFS($T1013:$AX1013,"BL")</f>
        <v>0</v>
      </c>
      <c r="BJ1013" s="42">
        <f>COUNTIFS($T1013:$AX1013,"CO")</f>
        <v>0</v>
      </c>
      <c r="BK1013" s="42">
        <f t="shared" si="93"/>
        <v>3</v>
      </c>
      <c r="BL1013" s="42">
        <f t="shared" si="94"/>
        <v>0</v>
      </c>
      <c r="BM1013" s="42">
        <f t="shared" si="95"/>
        <v>1</v>
      </c>
      <c r="BN1013" s="42">
        <f>SUM(AY1013:BJ1013)+SUM(COUNTIFS(Q1013:AX1013,{"TERM","RESIGNED"}))</f>
        <v>31</v>
      </c>
      <c r="BO1013" s="1" t="s">
        <v>45</v>
      </c>
      <c r="BP1013" s="42" t="s">
        <v>1023</v>
      </c>
      <c r="BQ1013" s="34"/>
    </row>
    <row r="1014" spans="1:69" x14ac:dyDescent="0.25">
      <c r="A1014" s="32">
        <f t="shared" si="96"/>
        <v>1012</v>
      </c>
      <c r="B1014" s="1" t="s">
        <v>172</v>
      </c>
      <c r="C1014" s="1">
        <v>105663</v>
      </c>
      <c r="D1014" s="27">
        <v>105663</v>
      </c>
      <c r="E1014" s="1" t="s">
        <v>946</v>
      </c>
      <c r="F1014" s="34" t="s">
        <v>1235</v>
      </c>
      <c r="G1014" s="34" t="s">
        <v>123</v>
      </c>
      <c r="H1014" s="30">
        <v>45174</v>
      </c>
      <c r="I1014" s="30" t="s">
        <v>39</v>
      </c>
      <c r="J1014" s="30" t="s">
        <v>39</v>
      </c>
      <c r="K1014" s="42">
        <f t="shared" ca="1" si="91"/>
        <v>128</v>
      </c>
      <c r="L1014" s="44" t="str">
        <f t="shared" si="92"/>
        <v>Billable</v>
      </c>
      <c r="M1014" s="34" t="s">
        <v>124</v>
      </c>
      <c r="N1014" s="1" t="s">
        <v>41</v>
      </c>
      <c r="O1014" s="1" t="s">
        <v>42</v>
      </c>
      <c r="P1014" s="1"/>
      <c r="Q1014" s="1"/>
      <c r="R1014" s="1" t="s">
        <v>43</v>
      </c>
      <c r="S1014" s="33" t="s">
        <v>198</v>
      </c>
      <c r="T1014" s="47" t="s">
        <v>965</v>
      </c>
      <c r="U1014" s="47" t="s">
        <v>20</v>
      </c>
      <c r="V1014" s="47" t="s">
        <v>20</v>
      </c>
      <c r="W1014" s="47" t="s">
        <v>965</v>
      </c>
      <c r="X1014" s="47" t="s">
        <v>965</v>
      </c>
      <c r="Y1014" s="47" t="s">
        <v>965</v>
      </c>
      <c r="Z1014" s="47" t="s">
        <v>965</v>
      </c>
      <c r="AA1014" s="47" t="s">
        <v>965</v>
      </c>
      <c r="AB1014" s="47" t="s">
        <v>20</v>
      </c>
      <c r="AC1014" s="47" t="s">
        <v>20</v>
      </c>
      <c r="AD1014" s="47" t="s">
        <v>965</v>
      </c>
      <c r="AE1014" s="47" t="s">
        <v>965</v>
      </c>
      <c r="AF1014" s="47" t="s">
        <v>965</v>
      </c>
      <c r="AG1014" s="47" t="s">
        <v>965</v>
      </c>
      <c r="AH1014" s="47" t="s">
        <v>965</v>
      </c>
      <c r="AI1014" s="47" t="s">
        <v>20</v>
      </c>
      <c r="AJ1014" s="47" t="s">
        <v>20</v>
      </c>
      <c r="AK1014" s="47" t="s">
        <v>965</v>
      </c>
      <c r="AL1014" s="47" t="s">
        <v>967</v>
      </c>
      <c r="AM1014" s="47" t="s">
        <v>967</v>
      </c>
      <c r="AN1014" s="47" t="s">
        <v>967</v>
      </c>
      <c r="AO1014" s="47" t="s">
        <v>21</v>
      </c>
      <c r="AP1014" s="47" t="s">
        <v>20</v>
      </c>
      <c r="AQ1014" s="47" t="s">
        <v>20</v>
      </c>
      <c r="AR1014" s="47" t="s">
        <v>20</v>
      </c>
      <c r="AS1014" s="47" t="s">
        <v>965</v>
      </c>
      <c r="AT1014" s="47" t="s">
        <v>965</v>
      </c>
      <c r="AU1014" s="47" t="s">
        <v>965</v>
      </c>
      <c r="AV1014" s="47" t="s">
        <v>965</v>
      </c>
      <c r="AW1014" s="47" t="s">
        <v>20</v>
      </c>
      <c r="AX1014" s="47" t="s">
        <v>20</v>
      </c>
      <c r="AY1014" s="42">
        <f>COUNTIFS($T1014:$AX1014,"P")</f>
        <v>16</v>
      </c>
      <c r="AZ1014" s="42">
        <f>COUNTIFS($T1014:$AX1014,"HD")/2</f>
        <v>0</v>
      </c>
      <c r="BA1014" s="42">
        <f>COUNTIFS($T1014:$AX1014,"DO")</f>
        <v>11</v>
      </c>
      <c r="BB1014" s="1">
        <f>COUNTIFS($T1014:$AX1014,"UPL")</f>
        <v>1</v>
      </c>
      <c r="BC1014" s="42">
        <f>COUNTIFS($T1014:$AX1014,"LWP")</f>
        <v>0</v>
      </c>
      <c r="BD1014" s="42">
        <f>SUM(COUNTIFS($T1014:$AX1014,{"PAT","MAT"}))</f>
        <v>0</v>
      </c>
      <c r="BE1014" s="42">
        <f>COUNTIFS($T1014:$AX1014,"HO")</f>
        <v>0</v>
      </c>
      <c r="BF1014" s="42">
        <f>COUNTIFS($T1014:$AX1014,"NA")</f>
        <v>0</v>
      </c>
      <c r="BG1014" s="42">
        <f>COUNTIFS($T1014:$AX1014,"PL")</f>
        <v>0</v>
      </c>
      <c r="BH1014" s="42">
        <f>COUNTIFS($T1014:$AX1014,"CL")</f>
        <v>3</v>
      </c>
      <c r="BI1014" s="42">
        <f>COUNTIFS($T1014:$AX1014,"BL")</f>
        <v>0</v>
      </c>
      <c r="BJ1014" s="42">
        <f>COUNTIFS($T1014:$AX1014,"CO")</f>
        <v>0</v>
      </c>
      <c r="BK1014" s="42">
        <f t="shared" si="93"/>
        <v>3</v>
      </c>
      <c r="BL1014" s="42">
        <f t="shared" si="94"/>
        <v>0</v>
      </c>
      <c r="BM1014" s="42">
        <f t="shared" si="95"/>
        <v>1</v>
      </c>
      <c r="BN1014" s="42">
        <f>SUM(AY1014:BJ1014)+SUM(COUNTIFS(Q1014:AX1014,{"TERM","RESIGNED"}))</f>
        <v>31</v>
      </c>
      <c r="BO1014" s="1" t="s">
        <v>45</v>
      </c>
      <c r="BP1014" s="42" t="s">
        <v>1023</v>
      </c>
      <c r="BQ1014" s="34"/>
    </row>
    <row r="1015" spans="1:69" x14ac:dyDescent="0.25">
      <c r="A1015" s="32">
        <f t="shared" si="96"/>
        <v>1013</v>
      </c>
      <c r="B1015" s="1" t="s">
        <v>172</v>
      </c>
      <c r="C1015" s="1">
        <v>105664</v>
      </c>
      <c r="D1015" s="27">
        <v>105664</v>
      </c>
      <c r="E1015" s="1" t="s">
        <v>946</v>
      </c>
      <c r="F1015" s="34" t="s">
        <v>1236</v>
      </c>
      <c r="G1015" s="34" t="s">
        <v>123</v>
      </c>
      <c r="H1015" s="30">
        <v>45174</v>
      </c>
      <c r="I1015" s="30" t="s">
        <v>39</v>
      </c>
      <c r="J1015" s="30" t="s">
        <v>39</v>
      </c>
      <c r="K1015" s="42">
        <f t="shared" ca="1" si="91"/>
        <v>128</v>
      </c>
      <c r="L1015" s="44" t="str">
        <f t="shared" si="92"/>
        <v>Billable</v>
      </c>
      <c r="M1015" s="34" t="s">
        <v>124</v>
      </c>
      <c r="N1015" s="1" t="s">
        <v>41</v>
      </c>
      <c r="O1015" s="1" t="s">
        <v>42</v>
      </c>
      <c r="P1015" s="1"/>
      <c r="Q1015" s="1"/>
      <c r="R1015" s="1" t="s">
        <v>43</v>
      </c>
      <c r="S1015" s="33" t="s">
        <v>364</v>
      </c>
      <c r="T1015" s="47" t="s">
        <v>965</v>
      </c>
      <c r="U1015" s="47" t="s">
        <v>20</v>
      </c>
      <c r="V1015" s="47" t="s">
        <v>20</v>
      </c>
      <c r="W1015" s="47" t="s">
        <v>965</v>
      </c>
      <c r="X1015" s="47" t="s">
        <v>965</v>
      </c>
      <c r="Y1015" s="47" t="s">
        <v>965</v>
      </c>
      <c r="Z1015" s="47" t="s">
        <v>965</v>
      </c>
      <c r="AA1015" s="47" t="s">
        <v>965</v>
      </c>
      <c r="AB1015" s="47" t="s">
        <v>20</v>
      </c>
      <c r="AC1015" s="47" t="s">
        <v>20</v>
      </c>
      <c r="AD1015" s="47" t="s">
        <v>967</v>
      </c>
      <c r="AE1015" s="47" t="s">
        <v>967</v>
      </c>
      <c r="AF1015" s="47" t="s">
        <v>967</v>
      </c>
      <c r="AG1015" s="47" t="s">
        <v>965</v>
      </c>
      <c r="AH1015" s="47" t="s">
        <v>965</v>
      </c>
      <c r="AI1015" s="47" t="s">
        <v>20</v>
      </c>
      <c r="AJ1015" s="47" t="s">
        <v>20</v>
      </c>
      <c r="AK1015" s="47" t="s">
        <v>965</v>
      </c>
      <c r="AL1015" s="47" t="s">
        <v>965</v>
      </c>
      <c r="AM1015" s="47" t="s">
        <v>965</v>
      </c>
      <c r="AN1015" s="47" t="s">
        <v>965</v>
      </c>
      <c r="AO1015" s="47" t="s">
        <v>965</v>
      </c>
      <c r="AP1015" s="47" t="s">
        <v>20</v>
      </c>
      <c r="AQ1015" s="47" t="s">
        <v>20</v>
      </c>
      <c r="AR1015" s="47" t="s">
        <v>20</v>
      </c>
      <c r="AS1015" s="47" t="s">
        <v>967</v>
      </c>
      <c r="AT1015" s="47" t="s">
        <v>965</v>
      </c>
      <c r="AU1015" s="47" t="s">
        <v>965</v>
      </c>
      <c r="AV1015" s="47" t="s">
        <v>965</v>
      </c>
      <c r="AW1015" s="47" t="s">
        <v>20</v>
      </c>
      <c r="AX1015" s="47" t="s">
        <v>20</v>
      </c>
      <c r="AY1015" s="42">
        <f>COUNTIFS($T1015:$AX1015,"P")</f>
        <v>16</v>
      </c>
      <c r="AZ1015" s="42">
        <f>COUNTIFS($T1015:$AX1015,"HD")/2</f>
        <v>0</v>
      </c>
      <c r="BA1015" s="42">
        <f>COUNTIFS($T1015:$AX1015,"DO")</f>
        <v>11</v>
      </c>
      <c r="BB1015" s="1">
        <f>COUNTIFS($T1015:$AX1015,"UPL")</f>
        <v>0</v>
      </c>
      <c r="BC1015" s="42">
        <f>COUNTIFS($T1015:$AX1015,"LWP")</f>
        <v>0</v>
      </c>
      <c r="BD1015" s="42">
        <f>SUM(COUNTIFS($T1015:$AX1015,{"PAT","MAT"}))</f>
        <v>0</v>
      </c>
      <c r="BE1015" s="42">
        <f>COUNTIFS($T1015:$AX1015,"HO")</f>
        <v>0</v>
      </c>
      <c r="BF1015" s="42">
        <f>COUNTIFS($T1015:$AX1015,"NA")</f>
        <v>0</v>
      </c>
      <c r="BG1015" s="42">
        <f>COUNTIFS($T1015:$AX1015,"PL")</f>
        <v>0</v>
      </c>
      <c r="BH1015" s="42">
        <f>COUNTIFS($T1015:$AX1015,"CL")</f>
        <v>4</v>
      </c>
      <c r="BI1015" s="42">
        <f>COUNTIFS($T1015:$AX1015,"BL")</f>
        <v>0</v>
      </c>
      <c r="BJ1015" s="42">
        <f>COUNTIFS($T1015:$AX1015,"CO")</f>
        <v>0</v>
      </c>
      <c r="BK1015" s="42">
        <f t="shared" si="93"/>
        <v>4</v>
      </c>
      <c r="BL1015" s="42">
        <f t="shared" si="94"/>
        <v>0</v>
      </c>
      <c r="BM1015" s="42">
        <f t="shared" si="95"/>
        <v>1</v>
      </c>
      <c r="BN1015" s="42">
        <f>SUM(AY1015:BJ1015)+SUM(COUNTIFS(Q1015:AX1015,{"TERM","RESIGNED"}))</f>
        <v>31</v>
      </c>
      <c r="BO1015" s="1" t="s">
        <v>45</v>
      </c>
      <c r="BP1015" s="42" t="s">
        <v>1018</v>
      </c>
      <c r="BQ1015" s="34"/>
    </row>
    <row r="1016" spans="1:69" x14ac:dyDescent="0.25">
      <c r="A1016" s="32">
        <f t="shared" si="96"/>
        <v>1014</v>
      </c>
      <c r="B1016" s="1" t="s">
        <v>172</v>
      </c>
      <c r="C1016" s="1">
        <v>105669</v>
      </c>
      <c r="D1016" s="27">
        <v>105669</v>
      </c>
      <c r="E1016" s="1" t="s">
        <v>946</v>
      </c>
      <c r="F1016" s="34" t="s">
        <v>1238</v>
      </c>
      <c r="G1016" s="34" t="s">
        <v>123</v>
      </c>
      <c r="H1016" s="30">
        <v>45174</v>
      </c>
      <c r="I1016" s="30" t="s">
        <v>39</v>
      </c>
      <c r="J1016" s="30" t="s">
        <v>39</v>
      </c>
      <c r="K1016" s="42">
        <f t="shared" ca="1" si="91"/>
        <v>128</v>
      </c>
      <c r="L1016" s="44" t="str">
        <f t="shared" si="92"/>
        <v>Billable</v>
      </c>
      <c r="M1016" s="34" t="s">
        <v>124</v>
      </c>
      <c r="N1016" s="1" t="s">
        <v>41</v>
      </c>
      <c r="O1016" s="1" t="s">
        <v>42</v>
      </c>
      <c r="P1016" s="1"/>
      <c r="Q1016" s="1"/>
      <c r="R1016" s="1" t="s">
        <v>43</v>
      </c>
      <c r="S1016" s="33" t="s">
        <v>126</v>
      </c>
      <c r="T1016" s="47" t="s">
        <v>965</v>
      </c>
      <c r="U1016" s="47" t="s">
        <v>20</v>
      </c>
      <c r="V1016" s="47" t="s">
        <v>20</v>
      </c>
      <c r="W1016" s="47" t="s">
        <v>965</v>
      </c>
      <c r="X1016" s="47" t="s">
        <v>965</v>
      </c>
      <c r="Y1016" s="47" t="s">
        <v>965</v>
      </c>
      <c r="Z1016" s="47" t="s">
        <v>965</v>
      </c>
      <c r="AA1016" s="47" t="s">
        <v>965</v>
      </c>
      <c r="AB1016" s="47" t="s">
        <v>20</v>
      </c>
      <c r="AC1016" s="47" t="s">
        <v>20</v>
      </c>
      <c r="AD1016" s="47" t="s">
        <v>965</v>
      </c>
      <c r="AE1016" s="47" t="s">
        <v>965</v>
      </c>
      <c r="AF1016" s="47" t="s">
        <v>965</v>
      </c>
      <c r="AG1016" s="47" t="s">
        <v>965</v>
      </c>
      <c r="AH1016" s="47" t="s">
        <v>965</v>
      </c>
      <c r="AI1016" s="47" t="s">
        <v>20</v>
      </c>
      <c r="AJ1016" s="47" t="s">
        <v>20</v>
      </c>
      <c r="AK1016" s="47" t="s">
        <v>965</v>
      </c>
      <c r="AL1016" s="47" t="s">
        <v>965</v>
      </c>
      <c r="AM1016" s="47" t="s">
        <v>965</v>
      </c>
      <c r="AN1016" s="47" t="s">
        <v>965</v>
      </c>
      <c r="AO1016" s="47" t="s">
        <v>965</v>
      </c>
      <c r="AP1016" s="47" t="s">
        <v>20</v>
      </c>
      <c r="AQ1016" s="47" t="s">
        <v>20</v>
      </c>
      <c r="AR1016" s="47" t="s">
        <v>20</v>
      </c>
      <c r="AS1016" s="47" t="s">
        <v>21</v>
      </c>
      <c r="AT1016" s="47" t="s">
        <v>965</v>
      </c>
      <c r="AU1016" s="47" t="s">
        <v>965</v>
      </c>
      <c r="AV1016" s="47" t="s">
        <v>965</v>
      </c>
      <c r="AW1016" s="47" t="s">
        <v>20</v>
      </c>
      <c r="AX1016" s="47" t="s">
        <v>20</v>
      </c>
      <c r="AY1016" s="42">
        <f>COUNTIFS($T1016:$AX1016,"P")</f>
        <v>19</v>
      </c>
      <c r="AZ1016" s="42">
        <f>COUNTIFS($T1016:$AX1016,"HD")/2</f>
        <v>0</v>
      </c>
      <c r="BA1016" s="42">
        <f>COUNTIFS($T1016:$AX1016,"DO")</f>
        <v>11</v>
      </c>
      <c r="BB1016" s="1">
        <f>COUNTIFS($T1016:$AX1016,"UPL")</f>
        <v>1</v>
      </c>
      <c r="BC1016" s="42">
        <f>COUNTIFS($T1016:$AX1016,"LWP")</f>
        <v>0</v>
      </c>
      <c r="BD1016" s="42">
        <f>SUM(COUNTIFS($T1016:$AX1016,{"PAT","MAT"}))</f>
        <v>0</v>
      </c>
      <c r="BE1016" s="42">
        <f>COUNTIFS($T1016:$AX1016,"HO")</f>
        <v>0</v>
      </c>
      <c r="BF1016" s="42">
        <f>COUNTIFS($T1016:$AX1016,"NA")</f>
        <v>0</v>
      </c>
      <c r="BG1016" s="42">
        <f>COUNTIFS($T1016:$AX1016,"PL")</f>
        <v>0</v>
      </c>
      <c r="BH1016" s="42">
        <f>COUNTIFS($T1016:$AX1016,"CL")</f>
        <v>0</v>
      </c>
      <c r="BI1016" s="42">
        <f>COUNTIFS($T1016:$AX1016,"BL")</f>
        <v>0</v>
      </c>
      <c r="BJ1016" s="42">
        <f>COUNTIFS($T1016:$AX1016,"CO")</f>
        <v>0</v>
      </c>
      <c r="BK1016" s="42">
        <f t="shared" si="93"/>
        <v>0</v>
      </c>
      <c r="BL1016" s="42">
        <f t="shared" si="94"/>
        <v>1</v>
      </c>
      <c r="BM1016" s="42">
        <f t="shared" si="95"/>
        <v>1</v>
      </c>
      <c r="BN1016" s="42">
        <f>SUM(AY1016:BJ1016)+SUM(COUNTIFS(Q1016:AX1016,{"TERM","RESIGNED"}))</f>
        <v>31</v>
      </c>
      <c r="BO1016" s="1" t="s">
        <v>45</v>
      </c>
      <c r="BP1016" s="42" t="s">
        <v>1018</v>
      </c>
      <c r="BQ1016" s="34"/>
    </row>
    <row r="1017" spans="1:69" x14ac:dyDescent="0.25">
      <c r="A1017" s="32">
        <f t="shared" si="96"/>
        <v>1015</v>
      </c>
      <c r="B1017" s="1" t="s">
        <v>172</v>
      </c>
      <c r="C1017" s="1">
        <v>105670</v>
      </c>
      <c r="D1017" s="27">
        <v>105670</v>
      </c>
      <c r="E1017" s="1" t="s">
        <v>946</v>
      </c>
      <c r="F1017" s="34" t="s">
        <v>1239</v>
      </c>
      <c r="G1017" s="34" t="s">
        <v>123</v>
      </c>
      <c r="H1017" s="30">
        <v>45174</v>
      </c>
      <c r="I1017" s="30" t="s">
        <v>39</v>
      </c>
      <c r="J1017" s="30" t="s">
        <v>39</v>
      </c>
      <c r="K1017" s="42">
        <f t="shared" ca="1" si="91"/>
        <v>128</v>
      </c>
      <c r="L1017" s="44" t="str">
        <f t="shared" si="92"/>
        <v>Billable</v>
      </c>
      <c r="M1017" s="34" t="s">
        <v>124</v>
      </c>
      <c r="N1017" s="1" t="s">
        <v>41</v>
      </c>
      <c r="O1017" s="1" t="s">
        <v>42</v>
      </c>
      <c r="P1017" s="1"/>
      <c r="Q1017" s="1"/>
      <c r="R1017" s="1" t="s">
        <v>43</v>
      </c>
      <c r="S1017" s="33" t="s">
        <v>198</v>
      </c>
      <c r="T1017" s="47" t="s">
        <v>965</v>
      </c>
      <c r="U1017" s="47" t="s">
        <v>20</v>
      </c>
      <c r="V1017" s="47" t="s">
        <v>20</v>
      </c>
      <c r="W1017" s="47" t="s">
        <v>965</v>
      </c>
      <c r="X1017" s="47" t="s">
        <v>965</v>
      </c>
      <c r="Y1017" s="47" t="s">
        <v>965</v>
      </c>
      <c r="Z1017" s="47" t="s">
        <v>965</v>
      </c>
      <c r="AA1017" s="47" t="s">
        <v>965</v>
      </c>
      <c r="AB1017" s="47" t="s">
        <v>20</v>
      </c>
      <c r="AC1017" s="47" t="s">
        <v>20</v>
      </c>
      <c r="AD1017" s="47" t="s">
        <v>967</v>
      </c>
      <c r="AE1017" s="47" t="s">
        <v>967</v>
      </c>
      <c r="AF1017" s="47" t="s">
        <v>965</v>
      </c>
      <c r="AG1017" s="47" t="s">
        <v>965</v>
      </c>
      <c r="AH1017" s="47" t="s">
        <v>965</v>
      </c>
      <c r="AI1017" s="47" t="s">
        <v>20</v>
      </c>
      <c r="AJ1017" s="47" t="s">
        <v>20</v>
      </c>
      <c r="AK1017" s="47" t="s">
        <v>965</v>
      </c>
      <c r="AL1017" s="47" t="s">
        <v>965</v>
      </c>
      <c r="AM1017" s="47" t="s">
        <v>965</v>
      </c>
      <c r="AN1017" s="47" t="s">
        <v>965</v>
      </c>
      <c r="AO1017" s="47" t="s">
        <v>965</v>
      </c>
      <c r="AP1017" s="47" t="s">
        <v>20</v>
      </c>
      <c r="AQ1017" s="47" t="s">
        <v>20</v>
      </c>
      <c r="AR1017" s="47" t="s">
        <v>20</v>
      </c>
      <c r="AS1017" s="47" t="s">
        <v>965</v>
      </c>
      <c r="AT1017" s="47" t="s">
        <v>965</v>
      </c>
      <c r="AU1017" s="47" t="s">
        <v>965</v>
      </c>
      <c r="AV1017" s="47" t="s">
        <v>965</v>
      </c>
      <c r="AW1017" s="47" t="s">
        <v>20</v>
      </c>
      <c r="AX1017" s="47" t="s">
        <v>20</v>
      </c>
      <c r="AY1017" s="42">
        <f>COUNTIFS($T1017:$AX1017,"P")</f>
        <v>18</v>
      </c>
      <c r="AZ1017" s="42">
        <f>COUNTIFS($T1017:$AX1017,"HD")/2</f>
        <v>0</v>
      </c>
      <c r="BA1017" s="42">
        <f>COUNTIFS($T1017:$AX1017,"DO")</f>
        <v>11</v>
      </c>
      <c r="BB1017" s="1">
        <f>COUNTIFS($T1017:$AX1017,"UPL")</f>
        <v>0</v>
      </c>
      <c r="BC1017" s="42">
        <f>COUNTIFS($T1017:$AX1017,"LWP")</f>
        <v>0</v>
      </c>
      <c r="BD1017" s="42">
        <f>SUM(COUNTIFS($T1017:$AX1017,{"PAT","MAT"}))</f>
        <v>0</v>
      </c>
      <c r="BE1017" s="42">
        <f>COUNTIFS($T1017:$AX1017,"HO")</f>
        <v>0</v>
      </c>
      <c r="BF1017" s="42">
        <f>COUNTIFS($T1017:$AX1017,"NA")</f>
        <v>0</v>
      </c>
      <c r="BG1017" s="42">
        <f>COUNTIFS($T1017:$AX1017,"PL")</f>
        <v>0</v>
      </c>
      <c r="BH1017" s="42">
        <f>COUNTIFS($T1017:$AX1017,"CL")</f>
        <v>2</v>
      </c>
      <c r="BI1017" s="42">
        <f>COUNTIFS($T1017:$AX1017,"BL")</f>
        <v>0</v>
      </c>
      <c r="BJ1017" s="42">
        <f>COUNTIFS($T1017:$AX1017,"CO")</f>
        <v>0</v>
      </c>
      <c r="BK1017" s="42">
        <f t="shared" si="93"/>
        <v>2</v>
      </c>
      <c r="BL1017" s="42">
        <f t="shared" si="94"/>
        <v>1</v>
      </c>
      <c r="BM1017" s="42">
        <f t="shared" si="95"/>
        <v>1</v>
      </c>
      <c r="BN1017" s="42">
        <f>SUM(AY1017:BJ1017)+SUM(COUNTIFS(Q1017:AX1017,{"TERM","RESIGNED"}))</f>
        <v>31</v>
      </c>
      <c r="BO1017" s="1" t="s">
        <v>45</v>
      </c>
      <c r="BP1017" s="42" t="s">
        <v>1023</v>
      </c>
      <c r="BQ1017" s="34"/>
    </row>
    <row r="1018" spans="1:69" x14ac:dyDescent="0.25">
      <c r="A1018" s="32">
        <f t="shared" si="96"/>
        <v>1016</v>
      </c>
      <c r="B1018" s="1" t="s">
        <v>172</v>
      </c>
      <c r="C1018" s="1">
        <v>105671</v>
      </c>
      <c r="D1018" s="27">
        <v>105671</v>
      </c>
      <c r="E1018" s="1" t="s">
        <v>945</v>
      </c>
      <c r="F1018" s="34" t="s">
        <v>1240</v>
      </c>
      <c r="G1018" s="34" t="s">
        <v>123</v>
      </c>
      <c r="H1018" s="30">
        <v>45174</v>
      </c>
      <c r="I1018" s="30" t="s">
        <v>39</v>
      </c>
      <c r="J1018" s="30" t="s">
        <v>39</v>
      </c>
      <c r="K1018" s="42">
        <f t="shared" ca="1" si="91"/>
        <v>128</v>
      </c>
      <c r="L1018" s="44" t="str">
        <f t="shared" si="92"/>
        <v>Billable</v>
      </c>
      <c r="M1018" s="34" t="s">
        <v>124</v>
      </c>
      <c r="N1018" s="1" t="s">
        <v>41</v>
      </c>
      <c r="O1018" s="1" t="s">
        <v>42</v>
      </c>
      <c r="P1018" s="1"/>
      <c r="Q1018" s="1"/>
      <c r="R1018" s="1" t="s">
        <v>43</v>
      </c>
      <c r="S1018" s="33" t="s">
        <v>126</v>
      </c>
      <c r="T1018" s="47" t="s">
        <v>965</v>
      </c>
      <c r="U1018" s="47" t="s">
        <v>20</v>
      </c>
      <c r="V1018" s="47" t="s">
        <v>20</v>
      </c>
      <c r="W1018" s="47" t="s">
        <v>965</v>
      </c>
      <c r="X1018" s="47" t="s">
        <v>965</v>
      </c>
      <c r="Y1018" s="47" t="s">
        <v>965</v>
      </c>
      <c r="Z1018" s="47" t="s">
        <v>965</v>
      </c>
      <c r="AA1018" s="47" t="s">
        <v>965</v>
      </c>
      <c r="AB1018" s="47" t="s">
        <v>20</v>
      </c>
      <c r="AC1018" s="47" t="s">
        <v>20</v>
      </c>
      <c r="AD1018" s="47" t="s">
        <v>967</v>
      </c>
      <c r="AE1018" s="47" t="s">
        <v>965</v>
      </c>
      <c r="AF1018" s="47" t="s">
        <v>965</v>
      </c>
      <c r="AG1018" s="47" t="s">
        <v>965</v>
      </c>
      <c r="AH1018" s="47" t="s">
        <v>965</v>
      </c>
      <c r="AI1018" s="47" t="s">
        <v>20</v>
      </c>
      <c r="AJ1018" s="47" t="s">
        <v>20</v>
      </c>
      <c r="AK1018" s="47" t="s">
        <v>965</v>
      </c>
      <c r="AL1018" s="47" t="s">
        <v>965</v>
      </c>
      <c r="AM1018" s="47" t="s">
        <v>965</v>
      </c>
      <c r="AN1018" s="47" t="s">
        <v>965</v>
      </c>
      <c r="AO1018" s="47" t="s">
        <v>965</v>
      </c>
      <c r="AP1018" s="47" t="s">
        <v>20</v>
      </c>
      <c r="AQ1018" s="47" t="s">
        <v>20</v>
      </c>
      <c r="AR1018" s="47" t="s">
        <v>20</v>
      </c>
      <c r="AS1018" s="47" t="s">
        <v>967</v>
      </c>
      <c r="AT1018" s="47" t="s">
        <v>967</v>
      </c>
      <c r="AU1018" s="47" t="s">
        <v>968</v>
      </c>
      <c r="AV1018" s="47" t="s">
        <v>968</v>
      </c>
      <c r="AW1018" s="47" t="s">
        <v>20</v>
      </c>
      <c r="AX1018" s="47" t="s">
        <v>20</v>
      </c>
      <c r="AY1018" s="42">
        <f>COUNTIFS($T1018:$AX1018,"P")</f>
        <v>15</v>
      </c>
      <c r="AZ1018" s="42">
        <f>COUNTIFS($T1018:$AX1018,"HD")/2</f>
        <v>0</v>
      </c>
      <c r="BA1018" s="42">
        <f>COUNTIFS($T1018:$AX1018,"DO")</f>
        <v>11</v>
      </c>
      <c r="BB1018" s="1">
        <f>COUNTIFS($T1018:$AX1018,"UPL")</f>
        <v>0</v>
      </c>
      <c r="BC1018" s="42">
        <f>COUNTIFS($T1018:$AX1018,"LWP")</f>
        <v>0</v>
      </c>
      <c r="BD1018" s="42">
        <f>SUM(COUNTIFS($T1018:$AX1018,{"PAT","MAT"}))</f>
        <v>0</v>
      </c>
      <c r="BE1018" s="42">
        <f>COUNTIFS($T1018:$AX1018,"HO")</f>
        <v>0</v>
      </c>
      <c r="BF1018" s="42">
        <f>COUNTIFS($T1018:$AX1018,"NA")</f>
        <v>0</v>
      </c>
      <c r="BG1018" s="42">
        <f>COUNTIFS($T1018:$AX1018,"PL")</f>
        <v>2</v>
      </c>
      <c r="BH1018" s="42">
        <f>COUNTIFS($T1018:$AX1018,"CL")</f>
        <v>3</v>
      </c>
      <c r="BI1018" s="42">
        <f>COUNTIFS($T1018:$AX1018,"BL")</f>
        <v>0</v>
      </c>
      <c r="BJ1018" s="42">
        <f>COUNTIFS($T1018:$AX1018,"CO")</f>
        <v>0</v>
      </c>
      <c r="BK1018" s="42">
        <f t="shared" si="93"/>
        <v>5</v>
      </c>
      <c r="BL1018" s="42">
        <f t="shared" si="94"/>
        <v>0</v>
      </c>
      <c r="BM1018" s="42">
        <f t="shared" si="95"/>
        <v>1</v>
      </c>
      <c r="BN1018" s="42">
        <f>SUM(AY1018:BJ1018)+SUM(COUNTIFS(Q1018:AX1018,{"TERM","RESIGNED"}))</f>
        <v>31</v>
      </c>
      <c r="BO1018" s="1" t="s">
        <v>45</v>
      </c>
      <c r="BP1018" s="42" t="s">
        <v>1018</v>
      </c>
      <c r="BQ1018" s="34"/>
    </row>
    <row r="1019" spans="1:69" x14ac:dyDescent="0.25">
      <c r="A1019" s="32">
        <f t="shared" si="96"/>
        <v>1017</v>
      </c>
      <c r="B1019" s="1" t="s">
        <v>172</v>
      </c>
      <c r="C1019" s="1">
        <v>105672</v>
      </c>
      <c r="D1019" s="27">
        <v>105672</v>
      </c>
      <c r="E1019" s="1" t="s">
        <v>945</v>
      </c>
      <c r="F1019" s="34" t="s">
        <v>1241</v>
      </c>
      <c r="G1019" s="34" t="s">
        <v>1242</v>
      </c>
      <c r="H1019" s="30">
        <v>45175</v>
      </c>
      <c r="I1019" s="30" t="s">
        <v>39</v>
      </c>
      <c r="J1019" s="30" t="s">
        <v>39</v>
      </c>
      <c r="K1019" s="42">
        <f t="shared" ca="1" si="91"/>
        <v>127</v>
      </c>
      <c r="L1019" s="44" t="str">
        <f t="shared" si="92"/>
        <v>Non Billable</v>
      </c>
      <c r="M1019" s="34" t="s">
        <v>130</v>
      </c>
      <c r="N1019" s="1" t="s">
        <v>41</v>
      </c>
      <c r="O1019" s="1" t="s">
        <v>42</v>
      </c>
      <c r="P1019" s="1"/>
      <c r="Q1019" s="1"/>
      <c r="R1019" s="1" t="s">
        <v>43</v>
      </c>
      <c r="S1019" s="33" t="s">
        <v>258</v>
      </c>
      <c r="T1019" s="47" t="s">
        <v>965</v>
      </c>
      <c r="U1019" s="47" t="s">
        <v>20</v>
      </c>
      <c r="V1019" s="47" t="s">
        <v>20</v>
      </c>
      <c r="W1019" s="47" t="s">
        <v>965</v>
      </c>
      <c r="X1019" s="47" t="s">
        <v>965</v>
      </c>
      <c r="Y1019" s="47" t="s">
        <v>965</v>
      </c>
      <c r="Z1019" s="47" t="s">
        <v>965</v>
      </c>
      <c r="AA1019" s="47" t="s">
        <v>965</v>
      </c>
      <c r="AB1019" s="47" t="s">
        <v>20</v>
      </c>
      <c r="AC1019" s="47" t="s">
        <v>20</v>
      </c>
      <c r="AD1019" s="47" t="s">
        <v>965</v>
      </c>
      <c r="AE1019" s="47" t="s">
        <v>965</v>
      </c>
      <c r="AF1019" s="47" t="s">
        <v>965</v>
      </c>
      <c r="AG1019" s="47" t="s">
        <v>965</v>
      </c>
      <c r="AH1019" s="47" t="s">
        <v>965</v>
      </c>
      <c r="AI1019" s="47" t="s">
        <v>20</v>
      </c>
      <c r="AJ1019" s="47" t="s">
        <v>20</v>
      </c>
      <c r="AK1019" s="47" t="s">
        <v>965</v>
      </c>
      <c r="AL1019" s="47" t="s">
        <v>965</v>
      </c>
      <c r="AM1019" s="47" t="s">
        <v>965</v>
      </c>
      <c r="AN1019" s="47" t="s">
        <v>965</v>
      </c>
      <c r="AO1019" s="47" t="s">
        <v>965</v>
      </c>
      <c r="AP1019" s="47" t="s">
        <v>20</v>
      </c>
      <c r="AQ1019" s="47" t="s">
        <v>20</v>
      </c>
      <c r="AR1019" s="47" t="s">
        <v>20</v>
      </c>
      <c r="AS1019" s="47" t="s">
        <v>22</v>
      </c>
      <c r="AT1019" s="47" t="s">
        <v>967</v>
      </c>
      <c r="AU1019" s="47" t="s">
        <v>967</v>
      </c>
      <c r="AV1019" s="47" t="s">
        <v>967</v>
      </c>
      <c r="AW1019" s="47" t="s">
        <v>20</v>
      </c>
      <c r="AX1019" s="47" t="s">
        <v>20</v>
      </c>
      <c r="AY1019" s="42">
        <f>COUNTIFS($T1019:$AX1019,"P")</f>
        <v>16</v>
      </c>
      <c r="AZ1019" s="42">
        <f>COUNTIFS($T1019:$AX1019,"HD")/2</f>
        <v>0</v>
      </c>
      <c r="BA1019" s="42">
        <f>COUNTIFS($T1019:$AX1019,"DO")</f>
        <v>11</v>
      </c>
      <c r="BB1019" s="1">
        <f>COUNTIFS($T1019:$AX1019,"UPL")</f>
        <v>0</v>
      </c>
      <c r="BC1019" s="42">
        <f>COUNTIFS($T1019:$AX1019,"LWP")</f>
        <v>1</v>
      </c>
      <c r="BD1019" s="42">
        <f>SUM(COUNTIFS($T1019:$AX1019,{"PAT","MAT"}))</f>
        <v>0</v>
      </c>
      <c r="BE1019" s="42">
        <f>COUNTIFS($T1019:$AX1019,"HO")</f>
        <v>0</v>
      </c>
      <c r="BF1019" s="42">
        <f>COUNTIFS($T1019:$AX1019,"NA")</f>
        <v>0</v>
      </c>
      <c r="BG1019" s="42">
        <f>COUNTIFS($T1019:$AX1019,"PL")</f>
        <v>0</v>
      </c>
      <c r="BH1019" s="42">
        <f>COUNTIFS($T1019:$AX1019,"CL")</f>
        <v>3</v>
      </c>
      <c r="BI1019" s="42">
        <f>COUNTIFS($T1019:$AX1019,"BL")</f>
        <v>0</v>
      </c>
      <c r="BJ1019" s="42">
        <f>COUNTIFS($T1019:$AX1019,"CO")</f>
        <v>0</v>
      </c>
      <c r="BK1019" s="42">
        <f t="shared" si="93"/>
        <v>3</v>
      </c>
      <c r="BL1019" s="42">
        <f t="shared" si="94"/>
        <v>0</v>
      </c>
      <c r="BM1019" s="42">
        <f t="shared" si="95"/>
        <v>1</v>
      </c>
      <c r="BN1019" s="42">
        <f>SUM(AY1019:BJ1019)+SUM(COUNTIFS(Q1019:AX1019,{"TERM","RESIGNED"}))</f>
        <v>31</v>
      </c>
      <c r="BO1019" s="1" t="s">
        <v>45</v>
      </c>
      <c r="BP1019" s="42" t="s">
        <v>1022</v>
      </c>
      <c r="BQ1019" s="34"/>
    </row>
    <row r="1020" spans="1:69" x14ac:dyDescent="0.25">
      <c r="A1020" s="32">
        <f t="shared" si="96"/>
        <v>1018</v>
      </c>
      <c r="B1020" s="1" t="s">
        <v>172</v>
      </c>
      <c r="C1020" s="1">
        <v>105673</v>
      </c>
      <c r="D1020" s="27">
        <v>105673</v>
      </c>
      <c r="E1020" s="1" t="s">
        <v>945</v>
      </c>
      <c r="F1020" s="34" t="s">
        <v>1245</v>
      </c>
      <c r="G1020" s="34" t="s">
        <v>80</v>
      </c>
      <c r="H1020" s="30">
        <v>45177</v>
      </c>
      <c r="I1020" s="30" t="s">
        <v>39</v>
      </c>
      <c r="J1020" s="30" t="s">
        <v>39</v>
      </c>
      <c r="K1020" s="42">
        <f t="shared" ca="1" si="91"/>
        <v>125</v>
      </c>
      <c r="L1020" s="44" t="str">
        <f t="shared" si="92"/>
        <v>Non Billable</v>
      </c>
      <c r="M1020" s="34" t="s">
        <v>56</v>
      </c>
      <c r="N1020" s="1" t="s">
        <v>41</v>
      </c>
      <c r="O1020" s="1" t="s">
        <v>42</v>
      </c>
      <c r="P1020" s="1"/>
      <c r="Q1020" s="1"/>
      <c r="R1020" s="1" t="s">
        <v>43</v>
      </c>
      <c r="S1020" s="33" t="s">
        <v>84</v>
      </c>
      <c r="T1020" s="47" t="s">
        <v>965</v>
      </c>
      <c r="U1020" s="47" t="s">
        <v>20</v>
      </c>
      <c r="V1020" s="47" t="s">
        <v>20</v>
      </c>
      <c r="W1020" s="47" t="s">
        <v>965</v>
      </c>
      <c r="X1020" s="47" t="s">
        <v>965</v>
      </c>
      <c r="Y1020" s="47" t="s">
        <v>965</v>
      </c>
      <c r="Z1020" s="47" t="s">
        <v>965</v>
      </c>
      <c r="AA1020" s="47" t="s">
        <v>965</v>
      </c>
      <c r="AB1020" s="47" t="s">
        <v>20</v>
      </c>
      <c r="AC1020" s="47" t="s">
        <v>20</v>
      </c>
      <c r="AD1020" s="47" t="s">
        <v>965</v>
      </c>
      <c r="AE1020" s="47" t="s">
        <v>965</v>
      </c>
      <c r="AF1020" s="47" t="s">
        <v>965</v>
      </c>
      <c r="AG1020" s="47" t="s">
        <v>965</v>
      </c>
      <c r="AH1020" s="47" t="s">
        <v>965</v>
      </c>
      <c r="AI1020" s="47" t="s">
        <v>20</v>
      </c>
      <c r="AJ1020" s="47" t="s">
        <v>20</v>
      </c>
      <c r="AK1020" s="47" t="s">
        <v>967</v>
      </c>
      <c r="AL1020" s="47" t="s">
        <v>967</v>
      </c>
      <c r="AM1020" s="47" t="s">
        <v>965</v>
      </c>
      <c r="AN1020" s="47" t="s">
        <v>965</v>
      </c>
      <c r="AO1020" s="47" t="s">
        <v>965</v>
      </c>
      <c r="AP1020" s="47" t="s">
        <v>20</v>
      </c>
      <c r="AQ1020" s="47" t="s">
        <v>20</v>
      </c>
      <c r="AR1020" s="47" t="s">
        <v>20</v>
      </c>
      <c r="AS1020" s="47" t="s">
        <v>967</v>
      </c>
      <c r="AT1020" s="47" t="s">
        <v>965</v>
      </c>
      <c r="AU1020" s="47" t="s">
        <v>965</v>
      </c>
      <c r="AV1020" s="47" t="s">
        <v>967</v>
      </c>
      <c r="AW1020" s="47" t="s">
        <v>20</v>
      </c>
      <c r="AX1020" s="47" t="s">
        <v>20</v>
      </c>
      <c r="AY1020" s="42">
        <f>COUNTIFS($T1020:$AX1020,"P")</f>
        <v>16</v>
      </c>
      <c r="AZ1020" s="42">
        <f>COUNTIFS($T1020:$AX1020,"HD")/2</f>
        <v>0</v>
      </c>
      <c r="BA1020" s="42">
        <f>COUNTIFS($T1020:$AX1020,"DO")</f>
        <v>11</v>
      </c>
      <c r="BB1020" s="1">
        <f>COUNTIFS($T1020:$AX1020,"UPL")</f>
        <v>0</v>
      </c>
      <c r="BC1020" s="42">
        <f>COUNTIFS($T1020:$AX1020,"LWP")</f>
        <v>0</v>
      </c>
      <c r="BD1020" s="42">
        <f>SUM(COUNTIFS($T1020:$AX1020,{"PAT","MAT"}))</f>
        <v>0</v>
      </c>
      <c r="BE1020" s="42">
        <f>COUNTIFS($T1020:$AX1020,"HO")</f>
        <v>0</v>
      </c>
      <c r="BF1020" s="42">
        <f>COUNTIFS($T1020:$AX1020,"NA")</f>
        <v>0</v>
      </c>
      <c r="BG1020" s="42">
        <f>COUNTIFS($T1020:$AX1020,"PL")</f>
        <v>0</v>
      </c>
      <c r="BH1020" s="42">
        <f>COUNTIFS($T1020:$AX1020,"CL")</f>
        <v>4</v>
      </c>
      <c r="BI1020" s="42">
        <f>COUNTIFS($T1020:$AX1020,"BL")</f>
        <v>0</v>
      </c>
      <c r="BJ1020" s="42">
        <f>COUNTIFS($T1020:$AX1020,"CO")</f>
        <v>0</v>
      </c>
      <c r="BK1020" s="42">
        <f t="shared" si="93"/>
        <v>4</v>
      </c>
      <c r="BL1020" s="42">
        <f t="shared" si="94"/>
        <v>0</v>
      </c>
      <c r="BM1020" s="42">
        <f t="shared" si="95"/>
        <v>1</v>
      </c>
      <c r="BN1020" s="42">
        <f>SUM(AY1020:BJ1020)+SUM(COUNTIFS(Q1020:AX1020,{"TERM","RESIGNED"}))</f>
        <v>31</v>
      </c>
      <c r="BO1020" s="1" t="s">
        <v>45</v>
      </c>
      <c r="BP1020" s="42" t="s">
        <v>1218</v>
      </c>
      <c r="BQ1020" s="34"/>
    </row>
    <row r="1021" spans="1:69" x14ac:dyDescent="0.25">
      <c r="A1021" s="32">
        <f t="shared" si="96"/>
        <v>1019</v>
      </c>
      <c r="B1021" s="1" t="s">
        <v>172</v>
      </c>
      <c r="C1021" s="1">
        <v>105674</v>
      </c>
      <c r="D1021" s="27">
        <v>105674</v>
      </c>
      <c r="E1021" s="1" t="s">
        <v>946</v>
      </c>
      <c r="F1021" s="34" t="s">
        <v>1246</v>
      </c>
      <c r="G1021" s="34" t="s">
        <v>80</v>
      </c>
      <c r="H1021" s="30">
        <v>45177</v>
      </c>
      <c r="I1021" s="30" t="s">
        <v>39</v>
      </c>
      <c r="J1021" s="30" t="s">
        <v>39</v>
      </c>
      <c r="K1021" s="42">
        <f t="shared" ca="1" si="91"/>
        <v>125</v>
      </c>
      <c r="L1021" s="44" t="str">
        <f t="shared" si="92"/>
        <v>Non Billable</v>
      </c>
      <c r="M1021" s="34" t="s">
        <v>56</v>
      </c>
      <c r="N1021" s="1" t="s">
        <v>41</v>
      </c>
      <c r="O1021" s="1" t="s">
        <v>42</v>
      </c>
      <c r="P1021" s="1"/>
      <c r="Q1021" s="1"/>
      <c r="R1021" s="1" t="s">
        <v>43</v>
      </c>
      <c r="S1021" s="33" t="s">
        <v>84</v>
      </c>
      <c r="T1021" s="47" t="s">
        <v>965</v>
      </c>
      <c r="U1021" s="47" t="s">
        <v>20</v>
      </c>
      <c r="V1021" s="47" t="s">
        <v>20</v>
      </c>
      <c r="W1021" s="47" t="s">
        <v>965</v>
      </c>
      <c r="X1021" s="47" t="s">
        <v>965</v>
      </c>
      <c r="Y1021" s="47" t="s">
        <v>965</v>
      </c>
      <c r="Z1021" s="47" t="s">
        <v>965</v>
      </c>
      <c r="AA1021" s="47" t="s">
        <v>965</v>
      </c>
      <c r="AB1021" s="47" t="s">
        <v>20</v>
      </c>
      <c r="AC1021" s="47" t="s">
        <v>20</v>
      </c>
      <c r="AD1021" s="47" t="s">
        <v>965</v>
      </c>
      <c r="AE1021" s="47" t="s">
        <v>965</v>
      </c>
      <c r="AF1021" s="47" t="s">
        <v>965</v>
      </c>
      <c r="AG1021" s="47" t="s">
        <v>965</v>
      </c>
      <c r="AH1021" s="47" t="s">
        <v>967</v>
      </c>
      <c r="AI1021" s="47" t="s">
        <v>20</v>
      </c>
      <c r="AJ1021" s="47" t="s">
        <v>20</v>
      </c>
      <c r="AK1021" s="47" t="s">
        <v>965</v>
      </c>
      <c r="AL1021" s="47" t="s">
        <v>965</v>
      </c>
      <c r="AM1021" s="47" t="s">
        <v>965</v>
      </c>
      <c r="AN1021" s="47" t="s">
        <v>965</v>
      </c>
      <c r="AO1021" s="47" t="s">
        <v>967</v>
      </c>
      <c r="AP1021" s="47" t="s">
        <v>20</v>
      </c>
      <c r="AQ1021" s="47" t="s">
        <v>20</v>
      </c>
      <c r="AR1021" s="47" t="s">
        <v>20</v>
      </c>
      <c r="AS1021" s="47" t="s">
        <v>965</v>
      </c>
      <c r="AT1021" s="47" t="s">
        <v>965</v>
      </c>
      <c r="AU1021" s="47" t="s">
        <v>967</v>
      </c>
      <c r="AV1021" s="47" t="s">
        <v>967</v>
      </c>
      <c r="AW1021" s="47" t="s">
        <v>20</v>
      </c>
      <c r="AX1021" s="47" t="s">
        <v>20</v>
      </c>
      <c r="AY1021" s="42">
        <f>COUNTIFS($T1021:$AX1021,"P")</f>
        <v>16</v>
      </c>
      <c r="AZ1021" s="42">
        <f>COUNTIFS($T1021:$AX1021,"HD")/2</f>
        <v>0</v>
      </c>
      <c r="BA1021" s="42">
        <f>COUNTIFS($T1021:$AX1021,"DO")</f>
        <v>11</v>
      </c>
      <c r="BB1021" s="1">
        <f>COUNTIFS($T1021:$AX1021,"UPL")</f>
        <v>0</v>
      </c>
      <c r="BC1021" s="42">
        <f>COUNTIFS($T1021:$AX1021,"LWP")</f>
        <v>0</v>
      </c>
      <c r="BD1021" s="42">
        <f>SUM(COUNTIFS($T1021:$AX1021,{"PAT","MAT"}))</f>
        <v>0</v>
      </c>
      <c r="BE1021" s="42">
        <f>COUNTIFS($T1021:$AX1021,"HO")</f>
        <v>0</v>
      </c>
      <c r="BF1021" s="42">
        <f>COUNTIFS($T1021:$AX1021,"NA")</f>
        <v>0</v>
      </c>
      <c r="BG1021" s="42">
        <f>COUNTIFS($T1021:$AX1021,"PL")</f>
        <v>0</v>
      </c>
      <c r="BH1021" s="42">
        <f>COUNTIFS($T1021:$AX1021,"CL")</f>
        <v>4</v>
      </c>
      <c r="BI1021" s="42">
        <f>COUNTIFS($T1021:$AX1021,"BL")</f>
        <v>0</v>
      </c>
      <c r="BJ1021" s="42">
        <f>COUNTIFS($T1021:$AX1021,"CO")</f>
        <v>0</v>
      </c>
      <c r="BK1021" s="42">
        <f t="shared" si="93"/>
        <v>4</v>
      </c>
      <c r="BL1021" s="42">
        <f t="shared" si="94"/>
        <v>0</v>
      </c>
      <c r="BM1021" s="42">
        <f t="shared" si="95"/>
        <v>1</v>
      </c>
      <c r="BN1021" s="42">
        <f>SUM(AY1021:BJ1021)+SUM(COUNTIFS(Q1021:AX1021,{"TERM","RESIGNED"}))</f>
        <v>31</v>
      </c>
      <c r="BO1021" s="1" t="s">
        <v>45</v>
      </c>
      <c r="BP1021" s="42" t="s">
        <v>1023</v>
      </c>
      <c r="BQ1021" s="34"/>
    </row>
    <row r="1022" spans="1:69" x14ac:dyDescent="0.25">
      <c r="A1022" s="32">
        <f t="shared" si="96"/>
        <v>1020</v>
      </c>
      <c r="B1022" s="1" t="s">
        <v>172</v>
      </c>
      <c r="C1022" s="1">
        <v>105676</v>
      </c>
      <c r="D1022" s="27">
        <v>105676</v>
      </c>
      <c r="E1022" s="1" t="s">
        <v>946</v>
      </c>
      <c r="F1022" s="34" t="s">
        <v>1247</v>
      </c>
      <c r="G1022" s="34" t="s">
        <v>80</v>
      </c>
      <c r="H1022" s="30">
        <v>45177</v>
      </c>
      <c r="I1022" s="30" t="s">
        <v>39</v>
      </c>
      <c r="J1022" s="30" t="s">
        <v>39</v>
      </c>
      <c r="K1022" s="42">
        <f t="shared" ca="1" si="91"/>
        <v>125</v>
      </c>
      <c r="L1022" s="44" t="str">
        <f t="shared" si="92"/>
        <v>Non Billable</v>
      </c>
      <c r="M1022" s="34" t="s">
        <v>56</v>
      </c>
      <c r="N1022" s="1" t="s">
        <v>41</v>
      </c>
      <c r="O1022" s="1" t="s">
        <v>42</v>
      </c>
      <c r="P1022" s="1"/>
      <c r="Q1022" s="1"/>
      <c r="R1022" s="1" t="s">
        <v>43</v>
      </c>
      <c r="S1022" s="33" t="s">
        <v>194</v>
      </c>
      <c r="T1022" s="47" t="s">
        <v>965</v>
      </c>
      <c r="U1022" s="47" t="s">
        <v>20</v>
      </c>
      <c r="V1022" s="47" t="s">
        <v>20</v>
      </c>
      <c r="W1022" s="47" t="s">
        <v>965</v>
      </c>
      <c r="X1022" s="47" t="s">
        <v>965</v>
      </c>
      <c r="Y1022" s="47" t="s">
        <v>965</v>
      </c>
      <c r="Z1022" s="47" t="s">
        <v>965</v>
      </c>
      <c r="AA1022" s="47" t="s">
        <v>965</v>
      </c>
      <c r="AB1022" s="47" t="s">
        <v>20</v>
      </c>
      <c r="AC1022" s="47" t="s">
        <v>20</v>
      </c>
      <c r="AD1022" s="47" t="s">
        <v>965</v>
      </c>
      <c r="AE1022" s="47" t="s">
        <v>965</v>
      </c>
      <c r="AF1022" s="47" t="s">
        <v>965</v>
      </c>
      <c r="AG1022" s="47" t="s">
        <v>965</v>
      </c>
      <c r="AH1022" s="47" t="s">
        <v>967</v>
      </c>
      <c r="AI1022" s="47" t="s">
        <v>20</v>
      </c>
      <c r="AJ1022" s="47" t="s">
        <v>20</v>
      </c>
      <c r="AK1022" s="47" t="s">
        <v>967</v>
      </c>
      <c r="AL1022" s="47" t="s">
        <v>967</v>
      </c>
      <c r="AM1022" s="47" t="s">
        <v>968</v>
      </c>
      <c r="AN1022" s="47" t="s">
        <v>965</v>
      </c>
      <c r="AO1022" s="47" t="s">
        <v>965</v>
      </c>
      <c r="AP1022" s="47" t="s">
        <v>20</v>
      </c>
      <c r="AQ1022" s="47" t="s">
        <v>20</v>
      </c>
      <c r="AR1022" s="47" t="s">
        <v>20</v>
      </c>
      <c r="AS1022" s="47" t="s">
        <v>965</v>
      </c>
      <c r="AT1022" s="47" t="s">
        <v>965</v>
      </c>
      <c r="AU1022" s="47" t="s">
        <v>965</v>
      </c>
      <c r="AV1022" s="47" t="s">
        <v>968</v>
      </c>
      <c r="AW1022" s="47" t="s">
        <v>20</v>
      </c>
      <c r="AX1022" s="47" t="s">
        <v>20</v>
      </c>
      <c r="AY1022" s="42">
        <f>COUNTIFS($T1022:$AX1022,"P")</f>
        <v>15</v>
      </c>
      <c r="AZ1022" s="42">
        <f>COUNTIFS($T1022:$AX1022,"HD")/2</f>
        <v>0</v>
      </c>
      <c r="BA1022" s="42">
        <f>COUNTIFS($T1022:$AX1022,"DO")</f>
        <v>11</v>
      </c>
      <c r="BB1022" s="1">
        <f>COUNTIFS($T1022:$AX1022,"UPL")</f>
        <v>0</v>
      </c>
      <c r="BC1022" s="42">
        <f>COUNTIFS($T1022:$AX1022,"LWP")</f>
        <v>0</v>
      </c>
      <c r="BD1022" s="42">
        <f>SUM(COUNTIFS($T1022:$AX1022,{"PAT","MAT"}))</f>
        <v>0</v>
      </c>
      <c r="BE1022" s="42">
        <f>COUNTIFS($T1022:$AX1022,"HO")</f>
        <v>0</v>
      </c>
      <c r="BF1022" s="42">
        <f>COUNTIFS($T1022:$AX1022,"NA")</f>
        <v>0</v>
      </c>
      <c r="BG1022" s="42">
        <f>COUNTIFS($T1022:$AX1022,"PL")</f>
        <v>2</v>
      </c>
      <c r="BH1022" s="42">
        <f>COUNTIFS($T1022:$AX1022,"CL")</f>
        <v>3</v>
      </c>
      <c r="BI1022" s="42">
        <f>COUNTIFS($T1022:$AX1022,"BL")</f>
        <v>0</v>
      </c>
      <c r="BJ1022" s="42">
        <f>COUNTIFS($T1022:$AX1022,"CO")</f>
        <v>0</v>
      </c>
      <c r="BK1022" s="42">
        <f t="shared" si="93"/>
        <v>5</v>
      </c>
      <c r="BL1022" s="42">
        <f t="shared" si="94"/>
        <v>0</v>
      </c>
      <c r="BM1022" s="42">
        <f t="shared" si="95"/>
        <v>1</v>
      </c>
      <c r="BN1022" s="42">
        <f>SUM(AY1022:BJ1022)+SUM(COUNTIFS(Q1022:AX1022,{"TERM","RESIGNED"}))</f>
        <v>31</v>
      </c>
      <c r="BO1022" s="1" t="s">
        <v>45</v>
      </c>
      <c r="BP1022" s="42" t="s">
        <v>1220</v>
      </c>
      <c r="BQ1022" s="34"/>
    </row>
    <row r="1023" spans="1:69" x14ac:dyDescent="0.25">
      <c r="A1023" s="32">
        <f t="shared" si="96"/>
        <v>1021</v>
      </c>
      <c r="B1023" s="1" t="s">
        <v>172</v>
      </c>
      <c r="C1023" s="1">
        <v>105687</v>
      </c>
      <c r="D1023" s="27">
        <v>105687</v>
      </c>
      <c r="E1023" s="1" t="s">
        <v>946</v>
      </c>
      <c r="F1023" s="34" t="s">
        <v>1249</v>
      </c>
      <c r="G1023" s="34" t="s">
        <v>123</v>
      </c>
      <c r="H1023" s="30">
        <v>45177</v>
      </c>
      <c r="I1023" s="30" t="s">
        <v>39</v>
      </c>
      <c r="J1023" s="30" t="s">
        <v>39</v>
      </c>
      <c r="K1023" s="42">
        <f t="shared" ca="1" si="91"/>
        <v>125</v>
      </c>
      <c r="L1023" s="44" t="str">
        <f t="shared" si="92"/>
        <v>Billable</v>
      </c>
      <c r="M1023" s="34" t="s">
        <v>124</v>
      </c>
      <c r="N1023" s="1" t="s">
        <v>41</v>
      </c>
      <c r="O1023" s="1" t="s">
        <v>42</v>
      </c>
      <c r="P1023" s="1"/>
      <c r="Q1023" s="1"/>
      <c r="R1023" s="1" t="s">
        <v>43</v>
      </c>
      <c r="S1023" s="33" t="s">
        <v>126</v>
      </c>
      <c r="T1023" s="47" t="s">
        <v>22</v>
      </c>
      <c r="U1023" s="47" t="s">
        <v>20</v>
      </c>
      <c r="V1023" s="47" t="s">
        <v>20</v>
      </c>
      <c r="W1023" s="47" t="s">
        <v>965</v>
      </c>
      <c r="X1023" s="47" t="s">
        <v>965</v>
      </c>
      <c r="Y1023" s="47" t="s">
        <v>965</v>
      </c>
      <c r="Z1023" s="47" t="s">
        <v>965</v>
      </c>
      <c r="AA1023" s="47" t="s">
        <v>965</v>
      </c>
      <c r="AB1023" s="47" t="s">
        <v>20</v>
      </c>
      <c r="AC1023" s="47" t="s">
        <v>20</v>
      </c>
      <c r="AD1023" s="47" t="s">
        <v>965</v>
      </c>
      <c r="AE1023" s="47" t="s">
        <v>965</v>
      </c>
      <c r="AF1023" s="47" t="s">
        <v>965</v>
      </c>
      <c r="AG1023" s="47" t="s">
        <v>965</v>
      </c>
      <c r="AH1023" s="47" t="s">
        <v>965</v>
      </c>
      <c r="AI1023" s="47" t="s">
        <v>20</v>
      </c>
      <c r="AJ1023" s="47" t="s">
        <v>20</v>
      </c>
      <c r="AK1023" s="47" t="s">
        <v>965</v>
      </c>
      <c r="AL1023" s="47" t="s">
        <v>965</v>
      </c>
      <c r="AM1023" s="47" t="s">
        <v>965</v>
      </c>
      <c r="AN1023" s="47" t="s">
        <v>965</v>
      </c>
      <c r="AO1023" s="47" t="s">
        <v>965</v>
      </c>
      <c r="AP1023" s="47" t="s">
        <v>20</v>
      </c>
      <c r="AQ1023" s="47" t="s">
        <v>20</v>
      </c>
      <c r="AR1023" s="47" t="s">
        <v>20</v>
      </c>
      <c r="AS1023" s="47" t="s">
        <v>965</v>
      </c>
      <c r="AT1023" s="47" t="s">
        <v>965</v>
      </c>
      <c r="AU1023" s="47" t="s">
        <v>965</v>
      </c>
      <c r="AV1023" s="47" t="s">
        <v>965</v>
      </c>
      <c r="AW1023" s="47" t="s">
        <v>20</v>
      </c>
      <c r="AX1023" s="47" t="s">
        <v>20</v>
      </c>
      <c r="AY1023" s="42">
        <f>COUNTIFS($T1023:$AX1023,"P")</f>
        <v>19</v>
      </c>
      <c r="AZ1023" s="42">
        <f>COUNTIFS($T1023:$AX1023,"HD")/2</f>
        <v>0</v>
      </c>
      <c r="BA1023" s="42">
        <f>COUNTIFS($T1023:$AX1023,"DO")</f>
        <v>11</v>
      </c>
      <c r="BB1023" s="1">
        <f>COUNTIFS($T1023:$AX1023,"UPL")</f>
        <v>0</v>
      </c>
      <c r="BC1023" s="42">
        <f>COUNTIFS($T1023:$AX1023,"LWP")</f>
        <v>1</v>
      </c>
      <c r="BD1023" s="42">
        <f>SUM(COUNTIFS($T1023:$AX1023,{"PAT","MAT"}))</f>
        <v>0</v>
      </c>
      <c r="BE1023" s="42">
        <f>COUNTIFS($T1023:$AX1023,"HO")</f>
        <v>0</v>
      </c>
      <c r="BF1023" s="42">
        <f>COUNTIFS($T1023:$AX1023,"NA")</f>
        <v>0</v>
      </c>
      <c r="BG1023" s="42">
        <f>COUNTIFS($T1023:$AX1023,"PL")</f>
        <v>0</v>
      </c>
      <c r="BH1023" s="42">
        <f>COUNTIFS($T1023:$AX1023,"CL")</f>
        <v>0</v>
      </c>
      <c r="BI1023" s="42">
        <f>COUNTIFS($T1023:$AX1023,"BL")</f>
        <v>0</v>
      </c>
      <c r="BJ1023" s="42">
        <f>COUNTIFS($T1023:$AX1023,"CO")</f>
        <v>0</v>
      </c>
      <c r="BK1023" s="42">
        <f t="shared" si="93"/>
        <v>0</v>
      </c>
      <c r="BL1023" s="42">
        <f t="shared" si="94"/>
        <v>1</v>
      </c>
      <c r="BM1023" s="42">
        <f t="shared" si="95"/>
        <v>1</v>
      </c>
      <c r="BN1023" s="42">
        <f>SUM(AY1023:BJ1023)+SUM(COUNTIFS(Q1023:AX1023,{"TERM","RESIGNED"}))</f>
        <v>31</v>
      </c>
      <c r="BO1023" s="1" t="s">
        <v>45</v>
      </c>
      <c r="BP1023" s="42" t="s">
        <v>1018</v>
      </c>
      <c r="BQ1023" s="34"/>
    </row>
    <row r="1024" spans="1:69" x14ac:dyDescent="0.25">
      <c r="A1024" s="32">
        <f t="shared" si="96"/>
        <v>1022</v>
      </c>
      <c r="B1024" s="1" t="s">
        <v>172</v>
      </c>
      <c r="C1024" s="1">
        <v>105693</v>
      </c>
      <c r="D1024" s="27">
        <v>105693</v>
      </c>
      <c r="E1024" s="1" t="s">
        <v>946</v>
      </c>
      <c r="F1024" s="34" t="s">
        <v>1250</v>
      </c>
      <c r="G1024" s="34" t="s">
        <v>123</v>
      </c>
      <c r="H1024" s="30">
        <v>45177</v>
      </c>
      <c r="I1024" s="30" t="s">
        <v>39</v>
      </c>
      <c r="J1024" s="30" t="s">
        <v>39</v>
      </c>
      <c r="K1024" s="42">
        <f t="shared" ca="1" si="91"/>
        <v>125</v>
      </c>
      <c r="L1024" s="44" t="str">
        <f t="shared" si="92"/>
        <v>Billable</v>
      </c>
      <c r="M1024" s="34" t="s">
        <v>124</v>
      </c>
      <c r="N1024" s="1" t="s">
        <v>41</v>
      </c>
      <c r="O1024" s="1" t="s">
        <v>42</v>
      </c>
      <c r="P1024" s="1"/>
      <c r="Q1024" s="1"/>
      <c r="R1024" s="1" t="s">
        <v>43</v>
      </c>
      <c r="S1024" s="33" t="s">
        <v>364</v>
      </c>
      <c r="T1024" s="47" t="s">
        <v>965</v>
      </c>
      <c r="U1024" s="47" t="s">
        <v>20</v>
      </c>
      <c r="V1024" s="47" t="s">
        <v>20</v>
      </c>
      <c r="W1024" s="47" t="s">
        <v>965</v>
      </c>
      <c r="X1024" s="47" t="s">
        <v>965</v>
      </c>
      <c r="Y1024" s="47" t="s">
        <v>965</v>
      </c>
      <c r="Z1024" s="47" t="s">
        <v>965</v>
      </c>
      <c r="AA1024" s="47" t="s">
        <v>22</v>
      </c>
      <c r="AB1024" s="47" t="s">
        <v>20</v>
      </c>
      <c r="AC1024" s="47" t="s">
        <v>20</v>
      </c>
      <c r="AD1024" s="47" t="s">
        <v>965</v>
      </c>
      <c r="AE1024" s="47" t="s">
        <v>965</v>
      </c>
      <c r="AF1024" s="47" t="s">
        <v>965</v>
      </c>
      <c r="AG1024" s="47" t="s">
        <v>965</v>
      </c>
      <c r="AH1024" s="47" t="s">
        <v>965</v>
      </c>
      <c r="AI1024" s="47" t="s">
        <v>20</v>
      </c>
      <c r="AJ1024" s="47" t="s">
        <v>20</v>
      </c>
      <c r="AK1024" s="47" t="s">
        <v>965</v>
      </c>
      <c r="AL1024" s="47" t="s">
        <v>965</v>
      </c>
      <c r="AM1024" s="47" t="s">
        <v>965</v>
      </c>
      <c r="AN1024" s="47" t="s">
        <v>965</v>
      </c>
      <c r="AO1024" s="47" t="s">
        <v>965</v>
      </c>
      <c r="AP1024" s="47" t="s">
        <v>20</v>
      </c>
      <c r="AQ1024" s="47" t="s">
        <v>20</v>
      </c>
      <c r="AR1024" s="47" t="s">
        <v>20</v>
      </c>
      <c r="AS1024" s="47" t="s">
        <v>967</v>
      </c>
      <c r="AT1024" s="47" t="s">
        <v>967</v>
      </c>
      <c r="AU1024" s="47" t="s">
        <v>967</v>
      </c>
      <c r="AV1024" s="47" t="s">
        <v>967</v>
      </c>
      <c r="AW1024" s="47" t="s">
        <v>20</v>
      </c>
      <c r="AX1024" s="47" t="s">
        <v>20</v>
      </c>
      <c r="AY1024" s="42">
        <f>COUNTIFS($T1024:$AX1024,"P")</f>
        <v>15</v>
      </c>
      <c r="AZ1024" s="42">
        <f>COUNTIFS($T1024:$AX1024,"HD")/2</f>
        <v>0</v>
      </c>
      <c r="BA1024" s="42">
        <f>COUNTIFS($T1024:$AX1024,"DO")</f>
        <v>11</v>
      </c>
      <c r="BB1024" s="1">
        <f>COUNTIFS($T1024:$AX1024,"UPL")</f>
        <v>0</v>
      </c>
      <c r="BC1024" s="42">
        <f>COUNTIFS($T1024:$AX1024,"LWP")</f>
        <v>1</v>
      </c>
      <c r="BD1024" s="42">
        <f>SUM(COUNTIFS($T1024:$AX1024,{"PAT","MAT"}))</f>
        <v>0</v>
      </c>
      <c r="BE1024" s="42">
        <f>COUNTIFS($T1024:$AX1024,"HO")</f>
        <v>0</v>
      </c>
      <c r="BF1024" s="42">
        <f>COUNTIFS($T1024:$AX1024,"NA")</f>
        <v>0</v>
      </c>
      <c r="BG1024" s="42">
        <f>COUNTIFS($T1024:$AX1024,"PL")</f>
        <v>0</v>
      </c>
      <c r="BH1024" s="42">
        <f>COUNTIFS($T1024:$AX1024,"CL")</f>
        <v>4</v>
      </c>
      <c r="BI1024" s="42">
        <f>COUNTIFS($T1024:$AX1024,"BL")</f>
        <v>0</v>
      </c>
      <c r="BJ1024" s="42">
        <f>COUNTIFS($T1024:$AX1024,"CO")</f>
        <v>0</v>
      </c>
      <c r="BK1024" s="42">
        <f t="shared" si="93"/>
        <v>4</v>
      </c>
      <c r="BL1024" s="42">
        <f t="shared" si="94"/>
        <v>0</v>
      </c>
      <c r="BM1024" s="42">
        <f t="shared" si="95"/>
        <v>1</v>
      </c>
      <c r="BN1024" s="42">
        <f>SUM(AY1024:BJ1024)+SUM(COUNTIFS(Q1024:AX1024,{"TERM","RESIGNED"}))</f>
        <v>31</v>
      </c>
      <c r="BO1024" s="1" t="s">
        <v>45</v>
      </c>
      <c r="BP1024" s="42" t="s">
        <v>1018</v>
      </c>
      <c r="BQ1024" s="34"/>
    </row>
    <row r="1025" spans="1:69" x14ac:dyDescent="0.25">
      <c r="A1025" s="32">
        <f t="shared" si="96"/>
        <v>1023</v>
      </c>
      <c r="B1025" s="1" t="s">
        <v>172</v>
      </c>
      <c r="C1025" s="1">
        <v>105695</v>
      </c>
      <c r="D1025" s="27">
        <v>105695</v>
      </c>
      <c r="E1025" s="1" t="s">
        <v>946</v>
      </c>
      <c r="F1025" s="34" t="s">
        <v>1252</v>
      </c>
      <c r="G1025" s="34" t="s">
        <v>123</v>
      </c>
      <c r="H1025" s="30">
        <v>45177</v>
      </c>
      <c r="I1025" s="30" t="s">
        <v>39</v>
      </c>
      <c r="J1025" s="30" t="s">
        <v>39</v>
      </c>
      <c r="K1025" s="42">
        <f t="shared" ca="1" si="91"/>
        <v>125</v>
      </c>
      <c r="L1025" s="44" t="str">
        <f t="shared" si="92"/>
        <v>Billable</v>
      </c>
      <c r="M1025" s="34" t="s">
        <v>124</v>
      </c>
      <c r="N1025" s="1" t="s">
        <v>41</v>
      </c>
      <c r="O1025" s="1" t="s">
        <v>42</v>
      </c>
      <c r="P1025" s="1"/>
      <c r="Q1025" s="1"/>
      <c r="R1025" s="1" t="s">
        <v>43</v>
      </c>
      <c r="S1025" s="33" t="s">
        <v>198</v>
      </c>
      <c r="T1025" s="47" t="s">
        <v>965</v>
      </c>
      <c r="U1025" s="47" t="s">
        <v>20</v>
      </c>
      <c r="V1025" s="47" t="s">
        <v>20</v>
      </c>
      <c r="W1025" s="47" t="s">
        <v>965</v>
      </c>
      <c r="X1025" s="47" t="s">
        <v>965</v>
      </c>
      <c r="Y1025" s="47" t="s">
        <v>965</v>
      </c>
      <c r="Z1025" s="47" t="s">
        <v>965</v>
      </c>
      <c r="AA1025" s="47" t="s">
        <v>965</v>
      </c>
      <c r="AB1025" s="47" t="s">
        <v>20</v>
      </c>
      <c r="AC1025" s="47" t="s">
        <v>20</v>
      </c>
      <c r="AD1025" s="47" t="s">
        <v>965</v>
      </c>
      <c r="AE1025" s="47" t="s">
        <v>965</v>
      </c>
      <c r="AF1025" s="47" t="s">
        <v>965</v>
      </c>
      <c r="AG1025" s="47" t="s">
        <v>965</v>
      </c>
      <c r="AH1025" s="47" t="s">
        <v>965</v>
      </c>
      <c r="AI1025" s="47" t="s">
        <v>20</v>
      </c>
      <c r="AJ1025" s="47" t="s">
        <v>20</v>
      </c>
      <c r="AK1025" s="47" t="s">
        <v>967</v>
      </c>
      <c r="AL1025" s="47" t="s">
        <v>965</v>
      </c>
      <c r="AM1025" s="47" t="s">
        <v>965</v>
      </c>
      <c r="AN1025" s="47" t="s">
        <v>965</v>
      </c>
      <c r="AO1025" s="47" t="s">
        <v>965</v>
      </c>
      <c r="AP1025" s="47" t="s">
        <v>20</v>
      </c>
      <c r="AQ1025" s="47" t="s">
        <v>20</v>
      </c>
      <c r="AR1025" s="47" t="s">
        <v>20</v>
      </c>
      <c r="AS1025" s="47" t="s">
        <v>965</v>
      </c>
      <c r="AT1025" s="47" t="s">
        <v>965</v>
      </c>
      <c r="AU1025" s="47" t="s">
        <v>965</v>
      </c>
      <c r="AV1025" s="47" t="s">
        <v>965</v>
      </c>
      <c r="AW1025" s="47" t="s">
        <v>20</v>
      </c>
      <c r="AX1025" s="47" t="s">
        <v>20</v>
      </c>
      <c r="AY1025" s="42">
        <f>COUNTIFS($T1025:$AX1025,"P")</f>
        <v>19</v>
      </c>
      <c r="AZ1025" s="42">
        <f>COUNTIFS($T1025:$AX1025,"HD")/2</f>
        <v>0</v>
      </c>
      <c r="BA1025" s="42">
        <f>COUNTIFS($T1025:$AX1025,"DO")</f>
        <v>11</v>
      </c>
      <c r="BB1025" s="1">
        <f>COUNTIFS($T1025:$AX1025,"UPL")</f>
        <v>0</v>
      </c>
      <c r="BC1025" s="42">
        <f>COUNTIFS($T1025:$AX1025,"LWP")</f>
        <v>0</v>
      </c>
      <c r="BD1025" s="42">
        <f>SUM(COUNTIFS($T1025:$AX1025,{"PAT","MAT"}))</f>
        <v>0</v>
      </c>
      <c r="BE1025" s="42">
        <f>COUNTIFS($T1025:$AX1025,"HO")</f>
        <v>0</v>
      </c>
      <c r="BF1025" s="42">
        <f>COUNTIFS($T1025:$AX1025,"NA")</f>
        <v>0</v>
      </c>
      <c r="BG1025" s="42">
        <f>COUNTIFS($T1025:$AX1025,"PL")</f>
        <v>0</v>
      </c>
      <c r="BH1025" s="42">
        <f>COUNTIFS($T1025:$AX1025,"CL")</f>
        <v>1</v>
      </c>
      <c r="BI1025" s="42">
        <f>COUNTIFS($T1025:$AX1025,"BL")</f>
        <v>0</v>
      </c>
      <c r="BJ1025" s="42">
        <f>COUNTIFS($T1025:$AX1025,"CO")</f>
        <v>0</v>
      </c>
      <c r="BK1025" s="42">
        <f t="shared" si="93"/>
        <v>1</v>
      </c>
      <c r="BL1025" s="42">
        <f t="shared" si="94"/>
        <v>1</v>
      </c>
      <c r="BM1025" s="42">
        <f t="shared" si="95"/>
        <v>1</v>
      </c>
      <c r="BN1025" s="42">
        <f>SUM(AY1025:BJ1025)+SUM(COUNTIFS(Q1025:AX1025,{"TERM","RESIGNED"}))</f>
        <v>31</v>
      </c>
      <c r="BO1025" s="1" t="s">
        <v>45</v>
      </c>
      <c r="BP1025" s="42" t="s">
        <v>1023</v>
      </c>
      <c r="BQ1025" s="34"/>
    </row>
    <row r="1026" spans="1:69" x14ac:dyDescent="0.25">
      <c r="A1026" s="32">
        <f t="shared" si="96"/>
        <v>1024</v>
      </c>
      <c r="B1026" s="1" t="s">
        <v>172</v>
      </c>
      <c r="C1026" s="1">
        <v>105696</v>
      </c>
      <c r="D1026" s="27">
        <v>105696</v>
      </c>
      <c r="E1026" s="1" t="s">
        <v>946</v>
      </c>
      <c r="F1026" s="34" t="s">
        <v>1253</v>
      </c>
      <c r="G1026" s="34" t="s">
        <v>123</v>
      </c>
      <c r="H1026" s="30">
        <v>45177</v>
      </c>
      <c r="I1026" s="30" t="s">
        <v>39</v>
      </c>
      <c r="J1026" s="30" t="s">
        <v>39</v>
      </c>
      <c r="K1026" s="42">
        <f t="shared" ca="1" si="91"/>
        <v>125</v>
      </c>
      <c r="L1026" s="44" t="str">
        <f t="shared" si="92"/>
        <v>Billable</v>
      </c>
      <c r="M1026" s="34" t="s">
        <v>124</v>
      </c>
      <c r="N1026" s="1" t="s">
        <v>41</v>
      </c>
      <c r="O1026" s="1" t="s">
        <v>42</v>
      </c>
      <c r="P1026" s="1"/>
      <c r="Q1026" s="1"/>
      <c r="R1026" s="1" t="s">
        <v>43</v>
      </c>
      <c r="S1026" s="33" t="s">
        <v>253</v>
      </c>
      <c r="T1026" s="47" t="s">
        <v>965</v>
      </c>
      <c r="U1026" s="47" t="s">
        <v>20</v>
      </c>
      <c r="V1026" s="47" t="s">
        <v>20</v>
      </c>
      <c r="W1026" s="47" t="s">
        <v>965</v>
      </c>
      <c r="X1026" s="47" t="s">
        <v>965</v>
      </c>
      <c r="Y1026" s="47" t="s">
        <v>965</v>
      </c>
      <c r="Z1026" s="47" t="s">
        <v>965</v>
      </c>
      <c r="AA1026" s="47" t="s">
        <v>965</v>
      </c>
      <c r="AB1026" s="47" t="s">
        <v>20</v>
      </c>
      <c r="AC1026" s="47" t="s">
        <v>20</v>
      </c>
      <c r="AD1026" s="47" t="s">
        <v>965</v>
      </c>
      <c r="AE1026" s="47" t="s">
        <v>965</v>
      </c>
      <c r="AF1026" s="47" t="s">
        <v>965</v>
      </c>
      <c r="AG1026" s="47" t="s">
        <v>965</v>
      </c>
      <c r="AH1026" s="47" t="s">
        <v>965</v>
      </c>
      <c r="AI1026" s="47" t="s">
        <v>20</v>
      </c>
      <c r="AJ1026" s="47" t="s">
        <v>20</v>
      </c>
      <c r="AK1026" s="47" t="s">
        <v>965</v>
      </c>
      <c r="AL1026" s="47" t="s">
        <v>965</v>
      </c>
      <c r="AM1026" s="47" t="s">
        <v>965</v>
      </c>
      <c r="AN1026" s="47" t="s">
        <v>22</v>
      </c>
      <c r="AO1026" s="47" t="s">
        <v>967</v>
      </c>
      <c r="AP1026" s="47" t="s">
        <v>20</v>
      </c>
      <c r="AQ1026" s="47" t="s">
        <v>20</v>
      </c>
      <c r="AR1026" s="47" t="s">
        <v>20</v>
      </c>
      <c r="AS1026" s="47" t="s">
        <v>967</v>
      </c>
      <c r="AT1026" s="47" t="s">
        <v>967</v>
      </c>
      <c r="AU1026" s="47" t="s">
        <v>22</v>
      </c>
      <c r="AV1026" s="47" t="s">
        <v>22</v>
      </c>
      <c r="AW1026" s="47" t="s">
        <v>20</v>
      </c>
      <c r="AX1026" s="47" t="s">
        <v>20</v>
      </c>
      <c r="AY1026" s="42">
        <f>COUNTIFS($T1026:$AX1026,"P")</f>
        <v>14</v>
      </c>
      <c r="AZ1026" s="42">
        <f>COUNTIFS($T1026:$AX1026,"HD")/2</f>
        <v>0</v>
      </c>
      <c r="BA1026" s="42">
        <f>COUNTIFS($T1026:$AX1026,"DO")</f>
        <v>11</v>
      </c>
      <c r="BB1026" s="1">
        <f>COUNTIFS($T1026:$AX1026,"UPL")</f>
        <v>0</v>
      </c>
      <c r="BC1026" s="42">
        <f>COUNTIFS($T1026:$AX1026,"LWP")</f>
        <v>3</v>
      </c>
      <c r="BD1026" s="42">
        <f>SUM(COUNTIFS($T1026:$AX1026,{"PAT","MAT"}))</f>
        <v>0</v>
      </c>
      <c r="BE1026" s="42">
        <f>COUNTIFS($T1026:$AX1026,"HO")</f>
        <v>0</v>
      </c>
      <c r="BF1026" s="42">
        <f>COUNTIFS($T1026:$AX1026,"NA")</f>
        <v>0</v>
      </c>
      <c r="BG1026" s="42">
        <f>COUNTIFS($T1026:$AX1026,"PL")</f>
        <v>0</v>
      </c>
      <c r="BH1026" s="42">
        <f>COUNTIFS($T1026:$AX1026,"CL")</f>
        <v>3</v>
      </c>
      <c r="BI1026" s="42">
        <f>COUNTIFS($T1026:$AX1026,"BL")</f>
        <v>0</v>
      </c>
      <c r="BJ1026" s="42">
        <f>COUNTIFS($T1026:$AX1026,"CO")</f>
        <v>0</v>
      </c>
      <c r="BK1026" s="42">
        <f t="shared" si="93"/>
        <v>3</v>
      </c>
      <c r="BL1026" s="42">
        <f t="shared" si="94"/>
        <v>0</v>
      </c>
      <c r="BM1026" s="42">
        <f t="shared" si="95"/>
        <v>1</v>
      </c>
      <c r="BN1026" s="42">
        <f>SUM(AY1026:BJ1026)+SUM(COUNTIFS(Q1026:AX1026,{"TERM","RESIGNED"}))</f>
        <v>31</v>
      </c>
      <c r="BO1026" s="1" t="s">
        <v>45</v>
      </c>
      <c r="BP1026" s="42" t="s">
        <v>1018</v>
      </c>
      <c r="BQ1026" s="34"/>
    </row>
    <row r="1027" spans="1:69" x14ac:dyDescent="0.25">
      <c r="A1027" s="32">
        <f t="shared" si="96"/>
        <v>1025</v>
      </c>
      <c r="B1027" s="1" t="s">
        <v>172</v>
      </c>
      <c r="C1027" s="1">
        <v>105698</v>
      </c>
      <c r="D1027" s="27">
        <v>105698</v>
      </c>
      <c r="E1027" s="1" t="s">
        <v>946</v>
      </c>
      <c r="F1027" s="34" t="s">
        <v>1254</v>
      </c>
      <c r="G1027" s="34" t="s">
        <v>123</v>
      </c>
      <c r="H1027" s="30">
        <v>45177</v>
      </c>
      <c r="I1027" s="30" t="s">
        <v>39</v>
      </c>
      <c r="J1027" s="30" t="s">
        <v>39</v>
      </c>
      <c r="K1027" s="42">
        <f t="shared" ref="K1027:K1090" ca="1" si="97">IF(O1027="ACTIVE",(TODAY()-H1027),(J1027-H1027))</f>
        <v>125</v>
      </c>
      <c r="L1027" s="44" t="str">
        <f t="shared" ref="L1027:L1090" si="98">IF(OR(M1027="Email Verification",M1027="Operations",M1027="OJT",M1027="Bottom Quartile Group",M1027="Training"),"Billable","Non Billable")</f>
        <v>Billable</v>
      </c>
      <c r="M1027" s="34" t="s">
        <v>124</v>
      </c>
      <c r="N1027" s="1" t="s">
        <v>41</v>
      </c>
      <c r="O1027" s="1" t="s">
        <v>42</v>
      </c>
      <c r="P1027" s="1"/>
      <c r="Q1027" s="1"/>
      <c r="R1027" s="1" t="s">
        <v>43</v>
      </c>
      <c r="S1027" s="33" t="s">
        <v>364</v>
      </c>
      <c r="T1027" s="47" t="s">
        <v>965</v>
      </c>
      <c r="U1027" s="47" t="s">
        <v>20</v>
      </c>
      <c r="V1027" s="47" t="s">
        <v>20</v>
      </c>
      <c r="W1027" s="47" t="s">
        <v>965</v>
      </c>
      <c r="X1027" s="47" t="s">
        <v>965</v>
      </c>
      <c r="Y1027" s="47" t="s">
        <v>965</v>
      </c>
      <c r="Z1027" s="47" t="s">
        <v>965</v>
      </c>
      <c r="AA1027" s="47" t="s">
        <v>965</v>
      </c>
      <c r="AB1027" s="47" t="s">
        <v>20</v>
      </c>
      <c r="AC1027" s="47" t="s">
        <v>20</v>
      </c>
      <c r="AD1027" s="47" t="s">
        <v>965</v>
      </c>
      <c r="AE1027" s="47" t="s">
        <v>965</v>
      </c>
      <c r="AF1027" s="47" t="s">
        <v>965</v>
      </c>
      <c r="AG1027" s="47" t="s">
        <v>965</v>
      </c>
      <c r="AH1027" s="47" t="s">
        <v>965</v>
      </c>
      <c r="AI1027" s="47" t="s">
        <v>20</v>
      </c>
      <c r="AJ1027" s="47" t="s">
        <v>20</v>
      </c>
      <c r="AK1027" s="47" t="s">
        <v>965</v>
      </c>
      <c r="AL1027" s="47" t="s">
        <v>965</v>
      </c>
      <c r="AM1027" s="47" t="s">
        <v>965</v>
      </c>
      <c r="AN1027" s="47" t="s">
        <v>965</v>
      </c>
      <c r="AO1027" s="47" t="s">
        <v>965</v>
      </c>
      <c r="AP1027" s="47" t="s">
        <v>20</v>
      </c>
      <c r="AQ1027" s="47" t="s">
        <v>20</v>
      </c>
      <c r="AR1027" s="47" t="s">
        <v>20</v>
      </c>
      <c r="AS1027" s="47" t="s">
        <v>967</v>
      </c>
      <c r="AT1027" s="47" t="s">
        <v>967</v>
      </c>
      <c r="AU1027" s="47" t="s">
        <v>967</v>
      </c>
      <c r="AV1027" s="47" t="s">
        <v>967</v>
      </c>
      <c r="AW1027" s="47" t="s">
        <v>20</v>
      </c>
      <c r="AX1027" s="47" t="s">
        <v>20</v>
      </c>
      <c r="AY1027" s="42">
        <f>COUNTIFS($T1027:$AX1027,"P")</f>
        <v>16</v>
      </c>
      <c r="AZ1027" s="42">
        <f>COUNTIFS($T1027:$AX1027,"HD")/2</f>
        <v>0</v>
      </c>
      <c r="BA1027" s="42">
        <f>COUNTIFS($T1027:$AX1027,"DO")</f>
        <v>11</v>
      </c>
      <c r="BB1027" s="1">
        <f>COUNTIFS($T1027:$AX1027,"UPL")</f>
        <v>0</v>
      </c>
      <c r="BC1027" s="42">
        <f>COUNTIFS($T1027:$AX1027,"LWP")</f>
        <v>0</v>
      </c>
      <c r="BD1027" s="42">
        <f>SUM(COUNTIFS($T1027:$AX1027,{"PAT","MAT"}))</f>
        <v>0</v>
      </c>
      <c r="BE1027" s="42">
        <f>COUNTIFS($T1027:$AX1027,"HO")</f>
        <v>0</v>
      </c>
      <c r="BF1027" s="42">
        <f>COUNTIFS($T1027:$AX1027,"NA")</f>
        <v>0</v>
      </c>
      <c r="BG1027" s="42">
        <f>COUNTIFS($T1027:$AX1027,"PL")</f>
        <v>0</v>
      </c>
      <c r="BH1027" s="42">
        <f>COUNTIFS($T1027:$AX1027,"CL")</f>
        <v>4</v>
      </c>
      <c r="BI1027" s="42">
        <f>COUNTIFS($T1027:$AX1027,"BL")</f>
        <v>0</v>
      </c>
      <c r="BJ1027" s="42">
        <f>COUNTIFS($T1027:$AX1027,"CO")</f>
        <v>0</v>
      </c>
      <c r="BK1027" s="42">
        <f t="shared" ref="BK1027:BK1090" si="99">SUM(BG1027:BJ1027)</f>
        <v>4</v>
      </c>
      <c r="BL1027" s="42">
        <f t="shared" ref="BL1027:BL1090" si="100">IF(SUM(AY1027+AZ1027)&gt;=17,1,0)</f>
        <v>0</v>
      </c>
      <c r="BM1027" s="42">
        <f t="shared" ref="BM1027:BM1090" si="101">IF(SUM(AY1027+AZ1027)&gt;=13,1,0)</f>
        <v>1</v>
      </c>
      <c r="BN1027" s="42">
        <f>SUM(AY1027:BJ1027)+SUM(COUNTIFS(Q1027:AX1027,{"TERM","RESIGNED"}))</f>
        <v>31</v>
      </c>
      <c r="BO1027" s="1" t="s">
        <v>45</v>
      </c>
      <c r="BP1027" s="42" t="s">
        <v>1018</v>
      </c>
      <c r="BQ1027" s="34"/>
    </row>
    <row r="1028" spans="1:69" x14ac:dyDescent="0.25">
      <c r="A1028" s="32">
        <f t="shared" si="96"/>
        <v>1026</v>
      </c>
      <c r="B1028" s="1" t="s">
        <v>172</v>
      </c>
      <c r="C1028" s="1">
        <v>105700</v>
      </c>
      <c r="D1028" s="27">
        <v>105700</v>
      </c>
      <c r="E1028" s="1" t="s">
        <v>946</v>
      </c>
      <c r="F1028" s="34" t="s">
        <v>1237</v>
      </c>
      <c r="G1028" s="34" t="s">
        <v>123</v>
      </c>
      <c r="H1028" s="30">
        <v>45177</v>
      </c>
      <c r="I1028" s="30" t="s">
        <v>39</v>
      </c>
      <c r="J1028" s="30" t="s">
        <v>39</v>
      </c>
      <c r="K1028" s="42">
        <f t="shared" ca="1" si="97"/>
        <v>125</v>
      </c>
      <c r="L1028" s="44" t="str">
        <f t="shared" si="98"/>
        <v>Billable</v>
      </c>
      <c r="M1028" s="34" t="s">
        <v>124</v>
      </c>
      <c r="N1028" s="1" t="s">
        <v>41</v>
      </c>
      <c r="O1028" s="1" t="s">
        <v>42</v>
      </c>
      <c r="P1028" s="1"/>
      <c r="Q1028" s="1"/>
      <c r="R1028" s="1" t="s">
        <v>43</v>
      </c>
      <c r="S1028" s="33" t="s">
        <v>364</v>
      </c>
      <c r="T1028" s="47" t="s">
        <v>965</v>
      </c>
      <c r="U1028" s="47" t="s">
        <v>20</v>
      </c>
      <c r="V1028" s="47" t="s">
        <v>20</v>
      </c>
      <c r="W1028" s="47" t="s">
        <v>965</v>
      </c>
      <c r="X1028" s="47" t="s">
        <v>965</v>
      </c>
      <c r="Y1028" s="47" t="s">
        <v>965</v>
      </c>
      <c r="Z1028" s="47" t="s">
        <v>965</v>
      </c>
      <c r="AA1028" s="47" t="s">
        <v>965</v>
      </c>
      <c r="AB1028" s="47" t="s">
        <v>20</v>
      </c>
      <c r="AC1028" s="47" t="s">
        <v>20</v>
      </c>
      <c r="AD1028" s="47" t="s">
        <v>965</v>
      </c>
      <c r="AE1028" s="47" t="s">
        <v>965</v>
      </c>
      <c r="AF1028" s="47" t="s">
        <v>965</v>
      </c>
      <c r="AG1028" s="47" t="s">
        <v>965</v>
      </c>
      <c r="AH1028" s="47" t="s">
        <v>965</v>
      </c>
      <c r="AI1028" s="47" t="s">
        <v>20</v>
      </c>
      <c r="AJ1028" s="47" t="s">
        <v>20</v>
      </c>
      <c r="AK1028" s="47" t="s">
        <v>965</v>
      </c>
      <c r="AL1028" s="47" t="s">
        <v>965</v>
      </c>
      <c r="AM1028" s="47" t="s">
        <v>965</v>
      </c>
      <c r="AN1028" s="47" t="s">
        <v>965</v>
      </c>
      <c r="AO1028" s="47" t="s">
        <v>967</v>
      </c>
      <c r="AP1028" s="47" t="s">
        <v>20</v>
      </c>
      <c r="AQ1028" s="47" t="s">
        <v>20</v>
      </c>
      <c r="AR1028" s="47" t="s">
        <v>20</v>
      </c>
      <c r="AS1028" s="47" t="s">
        <v>967</v>
      </c>
      <c r="AT1028" s="47" t="s">
        <v>967</v>
      </c>
      <c r="AU1028" s="47" t="s">
        <v>968</v>
      </c>
      <c r="AV1028" s="47" t="s">
        <v>968</v>
      </c>
      <c r="AW1028" s="47" t="s">
        <v>20</v>
      </c>
      <c r="AX1028" s="47" t="s">
        <v>20</v>
      </c>
      <c r="AY1028" s="42">
        <f>COUNTIFS($T1028:$AX1028,"P")</f>
        <v>15</v>
      </c>
      <c r="AZ1028" s="42">
        <f>COUNTIFS($T1028:$AX1028,"HD")/2</f>
        <v>0</v>
      </c>
      <c r="BA1028" s="42">
        <f>COUNTIFS($T1028:$AX1028,"DO")</f>
        <v>11</v>
      </c>
      <c r="BB1028" s="1">
        <f>COUNTIFS($T1028:$AX1028,"UPL")</f>
        <v>0</v>
      </c>
      <c r="BC1028" s="42">
        <f>COUNTIFS($T1028:$AX1028,"LWP")</f>
        <v>0</v>
      </c>
      <c r="BD1028" s="42">
        <f>SUM(COUNTIFS($T1028:$AX1028,{"PAT","MAT"}))</f>
        <v>0</v>
      </c>
      <c r="BE1028" s="42">
        <f>COUNTIFS($T1028:$AX1028,"HO")</f>
        <v>0</v>
      </c>
      <c r="BF1028" s="42">
        <f>COUNTIFS($T1028:$AX1028,"NA")</f>
        <v>0</v>
      </c>
      <c r="BG1028" s="42">
        <f>COUNTIFS($T1028:$AX1028,"PL")</f>
        <v>2</v>
      </c>
      <c r="BH1028" s="42">
        <f>COUNTIFS($T1028:$AX1028,"CL")</f>
        <v>3</v>
      </c>
      <c r="BI1028" s="42">
        <f>COUNTIFS($T1028:$AX1028,"BL")</f>
        <v>0</v>
      </c>
      <c r="BJ1028" s="42">
        <f>COUNTIFS($T1028:$AX1028,"CO")</f>
        <v>0</v>
      </c>
      <c r="BK1028" s="42">
        <f t="shared" si="99"/>
        <v>5</v>
      </c>
      <c r="BL1028" s="42">
        <f t="shared" si="100"/>
        <v>0</v>
      </c>
      <c r="BM1028" s="42">
        <f t="shared" si="101"/>
        <v>1</v>
      </c>
      <c r="BN1028" s="42">
        <f>SUM(AY1028:BJ1028)+SUM(COUNTIFS(Q1028:AX1028,{"TERM","RESIGNED"}))</f>
        <v>31</v>
      </c>
      <c r="BO1028" s="1" t="s">
        <v>45</v>
      </c>
      <c r="BP1028" s="42" t="s">
        <v>1018</v>
      </c>
      <c r="BQ1028" s="34"/>
    </row>
    <row r="1029" spans="1:69" x14ac:dyDescent="0.25">
      <c r="A1029" s="32">
        <f t="shared" ref="A1029:A1092" si="102">A1028+1</f>
        <v>1027</v>
      </c>
      <c r="B1029" s="1" t="s">
        <v>172</v>
      </c>
      <c r="C1029" s="1">
        <v>105701</v>
      </c>
      <c r="D1029" s="27">
        <v>105701</v>
      </c>
      <c r="E1029" s="1" t="s">
        <v>946</v>
      </c>
      <c r="F1029" s="34" t="s">
        <v>1255</v>
      </c>
      <c r="G1029" s="34" t="s">
        <v>123</v>
      </c>
      <c r="H1029" s="30">
        <v>45177</v>
      </c>
      <c r="I1029" s="30" t="s">
        <v>39</v>
      </c>
      <c r="J1029" s="30" t="s">
        <v>39</v>
      </c>
      <c r="K1029" s="42">
        <f t="shared" ca="1" si="97"/>
        <v>125</v>
      </c>
      <c r="L1029" s="44" t="str">
        <f t="shared" si="98"/>
        <v>Billable</v>
      </c>
      <c r="M1029" s="34" t="s">
        <v>124</v>
      </c>
      <c r="N1029" s="1" t="s">
        <v>41</v>
      </c>
      <c r="O1029" s="1" t="s">
        <v>42</v>
      </c>
      <c r="P1029" s="1"/>
      <c r="Q1029" s="1"/>
      <c r="R1029" s="1" t="s">
        <v>43</v>
      </c>
      <c r="S1029" s="33" t="s">
        <v>253</v>
      </c>
      <c r="T1029" s="47" t="s">
        <v>965</v>
      </c>
      <c r="U1029" s="47" t="s">
        <v>20</v>
      </c>
      <c r="V1029" s="47" t="s">
        <v>20</v>
      </c>
      <c r="W1029" s="47" t="s">
        <v>965</v>
      </c>
      <c r="X1029" s="47" t="s">
        <v>965</v>
      </c>
      <c r="Y1029" s="47" t="s">
        <v>965</v>
      </c>
      <c r="Z1029" s="47" t="s">
        <v>965</v>
      </c>
      <c r="AA1029" s="47" t="s">
        <v>965</v>
      </c>
      <c r="AB1029" s="47" t="s">
        <v>20</v>
      </c>
      <c r="AC1029" s="47" t="s">
        <v>20</v>
      </c>
      <c r="AD1029" s="47" t="s">
        <v>965</v>
      </c>
      <c r="AE1029" s="47" t="s">
        <v>965</v>
      </c>
      <c r="AF1029" s="47" t="s">
        <v>965</v>
      </c>
      <c r="AG1029" s="47" t="s">
        <v>965</v>
      </c>
      <c r="AH1029" s="47" t="s">
        <v>965</v>
      </c>
      <c r="AI1029" s="47" t="s">
        <v>20</v>
      </c>
      <c r="AJ1029" s="47" t="s">
        <v>20</v>
      </c>
      <c r="AK1029" s="47" t="s">
        <v>965</v>
      </c>
      <c r="AL1029" s="47" t="s">
        <v>965</v>
      </c>
      <c r="AM1029" s="47" t="s">
        <v>965</v>
      </c>
      <c r="AN1029" s="47" t="s">
        <v>965</v>
      </c>
      <c r="AO1029" s="47" t="s">
        <v>965</v>
      </c>
      <c r="AP1029" s="47" t="s">
        <v>20</v>
      </c>
      <c r="AQ1029" s="47" t="s">
        <v>20</v>
      </c>
      <c r="AR1029" s="47" t="s">
        <v>20</v>
      </c>
      <c r="AS1029" s="47" t="s">
        <v>967</v>
      </c>
      <c r="AT1029" s="47" t="s">
        <v>967</v>
      </c>
      <c r="AU1029" s="47" t="s">
        <v>967</v>
      </c>
      <c r="AV1029" s="47" t="s">
        <v>967</v>
      </c>
      <c r="AW1029" s="47" t="s">
        <v>20</v>
      </c>
      <c r="AX1029" s="47" t="s">
        <v>20</v>
      </c>
      <c r="AY1029" s="42">
        <f>COUNTIFS($T1029:$AX1029,"P")</f>
        <v>16</v>
      </c>
      <c r="AZ1029" s="42">
        <f>COUNTIFS($T1029:$AX1029,"HD")/2</f>
        <v>0</v>
      </c>
      <c r="BA1029" s="42">
        <f>COUNTIFS($T1029:$AX1029,"DO")</f>
        <v>11</v>
      </c>
      <c r="BB1029" s="1">
        <f>COUNTIFS($T1029:$AX1029,"UPL")</f>
        <v>0</v>
      </c>
      <c r="BC1029" s="42">
        <f>COUNTIFS($T1029:$AX1029,"LWP")</f>
        <v>0</v>
      </c>
      <c r="BD1029" s="42">
        <f>SUM(COUNTIFS($T1029:$AX1029,{"PAT","MAT"}))</f>
        <v>0</v>
      </c>
      <c r="BE1029" s="42">
        <f>COUNTIFS($T1029:$AX1029,"HO")</f>
        <v>0</v>
      </c>
      <c r="BF1029" s="42">
        <f>COUNTIFS($T1029:$AX1029,"NA")</f>
        <v>0</v>
      </c>
      <c r="BG1029" s="42">
        <f>COUNTIFS($T1029:$AX1029,"PL")</f>
        <v>0</v>
      </c>
      <c r="BH1029" s="42">
        <f>COUNTIFS($T1029:$AX1029,"CL")</f>
        <v>4</v>
      </c>
      <c r="BI1029" s="42">
        <f>COUNTIFS($T1029:$AX1029,"BL")</f>
        <v>0</v>
      </c>
      <c r="BJ1029" s="42">
        <f>COUNTIFS($T1029:$AX1029,"CO")</f>
        <v>0</v>
      </c>
      <c r="BK1029" s="42">
        <f t="shared" si="99"/>
        <v>4</v>
      </c>
      <c r="BL1029" s="42">
        <f t="shared" si="100"/>
        <v>0</v>
      </c>
      <c r="BM1029" s="42">
        <f t="shared" si="101"/>
        <v>1</v>
      </c>
      <c r="BN1029" s="42">
        <f>SUM(AY1029:BJ1029)+SUM(COUNTIFS(Q1029:AX1029,{"TERM","RESIGNED"}))</f>
        <v>31</v>
      </c>
      <c r="BO1029" s="1" t="s">
        <v>45</v>
      </c>
      <c r="BP1029" s="42" t="s">
        <v>1018</v>
      </c>
      <c r="BQ1029" s="34"/>
    </row>
    <row r="1030" spans="1:69" x14ac:dyDescent="0.25">
      <c r="A1030" s="32">
        <f t="shared" si="102"/>
        <v>1028</v>
      </c>
      <c r="B1030" s="1" t="s">
        <v>172</v>
      </c>
      <c r="C1030" s="1">
        <v>105702</v>
      </c>
      <c r="D1030" s="27">
        <v>105702</v>
      </c>
      <c r="E1030" s="1" t="s">
        <v>946</v>
      </c>
      <c r="F1030" s="34" t="s">
        <v>1256</v>
      </c>
      <c r="G1030" s="34" t="s">
        <v>123</v>
      </c>
      <c r="H1030" s="30">
        <v>45177</v>
      </c>
      <c r="I1030" s="30" t="s">
        <v>39</v>
      </c>
      <c r="J1030" s="30" t="s">
        <v>39</v>
      </c>
      <c r="K1030" s="42">
        <f t="shared" ca="1" si="97"/>
        <v>125</v>
      </c>
      <c r="L1030" s="44" t="str">
        <f t="shared" si="98"/>
        <v>Billable</v>
      </c>
      <c r="M1030" s="34" t="s">
        <v>124</v>
      </c>
      <c r="N1030" s="1" t="s">
        <v>41</v>
      </c>
      <c r="O1030" s="1" t="s">
        <v>42</v>
      </c>
      <c r="P1030" s="1"/>
      <c r="Q1030" s="1"/>
      <c r="R1030" s="1" t="s">
        <v>43</v>
      </c>
      <c r="S1030" s="33" t="s">
        <v>126</v>
      </c>
      <c r="T1030" s="47" t="s">
        <v>965</v>
      </c>
      <c r="U1030" s="47" t="s">
        <v>20</v>
      </c>
      <c r="V1030" s="47" t="s">
        <v>20</v>
      </c>
      <c r="W1030" s="47" t="s">
        <v>965</v>
      </c>
      <c r="X1030" s="47" t="s">
        <v>965</v>
      </c>
      <c r="Y1030" s="47" t="s">
        <v>965</v>
      </c>
      <c r="Z1030" s="47" t="s">
        <v>965</v>
      </c>
      <c r="AA1030" s="47" t="s">
        <v>965</v>
      </c>
      <c r="AB1030" s="47" t="s">
        <v>20</v>
      </c>
      <c r="AC1030" s="47" t="s">
        <v>20</v>
      </c>
      <c r="AD1030" s="47" t="s">
        <v>965</v>
      </c>
      <c r="AE1030" s="47" t="s">
        <v>965</v>
      </c>
      <c r="AF1030" s="47" t="s">
        <v>965</v>
      </c>
      <c r="AG1030" s="47" t="s">
        <v>965</v>
      </c>
      <c r="AH1030" s="47" t="s">
        <v>965</v>
      </c>
      <c r="AI1030" s="47" t="s">
        <v>20</v>
      </c>
      <c r="AJ1030" s="47" t="s">
        <v>20</v>
      </c>
      <c r="AK1030" s="47" t="s">
        <v>965</v>
      </c>
      <c r="AL1030" s="47" t="s">
        <v>965</v>
      </c>
      <c r="AM1030" s="47" t="s">
        <v>965</v>
      </c>
      <c r="AN1030" s="47" t="s">
        <v>967</v>
      </c>
      <c r="AO1030" s="47" t="s">
        <v>967</v>
      </c>
      <c r="AP1030" s="47" t="s">
        <v>20</v>
      </c>
      <c r="AQ1030" s="47" t="s">
        <v>20</v>
      </c>
      <c r="AR1030" s="47" t="s">
        <v>20</v>
      </c>
      <c r="AS1030" s="47" t="s">
        <v>967</v>
      </c>
      <c r="AT1030" s="47" t="s">
        <v>965</v>
      </c>
      <c r="AU1030" s="47" t="s">
        <v>965</v>
      </c>
      <c r="AV1030" s="47" t="s">
        <v>965</v>
      </c>
      <c r="AW1030" s="47" t="s">
        <v>20</v>
      </c>
      <c r="AX1030" s="47" t="s">
        <v>20</v>
      </c>
      <c r="AY1030" s="42">
        <f>COUNTIFS($T1030:$AX1030,"P")</f>
        <v>17</v>
      </c>
      <c r="AZ1030" s="42">
        <f>COUNTIFS($T1030:$AX1030,"HD")/2</f>
        <v>0</v>
      </c>
      <c r="BA1030" s="42">
        <f>COUNTIFS($T1030:$AX1030,"DO")</f>
        <v>11</v>
      </c>
      <c r="BB1030" s="1">
        <f>COUNTIFS($T1030:$AX1030,"UPL")</f>
        <v>0</v>
      </c>
      <c r="BC1030" s="42">
        <f>COUNTIFS($T1030:$AX1030,"LWP")</f>
        <v>0</v>
      </c>
      <c r="BD1030" s="42">
        <f>SUM(COUNTIFS($T1030:$AX1030,{"PAT","MAT"}))</f>
        <v>0</v>
      </c>
      <c r="BE1030" s="42">
        <f>COUNTIFS($T1030:$AX1030,"HO")</f>
        <v>0</v>
      </c>
      <c r="BF1030" s="42">
        <f>COUNTIFS($T1030:$AX1030,"NA")</f>
        <v>0</v>
      </c>
      <c r="BG1030" s="42">
        <f>COUNTIFS($T1030:$AX1030,"PL")</f>
        <v>0</v>
      </c>
      <c r="BH1030" s="42">
        <f>COUNTIFS($T1030:$AX1030,"CL")</f>
        <v>3</v>
      </c>
      <c r="BI1030" s="42">
        <f>COUNTIFS($T1030:$AX1030,"BL")</f>
        <v>0</v>
      </c>
      <c r="BJ1030" s="42">
        <f>COUNTIFS($T1030:$AX1030,"CO")</f>
        <v>0</v>
      </c>
      <c r="BK1030" s="42">
        <f t="shared" si="99"/>
        <v>3</v>
      </c>
      <c r="BL1030" s="42">
        <f t="shared" si="100"/>
        <v>1</v>
      </c>
      <c r="BM1030" s="42">
        <f t="shared" si="101"/>
        <v>1</v>
      </c>
      <c r="BN1030" s="42">
        <f>SUM(AY1030:BJ1030)+SUM(COUNTIFS(Q1030:AX1030,{"TERM","RESIGNED"}))</f>
        <v>31</v>
      </c>
      <c r="BO1030" s="1" t="s">
        <v>45</v>
      </c>
      <c r="BP1030" s="42" t="s">
        <v>1018</v>
      </c>
      <c r="BQ1030" s="34"/>
    </row>
    <row r="1031" spans="1:69" x14ac:dyDescent="0.25">
      <c r="A1031" s="32">
        <f t="shared" si="102"/>
        <v>1029</v>
      </c>
      <c r="B1031" s="1" t="s">
        <v>172</v>
      </c>
      <c r="C1031" s="1">
        <v>105704</v>
      </c>
      <c r="D1031" s="27">
        <v>105704</v>
      </c>
      <c r="E1031" s="1" t="s">
        <v>946</v>
      </c>
      <c r="F1031" s="34" t="s">
        <v>1258</v>
      </c>
      <c r="G1031" s="34" t="s">
        <v>123</v>
      </c>
      <c r="H1031" s="30">
        <v>45177</v>
      </c>
      <c r="I1031" s="30" t="s">
        <v>39</v>
      </c>
      <c r="J1031" s="30" t="s">
        <v>39</v>
      </c>
      <c r="K1031" s="42">
        <f t="shared" ca="1" si="97"/>
        <v>125</v>
      </c>
      <c r="L1031" s="44" t="str">
        <f t="shared" si="98"/>
        <v>Billable</v>
      </c>
      <c r="M1031" s="34" t="s">
        <v>124</v>
      </c>
      <c r="N1031" s="1" t="s">
        <v>41</v>
      </c>
      <c r="O1031" s="1" t="s">
        <v>42</v>
      </c>
      <c r="P1031" s="1"/>
      <c r="Q1031" s="1"/>
      <c r="R1031" s="1" t="s">
        <v>43</v>
      </c>
      <c r="S1031" s="33" t="s">
        <v>366</v>
      </c>
      <c r="T1031" s="47" t="s">
        <v>22</v>
      </c>
      <c r="U1031" s="47" t="s">
        <v>20</v>
      </c>
      <c r="V1031" s="47" t="s">
        <v>20</v>
      </c>
      <c r="W1031" s="47" t="s">
        <v>21</v>
      </c>
      <c r="X1031" s="47" t="s">
        <v>965</v>
      </c>
      <c r="Y1031" s="47" t="s">
        <v>965</v>
      </c>
      <c r="Z1031" s="47" t="s">
        <v>965</v>
      </c>
      <c r="AA1031" s="47" t="s">
        <v>965</v>
      </c>
      <c r="AB1031" s="47" t="s">
        <v>20</v>
      </c>
      <c r="AC1031" s="47" t="s">
        <v>20</v>
      </c>
      <c r="AD1031" s="47" t="s">
        <v>965</v>
      </c>
      <c r="AE1031" s="47" t="s">
        <v>965</v>
      </c>
      <c r="AF1031" s="47" t="s">
        <v>965</v>
      </c>
      <c r="AG1031" s="47" t="s">
        <v>965</v>
      </c>
      <c r="AH1031" s="47" t="s">
        <v>965</v>
      </c>
      <c r="AI1031" s="47" t="s">
        <v>20</v>
      </c>
      <c r="AJ1031" s="47" t="s">
        <v>20</v>
      </c>
      <c r="AK1031" s="47" t="s">
        <v>965</v>
      </c>
      <c r="AL1031" s="47" t="s">
        <v>970</v>
      </c>
      <c r="AM1031" s="47" t="s">
        <v>965</v>
      </c>
      <c r="AN1031" s="47" t="s">
        <v>965</v>
      </c>
      <c r="AO1031" s="47" t="s">
        <v>965</v>
      </c>
      <c r="AP1031" s="47" t="s">
        <v>20</v>
      </c>
      <c r="AQ1031" s="47" t="s">
        <v>20</v>
      </c>
      <c r="AR1031" s="47" t="s">
        <v>20</v>
      </c>
      <c r="AS1031" s="47" t="s">
        <v>21</v>
      </c>
      <c r="AT1031" s="47" t="s">
        <v>967</v>
      </c>
      <c r="AU1031" s="47" t="s">
        <v>967</v>
      </c>
      <c r="AV1031" s="47" t="s">
        <v>967</v>
      </c>
      <c r="AW1031" s="47" t="s">
        <v>20</v>
      </c>
      <c r="AX1031" s="47" t="s">
        <v>20</v>
      </c>
      <c r="AY1031" s="42">
        <f>COUNTIFS($T1031:$AX1031,"P")</f>
        <v>13</v>
      </c>
      <c r="AZ1031" s="42">
        <f>COUNTIFS($T1031:$AX1031,"HD")/2</f>
        <v>0</v>
      </c>
      <c r="BA1031" s="42">
        <f>COUNTIFS($T1031:$AX1031,"DO")</f>
        <v>11</v>
      </c>
      <c r="BB1031" s="1">
        <f>COUNTIFS($T1031:$AX1031,"UPL")</f>
        <v>2</v>
      </c>
      <c r="BC1031" s="42">
        <f>COUNTIFS($T1031:$AX1031,"LWP")</f>
        <v>1</v>
      </c>
      <c r="BD1031" s="42">
        <f>SUM(COUNTIFS($T1031:$AX1031,{"PAT","MAT"}))</f>
        <v>0</v>
      </c>
      <c r="BE1031" s="42">
        <f>COUNTIFS($T1031:$AX1031,"HO")</f>
        <v>0</v>
      </c>
      <c r="BF1031" s="42">
        <f>COUNTIFS($T1031:$AX1031,"NA")</f>
        <v>0</v>
      </c>
      <c r="BG1031" s="42">
        <f>COUNTIFS($T1031:$AX1031,"PL")</f>
        <v>0</v>
      </c>
      <c r="BH1031" s="42">
        <f>COUNTIFS($T1031:$AX1031,"CL")</f>
        <v>3</v>
      </c>
      <c r="BI1031" s="42">
        <f>COUNTIFS($T1031:$AX1031,"BL")</f>
        <v>1</v>
      </c>
      <c r="BJ1031" s="42">
        <f>COUNTIFS($T1031:$AX1031,"CO")</f>
        <v>0</v>
      </c>
      <c r="BK1031" s="42">
        <f t="shared" si="99"/>
        <v>4</v>
      </c>
      <c r="BL1031" s="42">
        <f t="shared" si="100"/>
        <v>0</v>
      </c>
      <c r="BM1031" s="42">
        <f t="shared" si="101"/>
        <v>1</v>
      </c>
      <c r="BN1031" s="42">
        <f>SUM(AY1031:BJ1031)+SUM(COUNTIFS(Q1031:AX1031,{"TERM","RESIGNED"}))</f>
        <v>31</v>
      </c>
      <c r="BO1031" s="1" t="s">
        <v>45</v>
      </c>
      <c r="BP1031" s="42" t="s">
        <v>1023</v>
      </c>
      <c r="BQ1031" s="34"/>
    </row>
    <row r="1032" spans="1:69" x14ac:dyDescent="0.25">
      <c r="A1032" s="32">
        <f t="shared" si="102"/>
        <v>1030</v>
      </c>
      <c r="B1032" s="1" t="s">
        <v>172</v>
      </c>
      <c r="C1032" s="1">
        <v>105710</v>
      </c>
      <c r="D1032" s="27">
        <v>105710</v>
      </c>
      <c r="E1032" s="1" t="s">
        <v>946</v>
      </c>
      <c r="F1032" s="34" t="s">
        <v>1259</v>
      </c>
      <c r="G1032" s="34" t="s">
        <v>80</v>
      </c>
      <c r="H1032" s="30">
        <v>45181</v>
      </c>
      <c r="I1032" s="30" t="s">
        <v>39</v>
      </c>
      <c r="J1032" s="30" t="s">
        <v>39</v>
      </c>
      <c r="K1032" s="42">
        <f t="shared" ca="1" si="97"/>
        <v>121</v>
      </c>
      <c r="L1032" s="44" t="str">
        <f t="shared" si="98"/>
        <v>Non Billable</v>
      </c>
      <c r="M1032" s="34" t="s">
        <v>56</v>
      </c>
      <c r="N1032" s="1" t="s">
        <v>41</v>
      </c>
      <c r="O1032" s="1" t="s">
        <v>42</v>
      </c>
      <c r="P1032" s="1"/>
      <c r="Q1032" s="1"/>
      <c r="R1032" s="1" t="s">
        <v>43</v>
      </c>
      <c r="S1032" s="33" t="s">
        <v>84</v>
      </c>
      <c r="T1032" s="47" t="s">
        <v>965</v>
      </c>
      <c r="U1032" s="47" t="s">
        <v>20</v>
      </c>
      <c r="V1032" s="47" t="s">
        <v>20</v>
      </c>
      <c r="W1032" s="47" t="s">
        <v>965</v>
      </c>
      <c r="X1032" s="47" t="s">
        <v>22</v>
      </c>
      <c r="Y1032" s="47" t="s">
        <v>965</v>
      </c>
      <c r="Z1032" s="47" t="s">
        <v>965</v>
      </c>
      <c r="AA1032" s="47" t="s">
        <v>965</v>
      </c>
      <c r="AB1032" s="47" t="s">
        <v>20</v>
      </c>
      <c r="AC1032" s="47" t="s">
        <v>20</v>
      </c>
      <c r="AD1032" s="47" t="s">
        <v>965</v>
      </c>
      <c r="AE1032" s="47" t="s">
        <v>965</v>
      </c>
      <c r="AF1032" s="47" t="s">
        <v>965</v>
      </c>
      <c r="AG1032" s="47" t="s">
        <v>967</v>
      </c>
      <c r="AH1032" s="47" t="s">
        <v>967</v>
      </c>
      <c r="AI1032" s="47" t="s">
        <v>20</v>
      </c>
      <c r="AJ1032" s="47" t="s">
        <v>20</v>
      </c>
      <c r="AK1032" s="47" t="s">
        <v>965</v>
      </c>
      <c r="AL1032" s="47" t="s">
        <v>965</v>
      </c>
      <c r="AM1032" s="47" t="s">
        <v>965</v>
      </c>
      <c r="AN1032" s="47" t="s">
        <v>965</v>
      </c>
      <c r="AO1032" s="47" t="s">
        <v>965</v>
      </c>
      <c r="AP1032" s="47" t="s">
        <v>20</v>
      </c>
      <c r="AQ1032" s="47" t="s">
        <v>20</v>
      </c>
      <c r="AR1032" s="47" t="s">
        <v>20</v>
      </c>
      <c r="AS1032" s="47" t="s">
        <v>965</v>
      </c>
      <c r="AT1032" s="47" t="s">
        <v>965</v>
      </c>
      <c r="AU1032" s="47" t="s">
        <v>967</v>
      </c>
      <c r="AV1032" s="47" t="s">
        <v>967</v>
      </c>
      <c r="AW1032" s="47" t="s">
        <v>20</v>
      </c>
      <c r="AX1032" s="47" t="s">
        <v>20</v>
      </c>
      <c r="AY1032" s="42">
        <f>COUNTIFS($T1032:$AX1032,"P")</f>
        <v>15</v>
      </c>
      <c r="AZ1032" s="42">
        <f>COUNTIFS($T1032:$AX1032,"HD")/2</f>
        <v>0</v>
      </c>
      <c r="BA1032" s="42">
        <f>COUNTIFS($T1032:$AX1032,"DO")</f>
        <v>11</v>
      </c>
      <c r="BB1032" s="1">
        <f>COUNTIFS($T1032:$AX1032,"UPL")</f>
        <v>0</v>
      </c>
      <c r="BC1032" s="42">
        <f>COUNTIFS($T1032:$AX1032,"LWP")</f>
        <v>1</v>
      </c>
      <c r="BD1032" s="42">
        <f>SUM(COUNTIFS($T1032:$AX1032,{"PAT","MAT"}))</f>
        <v>0</v>
      </c>
      <c r="BE1032" s="42">
        <f>COUNTIFS($T1032:$AX1032,"HO")</f>
        <v>0</v>
      </c>
      <c r="BF1032" s="42">
        <f>COUNTIFS($T1032:$AX1032,"NA")</f>
        <v>0</v>
      </c>
      <c r="BG1032" s="42">
        <f>COUNTIFS($T1032:$AX1032,"PL")</f>
        <v>0</v>
      </c>
      <c r="BH1032" s="42">
        <f>COUNTIFS($T1032:$AX1032,"CL")</f>
        <v>4</v>
      </c>
      <c r="BI1032" s="42">
        <f>COUNTIFS($T1032:$AX1032,"BL")</f>
        <v>0</v>
      </c>
      <c r="BJ1032" s="42">
        <f>COUNTIFS($T1032:$AX1032,"CO")</f>
        <v>0</v>
      </c>
      <c r="BK1032" s="42">
        <f t="shared" si="99"/>
        <v>4</v>
      </c>
      <c r="BL1032" s="42">
        <f t="shared" si="100"/>
        <v>0</v>
      </c>
      <c r="BM1032" s="42">
        <f t="shared" si="101"/>
        <v>1</v>
      </c>
      <c r="BN1032" s="42">
        <f>SUM(AY1032:BJ1032)+SUM(COUNTIFS(Q1032:AX1032,{"TERM","RESIGNED"}))</f>
        <v>31</v>
      </c>
      <c r="BO1032" s="1" t="s">
        <v>45</v>
      </c>
      <c r="BP1032" s="42" t="s">
        <v>1218</v>
      </c>
      <c r="BQ1032" s="34"/>
    </row>
    <row r="1033" spans="1:69" x14ac:dyDescent="0.25">
      <c r="A1033" s="32">
        <f t="shared" si="102"/>
        <v>1031</v>
      </c>
      <c r="B1033" s="1" t="s">
        <v>172</v>
      </c>
      <c r="C1033" s="1">
        <v>105711</v>
      </c>
      <c r="D1033" s="27">
        <v>105711</v>
      </c>
      <c r="E1033" s="1" t="s">
        <v>946</v>
      </c>
      <c r="F1033" s="34" t="s">
        <v>1260</v>
      </c>
      <c r="G1033" s="34" t="s">
        <v>80</v>
      </c>
      <c r="H1033" s="30">
        <v>45181</v>
      </c>
      <c r="I1033" s="30" t="s">
        <v>39</v>
      </c>
      <c r="J1033" s="30" t="s">
        <v>39</v>
      </c>
      <c r="K1033" s="42">
        <f t="shared" ca="1" si="97"/>
        <v>121</v>
      </c>
      <c r="L1033" s="44" t="str">
        <f t="shared" si="98"/>
        <v>Non Billable</v>
      </c>
      <c r="M1033" s="34" t="s">
        <v>56</v>
      </c>
      <c r="N1033" s="1" t="s">
        <v>41</v>
      </c>
      <c r="O1033" s="1" t="s">
        <v>42</v>
      </c>
      <c r="P1033" s="1"/>
      <c r="Q1033" s="1"/>
      <c r="R1033" s="1" t="s">
        <v>43</v>
      </c>
      <c r="S1033" s="33" t="s">
        <v>84</v>
      </c>
      <c r="T1033" s="47" t="s">
        <v>965</v>
      </c>
      <c r="U1033" s="47" t="s">
        <v>20</v>
      </c>
      <c r="V1033" s="47" t="s">
        <v>20</v>
      </c>
      <c r="W1033" s="47" t="s">
        <v>965</v>
      </c>
      <c r="X1033" s="47" t="s">
        <v>965</v>
      </c>
      <c r="Y1033" s="47" t="s">
        <v>965</v>
      </c>
      <c r="Z1033" s="47" t="s">
        <v>21</v>
      </c>
      <c r="AA1033" s="47" t="s">
        <v>21</v>
      </c>
      <c r="AB1033" s="47" t="s">
        <v>20</v>
      </c>
      <c r="AC1033" s="47" t="s">
        <v>20</v>
      </c>
      <c r="AD1033" s="47" t="s">
        <v>965</v>
      </c>
      <c r="AE1033" s="47" t="s">
        <v>965</v>
      </c>
      <c r="AF1033" s="47" t="s">
        <v>965</v>
      </c>
      <c r="AG1033" s="47" t="s">
        <v>965</v>
      </c>
      <c r="AH1033" s="47" t="s">
        <v>965</v>
      </c>
      <c r="AI1033" s="47" t="s">
        <v>20</v>
      </c>
      <c r="AJ1033" s="47" t="s">
        <v>20</v>
      </c>
      <c r="AK1033" s="47" t="s">
        <v>965</v>
      </c>
      <c r="AL1033" s="47" t="s">
        <v>21</v>
      </c>
      <c r="AM1033" s="47" t="s">
        <v>965</v>
      </c>
      <c r="AN1033" s="47" t="s">
        <v>965</v>
      </c>
      <c r="AO1033" s="47" t="s">
        <v>965</v>
      </c>
      <c r="AP1033" s="47" t="s">
        <v>20</v>
      </c>
      <c r="AQ1033" s="47" t="s">
        <v>20</v>
      </c>
      <c r="AR1033" s="47" t="s">
        <v>20</v>
      </c>
      <c r="AS1033" s="47" t="s">
        <v>967</v>
      </c>
      <c r="AT1033" s="47" t="s">
        <v>967</v>
      </c>
      <c r="AU1033" s="47" t="s">
        <v>967</v>
      </c>
      <c r="AV1033" s="47" t="s">
        <v>968</v>
      </c>
      <c r="AW1033" s="47" t="s">
        <v>20</v>
      </c>
      <c r="AX1033" s="47" t="s">
        <v>20</v>
      </c>
      <c r="AY1033" s="42">
        <f>COUNTIFS($T1033:$AX1033,"P")</f>
        <v>13</v>
      </c>
      <c r="AZ1033" s="42">
        <f>COUNTIFS($T1033:$AX1033,"HD")/2</f>
        <v>0</v>
      </c>
      <c r="BA1033" s="42">
        <f>COUNTIFS($T1033:$AX1033,"DO")</f>
        <v>11</v>
      </c>
      <c r="BB1033" s="1">
        <f>COUNTIFS($T1033:$AX1033,"UPL")</f>
        <v>3</v>
      </c>
      <c r="BC1033" s="42">
        <f>COUNTIFS($T1033:$AX1033,"LWP")</f>
        <v>0</v>
      </c>
      <c r="BD1033" s="42">
        <f>SUM(COUNTIFS($T1033:$AX1033,{"PAT","MAT"}))</f>
        <v>0</v>
      </c>
      <c r="BE1033" s="42">
        <f>COUNTIFS($T1033:$AX1033,"HO")</f>
        <v>0</v>
      </c>
      <c r="BF1033" s="42">
        <f>COUNTIFS($T1033:$AX1033,"NA")</f>
        <v>0</v>
      </c>
      <c r="BG1033" s="42">
        <f>COUNTIFS($T1033:$AX1033,"PL")</f>
        <v>1</v>
      </c>
      <c r="BH1033" s="42">
        <f>COUNTIFS($T1033:$AX1033,"CL")</f>
        <v>3</v>
      </c>
      <c r="BI1033" s="42">
        <f>COUNTIFS($T1033:$AX1033,"BL")</f>
        <v>0</v>
      </c>
      <c r="BJ1033" s="42">
        <f>COUNTIFS($T1033:$AX1033,"CO")</f>
        <v>0</v>
      </c>
      <c r="BK1033" s="42">
        <f t="shared" si="99"/>
        <v>4</v>
      </c>
      <c r="BL1033" s="42">
        <f t="shared" si="100"/>
        <v>0</v>
      </c>
      <c r="BM1033" s="42">
        <f t="shared" si="101"/>
        <v>1</v>
      </c>
      <c r="BN1033" s="42">
        <f>SUM(AY1033:BJ1033)+SUM(COUNTIFS(Q1033:AX1033,{"TERM","RESIGNED"}))</f>
        <v>31</v>
      </c>
      <c r="BO1033" s="1" t="s">
        <v>45</v>
      </c>
      <c r="BP1033" s="42" t="s">
        <v>1024</v>
      </c>
      <c r="BQ1033" s="34"/>
    </row>
    <row r="1034" spans="1:69" x14ac:dyDescent="0.25">
      <c r="A1034" s="32">
        <f t="shared" si="102"/>
        <v>1032</v>
      </c>
      <c r="B1034" s="1" t="s">
        <v>172</v>
      </c>
      <c r="C1034" s="1">
        <v>105712</v>
      </c>
      <c r="D1034" s="27">
        <v>105712</v>
      </c>
      <c r="E1034" s="1" t="s">
        <v>945</v>
      </c>
      <c r="F1034" s="34" t="s">
        <v>1261</v>
      </c>
      <c r="G1034" s="34" t="s">
        <v>190</v>
      </c>
      <c r="H1034" s="30">
        <v>45181</v>
      </c>
      <c r="I1034" s="30" t="s">
        <v>39</v>
      </c>
      <c r="J1034" s="30" t="s">
        <v>39</v>
      </c>
      <c r="K1034" s="42">
        <f t="shared" ca="1" si="97"/>
        <v>121</v>
      </c>
      <c r="L1034" s="44" t="str">
        <f t="shared" si="98"/>
        <v>Billable</v>
      </c>
      <c r="M1034" s="34" t="s">
        <v>187</v>
      </c>
      <c r="N1034" s="1" t="s">
        <v>41</v>
      </c>
      <c r="O1034" s="1" t="s">
        <v>42</v>
      </c>
      <c r="P1034" s="1"/>
      <c r="Q1034" s="1"/>
      <c r="R1034" s="1" t="s">
        <v>43</v>
      </c>
      <c r="S1034" s="33" t="s">
        <v>949</v>
      </c>
      <c r="T1034" s="47" t="s">
        <v>965</v>
      </c>
      <c r="U1034" s="47" t="s">
        <v>20</v>
      </c>
      <c r="V1034" s="47" t="s">
        <v>20</v>
      </c>
      <c r="W1034" s="47" t="s">
        <v>965</v>
      </c>
      <c r="X1034" s="47" t="s">
        <v>966</v>
      </c>
      <c r="Y1034" s="47" t="s">
        <v>965</v>
      </c>
      <c r="Z1034" s="47" t="s">
        <v>965</v>
      </c>
      <c r="AA1034" s="47" t="s">
        <v>965</v>
      </c>
      <c r="AB1034" s="47" t="s">
        <v>20</v>
      </c>
      <c r="AC1034" s="47" t="s">
        <v>20</v>
      </c>
      <c r="AD1034" s="47" t="s">
        <v>965</v>
      </c>
      <c r="AE1034" s="47" t="s">
        <v>965</v>
      </c>
      <c r="AF1034" s="47" t="s">
        <v>965</v>
      </c>
      <c r="AG1034" s="47" t="s">
        <v>967</v>
      </c>
      <c r="AH1034" s="47" t="s">
        <v>967</v>
      </c>
      <c r="AI1034" s="47" t="s">
        <v>20</v>
      </c>
      <c r="AJ1034" s="47" t="s">
        <v>20</v>
      </c>
      <c r="AK1034" s="47" t="s">
        <v>965</v>
      </c>
      <c r="AL1034" s="47" t="s">
        <v>967</v>
      </c>
      <c r="AM1034" s="47" t="s">
        <v>968</v>
      </c>
      <c r="AN1034" s="47" t="s">
        <v>968</v>
      </c>
      <c r="AO1034" s="47" t="s">
        <v>967</v>
      </c>
      <c r="AP1034" s="47" t="s">
        <v>20</v>
      </c>
      <c r="AQ1034" s="47" t="s">
        <v>20</v>
      </c>
      <c r="AR1034" s="47" t="s">
        <v>20</v>
      </c>
      <c r="AS1034" s="47" t="s">
        <v>965</v>
      </c>
      <c r="AT1034" s="47" t="s">
        <v>965</v>
      </c>
      <c r="AU1034" s="47" t="s">
        <v>965</v>
      </c>
      <c r="AV1034" s="47" t="s">
        <v>965</v>
      </c>
      <c r="AW1034" s="47" t="s">
        <v>20</v>
      </c>
      <c r="AX1034" s="47" t="s">
        <v>20</v>
      </c>
      <c r="AY1034" s="42">
        <f>COUNTIFS($T1034:$AX1034,"P")</f>
        <v>13</v>
      </c>
      <c r="AZ1034" s="42">
        <f>COUNTIFS($T1034:$AX1034,"HD")/2</f>
        <v>0.5</v>
      </c>
      <c r="BA1034" s="42">
        <f>COUNTIFS($T1034:$AX1034,"DO")</f>
        <v>11</v>
      </c>
      <c r="BB1034" s="1">
        <f>COUNTIFS($T1034:$AX1034,"UPL")</f>
        <v>0</v>
      </c>
      <c r="BC1034" s="42">
        <f>COUNTIFS($T1034:$AX1034,"LWP")</f>
        <v>0</v>
      </c>
      <c r="BD1034" s="42">
        <f>SUM(COUNTIFS($T1034:$AX1034,{"PAT","MAT"}))</f>
        <v>0</v>
      </c>
      <c r="BE1034" s="42">
        <f>COUNTIFS($T1034:$AX1034,"HO")</f>
        <v>0</v>
      </c>
      <c r="BF1034" s="42">
        <f>COUNTIFS($T1034:$AX1034,"NA")</f>
        <v>0</v>
      </c>
      <c r="BG1034" s="42">
        <f>COUNTIFS($T1034:$AX1034,"PL")</f>
        <v>2</v>
      </c>
      <c r="BH1034" s="42">
        <f>COUNTIFS($T1034:$AX1034,"CL")</f>
        <v>4</v>
      </c>
      <c r="BI1034" s="42">
        <f>COUNTIFS($T1034:$AX1034,"BL")</f>
        <v>0</v>
      </c>
      <c r="BJ1034" s="42">
        <f>COUNTIFS($T1034:$AX1034,"CO")</f>
        <v>0</v>
      </c>
      <c r="BK1034" s="42">
        <f t="shared" si="99"/>
        <v>6</v>
      </c>
      <c r="BL1034" s="42">
        <f t="shared" si="100"/>
        <v>0</v>
      </c>
      <c r="BM1034" s="42">
        <f t="shared" si="101"/>
        <v>1</v>
      </c>
      <c r="BN1034" s="42">
        <f>SUM(AY1034:BJ1034)+SUM(COUNTIFS(Q1034:AX1034,{"TERM","RESIGNED"}))</f>
        <v>30.5</v>
      </c>
      <c r="BO1034" s="1" t="s">
        <v>45</v>
      </c>
      <c r="BP1034" s="42" t="s">
        <v>1021</v>
      </c>
      <c r="BQ1034" s="34"/>
    </row>
    <row r="1035" spans="1:69" x14ac:dyDescent="0.25">
      <c r="A1035" s="32">
        <f t="shared" si="102"/>
        <v>1033</v>
      </c>
      <c r="B1035" s="1" t="s">
        <v>172</v>
      </c>
      <c r="C1035" s="1">
        <v>105714</v>
      </c>
      <c r="D1035" s="27">
        <v>105714</v>
      </c>
      <c r="E1035" s="1" t="s">
        <v>946</v>
      </c>
      <c r="F1035" s="34" t="s">
        <v>1262</v>
      </c>
      <c r="G1035" s="34" t="s">
        <v>190</v>
      </c>
      <c r="H1035" s="30">
        <v>45181</v>
      </c>
      <c r="I1035" s="30" t="s">
        <v>39</v>
      </c>
      <c r="J1035" s="30" t="s">
        <v>39</v>
      </c>
      <c r="K1035" s="42">
        <f t="shared" ca="1" si="97"/>
        <v>121</v>
      </c>
      <c r="L1035" s="44" t="str">
        <f t="shared" si="98"/>
        <v>Billable</v>
      </c>
      <c r="M1035" s="34" t="s">
        <v>187</v>
      </c>
      <c r="N1035" s="1" t="s">
        <v>41</v>
      </c>
      <c r="O1035" s="1" t="s">
        <v>42</v>
      </c>
      <c r="P1035" s="1"/>
      <c r="Q1035" s="1"/>
      <c r="R1035" s="1" t="s">
        <v>43</v>
      </c>
      <c r="S1035" s="33" t="s">
        <v>431</v>
      </c>
      <c r="T1035" s="47" t="s">
        <v>965</v>
      </c>
      <c r="U1035" s="47" t="s">
        <v>20</v>
      </c>
      <c r="V1035" s="47" t="s">
        <v>20</v>
      </c>
      <c r="W1035" s="47" t="s">
        <v>965</v>
      </c>
      <c r="X1035" s="47" t="s">
        <v>965</v>
      </c>
      <c r="Y1035" s="47" t="s">
        <v>965</v>
      </c>
      <c r="Z1035" s="47" t="s">
        <v>965</v>
      </c>
      <c r="AA1035" s="47" t="s">
        <v>965</v>
      </c>
      <c r="AB1035" s="47" t="s">
        <v>20</v>
      </c>
      <c r="AC1035" s="47" t="s">
        <v>20</v>
      </c>
      <c r="AD1035" s="47" t="s">
        <v>965</v>
      </c>
      <c r="AE1035" s="47" t="s">
        <v>965</v>
      </c>
      <c r="AF1035" s="47" t="s">
        <v>965</v>
      </c>
      <c r="AG1035" s="47" t="s">
        <v>965</v>
      </c>
      <c r="AH1035" s="47" t="s">
        <v>965</v>
      </c>
      <c r="AI1035" s="47" t="s">
        <v>20</v>
      </c>
      <c r="AJ1035" s="47" t="s">
        <v>20</v>
      </c>
      <c r="AK1035" s="47" t="s">
        <v>965</v>
      </c>
      <c r="AL1035" s="47" t="s">
        <v>965</v>
      </c>
      <c r="AM1035" s="47" t="s">
        <v>965</v>
      </c>
      <c r="AN1035" s="47" t="s">
        <v>965</v>
      </c>
      <c r="AO1035" s="47" t="s">
        <v>965</v>
      </c>
      <c r="AP1035" s="47" t="s">
        <v>20</v>
      </c>
      <c r="AQ1035" s="47" t="s">
        <v>20</v>
      </c>
      <c r="AR1035" s="47" t="s">
        <v>20</v>
      </c>
      <c r="AS1035" s="47" t="s">
        <v>967</v>
      </c>
      <c r="AT1035" s="47" t="s">
        <v>967</v>
      </c>
      <c r="AU1035" s="47" t="s">
        <v>967</v>
      </c>
      <c r="AV1035" s="47" t="s">
        <v>967</v>
      </c>
      <c r="AW1035" s="47" t="s">
        <v>20</v>
      </c>
      <c r="AX1035" s="47" t="s">
        <v>20</v>
      </c>
      <c r="AY1035" s="42">
        <f>COUNTIFS($T1035:$AX1035,"P")</f>
        <v>16</v>
      </c>
      <c r="AZ1035" s="42">
        <f>COUNTIFS($T1035:$AX1035,"HD")/2</f>
        <v>0</v>
      </c>
      <c r="BA1035" s="42">
        <f>COUNTIFS($T1035:$AX1035,"DO")</f>
        <v>11</v>
      </c>
      <c r="BB1035" s="1">
        <f>COUNTIFS($T1035:$AX1035,"UPL")</f>
        <v>0</v>
      </c>
      <c r="BC1035" s="42">
        <f>COUNTIFS($T1035:$AX1035,"LWP")</f>
        <v>0</v>
      </c>
      <c r="BD1035" s="42">
        <f>SUM(COUNTIFS($T1035:$AX1035,{"PAT","MAT"}))</f>
        <v>0</v>
      </c>
      <c r="BE1035" s="42">
        <f>COUNTIFS($T1035:$AX1035,"HO")</f>
        <v>0</v>
      </c>
      <c r="BF1035" s="42">
        <f>COUNTIFS($T1035:$AX1035,"NA")</f>
        <v>0</v>
      </c>
      <c r="BG1035" s="42">
        <f>COUNTIFS($T1035:$AX1035,"PL")</f>
        <v>0</v>
      </c>
      <c r="BH1035" s="42">
        <f>COUNTIFS($T1035:$AX1035,"CL")</f>
        <v>4</v>
      </c>
      <c r="BI1035" s="42">
        <f>COUNTIFS($T1035:$AX1035,"BL")</f>
        <v>0</v>
      </c>
      <c r="BJ1035" s="42">
        <f>COUNTIFS($T1035:$AX1035,"CO")</f>
        <v>0</v>
      </c>
      <c r="BK1035" s="42">
        <f t="shared" si="99"/>
        <v>4</v>
      </c>
      <c r="BL1035" s="42">
        <f t="shared" si="100"/>
        <v>0</v>
      </c>
      <c r="BM1035" s="42">
        <f t="shared" si="101"/>
        <v>1</v>
      </c>
      <c r="BN1035" s="42">
        <f>SUM(AY1035:BJ1035)+SUM(COUNTIFS(Q1035:AX1035,{"TERM","RESIGNED"}))</f>
        <v>31</v>
      </c>
      <c r="BO1035" s="1" t="s">
        <v>45</v>
      </c>
      <c r="BP1035" s="42" t="s">
        <v>1018</v>
      </c>
      <c r="BQ1035" s="34"/>
    </row>
    <row r="1036" spans="1:69" x14ac:dyDescent="0.25">
      <c r="A1036" s="32">
        <f t="shared" si="102"/>
        <v>1034</v>
      </c>
      <c r="B1036" s="1" t="s">
        <v>172</v>
      </c>
      <c r="C1036" s="1">
        <v>105715</v>
      </c>
      <c r="D1036" s="27">
        <v>105715</v>
      </c>
      <c r="E1036" s="1" t="s">
        <v>945</v>
      </c>
      <c r="F1036" s="34" t="s">
        <v>1263</v>
      </c>
      <c r="G1036" s="34" t="s">
        <v>190</v>
      </c>
      <c r="H1036" s="30">
        <v>45181</v>
      </c>
      <c r="I1036" s="30" t="s">
        <v>39</v>
      </c>
      <c r="J1036" s="30" t="s">
        <v>39</v>
      </c>
      <c r="K1036" s="42">
        <f t="shared" ca="1" si="97"/>
        <v>121</v>
      </c>
      <c r="L1036" s="44" t="str">
        <f t="shared" si="98"/>
        <v>Billable</v>
      </c>
      <c r="M1036" s="34" t="s">
        <v>187</v>
      </c>
      <c r="N1036" s="1" t="s">
        <v>41</v>
      </c>
      <c r="O1036" s="1" t="s">
        <v>42</v>
      </c>
      <c r="P1036" s="1"/>
      <c r="Q1036" s="1"/>
      <c r="R1036" s="1" t="s">
        <v>43</v>
      </c>
      <c r="S1036" s="33" t="s">
        <v>431</v>
      </c>
      <c r="T1036" s="47" t="s">
        <v>965</v>
      </c>
      <c r="U1036" s="47" t="s">
        <v>20</v>
      </c>
      <c r="V1036" s="47" t="s">
        <v>20</v>
      </c>
      <c r="W1036" s="47" t="s">
        <v>965</v>
      </c>
      <c r="X1036" s="47" t="s">
        <v>965</v>
      </c>
      <c r="Y1036" s="47" t="s">
        <v>965</v>
      </c>
      <c r="Z1036" s="47" t="s">
        <v>965</v>
      </c>
      <c r="AA1036" s="47" t="s">
        <v>965</v>
      </c>
      <c r="AB1036" s="47" t="s">
        <v>20</v>
      </c>
      <c r="AC1036" s="47" t="s">
        <v>20</v>
      </c>
      <c r="AD1036" s="47" t="s">
        <v>965</v>
      </c>
      <c r="AE1036" s="47" t="s">
        <v>965</v>
      </c>
      <c r="AF1036" s="47" t="s">
        <v>965</v>
      </c>
      <c r="AG1036" s="47" t="s">
        <v>965</v>
      </c>
      <c r="AH1036" s="47" t="s">
        <v>965</v>
      </c>
      <c r="AI1036" s="47" t="s">
        <v>20</v>
      </c>
      <c r="AJ1036" s="47" t="s">
        <v>20</v>
      </c>
      <c r="AK1036" s="47" t="s">
        <v>965</v>
      </c>
      <c r="AL1036" s="47" t="s">
        <v>965</v>
      </c>
      <c r="AM1036" s="47" t="s">
        <v>965</v>
      </c>
      <c r="AN1036" s="47" t="s">
        <v>965</v>
      </c>
      <c r="AO1036" s="47" t="s">
        <v>965</v>
      </c>
      <c r="AP1036" s="47" t="s">
        <v>20</v>
      </c>
      <c r="AQ1036" s="47" t="s">
        <v>20</v>
      </c>
      <c r="AR1036" s="47" t="s">
        <v>20</v>
      </c>
      <c r="AS1036" s="47" t="s">
        <v>967</v>
      </c>
      <c r="AT1036" s="47" t="s">
        <v>967</v>
      </c>
      <c r="AU1036" s="47" t="s">
        <v>967</v>
      </c>
      <c r="AV1036" s="47" t="s">
        <v>967</v>
      </c>
      <c r="AW1036" s="47" t="s">
        <v>20</v>
      </c>
      <c r="AX1036" s="47" t="s">
        <v>20</v>
      </c>
      <c r="AY1036" s="42">
        <f>COUNTIFS($T1036:$AX1036,"P")</f>
        <v>16</v>
      </c>
      <c r="AZ1036" s="42">
        <f>COUNTIFS($T1036:$AX1036,"HD")/2</f>
        <v>0</v>
      </c>
      <c r="BA1036" s="42">
        <f>COUNTIFS($T1036:$AX1036,"DO")</f>
        <v>11</v>
      </c>
      <c r="BB1036" s="1">
        <f>COUNTIFS($T1036:$AX1036,"UPL")</f>
        <v>0</v>
      </c>
      <c r="BC1036" s="42">
        <f>COUNTIFS($T1036:$AX1036,"LWP")</f>
        <v>0</v>
      </c>
      <c r="BD1036" s="42">
        <f>SUM(COUNTIFS($T1036:$AX1036,{"PAT","MAT"}))</f>
        <v>0</v>
      </c>
      <c r="BE1036" s="42">
        <f>COUNTIFS($T1036:$AX1036,"HO")</f>
        <v>0</v>
      </c>
      <c r="BF1036" s="42">
        <f>COUNTIFS($T1036:$AX1036,"NA")</f>
        <v>0</v>
      </c>
      <c r="BG1036" s="42">
        <f>COUNTIFS($T1036:$AX1036,"PL")</f>
        <v>0</v>
      </c>
      <c r="BH1036" s="42">
        <f>COUNTIFS($T1036:$AX1036,"CL")</f>
        <v>4</v>
      </c>
      <c r="BI1036" s="42">
        <f>COUNTIFS($T1036:$AX1036,"BL")</f>
        <v>0</v>
      </c>
      <c r="BJ1036" s="42">
        <f>COUNTIFS($T1036:$AX1036,"CO")</f>
        <v>0</v>
      </c>
      <c r="BK1036" s="42">
        <f t="shared" si="99"/>
        <v>4</v>
      </c>
      <c r="BL1036" s="42">
        <f t="shared" si="100"/>
        <v>0</v>
      </c>
      <c r="BM1036" s="42">
        <f t="shared" si="101"/>
        <v>1</v>
      </c>
      <c r="BN1036" s="42">
        <f>SUM(AY1036:BJ1036)+SUM(COUNTIFS(Q1036:AX1036,{"TERM","RESIGNED"}))</f>
        <v>31</v>
      </c>
      <c r="BO1036" s="1" t="s">
        <v>45</v>
      </c>
      <c r="BP1036" s="42" t="s">
        <v>1018</v>
      </c>
      <c r="BQ1036" s="34"/>
    </row>
    <row r="1037" spans="1:69" x14ac:dyDescent="0.25">
      <c r="A1037" s="32">
        <f t="shared" si="102"/>
        <v>1035</v>
      </c>
      <c r="B1037" s="1" t="s">
        <v>172</v>
      </c>
      <c r="C1037" s="1">
        <v>105722</v>
      </c>
      <c r="D1037" s="27">
        <v>105722</v>
      </c>
      <c r="E1037" s="1" t="s">
        <v>946</v>
      </c>
      <c r="F1037" s="34" t="s">
        <v>1264</v>
      </c>
      <c r="G1037" s="34" t="s">
        <v>123</v>
      </c>
      <c r="H1037" s="30">
        <v>45181</v>
      </c>
      <c r="I1037" s="30" t="s">
        <v>39</v>
      </c>
      <c r="J1037" s="30" t="s">
        <v>39</v>
      </c>
      <c r="K1037" s="42">
        <f t="shared" ca="1" si="97"/>
        <v>121</v>
      </c>
      <c r="L1037" s="44" t="str">
        <f t="shared" si="98"/>
        <v>Billable</v>
      </c>
      <c r="M1037" s="34" t="s">
        <v>124</v>
      </c>
      <c r="N1037" s="1" t="s">
        <v>41</v>
      </c>
      <c r="O1037" s="1" t="s">
        <v>42</v>
      </c>
      <c r="P1037" s="1"/>
      <c r="Q1037" s="1"/>
      <c r="R1037" s="1" t="s">
        <v>43</v>
      </c>
      <c r="S1037" s="33" t="s">
        <v>126</v>
      </c>
      <c r="T1037" s="47" t="s">
        <v>965</v>
      </c>
      <c r="U1037" s="47" t="s">
        <v>20</v>
      </c>
      <c r="V1037" s="47" t="s">
        <v>20</v>
      </c>
      <c r="W1037" s="47" t="s">
        <v>965</v>
      </c>
      <c r="X1037" s="47" t="s">
        <v>965</v>
      </c>
      <c r="Y1037" s="47" t="s">
        <v>965</v>
      </c>
      <c r="Z1037" s="47" t="s">
        <v>965</v>
      </c>
      <c r="AA1037" s="47" t="s">
        <v>965</v>
      </c>
      <c r="AB1037" s="47" t="s">
        <v>20</v>
      </c>
      <c r="AC1037" s="47" t="s">
        <v>20</v>
      </c>
      <c r="AD1037" s="47" t="s">
        <v>965</v>
      </c>
      <c r="AE1037" s="47" t="s">
        <v>965</v>
      </c>
      <c r="AF1037" s="47" t="s">
        <v>967</v>
      </c>
      <c r="AG1037" s="47" t="s">
        <v>965</v>
      </c>
      <c r="AH1037" s="47" t="s">
        <v>967</v>
      </c>
      <c r="AI1037" s="47" t="s">
        <v>20</v>
      </c>
      <c r="AJ1037" s="47" t="s">
        <v>20</v>
      </c>
      <c r="AK1037" s="47" t="s">
        <v>965</v>
      </c>
      <c r="AL1037" s="47" t="s">
        <v>965</v>
      </c>
      <c r="AM1037" s="47" t="s">
        <v>965</v>
      </c>
      <c r="AN1037" s="47" t="s">
        <v>965</v>
      </c>
      <c r="AO1037" s="47" t="s">
        <v>965</v>
      </c>
      <c r="AP1037" s="47" t="s">
        <v>20</v>
      </c>
      <c r="AQ1037" s="47" t="s">
        <v>20</v>
      </c>
      <c r="AR1037" s="47" t="s">
        <v>20</v>
      </c>
      <c r="AS1037" s="47" t="s">
        <v>965</v>
      </c>
      <c r="AT1037" s="47" t="s">
        <v>965</v>
      </c>
      <c r="AU1037" s="47" t="s">
        <v>965</v>
      </c>
      <c r="AV1037" s="47" t="s">
        <v>967</v>
      </c>
      <c r="AW1037" s="47" t="s">
        <v>20</v>
      </c>
      <c r="AX1037" s="47" t="s">
        <v>20</v>
      </c>
      <c r="AY1037" s="42">
        <f>COUNTIFS($T1037:$AX1037,"P")</f>
        <v>17</v>
      </c>
      <c r="AZ1037" s="42">
        <f>COUNTIFS($T1037:$AX1037,"HD")/2</f>
        <v>0</v>
      </c>
      <c r="BA1037" s="42">
        <f>COUNTIFS($T1037:$AX1037,"DO")</f>
        <v>11</v>
      </c>
      <c r="BB1037" s="1">
        <f>COUNTIFS($T1037:$AX1037,"UPL")</f>
        <v>0</v>
      </c>
      <c r="BC1037" s="42">
        <f>COUNTIFS($T1037:$AX1037,"LWP")</f>
        <v>0</v>
      </c>
      <c r="BD1037" s="42">
        <f>SUM(COUNTIFS($T1037:$AX1037,{"PAT","MAT"}))</f>
        <v>0</v>
      </c>
      <c r="BE1037" s="42">
        <f>COUNTIFS($T1037:$AX1037,"HO")</f>
        <v>0</v>
      </c>
      <c r="BF1037" s="42">
        <f>COUNTIFS($T1037:$AX1037,"NA")</f>
        <v>0</v>
      </c>
      <c r="BG1037" s="42">
        <f>COUNTIFS($T1037:$AX1037,"PL")</f>
        <v>0</v>
      </c>
      <c r="BH1037" s="42">
        <f>COUNTIFS($T1037:$AX1037,"CL")</f>
        <v>3</v>
      </c>
      <c r="BI1037" s="42">
        <f>COUNTIFS($T1037:$AX1037,"BL")</f>
        <v>0</v>
      </c>
      <c r="BJ1037" s="42">
        <f>COUNTIFS($T1037:$AX1037,"CO")</f>
        <v>0</v>
      </c>
      <c r="BK1037" s="42">
        <f t="shared" si="99"/>
        <v>3</v>
      </c>
      <c r="BL1037" s="42">
        <f t="shared" si="100"/>
        <v>1</v>
      </c>
      <c r="BM1037" s="42">
        <f t="shared" si="101"/>
        <v>1</v>
      </c>
      <c r="BN1037" s="42">
        <f>SUM(AY1037:BJ1037)+SUM(COUNTIFS(Q1037:AX1037,{"TERM","RESIGNED"}))</f>
        <v>31</v>
      </c>
      <c r="BO1037" s="1" t="s">
        <v>45</v>
      </c>
      <c r="BP1037" s="42" t="s">
        <v>1018</v>
      </c>
      <c r="BQ1037" s="34"/>
    </row>
    <row r="1038" spans="1:69" x14ac:dyDescent="0.25">
      <c r="A1038" s="32">
        <f t="shared" si="102"/>
        <v>1036</v>
      </c>
      <c r="B1038" s="1" t="s">
        <v>172</v>
      </c>
      <c r="C1038" s="1">
        <v>105723</v>
      </c>
      <c r="D1038" s="27">
        <v>105723</v>
      </c>
      <c r="E1038" s="1" t="s">
        <v>946</v>
      </c>
      <c r="F1038" s="34" t="s">
        <v>1265</v>
      </c>
      <c r="G1038" s="34" t="s">
        <v>123</v>
      </c>
      <c r="H1038" s="30">
        <v>45181</v>
      </c>
      <c r="I1038" s="30" t="s">
        <v>39</v>
      </c>
      <c r="J1038" s="30" t="s">
        <v>39</v>
      </c>
      <c r="K1038" s="42">
        <f t="shared" ca="1" si="97"/>
        <v>121</v>
      </c>
      <c r="L1038" s="44" t="str">
        <f t="shared" si="98"/>
        <v>Billable</v>
      </c>
      <c r="M1038" s="34" t="s">
        <v>124</v>
      </c>
      <c r="N1038" s="1" t="s">
        <v>41</v>
      </c>
      <c r="O1038" s="1" t="s">
        <v>42</v>
      </c>
      <c r="P1038" s="1"/>
      <c r="Q1038" s="1"/>
      <c r="R1038" s="1" t="s">
        <v>43</v>
      </c>
      <c r="S1038" s="33" t="s">
        <v>253</v>
      </c>
      <c r="T1038" s="47" t="s">
        <v>965</v>
      </c>
      <c r="U1038" s="47" t="s">
        <v>20</v>
      </c>
      <c r="V1038" s="47" t="s">
        <v>20</v>
      </c>
      <c r="W1038" s="47" t="s">
        <v>965</v>
      </c>
      <c r="X1038" s="47" t="s">
        <v>965</v>
      </c>
      <c r="Y1038" s="47" t="s">
        <v>965</v>
      </c>
      <c r="Z1038" s="47" t="s">
        <v>965</v>
      </c>
      <c r="AA1038" s="47" t="s">
        <v>965</v>
      </c>
      <c r="AB1038" s="47" t="s">
        <v>20</v>
      </c>
      <c r="AC1038" s="47" t="s">
        <v>20</v>
      </c>
      <c r="AD1038" s="47" t="s">
        <v>965</v>
      </c>
      <c r="AE1038" s="47" t="s">
        <v>965</v>
      </c>
      <c r="AF1038" s="47" t="s">
        <v>965</v>
      </c>
      <c r="AG1038" s="47" t="s">
        <v>965</v>
      </c>
      <c r="AH1038" s="47" t="s">
        <v>965</v>
      </c>
      <c r="AI1038" s="47" t="s">
        <v>20</v>
      </c>
      <c r="AJ1038" s="47" t="s">
        <v>20</v>
      </c>
      <c r="AK1038" s="47" t="s">
        <v>965</v>
      </c>
      <c r="AL1038" s="47" t="s">
        <v>965</v>
      </c>
      <c r="AM1038" s="47" t="s">
        <v>965</v>
      </c>
      <c r="AN1038" s="47" t="s">
        <v>965</v>
      </c>
      <c r="AO1038" s="47" t="s">
        <v>967</v>
      </c>
      <c r="AP1038" s="47" t="s">
        <v>20</v>
      </c>
      <c r="AQ1038" s="47" t="s">
        <v>20</v>
      </c>
      <c r="AR1038" s="47" t="s">
        <v>20</v>
      </c>
      <c r="AS1038" s="47" t="s">
        <v>967</v>
      </c>
      <c r="AT1038" s="47" t="s">
        <v>965</v>
      </c>
      <c r="AU1038" s="47" t="s">
        <v>965</v>
      </c>
      <c r="AV1038" s="47" t="s">
        <v>965</v>
      </c>
      <c r="AW1038" s="47" t="s">
        <v>20</v>
      </c>
      <c r="AX1038" s="47" t="s">
        <v>20</v>
      </c>
      <c r="AY1038" s="42">
        <f>COUNTIFS($T1038:$AX1038,"P")</f>
        <v>18</v>
      </c>
      <c r="AZ1038" s="42">
        <f>COUNTIFS($T1038:$AX1038,"HD")/2</f>
        <v>0</v>
      </c>
      <c r="BA1038" s="42">
        <f>COUNTIFS($T1038:$AX1038,"DO")</f>
        <v>11</v>
      </c>
      <c r="BB1038" s="1">
        <f>COUNTIFS($T1038:$AX1038,"UPL")</f>
        <v>0</v>
      </c>
      <c r="BC1038" s="42">
        <f>COUNTIFS($T1038:$AX1038,"LWP")</f>
        <v>0</v>
      </c>
      <c r="BD1038" s="42">
        <f>SUM(COUNTIFS($T1038:$AX1038,{"PAT","MAT"}))</f>
        <v>0</v>
      </c>
      <c r="BE1038" s="42">
        <f>COUNTIFS($T1038:$AX1038,"HO")</f>
        <v>0</v>
      </c>
      <c r="BF1038" s="42">
        <f>COUNTIFS($T1038:$AX1038,"NA")</f>
        <v>0</v>
      </c>
      <c r="BG1038" s="42">
        <f>COUNTIFS($T1038:$AX1038,"PL")</f>
        <v>0</v>
      </c>
      <c r="BH1038" s="42">
        <f>COUNTIFS($T1038:$AX1038,"CL")</f>
        <v>2</v>
      </c>
      <c r="BI1038" s="42">
        <f>COUNTIFS($T1038:$AX1038,"BL")</f>
        <v>0</v>
      </c>
      <c r="BJ1038" s="42">
        <f>COUNTIFS($T1038:$AX1038,"CO")</f>
        <v>0</v>
      </c>
      <c r="BK1038" s="42">
        <f t="shared" si="99"/>
        <v>2</v>
      </c>
      <c r="BL1038" s="42">
        <f t="shared" si="100"/>
        <v>1</v>
      </c>
      <c r="BM1038" s="42">
        <f t="shared" si="101"/>
        <v>1</v>
      </c>
      <c r="BN1038" s="42">
        <f>SUM(AY1038:BJ1038)+SUM(COUNTIFS(Q1038:AX1038,{"TERM","RESIGNED"}))</f>
        <v>31</v>
      </c>
      <c r="BO1038" s="1" t="s">
        <v>45</v>
      </c>
      <c r="BP1038" s="42" t="s">
        <v>1018</v>
      </c>
      <c r="BQ1038" s="34"/>
    </row>
    <row r="1039" spans="1:69" x14ac:dyDescent="0.25">
      <c r="A1039" s="32">
        <f t="shared" si="102"/>
        <v>1037</v>
      </c>
      <c r="B1039" s="1" t="s">
        <v>172</v>
      </c>
      <c r="C1039" s="1">
        <v>105726</v>
      </c>
      <c r="D1039" s="27">
        <v>105726</v>
      </c>
      <c r="E1039" s="1" t="s">
        <v>946</v>
      </c>
      <c r="F1039" s="34" t="s">
        <v>1266</v>
      </c>
      <c r="G1039" s="34" t="s">
        <v>123</v>
      </c>
      <c r="H1039" s="30">
        <v>45181</v>
      </c>
      <c r="I1039" s="30" t="s">
        <v>39</v>
      </c>
      <c r="J1039" s="30" t="s">
        <v>39</v>
      </c>
      <c r="K1039" s="42">
        <f t="shared" ca="1" si="97"/>
        <v>121</v>
      </c>
      <c r="L1039" s="44" t="str">
        <f t="shared" si="98"/>
        <v>Billable</v>
      </c>
      <c r="M1039" s="34" t="s">
        <v>124</v>
      </c>
      <c r="N1039" s="1" t="s">
        <v>41</v>
      </c>
      <c r="O1039" s="1" t="s">
        <v>42</v>
      </c>
      <c r="P1039" s="1"/>
      <c r="Q1039" s="1"/>
      <c r="R1039" s="1" t="s">
        <v>43</v>
      </c>
      <c r="S1039" s="33" t="s">
        <v>253</v>
      </c>
      <c r="T1039" s="47" t="s">
        <v>965</v>
      </c>
      <c r="U1039" s="47" t="s">
        <v>20</v>
      </c>
      <c r="V1039" s="47" t="s">
        <v>20</v>
      </c>
      <c r="W1039" s="47" t="s">
        <v>965</v>
      </c>
      <c r="X1039" s="47" t="s">
        <v>965</v>
      </c>
      <c r="Y1039" s="47" t="s">
        <v>965</v>
      </c>
      <c r="Z1039" s="47" t="s">
        <v>965</v>
      </c>
      <c r="AA1039" s="47" t="s">
        <v>965</v>
      </c>
      <c r="AB1039" s="47" t="s">
        <v>20</v>
      </c>
      <c r="AC1039" s="47" t="s">
        <v>20</v>
      </c>
      <c r="AD1039" s="47" t="s">
        <v>965</v>
      </c>
      <c r="AE1039" s="47" t="s">
        <v>965</v>
      </c>
      <c r="AF1039" s="47" t="s">
        <v>965</v>
      </c>
      <c r="AG1039" s="47" t="s">
        <v>965</v>
      </c>
      <c r="AH1039" s="47" t="s">
        <v>965</v>
      </c>
      <c r="AI1039" s="47" t="s">
        <v>20</v>
      </c>
      <c r="AJ1039" s="47" t="s">
        <v>20</v>
      </c>
      <c r="AK1039" s="47" t="s">
        <v>965</v>
      </c>
      <c r="AL1039" s="47" t="s">
        <v>965</v>
      </c>
      <c r="AM1039" s="47" t="s">
        <v>967</v>
      </c>
      <c r="AN1039" s="47" t="s">
        <v>967</v>
      </c>
      <c r="AO1039" s="47" t="s">
        <v>965</v>
      </c>
      <c r="AP1039" s="47" t="s">
        <v>20</v>
      </c>
      <c r="AQ1039" s="47" t="s">
        <v>20</v>
      </c>
      <c r="AR1039" s="47" t="s">
        <v>20</v>
      </c>
      <c r="AS1039" s="47" t="s">
        <v>967</v>
      </c>
      <c r="AT1039" s="47" t="s">
        <v>967</v>
      </c>
      <c r="AU1039" s="47" t="s">
        <v>968</v>
      </c>
      <c r="AV1039" s="47" t="s">
        <v>968</v>
      </c>
      <c r="AW1039" s="47" t="s">
        <v>20</v>
      </c>
      <c r="AX1039" s="47" t="s">
        <v>20</v>
      </c>
      <c r="AY1039" s="42">
        <f>COUNTIFS($T1039:$AX1039,"P")</f>
        <v>14</v>
      </c>
      <c r="AZ1039" s="42">
        <f>COUNTIFS($T1039:$AX1039,"HD")/2</f>
        <v>0</v>
      </c>
      <c r="BA1039" s="42">
        <f>COUNTIFS($T1039:$AX1039,"DO")</f>
        <v>11</v>
      </c>
      <c r="BB1039" s="1">
        <f>COUNTIFS($T1039:$AX1039,"UPL")</f>
        <v>0</v>
      </c>
      <c r="BC1039" s="42">
        <f>COUNTIFS($T1039:$AX1039,"LWP")</f>
        <v>0</v>
      </c>
      <c r="BD1039" s="42">
        <f>SUM(COUNTIFS($T1039:$AX1039,{"PAT","MAT"}))</f>
        <v>0</v>
      </c>
      <c r="BE1039" s="42">
        <f>COUNTIFS($T1039:$AX1039,"HO")</f>
        <v>0</v>
      </c>
      <c r="BF1039" s="42">
        <f>COUNTIFS($T1039:$AX1039,"NA")</f>
        <v>0</v>
      </c>
      <c r="BG1039" s="42">
        <f>COUNTIFS($T1039:$AX1039,"PL")</f>
        <v>2</v>
      </c>
      <c r="BH1039" s="42">
        <f>COUNTIFS($T1039:$AX1039,"CL")</f>
        <v>4</v>
      </c>
      <c r="BI1039" s="42">
        <f>COUNTIFS($T1039:$AX1039,"BL")</f>
        <v>0</v>
      </c>
      <c r="BJ1039" s="42">
        <f>COUNTIFS($T1039:$AX1039,"CO")</f>
        <v>0</v>
      </c>
      <c r="BK1039" s="42">
        <f t="shared" si="99"/>
        <v>6</v>
      </c>
      <c r="BL1039" s="42">
        <f t="shared" si="100"/>
        <v>0</v>
      </c>
      <c r="BM1039" s="42">
        <f t="shared" si="101"/>
        <v>1</v>
      </c>
      <c r="BN1039" s="42">
        <f>SUM(AY1039:BJ1039)+SUM(COUNTIFS(Q1039:AX1039,{"TERM","RESIGNED"}))</f>
        <v>31</v>
      </c>
      <c r="BO1039" s="1" t="s">
        <v>45</v>
      </c>
      <c r="BP1039" s="42" t="s">
        <v>1018</v>
      </c>
      <c r="BQ1039" s="34"/>
    </row>
    <row r="1040" spans="1:69" x14ac:dyDescent="0.25">
      <c r="A1040" s="32">
        <f t="shared" si="102"/>
        <v>1038</v>
      </c>
      <c r="B1040" s="1" t="s">
        <v>172</v>
      </c>
      <c r="C1040" s="1">
        <v>105727</v>
      </c>
      <c r="D1040" s="27">
        <v>105727</v>
      </c>
      <c r="E1040" s="1" t="s">
        <v>946</v>
      </c>
      <c r="F1040" s="34" t="s">
        <v>1267</v>
      </c>
      <c r="G1040" s="34" t="s">
        <v>123</v>
      </c>
      <c r="H1040" s="30">
        <v>45181</v>
      </c>
      <c r="I1040" s="30" t="s">
        <v>39</v>
      </c>
      <c r="J1040" s="30" t="s">
        <v>39</v>
      </c>
      <c r="K1040" s="42">
        <f t="shared" ca="1" si="97"/>
        <v>121</v>
      </c>
      <c r="L1040" s="44" t="str">
        <f t="shared" si="98"/>
        <v>Billable</v>
      </c>
      <c r="M1040" s="34" t="s">
        <v>124</v>
      </c>
      <c r="N1040" s="1" t="s">
        <v>41</v>
      </c>
      <c r="O1040" s="1" t="s">
        <v>42</v>
      </c>
      <c r="P1040" s="1"/>
      <c r="Q1040" s="1"/>
      <c r="R1040" s="1" t="s">
        <v>43</v>
      </c>
      <c r="S1040" s="33" t="s">
        <v>253</v>
      </c>
      <c r="T1040" s="47" t="s">
        <v>965</v>
      </c>
      <c r="U1040" s="47" t="s">
        <v>20</v>
      </c>
      <c r="V1040" s="47" t="s">
        <v>20</v>
      </c>
      <c r="W1040" s="47" t="s">
        <v>965</v>
      </c>
      <c r="X1040" s="47" t="s">
        <v>965</v>
      </c>
      <c r="Y1040" s="47" t="s">
        <v>965</v>
      </c>
      <c r="Z1040" s="47" t="s">
        <v>965</v>
      </c>
      <c r="AA1040" s="47" t="s">
        <v>965</v>
      </c>
      <c r="AB1040" s="47" t="s">
        <v>20</v>
      </c>
      <c r="AC1040" s="47" t="s">
        <v>20</v>
      </c>
      <c r="AD1040" s="47" t="s">
        <v>965</v>
      </c>
      <c r="AE1040" s="47" t="s">
        <v>970</v>
      </c>
      <c r="AF1040" s="47" t="s">
        <v>965</v>
      </c>
      <c r="AG1040" s="47" t="s">
        <v>965</v>
      </c>
      <c r="AH1040" s="47" t="s">
        <v>965</v>
      </c>
      <c r="AI1040" s="47" t="s">
        <v>20</v>
      </c>
      <c r="AJ1040" s="47" t="s">
        <v>20</v>
      </c>
      <c r="AK1040" s="47" t="s">
        <v>965</v>
      </c>
      <c r="AL1040" s="47" t="s">
        <v>965</v>
      </c>
      <c r="AM1040" s="47" t="s">
        <v>965</v>
      </c>
      <c r="AN1040" s="47" t="s">
        <v>21</v>
      </c>
      <c r="AO1040" s="47" t="s">
        <v>965</v>
      </c>
      <c r="AP1040" s="47" t="s">
        <v>20</v>
      </c>
      <c r="AQ1040" s="47" t="s">
        <v>20</v>
      </c>
      <c r="AR1040" s="47" t="s">
        <v>20</v>
      </c>
      <c r="AS1040" s="47" t="s">
        <v>965</v>
      </c>
      <c r="AT1040" s="47" t="s">
        <v>965</v>
      </c>
      <c r="AU1040" s="47" t="s">
        <v>967</v>
      </c>
      <c r="AV1040" s="47" t="s">
        <v>965</v>
      </c>
      <c r="AW1040" s="47" t="s">
        <v>20</v>
      </c>
      <c r="AX1040" s="47" t="s">
        <v>20</v>
      </c>
      <c r="AY1040" s="42">
        <f>COUNTIFS($T1040:$AX1040,"P")</f>
        <v>17</v>
      </c>
      <c r="AZ1040" s="42">
        <f>COUNTIFS($T1040:$AX1040,"HD")/2</f>
        <v>0</v>
      </c>
      <c r="BA1040" s="42">
        <f>COUNTIFS($T1040:$AX1040,"DO")</f>
        <v>11</v>
      </c>
      <c r="BB1040" s="1">
        <f>COUNTIFS($T1040:$AX1040,"UPL")</f>
        <v>1</v>
      </c>
      <c r="BC1040" s="42">
        <f>COUNTIFS($T1040:$AX1040,"LWP")</f>
        <v>0</v>
      </c>
      <c r="BD1040" s="42">
        <f>SUM(COUNTIFS($T1040:$AX1040,{"PAT","MAT"}))</f>
        <v>0</v>
      </c>
      <c r="BE1040" s="42">
        <f>COUNTIFS($T1040:$AX1040,"HO")</f>
        <v>0</v>
      </c>
      <c r="BF1040" s="42">
        <f>COUNTIFS($T1040:$AX1040,"NA")</f>
        <v>0</v>
      </c>
      <c r="BG1040" s="42">
        <f>COUNTIFS($T1040:$AX1040,"PL")</f>
        <v>0</v>
      </c>
      <c r="BH1040" s="42">
        <f>COUNTIFS($T1040:$AX1040,"CL")</f>
        <v>1</v>
      </c>
      <c r="BI1040" s="42">
        <f>COUNTIFS($T1040:$AX1040,"BL")</f>
        <v>1</v>
      </c>
      <c r="BJ1040" s="42">
        <f>COUNTIFS($T1040:$AX1040,"CO")</f>
        <v>0</v>
      </c>
      <c r="BK1040" s="42">
        <f t="shared" si="99"/>
        <v>2</v>
      </c>
      <c r="BL1040" s="42">
        <f t="shared" si="100"/>
        <v>1</v>
      </c>
      <c r="BM1040" s="42">
        <f t="shared" si="101"/>
        <v>1</v>
      </c>
      <c r="BN1040" s="42">
        <f>SUM(AY1040:BJ1040)+SUM(COUNTIFS(Q1040:AX1040,{"TERM","RESIGNED"}))</f>
        <v>31</v>
      </c>
      <c r="BO1040" s="1" t="s">
        <v>45</v>
      </c>
      <c r="BP1040" s="42" t="s">
        <v>1018</v>
      </c>
      <c r="BQ1040" s="34"/>
    </row>
    <row r="1041" spans="1:69" x14ac:dyDescent="0.25">
      <c r="A1041" s="32">
        <f t="shared" si="102"/>
        <v>1039</v>
      </c>
      <c r="B1041" s="1" t="s">
        <v>172</v>
      </c>
      <c r="C1041" s="1">
        <v>105730</v>
      </c>
      <c r="D1041" s="27">
        <v>105730</v>
      </c>
      <c r="E1041" s="1" t="s">
        <v>946</v>
      </c>
      <c r="F1041" s="34" t="s">
        <v>1268</v>
      </c>
      <c r="G1041" s="34" t="s">
        <v>123</v>
      </c>
      <c r="H1041" s="30">
        <v>45181</v>
      </c>
      <c r="I1041" s="30" t="s">
        <v>39</v>
      </c>
      <c r="J1041" s="30" t="s">
        <v>39</v>
      </c>
      <c r="K1041" s="42">
        <f t="shared" ca="1" si="97"/>
        <v>121</v>
      </c>
      <c r="L1041" s="44" t="str">
        <f t="shared" si="98"/>
        <v>Billable</v>
      </c>
      <c r="M1041" s="34" t="s">
        <v>124</v>
      </c>
      <c r="N1041" s="1" t="s">
        <v>41</v>
      </c>
      <c r="O1041" s="1" t="s">
        <v>42</v>
      </c>
      <c r="P1041" s="1"/>
      <c r="Q1041" s="1"/>
      <c r="R1041" s="1" t="s">
        <v>43</v>
      </c>
      <c r="S1041" s="33" t="s">
        <v>253</v>
      </c>
      <c r="T1041" s="47" t="s">
        <v>965</v>
      </c>
      <c r="U1041" s="47" t="s">
        <v>20</v>
      </c>
      <c r="V1041" s="47" t="s">
        <v>20</v>
      </c>
      <c r="W1041" s="47" t="s">
        <v>965</v>
      </c>
      <c r="X1041" s="47" t="s">
        <v>965</v>
      </c>
      <c r="Y1041" s="47" t="s">
        <v>965</v>
      </c>
      <c r="Z1041" s="47" t="s">
        <v>965</v>
      </c>
      <c r="AA1041" s="47" t="s">
        <v>965</v>
      </c>
      <c r="AB1041" s="47" t="s">
        <v>20</v>
      </c>
      <c r="AC1041" s="47" t="s">
        <v>20</v>
      </c>
      <c r="AD1041" s="47" t="s">
        <v>965</v>
      </c>
      <c r="AE1041" s="47" t="s">
        <v>965</v>
      </c>
      <c r="AF1041" s="47" t="s">
        <v>965</v>
      </c>
      <c r="AG1041" s="47" t="s">
        <v>965</v>
      </c>
      <c r="AH1041" s="47" t="s">
        <v>965</v>
      </c>
      <c r="AI1041" s="47" t="s">
        <v>20</v>
      </c>
      <c r="AJ1041" s="47" t="s">
        <v>20</v>
      </c>
      <c r="AK1041" s="47" t="s">
        <v>965</v>
      </c>
      <c r="AL1041" s="47" t="s">
        <v>965</v>
      </c>
      <c r="AM1041" s="47" t="s">
        <v>965</v>
      </c>
      <c r="AN1041" s="47" t="s">
        <v>965</v>
      </c>
      <c r="AO1041" s="47" t="s">
        <v>966</v>
      </c>
      <c r="AP1041" s="47" t="s">
        <v>20</v>
      </c>
      <c r="AQ1041" s="47" t="s">
        <v>20</v>
      </c>
      <c r="AR1041" s="47" t="s">
        <v>20</v>
      </c>
      <c r="AS1041" s="47" t="s">
        <v>967</v>
      </c>
      <c r="AT1041" s="47" t="s">
        <v>967</v>
      </c>
      <c r="AU1041" s="47" t="s">
        <v>965</v>
      </c>
      <c r="AV1041" s="47" t="s">
        <v>967</v>
      </c>
      <c r="AW1041" s="47" t="s">
        <v>20</v>
      </c>
      <c r="AX1041" s="47" t="s">
        <v>20</v>
      </c>
      <c r="AY1041" s="42">
        <f>COUNTIFS($T1041:$AX1041,"P")</f>
        <v>16</v>
      </c>
      <c r="AZ1041" s="42">
        <f>COUNTIFS($T1041:$AX1041,"HD")/2</f>
        <v>0.5</v>
      </c>
      <c r="BA1041" s="42">
        <f>COUNTIFS($T1041:$AX1041,"DO")</f>
        <v>11</v>
      </c>
      <c r="BB1041" s="1">
        <f>COUNTIFS($T1041:$AX1041,"UPL")</f>
        <v>0</v>
      </c>
      <c r="BC1041" s="42">
        <f>COUNTIFS($T1041:$AX1041,"LWP")</f>
        <v>0</v>
      </c>
      <c r="BD1041" s="42">
        <f>SUM(COUNTIFS($T1041:$AX1041,{"PAT","MAT"}))</f>
        <v>0</v>
      </c>
      <c r="BE1041" s="42">
        <f>COUNTIFS($T1041:$AX1041,"HO")</f>
        <v>0</v>
      </c>
      <c r="BF1041" s="42">
        <f>COUNTIFS($T1041:$AX1041,"NA")</f>
        <v>0</v>
      </c>
      <c r="BG1041" s="42">
        <f>COUNTIFS($T1041:$AX1041,"PL")</f>
        <v>0</v>
      </c>
      <c r="BH1041" s="42">
        <f>COUNTIFS($T1041:$AX1041,"CL")</f>
        <v>3</v>
      </c>
      <c r="BI1041" s="42">
        <f>COUNTIFS($T1041:$AX1041,"BL")</f>
        <v>0</v>
      </c>
      <c r="BJ1041" s="42">
        <f>COUNTIFS($T1041:$AX1041,"CO")</f>
        <v>0</v>
      </c>
      <c r="BK1041" s="42">
        <f t="shared" si="99"/>
        <v>3</v>
      </c>
      <c r="BL1041" s="42">
        <f t="shared" si="100"/>
        <v>0</v>
      </c>
      <c r="BM1041" s="42">
        <f t="shared" si="101"/>
        <v>1</v>
      </c>
      <c r="BN1041" s="42">
        <f>SUM(AY1041:BJ1041)+SUM(COUNTIFS(Q1041:AX1041,{"TERM","RESIGNED"}))</f>
        <v>30.5</v>
      </c>
      <c r="BO1041" s="1" t="s">
        <v>45</v>
      </c>
      <c r="BP1041" s="42" t="s">
        <v>1018</v>
      </c>
      <c r="BQ1041" s="34"/>
    </row>
    <row r="1042" spans="1:69" x14ac:dyDescent="0.25">
      <c r="A1042" s="32">
        <f t="shared" si="102"/>
        <v>1040</v>
      </c>
      <c r="B1042" s="1" t="s">
        <v>172</v>
      </c>
      <c r="C1042" s="1">
        <v>105732</v>
      </c>
      <c r="D1042" s="27">
        <v>105732</v>
      </c>
      <c r="E1042" s="1" t="s">
        <v>945</v>
      </c>
      <c r="F1042" s="34" t="s">
        <v>1269</v>
      </c>
      <c r="G1042" s="34" t="s">
        <v>80</v>
      </c>
      <c r="H1042" s="30">
        <v>45181</v>
      </c>
      <c r="I1042" s="30" t="s">
        <v>39</v>
      </c>
      <c r="J1042" s="30" t="s">
        <v>39</v>
      </c>
      <c r="K1042" s="42">
        <f t="shared" ca="1" si="97"/>
        <v>121</v>
      </c>
      <c r="L1042" s="44" t="str">
        <f t="shared" si="98"/>
        <v>Non Billable</v>
      </c>
      <c r="M1042" s="34" t="s">
        <v>56</v>
      </c>
      <c r="N1042" s="1" t="s">
        <v>41</v>
      </c>
      <c r="O1042" s="1" t="s">
        <v>42</v>
      </c>
      <c r="P1042" s="1"/>
      <c r="Q1042" s="1"/>
      <c r="R1042" s="1" t="s">
        <v>43</v>
      </c>
      <c r="S1042" s="33" t="s">
        <v>84</v>
      </c>
      <c r="T1042" s="47" t="s">
        <v>965</v>
      </c>
      <c r="U1042" s="47" t="s">
        <v>20</v>
      </c>
      <c r="V1042" s="47" t="s">
        <v>20</v>
      </c>
      <c r="W1042" s="47" t="s">
        <v>965</v>
      </c>
      <c r="X1042" s="47" t="s">
        <v>965</v>
      </c>
      <c r="Y1042" s="47" t="s">
        <v>965</v>
      </c>
      <c r="Z1042" s="47" t="s">
        <v>965</v>
      </c>
      <c r="AA1042" s="47" t="s">
        <v>965</v>
      </c>
      <c r="AB1042" s="47" t="s">
        <v>20</v>
      </c>
      <c r="AC1042" s="47" t="s">
        <v>20</v>
      </c>
      <c r="AD1042" s="47" t="s">
        <v>965</v>
      </c>
      <c r="AE1042" s="47" t="s">
        <v>965</v>
      </c>
      <c r="AF1042" s="47" t="s">
        <v>965</v>
      </c>
      <c r="AG1042" s="47" t="s">
        <v>965</v>
      </c>
      <c r="AH1042" s="47" t="s">
        <v>965</v>
      </c>
      <c r="AI1042" s="47" t="s">
        <v>20</v>
      </c>
      <c r="AJ1042" s="47" t="s">
        <v>20</v>
      </c>
      <c r="AK1042" s="47" t="s">
        <v>965</v>
      </c>
      <c r="AL1042" s="47" t="s">
        <v>965</v>
      </c>
      <c r="AM1042" s="47" t="s">
        <v>965</v>
      </c>
      <c r="AN1042" s="47" t="s">
        <v>965</v>
      </c>
      <c r="AO1042" s="47" t="s">
        <v>965</v>
      </c>
      <c r="AP1042" s="47" t="s">
        <v>20</v>
      </c>
      <c r="AQ1042" s="47" t="s">
        <v>20</v>
      </c>
      <c r="AR1042" s="47" t="s">
        <v>20</v>
      </c>
      <c r="AS1042" s="47" t="s">
        <v>965</v>
      </c>
      <c r="AT1042" s="47" t="s">
        <v>967</v>
      </c>
      <c r="AU1042" s="47" t="s">
        <v>967</v>
      </c>
      <c r="AV1042" s="47" t="s">
        <v>968</v>
      </c>
      <c r="AW1042" s="47" t="s">
        <v>20</v>
      </c>
      <c r="AX1042" s="47" t="s">
        <v>20</v>
      </c>
      <c r="AY1042" s="42">
        <f>COUNTIFS($T1042:$AX1042,"P")</f>
        <v>17</v>
      </c>
      <c r="AZ1042" s="42">
        <f>COUNTIFS($T1042:$AX1042,"HD")/2</f>
        <v>0</v>
      </c>
      <c r="BA1042" s="42">
        <f>COUNTIFS($T1042:$AX1042,"DO")</f>
        <v>11</v>
      </c>
      <c r="BB1042" s="1">
        <f>COUNTIFS($T1042:$AX1042,"UPL")</f>
        <v>0</v>
      </c>
      <c r="BC1042" s="42">
        <f>COUNTIFS($T1042:$AX1042,"LWP")</f>
        <v>0</v>
      </c>
      <c r="BD1042" s="42">
        <f>SUM(COUNTIFS($T1042:$AX1042,{"PAT","MAT"}))</f>
        <v>0</v>
      </c>
      <c r="BE1042" s="42">
        <f>COUNTIFS($T1042:$AX1042,"HO")</f>
        <v>0</v>
      </c>
      <c r="BF1042" s="42">
        <f>COUNTIFS($T1042:$AX1042,"NA")</f>
        <v>0</v>
      </c>
      <c r="BG1042" s="42">
        <f>COUNTIFS($T1042:$AX1042,"PL")</f>
        <v>1</v>
      </c>
      <c r="BH1042" s="42">
        <f>COUNTIFS($T1042:$AX1042,"CL")</f>
        <v>2</v>
      </c>
      <c r="BI1042" s="42">
        <f>COUNTIFS($T1042:$AX1042,"BL")</f>
        <v>0</v>
      </c>
      <c r="BJ1042" s="42">
        <f>COUNTIFS($T1042:$AX1042,"CO")</f>
        <v>0</v>
      </c>
      <c r="BK1042" s="42">
        <f t="shared" si="99"/>
        <v>3</v>
      </c>
      <c r="BL1042" s="42">
        <f t="shared" si="100"/>
        <v>1</v>
      </c>
      <c r="BM1042" s="42">
        <f t="shared" si="101"/>
        <v>1</v>
      </c>
      <c r="BN1042" s="42">
        <f>SUM(AY1042:BJ1042)+SUM(COUNTIFS(Q1042:AX1042,{"TERM","RESIGNED"}))</f>
        <v>31</v>
      </c>
      <c r="BO1042" s="1" t="s">
        <v>45</v>
      </c>
      <c r="BP1042" s="42" t="s">
        <v>1023</v>
      </c>
      <c r="BQ1042" s="34"/>
    </row>
    <row r="1043" spans="1:69" x14ac:dyDescent="0.25">
      <c r="A1043" s="32">
        <f t="shared" si="102"/>
        <v>1041</v>
      </c>
      <c r="B1043" s="1" t="s">
        <v>172</v>
      </c>
      <c r="C1043" s="1">
        <v>105733</v>
      </c>
      <c r="D1043" s="27">
        <v>105733</v>
      </c>
      <c r="E1043" s="1" t="s">
        <v>946</v>
      </c>
      <c r="F1043" s="34" t="s">
        <v>1270</v>
      </c>
      <c r="G1043" s="34" t="s">
        <v>80</v>
      </c>
      <c r="H1043" s="30">
        <v>45181</v>
      </c>
      <c r="I1043" s="30" t="s">
        <v>39</v>
      </c>
      <c r="J1043" s="30" t="s">
        <v>39</v>
      </c>
      <c r="K1043" s="42">
        <f t="shared" ca="1" si="97"/>
        <v>121</v>
      </c>
      <c r="L1043" s="44" t="str">
        <f t="shared" si="98"/>
        <v>Non Billable</v>
      </c>
      <c r="M1043" s="34" t="s">
        <v>56</v>
      </c>
      <c r="N1043" s="1" t="s">
        <v>41</v>
      </c>
      <c r="O1043" s="1" t="s">
        <v>42</v>
      </c>
      <c r="P1043" s="1"/>
      <c r="Q1043" s="1"/>
      <c r="R1043" s="1" t="s">
        <v>43</v>
      </c>
      <c r="S1043" s="33" t="s">
        <v>84</v>
      </c>
      <c r="T1043" s="47" t="s">
        <v>965</v>
      </c>
      <c r="U1043" s="47" t="s">
        <v>20</v>
      </c>
      <c r="V1043" s="47" t="s">
        <v>20</v>
      </c>
      <c r="W1043" s="47" t="s">
        <v>965</v>
      </c>
      <c r="X1043" s="47" t="s">
        <v>965</v>
      </c>
      <c r="Y1043" s="47" t="s">
        <v>965</v>
      </c>
      <c r="Z1043" s="47" t="s">
        <v>965</v>
      </c>
      <c r="AA1043" s="47" t="s">
        <v>965</v>
      </c>
      <c r="AB1043" s="47" t="s">
        <v>20</v>
      </c>
      <c r="AC1043" s="47" t="s">
        <v>20</v>
      </c>
      <c r="AD1043" s="47" t="s">
        <v>965</v>
      </c>
      <c r="AE1043" s="47" t="s">
        <v>965</v>
      </c>
      <c r="AF1043" s="47" t="s">
        <v>965</v>
      </c>
      <c r="AG1043" s="47" t="s">
        <v>965</v>
      </c>
      <c r="AH1043" s="47" t="s">
        <v>965</v>
      </c>
      <c r="AI1043" s="47" t="s">
        <v>20</v>
      </c>
      <c r="AJ1043" s="47" t="s">
        <v>20</v>
      </c>
      <c r="AK1043" s="47" t="s">
        <v>965</v>
      </c>
      <c r="AL1043" s="47" t="s">
        <v>22</v>
      </c>
      <c r="AM1043" s="47" t="s">
        <v>967</v>
      </c>
      <c r="AN1043" s="47" t="s">
        <v>967</v>
      </c>
      <c r="AO1043" s="47" t="s">
        <v>967</v>
      </c>
      <c r="AP1043" s="47" t="s">
        <v>20</v>
      </c>
      <c r="AQ1043" s="47" t="s">
        <v>20</v>
      </c>
      <c r="AR1043" s="47" t="s">
        <v>20</v>
      </c>
      <c r="AS1043" s="47" t="s">
        <v>21</v>
      </c>
      <c r="AT1043" s="47" t="s">
        <v>21</v>
      </c>
      <c r="AU1043" s="47" t="s">
        <v>965</v>
      </c>
      <c r="AV1043" s="47" t="s">
        <v>965</v>
      </c>
      <c r="AW1043" s="47" t="s">
        <v>20</v>
      </c>
      <c r="AX1043" s="47" t="s">
        <v>20</v>
      </c>
      <c r="AY1043" s="42">
        <f>COUNTIFS($T1043:$AX1043,"P")</f>
        <v>14</v>
      </c>
      <c r="AZ1043" s="42">
        <f>COUNTIFS($T1043:$AX1043,"HD")/2</f>
        <v>0</v>
      </c>
      <c r="BA1043" s="42">
        <f>COUNTIFS($T1043:$AX1043,"DO")</f>
        <v>11</v>
      </c>
      <c r="BB1043" s="1">
        <f>COUNTIFS($T1043:$AX1043,"UPL")</f>
        <v>2</v>
      </c>
      <c r="BC1043" s="42">
        <f>COUNTIFS($T1043:$AX1043,"LWP")</f>
        <v>1</v>
      </c>
      <c r="BD1043" s="42">
        <f>SUM(COUNTIFS($T1043:$AX1043,{"PAT","MAT"}))</f>
        <v>0</v>
      </c>
      <c r="BE1043" s="42">
        <f>COUNTIFS($T1043:$AX1043,"HO")</f>
        <v>0</v>
      </c>
      <c r="BF1043" s="42">
        <f>COUNTIFS($T1043:$AX1043,"NA")</f>
        <v>0</v>
      </c>
      <c r="BG1043" s="42">
        <f>COUNTIFS($T1043:$AX1043,"PL")</f>
        <v>0</v>
      </c>
      <c r="BH1043" s="42">
        <f>COUNTIFS($T1043:$AX1043,"CL")</f>
        <v>3</v>
      </c>
      <c r="BI1043" s="42">
        <f>COUNTIFS($T1043:$AX1043,"BL")</f>
        <v>0</v>
      </c>
      <c r="BJ1043" s="42">
        <f>COUNTIFS($T1043:$AX1043,"CO")</f>
        <v>0</v>
      </c>
      <c r="BK1043" s="42">
        <f t="shared" si="99"/>
        <v>3</v>
      </c>
      <c r="BL1043" s="42">
        <f t="shared" si="100"/>
        <v>0</v>
      </c>
      <c r="BM1043" s="42">
        <f t="shared" si="101"/>
        <v>1</v>
      </c>
      <c r="BN1043" s="42">
        <f>SUM(AY1043:BJ1043)+SUM(COUNTIFS(Q1043:AX1043,{"TERM","RESIGNED"}))</f>
        <v>31</v>
      </c>
      <c r="BO1043" s="1" t="s">
        <v>45</v>
      </c>
      <c r="BP1043" s="42" t="s">
        <v>1218</v>
      </c>
      <c r="BQ1043" s="34"/>
    </row>
    <row r="1044" spans="1:69" x14ac:dyDescent="0.25">
      <c r="A1044" s="32">
        <f t="shared" si="102"/>
        <v>1042</v>
      </c>
      <c r="B1044" s="1" t="s">
        <v>172</v>
      </c>
      <c r="C1044" s="1">
        <v>105734</v>
      </c>
      <c r="D1044" s="27">
        <v>105734</v>
      </c>
      <c r="E1044" s="1" t="s">
        <v>946</v>
      </c>
      <c r="F1044" s="34" t="s">
        <v>1271</v>
      </c>
      <c r="G1044" s="34" t="s">
        <v>80</v>
      </c>
      <c r="H1044" s="30">
        <v>45181</v>
      </c>
      <c r="I1044" s="30" t="s">
        <v>39</v>
      </c>
      <c r="J1044" s="30" t="s">
        <v>39</v>
      </c>
      <c r="K1044" s="42">
        <f t="shared" ca="1" si="97"/>
        <v>121</v>
      </c>
      <c r="L1044" s="44" t="str">
        <f t="shared" si="98"/>
        <v>Non Billable</v>
      </c>
      <c r="M1044" s="34" t="s">
        <v>56</v>
      </c>
      <c r="N1044" s="1" t="s">
        <v>41</v>
      </c>
      <c r="O1044" s="1" t="s">
        <v>42</v>
      </c>
      <c r="P1044" s="1"/>
      <c r="Q1044" s="1"/>
      <c r="R1044" s="1" t="s">
        <v>43</v>
      </c>
      <c r="S1044" s="33" t="s">
        <v>84</v>
      </c>
      <c r="T1044" s="47" t="s">
        <v>965</v>
      </c>
      <c r="U1044" s="47" t="s">
        <v>20</v>
      </c>
      <c r="V1044" s="47" t="s">
        <v>20</v>
      </c>
      <c r="W1044" s="47" t="s">
        <v>965</v>
      </c>
      <c r="X1044" s="47" t="s">
        <v>965</v>
      </c>
      <c r="Y1044" s="47" t="s">
        <v>965</v>
      </c>
      <c r="Z1044" s="47" t="s">
        <v>965</v>
      </c>
      <c r="AA1044" s="47" t="s">
        <v>965</v>
      </c>
      <c r="AB1044" s="47" t="s">
        <v>20</v>
      </c>
      <c r="AC1044" s="47" t="s">
        <v>20</v>
      </c>
      <c r="AD1044" s="47" t="s">
        <v>965</v>
      </c>
      <c r="AE1044" s="47" t="s">
        <v>965</v>
      </c>
      <c r="AF1044" s="47" t="s">
        <v>967</v>
      </c>
      <c r="AG1044" s="47" t="s">
        <v>967</v>
      </c>
      <c r="AH1044" s="47" t="s">
        <v>968</v>
      </c>
      <c r="AI1044" s="47" t="s">
        <v>20</v>
      </c>
      <c r="AJ1044" s="47" t="s">
        <v>20</v>
      </c>
      <c r="AK1044" s="47" t="s">
        <v>965</v>
      </c>
      <c r="AL1044" s="47" t="s">
        <v>968</v>
      </c>
      <c r="AM1044" s="47" t="s">
        <v>965</v>
      </c>
      <c r="AN1044" s="47" t="s">
        <v>965</v>
      </c>
      <c r="AO1044" s="47" t="s">
        <v>965</v>
      </c>
      <c r="AP1044" s="47" t="s">
        <v>20</v>
      </c>
      <c r="AQ1044" s="47" t="s">
        <v>20</v>
      </c>
      <c r="AR1044" s="47" t="s">
        <v>20</v>
      </c>
      <c r="AS1044" s="47" t="s">
        <v>965</v>
      </c>
      <c r="AT1044" s="47" t="s">
        <v>965</v>
      </c>
      <c r="AU1044" s="47" t="s">
        <v>21</v>
      </c>
      <c r="AV1044" s="47" t="s">
        <v>965</v>
      </c>
      <c r="AW1044" s="47" t="s">
        <v>20</v>
      </c>
      <c r="AX1044" s="47" t="s">
        <v>20</v>
      </c>
      <c r="AY1044" s="42">
        <f>COUNTIFS($T1044:$AX1044,"P")</f>
        <v>15</v>
      </c>
      <c r="AZ1044" s="42">
        <f>COUNTIFS($T1044:$AX1044,"HD")/2</f>
        <v>0</v>
      </c>
      <c r="BA1044" s="42">
        <f>COUNTIFS($T1044:$AX1044,"DO")</f>
        <v>11</v>
      </c>
      <c r="BB1044" s="1">
        <f>COUNTIFS($T1044:$AX1044,"UPL")</f>
        <v>1</v>
      </c>
      <c r="BC1044" s="42">
        <f>COUNTIFS($T1044:$AX1044,"LWP")</f>
        <v>0</v>
      </c>
      <c r="BD1044" s="42">
        <f>SUM(COUNTIFS($T1044:$AX1044,{"PAT","MAT"}))</f>
        <v>0</v>
      </c>
      <c r="BE1044" s="42">
        <f>COUNTIFS($T1044:$AX1044,"HO")</f>
        <v>0</v>
      </c>
      <c r="BF1044" s="42">
        <f>COUNTIFS($T1044:$AX1044,"NA")</f>
        <v>0</v>
      </c>
      <c r="BG1044" s="42">
        <f>COUNTIFS($T1044:$AX1044,"PL")</f>
        <v>2</v>
      </c>
      <c r="BH1044" s="42">
        <f>COUNTIFS($T1044:$AX1044,"CL")</f>
        <v>2</v>
      </c>
      <c r="BI1044" s="42">
        <f>COUNTIFS($T1044:$AX1044,"BL")</f>
        <v>0</v>
      </c>
      <c r="BJ1044" s="42">
        <f>COUNTIFS($T1044:$AX1044,"CO")</f>
        <v>0</v>
      </c>
      <c r="BK1044" s="42">
        <f t="shared" si="99"/>
        <v>4</v>
      </c>
      <c r="BL1044" s="42">
        <f t="shared" si="100"/>
        <v>0</v>
      </c>
      <c r="BM1044" s="42">
        <f t="shared" si="101"/>
        <v>1</v>
      </c>
      <c r="BN1044" s="42">
        <f>SUM(AY1044:BJ1044)+SUM(COUNTIFS(Q1044:AX1044,{"TERM","RESIGNED"}))</f>
        <v>31</v>
      </c>
      <c r="BO1044" s="1" t="s">
        <v>45</v>
      </c>
      <c r="BP1044" s="42" t="s">
        <v>1020</v>
      </c>
      <c r="BQ1044" s="34"/>
    </row>
    <row r="1045" spans="1:69" x14ac:dyDescent="0.25">
      <c r="A1045" s="32">
        <f t="shared" si="102"/>
        <v>1043</v>
      </c>
      <c r="B1045" s="1" t="s">
        <v>172</v>
      </c>
      <c r="C1045" s="1">
        <v>105735</v>
      </c>
      <c r="D1045" s="27">
        <v>105735</v>
      </c>
      <c r="E1045" s="1" t="s">
        <v>946</v>
      </c>
      <c r="F1045" s="34" t="s">
        <v>1272</v>
      </c>
      <c r="G1045" s="34" t="s">
        <v>123</v>
      </c>
      <c r="H1045" s="30">
        <v>45181</v>
      </c>
      <c r="I1045" s="30" t="s">
        <v>39</v>
      </c>
      <c r="J1045" s="30" t="s">
        <v>39</v>
      </c>
      <c r="K1045" s="42">
        <f t="shared" ca="1" si="97"/>
        <v>121</v>
      </c>
      <c r="L1045" s="44" t="str">
        <f t="shared" si="98"/>
        <v>Billable</v>
      </c>
      <c r="M1045" s="34" t="s">
        <v>124</v>
      </c>
      <c r="N1045" s="1" t="s">
        <v>41</v>
      </c>
      <c r="O1045" s="1" t="s">
        <v>42</v>
      </c>
      <c r="P1045" s="1"/>
      <c r="Q1045" s="1"/>
      <c r="R1045" s="1" t="s">
        <v>43</v>
      </c>
      <c r="S1045" s="33" t="s">
        <v>253</v>
      </c>
      <c r="T1045" s="47" t="s">
        <v>965</v>
      </c>
      <c r="U1045" s="47" t="s">
        <v>20</v>
      </c>
      <c r="V1045" s="47" t="s">
        <v>20</v>
      </c>
      <c r="W1045" s="47" t="s">
        <v>965</v>
      </c>
      <c r="X1045" s="47" t="s">
        <v>965</v>
      </c>
      <c r="Y1045" s="47" t="s">
        <v>965</v>
      </c>
      <c r="Z1045" s="47" t="s">
        <v>965</v>
      </c>
      <c r="AA1045" s="47" t="s">
        <v>965</v>
      </c>
      <c r="AB1045" s="47" t="s">
        <v>20</v>
      </c>
      <c r="AC1045" s="47" t="s">
        <v>20</v>
      </c>
      <c r="AD1045" s="47" t="s">
        <v>965</v>
      </c>
      <c r="AE1045" s="47" t="s">
        <v>965</v>
      </c>
      <c r="AF1045" s="47" t="s">
        <v>965</v>
      </c>
      <c r="AG1045" s="47" t="s">
        <v>965</v>
      </c>
      <c r="AH1045" s="47" t="s">
        <v>965</v>
      </c>
      <c r="AI1045" s="47" t="s">
        <v>20</v>
      </c>
      <c r="AJ1045" s="47" t="s">
        <v>20</v>
      </c>
      <c r="AK1045" s="47" t="s">
        <v>965</v>
      </c>
      <c r="AL1045" s="47" t="s">
        <v>965</v>
      </c>
      <c r="AM1045" s="47" t="s">
        <v>965</v>
      </c>
      <c r="AN1045" s="47" t="s">
        <v>965</v>
      </c>
      <c r="AO1045" s="47" t="s">
        <v>965</v>
      </c>
      <c r="AP1045" s="47" t="s">
        <v>20</v>
      </c>
      <c r="AQ1045" s="47" t="s">
        <v>20</v>
      </c>
      <c r="AR1045" s="47" t="s">
        <v>20</v>
      </c>
      <c r="AS1045" s="47" t="s">
        <v>965</v>
      </c>
      <c r="AT1045" s="47" t="s">
        <v>965</v>
      </c>
      <c r="AU1045" s="47" t="s">
        <v>965</v>
      </c>
      <c r="AV1045" s="47" t="s">
        <v>967</v>
      </c>
      <c r="AW1045" s="47" t="s">
        <v>20</v>
      </c>
      <c r="AX1045" s="47" t="s">
        <v>20</v>
      </c>
      <c r="AY1045" s="42">
        <f>COUNTIFS($T1045:$AX1045,"P")</f>
        <v>19</v>
      </c>
      <c r="AZ1045" s="42">
        <f>COUNTIFS($T1045:$AX1045,"HD")/2</f>
        <v>0</v>
      </c>
      <c r="BA1045" s="42">
        <f>COUNTIFS($T1045:$AX1045,"DO")</f>
        <v>11</v>
      </c>
      <c r="BB1045" s="1">
        <f>COUNTIFS($T1045:$AX1045,"UPL")</f>
        <v>0</v>
      </c>
      <c r="BC1045" s="42">
        <f>COUNTIFS($T1045:$AX1045,"LWP")</f>
        <v>0</v>
      </c>
      <c r="BD1045" s="42">
        <f>SUM(COUNTIFS($T1045:$AX1045,{"PAT","MAT"}))</f>
        <v>0</v>
      </c>
      <c r="BE1045" s="42">
        <f>COUNTIFS($T1045:$AX1045,"HO")</f>
        <v>0</v>
      </c>
      <c r="BF1045" s="42">
        <f>COUNTIFS($T1045:$AX1045,"NA")</f>
        <v>0</v>
      </c>
      <c r="BG1045" s="42">
        <f>COUNTIFS($T1045:$AX1045,"PL")</f>
        <v>0</v>
      </c>
      <c r="BH1045" s="42">
        <f>COUNTIFS($T1045:$AX1045,"CL")</f>
        <v>1</v>
      </c>
      <c r="BI1045" s="42">
        <f>COUNTIFS($T1045:$AX1045,"BL")</f>
        <v>0</v>
      </c>
      <c r="BJ1045" s="42">
        <f>COUNTIFS($T1045:$AX1045,"CO")</f>
        <v>0</v>
      </c>
      <c r="BK1045" s="42">
        <f t="shared" si="99"/>
        <v>1</v>
      </c>
      <c r="BL1045" s="42">
        <f t="shared" si="100"/>
        <v>1</v>
      </c>
      <c r="BM1045" s="42">
        <f t="shared" si="101"/>
        <v>1</v>
      </c>
      <c r="BN1045" s="42">
        <f>SUM(AY1045:BJ1045)+SUM(COUNTIFS(Q1045:AX1045,{"TERM","RESIGNED"}))</f>
        <v>31</v>
      </c>
      <c r="BO1045" s="1" t="s">
        <v>45</v>
      </c>
      <c r="BP1045" s="42" t="s">
        <v>1018</v>
      </c>
      <c r="BQ1045" s="34"/>
    </row>
    <row r="1046" spans="1:69" x14ac:dyDescent="0.25">
      <c r="A1046" s="32">
        <f t="shared" si="102"/>
        <v>1044</v>
      </c>
      <c r="B1046" s="1" t="s">
        <v>172</v>
      </c>
      <c r="C1046" s="1">
        <v>105736</v>
      </c>
      <c r="D1046" s="27">
        <v>105736</v>
      </c>
      <c r="E1046" s="1" t="s">
        <v>946</v>
      </c>
      <c r="F1046" s="34" t="s">
        <v>1273</v>
      </c>
      <c r="G1046" s="34" t="s">
        <v>186</v>
      </c>
      <c r="H1046" s="30">
        <v>45181</v>
      </c>
      <c r="I1046" s="30" t="s">
        <v>39</v>
      </c>
      <c r="J1046" s="30" t="s">
        <v>39</v>
      </c>
      <c r="K1046" s="42">
        <f t="shared" ca="1" si="97"/>
        <v>121</v>
      </c>
      <c r="L1046" s="44" t="str">
        <f t="shared" si="98"/>
        <v>Billable</v>
      </c>
      <c r="M1046" s="34" t="s">
        <v>187</v>
      </c>
      <c r="N1046" s="1" t="s">
        <v>41</v>
      </c>
      <c r="O1046" s="1" t="s">
        <v>42</v>
      </c>
      <c r="P1046" s="1"/>
      <c r="Q1046" s="1"/>
      <c r="R1046" s="1" t="s">
        <v>43</v>
      </c>
      <c r="S1046" s="33" t="s">
        <v>311</v>
      </c>
      <c r="T1046" s="47" t="s">
        <v>965</v>
      </c>
      <c r="U1046" s="47" t="s">
        <v>20</v>
      </c>
      <c r="V1046" s="47" t="s">
        <v>20</v>
      </c>
      <c r="W1046" s="47" t="s">
        <v>965</v>
      </c>
      <c r="X1046" s="47" t="s">
        <v>965</v>
      </c>
      <c r="Y1046" s="47" t="s">
        <v>965</v>
      </c>
      <c r="Z1046" s="47" t="s">
        <v>965</v>
      </c>
      <c r="AA1046" s="47" t="s">
        <v>965</v>
      </c>
      <c r="AB1046" s="47" t="s">
        <v>20</v>
      </c>
      <c r="AC1046" s="47" t="s">
        <v>20</v>
      </c>
      <c r="AD1046" s="47" t="s">
        <v>965</v>
      </c>
      <c r="AE1046" s="47" t="s">
        <v>965</v>
      </c>
      <c r="AF1046" s="47" t="s">
        <v>965</v>
      </c>
      <c r="AG1046" s="47" t="s">
        <v>967</v>
      </c>
      <c r="AH1046" s="47" t="s">
        <v>965</v>
      </c>
      <c r="AI1046" s="47" t="s">
        <v>20</v>
      </c>
      <c r="AJ1046" s="47" t="s">
        <v>20</v>
      </c>
      <c r="AK1046" s="47" t="s">
        <v>965</v>
      </c>
      <c r="AL1046" s="47" t="s">
        <v>965</v>
      </c>
      <c r="AM1046" s="47" t="s">
        <v>965</v>
      </c>
      <c r="AN1046" s="47" t="s">
        <v>965</v>
      </c>
      <c r="AO1046" s="47" t="s">
        <v>965</v>
      </c>
      <c r="AP1046" s="47" t="s">
        <v>20</v>
      </c>
      <c r="AQ1046" s="47" t="s">
        <v>20</v>
      </c>
      <c r="AR1046" s="47" t="s">
        <v>20</v>
      </c>
      <c r="AS1046" s="47" t="s">
        <v>965</v>
      </c>
      <c r="AT1046" s="47" t="s">
        <v>967</v>
      </c>
      <c r="AU1046" s="47" t="s">
        <v>967</v>
      </c>
      <c r="AV1046" s="47" t="s">
        <v>967</v>
      </c>
      <c r="AW1046" s="47" t="s">
        <v>20</v>
      </c>
      <c r="AX1046" s="47" t="s">
        <v>20</v>
      </c>
      <c r="AY1046" s="42">
        <f>COUNTIFS($T1046:$AX1046,"P")</f>
        <v>16</v>
      </c>
      <c r="AZ1046" s="42">
        <f>COUNTIFS($T1046:$AX1046,"HD")/2</f>
        <v>0</v>
      </c>
      <c r="BA1046" s="42">
        <f>COUNTIFS($T1046:$AX1046,"DO")</f>
        <v>11</v>
      </c>
      <c r="BB1046" s="1">
        <f>COUNTIFS($T1046:$AX1046,"UPL")</f>
        <v>0</v>
      </c>
      <c r="BC1046" s="42">
        <f>COUNTIFS($T1046:$AX1046,"LWP")</f>
        <v>0</v>
      </c>
      <c r="BD1046" s="42">
        <f>SUM(COUNTIFS($T1046:$AX1046,{"PAT","MAT"}))</f>
        <v>0</v>
      </c>
      <c r="BE1046" s="42">
        <f>COUNTIFS($T1046:$AX1046,"HO")</f>
        <v>0</v>
      </c>
      <c r="BF1046" s="42">
        <f>COUNTIFS($T1046:$AX1046,"NA")</f>
        <v>0</v>
      </c>
      <c r="BG1046" s="42">
        <f>COUNTIFS($T1046:$AX1046,"PL")</f>
        <v>0</v>
      </c>
      <c r="BH1046" s="42">
        <f>COUNTIFS($T1046:$AX1046,"CL")</f>
        <v>4</v>
      </c>
      <c r="BI1046" s="42">
        <f>COUNTIFS($T1046:$AX1046,"BL")</f>
        <v>0</v>
      </c>
      <c r="BJ1046" s="42">
        <f>COUNTIFS($T1046:$AX1046,"CO")</f>
        <v>0</v>
      </c>
      <c r="BK1046" s="42">
        <f t="shared" si="99"/>
        <v>4</v>
      </c>
      <c r="BL1046" s="42">
        <f t="shared" si="100"/>
        <v>0</v>
      </c>
      <c r="BM1046" s="42">
        <f t="shared" si="101"/>
        <v>1</v>
      </c>
      <c r="BN1046" s="42">
        <f>SUM(AY1046:BJ1046)+SUM(COUNTIFS(Q1046:AX1046,{"TERM","RESIGNED"}))</f>
        <v>31</v>
      </c>
      <c r="BO1046" s="1" t="s">
        <v>45</v>
      </c>
      <c r="BP1046" s="42" t="s">
        <v>1018</v>
      </c>
      <c r="BQ1046" s="34"/>
    </row>
    <row r="1047" spans="1:69" x14ac:dyDescent="0.25">
      <c r="A1047" s="32">
        <f t="shared" si="102"/>
        <v>1045</v>
      </c>
      <c r="B1047" s="1" t="s">
        <v>172</v>
      </c>
      <c r="C1047" s="1">
        <v>600468</v>
      </c>
      <c r="D1047" s="1">
        <v>600468</v>
      </c>
      <c r="E1047" s="1" t="s">
        <v>946</v>
      </c>
      <c r="F1047" s="34" t="s">
        <v>1282</v>
      </c>
      <c r="G1047" s="34" t="s">
        <v>190</v>
      </c>
      <c r="H1047" s="30">
        <v>45183</v>
      </c>
      <c r="I1047" s="30" t="s">
        <v>39</v>
      </c>
      <c r="J1047" s="30" t="s">
        <v>39</v>
      </c>
      <c r="K1047" s="42">
        <f t="shared" ca="1" si="97"/>
        <v>119</v>
      </c>
      <c r="L1047" s="44" t="str">
        <f t="shared" si="98"/>
        <v>Billable</v>
      </c>
      <c r="M1047" s="34" t="s">
        <v>187</v>
      </c>
      <c r="N1047" s="1" t="s">
        <v>270</v>
      </c>
      <c r="O1047" s="1" t="s">
        <v>42</v>
      </c>
      <c r="P1047" s="1"/>
      <c r="Q1047" s="1"/>
      <c r="R1047" s="1" t="s">
        <v>43</v>
      </c>
      <c r="S1047" s="33" t="s">
        <v>277</v>
      </c>
      <c r="T1047" s="47" t="s">
        <v>965</v>
      </c>
      <c r="U1047" s="47" t="s">
        <v>20</v>
      </c>
      <c r="V1047" s="47" t="s">
        <v>20</v>
      </c>
      <c r="W1047" s="47" t="s">
        <v>965</v>
      </c>
      <c r="X1047" s="47" t="s">
        <v>22</v>
      </c>
      <c r="Y1047" s="47" t="s">
        <v>965</v>
      </c>
      <c r="Z1047" s="47" t="s">
        <v>965</v>
      </c>
      <c r="AA1047" s="47" t="s">
        <v>965</v>
      </c>
      <c r="AB1047" s="47" t="s">
        <v>20</v>
      </c>
      <c r="AC1047" s="47" t="s">
        <v>20</v>
      </c>
      <c r="AD1047" s="47" t="s">
        <v>965</v>
      </c>
      <c r="AE1047" s="47" t="s">
        <v>965</v>
      </c>
      <c r="AF1047" s="47" t="s">
        <v>965</v>
      </c>
      <c r="AG1047" s="47" t="s">
        <v>965</v>
      </c>
      <c r="AH1047" s="47" t="s">
        <v>965</v>
      </c>
      <c r="AI1047" s="47" t="s">
        <v>20</v>
      </c>
      <c r="AJ1047" s="47" t="s">
        <v>20</v>
      </c>
      <c r="AK1047" s="47" t="s">
        <v>965</v>
      </c>
      <c r="AL1047" s="47" t="s">
        <v>965</v>
      </c>
      <c r="AM1047" s="47" t="s">
        <v>965</v>
      </c>
      <c r="AN1047" s="47" t="s">
        <v>965</v>
      </c>
      <c r="AO1047" s="47" t="s">
        <v>965</v>
      </c>
      <c r="AP1047" s="47" t="s">
        <v>20</v>
      </c>
      <c r="AQ1047" s="47" t="s">
        <v>20</v>
      </c>
      <c r="AR1047" s="47" t="s">
        <v>20</v>
      </c>
      <c r="AS1047" s="47" t="s">
        <v>965</v>
      </c>
      <c r="AT1047" s="47" t="s">
        <v>967</v>
      </c>
      <c r="AU1047" s="47" t="s">
        <v>967</v>
      </c>
      <c r="AV1047" s="47" t="s">
        <v>967</v>
      </c>
      <c r="AW1047" s="47" t="s">
        <v>20</v>
      </c>
      <c r="AX1047" s="47" t="s">
        <v>20</v>
      </c>
      <c r="AY1047" s="42">
        <f>COUNTIFS($T1047:$AX1047,"P")</f>
        <v>16</v>
      </c>
      <c r="AZ1047" s="42">
        <f>COUNTIFS($T1047:$AX1047,"HD")/2</f>
        <v>0</v>
      </c>
      <c r="BA1047" s="42">
        <f>COUNTIFS($T1047:$AX1047,"DO")</f>
        <v>11</v>
      </c>
      <c r="BB1047" s="1">
        <f>COUNTIFS($T1047:$AX1047,"UPL")</f>
        <v>0</v>
      </c>
      <c r="BC1047" s="42">
        <f>COUNTIFS($T1047:$AX1047,"LWP")</f>
        <v>1</v>
      </c>
      <c r="BD1047" s="42">
        <f>SUM(COUNTIFS($T1047:$AX1047,{"PAT","MAT"}))</f>
        <v>0</v>
      </c>
      <c r="BE1047" s="42">
        <f>COUNTIFS($T1047:$AX1047,"HO")</f>
        <v>0</v>
      </c>
      <c r="BF1047" s="42">
        <f>COUNTIFS($T1047:$AX1047,"NA")</f>
        <v>0</v>
      </c>
      <c r="BG1047" s="42">
        <f>COUNTIFS($T1047:$AX1047,"PL")</f>
        <v>0</v>
      </c>
      <c r="BH1047" s="42">
        <f>COUNTIFS($T1047:$AX1047,"CL")</f>
        <v>3</v>
      </c>
      <c r="BI1047" s="42">
        <f>COUNTIFS($T1047:$AX1047,"BL")</f>
        <v>0</v>
      </c>
      <c r="BJ1047" s="42">
        <f>COUNTIFS($T1047:$AX1047,"CO")</f>
        <v>0</v>
      </c>
      <c r="BK1047" s="42">
        <f t="shared" si="99"/>
        <v>3</v>
      </c>
      <c r="BL1047" s="42">
        <f t="shared" si="100"/>
        <v>0</v>
      </c>
      <c r="BM1047" s="42">
        <f t="shared" si="101"/>
        <v>1</v>
      </c>
      <c r="BN1047" s="42">
        <f>SUM(AY1047:BJ1047)+SUM(COUNTIFS(Q1047:AX1047,{"TERM","RESIGNED"}))</f>
        <v>31</v>
      </c>
      <c r="BO1047" s="1" t="s">
        <v>45</v>
      </c>
      <c r="BP1047" s="42" t="s">
        <v>1018</v>
      </c>
      <c r="BQ1047" s="34"/>
    </row>
    <row r="1048" spans="1:69" x14ac:dyDescent="0.25">
      <c r="A1048" s="32">
        <f t="shared" si="102"/>
        <v>1046</v>
      </c>
      <c r="B1048" s="1" t="s">
        <v>172</v>
      </c>
      <c r="C1048" s="1">
        <v>105739</v>
      </c>
      <c r="D1048" s="1">
        <v>105739</v>
      </c>
      <c r="E1048" s="1" t="s">
        <v>946</v>
      </c>
      <c r="F1048" s="34" t="s">
        <v>1274</v>
      </c>
      <c r="G1048" s="34" t="s">
        <v>80</v>
      </c>
      <c r="H1048" s="30">
        <v>45184</v>
      </c>
      <c r="I1048" s="30" t="s">
        <v>39</v>
      </c>
      <c r="J1048" s="30" t="s">
        <v>39</v>
      </c>
      <c r="K1048" s="42">
        <f t="shared" ca="1" si="97"/>
        <v>118</v>
      </c>
      <c r="L1048" s="44" t="str">
        <f t="shared" si="98"/>
        <v>Non Billable</v>
      </c>
      <c r="M1048" s="34" t="s">
        <v>56</v>
      </c>
      <c r="N1048" s="1" t="s">
        <v>41</v>
      </c>
      <c r="O1048" s="1" t="s">
        <v>42</v>
      </c>
      <c r="P1048" s="1"/>
      <c r="Q1048" s="1"/>
      <c r="R1048" s="1" t="s">
        <v>43</v>
      </c>
      <c r="S1048" s="33" t="s">
        <v>84</v>
      </c>
      <c r="T1048" s="47" t="s">
        <v>965</v>
      </c>
      <c r="U1048" s="47" t="s">
        <v>20</v>
      </c>
      <c r="V1048" s="47" t="s">
        <v>20</v>
      </c>
      <c r="W1048" s="47" t="s">
        <v>965</v>
      </c>
      <c r="X1048" s="47" t="s">
        <v>965</v>
      </c>
      <c r="Y1048" s="47" t="s">
        <v>965</v>
      </c>
      <c r="Z1048" s="47" t="s">
        <v>965</v>
      </c>
      <c r="AA1048" s="47" t="s">
        <v>22</v>
      </c>
      <c r="AB1048" s="47" t="s">
        <v>20</v>
      </c>
      <c r="AC1048" s="47" t="s">
        <v>20</v>
      </c>
      <c r="AD1048" s="47" t="s">
        <v>965</v>
      </c>
      <c r="AE1048" s="47" t="s">
        <v>965</v>
      </c>
      <c r="AF1048" s="47" t="s">
        <v>965</v>
      </c>
      <c r="AG1048" s="47" t="s">
        <v>965</v>
      </c>
      <c r="AH1048" s="47" t="s">
        <v>965</v>
      </c>
      <c r="AI1048" s="47" t="s">
        <v>20</v>
      </c>
      <c r="AJ1048" s="47" t="s">
        <v>20</v>
      </c>
      <c r="AK1048" s="47" t="s">
        <v>967</v>
      </c>
      <c r="AL1048" s="47" t="s">
        <v>967</v>
      </c>
      <c r="AM1048" s="47" t="s">
        <v>965</v>
      </c>
      <c r="AN1048" s="47" t="s">
        <v>965</v>
      </c>
      <c r="AO1048" s="47" t="s">
        <v>965</v>
      </c>
      <c r="AP1048" s="47" t="s">
        <v>20</v>
      </c>
      <c r="AQ1048" s="47" t="s">
        <v>20</v>
      </c>
      <c r="AR1048" s="47" t="s">
        <v>20</v>
      </c>
      <c r="AS1048" s="47" t="s">
        <v>965</v>
      </c>
      <c r="AT1048" s="47" t="s">
        <v>965</v>
      </c>
      <c r="AU1048" s="47" t="s">
        <v>22</v>
      </c>
      <c r="AV1048" s="47" t="s">
        <v>967</v>
      </c>
      <c r="AW1048" s="47" t="s">
        <v>20</v>
      </c>
      <c r="AX1048" s="47" t="s">
        <v>20</v>
      </c>
      <c r="AY1048" s="42">
        <f>COUNTIFS($T1048:$AX1048,"P")</f>
        <v>15</v>
      </c>
      <c r="AZ1048" s="42">
        <f>COUNTIFS($T1048:$AX1048,"HD")/2</f>
        <v>0</v>
      </c>
      <c r="BA1048" s="42">
        <f>COUNTIFS($T1048:$AX1048,"DO")</f>
        <v>11</v>
      </c>
      <c r="BB1048" s="1">
        <f>COUNTIFS($T1048:$AX1048,"UPL")</f>
        <v>0</v>
      </c>
      <c r="BC1048" s="42">
        <f>COUNTIFS($T1048:$AX1048,"LWP")</f>
        <v>2</v>
      </c>
      <c r="BD1048" s="42">
        <f>SUM(COUNTIFS($T1048:$AX1048,{"PAT","MAT"}))</f>
        <v>0</v>
      </c>
      <c r="BE1048" s="42">
        <f>COUNTIFS($T1048:$AX1048,"HO")</f>
        <v>0</v>
      </c>
      <c r="BF1048" s="42">
        <f>COUNTIFS($T1048:$AX1048,"NA")</f>
        <v>0</v>
      </c>
      <c r="BG1048" s="42">
        <f>COUNTIFS($T1048:$AX1048,"PL")</f>
        <v>0</v>
      </c>
      <c r="BH1048" s="42">
        <f>COUNTIFS($T1048:$AX1048,"CL")</f>
        <v>3</v>
      </c>
      <c r="BI1048" s="42">
        <f>COUNTIFS($T1048:$AX1048,"BL")</f>
        <v>0</v>
      </c>
      <c r="BJ1048" s="42">
        <f>COUNTIFS($T1048:$AX1048,"CO")</f>
        <v>0</v>
      </c>
      <c r="BK1048" s="42">
        <f t="shared" si="99"/>
        <v>3</v>
      </c>
      <c r="BL1048" s="42">
        <f t="shared" si="100"/>
        <v>0</v>
      </c>
      <c r="BM1048" s="42">
        <f t="shared" si="101"/>
        <v>1</v>
      </c>
      <c r="BN1048" s="42">
        <f>SUM(AY1048:BJ1048)+SUM(COUNTIFS(Q1048:AX1048,{"TERM","RESIGNED"}))</f>
        <v>31</v>
      </c>
      <c r="BO1048" s="1" t="s">
        <v>45</v>
      </c>
      <c r="BP1048" s="42" t="s">
        <v>1218</v>
      </c>
      <c r="BQ1048" s="34"/>
    </row>
    <row r="1049" spans="1:69" x14ac:dyDescent="0.25">
      <c r="A1049" s="32">
        <f t="shared" si="102"/>
        <v>1047</v>
      </c>
      <c r="B1049" s="1" t="s">
        <v>172</v>
      </c>
      <c r="C1049" s="1">
        <v>105740</v>
      </c>
      <c r="D1049" s="1">
        <v>105740</v>
      </c>
      <c r="E1049" s="1" t="s">
        <v>945</v>
      </c>
      <c r="F1049" s="34" t="s">
        <v>1275</v>
      </c>
      <c r="G1049" s="34" t="s">
        <v>106</v>
      </c>
      <c r="H1049" s="30">
        <v>45184</v>
      </c>
      <c r="I1049" s="30" t="s">
        <v>39</v>
      </c>
      <c r="J1049" s="30" t="s">
        <v>39</v>
      </c>
      <c r="K1049" s="42">
        <f t="shared" ca="1" si="97"/>
        <v>118</v>
      </c>
      <c r="L1049" s="44" t="str">
        <f t="shared" si="98"/>
        <v>Non Billable</v>
      </c>
      <c r="M1049" s="34" t="s">
        <v>47</v>
      </c>
      <c r="N1049" s="1" t="s">
        <v>41</v>
      </c>
      <c r="O1049" s="1" t="s">
        <v>42</v>
      </c>
      <c r="P1049" s="1"/>
      <c r="Q1049" s="1"/>
      <c r="R1049" s="1" t="s">
        <v>43</v>
      </c>
      <c r="S1049" s="33" t="s">
        <v>83</v>
      </c>
      <c r="T1049" s="47" t="s">
        <v>965</v>
      </c>
      <c r="U1049" s="47" t="s">
        <v>20</v>
      </c>
      <c r="V1049" s="47" t="s">
        <v>20</v>
      </c>
      <c r="W1049" s="47" t="s">
        <v>965</v>
      </c>
      <c r="X1049" s="47" t="s">
        <v>965</v>
      </c>
      <c r="Y1049" s="47" t="s">
        <v>965</v>
      </c>
      <c r="Z1049" s="47" t="s">
        <v>965</v>
      </c>
      <c r="AA1049" s="47" t="s">
        <v>965</v>
      </c>
      <c r="AB1049" s="47" t="s">
        <v>20</v>
      </c>
      <c r="AC1049" s="47" t="s">
        <v>20</v>
      </c>
      <c r="AD1049" s="47" t="s">
        <v>966</v>
      </c>
      <c r="AE1049" s="47" t="s">
        <v>965</v>
      </c>
      <c r="AF1049" s="47" t="s">
        <v>965</v>
      </c>
      <c r="AG1049" s="47" t="s">
        <v>965</v>
      </c>
      <c r="AH1049" s="47" t="s">
        <v>965</v>
      </c>
      <c r="AI1049" s="47" t="s">
        <v>20</v>
      </c>
      <c r="AJ1049" s="47" t="s">
        <v>20</v>
      </c>
      <c r="AK1049" s="47" t="s">
        <v>965</v>
      </c>
      <c r="AL1049" s="47" t="s">
        <v>965</v>
      </c>
      <c r="AM1049" s="47" t="s">
        <v>965</v>
      </c>
      <c r="AN1049" s="47" t="s">
        <v>965</v>
      </c>
      <c r="AO1049" s="47" t="s">
        <v>965</v>
      </c>
      <c r="AP1049" s="47" t="s">
        <v>20</v>
      </c>
      <c r="AQ1049" s="47" t="s">
        <v>20</v>
      </c>
      <c r="AR1049" s="47" t="s">
        <v>20</v>
      </c>
      <c r="AS1049" s="47" t="s">
        <v>965</v>
      </c>
      <c r="AT1049" s="47" t="s">
        <v>967</v>
      </c>
      <c r="AU1049" s="47" t="s">
        <v>967</v>
      </c>
      <c r="AV1049" s="47" t="s">
        <v>967</v>
      </c>
      <c r="AW1049" s="47" t="s">
        <v>20</v>
      </c>
      <c r="AX1049" s="47" t="s">
        <v>20</v>
      </c>
      <c r="AY1049" s="42">
        <f>COUNTIFS($T1049:$AX1049,"P")</f>
        <v>16</v>
      </c>
      <c r="AZ1049" s="42">
        <f>COUNTIFS($T1049:$AX1049,"HD")/2</f>
        <v>0.5</v>
      </c>
      <c r="BA1049" s="42">
        <f>COUNTIFS($T1049:$AX1049,"DO")</f>
        <v>11</v>
      </c>
      <c r="BB1049" s="1">
        <f>COUNTIFS($T1049:$AX1049,"UPL")</f>
        <v>0</v>
      </c>
      <c r="BC1049" s="42">
        <f>COUNTIFS($T1049:$AX1049,"LWP")</f>
        <v>0</v>
      </c>
      <c r="BD1049" s="42">
        <f>SUM(COUNTIFS($T1049:$AX1049,{"PAT","MAT"}))</f>
        <v>0</v>
      </c>
      <c r="BE1049" s="42">
        <f>COUNTIFS($T1049:$AX1049,"HO")</f>
        <v>0</v>
      </c>
      <c r="BF1049" s="42">
        <f>COUNTIFS($T1049:$AX1049,"NA")</f>
        <v>0</v>
      </c>
      <c r="BG1049" s="42">
        <f>COUNTIFS($T1049:$AX1049,"PL")</f>
        <v>0</v>
      </c>
      <c r="BH1049" s="42">
        <f>COUNTIFS($T1049:$AX1049,"CL")</f>
        <v>3</v>
      </c>
      <c r="BI1049" s="42">
        <f>COUNTIFS($T1049:$AX1049,"BL")</f>
        <v>0</v>
      </c>
      <c r="BJ1049" s="42">
        <f>COUNTIFS($T1049:$AX1049,"CO")</f>
        <v>0</v>
      </c>
      <c r="BK1049" s="42">
        <f t="shared" si="99"/>
        <v>3</v>
      </c>
      <c r="BL1049" s="42">
        <f t="shared" si="100"/>
        <v>0</v>
      </c>
      <c r="BM1049" s="42">
        <f t="shared" si="101"/>
        <v>1</v>
      </c>
      <c r="BN1049" s="42">
        <f>SUM(AY1049:BJ1049)+SUM(COUNTIFS(Q1049:AX1049,{"TERM","RESIGNED"}))</f>
        <v>30.5</v>
      </c>
      <c r="BO1049" s="1" t="s">
        <v>45</v>
      </c>
      <c r="BP1049" s="42" t="s">
        <v>1021</v>
      </c>
      <c r="BQ1049" s="34"/>
    </row>
    <row r="1050" spans="1:69" x14ac:dyDescent="0.25">
      <c r="A1050" s="32">
        <f t="shared" si="102"/>
        <v>1048</v>
      </c>
      <c r="B1050" s="1" t="s">
        <v>172</v>
      </c>
      <c r="C1050" s="1">
        <v>105743</v>
      </c>
      <c r="D1050" s="1">
        <v>105743</v>
      </c>
      <c r="E1050" s="1" t="s">
        <v>946</v>
      </c>
      <c r="F1050" s="34" t="s">
        <v>1276</v>
      </c>
      <c r="G1050" s="34" t="s">
        <v>190</v>
      </c>
      <c r="H1050" s="30">
        <v>45184</v>
      </c>
      <c r="I1050" s="30" t="s">
        <v>39</v>
      </c>
      <c r="J1050" s="30" t="s">
        <v>39</v>
      </c>
      <c r="K1050" s="42">
        <f t="shared" ca="1" si="97"/>
        <v>118</v>
      </c>
      <c r="L1050" s="44" t="str">
        <f t="shared" si="98"/>
        <v>Billable</v>
      </c>
      <c r="M1050" s="34" t="s">
        <v>187</v>
      </c>
      <c r="N1050" s="1" t="s">
        <v>41</v>
      </c>
      <c r="O1050" s="1" t="s">
        <v>42</v>
      </c>
      <c r="P1050" s="1"/>
      <c r="Q1050" s="1"/>
      <c r="R1050" s="1" t="s">
        <v>43</v>
      </c>
      <c r="S1050" s="33" t="s">
        <v>234</v>
      </c>
      <c r="T1050" s="47" t="s">
        <v>965</v>
      </c>
      <c r="U1050" s="47" t="s">
        <v>20</v>
      </c>
      <c r="V1050" s="47" t="s">
        <v>20</v>
      </c>
      <c r="W1050" s="47" t="s">
        <v>965</v>
      </c>
      <c r="X1050" s="47" t="s">
        <v>965</v>
      </c>
      <c r="Y1050" s="47" t="s">
        <v>965</v>
      </c>
      <c r="Z1050" s="47" t="s">
        <v>965</v>
      </c>
      <c r="AA1050" s="47" t="s">
        <v>965</v>
      </c>
      <c r="AB1050" s="47" t="s">
        <v>20</v>
      </c>
      <c r="AC1050" s="47" t="s">
        <v>20</v>
      </c>
      <c r="AD1050" s="47" t="s">
        <v>965</v>
      </c>
      <c r="AE1050" s="47" t="s">
        <v>965</v>
      </c>
      <c r="AF1050" s="47" t="s">
        <v>965</v>
      </c>
      <c r="AG1050" s="47" t="s">
        <v>965</v>
      </c>
      <c r="AH1050" s="47" t="s">
        <v>965</v>
      </c>
      <c r="AI1050" s="47" t="s">
        <v>20</v>
      </c>
      <c r="AJ1050" s="47" t="s">
        <v>20</v>
      </c>
      <c r="AK1050" s="47" t="s">
        <v>965</v>
      </c>
      <c r="AL1050" s="47" t="s">
        <v>965</v>
      </c>
      <c r="AM1050" s="47" t="s">
        <v>965</v>
      </c>
      <c r="AN1050" s="47" t="s">
        <v>965</v>
      </c>
      <c r="AO1050" s="47" t="s">
        <v>967</v>
      </c>
      <c r="AP1050" s="47" t="s">
        <v>20</v>
      </c>
      <c r="AQ1050" s="47" t="s">
        <v>20</v>
      </c>
      <c r="AR1050" s="47" t="s">
        <v>20</v>
      </c>
      <c r="AS1050" s="47" t="s">
        <v>967</v>
      </c>
      <c r="AT1050" s="47" t="s">
        <v>967</v>
      </c>
      <c r="AU1050" s="47" t="s">
        <v>968</v>
      </c>
      <c r="AV1050" s="47" t="s">
        <v>968</v>
      </c>
      <c r="AW1050" s="47" t="s">
        <v>20</v>
      </c>
      <c r="AX1050" s="47" t="s">
        <v>20</v>
      </c>
      <c r="AY1050" s="42">
        <f>COUNTIFS($T1050:$AX1050,"P")</f>
        <v>15</v>
      </c>
      <c r="AZ1050" s="42">
        <f>COUNTIFS($T1050:$AX1050,"HD")/2</f>
        <v>0</v>
      </c>
      <c r="BA1050" s="42">
        <f>COUNTIFS($T1050:$AX1050,"DO")</f>
        <v>11</v>
      </c>
      <c r="BB1050" s="1">
        <f>COUNTIFS($T1050:$AX1050,"UPL")</f>
        <v>0</v>
      </c>
      <c r="BC1050" s="42">
        <f>COUNTIFS($T1050:$AX1050,"LWP")</f>
        <v>0</v>
      </c>
      <c r="BD1050" s="42">
        <f>SUM(COUNTIFS($T1050:$AX1050,{"PAT","MAT"}))</f>
        <v>0</v>
      </c>
      <c r="BE1050" s="42">
        <f>COUNTIFS($T1050:$AX1050,"HO")</f>
        <v>0</v>
      </c>
      <c r="BF1050" s="42">
        <f>COUNTIFS($T1050:$AX1050,"NA")</f>
        <v>0</v>
      </c>
      <c r="BG1050" s="42">
        <f>COUNTIFS($T1050:$AX1050,"PL")</f>
        <v>2</v>
      </c>
      <c r="BH1050" s="42">
        <f>COUNTIFS($T1050:$AX1050,"CL")</f>
        <v>3</v>
      </c>
      <c r="BI1050" s="42">
        <f>COUNTIFS($T1050:$AX1050,"BL")</f>
        <v>0</v>
      </c>
      <c r="BJ1050" s="42">
        <f>COUNTIFS($T1050:$AX1050,"CO")</f>
        <v>0</v>
      </c>
      <c r="BK1050" s="42">
        <f t="shared" si="99"/>
        <v>5</v>
      </c>
      <c r="BL1050" s="42">
        <f t="shared" si="100"/>
        <v>0</v>
      </c>
      <c r="BM1050" s="42">
        <f t="shared" si="101"/>
        <v>1</v>
      </c>
      <c r="BN1050" s="42">
        <f>SUM(AY1050:BJ1050)+SUM(COUNTIFS(Q1050:AX1050,{"TERM","RESIGNED"}))</f>
        <v>31</v>
      </c>
      <c r="BO1050" s="1" t="s">
        <v>45</v>
      </c>
      <c r="BP1050" s="42" t="s">
        <v>1020</v>
      </c>
      <c r="BQ1050" s="34"/>
    </row>
    <row r="1051" spans="1:69" x14ac:dyDescent="0.25">
      <c r="A1051" s="32">
        <f t="shared" si="102"/>
        <v>1049</v>
      </c>
      <c r="B1051" s="1" t="s">
        <v>172</v>
      </c>
      <c r="C1051" s="1">
        <v>105750</v>
      </c>
      <c r="D1051" s="1">
        <v>105750</v>
      </c>
      <c r="E1051" s="1" t="s">
        <v>946</v>
      </c>
      <c r="F1051" s="34" t="s">
        <v>1277</v>
      </c>
      <c r="G1051" s="34" t="s">
        <v>190</v>
      </c>
      <c r="H1051" s="30">
        <v>45184</v>
      </c>
      <c r="I1051" s="30" t="s">
        <v>39</v>
      </c>
      <c r="J1051" s="30" t="s">
        <v>39</v>
      </c>
      <c r="K1051" s="42">
        <f t="shared" ca="1" si="97"/>
        <v>118</v>
      </c>
      <c r="L1051" s="44" t="str">
        <f t="shared" si="98"/>
        <v>Billable</v>
      </c>
      <c r="M1051" s="34" t="s">
        <v>187</v>
      </c>
      <c r="N1051" s="1" t="s">
        <v>41</v>
      </c>
      <c r="O1051" s="1" t="s">
        <v>42</v>
      </c>
      <c r="P1051" s="1"/>
      <c r="Q1051" s="1"/>
      <c r="R1051" s="1" t="s">
        <v>43</v>
      </c>
      <c r="S1051" s="33" t="s">
        <v>443</v>
      </c>
      <c r="T1051" s="47" t="s">
        <v>966</v>
      </c>
      <c r="U1051" s="47" t="s">
        <v>20</v>
      </c>
      <c r="V1051" s="47" t="s">
        <v>20</v>
      </c>
      <c r="W1051" s="47" t="s">
        <v>22</v>
      </c>
      <c r="X1051" s="47" t="s">
        <v>22</v>
      </c>
      <c r="Y1051" s="47" t="s">
        <v>22</v>
      </c>
      <c r="Z1051" s="47" t="s">
        <v>22</v>
      </c>
      <c r="AA1051" s="47" t="s">
        <v>965</v>
      </c>
      <c r="AB1051" s="47" t="s">
        <v>20</v>
      </c>
      <c r="AC1051" s="47" t="s">
        <v>20</v>
      </c>
      <c r="AD1051" s="47" t="s">
        <v>965</v>
      </c>
      <c r="AE1051" s="47" t="s">
        <v>965</v>
      </c>
      <c r="AF1051" s="47" t="s">
        <v>22</v>
      </c>
      <c r="AG1051" s="47" t="s">
        <v>965</v>
      </c>
      <c r="AH1051" s="47" t="s">
        <v>965</v>
      </c>
      <c r="AI1051" s="47" t="s">
        <v>20</v>
      </c>
      <c r="AJ1051" s="47" t="s">
        <v>20</v>
      </c>
      <c r="AK1051" s="47" t="s">
        <v>965</v>
      </c>
      <c r="AL1051" s="47" t="s">
        <v>965</v>
      </c>
      <c r="AM1051" s="47" t="s">
        <v>965</v>
      </c>
      <c r="AN1051" s="47" t="s">
        <v>965</v>
      </c>
      <c r="AO1051" s="47" t="s">
        <v>965</v>
      </c>
      <c r="AP1051" s="47" t="s">
        <v>20</v>
      </c>
      <c r="AQ1051" s="47" t="s">
        <v>20</v>
      </c>
      <c r="AR1051" s="47" t="s">
        <v>20</v>
      </c>
      <c r="AS1051" s="47" t="s">
        <v>965</v>
      </c>
      <c r="AT1051" s="47" t="s">
        <v>965</v>
      </c>
      <c r="AU1051" s="47" t="s">
        <v>967</v>
      </c>
      <c r="AV1051" s="47" t="s">
        <v>967</v>
      </c>
      <c r="AW1051" s="47" t="s">
        <v>20</v>
      </c>
      <c r="AX1051" s="47" t="s">
        <v>20</v>
      </c>
      <c r="AY1051" s="42">
        <f>COUNTIFS($T1051:$AX1051,"P")</f>
        <v>12</v>
      </c>
      <c r="AZ1051" s="42">
        <f>COUNTIFS($T1051:$AX1051,"HD")/2</f>
        <v>0.5</v>
      </c>
      <c r="BA1051" s="42">
        <f>COUNTIFS($T1051:$AX1051,"DO")</f>
        <v>11</v>
      </c>
      <c r="BB1051" s="1">
        <f>COUNTIFS($T1051:$AX1051,"UPL")</f>
        <v>0</v>
      </c>
      <c r="BC1051" s="42">
        <f>COUNTIFS($T1051:$AX1051,"LWP")</f>
        <v>5</v>
      </c>
      <c r="BD1051" s="42">
        <f>SUM(COUNTIFS($T1051:$AX1051,{"PAT","MAT"}))</f>
        <v>0</v>
      </c>
      <c r="BE1051" s="42">
        <f>COUNTIFS($T1051:$AX1051,"HO")</f>
        <v>0</v>
      </c>
      <c r="BF1051" s="42">
        <f>COUNTIFS($T1051:$AX1051,"NA")</f>
        <v>0</v>
      </c>
      <c r="BG1051" s="42">
        <f>COUNTIFS($T1051:$AX1051,"PL")</f>
        <v>0</v>
      </c>
      <c r="BH1051" s="42">
        <f>COUNTIFS($T1051:$AX1051,"CL")</f>
        <v>2</v>
      </c>
      <c r="BI1051" s="42">
        <f>COUNTIFS($T1051:$AX1051,"BL")</f>
        <v>0</v>
      </c>
      <c r="BJ1051" s="42">
        <f>COUNTIFS($T1051:$AX1051,"CO")</f>
        <v>0</v>
      </c>
      <c r="BK1051" s="42">
        <f t="shared" si="99"/>
        <v>2</v>
      </c>
      <c r="BL1051" s="42">
        <f t="shared" si="100"/>
        <v>0</v>
      </c>
      <c r="BM1051" s="42">
        <f t="shared" si="101"/>
        <v>0</v>
      </c>
      <c r="BN1051" s="42">
        <f>SUM(AY1051:BJ1051)+SUM(COUNTIFS(Q1051:AX1051,{"TERM","RESIGNED"}))</f>
        <v>30.5</v>
      </c>
      <c r="BO1051" s="1" t="s">
        <v>45</v>
      </c>
      <c r="BP1051" s="42" t="s">
        <v>1018</v>
      </c>
      <c r="BQ1051" s="34"/>
    </row>
    <row r="1052" spans="1:69" x14ac:dyDescent="0.25">
      <c r="A1052" s="32">
        <f t="shared" si="102"/>
        <v>1050</v>
      </c>
      <c r="B1052" s="1" t="s">
        <v>172</v>
      </c>
      <c r="C1052" s="1">
        <v>105752</v>
      </c>
      <c r="D1052" s="1">
        <v>105752</v>
      </c>
      <c r="E1052" s="1" t="s">
        <v>946</v>
      </c>
      <c r="F1052" s="34" t="s">
        <v>1278</v>
      </c>
      <c r="G1052" s="34" t="s">
        <v>123</v>
      </c>
      <c r="H1052" s="30">
        <v>45184</v>
      </c>
      <c r="I1052" s="30" t="s">
        <v>39</v>
      </c>
      <c r="J1052" s="30" t="s">
        <v>39</v>
      </c>
      <c r="K1052" s="42">
        <f t="shared" ca="1" si="97"/>
        <v>118</v>
      </c>
      <c r="L1052" s="44" t="str">
        <f t="shared" si="98"/>
        <v>Billable</v>
      </c>
      <c r="M1052" s="34" t="s">
        <v>124</v>
      </c>
      <c r="N1052" s="1" t="s">
        <v>41</v>
      </c>
      <c r="O1052" s="1" t="s">
        <v>42</v>
      </c>
      <c r="P1052" s="1"/>
      <c r="Q1052" s="1"/>
      <c r="R1052" s="1" t="s">
        <v>43</v>
      </c>
      <c r="S1052" s="33" t="s">
        <v>66</v>
      </c>
      <c r="T1052" s="47" t="s">
        <v>965</v>
      </c>
      <c r="U1052" s="47" t="s">
        <v>20</v>
      </c>
      <c r="V1052" s="47" t="s">
        <v>20</v>
      </c>
      <c r="W1052" s="47" t="s">
        <v>965</v>
      </c>
      <c r="X1052" s="47" t="s">
        <v>965</v>
      </c>
      <c r="Y1052" s="47" t="s">
        <v>22</v>
      </c>
      <c r="Z1052" s="47" t="s">
        <v>965</v>
      </c>
      <c r="AA1052" s="47" t="s">
        <v>965</v>
      </c>
      <c r="AB1052" s="47" t="s">
        <v>20</v>
      </c>
      <c r="AC1052" s="47" t="s">
        <v>20</v>
      </c>
      <c r="AD1052" s="47" t="s">
        <v>965</v>
      </c>
      <c r="AE1052" s="47" t="s">
        <v>21</v>
      </c>
      <c r="AF1052" s="47" t="s">
        <v>965</v>
      </c>
      <c r="AG1052" s="47" t="s">
        <v>965</v>
      </c>
      <c r="AH1052" s="47" t="s">
        <v>965</v>
      </c>
      <c r="AI1052" s="47" t="s">
        <v>20</v>
      </c>
      <c r="AJ1052" s="47" t="s">
        <v>20</v>
      </c>
      <c r="AK1052" s="47" t="s">
        <v>965</v>
      </c>
      <c r="AL1052" s="47" t="s">
        <v>965</v>
      </c>
      <c r="AM1052" s="47" t="s">
        <v>965</v>
      </c>
      <c r="AN1052" s="47" t="s">
        <v>965</v>
      </c>
      <c r="AO1052" s="47" t="s">
        <v>965</v>
      </c>
      <c r="AP1052" s="47" t="s">
        <v>20</v>
      </c>
      <c r="AQ1052" s="47" t="s">
        <v>20</v>
      </c>
      <c r="AR1052" s="47" t="s">
        <v>20</v>
      </c>
      <c r="AS1052" s="47" t="s">
        <v>965</v>
      </c>
      <c r="AT1052" s="47" t="s">
        <v>965</v>
      </c>
      <c r="AU1052" s="47" t="s">
        <v>967</v>
      </c>
      <c r="AV1052" s="47" t="s">
        <v>967</v>
      </c>
      <c r="AW1052" s="47" t="s">
        <v>20</v>
      </c>
      <c r="AX1052" s="47" t="s">
        <v>20</v>
      </c>
      <c r="AY1052" s="42">
        <f>COUNTIFS($T1052:$AX1052,"P")</f>
        <v>16</v>
      </c>
      <c r="AZ1052" s="42">
        <f>COUNTIFS($T1052:$AX1052,"HD")/2</f>
        <v>0</v>
      </c>
      <c r="BA1052" s="42">
        <f>COUNTIFS($T1052:$AX1052,"DO")</f>
        <v>11</v>
      </c>
      <c r="BB1052" s="1">
        <f>COUNTIFS($T1052:$AX1052,"UPL")</f>
        <v>1</v>
      </c>
      <c r="BC1052" s="42">
        <f>COUNTIFS($T1052:$AX1052,"LWP")</f>
        <v>1</v>
      </c>
      <c r="BD1052" s="42">
        <f>SUM(COUNTIFS($T1052:$AX1052,{"PAT","MAT"}))</f>
        <v>0</v>
      </c>
      <c r="BE1052" s="42">
        <f>COUNTIFS($T1052:$AX1052,"HO")</f>
        <v>0</v>
      </c>
      <c r="BF1052" s="42">
        <f>COUNTIFS($T1052:$AX1052,"NA")</f>
        <v>0</v>
      </c>
      <c r="BG1052" s="42">
        <f>COUNTIFS($T1052:$AX1052,"PL")</f>
        <v>0</v>
      </c>
      <c r="BH1052" s="42">
        <f>COUNTIFS($T1052:$AX1052,"CL")</f>
        <v>2</v>
      </c>
      <c r="BI1052" s="42">
        <f>COUNTIFS($T1052:$AX1052,"BL")</f>
        <v>0</v>
      </c>
      <c r="BJ1052" s="42">
        <f>COUNTIFS($T1052:$AX1052,"CO")</f>
        <v>0</v>
      </c>
      <c r="BK1052" s="42">
        <f t="shared" si="99"/>
        <v>2</v>
      </c>
      <c r="BL1052" s="42">
        <f t="shared" si="100"/>
        <v>0</v>
      </c>
      <c r="BM1052" s="42">
        <f t="shared" si="101"/>
        <v>1</v>
      </c>
      <c r="BN1052" s="42">
        <f>SUM(AY1052:BJ1052)+SUM(COUNTIFS(Q1052:AX1052,{"TERM","RESIGNED"}))</f>
        <v>31</v>
      </c>
      <c r="BO1052" s="1" t="s">
        <v>45</v>
      </c>
      <c r="BP1052" s="42" t="s">
        <v>1018</v>
      </c>
      <c r="BQ1052" s="34"/>
    </row>
    <row r="1053" spans="1:69" x14ac:dyDescent="0.25">
      <c r="A1053" s="32">
        <f t="shared" si="102"/>
        <v>1051</v>
      </c>
      <c r="B1053" s="1" t="s">
        <v>172</v>
      </c>
      <c r="C1053" s="1">
        <v>105757</v>
      </c>
      <c r="D1053" s="1">
        <v>105757</v>
      </c>
      <c r="E1053" s="1" t="s">
        <v>946</v>
      </c>
      <c r="F1053" s="34" t="s">
        <v>1279</v>
      </c>
      <c r="G1053" s="34" t="s">
        <v>123</v>
      </c>
      <c r="H1053" s="30">
        <v>45184</v>
      </c>
      <c r="I1053" s="30" t="s">
        <v>39</v>
      </c>
      <c r="J1053" s="30" t="s">
        <v>39</v>
      </c>
      <c r="K1053" s="42">
        <f t="shared" ca="1" si="97"/>
        <v>118</v>
      </c>
      <c r="L1053" s="44" t="str">
        <f t="shared" si="98"/>
        <v>Billable</v>
      </c>
      <c r="M1053" s="34" t="s">
        <v>124</v>
      </c>
      <c r="N1053" s="1" t="s">
        <v>41</v>
      </c>
      <c r="O1053" s="1" t="s">
        <v>42</v>
      </c>
      <c r="P1053" s="1"/>
      <c r="Q1053" s="1"/>
      <c r="R1053" s="1" t="s">
        <v>43</v>
      </c>
      <c r="S1053" s="33" t="s">
        <v>364</v>
      </c>
      <c r="T1053" s="47" t="s">
        <v>966</v>
      </c>
      <c r="U1053" s="47" t="s">
        <v>20</v>
      </c>
      <c r="V1053" s="47" t="s">
        <v>20</v>
      </c>
      <c r="W1053" s="47" t="s">
        <v>965</v>
      </c>
      <c r="X1053" s="47" t="s">
        <v>965</v>
      </c>
      <c r="Y1053" s="47" t="s">
        <v>965</v>
      </c>
      <c r="Z1053" s="47" t="s">
        <v>965</v>
      </c>
      <c r="AA1053" s="47" t="s">
        <v>965</v>
      </c>
      <c r="AB1053" s="47" t="s">
        <v>20</v>
      </c>
      <c r="AC1053" s="47" t="s">
        <v>20</v>
      </c>
      <c r="AD1053" s="47" t="s">
        <v>965</v>
      </c>
      <c r="AE1053" s="47" t="s">
        <v>965</v>
      </c>
      <c r="AF1053" s="47" t="s">
        <v>965</v>
      </c>
      <c r="AG1053" s="47" t="s">
        <v>965</v>
      </c>
      <c r="AH1053" s="47" t="s">
        <v>965</v>
      </c>
      <c r="AI1053" s="47" t="s">
        <v>20</v>
      </c>
      <c r="AJ1053" s="47" t="s">
        <v>20</v>
      </c>
      <c r="AK1053" s="47" t="s">
        <v>965</v>
      </c>
      <c r="AL1053" s="47" t="s">
        <v>965</v>
      </c>
      <c r="AM1053" s="47" t="s">
        <v>965</v>
      </c>
      <c r="AN1053" s="47" t="s">
        <v>965</v>
      </c>
      <c r="AO1053" s="47" t="s">
        <v>965</v>
      </c>
      <c r="AP1053" s="47" t="s">
        <v>20</v>
      </c>
      <c r="AQ1053" s="47" t="s">
        <v>20</v>
      </c>
      <c r="AR1053" s="47" t="s">
        <v>20</v>
      </c>
      <c r="AS1053" s="47" t="s">
        <v>967</v>
      </c>
      <c r="AT1053" s="47" t="s">
        <v>967</v>
      </c>
      <c r="AU1053" s="47" t="s">
        <v>968</v>
      </c>
      <c r="AV1053" s="47" t="s">
        <v>968</v>
      </c>
      <c r="AW1053" s="47" t="s">
        <v>20</v>
      </c>
      <c r="AX1053" s="47" t="s">
        <v>20</v>
      </c>
      <c r="AY1053" s="42">
        <f>COUNTIFS($T1053:$AX1053,"P")</f>
        <v>15</v>
      </c>
      <c r="AZ1053" s="42">
        <f>COUNTIFS($T1053:$AX1053,"HD")/2</f>
        <v>0.5</v>
      </c>
      <c r="BA1053" s="42">
        <f>COUNTIFS($T1053:$AX1053,"DO")</f>
        <v>11</v>
      </c>
      <c r="BB1053" s="1">
        <f>COUNTIFS($T1053:$AX1053,"UPL")</f>
        <v>0</v>
      </c>
      <c r="BC1053" s="42">
        <f>COUNTIFS($T1053:$AX1053,"LWP")</f>
        <v>0</v>
      </c>
      <c r="BD1053" s="42">
        <f>SUM(COUNTIFS($T1053:$AX1053,{"PAT","MAT"}))</f>
        <v>0</v>
      </c>
      <c r="BE1053" s="42">
        <f>COUNTIFS($T1053:$AX1053,"HO")</f>
        <v>0</v>
      </c>
      <c r="BF1053" s="42">
        <f>COUNTIFS($T1053:$AX1053,"NA")</f>
        <v>0</v>
      </c>
      <c r="BG1053" s="42">
        <f>COUNTIFS($T1053:$AX1053,"PL")</f>
        <v>2</v>
      </c>
      <c r="BH1053" s="42">
        <f>COUNTIFS($T1053:$AX1053,"CL")</f>
        <v>2</v>
      </c>
      <c r="BI1053" s="42">
        <f>COUNTIFS($T1053:$AX1053,"BL")</f>
        <v>0</v>
      </c>
      <c r="BJ1053" s="42">
        <f>COUNTIFS($T1053:$AX1053,"CO")</f>
        <v>0</v>
      </c>
      <c r="BK1053" s="42">
        <f t="shared" si="99"/>
        <v>4</v>
      </c>
      <c r="BL1053" s="42">
        <f t="shared" si="100"/>
        <v>0</v>
      </c>
      <c r="BM1053" s="42">
        <f t="shared" si="101"/>
        <v>1</v>
      </c>
      <c r="BN1053" s="42">
        <f>SUM(AY1053:BJ1053)+SUM(COUNTIFS(Q1053:AX1053,{"TERM","RESIGNED"}))</f>
        <v>30.5</v>
      </c>
      <c r="BO1053" s="1" t="s">
        <v>45</v>
      </c>
      <c r="BP1053" s="42" t="s">
        <v>1018</v>
      </c>
      <c r="BQ1053" s="34"/>
    </row>
    <row r="1054" spans="1:69" x14ac:dyDescent="0.25">
      <c r="A1054" s="32">
        <f t="shared" si="102"/>
        <v>1052</v>
      </c>
      <c r="B1054" s="1" t="s">
        <v>172</v>
      </c>
      <c r="C1054" s="1">
        <v>105765</v>
      </c>
      <c r="D1054" s="1">
        <v>105765</v>
      </c>
      <c r="E1054" s="1" t="s">
        <v>946</v>
      </c>
      <c r="F1054" s="34" t="s">
        <v>1280</v>
      </c>
      <c r="G1054" s="34" t="s">
        <v>123</v>
      </c>
      <c r="H1054" s="30">
        <v>45184</v>
      </c>
      <c r="I1054" s="30" t="s">
        <v>39</v>
      </c>
      <c r="J1054" s="30" t="s">
        <v>39</v>
      </c>
      <c r="K1054" s="42">
        <f t="shared" ca="1" si="97"/>
        <v>118</v>
      </c>
      <c r="L1054" s="44" t="str">
        <f t="shared" si="98"/>
        <v>Billable</v>
      </c>
      <c r="M1054" s="34" t="s">
        <v>124</v>
      </c>
      <c r="N1054" s="1" t="s">
        <v>41</v>
      </c>
      <c r="O1054" s="1" t="s">
        <v>42</v>
      </c>
      <c r="P1054" s="1"/>
      <c r="Q1054" s="1"/>
      <c r="R1054" s="1" t="s">
        <v>43</v>
      </c>
      <c r="S1054" s="33" t="s">
        <v>364</v>
      </c>
      <c r="T1054" s="47" t="s">
        <v>965</v>
      </c>
      <c r="U1054" s="47" t="s">
        <v>20</v>
      </c>
      <c r="V1054" s="47" t="s">
        <v>20</v>
      </c>
      <c r="W1054" s="47" t="s">
        <v>965</v>
      </c>
      <c r="X1054" s="47" t="s">
        <v>965</v>
      </c>
      <c r="Y1054" s="47" t="s">
        <v>965</v>
      </c>
      <c r="Z1054" s="47" t="s">
        <v>965</v>
      </c>
      <c r="AA1054" s="47" t="s">
        <v>965</v>
      </c>
      <c r="AB1054" s="47" t="s">
        <v>20</v>
      </c>
      <c r="AC1054" s="47" t="s">
        <v>20</v>
      </c>
      <c r="AD1054" s="47" t="s">
        <v>965</v>
      </c>
      <c r="AE1054" s="47" t="s">
        <v>22</v>
      </c>
      <c r="AF1054" s="47" t="s">
        <v>965</v>
      </c>
      <c r="AG1054" s="47" t="s">
        <v>965</v>
      </c>
      <c r="AH1054" s="47" t="s">
        <v>965</v>
      </c>
      <c r="AI1054" s="47" t="s">
        <v>20</v>
      </c>
      <c r="AJ1054" s="47" t="s">
        <v>20</v>
      </c>
      <c r="AK1054" s="47" t="s">
        <v>965</v>
      </c>
      <c r="AL1054" s="47" t="s">
        <v>965</v>
      </c>
      <c r="AM1054" s="47" t="s">
        <v>965</v>
      </c>
      <c r="AN1054" s="47" t="s">
        <v>967</v>
      </c>
      <c r="AO1054" s="47" t="s">
        <v>967</v>
      </c>
      <c r="AP1054" s="47" t="s">
        <v>20</v>
      </c>
      <c r="AQ1054" s="47" t="s">
        <v>20</v>
      </c>
      <c r="AR1054" s="47" t="s">
        <v>20</v>
      </c>
      <c r="AS1054" s="47" t="s">
        <v>965</v>
      </c>
      <c r="AT1054" s="47" t="s">
        <v>965</v>
      </c>
      <c r="AU1054" s="47" t="s">
        <v>965</v>
      </c>
      <c r="AV1054" s="47" t="s">
        <v>967</v>
      </c>
      <c r="AW1054" s="47" t="s">
        <v>20</v>
      </c>
      <c r="AX1054" s="47" t="s">
        <v>20</v>
      </c>
      <c r="AY1054" s="42">
        <f>COUNTIFS($T1054:$AX1054,"P")</f>
        <v>16</v>
      </c>
      <c r="AZ1054" s="42">
        <f>COUNTIFS($T1054:$AX1054,"HD")/2</f>
        <v>0</v>
      </c>
      <c r="BA1054" s="42">
        <f>COUNTIFS($T1054:$AX1054,"DO")</f>
        <v>11</v>
      </c>
      <c r="BB1054" s="1">
        <f>COUNTIFS($T1054:$AX1054,"UPL")</f>
        <v>0</v>
      </c>
      <c r="BC1054" s="42">
        <f>COUNTIFS($T1054:$AX1054,"LWP")</f>
        <v>1</v>
      </c>
      <c r="BD1054" s="42">
        <f>SUM(COUNTIFS($T1054:$AX1054,{"PAT","MAT"}))</f>
        <v>0</v>
      </c>
      <c r="BE1054" s="42">
        <f>COUNTIFS($T1054:$AX1054,"HO")</f>
        <v>0</v>
      </c>
      <c r="BF1054" s="42">
        <f>COUNTIFS($T1054:$AX1054,"NA")</f>
        <v>0</v>
      </c>
      <c r="BG1054" s="42">
        <f>COUNTIFS($T1054:$AX1054,"PL")</f>
        <v>0</v>
      </c>
      <c r="BH1054" s="42">
        <f>COUNTIFS($T1054:$AX1054,"CL")</f>
        <v>3</v>
      </c>
      <c r="BI1054" s="42">
        <f>COUNTIFS($T1054:$AX1054,"BL")</f>
        <v>0</v>
      </c>
      <c r="BJ1054" s="42">
        <f>COUNTIFS($T1054:$AX1054,"CO")</f>
        <v>0</v>
      </c>
      <c r="BK1054" s="42">
        <f t="shared" si="99"/>
        <v>3</v>
      </c>
      <c r="BL1054" s="42">
        <f t="shared" si="100"/>
        <v>0</v>
      </c>
      <c r="BM1054" s="42">
        <f t="shared" si="101"/>
        <v>1</v>
      </c>
      <c r="BN1054" s="42">
        <f>SUM(AY1054:BJ1054)+SUM(COUNTIFS(Q1054:AX1054,{"TERM","RESIGNED"}))</f>
        <v>31</v>
      </c>
      <c r="BO1054" s="1" t="s">
        <v>45</v>
      </c>
      <c r="BP1054" s="42" t="s">
        <v>1018</v>
      </c>
      <c r="BQ1054" s="34"/>
    </row>
    <row r="1055" spans="1:69" x14ac:dyDescent="0.25">
      <c r="A1055" s="32">
        <f t="shared" si="102"/>
        <v>1053</v>
      </c>
      <c r="B1055" s="1" t="s">
        <v>172</v>
      </c>
      <c r="C1055" s="1">
        <v>105767</v>
      </c>
      <c r="D1055" s="1">
        <v>105767</v>
      </c>
      <c r="E1055" s="1" t="s">
        <v>946</v>
      </c>
      <c r="F1055" s="34" t="s">
        <v>1281</v>
      </c>
      <c r="G1055" s="34" t="s">
        <v>123</v>
      </c>
      <c r="H1055" s="30">
        <v>45184</v>
      </c>
      <c r="I1055" s="30" t="s">
        <v>39</v>
      </c>
      <c r="J1055" s="30" t="s">
        <v>39</v>
      </c>
      <c r="K1055" s="42">
        <f t="shared" ca="1" si="97"/>
        <v>118</v>
      </c>
      <c r="L1055" s="44" t="str">
        <f t="shared" si="98"/>
        <v>Billable</v>
      </c>
      <c r="M1055" s="34" t="s">
        <v>124</v>
      </c>
      <c r="N1055" s="1" t="s">
        <v>41</v>
      </c>
      <c r="O1055" s="1" t="s">
        <v>42</v>
      </c>
      <c r="P1055" s="1"/>
      <c r="Q1055" s="1"/>
      <c r="R1055" s="1" t="s">
        <v>43</v>
      </c>
      <c r="S1055" s="33" t="s">
        <v>66</v>
      </c>
      <c r="T1055" s="47" t="s">
        <v>965</v>
      </c>
      <c r="U1055" s="47" t="s">
        <v>20</v>
      </c>
      <c r="V1055" s="47" t="s">
        <v>20</v>
      </c>
      <c r="W1055" s="47" t="s">
        <v>965</v>
      </c>
      <c r="X1055" s="47" t="s">
        <v>965</v>
      </c>
      <c r="Y1055" s="47" t="s">
        <v>22</v>
      </c>
      <c r="Z1055" s="47" t="s">
        <v>965</v>
      </c>
      <c r="AA1055" s="47" t="s">
        <v>965</v>
      </c>
      <c r="AB1055" s="47" t="s">
        <v>20</v>
      </c>
      <c r="AC1055" s="47" t="s">
        <v>20</v>
      </c>
      <c r="AD1055" s="47" t="s">
        <v>965</v>
      </c>
      <c r="AE1055" s="47" t="s">
        <v>965</v>
      </c>
      <c r="AF1055" s="47" t="s">
        <v>965</v>
      </c>
      <c r="AG1055" s="47" t="s">
        <v>965</v>
      </c>
      <c r="AH1055" s="47" t="s">
        <v>965</v>
      </c>
      <c r="AI1055" s="47" t="s">
        <v>20</v>
      </c>
      <c r="AJ1055" s="47" t="s">
        <v>20</v>
      </c>
      <c r="AK1055" s="47" t="s">
        <v>965</v>
      </c>
      <c r="AL1055" s="47" t="s">
        <v>965</v>
      </c>
      <c r="AM1055" s="47" t="s">
        <v>965</v>
      </c>
      <c r="AN1055" s="47" t="s">
        <v>965</v>
      </c>
      <c r="AO1055" s="47" t="s">
        <v>965</v>
      </c>
      <c r="AP1055" s="47" t="s">
        <v>20</v>
      </c>
      <c r="AQ1055" s="47" t="s">
        <v>20</v>
      </c>
      <c r="AR1055" s="47" t="s">
        <v>20</v>
      </c>
      <c r="AS1055" s="47" t="s">
        <v>967</v>
      </c>
      <c r="AT1055" s="47" t="s">
        <v>967</v>
      </c>
      <c r="AU1055" s="47" t="s">
        <v>965</v>
      </c>
      <c r="AV1055" s="47" t="s">
        <v>21</v>
      </c>
      <c r="AW1055" s="47" t="s">
        <v>20</v>
      </c>
      <c r="AX1055" s="47" t="s">
        <v>20</v>
      </c>
      <c r="AY1055" s="42">
        <f>COUNTIFS($T1055:$AX1055,"P")</f>
        <v>16</v>
      </c>
      <c r="AZ1055" s="42">
        <f>COUNTIFS($T1055:$AX1055,"HD")/2</f>
        <v>0</v>
      </c>
      <c r="BA1055" s="42">
        <f>COUNTIFS($T1055:$AX1055,"DO")</f>
        <v>11</v>
      </c>
      <c r="BB1055" s="1">
        <f>COUNTIFS($T1055:$AX1055,"UPL")</f>
        <v>1</v>
      </c>
      <c r="BC1055" s="42">
        <f>COUNTIFS($T1055:$AX1055,"LWP")</f>
        <v>1</v>
      </c>
      <c r="BD1055" s="42">
        <f>SUM(COUNTIFS($T1055:$AX1055,{"PAT","MAT"}))</f>
        <v>0</v>
      </c>
      <c r="BE1055" s="42">
        <f>COUNTIFS($T1055:$AX1055,"HO")</f>
        <v>0</v>
      </c>
      <c r="BF1055" s="42">
        <f>COUNTIFS($T1055:$AX1055,"NA")</f>
        <v>0</v>
      </c>
      <c r="BG1055" s="42">
        <f>COUNTIFS($T1055:$AX1055,"PL")</f>
        <v>0</v>
      </c>
      <c r="BH1055" s="42">
        <f>COUNTIFS($T1055:$AX1055,"CL")</f>
        <v>2</v>
      </c>
      <c r="BI1055" s="42">
        <f>COUNTIFS($T1055:$AX1055,"BL")</f>
        <v>0</v>
      </c>
      <c r="BJ1055" s="42">
        <f>COUNTIFS($T1055:$AX1055,"CO")</f>
        <v>0</v>
      </c>
      <c r="BK1055" s="42">
        <f t="shared" si="99"/>
        <v>2</v>
      </c>
      <c r="BL1055" s="42">
        <f t="shared" si="100"/>
        <v>0</v>
      </c>
      <c r="BM1055" s="42">
        <f t="shared" si="101"/>
        <v>1</v>
      </c>
      <c r="BN1055" s="42">
        <f>SUM(AY1055:BJ1055)+SUM(COUNTIFS(Q1055:AX1055,{"TERM","RESIGNED"}))</f>
        <v>31</v>
      </c>
      <c r="BO1055" s="1" t="s">
        <v>45</v>
      </c>
      <c r="BP1055" s="42" t="s">
        <v>1018</v>
      </c>
      <c r="BQ1055" s="34"/>
    </row>
    <row r="1056" spans="1:69" x14ac:dyDescent="0.25">
      <c r="A1056" s="32">
        <f t="shared" si="102"/>
        <v>1054</v>
      </c>
      <c r="B1056" s="1" t="s">
        <v>172</v>
      </c>
      <c r="C1056" s="1">
        <v>105775</v>
      </c>
      <c r="D1056" s="1">
        <v>105775</v>
      </c>
      <c r="E1056" s="1" t="s">
        <v>946</v>
      </c>
      <c r="F1056" s="34" t="s">
        <v>1283</v>
      </c>
      <c r="G1056" s="34" t="s">
        <v>123</v>
      </c>
      <c r="H1056" s="30">
        <v>45190</v>
      </c>
      <c r="I1056" s="30" t="s">
        <v>39</v>
      </c>
      <c r="J1056" s="30" t="s">
        <v>39</v>
      </c>
      <c r="K1056" s="42">
        <f t="shared" ca="1" si="97"/>
        <v>112</v>
      </c>
      <c r="L1056" s="44" t="str">
        <f t="shared" si="98"/>
        <v>Billable</v>
      </c>
      <c r="M1056" s="34" t="s">
        <v>124</v>
      </c>
      <c r="N1056" s="1" t="s">
        <v>41</v>
      </c>
      <c r="O1056" s="1" t="s">
        <v>42</v>
      </c>
      <c r="P1056" s="1"/>
      <c r="Q1056" s="1"/>
      <c r="R1056" s="1" t="s">
        <v>43</v>
      </c>
      <c r="S1056" s="33" t="s">
        <v>66</v>
      </c>
      <c r="T1056" s="47" t="s">
        <v>965</v>
      </c>
      <c r="U1056" s="47" t="s">
        <v>20</v>
      </c>
      <c r="V1056" s="47" t="s">
        <v>20</v>
      </c>
      <c r="W1056" s="47" t="s">
        <v>965</v>
      </c>
      <c r="X1056" s="47" t="s">
        <v>965</v>
      </c>
      <c r="Y1056" s="47" t="s">
        <v>965</v>
      </c>
      <c r="Z1056" s="47" t="s">
        <v>965</v>
      </c>
      <c r="AA1056" s="47" t="s">
        <v>965</v>
      </c>
      <c r="AB1056" s="47" t="s">
        <v>20</v>
      </c>
      <c r="AC1056" s="47" t="s">
        <v>20</v>
      </c>
      <c r="AD1056" s="47" t="s">
        <v>965</v>
      </c>
      <c r="AE1056" s="47" t="s">
        <v>965</v>
      </c>
      <c r="AF1056" s="47" t="s">
        <v>22</v>
      </c>
      <c r="AG1056" s="47" t="s">
        <v>22</v>
      </c>
      <c r="AH1056" s="47" t="s">
        <v>21</v>
      </c>
      <c r="AI1056" s="47" t="s">
        <v>20</v>
      </c>
      <c r="AJ1056" s="47" t="s">
        <v>20</v>
      </c>
      <c r="AK1056" s="47" t="s">
        <v>965</v>
      </c>
      <c r="AL1056" s="47" t="s">
        <v>965</v>
      </c>
      <c r="AM1056" s="47" t="s">
        <v>965</v>
      </c>
      <c r="AN1056" s="47" t="s">
        <v>965</v>
      </c>
      <c r="AO1056" s="47" t="s">
        <v>965</v>
      </c>
      <c r="AP1056" s="47" t="s">
        <v>20</v>
      </c>
      <c r="AQ1056" s="47" t="s">
        <v>20</v>
      </c>
      <c r="AR1056" s="47" t="s">
        <v>20</v>
      </c>
      <c r="AS1056" s="47" t="s">
        <v>965</v>
      </c>
      <c r="AT1056" s="47" t="s">
        <v>965</v>
      </c>
      <c r="AU1056" s="47" t="s">
        <v>967</v>
      </c>
      <c r="AV1056" s="47" t="s">
        <v>967</v>
      </c>
      <c r="AW1056" s="47" t="s">
        <v>20</v>
      </c>
      <c r="AX1056" s="47" t="s">
        <v>20</v>
      </c>
      <c r="AY1056" s="42">
        <f>COUNTIFS($T1056:$AX1056,"P")</f>
        <v>15</v>
      </c>
      <c r="AZ1056" s="42">
        <f>COUNTIFS($T1056:$AX1056,"HD")/2</f>
        <v>0</v>
      </c>
      <c r="BA1056" s="42">
        <f>COUNTIFS($T1056:$AX1056,"DO")</f>
        <v>11</v>
      </c>
      <c r="BB1056" s="1">
        <f>COUNTIFS($T1056:$AX1056,"UPL")</f>
        <v>1</v>
      </c>
      <c r="BC1056" s="42">
        <f>COUNTIFS($T1056:$AX1056,"LWP")</f>
        <v>2</v>
      </c>
      <c r="BD1056" s="42">
        <f>SUM(COUNTIFS($T1056:$AX1056,{"PAT","MAT"}))</f>
        <v>0</v>
      </c>
      <c r="BE1056" s="42">
        <f>COUNTIFS($T1056:$AX1056,"HO")</f>
        <v>0</v>
      </c>
      <c r="BF1056" s="42">
        <f>COUNTIFS($T1056:$AX1056,"NA")</f>
        <v>0</v>
      </c>
      <c r="BG1056" s="42">
        <f>COUNTIFS($T1056:$AX1056,"PL")</f>
        <v>0</v>
      </c>
      <c r="BH1056" s="42">
        <f>COUNTIFS($T1056:$AX1056,"CL")</f>
        <v>2</v>
      </c>
      <c r="BI1056" s="42">
        <f>COUNTIFS($T1056:$AX1056,"BL")</f>
        <v>0</v>
      </c>
      <c r="BJ1056" s="42">
        <f>COUNTIFS($T1056:$AX1056,"CO")</f>
        <v>0</v>
      </c>
      <c r="BK1056" s="42">
        <f t="shared" si="99"/>
        <v>2</v>
      </c>
      <c r="BL1056" s="42">
        <f t="shared" si="100"/>
        <v>0</v>
      </c>
      <c r="BM1056" s="42">
        <f t="shared" si="101"/>
        <v>1</v>
      </c>
      <c r="BN1056" s="42">
        <f>SUM(AY1056:BJ1056)+SUM(COUNTIFS(Q1056:AX1056,{"TERM","RESIGNED"}))</f>
        <v>31</v>
      </c>
      <c r="BO1056" s="1" t="s">
        <v>45</v>
      </c>
      <c r="BP1056" s="42" t="s">
        <v>1018</v>
      </c>
      <c r="BQ1056" s="34"/>
    </row>
    <row r="1057" spans="1:69" x14ac:dyDescent="0.25">
      <c r="A1057" s="32">
        <f t="shared" si="102"/>
        <v>1055</v>
      </c>
      <c r="B1057" s="1" t="s">
        <v>172</v>
      </c>
      <c r="C1057" s="1">
        <v>105778</v>
      </c>
      <c r="D1057" s="1">
        <v>105778</v>
      </c>
      <c r="E1057" s="1" t="s">
        <v>946</v>
      </c>
      <c r="F1057" s="34" t="s">
        <v>1285</v>
      </c>
      <c r="G1057" s="34" t="s">
        <v>123</v>
      </c>
      <c r="H1057" s="30">
        <v>45190</v>
      </c>
      <c r="I1057" s="30" t="s">
        <v>39</v>
      </c>
      <c r="J1057" s="30" t="s">
        <v>39</v>
      </c>
      <c r="K1057" s="42">
        <f t="shared" ca="1" si="97"/>
        <v>112</v>
      </c>
      <c r="L1057" s="44" t="str">
        <f t="shared" si="98"/>
        <v>Billable</v>
      </c>
      <c r="M1057" s="34" t="s">
        <v>124</v>
      </c>
      <c r="N1057" s="1" t="s">
        <v>41</v>
      </c>
      <c r="O1057" s="1" t="s">
        <v>42</v>
      </c>
      <c r="P1057" s="1"/>
      <c r="Q1057" s="1"/>
      <c r="R1057" s="1" t="s">
        <v>43</v>
      </c>
      <c r="S1057" s="33" t="s">
        <v>364</v>
      </c>
      <c r="T1057" s="47" t="s">
        <v>965</v>
      </c>
      <c r="U1057" s="47" t="s">
        <v>20</v>
      </c>
      <c r="V1057" s="47" t="s">
        <v>20</v>
      </c>
      <c r="W1057" s="47" t="s">
        <v>965</v>
      </c>
      <c r="X1057" s="47" t="s">
        <v>22</v>
      </c>
      <c r="Y1057" s="47" t="s">
        <v>965</v>
      </c>
      <c r="Z1057" s="47" t="s">
        <v>965</v>
      </c>
      <c r="AA1057" s="47" t="s">
        <v>965</v>
      </c>
      <c r="AB1057" s="47" t="s">
        <v>20</v>
      </c>
      <c r="AC1057" s="47" t="s">
        <v>20</v>
      </c>
      <c r="AD1057" s="47" t="s">
        <v>965</v>
      </c>
      <c r="AE1057" s="47" t="s">
        <v>965</v>
      </c>
      <c r="AF1057" s="47" t="s">
        <v>965</v>
      </c>
      <c r="AG1057" s="47" t="s">
        <v>965</v>
      </c>
      <c r="AH1057" s="47" t="s">
        <v>965</v>
      </c>
      <c r="AI1057" s="47" t="s">
        <v>20</v>
      </c>
      <c r="AJ1057" s="47" t="s">
        <v>20</v>
      </c>
      <c r="AK1057" s="47" t="s">
        <v>965</v>
      </c>
      <c r="AL1057" s="47" t="s">
        <v>965</v>
      </c>
      <c r="AM1057" s="47" t="s">
        <v>965</v>
      </c>
      <c r="AN1057" s="47" t="s">
        <v>965</v>
      </c>
      <c r="AO1057" s="47" t="s">
        <v>967</v>
      </c>
      <c r="AP1057" s="47" t="s">
        <v>20</v>
      </c>
      <c r="AQ1057" s="47" t="s">
        <v>20</v>
      </c>
      <c r="AR1057" s="47" t="s">
        <v>20</v>
      </c>
      <c r="AS1057" s="47" t="s">
        <v>967</v>
      </c>
      <c r="AT1057" s="47" t="s">
        <v>965</v>
      </c>
      <c r="AU1057" s="47" t="s">
        <v>965</v>
      </c>
      <c r="AV1057" s="47" t="s">
        <v>967</v>
      </c>
      <c r="AW1057" s="47" t="s">
        <v>20</v>
      </c>
      <c r="AX1057" s="47" t="s">
        <v>20</v>
      </c>
      <c r="AY1057" s="42">
        <f>COUNTIFS($T1057:$AX1057,"P")</f>
        <v>16</v>
      </c>
      <c r="AZ1057" s="42">
        <f>COUNTIFS($T1057:$AX1057,"HD")/2</f>
        <v>0</v>
      </c>
      <c r="BA1057" s="42">
        <f>COUNTIFS($T1057:$AX1057,"DO")</f>
        <v>11</v>
      </c>
      <c r="BB1057" s="1">
        <f>COUNTIFS($T1057:$AX1057,"UPL")</f>
        <v>0</v>
      </c>
      <c r="BC1057" s="42">
        <f>COUNTIFS($T1057:$AX1057,"LWP")</f>
        <v>1</v>
      </c>
      <c r="BD1057" s="42">
        <f>SUM(COUNTIFS($T1057:$AX1057,{"PAT","MAT"}))</f>
        <v>0</v>
      </c>
      <c r="BE1057" s="42">
        <f>COUNTIFS($T1057:$AX1057,"HO")</f>
        <v>0</v>
      </c>
      <c r="BF1057" s="42">
        <f>COUNTIFS($T1057:$AX1057,"NA")</f>
        <v>0</v>
      </c>
      <c r="BG1057" s="42">
        <f>COUNTIFS($T1057:$AX1057,"PL")</f>
        <v>0</v>
      </c>
      <c r="BH1057" s="42">
        <f>COUNTIFS($T1057:$AX1057,"CL")</f>
        <v>3</v>
      </c>
      <c r="BI1057" s="42">
        <f>COUNTIFS($T1057:$AX1057,"BL")</f>
        <v>0</v>
      </c>
      <c r="BJ1057" s="42">
        <f>COUNTIFS($T1057:$AX1057,"CO")</f>
        <v>0</v>
      </c>
      <c r="BK1057" s="42">
        <f t="shared" si="99"/>
        <v>3</v>
      </c>
      <c r="BL1057" s="42">
        <f t="shared" si="100"/>
        <v>0</v>
      </c>
      <c r="BM1057" s="42">
        <f t="shared" si="101"/>
        <v>1</v>
      </c>
      <c r="BN1057" s="42">
        <f>SUM(AY1057:BJ1057)+SUM(COUNTIFS(Q1057:AX1057,{"TERM","RESIGNED"}))</f>
        <v>31</v>
      </c>
      <c r="BO1057" s="1" t="s">
        <v>45</v>
      </c>
      <c r="BP1057" s="42" t="s">
        <v>1018</v>
      </c>
      <c r="BQ1057" s="34"/>
    </row>
    <row r="1058" spans="1:69" x14ac:dyDescent="0.25">
      <c r="A1058" s="32">
        <f t="shared" si="102"/>
        <v>1056</v>
      </c>
      <c r="B1058" s="1" t="s">
        <v>172</v>
      </c>
      <c r="C1058" s="1">
        <v>105780</v>
      </c>
      <c r="D1058" s="1">
        <v>105780</v>
      </c>
      <c r="E1058" s="1" t="s">
        <v>945</v>
      </c>
      <c r="F1058" s="34" t="s">
        <v>1286</v>
      </c>
      <c r="G1058" s="34" t="s">
        <v>123</v>
      </c>
      <c r="H1058" s="30">
        <v>45190</v>
      </c>
      <c r="I1058" s="30" t="s">
        <v>39</v>
      </c>
      <c r="J1058" s="30" t="s">
        <v>39</v>
      </c>
      <c r="K1058" s="42">
        <f t="shared" ca="1" si="97"/>
        <v>112</v>
      </c>
      <c r="L1058" s="44" t="str">
        <f t="shared" si="98"/>
        <v>Billable</v>
      </c>
      <c r="M1058" s="34" t="s">
        <v>124</v>
      </c>
      <c r="N1058" s="1" t="s">
        <v>41</v>
      </c>
      <c r="O1058" s="1" t="s">
        <v>42</v>
      </c>
      <c r="P1058" s="1"/>
      <c r="Q1058" s="1"/>
      <c r="R1058" s="1" t="s">
        <v>43</v>
      </c>
      <c r="S1058" s="33" t="s">
        <v>135</v>
      </c>
      <c r="T1058" s="47" t="s">
        <v>965</v>
      </c>
      <c r="U1058" s="47" t="s">
        <v>20</v>
      </c>
      <c r="V1058" s="47" t="s">
        <v>20</v>
      </c>
      <c r="W1058" s="47" t="s">
        <v>965</v>
      </c>
      <c r="X1058" s="47" t="s">
        <v>965</v>
      </c>
      <c r="Y1058" s="47" t="s">
        <v>965</v>
      </c>
      <c r="Z1058" s="47" t="s">
        <v>965</v>
      </c>
      <c r="AA1058" s="47" t="s">
        <v>965</v>
      </c>
      <c r="AB1058" s="47" t="s">
        <v>20</v>
      </c>
      <c r="AC1058" s="47" t="s">
        <v>20</v>
      </c>
      <c r="AD1058" s="47" t="s">
        <v>965</v>
      </c>
      <c r="AE1058" s="47" t="s">
        <v>965</v>
      </c>
      <c r="AF1058" s="47" t="s">
        <v>965</v>
      </c>
      <c r="AG1058" s="47" t="s">
        <v>965</v>
      </c>
      <c r="AH1058" s="47" t="s">
        <v>965</v>
      </c>
      <c r="AI1058" s="47" t="s">
        <v>20</v>
      </c>
      <c r="AJ1058" s="47" t="s">
        <v>20</v>
      </c>
      <c r="AK1058" s="47" t="s">
        <v>965</v>
      </c>
      <c r="AL1058" s="47" t="s">
        <v>965</v>
      </c>
      <c r="AM1058" s="47" t="s">
        <v>965</v>
      </c>
      <c r="AN1058" s="47" t="s">
        <v>965</v>
      </c>
      <c r="AO1058" s="47" t="s">
        <v>967</v>
      </c>
      <c r="AP1058" s="47" t="s">
        <v>20</v>
      </c>
      <c r="AQ1058" s="47" t="s">
        <v>20</v>
      </c>
      <c r="AR1058" s="47" t="s">
        <v>20</v>
      </c>
      <c r="AS1058" s="47" t="s">
        <v>967</v>
      </c>
      <c r="AT1058" s="47" t="s">
        <v>967</v>
      </c>
      <c r="AU1058" s="47" t="s">
        <v>965</v>
      </c>
      <c r="AV1058" s="47" t="s">
        <v>965</v>
      </c>
      <c r="AW1058" s="47" t="s">
        <v>20</v>
      </c>
      <c r="AX1058" s="47" t="s">
        <v>20</v>
      </c>
      <c r="AY1058" s="42">
        <f>COUNTIFS($T1058:$AX1058,"P")</f>
        <v>17</v>
      </c>
      <c r="AZ1058" s="42">
        <f>COUNTIFS($T1058:$AX1058,"HD")/2</f>
        <v>0</v>
      </c>
      <c r="BA1058" s="42">
        <f>COUNTIFS($T1058:$AX1058,"DO")</f>
        <v>11</v>
      </c>
      <c r="BB1058" s="1">
        <f>COUNTIFS($T1058:$AX1058,"UPL")</f>
        <v>0</v>
      </c>
      <c r="BC1058" s="42">
        <f>COUNTIFS($T1058:$AX1058,"LWP")</f>
        <v>0</v>
      </c>
      <c r="BD1058" s="42">
        <f>SUM(COUNTIFS($T1058:$AX1058,{"PAT","MAT"}))</f>
        <v>0</v>
      </c>
      <c r="BE1058" s="42">
        <f>COUNTIFS($T1058:$AX1058,"HO")</f>
        <v>0</v>
      </c>
      <c r="BF1058" s="42">
        <f>COUNTIFS($T1058:$AX1058,"NA")</f>
        <v>0</v>
      </c>
      <c r="BG1058" s="42">
        <f>COUNTIFS($T1058:$AX1058,"PL")</f>
        <v>0</v>
      </c>
      <c r="BH1058" s="42">
        <f>COUNTIFS($T1058:$AX1058,"CL")</f>
        <v>3</v>
      </c>
      <c r="BI1058" s="42">
        <f>COUNTIFS($T1058:$AX1058,"BL")</f>
        <v>0</v>
      </c>
      <c r="BJ1058" s="42">
        <f>COUNTIFS($T1058:$AX1058,"CO")</f>
        <v>0</v>
      </c>
      <c r="BK1058" s="42">
        <f t="shared" si="99"/>
        <v>3</v>
      </c>
      <c r="BL1058" s="42">
        <f t="shared" si="100"/>
        <v>1</v>
      </c>
      <c r="BM1058" s="42">
        <f t="shared" si="101"/>
        <v>1</v>
      </c>
      <c r="BN1058" s="42">
        <f>SUM(AY1058:BJ1058)+SUM(COUNTIFS(Q1058:AX1058,{"TERM","RESIGNED"}))</f>
        <v>31</v>
      </c>
      <c r="BO1058" s="1" t="s">
        <v>45</v>
      </c>
      <c r="BP1058" s="42" t="s">
        <v>1021</v>
      </c>
      <c r="BQ1058" s="34"/>
    </row>
    <row r="1059" spans="1:69" x14ac:dyDescent="0.25">
      <c r="A1059" s="32">
        <f t="shared" si="102"/>
        <v>1057</v>
      </c>
      <c r="B1059" s="1" t="s">
        <v>172</v>
      </c>
      <c r="C1059" s="1">
        <v>105781</v>
      </c>
      <c r="D1059" s="1">
        <v>105781</v>
      </c>
      <c r="E1059" s="1" t="s">
        <v>946</v>
      </c>
      <c r="F1059" s="34" t="s">
        <v>1291</v>
      </c>
      <c r="G1059" s="34" t="s">
        <v>123</v>
      </c>
      <c r="H1059" s="30">
        <v>45190</v>
      </c>
      <c r="I1059" s="30" t="s">
        <v>39</v>
      </c>
      <c r="J1059" s="30" t="s">
        <v>39</v>
      </c>
      <c r="K1059" s="42">
        <f t="shared" ca="1" si="97"/>
        <v>112</v>
      </c>
      <c r="L1059" s="44" t="str">
        <f t="shared" si="98"/>
        <v>Billable</v>
      </c>
      <c r="M1059" s="34" t="s">
        <v>124</v>
      </c>
      <c r="N1059" s="1" t="s">
        <v>41</v>
      </c>
      <c r="O1059" s="1" t="s">
        <v>42</v>
      </c>
      <c r="P1059" s="1"/>
      <c r="Q1059" s="1"/>
      <c r="R1059" s="1" t="s">
        <v>43</v>
      </c>
      <c r="S1059" s="33" t="s">
        <v>135</v>
      </c>
      <c r="T1059" s="47" t="s">
        <v>965</v>
      </c>
      <c r="U1059" s="47" t="s">
        <v>20</v>
      </c>
      <c r="V1059" s="47" t="s">
        <v>20</v>
      </c>
      <c r="W1059" s="47" t="s">
        <v>965</v>
      </c>
      <c r="X1059" s="47" t="s">
        <v>965</v>
      </c>
      <c r="Y1059" s="47" t="s">
        <v>965</v>
      </c>
      <c r="Z1059" s="47" t="s">
        <v>965</v>
      </c>
      <c r="AA1059" s="47" t="s">
        <v>965</v>
      </c>
      <c r="AB1059" s="47" t="s">
        <v>20</v>
      </c>
      <c r="AC1059" s="47" t="s">
        <v>20</v>
      </c>
      <c r="AD1059" s="47" t="s">
        <v>965</v>
      </c>
      <c r="AE1059" s="47" t="s">
        <v>965</v>
      </c>
      <c r="AF1059" s="47" t="s">
        <v>965</v>
      </c>
      <c r="AG1059" s="47" t="s">
        <v>22</v>
      </c>
      <c r="AH1059" s="47" t="s">
        <v>965</v>
      </c>
      <c r="AI1059" s="47" t="s">
        <v>20</v>
      </c>
      <c r="AJ1059" s="47" t="s">
        <v>20</v>
      </c>
      <c r="AK1059" s="47" t="s">
        <v>965</v>
      </c>
      <c r="AL1059" s="47" t="s">
        <v>965</v>
      </c>
      <c r="AM1059" s="47" t="s">
        <v>965</v>
      </c>
      <c r="AN1059" s="47" t="s">
        <v>965</v>
      </c>
      <c r="AO1059" s="47" t="s">
        <v>965</v>
      </c>
      <c r="AP1059" s="47" t="s">
        <v>20</v>
      </c>
      <c r="AQ1059" s="47" t="s">
        <v>20</v>
      </c>
      <c r="AR1059" s="47" t="s">
        <v>20</v>
      </c>
      <c r="AS1059" s="47" t="s">
        <v>967</v>
      </c>
      <c r="AT1059" s="47" t="s">
        <v>967</v>
      </c>
      <c r="AU1059" s="47" t="s">
        <v>965</v>
      </c>
      <c r="AV1059" s="47" t="s">
        <v>965</v>
      </c>
      <c r="AW1059" s="47" t="s">
        <v>20</v>
      </c>
      <c r="AX1059" s="47" t="s">
        <v>20</v>
      </c>
      <c r="AY1059" s="42">
        <f>COUNTIFS($T1059:$AX1059,"P")</f>
        <v>17</v>
      </c>
      <c r="AZ1059" s="42">
        <f>COUNTIFS($T1059:$AX1059,"HD")/2</f>
        <v>0</v>
      </c>
      <c r="BA1059" s="42">
        <f>COUNTIFS($T1059:$AX1059,"DO")</f>
        <v>11</v>
      </c>
      <c r="BB1059" s="1">
        <f>COUNTIFS($T1059:$AX1059,"UPL")</f>
        <v>0</v>
      </c>
      <c r="BC1059" s="42">
        <f>COUNTIFS($T1059:$AX1059,"LWP")</f>
        <v>1</v>
      </c>
      <c r="BD1059" s="42">
        <f>SUM(COUNTIFS($T1059:$AX1059,{"PAT","MAT"}))</f>
        <v>0</v>
      </c>
      <c r="BE1059" s="42">
        <f>COUNTIFS($T1059:$AX1059,"HO")</f>
        <v>0</v>
      </c>
      <c r="BF1059" s="42">
        <f>COUNTIFS($T1059:$AX1059,"NA")</f>
        <v>0</v>
      </c>
      <c r="BG1059" s="42">
        <f>COUNTIFS($T1059:$AX1059,"PL")</f>
        <v>0</v>
      </c>
      <c r="BH1059" s="42">
        <f>COUNTIFS($T1059:$AX1059,"CL")</f>
        <v>2</v>
      </c>
      <c r="BI1059" s="42">
        <f>COUNTIFS($T1059:$AX1059,"BL")</f>
        <v>0</v>
      </c>
      <c r="BJ1059" s="42">
        <f>COUNTIFS($T1059:$AX1059,"CO")</f>
        <v>0</v>
      </c>
      <c r="BK1059" s="42">
        <f t="shared" si="99"/>
        <v>2</v>
      </c>
      <c r="BL1059" s="42">
        <f t="shared" si="100"/>
        <v>1</v>
      </c>
      <c r="BM1059" s="42">
        <f t="shared" si="101"/>
        <v>1</v>
      </c>
      <c r="BN1059" s="42">
        <f>SUM(AY1059:BJ1059)+SUM(COUNTIFS(Q1059:AX1059,{"TERM","RESIGNED"}))</f>
        <v>31</v>
      </c>
      <c r="BO1059" s="1" t="s">
        <v>45</v>
      </c>
      <c r="BP1059" s="42" t="s">
        <v>1018</v>
      </c>
      <c r="BQ1059" s="34"/>
    </row>
    <row r="1060" spans="1:69" x14ac:dyDescent="0.25">
      <c r="A1060" s="32">
        <f t="shared" si="102"/>
        <v>1058</v>
      </c>
      <c r="B1060" s="1" t="s">
        <v>172</v>
      </c>
      <c r="C1060" s="1">
        <v>105782</v>
      </c>
      <c r="D1060" s="1">
        <v>105782</v>
      </c>
      <c r="E1060" s="1" t="s">
        <v>945</v>
      </c>
      <c r="F1060" s="34" t="s">
        <v>1287</v>
      </c>
      <c r="G1060" s="34" t="s">
        <v>123</v>
      </c>
      <c r="H1060" s="30">
        <v>45190</v>
      </c>
      <c r="I1060" s="30" t="s">
        <v>39</v>
      </c>
      <c r="J1060" s="30" t="s">
        <v>39</v>
      </c>
      <c r="K1060" s="42">
        <f t="shared" ca="1" si="97"/>
        <v>112</v>
      </c>
      <c r="L1060" s="44" t="str">
        <f t="shared" si="98"/>
        <v>Billable</v>
      </c>
      <c r="M1060" s="34" t="s">
        <v>124</v>
      </c>
      <c r="N1060" s="1" t="s">
        <v>41</v>
      </c>
      <c r="O1060" s="1" t="s">
        <v>42</v>
      </c>
      <c r="P1060" s="1"/>
      <c r="Q1060" s="1"/>
      <c r="R1060" s="1" t="s">
        <v>43</v>
      </c>
      <c r="S1060" s="33" t="s">
        <v>66</v>
      </c>
      <c r="T1060" s="47" t="s">
        <v>965</v>
      </c>
      <c r="U1060" s="47" t="s">
        <v>20</v>
      </c>
      <c r="V1060" s="47" t="s">
        <v>20</v>
      </c>
      <c r="W1060" s="47" t="s">
        <v>965</v>
      </c>
      <c r="X1060" s="47" t="s">
        <v>22</v>
      </c>
      <c r="Y1060" s="47" t="s">
        <v>22</v>
      </c>
      <c r="Z1060" s="47" t="s">
        <v>21</v>
      </c>
      <c r="AA1060" s="47" t="s">
        <v>21</v>
      </c>
      <c r="AB1060" s="47" t="s">
        <v>20</v>
      </c>
      <c r="AC1060" s="47" t="s">
        <v>20</v>
      </c>
      <c r="AD1060" s="47" t="s">
        <v>965</v>
      </c>
      <c r="AE1060" s="47" t="s">
        <v>965</v>
      </c>
      <c r="AF1060" s="47" t="s">
        <v>965</v>
      </c>
      <c r="AG1060" s="47" t="s">
        <v>965</v>
      </c>
      <c r="AH1060" s="47" t="s">
        <v>965</v>
      </c>
      <c r="AI1060" s="47" t="s">
        <v>20</v>
      </c>
      <c r="AJ1060" s="47" t="s">
        <v>20</v>
      </c>
      <c r="AK1060" s="47" t="s">
        <v>965</v>
      </c>
      <c r="AL1060" s="47" t="s">
        <v>965</v>
      </c>
      <c r="AM1060" s="47" t="s">
        <v>965</v>
      </c>
      <c r="AN1060" s="47" t="s">
        <v>965</v>
      </c>
      <c r="AO1060" s="47" t="s">
        <v>965</v>
      </c>
      <c r="AP1060" s="47" t="s">
        <v>20</v>
      </c>
      <c r="AQ1060" s="47" t="s">
        <v>20</v>
      </c>
      <c r="AR1060" s="47" t="s">
        <v>20</v>
      </c>
      <c r="AS1060" s="47" t="s">
        <v>22</v>
      </c>
      <c r="AT1060" s="47" t="s">
        <v>968</v>
      </c>
      <c r="AU1060" s="47" t="s">
        <v>967</v>
      </c>
      <c r="AV1060" s="47" t="s">
        <v>967</v>
      </c>
      <c r="AW1060" s="47" t="s">
        <v>20</v>
      </c>
      <c r="AX1060" s="47" t="s">
        <v>20</v>
      </c>
      <c r="AY1060" s="42">
        <f>COUNTIFS($T1060:$AX1060,"P")</f>
        <v>12</v>
      </c>
      <c r="AZ1060" s="42">
        <f>COUNTIFS($T1060:$AX1060,"HD")/2</f>
        <v>0</v>
      </c>
      <c r="BA1060" s="42">
        <f>COUNTIFS($T1060:$AX1060,"DO")</f>
        <v>11</v>
      </c>
      <c r="BB1060" s="1">
        <f>COUNTIFS($T1060:$AX1060,"UPL")</f>
        <v>2</v>
      </c>
      <c r="BC1060" s="42">
        <f>COUNTIFS($T1060:$AX1060,"LWP")</f>
        <v>3</v>
      </c>
      <c r="BD1060" s="42">
        <f>SUM(COUNTIFS($T1060:$AX1060,{"PAT","MAT"}))</f>
        <v>0</v>
      </c>
      <c r="BE1060" s="42">
        <f>COUNTIFS($T1060:$AX1060,"HO")</f>
        <v>0</v>
      </c>
      <c r="BF1060" s="42">
        <f>COUNTIFS($T1060:$AX1060,"NA")</f>
        <v>0</v>
      </c>
      <c r="BG1060" s="42">
        <f>COUNTIFS($T1060:$AX1060,"PL")</f>
        <v>1</v>
      </c>
      <c r="BH1060" s="42">
        <f>COUNTIFS($T1060:$AX1060,"CL")</f>
        <v>2</v>
      </c>
      <c r="BI1060" s="42">
        <f>COUNTIFS($T1060:$AX1060,"BL")</f>
        <v>0</v>
      </c>
      <c r="BJ1060" s="42">
        <f>COUNTIFS($T1060:$AX1060,"CO")</f>
        <v>0</v>
      </c>
      <c r="BK1060" s="42">
        <f t="shared" si="99"/>
        <v>3</v>
      </c>
      <c r="BL1060" s="42">
        <f t="shared" si="100"/>
        <v>0</v>
      </c>
      <c r="BM1060" s="42">
        <f t="shared" si="101"/>
        <v>0</v>
      </c>
      <c r="BN1060" s="42">
        <f>SUM(AY1060:BJ1060)+SUM(COUNTIFS(Q1060:AX1060,{"TERM","RESIGNED"}))</f>
        <v>31</v>
      </c>
      <c r="BO1060" s="1" t="s">
        <v>45</v>
      </c>
      <c r="BP1060" s="42" t="s">
        <v>1018</v>
      </c>
      <c r="BQ1060" s="34"/>
    </row>
    <row r="1061" spans="1:69" x14ac:dyDescent="0.25">
      <c r="A1061" s="32">
        <f t="shared" si="102"/>
        <v>1059</v>
      </c>
      <c r="B1061" s="1" t="s">
        <v>172</v>
      </c>
      <c r="C1061" s="1">
        <v>105788</v>
      </c>
      <c r="D1061" s="1">
        <v>105788</v>
      </c>
      <c r="E1061" s="1" t="s">
        <v>946</v>
      </c>
      <c r="F1061" s="34" t="s">
        <v>1292</v>
      </c>
      <c r="G1061" s="34" t="s">
        <v>186</v>
      </c>
      <c r="H1061" s="30">
        <v>45190</v>
      </c>
      <c r="I1061" s="30" t="s">
        <v>39</v>
      </c>
      <c r="J1061" s="30" t="s">
        <v>39</v>
      </c>
      <c r="K1061" s="42">
        <f t="shared" ca="1" si="97"/>
        <v>112</v>
      </c>
      <c r="L1061" s="44" t="str">
        <f t="shared" si="98"/>
        <v>Billable</v>
      </c>
      <c r="M1061" s="34" t="s">
        <v>187</v>
      </c>
      <c r="N1061" s="1" t="s">
        <v>41</v>
      </c>
      <c r="O1061" s="1" t="s">
        <v>42</v>
      </c>
      <c r="P1061" s="1"/>
      <c r="Q1061" s="1"/>
      <c r="R1061" s="1" t="s">
        <v>43</v>
      </c>
      <c r="S1061" s="33" t="s">
        <v>949</v>
      </c>
      <c r="T1061" s="47" t="s">
        <v>965</v>
      </c>
      <c r="U1061" s="47" t="s">
        <v>20</v>
      </c>
      <c r="V1061" s="47" t="s">
        <v>20</v>
      </c>
      <c r="W1061" s="47" t="s">
        <v>965</v>
      </c>
      <c r="X1061" s="47" t="s">
        <v>965</v>
      </c>
      <c r="Y1061" s="47" t="s">
        <v>965</v>
      </c>
      <c r="Z1061" s="47" t="s">
        <v>965</v>
      </c>
      <c r="AA1061" s="47" t="s">
        <v>965</v>
      </c>
      <c r="AB1061" s="47" t="s">
        <v>20</v>
      </c>
      <c r="AC1061" s="47" t="s">
        <v>20</v>
      </c>
      <c r="AD1061" s="47" t="s">
        <v>965</v>
      </c>
      <c r="AE1061" s="47" t="s">
        <v>965</v>
      </c>
      <c r="AF1061" s="47" t="s">
        <v>965</v>
      </c>
      <c r="AG1061" s="47" t="s">
        <v>965</v>
      </c>
      <c r="AH1061" s="47" t="s">
        <v>965</v>
      </c>
      <c r="AI1061" s="47" t="s">
        <v>20</v>
      </c>
      <c r="AJ1061" s="47" t="s">
        <v>20</v>
      </c>
      <c r="AK1061" s="47" t="s">
        <v>965</v>
      </c>
      <c r="AL1061" s="47" t="s">
        <v>965</v>
      </c>
      <c r="AM1061" s="47" t="s">
        <v>965</v>
      </c>
      <c r="AN1061" s="47" t="s">
        <v>965</v>
      </c>
      <c r="AO1061" s="47" t="s">
        <v>967</v>
      </c>
      <c r="AP1061" s="47" t="s">
        <v>20</v>
      </c>
      <c r="AQ1061" s="47" t="s">
        <v>20</v>
      </c>
      <c r="AR1061" s="47" t="s">
        <v>20</v>
      </c>
      <c r="AS1061" s="47" t="s">
        <v>967</v>
      </c>
      <c r="AT1061" s="47" t="s">
        <v>965</v>
      </c>
      <c r="AU1061" s="47" t="s">
        <v>965</v>
      </c>
      <c r="AV1061" s="47" t="s">
        <v>967</v>
      </c>
      <c r="AW1061" s="47" t="s">
        <v>20</v>
      </c>
      <c r="AX1061" s="47" t="s">
        <v>20</v>
      </c>
      <c r="AY1061" s="42">
        <f>COUNTIFS($T1061:$AX1061,"P")</f>
        <v>17</v>
      </c>
      <c r="AZ1061" s="42">
        <f>COUNTIFS($T1061:$AX1061,"HD")/2</f>
        <v>0</v>
      </c>
      <c r="BA1061" s="42">
        <f>COUNTIFS($T1061:$AX1061,"DO")</f>
        <v>11</v>
      </c>
      <c r="BB1061" s="1">
        <f>COUNTIFS($T1061:$AX1061,"UPL")</f>
        <v>0</v>
      </c>
      <c r="BC1061" s="42">
        <f>COUNTIFS($T1061:$AX1061,"LWP")</f>
        <v>0</v>
      </c>
      <c r="BD1061" s="42">
        <f>SUM(COUNTIFS($T1061:$AX1061,{"PAT","MAT"}))</f>
        <v>0</v>
      </c>
      <c r="BE1061" s="42">
        <f>COUNTIFS($T1061:$AX1061,"HO")</f>
        <v>0</v>
      </c>
      <c r="BF1061" s="42">
        <f>COUNTIFS($T1061:$AX1061,"NA")</f>
        <v>0</v>
      </c>
      <c r="BG1061" s="42">
        <f>COUNTIFS($T1061:$AX1061,"PL")</f>
        <v>0</v>
      </c>
      <c r="BH1061" s="42">
        <f>COUNTIFS($T1061:$AX1061,"CL")</f>
        <v>3</v>
      </c>
      <c r="BI1061" s="42">
        <f>COUNTIFS($T1061:$AX1061,"BL")</f>
        <v>0</v>
      </c>
      <c r="BJ1061" s="42">
        <f>COUNTIFS($T1061:$AX1061,"CO")</f>
        <v>0</v>
      </c>
      <c r="BK1061" s="42">
        <f t="shared" si="99"/>
        <v>3</v>
      </c>
      <c r="BL1061" s="42">
        <f t="shared" si="100"/>
        <v>1</v>
      </c>
      <c r="BM1061" s="42">
        <f t="shared" si="101"/>
        <v>1</v>
      </c>
      <c r="BN1061" s="42">
        <f>SUM(AY1061:BJ1061)+SUM(COUNTIFS(Q1061:AX1061,{"TERM","RESIGNED"}))</f>
        <v>31</v>
      </c>
      <c r="BO1061" s="1" t="s">
        <v>45</v>
      </c>
      <c r="BP1061" s="42" t="s">
        <v>1018</v>
      </c>
      <c r="BQ1061" s="34"/>
    </row>
    <row r="1062" spans="1:69" x14ac:dyDescent="0.25">
      <c r="A1062" s="32">
        <f t="shared" si="102"/>
        <v>1060</v>
      </c>
      <c r="B1062" s="1" t="s">
        <v>172</v>
      </c>
      <c r="C1062" s="1">
        <v>105793</v>
      </c>
      <c r="D1062" s="1">
        <v>105793</v>
      </c>
      <c r="E1062" s="1" t="s">
        <v>946</v>
      </c>
      <c r="F1062" s="34" t="s">
        <v>1288</v>
      </c>
      <c r="G1062" s="34" t="s">
        <v>190</v>
      </c>
      <c r="H1062" s="30">
        <v>45190</v>
      </c>
      <c r="I1062" s="30" t="s">
        <v>39</v>
      </c>
      <c r="J1062" s="30" t="s">
        <v>39</v>
      </c>
      <c r="K1062" s="42">
        <f t="shared" ca="1" si="97"/>
        <v>112</v>
      </c>
      <c r="L1062" s="44" t="str">
        <f t="shared" si="98"/>
        <v>Billable</v>
      </c>
      <c r="M1062" s="34" t="s">
        <v>187</v>
      </c>
      <c r="N1062" s="1" t="s">
        <v>41</v>
      </c>
      <c r="O1062" s="1" t="s">
        <v>42</v>
      </c>
      <c r="P1062" s="1"/>
      <c r="Q1062" s="1"/>
      <c r="R1062" s="1" t="s">
        <v>43</v>
      </c>
      <c r="S1062" s="33" t="s">
        <v>304</v>
      </c>
      <c r="T1062" s="47" t="s">
        <v>965</v>
      </c>
      <c r="U1062" s="47" t="s">
        <v>20</v>
      </c>
      <c r="V1062" s="47" t="s">
        <v>20</v>
      </c>
      <c r="W1062" s="47" t="s">
        <v>22</v>
      </c>
      <c r="X1062" s="47" t="s">
        <v>966</v>
      </c>
      <c r="Y1062" s="47" t="s">
        <v>21</v>
      </c>
      <c r="Z1062" s="47" t="s">
        <v>21</v>
      </c>
      <c r="AA1062" s="47" t="s">
        <v>21</v>
      </c>
      <c r="AB1062" s="47" t="s">
        <v>20</v>
      </c>
      <c r="AC1062" s="47" t="s">
        <v>20</v>
      </c>
      <c r="AD1062" s="47" t="s">
        <v>965</v>
      </c>
      <c r="AE1062" s="47" t="s">
        <v>965</v>
      </c>
      <c r="AF1062" s="47" t="s">
        <v>965</v>
      </c>
      <c r="AG1062" s="47" t="s">
        <v>965</v>
      </c>
      <c r="AH1062" s="47" t="s">
        <v>965</v>
      </c>
      <c r="AI1062" s="47" t="s">
        <v>20</v>
      </c>
      <c r="AJ1062" s="47" t="s">
        <v>20</v>
      </c>
      <c r="AK1062" s="47" t="s">
        <v>965</v>
      </c>
      <c r="AL1062" s="47" t="s">
        <v>965</v>
      </c>
      <c r="AM1062" s="47" t="s">
        <v>965</v>
      </c>
      <c r="AN1062" s="47" t="s">
        <v>965</v>
      </c>
      <c r="AO1062" s="47" t="s">
        <v>965</v>
      </c>
      <c r="AP1062" s="47" t="s">
        <v>20</v>
      </c>
      <c r="AQ1062" s="47" t="s">
        <v>20</v>
      </c>
      <c r="AR1062" s="47" t="s">
        <v>20</v>
      </c>
      <c r="AS1062" s="47" t="s">
        <v>965</v>
      </c>
      <c r="AT1062" s="47" t="s">
        <v>967</v>
      </c>
      <c r="AU1062" s="47" t="s">
        <v>967</v>
      </c>
      <c r="AV1062" s="47" t="s">
        <v>968</v>
      </c>
      <c r="AW1062" s="47" t="s">
        <v>20</v>
      </c>
      <c r="AX1062" s="47" t="s">
        <v>20</v>
      </c>
      <c r="AY1062" s="42">
        <f>COUNTIFS($T1062:$AX1062,"P")</f>
        <v>12</v>
      </c>
      <c r="AZ1062" s="42">
        <f>COUNTIFS($T1062:$AX1062,"HD")/2</f>
        <v>0.5</v>
      </c>
      <c r="BA1062" s="42">
        <f>COUNTIFS($T1062:$AX1062,"DO")</f>
        <v>11</v>
      </c>
      <c r="BB1062" s="1">
        <f>COUNTIFS($T1062:$AX1062,"UPL")</f>
        <v>3</v>
      </c>
      <c r="BC1062" s="42">
        <f>COUNTIFS($T1062:$AX1062,"LWP")</f>
        <v>1</v>
      </c>
      <c r="BD1062" s="42">
        <f>SUM(COUNTIFS($T1062:$AX1062,{"PAT","MAT"}))</f>
        <v>0</v>
      </c>
      <c r="BE1062" s="42">
        <f>COUNTIFS($T1062:$AX1062,"HO")</f>
        <v>0</v>
      </c>
      <c r="BF1062" s="42">
        <f>COUNTIFS($T1062:$AX1062,"NA")</f>
        <v>0</v>
      </c>
      <c r="BG1062" s="42">
        <f>COUNTIFS($T1062:$AX1062,"PL")</f>
        <v>1</v>
      </c>
      <c r="BH1062" s="42">
        <f>COUNTIFS($T1062:$AX1062,"CL")</f>
        <v>2</v>
      </c>
      <c r="BI1062" s="42">
        <f>COUNTIFS($T1062:$AX1062,"BL")</f>
        <v>0</v>
      </c>
      <c r="BJ1062" s="42">
        <f>COUNTIFS($T1062:$AX1062,"CO")</f>
        <v>0</v>
      </c>
      <c r="BK1062" s="42">
        <f t="shared" si="99"/>
        <v>3</v>
      </c>
      <c r="BL1062" s="42">
        <f t="shared" si="100"/>
        <v>0</v>
      </c>
      <c r="BM1062" s="42">
        <f t="shared" si="101"/>
        <v>0</v>
      </c>
      <c r="BN1062" s="42">
        <f>SUM(AY1062:BJ1062)+SUM(COUNTIFS(Q1062:AX1062,{"TERM","RESIGNED"}))</f>
        <v>30.5</v>
      </c>
      <c r="BO1062" s="1" t="s">
        <v>45</v>
      </c>
      <c r="BP1062" s="42" t="s">
        <v>1025</v>
      </c>
      <c r="BQ1062" s="34"/>
    </row>
    <row r="1063" spans="1:69" x14ac:dyDescent="0.25">
      <c r="A1063" s="32">
        <f t="shared" si="102"/>
        <v>1061</v>
      </c>
      <c r="B1063" s="1" t="s">
        <v>172</v>
      </c>
      <c r="C1063" s="1">
        <v>105799</v>
      </c>
      <c r="D1063" s="1">
        <v>105799</v>
      </c>
      <c r="E1063" s="1" t="s">
        <v>945</v>
      </c>
      <c r="F1063" s="34" t="s">
        <v>1293</v>
      </c>
      <c r="G1063" s="34" t="s">
        <v>190</v>
      </c>
      <c r="H1063" s="30">
        <v>45195</v>
      </c>
      <c r="I1063" s="30" t="s">
        <v>39</v>
      </c>
      <c r="J1063" s="30" t="s">
        <v>39</v>
      </c>
      <c r="K1063" s="42">
        <f t="shared" ca="1" si="97"/>
        <v>107</v>
      </c>
      <c r="L1063" s="44" t="str">
        <f t="shared" si="98"/>
        <v>Billable</v>
      </c>
      <c r="M1063" s="34" t="s">
        <v>187</v>
      </c>
      <c r="N1063" s="1" t="s">
        <v>41</v>
      </c>
      <c r="O1063" s="1" t="s">
        <v>42</v>
      </c>
      <c r="P1063" s="1"/>
      <c r="Q1063" s="1"/>
      <c r="R1063" s="1" t="s">
        <v>43</v>
      </c>
      <c r="S1063" s="33" t="s">
        <v>255</v>
      </c>
      <c r="T1063" s="47" t="s">
        <v>965</v>
      </c>
      <c r="U1063" s="47" t="s">
        <v>20</v>
      </c>
      <c r="V1063" s="47" t="s">
        <v>20</v>
      </c>
      <c r="W1063" s="47" t="s">
        <v>965</v>
      </c>
      <c r="X1063" s="47" t="s">
        <v>965</v>
      </c>
      <c r="Y1063" s="47" t="s">
        <v>965</v>
      </c>
      <c r="Z1063" s="47" t="s">
        <v>965</v>
      </c>
      <c r="AA1063" s="47" t="s">
        <v>965</v>
      </c>
      <c r="AB1063" s="47" t="s">
        <v>20</v>
      </c>
      <c r="AC1063" s="47" t="s">
        <v>20</v>
      </c>
      <c r="AD1063" s="47" t="s">
        <v>965</v>
      </c>
      <c r="AE1063" s="47" t="s">
        <v>965</v>
      </c>
      <c r="AF1063" s="47" t="s">
        <v>965</v>
      </c>
      <c r="AG1063" s="47" t="s">
        <v>965</v>
      </c>
      <c r="AH1063" s="47" t="s">
        <v>965</v>
      </c>
      <c r="AI1063" s="47" t="s">
        <v>20</v>
      </c>
      <c r="AJ1063" s="47" t="s">
        <v>20</v>
      </c>
      <c r="AK1063" s="47" t="s">
        <v>965</v>
      </c>
      <c r="AL1063" s="47" t="s">
        <v>965</v>
      </c>
      <c r="AM1063" s="47" t="s">
        <v>965</v>
      </c>
      <c r="AN1063" s="47" t="s">
        <v>965</v>
      </c>
      <c r="AO1063" s="47" t="s">
        <v>965</v>
      </c>
      <c r="AP1063" s="47" t="s">
        <v>20</v>
      </c>
      <c r="AQ1063" s="47" t="s">
        <v>20</v>
      </c>
      <c r="AR1063" s="47" t="s">
        <v>20</v>
      </c>
      <c r="AS1063" s="47" t="s">
        <v>965</v>
      </c>
      <c r="AT1063" s="47" t="s">
        <v>967</v>
      </c>
      <c r="AU1063" s="47" t="s">
        <v>967</v>
      </c>
      <c r="AV1063" s="47" t="s">
        <v>967</v>
      </c>
      <c r="AW1063" s="47" t="s">
        <v>20</v>
      </c>
      <c r="AX1063" s="47" t="s">
        <v>20</v>
      </c>
      <c r="AY1063" s="42">
        <f>COUNTIFS($T1063:$AX1063,"P")</f>
        <v>17</v>
      </c>
      <c r="AZ1063" s="42">
        <f>COUNTIFS($T1063:$AX1063,"HD")/2</f>
        <v>0</v>
      </c>
      <c r="BA1063" s="42">
        <f>COUNTIFS($T1063:$AX1063,"DO")</f>
        <v>11</v>
      </c>
      <c r="BB1063" s="1">
        <f>COUNTIFS($T1063:$AX1063,"UPL")</f>
        <v>0</v>
      </c>
      <c r="BC1063" s="42">
        <f>COUNTIFS($T1063:$AX1063,"LWP")</f>
        <v>0</v>
      </c>
      <c r="BD1063" s="42">
        <f>SUM(COUNTIFS($T1063:$AX1063,{"PAT","MAT"}))</f>
        <v>0</v>
      </c>
      <c r="BE1063" s="42">
        <f>COUNTIFS($T1063:$AX1063,"HO")</f>
        <v>0</v>
      </c>
      <c r="BF1063" s="42">
        <f>COUNTIFS($T1063:$AX1063,"NA")</f>
        <v>0</v>
      </c>
      <c r="BG1063" s="42">
        <f>COUNTIFS($T1063:$AX1063,"PL")</f>
        <v>0</v>
      </c>
      <c r="BH1063" s="42">
        <f>COUNTIFS($T1063:$AX1063,"CL")</f>
        <v>3</v>
      </c>
      <c r="BI1063" s="42">
        <f>COUNTIFS($T1063:$AX1063,"BL")</f>
        <v>0</v>
      </c>
      <c r="BJ1063" s="42">
        <f>COUNTIFS($T1063:$AX1063,"CO")</f>
        <v>0</v>
      </c>
      <c r="BK1063" s="42">
        <f t="shared" si="99"/>
        <v>3</v>
      </c>
      <c r="BL1063" s="42">
        <f t="shared" si="100"/>
        <v>1</v>
      </c>
      <c r="BM1063" s="42">
        <f t="shared" si="101"/>
        <v>1</v>
      </c>
      <c r="BN1063" s="42">
        <f>SUM(AY1063:BJ1063)+SUM(COUNTIFS(Q1063:AX1063,{"TERM","RESIGNED"}))</f>
        <v>31</v>
      </c>
      <c r="BO1063" s="1" t="s">
        <v>45</v>
      </c>
      <c r="BP1063" s="42" t="s">
        <v>1018</v>
      </c>
      <c r="BQ1063" s="34"/>
    </row>
    <row r="1064" spans="1:69" x14ac:dyDescent="0.25">
      <c r="A1064" s="32">
        <f t="shared" si="102"/>
        <v>1062</v>
      </c>
      <c r="B1064" s="1" t="s">
        <v>172</v>
      </c>
      <c r="C1064" s="1">
        <v>105801</v>
      </c>
      <c r="D1064" s="1">
        <v>105801</v>
      </c>
      <c r="E1064" s="1" t="s">
        <v>945</v>
      </c>
      <c r="F1064" s="34" t="s">
        <v>1294</v>
      </c>
      <c r="G1064" s="34" t="s">
        <v>186</v>
      </c>
      <c r="H1064" s="30">
        <v>45195</v>
      </c>
      <c r="I1064" s="30" t="s">
        <v>39</v>
      </c>
      <c r="J1064" s="30" t="s">
        <v>39</v>
      </c>
      <c r="K1064" s="42">
        <f t="shared" ca="1" si="97"/>
        <v>107</v>
      </c>
      <c r="L1064" s="44" t="str">
        <f t="shared" si="98"/>
        <v>Billable</v>
      </c>
      <c r="M1064" s="34" t="s">
        <v>187</v>
      </c>
      <c r="N1064" s="1" t="s">
        <v>41</v>
      </c>
      <c r="O1064" s="1" t="s">
        <v>42</v>
      </c>
      <c r="P1064" s="1"/>
      <c r="Q1064" s="1"/>
      <c r="R1064" s="1" t="s">
        <v>43</v>
      </c>
      <c r="S1064" s="33" t="s">
        <v>239</v>
      </c>
      <c r="T1064" s="47" t="s">
        <v>965</v>
      </c>
      <c r="U1064" s="47" t="s">
        <v>20</v>
      </c>
      <c r="V1064" s="47" t="s">
        <v>20</v>
      </c>
      <c r="W1064" s="47" t="s">
        <v>965</v>
      </c>
      <c r="X1064" s="47" t="s">
        <v>965</v>
      </c>
      <c r="Y1064" s="47" t="s">
        <v>965</v>
      </c>
      <c r="Z1064" s="47" t="s">
        <v>965</v>
      </c>
      <c r="AA1064" s="47" t="s">
        <v>965</v>
      </c>
      <c r="AB1064" s="47" t="s">
        <v>20</v>
      </c>
      <c r="AC1064" s="47" t="s">
        <v>20</v>
      </c>
      <c r="AD1064" s="47" t="s">
        <v>965</v>
      </c>
      <c r="AE1064" s="47" t="s">
        <v>965</v>
      </c>
      <c r="AF1064" s="47" t="s">
        <v>965</v>
      </c>
      <c r="AG1064" s="47" t="s">
        <v>965</v>
      </c>
      <c r="AH1064" s="47" t="s">
        <v>965</v>
      </c>
      <c r="AI1064" s="47" t="s">
        <v>20</v>
      </c>
      <c r="AJ1064" s="47" t="s">
        <v>20</v>
      </c>
      <c r="AK1064" s="47" t="s">
        <v>965</v>
      </c>
      <c r="AL1064" s="47" t="s">
        <v>965</v>
      </c>
      <c r="AM1064" s="47" t="s">
        <v>965</v>
      </c>
      <c r="AN1064" s="47" t="s">
        <v>965</v>
      </c>
      <c r="AO1064" s="47" t="s">
        <v>965</v>
      </c>
      <c r="AP1064" s="47" t="s">
        <v>20</v>
      </c>
      <c r="AQ1064" s="47" t="s">
        <v>20</v>
      </c>
      <c r="AR1064" s="47" t="s">
        <v>20</v>
      </c>
      <c r="AS1064" s="47" t="s">
        <v>965</v>
      </c>
      <c r="AT1064" s="47" t="s">
        <v>967</v>
      </c>
      <c r="AU1064" s="47" t="s">
        <v>967</v>
      </c>
      <c r="AV1064" s="47" t="s">
        <v>967</v>
      </c>
      <c r="AW1064" s="47" t="s">
        <v>20</v>
      </c>
      <c r="AX1064" s="47" t="s">
        <v>20</v>
      </c>
      <c r="AY1064" s="42">
        <f>COUNTIFS($T1064:$AX1064,"P")</f>
        <v>17</v>
      </c>
      <c r="AZ1064" s="42">
        <f>COUNTIFS($T1064:$AX1064,"HD")/2</f>
        <v>0</v>
      </c>
      <c r="BA1064" s="42">
        <f>COUNTIFS($T1064:$AX1064,"DO")</f>
        <v>11</v>
      </c>
      <c r="BB1064" s="1">
        <f>COUNTIFS($T1064:$AX1064,"UPL")</f>
        <v>0</v>
      </c>
      <c r="BC1064" s="42">
        <f>COUNTIFS($T1064:$AX1064,"LWP")</f>
        <v>0</v>
      </c>
      <c r="BD1064" s="42">
        <f>SUM(COUNTIFS($T1064:$AX1064,{"PAT","MAT"}))</f>
        <v>0</v>
      </c>
      <c r="BE1064" s="42">
        <f>COUNTIFS($T1064:$AX1064,"HO")</f>
        <v>0</v>
      </c>
      <c r="BF1064" s="42">
        <f>COUNTIFS($T1064:$AX1064,"NA")</f>
        <v>0</v>
      </c>
      <c r="BG1064" s="42">
        <f>COUNTIFS($T1064:$AX1064,"PL")</f>
        <v>0</v>
      </c>
      <c r="BH1064" s="42">
        <f>COUNTIFS($T1064:$AX1064,"CL")</f>
        <v>3</v>
      </c>
      <c r="BI1064" s="42">
        <f>COUNTIFS($T1064:$AX1064,"BL")</f>
        <v>0</v>
      </c>
      <c r="BJ1064" s="42">
        <f>COUNTIFS($T1064:$AX1064,"CO")</f>
        <v>0</v>
      </c>
      <c r="BK1064" s="42">
        <f t="shared" si="99"/>
        <v>3</v>
      </c>
      <c r="BL1064" s="42">
        <f t="shared" si="100"/>
        <v>1</v>
      </c>
      <c r="BM1064" s="42">
        <f t="shared" si="101"/>
        <v>1</v>
      </c>
      <c r="BN1064" s="42">
        <f>SUM(AY1064:BJ1064)+SUM(COUNTIFS(Q1064:AX1064,{"TERM","RESIGNED"}))</f>
        <v>31</v>
      </c>
      <c r="BO1064" s="1" t="s">
        <v>45</v>
      </c>
      <c r="BP1064" s="42" t="s">
        <v>1018</v>
      </c>
      <c r="BQ1064" s="34"/>
    </row>
    <row r="1065" spans="1:69" x14ac:dyDescent="0.25">
      <c r="A1065" s="32">
        <f t="shared" si="102"/>
        <v>1063</v>
      </c>
      <c r="B1065" s="1" t="s">
        <v>172</v>
      </c>
      <c r="C1065" s="1">
        <v>105804</v>
      </c>
      <c r="D1065" s="1">
        <v>105804</v>
      </c>
      <c r="E1065" s="1" t="s">
        <v>946</v>
      </c>
      <c r="F1065" s="34" t="s">
        <v>1257</v>
      </c>
      <c r="G1065" s="34" t="s">
        <v>123</v>
      </c>
      <c r="H1065" s="30">
        <v>45195</v>
      </c>
      <c r="I1065" s="30" t="s">
        <v>39</v>
      </c>
      <c r="J1065" s="30" t="s">
        <v>39</v>
      </c>
      <c r="K1065" s="42">
        <f t="shared" ca="1" si="97"/>
        <v>107</v>
      </c>
      <c r="L1065" s="44" t="str">
        <f t="shared" si="98"/>
        <v>Billable</v>
      </c>
      <c r="M1065" s="34" t="s">
        <v>124</v>
      </c>
      <c r="N1065" s="1" t="s">
        <v>41</v>
      </c>
      <c r="O1065" s="1" t="s">
        <v>42</v>
      </c>
      <c r="P1065" s="1"/>
      <c r="Q1065" s="1"/>
      <c r="R1065" s="1" t="s">
        <v>43</v>
      </c>
      <c r="S1065" s="33" t="s">
        <v>135</v>
      </c>
      <c r="T1065" s="47" t="s">
        <v>21</v>
      </c>
      <c r="U1065" s="47" t="s">
        <v>20</v>
      </c>
      <c r="V1065" s="47" t="s">
        <v>20</v>
      </c>
      <c r="W1065" s="47" t="s">
        <v>965</v>
      </c>
      <c r="X1065" s="47" t="s">
        <v>21</v>
      </c>
      <c r="Y1065" s="47" t="s">
        <v>965</v>
      </c>
      <c r="Z1065" s="47" t="s">
        <v>965</v>
      </c>
      <c r="AA1065" s="47" t="s">
        <v>965</v>
      </c>
      <c r="AB1065" s="47" t="s">
        <v>20</v>
      </c>
      <c r="AC1065" s="47" t="s">
        <v>20</v>
      </c>
      <c r="AD1065" s="47" t="s">
        <v>965</v>
      </c>
      <c r="AE1065" s="47" t="s">
        <v>965</v>
      </c>
      <c r="AF1065" s="47" t="s">
        <v>965</v>
      </c>
      <c r="AG1065" s="47" t="s">
        <v>965</v>
      </c>
      <c r="AH1065" s="47" t="s">
        <v>21</v>
      </c>
      <c r="AI1065" s="47" t="s">
        <v>20</v>
      </c>
      <c r="AJ1065" s="47" t="s">
        <v>20</v>
      </c>
      <c r="AK1065" s="47" t="s">
        <v>965</v>
      </c>
      <c r="AL1065" s="47" t="s">
        <v>965</v>
      </c>
      <c r="AM1065" s="47" t="s">
        <v>965</v>
      </c>
      <c r="AN1065" s="47" t="s">
        <v>965</v>
      </c>
      <c r="AO1065" s="47" t="s">
        <v>965</v>
      </c>
      <c r="AP1065" s="47" t="s">
        <v>20</v>
      </c>
      <c r="AQ1065" s="47" t="s">
        <v>20</v>
      </c>
      <c r="AR1065" s="47" t="s">
        <v>20</v>
      </c>
      <c r="AS1065" s="47" t="s">
        <v>965</v>
      </c>
      <c r="AT1065" s="47" t="s">
        <v>965</v>
      </c>
      <c r="AU1065" s="47" t="s">
        <v>965</v>
      </c>
      <c r="AV1065" s="47" t="s">
        <v>21</v>
      </c>
      <c r="AW1065" s="47" t="s">
        <v>20</v>
      </c>
      <c r="AX1065" s="47" t="s">
        <v>20</v>
      </c>
      <c r="AY1065" s="42">
        <f>COUNTIFS($T1065:$AX1065,"P")</f>
        <v>16</v>
      </c>
      <c r="AZ1065" s="42">
        <f>COUNTIFS($T1065:$AX1065,"HD")/2</f>
        <v>0</v>
      </c>
      <c r="BA1065" s="42">
        <f>COUNTIFS($T1065:$AX1065,"DO")</f>
        <v>11</v>
      </c>
      <c r="BB1065" s="1">
        <f>COUNTIFS($T1065:$AX1065,"UPL")</f>
        <v>4</v>
      </c>
      <c r="BC1065" s="42">
        <f>COUNTIFS($T1065:$AX1065,"LWP")</f>
        <v>0</v>
      </c>
      <c r="BD1065" s="42">
        <f>SUM(COUNTIFS($T1065:$AX1065,{"PAT","MAT"}))</f>
        <v>0</v>
      </c>
      <c r="BE1065" s="42">
        <f>COUNTIFS($T1065:$AX1065,"HO")</f>
        <v>0</v>
      </c>
      <c r="BF1065" s="42">
        <f>COUNTIFS($T1065:$AX1065,"NA")</f>
        <v>0</v>
      </c>
      <c r="BG1065" s="42">
        <f>COUNTIFS($T1065:$AX1065,"PL")</f>
        <v>0</v>
      </c>
      <c r="BH1065" s="42">
        <f>COUNTIFS($T1065:$AX1065,"CL")</f>
        <v>0</v>
      </c>
      <c r="BI1065" s="42">
        <f>COUNTIFS($T1065:$AX1065,"BL")</f>
        <v>0</v>
      </c>
      <c r="BJ1065" s="42">
        <f>COUNTIFS($T1065:$AX1065,"CO")</f>
        <v>0</v>
      </c>
      <c r="BK1065" s="42">
        <f t="shared" si="99"/>
        <v>0</v>
      </c>
      <c r="BL1065" s="42">
        <f t="shared" si="100"/>
        <v>0</v>
      </c>
      <c r="BM1065" s="42">
        <f t="shared" si="101"/>
        <v>1</v>
      </c>
      <c r="BN1065" s="42">
        <f>SUM(AY1065:BJ1065)+SUM(COUNTIFS(Q1065:AX1065,{"TERM","RESIGNED"}))</f>
        <v>31</v>
      </c>
      <c r="BO1065" s="1" t="s">
        <v>45</v>
      </c>
      <c r="BP1065" s="42" t="s">
        <v>1018</v>
      </c>
      <c r="BQ1065" s="34"/>
    </row>
    <row r="1066" spans="1:69" x14ac:dyDescent="0.25">
      <c r="A1066" s="32">
        <f t="shared" si="102"/>
        <v>1064</v>
      </c>
      <c r="B1066" s="1" t="s">
        <v>172</v>
      </c>
      <c r="C1066" s="1">
        <v>105808</v>
      </c>
      <c r="D1066" s="1">
        <v>105808</v>
      </c>
      <c r="E1066" s="1" t="s">
        <v>946</v>
      </c>
      <c r="F1066" s="34" t="s">
        <v>1295</v>
      </c>
      <c r="G1066" s="34" t="s">
        <v>123</v>
      </c>
      <c r="H1066" s="30">
        <v>45195</v>
      </c>
      <c r="I1066" s="30" t="s">
        <v>39</v>
      </c>
      <c r="J1066" s="30" t="s">
        <v>39</v>
      </c>
      <c r="K1066" s="42">
        <f t="shared" ca="1" si="97"/>
        <v>107</v>
      </c>
      <c r="L1066" s="44" t="str">
        <f t="shared" si="98"/>
        <v>Billable</v>
      </c>
      <c r="M1066" s="34" t="s">
        <v>124</v>
      </c>
      <c r="N1066" s="1" t="s">
        <v>41</v>
      </c>
      <c r="O1066" s="1" t="s">
        <v>42</v>
      </c>
      <c r="P1066" s="1"/>
      <c r="Q1066" s="1"/>
      <c r="R1066" s="1" t="s">
        <v>43</v>
      </c>
      <c r="S1066" s="33" t="s">
        <v>364</v>
      </c>
      <c r="T1066" s="47" t="s">
        <v>965</v>
      </c>
      <c r="U1066" s="47" t="s">
        <v>20</v>
      </c>
      <c r="V1066" s="47" t="s">
        <v>20</v>
      </c>
      <c r="W1066" s="47" t="s">
        <v>965</v>
      </c>
      <c r="X1066" s="47" t="s">
        <v>965</v>
      </c>
      <c r="Y1066" s="47" t="s">
        <v>22</v>
      </c>
      <c r="Z1066" s="47" t="s">
        <v>965</v>
      </c>
      <c r="AA1066" s="47" t="s">
        <v>21</v>
      </c>
      <c r="AB1066" s="47" t="s">
        <v>20</v>
      </c>
      <c r="AC1066" s="47" t="s">
        <v>20</v>
      </c>
      <c r="AD1066" s="47" t="s">
        <v>965</v>
      </c>
      <c r="AE1066" s="47" t="s">
        <v>965</v>
      </c>
      <c r="AF1066" s="47" t="s">
        <v>965</v>
      </c>
      <c r="AG1066" s="47" t="s">
        <v>965</v>
      </c>
      <c r="AH1066" s="47" t="s">
        <v>965</v>
      </c>
      <c r="AI1066" s="47" t="s">
        <v>20</v>
      </c>
      <c r="AJ1066" s="47" t="s">
        <v>20</v>
      </c>
      <c r="AK1066" s="47" t="s">
        <v>965</v>
      </c>
      <c r="AL1066" s="47" t="s">
        <v>965</v>
      </c>
      <c r="AM1066" s="47" t="s">
        <v>965</v>
      </c>
      <c r="AN1066" s="47" t="s">
        <v>965</v>
      </c>
      <c r="AO1066" s="47" t="s">
        <v>965</v>
      </c>
      <c r="AP1066" s="47" t="s">
        <v>20</v>
      </c>
      <c r="AQ1066" s="47" t="s">
        <v>20</v>
      </c>
      <c r="AR1066" s="47" t="s">
        <v>20</v>
      </c>
      <c r="AS1066" s="47" t="s">
        <v>965</v>
      </c>
      <c r="AT1066" s="47" t="s">
        <v>967</v>
      </c>
      <c r="AU1066" s="47" t="s">
        <v>967</v>
      </c>
      <c r="AV1066" s="47" t="s">
        <v>968</v>
      </c>
      <c r="AW1066" s="47" t="s">
        <v>20</v>
      </c>
      <c r="AX1066" s="47" t="s">
        <v>20</v>
      </c>
      <c r="AY1066" s="42">
        <f>COUNTIFS($T1066:$AX1066,"P")</f>
        <v>15</v>
      </c>
      <c r="AZ1066" s="42">
        <f>COUNTIFS($T1066:$AX1066,"HD")/2</f>
        <v>0</v>
      </c>
      <c r="BA1066" s="42">
        <f>COUNTIFS($T1066:$AX1066,"DO")</f>
        <v>11</v>
      </c>
      <c r="BB1066" s="1">
        <f>COUNTIFS($T1066:$AX1066,"UPL")</f>
        <v>1</v>
      </c>
      <c r="BC1066" s="42">
        <f>COUNTIFS($T1066:$AX1066,"LWP")</f>
        <v>1</v>
      </c>
      <c r="BD1066" s="42">
        <f>SUM(COUNTIFS($T1066:$AX1066,{"PAT","MAT"}))</f>
        <v>0</v>
      </c>
      <c r="BE1066" s="42">
        <f>COUNTIFS($T1066:$AX1066,"HO")</f>
        <v>0</v>
      </c>
      <c r="BF1066" s="42">
        <f>COUNTIFS($T1066:$AX1066,"NA")</f>
        <v>0</v>
      </c>
      <c r="BG1066" s="42">
        <f>COUNTIFS($T1066:$AX1066,"PL")</f>
        <v>1</v>
      </c>
      <c r="BH1066" s="42">
        <f>COUNTIFS($T1066:$AX1066,"CL")</f>
        <v>2</v>
      </c>
      <c r="BI1066" s="42">
        <f>COUNTIFS($T1066:$AX1066,"BL")</f>
        <v>0</v>
      </c>
      <c r="BJ1066" s="42">
        <f>COUNTIFS($T1066:$AX1066,"CO")</f>
        <v>0</v>
      </c>
      <c r="BK1066" s="42">
        <f t="shared" si="99"/>
        <v>3</v>
      </c>
      <c r="BL1066" s="42">
        <f t="shared" si="100"/>
        <v>0</v>
      </c>
      <c r="BM1066" s="42">
        <f t="shared" si="101"/>
        <v>1</v>
      </c>
      <c r="BN1066" s="42">
        <f>SUM(AY1066:BJ1066)+SUM(COUNTIFS(Q1066:AX1066,{"TERM","RESIGNED"}))</f>
        <v>31</v>
      </c>
      <c r="BO1066" s="1" t="s">
        <v>45</v>
      </c>
      <c r="BP1066" s="42" t="s">
        <v>1018</v>
      </c>
      <c r="BQ1066" s="34"/>
    </row>
    <row r="1067" spans="1:69" x14ac:dyDescent="0.25">
      <c r="A1067" s="32">
        <f t="shared" si="102"/>
        <v>1065</v>
      </c>
      <c r="B1067" s="1" t="s">
        <v>172</v>
      </c>
      <c r="C1067" s="1">
        <v>105813</v>
      </c>
      <c r="D1067" s="1">
        <v>105813</v>
      </c>
      <c r="E1067" s="1" t="s">
        <v>946</v>
      </c>
      <c r="F1067" s="34" t="s">
        <v>1297</v>
      </c>
      <c r="G1067" s="34" t="s">
        <v>123</v>
      </c>
      <c r="H1067" s="30">
        <v>45195</v>
      </c>
      <c r="I1067" s="30" t="s">
        <v>39</v>
      </c>
      <c r="J1067" s="30" t="s">
        <v>39</v>
      </c>
      <c r="K1067" s="42">
        <f t="shared" ca="1" si="97"/>
        <v>107</v>
      </c>
      <c r="L1067" s="44" t="str">
        <f t="shared" si="98"/>
        <v>Billable</v>
      </c>
      <c r="M1067" s="34" t="s">
        <v>124</v>
      </c>
      <c r="N1067" s="1" t="s">
        <v>41</v>
      </c>
      <c r="O1067" s="1" t="s">
        <v>42</v>
      </c>
      <c r="P1067" s="1"/>
      <c r="Q1067" s="1"/>
      <c r="R1067" s="1" t="s">
        <v>43</v>
      </c>
      <c r="S1067" s="33" t="s">
        <v>135</v>
      </c>
      <c r="T1067" s="47" t="s">
        <v>965</v>
      </c>
      <c r="U1067" s="47" t="s">
        <v>20</v>
      </c>
      <c r="V1067" s="47" t="s">
        <v>20</v>
      </c>
      <c r="W1067" s="47" t="s">
        <v>965</v>
      </c>
      <c r="X1067" s="47" t="s">
        <v>965</v>
      </c>
      <c r="Y1067" s="47" t="s">
        <v>965</v>
      </c>
      <c r="Z1067" s="47" t="s">
        <v>965</v>
      </c>
      <c r="AA1067" s="47" t="s">
        <v>965</v>
      </c>
      <c r="AB1067" s="47" t="s">
        <v>20</v>
      </c>
      <c r="AC1067" s="47" t="s">
        <v>20</v>
      </c>
      <c r="AD1067" s="47" t="s">
        <v>22</v>
      </c>
      <c r="AE1067" s="47" t="s">
        <v>22</v>
      </c>
      <c r="AF1067" s="47" t="s">
        <v>22</v>
      </c>
      <c r="AG1067" s="47" t="s">
        <v>22</v>
      </c>
      <c r="AH1067" s="47" t="s">
        <v>22</v>
      </c>
      <c r="AI1067" s="47" t="s">
        <v>20</v>
      </c>
      <c r="AJ1067" s="47" t="s">
        <v>20</v>
      </c>
      <c r="AK1067" s="47" t="s">
        <v>965</v>
      </c>
      <c r="AL1067" s="47" t="s">
        <v>965</v>
      </c>
      <c r="AM1067" s="47" t="s">
        <v>965</v>
      </c>
      <c r="AN1067" s="47" t="s">
        <v>965</v>
      </c>
      <c r="AO1067" s="47" t="s">
        <v>965</v>
      </c>
      <c r="AP1067" s="47" t="s">
        <v>20</v>
      </c>
      <c r="AQ1067" s="47" t="s">
        <v>20</v>
      </c>
      <c r="AR1067" s="47" t="s">
        <v>20</v>
      </c>
      <c r="AS1067" s="47" t="s">
        <v>965</v>
      </c>
      <c r="AT1067" s="47" t="s">
        <v>965</v>
      </c>
      <c r="AU1067" s="47" t="s">
        <v>965</v>
      </c>
      <c r="AV1067" s="47" t="s">
        <v>965</v>
      </c>
      <c r="AW1067" s="47" t="s">
        <v>20</v>
      </c>
      <c r="AX1067" s="47" t="s">
        <v>20</v>
      </c>
      <c r="AY1067" s="42">
        <f>COUNTIFS($T1067:$AX1067,"P")</f>
        <v>15</v>
      </c>
      <c r="AZ1067" s="42">
        <f>COUNTIFS($T1067:$AX1067,"HD")/2</f>
        <v>0</v>
      </c>
      <c r="BA1067" s="42">
        <f>COUNTIFS($T1067:$AX1067,"DO")</f>
        <v>11</v>
      </c>
      <c r="BB1067" s="1">
        <f>COUNTIFS($T1067:$AX1067,"UPL")</f>
        <v>0</v>
      </c>
      <c r="BC1067" s="42">
        <f>COUNTIFS($T1067:$AX1067,"LWP")</f>
        <v>5</v>
      </c>
      <c r="BD1067" s="42">
        <f>SUM(COUNTIFS($T1067:$AX1067,{"PAT","MAT"}))</f>
        <v>0</v>
      </c>
      <c r="BE1067" s="42">
        <f>COUNTIFS($T1067:$AX1067,"HO")</f>
        <v>0</v>
      </c>
      <c r="BF1067" s="42">
        <f>COUNTIFS($T1067:$AX1067,"NA")</f>
        <v>0</v>
      </c>
      <c r="BG1067" s="42">
        <f>COUNTIFS($T1067:$AX1067,"PL")</f>
        <v>0</v>
      </c>
      <c r="BH1067" s="42">
        <f>COUNTIFS($T1067:$AX1067,"CL")</f>
        <v>0</v>
      </c>
      <c r="BI1067" s="42">
        <f>COUNTIFS($T1067:$AX1067,"BL")</f>
        <v>0</v>
      </c>
      <c r="BJ1067" s="42">
        <f>COUNTIFS($T1067:$AX1067,"CO")</f>
        <v>0</v>
      </c>
      <c r="BK1067" s="42">
        <f t="shared" si="99"/>
        <v>0</v>
      </c>
      <c r="BL1067" s="42">
        <f t="shared" si="100"/>
        <v>0</v>
      </c>
      <c r="BM1067" s="42">
        <f t="shared" si="101"/>
        <v>1</v>
      </c>
      <c r="BN1067" s="42">
        <f>SUM(AY1067:BJ1067)+SUM(COUNTIFS(Q1067:AX1067,{"TERM","RESIGNED"}))</f>
        <v>31</v>
      </c>
      <c r="BO1067" s="1" t="s">
        <v>45</v>
      </c>
      <c r="BP1067" s="42" t="s">
        <v>1018</v>
      </c>
      <c r="BQ1067" s="34"/>
    </row>
    <row r="1068" spans="1:69" x14ac:dyDescent="0.25">
      <c r="A1068" s="32">
        <f t="shared" si="102"/>
        <v>1066</v>
      </c>
      <c r="B1068" s="1" t="s">
        <v>172</v>
      </c>
      <c r="C1068" s="1">
        <v>105814</v>
      </c>
      <c r="D1068" s="1">
        <v>105814</v>
      </c>
      <c r="E1068" s="1" t="s">
        <v>945</v>
      </c>
      <c r="F1068" s="34" t="s">
        <v>1298</v>
      </c>
      <c r="G1068" s="34" t="s">
        <v>123</v>
      </c>
      <c r="H1068" s="30">
        <v>45195</v>
      </c>
      <c r="I1068" s="30" t="s">
        <v>39</v>
      </c>
      <c r="J1068" s="30" t="s">
        <v>39</v>
      </c>
      <c r="K1068" s="42">
        <f t="shared" ca="1" si="97"/>
        <v>107</v>
      </c>
      <c r="L1068" s="44" t="str">
        <f t="shared" si="98"/>
        <v>Billable</v>
      </c>
      <c r="M1068" s="34" t="s">
        <v>124</v>
      </c>
      <c r="N1068" s="1" t="s">
        <v>41</v>
      </c>
      <c r="O1068" s="1" t="s">
        <v>42</v>
      </c>
      <c r="P1068" s="1"/>
      <c r="Q1068" s="1"/>
      <c r="R1068" s="1" t="s">
        <v>43</v>
      </c>
      <c r="S1068" s="33" t="s">
        <v>132</v>
      </c>
      <c r="T1068" s="47" t="s">
        <v>965</v>
      </c>
      <c r="U1068" s="47" t="s">
        <v>20</v>
      </c>
      <c r="V1068" s="47" t="s">
        <v>20</v>
      </c>
      <c r="W1068" s="47" t="s">
        <v>965</v>
      </c>
      <c r="X1068" s="47" t="s">
        <v>965</v>
      </c>
      <c r="Y1068" s="47" t="s">
        <v>965</v>
      </c>
      <c r="Z1068" s="47" t="s">
        <v>965</v>
      </c>
      <c r="AA1068" s="47" t="s">
        <v>965</v>
      </c>
      <c r="AB1068" s="47" t="s">
        <v>20</v>
      </c>
      <c r="AC1068" s="47" t="s">
        <v>20</v>
      </c>
      <c r="AD1068" s="47" t="s">
        <v>965</v>
      </c>
      <c r="AE1068" s="47" t="s">
        <v>965</v>
      </c>
      <c r="AF1068" s="47" t="s">
        <v>965</v>
      </c>
      <c r="AG1068" s="47" t="s">
        <v>965</v>
      </c>
      <c r="AH1068" s="47" t="s">
        <v>965</v>
      </c>
      <c r="AI1068" s="47" t="s">
        <v>20</v>
      </c>
      <c r="AJ1068" s="47" t="s">
        <v>20</v>
      </c>
      <c r="AK1068" s="47" t="s">
        <v>965</v>
      </c>
      <c r="AL1068" s="47" t="s">
        <v>965</v>
      </c>
      <c r="AM1068" s="47" t="s">
        <v>965</v>
      </c>
      <c r="AN1068" s="47" t="s">
        <v>965</v>
      </c>
      <c r="AO1068" s="47" t="s">
        <v>965</v>
      </c>
      <c r="AP1068" s="47" t="s">
        <v>20</v>
      </c>
      <c r="AQ1068" s="47" t="s">
        <v>20</v>
      </c>
      <c r="AR1068" s="47" t="s">
        <v>20</v>
      </c>
      <c r="AS1068" s="47" t="s">
        <v>965</v>
      </c>
      <c r="AT1068" s="47" t="s">
        <v>965</v>
      </c>
      <c r="AU1068" s="47" t="s">
        <v>965</v>
      </c>
      <c r="AV1068" s="47" t="s">
        <v>965</v>
      </c>
      <c r="AW1068" s="47" t="s">
        <v>20</v>
      </c>
      <c r="AX1068" s="47" t="s">
        <v>20</v>
      </c>
      <c r="AY1068" s="42">
        <f>COUNTIFS($T1068:$AX1068,"P")</f>
        <v>20</v>
      </c>
      <c r="AZ1068" s="42">
        <f>COUNTIFS($T1068:$AX1068,"HD")/2</f>
        <v>0</v>
      </c>
      <c r="BA1068" s="42">
        <f>COUNTIFS($T1068:$AX1068,"DO")</f>
        <v>11</v>
      </c>
      <c r="BB1068" s="1">
        <f>COUNTIFS($T1068:$AX1068,"UPL")</f>
        <v>0</v>
      </c>
      <c r="BC1068" s="42">
        <f>COUNTIFS($T1068:$AX1068,"LWP")</f>
        <v>0</v>
      </c>
      <c r="BD1068" s="42">
        <f>SUM(COUNTIFS($T1068:$AX1068,{"PAT","MAT"}))</f>
        <v>0</v>
      </c>
      <c r="BE1068" s="42">
        <f>COUNTIFS($T1068:$AX1068,"HO")</f>
        <v>0</v>
      </c>
      <c r="BF1068" s="42">
        <f>COUNTIFS($T1068:$AX1068,"NA")</f>
        <v>0</v>
      </c>
      <c r="BG1068" s="42">
        <f>COUNTIFS($T1068:$AX1068,"PL")</f>
        <v>0</v>
      </c>
      <c r="BH1068" s="42">
        <f>COUNTIFS($T1068:$AX1068,"CL")</f>
        <v>0</v>
      </c>
      <c r="BI1068" s="42">
        <f>COUNTIFS($T1068:$AX1068,"BL")</f>
        <v>0</v>
      </c>
      <c r="BJ1068" s="42">
        <f>COUNTIFS($T1068:$AX1068,"CO")</f>
        <v>0</v>
      </c>
      <c r="BK1068" s="42">
        <f t="shared" si="99"/>
        <v>0</v>
      </c>
      <c r="BL1068" s="42">
        <f t="shared" si="100"/>
        <v>1</v>
      </c>
      <c r="BM1068" s="42">
        <f t="shared" si="101"/>
        <v>1</v>
      </c>
      <c r="BN1068" s="42">
        <f>SUM(AY1068:BJ1068)+SUM(COUNTIFS(Q1068:AX1068,{"TERM","RESIGNED"}))</f>
        <v>31</v>
      </c>
      <c r="BO1068" s="1" t="s">
        <v>45</v>
      </c>
      <c r="BP1068" s="42" t="s">
        <v>1023</v>
      </c>
      <c r="BQ1068" s="34"/>
    </row>
    <row r="1069" spans="1:69" x14ac:dyDescent="0.25">
      <c r="A1069" s="32">
        <f t="shared" si="102"/>
        <v>1067</v>
      </c>
      <c r="B1069" s="1" t="s">
        <v>172</v>
      </c>
      <c r="C1069" s="1">
        <v>105826</v>
      </c>
      <c r="D1069" s="1">
        <v>105826</v>
      </c>
      <c r="E1069" s="1" t="s">
        <v>945</v>
      </c>
      <c r="F1069" s="34" t="s">
        <v>1299</v>
      </c>
      <c r="G1069" s="34" t="s">
        <v>123</v>
      </c>
      <c r="H1069" s="30">
        <v>45195</v>
      </c>
      <c r="I1069" s="30" t="s">
        <v>39</v>
      </c>
      <c r="J1069" s="30" t="s">
        <v>39</v>
      </c>
      <c r="K1069" s="42">
        <f t="shared" ca="1" si="97"/>
        <v>107</v>
      </c>
      <c r="L1069" s="44" t="str">
        <f t="shared" si="98"/>
        <v>Billable</v>
      </c>
      <c r="M1069" s="34" t="s">
        <v>124</v>
      </c>
      <c r="N1069" s="1" t="s">
        <v>41</v>
      </c>
      <c r="O1069" s="1" t="s">
        <v>42</v>
      </c>
      <c r="P1069" s="1"/>
      <c r="Q1069" s="1"/>
      <c r="R1069" s="1" t="s">
        <v>43</v>
      </c>
      <c r="S1069" s="33" t="s">
        <v>135</v>
      </c>
      <c r="T1069" s="47" t="s">
        <v>965</v>
      </c>
      <c r="U1069" s="47" t="s">
        <v>20</v>
      </c>
      <c r="V1069" s="47" t="s">
        <v>20</v>
      </c>
      <c r="W1069" s="47" t="s">
        <v>965</v>
      </c>
      <c r="X1069" s="47" t="s">
        <v>965</v>
      </c>
      <c r="Y1069" s="47" t="s">
        <v>965</v>
      </c>
      <c r="Z1069" s="47" t="s">
        <v>965</v>
      </c>
      <c r="AA1069" s="47" t="s">
        <v>965</v>
      </c>
      <c r="AB1069" s="47" t="s">
        <v>20</v>
      </c>
      <c r="AC1069" s="47" t="s">
        <v>20</v>
      </c>
      <c r="AD1069" s="47" t="s">
        <v>22</v>
      </c>
      <c r="AE1069" s="47" t="s">
        <v>22</v>
      </c>
      <c r="AF1069" s="47" t="s">
        <v>965</v>
      </c>
      <c r="AG1069" s="47" t="s">
        <v>22</v>
      </c>
      <c r="AH1069" s="47" t="s">
        <v>22</v>
      </c>
      <c r="AI1069" s="47" t="s">
        <v>20</v>
      </c>
      <c r="AJ1069" s="47" t="s">
        <v>20</v>
      </c>
      <c r="AK1069" s="47" t="s">
        <v>970</v>
      </c>
      <c r="AL1069" s="47" t="s">
        <v>22</v>
      </c>
      <c r="AM1069" s="47" t="s">
        <v>965</v>
      </c>
      <c r="AN1069" s="47" t="s">
        <v>965</v>
      </c>
      <c r="AO1069" s="47" t="s">
        <v>965</v>
      </c>
      <c r="AP1069" s="47" t="s">
        <v>20</v>
      </c>
      <c r="AQ1069" s="47" t="s">
        <v>20</v>
      </c>
      <c r="AR1069" s="47" t="s">
        <v>20</v>
      </c>
      <c r="AS1069" s="47" t="s">
        <v>965</v>
      </c>
      <c r="AT1069" s="47" t="s">
        <v>965</v>
      </c>
      <c r="AU1069" s="47" t="s">
        <v>967</v>
      </c>
      <c r="AV1069" s="47" t="s">
        <v>967</v>
      </c>
      <c r="AW1069" s="47" t="s">
        <v>20</v>
      </c>
      <c r="AX1069" s="47" t="s">
        <v>20</v>
      </c>
      <c r="AY1069" s="42">
        <f>COUNTIFS($T1069:$AX1069,"P")</f>
        <v>12</v>
      </c>
      <c r="AZ1069" s="42">
        <f>COUNTIFS($T1069:$AX1069,"HD")/2</f>
        <v>0</v>
      </c>
      <c r="BA1069" s="42">
        <f>COUNTIFS($T1069:$AX1069,"DO")</f>
        <v>11</v>
      </c>
      <c r="BB1069" s="1">
        <f>COUNTIFS($T1069:$AX1069,"UPL")</f>
        <v>0</v>
      </c>
      <c r="BC1069" s="42">
        <f>COUNTIFS($T1069:$AX1069,"LWP")</f>
        <v>5</v>
      </c>
      <c r="BD1069" s="42">
        <f>SUM(COUNTIFS($T1069:$AX1069,{"PAT","MAT"}))</f>
        <v>0</v>
      </c>
      <c r="BE1069" s="42">
        <f>COUNTIFS($T1069:$AX1069,"HO")</f>
        <v>0</v>
      </c>
      <c r="BF1069" s="42">
        <f>COUNTIFS($T1069:$AX1069,"NA")</f>
        <v>0</v>
      </c>
      <c r="BG1069" s="42">
        <f>COUNTIFS($T1069:$AX1069,"PL")</f>
        <v>0</v>
      </c>
      <c r="BH1069" s="42">
        <f>COUNTIFS($T1069:$AX1069,"CL")</f>
        <v>2</v>
      </c>
      <c r="BI1069" s="42">
        <f>COUNTIFS($T1069:$AX1069,"BL")</f>
        <v>1</v>
      </c>
      <c r="BJ1069" s="42">
        <f>COUNTIFS($T1069:$AX1069,"CO")</f>
        <v>0</v>
      </c>
      <c r="BK1069" s="42">
        <f t="shared" si="99"/>
        <v>3</v>
      </c>
      <c r="BL1069" s="42">
        <f t="shared" si="100"/>
        <v>0</v>
      </c>
      <c r="BM1069" s="42">
        <f t="shared" si="101"/>
        <v>0</v>
      </c>
      <c r="BN1069" s="42">
        <f>SUM(AY1069:BJ1069)+SUM(COUNTIFS(Q1069:AX1069,{"TERM","RESIGNED"}))</f>
        <v>31</v>
      </c>
      <c r="BO1069" s="1" t="s">
        <v>45</v>
      </c>
      <c r="BP1069" s="42" t="s">
        <v>1018</v>
      </c>
      <c r="BQ1069" s="34"/>
    </row>
    <row r="1070" spans="1:69" x14ac:dyDescent="0.25">
      <c r="A1070" s="32">
        <f t="shared" si="102"/>
        <v>1068</v>
      </c>
      <c r="B1070" s="1" t="s">
        <v>172</v>
      </c>
      <c r="C1070" s="1">
        <v>105827</v>
      </c>
      <c r="D1070" s="1">
        <v>105827</v>
      </c>
      <c r="E1070" s="1" t="s">
        <v>946</v>
      </c>
      <c r="F1070" s="34" t="s">
        <v>1300</v>
      </c>
      <c r="G1070" s="34" t="s">
        <v>123</v>
      </c>
      <c r="H1070" s="30">
        <v>45195</v>
      </c>
      <c r="I1070" s="30" t="s">
        <v>39</v>
      </c>
      <c r="J1070" s="30" t="s">
        <v>39</v>
      </c>
      <c r="K1070" s="42">
        <f t="shared" ca="1" si="97"/>
        <v>107</v>
      </c>
      <c r="L1070" s="44" t="str">
        <f t="shared" si="98"/>
        <v>Billable</v>
      </c>
      <c r="M1070" s="34" t="s">
        <v>124</v>
      </c>
      <c r="N1070" s="1" t="s">
        <v>41</v>
      </c>
      <c r="O1070" s="1" t="s">
        <v>42</v>
      </c>
      <c r="P1070" s="1"/>
      <c r="Q1070" s="1"/>
      <c r="R1070" s="1" t="s">
        <v>43</v>
      </c>
      <c r="S1070" s="33" t="s">
        <v>66</v>
      </c>
      <c r="T1070" s="47" t="s">
        <v>965</v>
      </c>
      <c r="U1070" s="47" t="s">
        <v>20</v>
      </c>
      <c r="V1070" s="47" t="s">
        <v>20</v>
      </c>
      <c r="W1070" s="47" t="s">
        <v>965</v>
      </c>
      <c r="X1070" s="47" t="s">
        <v>965</v>
      </c>
      <c r="Y1070" s="47" t="s">
        <v>965</v>
      </c>
      <c r="Z1070" s="47" t="s">
        <v>965</v>
      </c>
      <c r="AA1070" s="47" t="s">
        <v>965</v>
      </c>
      <c r="AB1070" s="47" t="s">
        <v>20</v>
      </c>
      <c r="AC1070" s="47" t="s">
        <v>20</v>
      </c>
      <c r="AD1070" s="47" t="s">
        <v>965</v>
      </c>
      <c r="AE1070" s="47" t="s">
        <v>965</v>
      </c>
      <c r="AF1070" s="47" t="s">
        <v>965</v>
      </c>
      <c r="AG1070" s="47" t="s">
        <v>965</v>
      </c>
      <c r="AH1070" s="47" t="s">
        <v>965</v>
      </c>
      <c r="AI1070" s="47" t="s">
        <v>20</v>
      </c>
      <c r="AJ1070" s="47" t="s">
        <v>20</v>
      </c>
      <c r="AK1070" s="47" t="s">
        <v>965</v>
      </c>
      <c r="AL1070" s="47" t="s">
        <v>965</v>
      </c>
      <c r="AM1070" s="47" t="s">
        <v>965</v>
      </c>
      <c r="AN1070" s="47" t="s">
        <v>965</v>
      </c>
      <c r="AO1070" s="47" t="s">
        <v>965</v>
      </c>
      <c r="AP1070" s="47" t="s">
        <v>20</v>
      </c>
      <c r="AQ1070" s="47" t="s">
        <v>20</v>
      </c>
      <c r="AR1070" s="47" t="s">
        <v>20</v>
      </c>
      <c r="AS1070" s="47" t="s">
        <v>965</v>
      </c>
      <c r="AT1070" s="47" t="s">
        <v>965</v>
      </c>
      <c r="AU1070" s="47" t="s">
        <v>967</v>
      </c>
      <c r="AV1070" s="47" t="s">
        <v>967</v>
      </c>
      <c r="AW1070" s="47" t="s">
        <v>20</v>
      </c>
      <c r="AX1070" s="47" t="s">
        <v>20</v>
      </c>
      <c r="AY1070" s="42">
        <f>COUNTIFS($T1070:$AX1070,"P")</f>
        <v>18</v>
      </c>
      <c r="AZ1070" s="42">
        <f>COUNTIFS($T1070:$AX1070,"HD")/2</f>
        <v>0</v>
      </c>
      <c r="BA1070" s="42">
        <f>COUNTIFS($T1070:$AX1070,"DO")</f>
        <v>11</v>
      </c>
      <c r="BB1070" s="1">
        <f>COUNTIFS($T1070:$AX1070,"UPL")</f>
        <v>0</v>
      </c>
      <c r="BC1070" s="42">
        <f>COUNTIFS($T1070:$AX1070,"LWP")</f>
        <v>0</v>
      </c>
      <c r="BD1070" s="42">
        <f>SUM(COUNTIFS($T1070:$AX1070,{"PAT","MAT"}))</f>
        <v>0</v>
      </c>
      <c r="BE1070" s="42">
        <f>COUNTIFS($T1070:$AX1070,"HO")</f>
        <v>0</v>
      </c>
      <c r="BF1070" s="42">
        <f>COUNTIFS($T1070:$AX1070,"NA")</f>
        <v>0</v>
      </c>
      <c r="BG1070" s="42">
        <f>COUNTIFS($T1070:$AX1070,"PL")</f>
        <v>0</v>
      </c>
      <c r="BH1070" s="42">
        <f>COUNTIFS($T1070:$AX1070,"CL")</f>
        <v>2</v>
      </c>
      <c r="BI1070" s="42">
        <f>COUNTIFS($T1070:$AX1070,"BL")</f>
        <v>0</v>
      </c>
      <c r="BJ1070" s="42">
        <f>COUNTIFS($T1070:$AX1070,"CO")</f>
        <v>0</v>
      </c>
      <c r="BK1070" s="42">
        <f t="shared" si="99"/>
        <v>2</v>
      </c>
      <c r="BL1070" s="42">
        <f t="shared" si="100"/>
        <v>1</v>
      </c>
      <c r="BM1070" s="42">
        <f t="shared" si="101"/>
        <v>1</v>
      </c>
      <c r="BN1070" s="42">
        <f>SUM(AY1070:BJ1070)+SUM(COUNTIFS(Q1070:AX1070,{"TERM","RESIGNED"}))</f>
        <v>31</v>
      </c>
      <c r="BO1070" s="1" t="s">
        <v>45</v>
      </c>
      <c r="BP1070" s="42" t="s">
        <v>1018</v>
      </c>
      <c r="BQ1070" s="34"/>
    </row>
    <row r="1071" spans="1:69" x14ac:dyDescent="0.25">
      <c r="A1071" s="32">
        <f t="shared" si="102"/>
        <v>1069</v>
      </c>
      <c r="B1071" s="1" t="s">
        <v>36</v>
      </c>
      <c r="C1071" s="1">
        <v>19226</v>
      </c>
      <c r="D1071" s="1">
        <v>19226</v>
      </c>
      <c r="E1071" s="1" t="s">
        <v>946</v>
      </c>
      <c r="F1071" s="34" t="s">
        <v>1352</v>
      </c>
      <c r="G1071" s="34" t="s">
        <v>1371</v>
      </c>
      <c r="H1071" s="30">
        <v>45196</v>
      </c>
      <c r="I1071" s="30" t="s">
        <v>39</v>
      </c>
      <c r="J1071" s="30" t="s">
        <v>39</v>
      </c>
      <c r="K1071" s="42">
        <f t="shared" ca="1" si="97"/>
        <v>106</v>
      </c>
      <c r="L1071" s="44" t="str">
        <f t="shared" si="98"/>
        <v>Non Billable</v>
      </c>
      <c r="M1071" s="34" t="s">
        <v>91</v>
      </c>
      <c r="N1071" s="1" t="s">
        <v>41</v>
      </c>
      <c r="O1071" s="1" t="s">
        <v>42</v>
      </c>
      <c r="P1071" s="1"/>
      <c r="Q1071" s="1"/>
      <c r="R1071" s="1" t="s">
        <v>43</v>
      </c>
      <c r="S1071" s="33" t="s">
        <v>829</v>
      </c>
      <c r="T1071" s="47" t="s">
        <v>965</v>
      </c>
      <c r="U1071" s="47" t="s">
        <v>20</v>
      </c>
      <c r="V1071" s="47" t="s">
        <v>20</v>
      </c>
      <c r="W1071" s="47" t="s">
        <v>965</v>
      </c>
      <c r="X1071" s="47" t="s">
        <v>965</v>
      </c>
      <c r="Y1071" s="47" t="s">
        <v>965</v>
      </c>
      <c r="Z1071" s="47" t="s">
        <v>965</v>
      </c>
      <c r="AA1071" s="47" t="s">
        <v>965</v>
      </c>
      <c r="AB1071" s="47" t="s">
        <v>20</v>
      </c>
      <c r="AC1071" s="47" t="s">
        <v>20</v>
      </c>
      <c r="AD1071" s="47" t="s">
        <v>965</v>
      </c>
      <c r="AE1071" s="47" t="s">
        <v>965</v>
      </c>
      <c r="AF1071" s="47" t="s">
        <v>965</v>
      </c>
      <c r="AG1071" s="47" t="s">
        <v>965</v>
      </c>
      <c r="AH1071" s="47" t="s">
        <v>965</v>
      </c>
      <c r="AI1071" s="47" t="s">
        <v>20</v>
      </c>
      <c r="AJ1071" s="47" t="s">
        <v>20</v>
      </c>
      <c r="AK1071" s="47" t="s">
        <v>965</v>
      </c>
      <c r="AL1071" s="47" t="s">
        <v>965</v>
      </c>
      <c r="AM1071" s="47" t="s">
        <v>965</v>
      </c>
      <c r="AN1071" s="47" t="s">
        <v>965</v>
      </c>
      <c r="AO1071" s="47" t="s">
        <v>965</v>
      </c>
      <c r="AP1071" s="47" t="s">
        <v>20</v>
      </c>
      <c r="AQ1071" s="47" t="s">
        <v>20</v>
      </c>
      <c r="AR1071" s="47" t="s">
        <v>20</v>
      </c>
      <c r="AS1071" s="47" t="s">
        <v>965</v>
      </c>
      <c r="AT1071" s="47" t="s">
        <v>965</v>
      </c>
      <c r="AU1071" s="47" t="s">
        <v>965</v>
      </c>
      <c r="AV1071" s="47" t="s">
        <v>967</v>
      </c>
      <c r="AW1071" s="47" t="s">
        <v>20</v>
      </c>
      <c r="AX1071" s="47" t="s">
        <v>20</v>
      </c>
      <c r="AY1071" s="42">
        <f>COUNTIFS($T1071:$AX1071,"P")</f>
        <v>19</v>
      </c>
      <c r="AZ1071" s="42">
        <f>COUNTIFS($T1071:$AX1071,"HD")/2</f>
        <v>0</v>
      </c>
      <c r="BA1071" s="42">
        <f>COUNTIFS($T1071:$AX1071,"DO")</f>
        <v>11</v>
      </c>
      <c r="BB1071" s="1">
        <f>COUNTIFS($T1071:$AX1071,"UPL")</f>
        <v>0</v>
      </c>
      <c r="BC1071" s="42">
        <f>COUNTIFS($T1071:$AX1071,"LWP")</f>
        <v>0</v>
      </c>
      <c r="BD1071" s="42">
        <f>SUM(COUNTIFS($T1071:$AX1071,{"PAT","MAT"}))</f>
        <v>0</v>
      </c>
      <c r="BE1071" s="42">
        <f>COUNTIFS($T1071:$AX1071,"HO")</f>
        <v>0</v>
      </c>
      <c r="BF1071" s="42">
        <f>COUNTIFS($T1071:$AX1071,"NA")</f>
        <v>0</v>
      </c>
      <c r="BG1071" s="42">
        <f>COUNTIFS($T1071:$AX1071,"PL")</f>
        <v>0</v>
      </c>
      <c r="BH1071" s="42">
        <f>COUNTIFS($T1071:$AX1071,"CL")</f>
        <v>1</v>
      </c>
      <c r="BI1071" s="42">
        <f>COUNTIFS($T1071:$AX1071,"BL")</f>
        <v>0</v>
      </c>
      <c r="BJ1071" s="42">
        <f>COUNTIFS($T1071:$AX1071,"CO")</f>
        <v>0</v>
      </c>
      <c r="BK1071" s="42">
        <f t="shared" si="99"/>
        <v>1</v>
      </c>
      <c r="BL1071" s="42">
        <f t="shared" si="100"/>
        <v>1</v>
      </c>
      <c r="BM1071" s="42">
        <f t="shared" si="101"/>
        <v>1</v>
      </c>
      <c r="BN1071" s="42">
        <f>SUM(AY1071:BJ1071)+SUM(COUNTIFS(Q1071:AX1071,{"TERM","RESIGNED"}))</f>
        <v>31</v>
      </c>
      <c r="BO1071" s="1" t="s">
        <v>45</v>
      </c>
      <c r="BP1071" s="42" t="s">
        <v>1020</v>
      </c>
      <c r="BQ1071" s="34"/>
    </row>
    <row r="1072" spans="1:69" x14ac:dyDescent="0.25">
      <c r="A1072" s="32">
        <f t="shared" si="102"/>
        <v>1070</v>
      </c>
      <c r="B1072" s="1" t="s">
        <v>172</v>
      </c>
      <c r="C1072" s="1">
        <v>600476</v>
      </c>
      <c r="D1072" s="1">
        <v>600476</v>
      </c>
      <c r="E1072" s="1" t="s">
        <v>946</v>
      </c>
      <c r="F1072" s="34" t="s">
        <v>1301</v>
      </c>
      <c r="G1072" s="34" t="s">
        <v>190</v>
      </c>
      <c r="H1072" s="30">
        <v>45196</v>
      </c>
      <c r="I1072" s="30" t="s">
        <v>39</v>
      </c>
      <c r="J1072" s="30" t="s">
        <v>39</v>
      </c>
      <c r="K1072" s="42">
        <f t="shared" ca="1" si="97"/>
        <v>106</v>
      </c>
      <c r="L1072" s="44" t="str">
        <f t="shared" si="98"/>
        <v>Billable</v>
      </c>
      <c r="M1072" s="34" t="s">
        <v>187</v>
      </c>
      <c r="N1072" s="1" t="s">
        <v>270</v>
      </c>
      <c r="O1072" s="1" t="s">
        <v>42</v>
      </c>
      <c r="P1072" s="1"/>
      <c r="Q1072" s="1"/>
      <c r="R1072" s="1" t="s">
        <v>43</v>
      </c>
      <c r="S1072" s="33" t="s">
        <v>277</v>
      </c>
      <c r="T1072" s="47" t="s">
        <v>966</v>
      </c>
      <c r="U1072" s="47" t="s">
        <v>20</v>
      </c>
      <c r="V1072" s="47" t="s">
        <v>20</v>
      </c>
      <c r="W1072" s="47" t="s">
        <v>965</v>
      </c>
      <c r="X1072" s="47" t="s">
        <v>21</v>
      </c>
      <c r="Y1072" s="47" t="s">
        <v>21</v>
      </c>
      <c r="Z1072" s="47" t="s">
        <v>21</v>
      </c>
      <c r="AA1072" s="47" t="s">
        <v>22</v>
      </c>
      <c r="AB1072" s="47" t="s">
        <v>20</v>
      </c>
      <c r="AC1072" s="47" t="s">
        <v>20</v>
      </c>
      <c r="AD1072" s="47" t="s">
        <v>21</v>
      </c>
      <c r="AE1072" s="47" t="s">
        <v>965</v>
      </c>
      <c r="AF1072" s="47" t="s">
        <v>965</v>
      </c>
      <c r="AG1072" s="47" t="s">
        <v>965</v>
      </c>
      <c r="AH1072" s="47" t="s">
        <v>966</v>
      </c>
      <c r="AI1072" s="47" t="s">
        <v>20</v>
      </c>
      <c r="AJ1072" s="47" t="s">
        <v>20</v>
      </c>
      <c r="AK1072" s="47" t="s">
        <v>965</v>
      </c>
      <c r="AL1072" s="47" t="s">
        <v>965</v>
      </c>
      <c r="AM1072" s="47" t="s">
        <v>965</v>
      </c>
      <c r="AN1072" s="47" t="s">
        <v>965</v>
      </c>
      <c r="AO1072" s="47" t="s">
        <v>965</v>
      </c>
      <c r="AP1072" s="47" t="s">
        <v>20</v>
      </c>
      <c r="AQ1072" s="47" t="s">
        <v>20</v>
      </c>
      <c r="AR1072" s="47" t="s">
        <v>20</v>
      </c>
      <c r="AS1072" s="47" t="s">
        <v>965</v>
      </c>
      <c r="AT1072" s="47" t="s">
        <v>965</v>
      </c>
      <c r="AU1072" s="47" t="s">
        <v>967</v>
      </c>
      <c r="AV1072" s="47" t="s">
        <v>967</v>
      </c>
      <c r="AW1072" s="47" t="s">
        <v>20</v>
      </c>
      <c r="AX1072" s="47" t="s">
        <v>20</v>
      </c>
      <c r="AY1072" s="42">
        <f>COUNTIFS($T1072:$AX1072,"P")</f>
        <v>11</v>
      </c>
      <c r="AZ1072" s="42">
        <f>COUNTIFS($T1072:$AX1072,"HD")/2</f>
        <v>1</v>
      </c>
      <c r="BA1072" s="42">
        <f>COUNTIFS($T1072:$AX1072,"DO")</f>
        <v>11</v>
      </c>
      <c r="BB1072" s="1">
        <f>COUNTIFS($T1072:$AX1072,"UPL")</f>
        <v>4</v>
      </c>
      <c r="BC1072" s="42">
        <f>COUNTIFS($T1072:$AX1072,"LWP")</f>
        <v>1</v>
      </c>
      <c r="BD1072" s="42">
        <f>SUM(COUNTIFS($T1072:$AX1072,{"PAT","MAT"}))</f>
        <v>0</v>
      </c>
      <c r="BE1072" s="42">
        <f>COUNTIFS($T1072:$AX1072,"HO")</f>
        <v>0</v>
      </c>
      <c r="BF1072" s="42">
        <f>COUNTIFS($T1072:$AX1072,"NA")</f>
        <v>0</v>
      </c>
      <c r="BG1072" s="42">
        <f>COUNTIFS($T1072:$AX1072,"PL")</f>
        <v>0</v>
      </c>
      <c r="BH1072" s="42">
        <f>COUNTIFS($T1072:$AX1072,"CL")</f>
        <v>2</v>
      </c>
      <c r="BI1072" s="42">
        <f>COUNTIFS($T1072:$AX1072,"BL")</f>
        <v>0</v>
      </c>
      <c r="BJ1072" s="42">
        <f>COUNTIFS($T1072:$AX1072,"CO")</f>
        <v>0</v>
      </c>
      <c r="BK1072" s="42">
        <f t="shared" si="99"/>
        <v>2</v>
      </c>
      <c r="BL1072" s="42">
        <f t="shared" si="100"/>
        <v>0</v>
      </c>
      <c r="BM1072" s="42">
        <f t="shared" si="101"/>
        <v>0</v>
      </c>
      <c r="BN1072" s="42">
        <f>SUM(AY1072:BJ1072)+SUM(COUNTIFS(Q1072:AX1072,{"TERM","RESIGNED"}))</f>
        <v>30</v>
      </c>
      <c r="BO1072" s="1" t="s">
        <v>45</v>
      </c>
      <c r="BP1072" s="42" t="s">
        <v>1018</v>
      </c>
      <c r="BQ1072" s="34"/>
    </row>
    <row r="1073" spans="1:69" x14ac:dyDescent="0.25">
      <c r="A1073" s="32">
        <f t="shared" si="102"/>
        <v>1071</v>
      </c>
      <c r="B1073" s="1" t="s">
        <v>172</v>
      </c>
      <c r="C1073" s="1">
        <v>600477</v>
      </c>
      <c r="D1073" s="1">
        <v>600477</v>
      </c>
      <c r="E1073" s="1" t="s">
        <v>946</v>
      </c>
      <c r="F1073" s="34" t="s">
        <v>1302</v>
      </c>
      <c r="G1073" s="34" t="s">
        <v>190</v>
      </c>
      <c r="H1073" s="30">
        <v>45196</v>
      </c>
      <c r="I1073" s="30" t="s">
        <v>39</v>
      </c>
      <c r="J1073" s="30" t="s">
        <v>39</v>
      </c>
      <c r="K1073" s="42">
        <f t="shared" ca="1" si="97"/>
        <v>106</v>
      </c>
      <c r="L1073" s="44" t="str">
        <f t="shared" si="98"/>
        <v>Billable</v>
      </c>
      <c r="M1073" s="34" t="s">
        <v>187</v>
      </c>
      <c r="N1073" s="1" t="s">
        <v>270</v>
      </c>
      <c r="O1073" s="1" t="s">
        <v>42</v>
      </c>
      <c r="P1073" s="1"/>
      <c r="Q1073" s="1"/>
      <c r="R1073" s="1" t="s">
        <v>43</v>
      </c>
      <c r="S1073" s="33" t="s">
        <v>277</v>
      </c>
      <c r="T1073" s="47" t="s">
        <v>965</v>
      </c>
      <c r="U1073" s="47" t="s">
        <v>20</v>
      </c>
      <c r="V1073" s="47" t="s">
        <v>20</v>
      </c>
      <c r="W1073" s="47" t="s">
        <v>965</v>
      </c>
      <c r="X1073" s="47" t="s">
        <v>22</v>
      </c>
      <c r="Y1073" s="47" t="s">
        <v>965</v>
      </c>
      <c r="Z1073" s="47" t="s">
        <v>965</v>
      </c>
      <c r="AA1073" s="47" t="s">
        <v>965</v>
      </c>
      <c r="AB1073" s="47" t="s">
        <v>20</v>
      </c>
      <c r="AC1073" s="47" t="s">
        <v>20</v>
      </c>
      <c r="AD1073" s="47" t="s">
        <v>965</v>
      </c>
      <c r="AE1073" s="47" t="s">
        <v>965</v>
      </c>
      <c r="AF1073" s="47" t="s">
        <v>965</v>
      </c>
      <c r="AG1073" s="47" t="s">
        <v>22</v>
      </c>
      <c r="AH1073" s="47" t="s">
        <v>965</v>
      </c>
      <c r="AI1073" s="47" t="s">
        <v>20</v>
      </c>
      <c r="AJ1073" s="47" t="s">
        <v>20</v>
      </c>
      <c r="AK1073" s="47" t="s">
        <v>965</v>
      </c>
      <c r="AL1073" s="47" t="s">
        <v>965</v>
      </c>
      <c r="AM1073" s="47" t="s">
        <v>22</v>
      </c>
      <c r="AN1073" s="47" t="s">
        <v>965</v>
      </c>
      <c r="AO1073" s="47" t="s">
        <v>965</v>
      </c>
      <c r="AP1073" s="47" t="s">
        <v>20</v>
      </c>
      <c r="AQ1073" s="47" t="s">
        <v>20</v>
      </c>
      <c r="AR1073" s="47" t="s">
        <v>20</v>
      </c>
      <c r="AS1073" s="47" t="s">
        <v>965</v>
      </c>
      <c r="AT1073" s="47" t="s">
        <v>965</v>
      </c>
      <c r="AU1073" s="47" t="s">
        <v>967</v>
      </c>
      <c r="AV1073" s="47" t="s">
        <v>967</v>
      </c>
      <c r="AW1073" s="47" t="s">
        <v>20</v>
      </c>
      <c r="AX1073" s="47" t="s">
        <v>20</v>
      </c>
      <c r="AY1073" s="42">
        <f>COUNTIFS($T1073:$AX1073,"P")</f>
        <v>15</v>
      </c>
      <c r="AZ1073" s="42">
        <f>COUNTIFS($T1073:$AX1073,"HD")/2</f>
        <v>0</v>
      </c>
      <c r="BA1073" s="42">
        <f>COUNTIFS($T1073:$AX1073,"DO")</f>
        <v>11</v>
      </c>
      <c r="BB1073" s="1">
        <f>COUNTIFS($T1073:$AX1073,"UPL")</f>
        <v>0</v>
      </c>
      <c r="BC1073" s="42">
        <f>COUNTIFS($T1073:$AX1073,"LWP")</f>
        <v>3</v>
      </c>
      <c r="BD1073" s="42">
        <f>SUM(COUNTIFS($T1073:$AX1073,{"PAT","MAT"}))</f>
        <v>0</v>
      </c>
      <c r="BE1073" s="42">
        <f>COUNTIFS($T1073:$AX1073,"HO")</f>
        <v>0</v>
      </c>
      <c r="BF1073" s="42">
        <f>COUNTIFS($T1073:$AX1073,"NA")</f>
        <v>0</v>
      </c>
      <c r="BG1073" s="42">
        <f>COUNTIFS($T1073:$AX1073,"PL")</f>
        <v>0</v>
      </c>
      <c r="BH1073" s="42">
        <f>COUNTIFS($T1073:$AX1073,"CL")</f>
        <v>2</v>
      </c>
      <c r="BI1073" s="42">
        <f>COUNTIFS($T1073:$AX1073,"BL")</f>
        <v>0</v>
      </c>
      <c r="BJ1073" s="42">
        <f>COUNTIFS($T1073:$AX1073,"CO")</f>
        <v>0</v>
      </c>
      <c r="BK1073" s="42">
        <f t="shared" si="99"/>
        <v>2</v>
      </c>
      <c r="BL1073" s="42">
        <f t="shared" si="100"/>
        <v>0</v>
      </c>
      <c r="BM1073" s="42">
        <f t="shared" si="101"/>
        <v>1</v>
      </c>
      <c r="BN1073" s="42">
        <f>SUM(AY1073:BJ1073)+SUM(COUNTIFS(Q1073:AX1073,{"TERM","RESIGNED"}))</f>
        <v>31</v>
      </c>
      <c r="BO1073" s="1" t="s">
        <v>45</v>
      </c>
      <c r="BP1073" s="42" t="s">
        <v>1018</v>
      </c>
      <c r="BQ1073" s="34"/>
    </row>
    <row r="1074" spans="1:69" x14ac:dyDescent="0.25">
      <c r="A1074" s="32">
        <f t="shared" si="102"/>
        <v>1072</v>
      </c>
      <c r="B1074" s="1" t="s">
        <v>172</v>
      </c>
      <c r="C1074" s="1">
        <v>105839</v>
      </c>
      <c r="D1074" s="1">
        <v>105839</v>
      </c>
      <c r="E1074" s="1" t="s">
        <v>946</v>
      </c>
      <c r="F1074" s="34" t="s">
        <v>1303</v>
      </c>
      <c r="G1074" s="34" t="s">
        <v>123</v>
      </c>
      <c r="H1074" s="30">
        <v>45198</v>
      </c>
      <c r="I1074" s="30" t="s">
        <v>39</v>
      </c>
      <c r="J1074" s="30" t="s">
        <v>39</v>
      </c>
      <c r="K1074" s="42">
        <f t="shared" ca="1" si="97"/>
        <v>104</v>
      </c>
      <c r="L1074" s="44" t="str">
        <f t="shared" si="98"/>
        <v>Billable</v>
      </c>
      <c r="M1074" s="34" t="s">
        <v>124</v>
      </c>
      <c r="N1074" s="1" t="s">
        <v>41</v>
      </c>
      <c r="O1074" s="1" t="s">
        <v>42</v>
      </c>
      <c r="P1074" s="1"/>
      <c r="Q1074" s="1"/>
      <c r="R1074" s="1" t="s">
        <v>43</v>
      </c>
      <c r="S1074" s="33" t="s">
        <v>135</v>
      </c>
      <c r="T1074" s="47" t="s">
        <v>965</v>
      </c>
      <c r="U1074" s="47" t="s">
        <v>20</v>
      </c>
      <c r="V1074" s="47" t="s">
        <v>20</v>
      </c>
      <c r="W1074" s="47" t="s">
        <v>965</v>
      </c>
      <c r="X1074" s="47" t="s">
        <v>965</v>
      </c>
      <c r="Y1074" s="47" t="s">
        <v>965</v>
      </c>
      <c r="Z1074" s="47" t="s">
        <v>965</v>
      </c>
      <c r="AA1074" s="47" t="s">
        <v>965</v>
      </c>
      <c r="AB1074" s="47" t="s">
        <v>20</v>
      </c>
      <c r="AC1074" s="47" t="s">
        <v>20</v>
      </c>
      <c r="AD1074" s="47" t="s">
        <v>965</v>
      </c>
      <c r="AE1074" s="47" t="s">
        <v>965</v>
      </c>
      <c r="AF1074" s="47" t="s">
        <v>965</v>
      </c>
      <c r="AG1074" s="47" t="s">
        <v>965</v>
      </c>
      <c r="AH1074" s="47" t="s">
        <v>965</v>
      </c>
      <c r="AI1074" s="47" t="s">
        <v>20</v>
      </c>
      <c r="AJ1074" s="47" t="s">
        <v>20</v>
      </c>
      <c r="AK1074" s="47" t="s">
        <v>965</v>
      </c>
      <c r="AL1074" s="47" t="s">
        <v>965</v>
      </c>
      <c r="AM1074" s="47" t="s">
        <v>965</v>
      </c>
      <c r="AN1074" s="47" t="s">
        <v>22</v>
      </c>
      <c r="AO1074" s="47" t="s">
        <v>22</v>
      </c>
      <c r="AP1074" s="47" t="s">
        <v>20</v>
      </c>
      <c r="AQ1074" s="47" t="s">
        <v>20</v>
      </c>
      <c r="AR1074" s="47" t="s">
        <v>20</v>
      </c>
      <c r="AS1074" s="47" t="s">
        <v>965</v>
      </c>
      <c r="AT1074" s="47" t="s">
        <v>965</v>
      </c>
      <c r="AU1074" s="47" t="s">
        <v>22</v>
      </c>
      <c r="AV1074" s="47" t="s">
        <v>965</v>
      </c>
      <c r="AW1074" s="47" t="s">
        <v>20</v>
      </c>
      <c r="AX1074" s="47" t="s">
        <v>20</v>
      </c>
      <c r="AY1074" s="42">
        <f>COUNTIFS($T1074:$AX1074,"P")</f>
        <v>17</v>
      </c>
      <c r="AZ1074" s="42">
        <f>COUNTIFS($T1074:$AX1074,"HD")/2</f>
        <v>0</v>
      </c>
      <c r="BA1074" s="42">
        <f>COUNTIFS($T1074:$AX1074,"DO")</f>
        <v>11</v>
      </c>
      <c r="BB1074" s="1">
        <f>COUNTIFS($T1074:$AX1074,"UPL")</f>
        <v>0</v>
      </c>
      <c r="BC1074" s="42">
        <f>COUNTIFS($T1074:$AX1074,"LWP")</f>
        <v>3</v>
      </c>
      <c r="BD1074" s="42">
        <f>SUM(COUNTIFS($T1074:$AX1074,{"PAT","MAT"}))</f>
        <v>0</v>
      </c>
      <c r="BE1074" s="42">
        <f>COUNTIFS($T1074:$AX1074,"HO")</f>
        <v>0</v>
      </c>
      <c r="BF1074" s="42">
        <f>COUNTIFS($T1074:$AX1074,"NA")</f>
        <v>0</v>
      </c>
      <c r="BG1074" s="42">
        <f>COUNTIFS($T1074:$AX1074,"PL")</f>
        <v>0</v>
      </c>
      <c r="BH1074" s="42">
        <f>COUNTIFS($T1074:$AX1074,"CL")</f>
        <v>0</v>
      </c>
      <c r="BI1074" s="42">
        <f>COUNTIFS($T1074:$AX1074,"BL")</f>
        <v>0</v>
      </c>
      <c r="BJ1074" s="42">
        <f>COUNTIFS($T1074:$AX1074,"CO")</f>
        <v>0</v>
      </c>
      <c r="BK1074" s="42">
        <f t="shared" si="99"/>
        <v>0</v>
      </c>
      <c r="BL1074" s="42">
        <f t="shared" si="100"/>
        <v>1</v>
      </c>
      <c r="BM1074" s="42">
        <f t="shared" si="101"/>
        <v>1</v>
      </c>
      <c r="BN1074" s="42">
        <f>SUM(AY1074:BJ1074)+SUM(COUNTIFS(Q1074:AX1074,{"TERM","RESIGNED"}))</f>
        <v>31</v>
      </c>
      <c r="BO1074" s="1" t="s">
        <v>45</v>
      </c>
      <c r="BP1074" s="42" t="s">
        <v>1018</v>
      </c>
      <c r="BQ1074" s="34"/>
    </row>
    <row r="1075" spans="1:69" x14ac:dyDescent="0.25">
      <c r="A1075" s="32">
        <f t="shared" si="102"/>
        <v>1073</v>
      </c>
      <c r="B1075" s="1" t="s">
        <v>172</v>
      </c>
      <c r="C1075" s="1">
        <v>105841</v>
      </c>
      <c r="D1075" s="1">
        <v>105841</v>
      </c>
      <c r="E1075" s="1" t="s">
        <v>946</v>
      </c>
      <c r="F1075" s="34" t="s">
        <v>1304</v>
      </c>
      <c r="G1075" s="34" t="s">
        <v>123</v>
      </c>
      <c r="H1075" s="30">
        <v>45198</v>
      </c>
      <c r="I1075" s="30" t="s">
        <v>39</v>
      </c>
      <c r="J1075" s="30" t="s">
        <v>39</v>
      </c>
      <c r="K1075" s="42">
        <f t="shared" ca="1" si="97"/>
        <v>104</v>
      </c>
      <c r="L1075" s="44" t="str">
        <f t="shared" si="98"/>
        <v>Billable</v>
      </c>
      <c r="M1075" s="34" t="s">
        <v>124</v>
      </c>
      <c r="N1075" s="1" t="s">
        <v>41</v>
      </c>
      <c r="O1075" s="1" t="s">
        <v>42</v>
      </c>
      <c r="P1075" s="1"/>
      <c r="Q1075" s="1"/>
      <c r="R1075" s="1" t="s">
        <v>43</v>
      </c>
      <c r="S1075" s="33" t="s">
        <v>135</v>
      </c>
      <c r="T1075" s="47" t="s">
        <v>965</v>
      </c>
      <c r="U1075" s="47" t="s">
        <v>20</v>
      </c>
      <c r="V1075" s="47" t="s">
        <v>20</v>
      </c>
      <c r="W1075" s="47" t="s">
        <v>965</v>
      </c>
      <c r="X1075" s="47" t="s">
        <v>965</v>
      </c>
      <c r="Y1075" s="47" t="s">
        <v>966</v>
      </c>
      <c r="Z1075" s="47" t="s">
        <v>21</v>
      </c>
      <c r="AA1075" s="47" t="s">
        <v>21</v>
      </c>
      <c r="AB1075" s="47" t="s">
        <v>20</v>
      </c>
      <c r="AC1075" s="47" t="s">
        <v>20</v>
      </c>
      <c r="AD1075" s="47" t="s">
        <v>965</v>
      </c>
      <c r="AE1075" s="47" t="s">
        <v>965</v>
      </c>
      <c r="AF1075" s="47" t="s">
        <v>21</v>
      </c>
      <c r="AG1075" s="47" t="s">
        <v>965</v>
      </c>
      <c r="AH1075" s="47" t="s">
        <v>965</v>
      </c>
      <c r="AI1075" s="47" t="s">
        <v>20</v>
      </c>
      <c r="AJ1075" s="47" t="s">
        <v>20</v>
      </c>
      <c r="AK1075" s="47" t="s">
        <v>965</v>
      </c>
      <c r="AL1075" s="47" t="s">
        <v>965</v>
      </c>
      <c r="AM1075" s="47" t="s">
        <v>966</v>
      </c>
      <c r="AN1075" s="47" t="s">
        <v>965</v>
      </c>
      <c r="AO1075" s="47" t="s">
        <v>965</v>
      </c>
      <c r="AP1075" s="47" t="s">
        <v>20</v>
      </c>
      <c r="AQ1075" s="47" t="s">
        <v>20</v>
      </c>
      <c r="AR1075" s="47" t="s">
        <v>20</v>
      </c>
      <c r="AS1075" s="47" t="s">
        <v>21</v>
      </c>
      <c r="AT1075" s="47" t="s">
        <v>965</v>
      </c>
      <c r="AU1075" s="47" t="s">
        <v>965</v>
      </c>
      <c r="AV1075" s="47" t="s">
        <v>965</v>
      </c>
      <c r="AW1075" s="47" t="s">
        <v>20</v>
      </c>
      <c r="AX1075" s="47" t="s">
        <v>20</v>
      </c>
      <c r="AY1075" s="42">
        <f>COUNTIFS($T1075:$AX1075,"P")</f>
        <v>14</v>
      </c>
      <c r="AZ1075" s="42">
        <f>COUNTIFS($T1075:$AX1075,"HD")/2</f>
        <v>1</v>
      </c>
      <c r="BA1075" s="42">
        <f>COUNTIFS($T1075:$AX1075,"DO")</f>
        <v>11</v>
      </c>
      <c r="BB1075" s="1">
        <f>COUNTIFS($T1075:$AX1075,"UPL")</f>
        <v>4</v>
      </c>
      <c r="BC1075" s="42">
        <f>COUNTIFS($T1075:$AX1075,"LWP")</f>
        <v>0</v>
      </c>
      <c r="BD1075" s="42">
        <f>SUM(COUNTIFS($T1075:$AX1075,{"PAT","MAT"}))</f>
        <v>0</v>
      </c>
      <c r="BE1075" s="42">
        <f>COUNTIFS($T1075:$AX1075,"HO")</f>
        <v>0</v>
      </c>
      <c r="BF1075" s="42">
        <f>COUNTIFS($T1075:$AX1075,"NA")</f>
        <v>0</v>
      </c>
      <c r="BG1075" s="42">
        <f>COUNTIFS($T1075:$AX1075,"PL")</f>
        <v>0</v>
      </c>
      <c r="BH1075" s="42">
        <f>COUNTIFS($T1075:$AX1075,"CL")</f>
        <v>0</v>
      </c>
      <c r="BI1075" s="42">
        <f>COUNTIFS($T1075:$AX1075,"BL")</f>
        <v>0</v>
      </c>
      <c r="BJ1075" s="42">
        <f>COUNTIFS($T1075:$AX1075,"CO")</f>
        <v>0</v>
      </c>
      <c r="BK1075" s="42">
        <f t="shared" si="99"/>
        <v>0</v>
      </c>
      <c r="BL1075" s="42">
        <f t="shared" si="100"/>
        <v>0</v>
      </c>
      <c r="BM1075" s="42">
        <f t="shared" si="101"/>
        <v>1</v>
      </c>
      <c r="BN1075" s="42">
        <f>SUM(AY1075:BJ1075)+SUM(COUNTIFS(Q1075:AX1075,{"TERM","RESIGNED"}))</f>
        <v>30</v>
      </c>
      <c r="BO1075" s="1" t="s">
        <v>45</v>
      </c>
      <c r="BP1075" s="42" t="s">
        <v>1018</v>
      </c>
      <c r="BQ1075" s="34"/>
    </row>
    <row r="1076" spans="1:69" x14ac:dyDescent="0.25">
      <c r="A1076" s="32">
        <f t="shared" si="102"/>
        <v>1074</v>
      </c>
      <c r="B1076" s="1" t="s">
        <v>172</v>
      </c>
      <c r="C1076" s="1">
        <v>105844</v>
      </c>
      <c r="D1076" s="1">
        <v>105844</v>
      </c>
      <c r="E1076" s="1" t="s">
        <v>945</v>
      </c>
      <c r="F1076" s="34" t="s">
        <v>1306</v>
      </c>
      <c r="G1076" s="34" t="s">
        <v>123</v>
      </c>
      <c r="H1076" s="30">
        <v>45198</v>
      </c>
      <c r="I1076" s="30" t="s">
        <v>39</v>
      </c>
      <c r="J1076" s="30" t="s">
        <v>39</v>
      </c>
      <c r="K1076" s="42">
        <f t="shared" ca="1" si="97"/>
        <v>104</v>
      </c>
      <c r="L1076" s="44" t="str">
        <f t="shared" si="98"/>
        <v>Billable</v>
      </c>
      <c r="M1076" s="34" t="s">
        <v>124</v>
      </c>
      <c r="N1076" s="1" t="s">
        <v>41</v>
      </c>
      <c r="O1076" s="1" t="s">
        <v>42</v>
      </c>
      <c r="P1076" s="1"/>
      <c r="Q1076" s="1"/>
      <c r="R1076" s="1" t="s">
        <v>43</v>
      </c>
      <c r="S1076" s="33" t="s">
        <v>66</v>
      </c>
      <c r="T1076" s="47" t="s">
        <v>965</v>
      </c>
      <c r="U1076" s="47" t="s">
        <v>20</v>
      </c>
      <c r="V1076" s="47" t="s">
        <v>20</v>
      </c>
      <c r="W1076" s="47" t="s">
        <v>965</v>
      </c>
      <c r="X1076" s="47" t="s">
        <v>965</v>
      </c>
      <c r="Y1076" s="47" t="s">
        <v>21</v>
      </c>
      <c r="Z1076" s="47" t="s">
        <v>965</v>
      </c>
      <c r="AA1076" s="47" t="s">
        <v>965</v>
      </c>
      <c r="AB1076" s="47" t="s">
        <v>20</v>
      </c>
      <c r="AC1076" s="47" t="s">
        <v>20</v>
      </c>
      <c r="AD1076" s="47" t="s">
        <v>965</v>
      </c>
      <c r="AE1076" s="47" t="s">
        <v>965</v>
      </c>
      <c r="AF1076" s="47" t="s">
        <v>965</v>
      </c>
      <c r="AG1076" s="47" t="s">
        <v>965</v>
      </c>
      <c r="AH1076" s="47" t="s">
        <v>965</v>
      </c>
      <c r="AI1076" s="47" t="s">
        <v>20</v>
      </c>
      <c r="AJ1076" s="47" t="s">
        <v>20</v>
      </c>
      <c r="AK1076" s="47" t="s">
        <v>965</v>
      </c>
      <c r="AL1076" s="47" t="s">
        <v>965</v>
      </c>
      <c r="AM1076" s="47" t="s">
        <v>965</v>
      </c>
      <c r="AN1076" s="47" t="s">
        <v>965</v>
      </c>
      <c r="AO1076" s="47" t="s">
        <v>965</v>
      </c>
      <c r="AP1076" s="47" t="s">
        <v>20</v>
      </c>
      <c r="AQ1076" s="47" t="s">
        <v>20</v>
      </c>
      <c r="AR1076" s="47" t="s">
        <v>20</v>
      </c>
      <c r="AS1076" s="47" t="s">
        <v>965</v>
      </c>
      <c r="AT1076" s="47" t="s">
        <v>965</v>
      </c>
      <c r="AU1076" s="47" t="s">
        <v>965</v>
      </c>
      <c r="AV1076" s="47" t="s">
        <v>965</v>
      </c>
      <c r="AW1076" s="47" t="s">
        <v>20</v>
      </c>
      <c r="AX1076" s="47" t="s">
        <v>20</v>
      </c>
      <c r="AY1076" s="42">
        <f>COUNTIFS($T1076:$AX1076,"P")</f>
        <v>19</v>
      </c>
      <c r="AZ1076" s="42">
        <f>COUNTIFS($T1076:$AX1076,"HD")/2</f>
        <v>0</v>
      </c>
      <c r="BA1076" s="42">
        <f>COUNTIFS($T1076:$AX1076,"DO")</f>
        <v>11</v>
      </c>
      <c r="BB1076" s="1">
        <f>COUNTIFS($T1076:$AX1076,"UPL")</f>
        <v>1</v>
      </c>
      <c r="BC1076" s="42">
        <f>COUNTIFS($T1076:$AX1076,"LWP")</f>
        <v>0</v>
      </c>
      <c r="BD1076" s="42">
        <f>SUM(COUNTIFS($T1076:$AX1076,{"PAT","MAT"}))</f>
        <v>0</v>
      </c>
      <c r="BE1076" s="42">
        <f>COUNTIFS($T1076:$AX1076,"HO")</f>
        <v>0</v>
      </c>
      <c r="BF1076" s="42">
        <f>COUNTIFS($T1076:$AX1076,"NA")</f>
        <v>0</v>
      </c>
      <c r="BG1076" s="42">
        <f>COUNTIFS($T1076:$AX1076,"PL")</f>
        <v>0</v>
      </c>
      <c r="BH1076" s="42">
        <f>COUNTIFS($T1076:$AX1076,"CL")</f>
        <v>0</v>
      </c>
      <c r="BI1076" s="42">
        <f>COUNTIFS($T1076:$AX1076,"BL")</f>
        <v>0</v>
      </c>
      <c r="BJ1076" s="42">
        <f>COUNTIFS($T1076:$AX1076,"CO")</f>
        <v>0</v>
      </c>
      <c r="BK1076" s="42">
        <f t="shared" si="99"/>
        <v>0</v>
      </c>
      <c r="BL1076" s="42">
        <f t="shared" si="100"/>
        <v>1</v>
      </c>
      <c r="BM1076" s="42">
        <f t="shared" si="101"/>
        <v>1</v>
      </c>
      <c r="BN1076" s="42">
        <f>SUM(AY1076:BJ1076)+SUM(COUNTIFS(Q1076:AX1076,{"TERM","RESIGNED"}))</f>
        <v>31</v>
      </c>
      <c r="BO1076" s="1" t="s">
        <v>45</v>
      </c>
      <c r="BP1076" s="42" t="s">
        <v>1021</v>
      </c>
      <c r="BQ1076" s="34"/>
    </row>
    <row r="1077" spans="1:69" x14ac:dyDescent="0.25">
      <c r="A1077" s="32">
        <f t="shared" si="102"/>
        <v>1075</v>
      </c>
      <c r="B1077" s="1" t="s">
        <v>172</v>
      </c>
      <c r="C1077" s="1">
        <v>105849</v>
      </c>
      <c r="D1077" s="1">
        <v>105849</v>
      </c>
      <c r="E1077" s="1" t="s">
        <v>946</v>
      </c>
      <c r="F1077" s="34" t="s">
        <v>1307</v>
      </c>
      <c r="G1077" s="34" t="s">
        <v>123</v>
      </c>
      <c r="H1077" s="30">
        <v>45198</v>
      </c>
      <c r="I1077" s="30" t="s">
        <v>39</v>
      </c>
      <c r="J1077" s="30" t="s">
        <v>39</v>
      </c>
      <c r="K1077" s="42">
        <f t="shared" ca="1" si="97"/>
        <v>104</v>
      </c>
      <c r="L1077" s="44" t="str">
        <f t="shared" si="98"/>
        <v>Billable</v>
      </c>
      <c r="M1077" s="34" t="s">
        <v>124</v>
      </c>
      <c r="N1077" s="1" t="s">
        <v>41</v>
      </c>
      <c r="O1077" s="1" t="s">
        <v>42</v>
      </c>
      <c r="P1077" s="1"/>
      <c r="Q1077" s="1"/>
      <c r="R1077" s="1" t="s">
        <v>43</v>
      </c>
      <c r="S1077" s="33" t="s">
        <v>972</v>
      </c>
      <c r="T1077" s="47" t="s">
        <v>965</v>
      </c>
      <c r="U1077" s="47" t="s">
        <v>20</v>
      </c>
      <c r="V1077" s="47" t="s">
        <v>20</v>
      </c>
      <c r="W1077" s="47" t="s">
        <v>965</v>
      </c>
      <c r="X1077" s="47" t="s">
        <v>965</v>
      </c>
      <c r="Y1077" s="47" t="s">
        <v>965</v>
      </c>
      <c r="Z1077" s="47" t="s">
        <v>965</v>
      </c>
      <c r="AA1077" s="47" t="s">
        <v>965</v>
      </c>
      <c r="AB1077" s="47" t="s">
        <v>20</v>
      </c>
      <c r="AC1077" s="47" t="s">
        <v>20</v>
      </c>
      <c r="AD1077" s="47" t="s">
        <v>965</v>
      </c>
      <c r="AE1077" s="47" t="s">
        <v>965</v>
      </c>
      <c r="AF1077" s="47" t="s">
        <v>965</v>
      </c>
      <c r="AG1077" s="47" t="s">
        <v>965</v>
      </c>
      <c r="AH1077" s="47" t="s">
        <v>965</v>
      </c>
      <c r="AI1077" s="47" t="s">
        <v>20</v>
      </c>
      <c r="AJ1077" s="47" t="s">
        <v>20</v>
      </c>
      <c r="AK1077" s="47" t="s">
        <v>965</v>
      </c>
      <c r="AL1077" s="47" t="s">
        <v>965</v>
      </c>
      <c r="AM1077" s="47" t="s">
        <v>965</v>
      </c>
      <c r="AN1077" s="47" t="s">
        <v>965</v>
      </c>
      <c r="AO1077" s="47" t="s">
        <v>965</v>
      </c>
      <c r="AP1077" s="47" t="s">
        <v>20</v>
      </c>
      <c r="AQ1077" s="47" t="s">
        <v>20</v>
      </c>
      <c r="AR1077" s="47" t="s">
        <v>20</v>
      </c>
      <c r="AS1077" s="47" t="s">
        <v>21</v>
      </c>
      <c r="AT1077" s="47" t="s">
        <v>965</v>
      </c>
      <c r="AU1077" s="47" t="s">
        <v>965</v>
      </c>
      <c r="AV1077" s="47" t="s">
        <v>965</v>
      </c>
      <c r="AW1077" s="47" t="s">
        <v>20</v>
      </c>
      <c r="AX1077" s="47" t="s">
        <v>20</v>
      </c>
      <c r="AY1077" s="42">
        <f>COUNTIFS($T1077:$AX1077,"P")</f>
        <v>19</v>
      </c>
      <c r="AZ1077" s="42">
        <f>COUNTIFS($T1077:$AX1077,"HD")/2</f>
        <v>0</v>
      </c>
      <c r="BA1077" s="42">
        <f>COUNTIFS($T1077:$AX1077,"DO")</f>
        <v>11</v>
      </c>
      <c r="BB1077" s="1">
        <f>COUNTIFS($T1077:$AX1077,"UPL")</f>
        <v>1</v>
      </c>
      <c r="BC1077" s="42">
        <f>COUNTIFS($T1077:$AX1077,"LWP")</f>
        <v>0</v>
      </c>
      <c r="BD1077" s="42">
        <f>SUM(COUNTIFS($T1077:$AX1077,{"PAT","MAT"}))</f>
        <v>0</v>
      </c>
      <c r="BE1077" s="42">
        <f>COUNTIFS($T1077:$AX1077,"HO")</f>
        <v>0</v>
      </c>
      <c r="BF1077" s="42">
        <f>COUNTIFS($T1077:$AX1077,"NA")</f>
        <v>0</v>
      </c>
      <c r="BG1077" s="42">
        <f>COUNTIFS($T1077:$AX1077,"PL")</f>
        <v>0</v>
      </c>
      <c r="BH1077" s="42">
        <f>COUNTIFS($T1077:$AX1077,"CL")</f>
        <v>0</v>
      </c>
      <c r="BI1077" s="42">
        <f>COUNTIFS($T1077:$AX1077,"BL")</f>
        <v>0</v>
      </c>
      <c r="BJ1077" s="42">
        <f>COUNTIFS($T1077:$AX1077,"CO")</f>
        <v>0</v>
      </c>
      <c r="BK1077" s="42">
        <f t="shared" si="99"/>
        <v>0</v>
      </c>
      <c r="BL1077" s="42">
        <f t="shared" si="100"/>
        <v>1</v>
      </c>
      <c r="BM1077" s="42">
        <f t="shared" si="101"/>
        <v>1</v>
      </c>
      <c r="BN1077" s="42">
        <f>SUM(AY1077:BJ1077)+SUM(COUNTIFS(Q1077:AX1077,{"TERM","RESIGNED"}))</f>
        <v>31</v>
      </c>
      <c r="BO1077" s="1" t="s">
        <v>45</v>
      </c>
      <c r="BP1077" s="42" t="s">
        <v>1018</v>
      </c>
      <c r="BQ1077" s="34"/>
    </row>
    <row r="1078" spans="1:69" x14ac:dyDescent="0.25">
      <c r="A1078" s="32">
        <f t="shared" si="102"/>
        <v>1076</v>
      </c>
      <c r="B1078" s="1" t="s">
        <v>172</v>
      </c>
      <c r="C1078" s="1">
        <v>105856</v>
      </c>
      <c r="D1078" s="1">
        <v>105856</v>
      </c>
      <c r="E1078" s="1" t="s">
        <v>946</v>
      </c>
      <c r="F1078" s="34" t="s">
        <v>1308</v>
      </c>
      <c r="G1078" s="34" t="s">
        <v>123</v>
      </c>
      <c r="H1078" s="30">
        <v>45203</v>
      </c>
      <c r="I1078" s="30" t="s">
        <v>39</v>
      </c>
      <c r="J1078" s="30" t="s">
        <v>39</v>
      </c>
      <c r="K1078" s="42">
        <f t="shared" ca="1" si="97"/>
        <v>99</v>
      </c>
      <c r="L1078" s="44" t="str">
        <f t="shared" si="98"/>
        <v>Billable</v>
      </c>
      <c r="M1078" s="34" t="s">
        <v>124</v>
      </c>
      <c r="N1078" s="1" t="s">
        <v>41</v>
      </c>
      <c r="O1078" s="1" t="s">
        <v>42</v>
      </c>
      <c r="P1078" s="1"/>
      <c r="Q1078" s="1"/>
      <c r="R1078" s="1" t="s">
        <v>43</v>
      </c>
      <c r="S1078" s="33" t="s">
        <v>323</v>
      </c>
      <c r="T1078" s="47" t="s">
        <v>965</v>
      </c>
      <c r="U1078" s="47" t="s">
        <v>20</v>
      </c>
      <c r="V1078" s="47" t="s">
        <v>20</v>
      </c>
      <c r="W1078" s="47" t="s">
        <v>965</v>
      </c>
      <c r="X1078" s="47" t="s">
        <v>965</v>
      </c>
      <c r="Y1078" s="47" t="s">
        <v>965</v>
      </c>
      <c r="Z1078" s="47" t="s">
        <v>965</v>
      </c>
      <c r="AA1078" s="47" t="s">
        <v>965</v>
      </c>
      <c r="AB1078" s="47" t="s">
        <v>20</v>
      </c>
      <c r="AC1078" s="47" t="s">
        <v>20</v>
      </c>
      <c r="AD1078" s="47" t="s">
        <v>965</v>
      </c>
      <c r="AE1078" s="47" t="s">
        <v>965</v>
      </c>
      <c r="AF1078" s="47" t="s">
        <v>965</v>
      </c>
      <c r="AG1078" s="47" t="s">
        <v>965</v>
      </c>
      <c r="AH1078" s="47" t="s">
        <v>965</v>
      </c>
      <c r="AI1078" s="47" t="s">
        <v>20</v>
      </c>
      <c r="AJ1078" s="47" t="s">
        <v>20</v>
      </c>
      <c r="AK1078" s="47" t="s">
        <v>965</v>
      </c>
      <c r="AL1078" s="47" t="s">
        <v>965</v>
      </c>
      <c r="AM1078" s="47" t="s">
        <v>965</v>
      </c>
      <c r="AN1078" s="47" t="s">
        <v>965</v>
      </c>
      <c r="AO1078" s="47" t="s">
        <v>965</v>
      </c>
      <c r="AP1078" s="47" t="s">
        <v>20</v>
      </c>
      <c r="AQ1078" s="47" t="s">
        <v>20</v>
      </c>
      <c r="AR1078" s="47" t="s">
        <v>20</v>
      </c>
      <c r="AS1078" s="47" t="s">
        <v>965</v>
      </c>
      <c r="AT1078" s="47" t="s">
        <v>21</v>
      </c>
      <c r="AU1078" s="47" t="s">
        <v>965</v>
      </c>
      <c r="AV1078" s="47" t="s">
        <v>21</v>
      </c>
      <c r="AW1078" s="47" t="s">
        <v>20</v>
      </c>
      <c r="AX1078" s="47" t="s">
        <v>20</v>
      </c>
      <c r="AY1078" s="42">
        <f>COUNTIFS($T1078:$AX1078,"P")</f>
        <v>18</v>
      </c>
      <c r="AZ1078" s="42">
        <f>COUNTIFS($T1078:$AX1078,"HD")/2</f>
        <v>0</v>
      </c>
      <c r="BA1078" s="42">
        <f>COUNTIFS($T1078:$AX1078,"DO")</f>
        <v>11</v>
      </c>
      <c r="BB1078" s="1">
        <f>COUNTIFS($T1078:$AX1078,"UPL")</f>
        <v>2</v>
      </c>
      <c r="BC1078" s="42">
        <f>COUNTIFS($T1078:$AX1078,"LWP")</f>
        <v>0</v>
      </c>
      <c r="BD1078" s="42">
        <f>SUM(COUNTIFS($T1078:$AX1078,{"PAT","MAT"}))</f>
        <v>0</v>
      </c>
      <c r="BE1078" s="42">
        <f>COUNTIFS($T1078:$AX1078,"HO")</f>
        <v>0</v>
      </c>
      <c r="BF1078" s="42">
        <f>COUNTIFS($T1078:$AX1078,"NA")</f>
        <v>0</v>
      </c>
      <c r="BG1078" s="42">
        <f>COUNTIFS($T1078:$AX1078,"PL")</f>
        <v>0</v>
      </c>
      <c r="BH1078" s="42">
        <f>COUNTIFS($T1078:$AX1078,"CL")</f>
        <v>0</v>
      </c>
      <c r="BI1078" s="42">
        <f>COUNTIFS($T1078:$AX1078,"BL")</f>
        <v>0</v>
      </c>
      <c r="BJ1078" s="42">
        <f>COUNTIFS($T1078:$AX1078,"CO")</f>
        <v>0</v>
      </c>
      <c r="BK1078" s="42">
        <f t="shared" si="99"/>
        <v>0</v>
      </c>
      <c r="BL1078" s="42">
        <f t="shared" si="100"/>
        <v>1</v>
      </c>
      <c r="BM1078" s="42">
        <f t="shared" si="101"/>
        <v>1</v>
      </c>
      <c r="BN1078" s="42">
        <f>SUM(AY1078:BJ1078)+SUM(COUNTIFS(Q1078:AX1078,{"TERM","RESIGNED"}))</f>
        <v>31</v>
      </c>
      <c r="BO1078" s="1" t="s">
        <v>45</v>
      </c>
      <c r="BP1078" s="42" t="s">
        <v>1018</v>
      </c>
      <c r="BQ1078" s="34"/>
    </row>
    <row r="1079" spans="1:69" x14ac:dyDescent="0.25">
      <c r="A1079" s="32">
        <f t="shared" si="102"/>
        <v>1077</v>
      </c>
      <c r="B1079" s="1" t="s">
        <v>172</v>
      </c>
      <c r="C1079" s="1">
        <v>105858</v>
      </c>
      <c r="D1079" s="1">
        <v>105858</v>
      </c>
      <c r="E1079" s="1" t="s">
        <v>946</v>
      </c>
      <c r="F1079" s="34" t="s">
        <v>1309</v>
      </c>
      <c r="G1079" s="34" t="s">
        <v>123</v>
      </c>
      <c r="H1079" s="30">
        <v>45203</v>
      </c>
      <c r="I1079" s="30" t="s">
        <v>39</v>
      </c>
      <c r="J1079" s="30" t="s">
        <v>39</v>
      </c>
      <c r="K1079" s="42">
        <f t="shared" ca="1" si="97"/>
        <v>99</v>
      </c>
      <c r="L1079" s="44" t="str">
        <f t="shared" si="98"/>
        <v>Billable</v>
      </c>
      <c r="M1079" s="34" t="s">
        <v>124</v>
      </c>
      <c r="N1079" s="1" t="s">
        <v>41</v>
      </c>
      <c r="O1079" s="1" t="s">
        <v>42</v>
      </c>
      <c r="P1079" s="1"/>
      <c r="Q1079" s="1"/>
      <c r="R1079" s="1" t="s">
        <v>43</v>
      </c>
      <c r="S1079" s="33" t="s">
        <v>323</v>
      </c>
      <c r="T1079" s="47" t="s">
        <v>965</v>
      </c>
      <c r="U1079" s="47" t="s">
        <v>20</v>
      </c>
      <c r="V1079" s="47" t="s">
        <v>20</v>
      </c>
      <c r="W1079" s="47" t="s">
        <v>965</v>
      </c>
      <c r="X1079" s="47" t="s">
        <v>965</v>
      </c>
      <c r="Y1079" s="47" t="s">
        <v>965</v>
      </c>
      <c r="Z1079" s="47" t="s">
        <v>965</v>
      </c>
      <c r="AA1079" s="47" t="s">
        <v>965</v>
      </c>
      <c r="AB1079" s="47" t="s">
        <v>20</v>
      </c>
      <c r="AC1079" s="47" t="s">
        <v>20</v>
      </c>
      <c r="AD1079" s="47" t="s">
        <v>965</v>
      </c>
      <c r="AE1079" s="47" t="s">
        <v>965</v>
      </c>
      <c r="AF1079" s="47" t="s">
        <v>965</v>
      </c>
      <c r="AG1079" s="47" t="s">
        <v>965</v>
      </c>
      <c r="AH1079" s="47" t="s">
        <v>965</v>
      </c>
      <c r="AI1079" s="47" t="s">
        <v>20</v>
      </c>
      <c r="AJ1079" s="47" t="s">
        <v>20</v>
      </c>
      <c r="AK1079" s="47" t="s">
        <v>965</v>
      </c>
      <c r="AL1079" s="47" t="s">
        <v>966</v>
      </c>
      <c r="AM1079" s="47" t="s">
        <v>965</v>
      </c>
      <c r="AN1079" s="47" t="s">
        <v>965</v>
      </c>
      <c r="AO1079" s="47" t="s">
        <v>965</v>
      </c>
      <c r="AP1079" s="47" t="s">
        <v>20</v>
      </c>
      <c r="AQ1079" s="47" t="s">
        <v>20</v>
      </c>
      <c r="AR1079" s="47" t="s">
        <v>20</v>
      </c>
      <c r="AS1079" s="47" t="s">
        <v>965</v>
      </c>
      <c r="AT1079" s="47" t="s">
        <v>965</v>
      </c>
      <c r="AU1079" s="47" t="s">
        <v>965</v>
      </c>
      <c r="AV1079" s="47" t="s">
        <v>965</v>
      </c>
      <c r="AW1079" s="47" t="s">
        <v>20</v>
      </c>
      <c r="AX1079" s="47" t="s">
        <v>20</v>
      </c>
      <c r="AY1079" s="42">
        <f>COUNTIFS($T1079:$AX1079,"P")</f>
        <v>19</v>
      </c>
      <c r="AZ1079" s="42">
        <f>COUNTIFS($T1079:$AX1079,"HD")/2</f>
        <v>0.5</v>
      </c>
      <c r="BA1079" s="42">
        <f>COUNTIFS($T1079:$AX1079,"DO")</f>
        <v>11</v>
      </c>
      <c r="BB1079" s="1">
        <f>COUNTIFS($T1079:$AX1079,"UPL")</f>
        <v>0</v>
      </c>
      <c r="BC1079" s="42">
        <f>COUNTIFS($T1079:$AX1079,"LWP")</f>
        <v>0</v>
      </c>
      <c r="BD1079" s="42">
        <f>SUM(COUNTIFS($T1079:$AX1079,{"PAT","MAT"}))</f>
        <v>0</v>
      </c>
      <c r="BE1079" s="42">
        <f>COUNTIFS($T1079:$AX1079,"HO")</f>
        <v>0</v>
      </c>
      <c r="BF1079" s="42">
        <f>COUNTIFS($T1079:$AX1079,"NA")</f>
        <v>0</v>
      </c>
      <c r="BG1079" s="42">
        <f>COUNTIFS($T1079:$AX1079,"PL")</f>
        <v>0</v>
      </c>
      <c r="BH1079" s="42">
        <f>COUNTIFS($T1079:$AX1079,"CL")</f>
        <v>0</v>
      </c>
      <c r="BI1079" s="42">
        <f>COUNTIFS($T1079:$AX1079,"BL")</f>
        <v>0</v>
      </c>
      <c r="BJ1079" s="42">
        <f>COUNTIFS($T1079:$AX1079,"CO")</f>
        <v>0</v>
      </c>
      <c r="BK1079" s="42">
        <f t="shared" si="99"/>
        <v>0</v>
      </c>
      <c r="BL1079" s="42">
        <f t="shared" si="100"/>
        <v>1</v>
      </c>
      <c r="BM1079" s="42">
        <f t="shared" si="101"/>
        <v>1</v>
      </c>
      <c r="BN1079" s="42">
        <f>SUM(AY1079:BJ1079)+SUM(COUNTIFS(Q1079:AX1079,{"TERM","RESIGNED"}))</f>
        <v>30.5</v>
      </c>
      <c r="BO1079" s="1" t="s">
        <v>45</v>
      </c>
      <c r="BP1079" s="42" t="s">
        <v>1018</v>
      </c>
      <c r="BQ1079" s="34"/>
    </row>
    <row r="1080" spans="1:69" x14ac:dyDescent="0.25">
      <c r="A1080" s="32">
        <f t="shared" si="102"/>
        <v>1078</v>
      </c>
      <c r="B1080" s="1" t="s">
        <v>172</v>
      </c>
      <c r="C1080" s="1">
        <v>105868</v>
      </c>
      <c r="D1080" s="1">
        <v>105868</v>
      </c>
      <c r="E1080" s="1" t="s">
        <v>945</v>
      </c>
      <c r="F1080" s="34" t="s">
        <v>1310</v>
      </c>
      <c r="G1080" s="34" t="s">
        <v>123</v>
      </c>
      <c r="H1080" s="30">
        <v>45203</v>
      </c>
      <c r="I1080" s="30" t="s">
        <v>39</v>
      </c>
      <c r="J1080" s="30" t="s">
        <v>39</v>
      </c>
      <c r="K1080" s="42">
        <f t="shared" ca="1" si="97"/>
        <v>99</v>
      </c>
      <c r="L1080" s="44" t="str">
        <f t="shared" si="98"/>
        <v>Billable</v>
      </c>
      <c r="M1080" s="34" t="s">
        <v>124</v>
      </c>
      <c r="N1080" s="1" t="s">
        <v>41</v>
      </c>
      <c r="O1080" s="1" t="s">
        <v>42</v>
      </c>
      <c r="P1080" s="1"/>
      <c r="Q1080" s="1"/>
      <c r="R1080" s="1" t="s">
        <v>43</v>
      </c>
      <c r="S1080" s="33" t="s">
        <v>135</v>
      </c>
      <c r="T1080" s="47" t="s">
        <v>965</v>
      </c>
      <c r="U1080" s="47" t="s">
        <v>20</v>
      </c>
      <c r="V1080" s="47" t="s">
        <v>20</v>
      </c>
      <c r="W1080" s="47" t="s">
        <v>965</v>
      </c>
      <c r="X1080" s="47" t="s">
        <v>965</v>
      </c>
      <c r="Y1080" s="47" t="s">
        <v>965</v>
      </c>
      <c r="Z1080" s="47" t="s">
        <v>965</v>
      </c>
      <c r="AA1080" s="47" t="s">
        <v>965</v>
      </c>
      <c r="AB1080" s="47" t="s">
        <v>20</v>
      </c>
      <c r="AC1080" s="47" t="s">
        <v>20</v>
      </c>
      <c r="AD1080" s="47" t="s">
        <v>965</v>
      </c>
      <c r="AE1080" s="47" t="s">
        <v>965</v>
      </c>
      <c r="AF1080" s="47" t="s">
        <v>965</v>
      </c>
      <c r="AG1080" s="47" t="s">
        <v>965</v>
      </c>
      <c r="AH1080" s="47" t="s">
        <v>965</v>
      </c>
      <c r="AI1080" s="47" t="s">
        <v>20</v>
      </c>
      <c r="AJ1080" s="47" t="s">
        <v>20</v>
      </c>
      <c r="AK1080" s="47" t="s">
        <v>965</v>
      </c>
      <c r="AL1080" s="47" t="s">
        <v>965</v>
      </c>
      <c r="AM1080" s="47" t="s">
        <v>965</v>
      </c>
      <c r="AN1080" s="47" t="s">
        <v>965</v>
      </c>
      <c r="AO1080" s="47" t="s">
        <v>965</v>
      </c>
      <c r="AP1080" s="47" t="s">
        <v>20</v>
      </c>
      <c r="AQ1080" s="47" t="s">
        <v>20</v>
      </c>
      <c r="AR1080" s="47" t="s">
        <v>20</v>
      </c>
      <c r="AS1080" s="47" t="s">
        <v>965</v>
      </c>
      <c r="AT1080" s="47" t="s">
        <v>965</v>
      </c>
      <c r="AU1080" s="47" t="s">
        <v>965</v>
      </c>
      <c r="AV1080" s="47" t="s">
        <v>965</v>
      </c>
      <c r="AW1080" s="47" t="s">
        <v>20</v>
      </c>
      <c r="AX1080" s="47" t="s">
        <v>20</v>
      </c>
      <c r="AY1080" s="42">
        <f>COUNTIFS($T1080:$AX1080,"P")</f>
        <v>20</v>
      </c>
      <c r="AZ1080" s="42">
        <f>COUNTIFS($T1080:$AX1080,"HD")/2</f>
        <v>0</v>
      </c>
      <c r="BA1080" s="42">
        <f>COUNTIFS($T1080:$AX1080,"DO")</f>
        <v>11</v>
      </c>
      <c r="BB1080" s="1">
        <f>COUNTIFS($T1080:$AX1080,"UPL")</f>
        <v>0</v>
      </c>
      <c r="BC1080" s="42">
        <f>COUNTIFS($T1080:$AX1080,"LWP")</f>
        <v>0</v>
      </c>
      <c r="BD1080" s="42">
        <f>SUM(COUNTIFS($T1080:$AX1080,{"PAT","MAT"}))</f>
        <v>0</v>
      </c>
      <c r="BE1080" s="42">
        <f>COUNTIFS($T1080:$AX1080,"HO")</f>
        <v>0</v>
      </c>
      <c r="BF1080" s="42">
        <f>COUNTIFS($T1080:$AX1080,"NA")</f>
        <v>0</v>
      </c>
      <c r="BG1080" s="42">
        <f>COUNTIFS($T1080:$AX1080,"PL")</f>
        <v>0</v>
      </c>
      <c r="BH1080" s="42">
        <f>COUNTIFS($T1080:$AX1080,"CL")</f>
        <v>0</v>
      </c>
      <c r="BI1080" s="42">
        <f>COUNTIFS($T1080:$AX1080,"BL")</f>
        <v>0</v>
      </c>
      <c r="BJ1080" s="42">
        <f>COUNTIFS($T1080:$AX1080,"CO")</f>
        <v>0</v>
      </c>
      <c r="BK1080" s="42">
        <f t="shared" si="99"/>
        <v>0</v>
      </c>
      <c r="BL1080" s="42">
        <f t="shared" si="100"/>
        <v>1</v>
      </c>
      <c r="BM1080" s="42">
        <f t="shared" si="101"/>
        <v>1</v>
      </c>
      <c r="BN1080" s="42">
        <f>SUM(AY1080:BJ1080)+SUM(COUNTIFS(Q1080:AX1080,{"TERM","RESIGNED"}))</f>
        <v>31</v>
      </c>
      <c r="BO1080" s="1" t="s">
        <v>45</v>
      </c>
      <c r="BP1080" s="42" t="s">
        <v>1018</v>
      </c>
      <c r="BQ1080" s="34"/>
    </row>
    <row r="1081" spans="1:69" x14ac:dyDescent="0.25">
      <c r="A1081" s="32">
        <f t="shared" si="102"/>
        <v>1079</v>
      </c>
      <c r="B1081" s="1" t="s">
        <v>172</v>
      </c>
      <c r="C1081" s="1">
        <v>105870</v>
      </c>
      <c r="D1081" s="1">
        <v>105870</v>
      </c>
      <c r="E1081" s="1" t="s">
        <v>946</v>
      </c>
      <c r="F1081" s="34" t="s">
        <v>1372</v>
      </c>
      <c r="G1081" s="34" t="s">
        <v>123</v>
      </c>
      <c r="H1081" s="30">
        <v>45203</v>
      </c>
      <c r="I1081" s="30" t="s">
        <v>39</v>
      </c>
      <c r="J1081" s="30" t="s">
        <v>39</v>
      </c>
      <c r="K1081" s="42">
        <f t="shared" ca="1" si="97"/>
        <v>99</v>
      </c>
      <c r="L1081" s="44" t="str">
        <f t="shared" si="98"/>
        <v>Billable</v>
      </c>
      <c r="M1081" s="34" t="s">
        <v>124</v>
      </c>
      <c r="N1081" s="1" t="s">
        <v>41</v>
      </c>
      <c r="O1081" s="1" t="s">
        <v>42</v>
      </c>
      <c r="P1081" s="1"/>
      <c r="Q1081" s="1"/>
      <c r="R1081" s="1" t="s">
        <v>43</v>
      </c>
      <c r="S1081" s="33" t="s">
        <v>972</v>
      </c>
      <c r="T1081" s="47" t="s">
        <v>965</v>
      </c>
      <c r="U1081" s="47" t="s">
        <v>20</v>
      </c>
      <c r="V1081" s="47" t="s">
        <v>20</v>
      </c>
      <c r="W1081" s="47" t="s">
        <v>965</v>
      </c>
      <c r="X1081" s="47" t="s">
        <v>965</v>
      </c>
      <c r="Y1081" s="47" t="s">
        <v>965</v>
      </c>
      <c r="Z1081" s="47" t="s">
        <v>965</v>
      </c>
      <c r="AA1081" s="47" t="s">
        <v>965</v>
      </c>
      <c r="AB1081" s="47" t="s">
        <v>20</v>
      </c>
      <c r="AC1081" s="47" t="s">
        <v>20</v>
      </c>
      <c r="AD1081" s="47" t="s">
        <v>965</v>
      </c>
      <c r="AE1081" s="47" t="s">
        <v>965</v>
      </c>
      <c r="AF1081" s="47" t="s">
        <v>965</v>
      </c>
      <c r="AG1081" s="47" t="s">
        <v>965</v>
      </c>
      <c r="AH1081" s="47" t="s">
        <v>965</v>
      </c>
      <c r="AI1081" s="47" t="s">
        <v>20</v>
      </c>
      <c r="AJ1081" s="47" t="s">
        <v>20</v>
      </c>
      <c r="AK1081" s="47" t="s">
        <v>965</v>
      </c>
      <c r="AL1081" s="47" t="s">
        <v>965</v>
      </c>
      <c r="AM1081" s="47" t="s">
        <v>965</v>
      </c>
      <c r="AN1081" s="47" t="s">
        <v>965</v>
      </c>
      <c r="AO1081" s="47" t="s">
        <v>965</v>
      </c>
      <c r="AP1081" s="47" t="s">
        <v>20</v>
      </c>
      <c r="AQ1081" s="47" t="s">
        <v>20</v>
      </c>
      <c r="AR1081" s="47" t="s">
        <v>20</v>
      </c>
      <c r="AS1081" s="47" t="s">
        <v>965</v>
      </c>
      <c r="AT1081" s="47" t="s">
        <v>965</v>
      </c>
      <c r="AU1081" s="47" t="s">
        <v>965</v>
      </c>
      <c r="AV1081" s="47" t="s">
        <v>965</v>
      </c>
      <c r="AW1081" s="47" t="s">
        <v>20</v>
      </c>
      <c r="AX1081" s="47" t="s">
        <v>20</v>
      </c>
      <c r="AY1081" s="42">
        <f>COUNTIFS($T1081:$AX1081,"P")</f>
        <v>20</v>
      </c>
      <c r="AZ1081" s="42">
        <f>COUNTIFS($T1081:$AX1081,"HD")/2</f>
        <v>0</v>
      </c>
      <c r="BA1081" s="42">
        <f>COUNTIFS($T1081:$AX1081,"DO")</f>
        <v>11</v>
      </c>
      <c r="BB1081" s="1">
        <f>COUNTIFS($T1081:$AX1081,"UPL")</f>
        <v>0</v>
      </c>
      <c r="BC1081" s="42">
        <f>COUNTIFS($T1081:$AX1081,"LWP")</f>
        <v>0</v>
      </c>
      <c r="BD1081" s="42">
        <f>SUM(COUNTIFS($T1081:$AX1081,{"PAT","MAT"}))</f>
        <v>0</v>
      </c>
      <c r="BE1081" s="42">
        <f>COUNTIFS($T1081:$AX1081,"HO")</f>
        <v>0</v>
      </c>
      <c r="BF1081" s="42">
        <f>COUNTIFS($T1081:$AX1081,"NA")</f>
        <v>0</v>
      </c>
      <c r="BG1081" s="42">
        <f>COUNTIFS($T1081:$AX1081,"PL")</f>
        <v>0</v>
      </c>
      <c r="BH1081" s="42">
        <f>COUNTIFS($T1081:$AX1081,"CL")</f>
        <v>0</v>
      </c>
      <c r="BI1081" s="42">
        <f>COUNTIFS($T1081:$AX1081,"BL")</f>
        <v>0</v>
      </c>
      <c r="BJ1081" s="42">
        <f>COUNTIFS($T1081:$AX1081,"CO")</f>
        <v>0</v>
      </c>
      <c r="BK1081" s="42">
        <f t="shared" si="99"/>
        <v>0</v>
      </c>
      <c r="BL1081" s="42">
        <f t="shared" si="100"/>
        <v>1</v>
      </c>
      <c r="BM1081" s="42">
        <f t="shared" si="101"/>
        <v>1</v>
      </c>
      <c r="BN1081" s="42">
        <f>SUM(AY1081:BJ1081)+SUM(COUNTIFS(Q1081:AX1081,{"TERM","RESIGNED"}))</f>
        <v>31</v>
      </c>
      <c r="BO1081" s="1" t="s">
        <v>45</v>
      </c>
      <c r="BP1081" s="42" t="s">
        <v>1018</v>
      </c>
      <c r="BQ1081" s="34"/>
    </row>
    <row r="1082" spans="1:69" x14ac:dyDescent="0.25">
      <c r="A1082" s="32">
        <f t="shared" si="102"/>
        <v>1080</v>
      </c>
      <c r="B1082" s="1" t="s">
        <v>172</v>
      </c>
      <c r="C1082" s="1">
        <v>105873</v>
      </c>
      <c r="D1082" s="1">
        <v>105873</v>
      </c>
      <c r="E1082" s="1" t="s">
        <v>946</v>
      </c>
      <c r="F1082" s="34" t="s">
        <v>1311</v>
      </c>
      <c r="G1082" s="34" t="s">
        <v>123</v>
      </c>
      <c r="H1082" s="30">
        <v>45203</v>
      </c>
      <c r="I1082" s="30" t="s">
        <v>39</v>
      </c>
      <c r="J1082" s="30" t="s">
        <v>39</v>
      </c>
      <c r="K1082" s="42">
        <f t="shared" ca="1" si="97"/>
        <v>99</v>
      </c>
      <c r="L1082" s="44" t="str">
        <f t="shared" si="98"/>
        <v>Billable</v>
      </c>
      <c r="M1082" s="34" t="s">
        <v>124</v>
      </c>
      <c r="N1082" s="1" t="s">
        <v>41</v>
      </c>
      <c r="O1082" s="1" t="s">
        <v>42</v>
      </c>
      <c r="P1082" s="1"/>
      <c r="Q1082" s="1"/>
      <c r="R1082" s="1" t="s">
        <v>43</v>
      </c>
      <c r="S1082" s="33" t="s">
        <v>132</v>
      </c>
      <c r="T1082" s="47" t="s">
        <v>965</v>
      </c>
      <c r="U1082" s="47" t="s">
        <v>20</v>
      </c>
      <c r="V1082" s="47" t="s">
        <v>20</v>
      </c>
      <c r="W1082" s="47" t="s">
        <v>965</v>
      </c>
      <c r="X1082" s="47" t="s">
        <v>965</v>
      </c>
      <c r="Y1082" s="47" t="s">
        <v>965</v>
      </c>
      <c r="Z1082" s="47" t="s">
        <v>965</v>
      </c>
      <c r="AA1082" s="47" t="s">
        <v>965</v>
      </c>
      <c r="AB1082" s="47" t="s">
        <v>20</v>
      </c>
      <c r="AC1082" s="47" t="s">
        <v>20</v>
      </c>
      <c r="AD1082" s="47" t="s">
        <v>965</v>
      </c>
      <c r="AE1082" s="47" t="s">
        <v>965</v>
      </c>
      <c r="AF1082" s="47" t="s">
        <v>965</v>
      </c>
      <c r="AG1082" s="47" t="s">
        <v>965</v>
      </c>
      <c r="AH1082" s="47" t="s">
        <v>965</v>
      </c>
      <c r="AI1082" s="47" t="s">
        <v>20</v>
      </c>
      <c r="AJ1082" s="47" t="s">
        <v>20</v>
      </c>
      <c r="AK1082" s="47" t="s">
        <v>965</v>
      </c>
      <c r="AL1082" s="47" t="s">
        <v>965</v>
      </c>
      <c r="AM1082" s="47" t="s">
        <v>965</v>
      </c>
      <c r="AN1082" s="47" t="s">
        <v>965</v>
      </c>
      <c r="AO1082" s="47" t="s">
        <v>22</v>
      </c>
      <c r="AP1082" s="47" t="s">
        <v>20</v>
      </c>
      <c r="AQ1082" s="47" t="s">
        <v>20</v>
      </c>
      <c r="AR1082" s="47" t="s">
        <v>20</v>
      </c>
      <c r="AS1082" s="47" t="s">
        <v>965</v>
      </c>
      <c r="AT1082" s="47" t="s">
        <v>965</v>
      </c>
      <c r="AU1082" s="47" t="s">
        <v>965</v>
      </c>
      <c r="AV1082" s="47" t="s">
        <v>965</v>
      </c>
      <c r="AW1082" s="47" t="s">
        <v>20</v>
      </c>
      <c r="AX1082" s="47" t="s">
        <v>20</v>
      </c>
      <c r="AY1082" s="42">
        <f>COUNTIFS($T1082:$AX1082,"P")</f>
        <v>19</v>
      </c>
      <c r="AZ1082" s="42">
        <f>COUNTIFS($T1082:$AX1082,"HD")/2</f>
        <v>0</v>
      </c>
      <c r="BA1082" s="42">
        <f>COUNTIFS($T1082:$AX1082,"DO")</f>
        <v>11</v>
      </c>
      <c r="BB1082" s="1">
        <f>COUNTIFS($T1082:$AX1082,"UPL")</f>
        <v>0</v>
      </c>
      <c r="BC1082" s="42">
        <f>COUNTIFS($T1082:$AX1082,"LWP")</f>
        <v>1</v>
      </c>
      <c r="BD1082" s="42">
        <f>SUM(COUNTIFS($T1082:$AX1082,{"PAT","MAT"}))</f>
        <v>0</v>
      </c>
      <c r="BE1082" s="42">
        <f>COUNTIFS($T1082:$AX1082,"HO")</f>
        <v>0</v>
      </c>
      <c r="BF1082" s="42">
        <f>COUNTIFS($T1082:$AX1082,"NA")</f>
        <v>0</v>
      </c>
      <c r="BG1082" s="42">
        <f>COUNTIFS($T1082:$AX1082,"PL")</f>
        <v>0</v>
      </c>
      <c r="BH1082" s="42">
        <f>COUNTIFS($T1082:$AX1082,"CL")</f>
        <v>0</v>
      </c>
      <c r="BI1082" s="42">
        <f>COUNTIFS($T1082:$AX1082,"BL")</f>
        <v>0</v>
      </c>
      <c r="BJ1082" s="42">
        <f>COUNTIFS($T1082:$AX1082,"CO")</f>
        <v>0</v>
      </c>
      <c r="BK1082" s="42">
        <f t="shared" si="99"/>
        <v>0</v>
      </c>
      <c r="BL1082" s="42">
        <f t="shared" si="100"/>
        <v>1</v>
      </c>
      <c r="BM1082" s="42">
        <f t="shared" si="101"/>
        <v>1</v>
      </c>
      <c r="BN1082" s="42">
        <f>SUM(AY1082:BJ1082)+SUM(COUNTIFS(Q1082:AX1082,{"TERM","RESIGNED"}))</f>
        <v>31</v>
      </c>
      <c r="BO1082" s="1" t="s">
        <v>45</v>
      </c>
      <c r="BP1082" s="42" t="s">
        <v>1023</v>
      </c>
      <c r="BQ1082" s="34"/>
    </row>
    <row r="1083" spans="1:69" x14ac:dyDescent="0.25">
      <c r="A1083" s="32">
        <f t="shared" si="102"/>
        <v>1081</v>
      </c>
      <c r="B1083" s="1" t="s">
        <v>172</v>
      </c>
      <c r="C1083" s="1">
        <v>105874</v>
      </c>
      <c r="D1083" s="1">
        <v>105874</v>
      </c>
      <c r="E1083" s="1" t="s">
        <v>946</v>
      </c>
      <c r="F1083" s="34" t="s">
        <v>1312</v>
      </c>
      <c r="G1083" s="34" t="s">
        <v>123</v>
      </c>
      <c r="H1083" s="30">
        <v>45203</v>
      </c>
      <c r="I1083" s="30" t="s">
        <v>39</v>
      </c>
      <c r="J1083" s="30" t="s">
        <v>39</v>
      </c>
      <c r="K1083" s="42">
        <f t="shared" ca="1" si="97"/>
        <v>99</v>
      </c>
      <c r="L1083" s="44" t="str">
        <f t="shared" si="98"/>
        <v>Billable</v>
      </c>
      <c r="M1083" s="34" t="s">
        <v>124</v>
      </c>
      <c r="N1083" s="1" t="s">
        <v>41</v>
      </c>
      <c r="O1083" s="1" t="s">
        <v>42</v>
      </c>
      <c r="P1083" s="1"/>
      <c r="Q1083" s="1"/>
      <c r="R1083" s="1" t="s">
        <v>43</v>
      </c>
      <c r="S1083" s="33" t="s">
        <v>972</v>
      </c>
      <c r="T1083" s="47" t="s">
        <v>965</v>
      </c>
      <c r="U1083" s="47" t="s">
        <v>20</v>
      </c>
      <c r="V1083" s="47" t="s">
        <v>20</v>
      </c>
      <c r="W1083" s="47" t="s">
        <v>965</v>
      </c>
      <c r="X1083" s="47" t="s">
        <v>965</v>
      </c>
      <c r="Y1083" s="47" t="s">
        <v>965</v>
      </c>
      <c r="Z1083" s="47" t="s">
        <v>965</v>
      </c>
      <c r="AA1083" s="47" t="s">
        <v>965</v>
      </c>
      <c r="AB1083" s="47" t="s">
        <v>20</v>
      </c>
      <c r="AC1083" s="47" t="s">
        <v>20</v>
      </c>
      <c r="AD1083" s="47" t="s">
        <v>21</v>
      </c>
      <c r="AE1083" s="47" t="s">
        <v>965</v>
      </c>
      <c r="AF1083" s="47" t="s">
        <v>965</v>
      </c>
      <c r="AG1083" s="47" t="s">
        <v>965</v>
      </c>
      <c r="AH1083" s="47" t="s">
        <v>965</v>
      </c>
      <c r="AI1083" s="47" t="s">
        <v>20</v>
      </c>
      <c r="AJ1083" s="47" t="s">
        <v>20</v>
      </c>
      <c r="AK1083" s="47" t="s">
        <v>965</v>
      </c>
      <c r="AL1083" s="47" t="s">
        <v>965</v>
      </c>
      <c r="AM1083" s="47" t="s">
        <v>965</v>
      </c>
      <c r="AN1083" s="47" t="s">
        <v>965</v>
      </c>
      <c r="AO1083" s="47" t="s">
        <v>965</v>
      </c>
      <c r="AP1083" s="47" t="s">
        <v>20</v>
      </c>
      <c r="AQ1083" s="47" t="s">
        <v>20</v>
      </c>
      <c r="AR1083" s="47" t="s">
        <v>20</v>
      </c>
      <c r="AS1083" s="47" t="s">
        <v>965</v>
      </c>
      <c r="AT1083" s="47" t="s">
        <v>965</v>
      </c>
      <c r="AU1083" s="47" t="s">
        <v>965</v>
      </c>
      <c r="AV1083" s="47" t="s">
        <v>965</v>
      </c>
      <c r="AW1083" s="47" t="s">
        <v>20</v>
      </c>
      <c r="AX1083" s="47" t="s">
        <v>20</v>
      </c>
      <c r="AY1083" s="42">
        <f>COUNTIFS($T1083:$AX1083,"P")</f>
        <v>19</v>
      </c>
      <c r="AZ1083" s="42">
        <f>COUNTIFS($T1083:$AX1083,"HD")/2</f>
        <v>0</v>
      </c>
      <c r="BA1083" s="42">
        <f>COUNTIFS($T1083:$AX1083,"DO")</f>
        <v>11</v>
      </c>
      <c r="BB1083" s="1">
        <f>COUNTIFS($T1083:$AX1083,"UPL")</f>
        <v>1</v>
      </c>
      <c r="BC1083" s="42">
        <f>COUNTIFS($T1083:$AX1083,"LWP")</f>
        <v>0</v>
      </c>
      <c r="BD1083" s="42">
        <f>SUM(COUNTIFS($T1083:$AX1083,{"PAT","MAT"}))</f>
        <v>0</v>
      </c>
      <c r="BE1083" s="42">
        <f>COUNTIFS($T1083:$AX1083,"HO")</f>
        <v>0</v>
      </c>
      <c r="BF1083" s="42">
        <f>COUNTIFS($T1083:$AX1083,"NA")</f>
        <v>0</v>
      </c>
      <c r="BG1083" s="42">
        <f>COUNTIFS($T1083:$AX1083,"PL")</f>
        <v>0</v>
      </c>
      <c r="BH1083" s="42">
        <f>COUNTIFS($T1083:$AX1083,"CL")</f>
        <v>0</v>
      </c>
      <c r="BI1083" s="42">
        <f>COUNTIFS($T1083:$AX1083,"BL")</f>
        <v>0</v>
      </c>
      <c r="BJ1083" s="42">
        <f>COUNTIFS($T1083:$AX1083,"CO")</f>
        <v>0</v>
      </c>
      <c r="BK1083" s="42">
        <f t="shared" si="99"/>
        <v>0</v>
      </c>
      <c r="BL1083" s="42">
        <f t="shared" si="100"/>
        <v>1</v>
      </c>
      <c r="BM1083" s="42">
        <f t="shared" si="101"/>
        <v>1</v>
      </c>
      <c r="BN1083" s="42">
        <f>SUM(AY1083:BJ1083)+SUM(COUNTIFS(Q1083:AX1083,{"TERM","RESIGNED"}))</f>
        <v>31</v>
      </c>
      <c r="BO1083" s="1" t="s">
        <v>45</v>
      </c>
      <c r="BP1083" s="42" t="s">
        <v>1018</v>
      </c>
      <c r="BQ1083" s="34"/>
    </row>
    <row r="1084" spans="1:69" x14ac:dyDescent="0.25">
      <c r="A1084" s="32">
        <f t="shared" si="102"/>
        <v>1082</v>
      </c>
      <c r="B1084" s="1" t="s">
        <v>172</v>
      </c>
      <c r="C1084" s="1">
        <v>105879</v>
      </c>
      <c r="D1084" s="1">
        <v>105879</v>
      </c>
      <c r="E1084" s="1" t="s">
        <v>946</v>
      </c>
      <c r="F1084" s="34" t="s">
        <v>1313</v>
      </c>
      <c r="G1084" s="34" t="s">
        <v>162</v>
      </c>
      <c r="H1084" s="30">
        <v>45203</v>
      </c>
      <c r="I1084" s="30" t="s">
        <v>39</v>
      </c>
      <c r="J1084" s="30" t="s">
        <v>39</v>
      </c>
      <c r="K1084" s="42">
        <f t="shared" ca="1" si="97"/>
        <v>99</v>
      </c>
      <c r="L1084" s="44" t="str">
        <f t="shared" si="98"/>
        <v>Billable</v>
      </c>
      <c r="M1084" s="34" t="s">
        <v>124</v>
      </c>
      <c r="N1084" s="1" t="s">
        <v>41</v>
      </c>
      <c r="O1084" s="1" t="s">
        <v>42</v>
      </c>
      <c r="P1084" s="1"/>
      <c r="Q1084" s="1"/>
      <c r="R1084" s="1" t="s">
        <v>43</v>
      </c>
      <c r="S1084" s="33" t="s">
        <v>165</v>
      </c>
      <c r="T1084" s="47" t="s">
        <v>965</v>
      </c>
      <c r="U1084" s="47" t="s">
        <v>20</v>
      </c>
      <c r="V1084" s="47" t="s">
        <v>20</v>
      </c>
      <c r="W1084" s="47" t="s">
        <v>966</v>
      </c>
      <c r="X1084" s="47" t="s">
        <v>965</v>
      </c>
      <c r="Y1084" s="47" t="s">
        <v>965</v>
      </c>
      <c r="Z1084" s="47" t="s">
        <v>965</v>
      </c>
      <c r="AA1084" s="47" t="s">
        <v>965</v>
      </c>
      <c r="AB1084" s="47" t="s">
        <v>20</v>
      </c>
      <c r="AC1084" s="47" t="s">
        <v>20</v>
      </c>
      <c r="AD1084" s="47" t="s">
        <v>965</v>
      </c>
      <c r="AE1084" s="47" t="s">
        <v>965</v>
      </c>
      <c r="AF1084" s="47" t="s">
        <v>965</v>
      </c>
      <c r="AG1084" s="47" t="s">
        <v>965</v>
      </c>
      <c r="AH1084" s="47" t="s">
        <v>965</v>
      </c>
      <c r="AI1084" s="47" t="s">
        <v>20</v>
      </c>
      <c r="AJ1084" s="47" t="s">
        <v>20</v>
      </c>
      <c r="AK1084" s="47" t="s">
        <v>965</v>
      </c>
      <c r="AL1084" s="47" t="s">
        <v>966</v>
      </c>
      <c r="AM1084" s="47" t="s">
        <v>965</v>
      </c>
      <c r="AN1084" s="47" t="s">
        <v>21</v>
      </c>
      <c r="AO1084" s="47" t="s">
        <v>965</v>
      </c>
      <c r="AP1084" s="47" t="s">
        <v>20</v>
      </c>
      <c r="AQ1084" s="47" t="s">
        <v>20</v>
      </c>
      <c r="AR1084" s="47" t="s">
        <v>20</v>
      </c>
      <c r="AS1084" s="47" t="s">
        <v>965</v>
      </c>
      <c r="AT1084" s="47" t="s">
        <v>965</v>
      </c>
      <c r="AU1084" s="47" t="s">
        <v>965</v>
      </c>
      <c r="AV1084" s="47" t="s">
        <v>965</v>
      </c>
      <c r="AW1084" s="47" t="s">
        <v>20</v>
      </c>
      <c r="AX1084" s="47" t="s">
        <v>20</v>
      </c>
      <c r="AY1084" s="42">
        <f>COUNTIFS($T1084:$AX1084,"P")</f>
        <v>17</v>
      </c>
      <c r="AZ1084" s="42">
        <f>COUNTIFS($T1084:$AX1084,"HD")/2</f>
        <v>1</v>
      </c>
      <c r="BA1084" s="42">
        <f>COUNTIFS($T1084:$AX1084,"DO")</f>
        <v>11</v>
      </c>
      <c r="BB1084" s="1">
        <f>COUNTIFS($T1084:$AX1084,"UPL")</f>
        <v>1</v>
      </c>
      <c r="BC1084" s="42">
        <f>COUNTIFS($T1084:$AX1084,"LWP")</f>
        <v>0</v>
      </c>
      <c r="BD1084" s="42">
        <f>SUM(COUNTIFS($T1084:$AX1084,{"PAT","MAT"}))</f>
        <v>0</v>
      </c>
      <c r="BE1084" s="42">
        <f>COUNTIFS($T1084:$AX1084,"HO")</f>
        <v>0</v>
      </c>
      <c r="BF1084" s="42">
        <f>COUNTIFS($T1084:$AX1084,"NA")</f>
        <v>0</v>
      </c>
      <c r="BG1084" s="42">
        <f>COUNTIFS($T1084:$AX1084,"PL")</f>
        <v>0</v>
      </c>
      <c r="BH1084" s="42">
        <f>COUNTIFS($T1084:$AX1084,"CL")</f>
        <v>0</v>
      </c>
      <c r="BI1084" s="42">
        <f>COUNTIFS($T1084:$AX1084,"BL")</f>
        <v>0</v>
      </c>
      <c r="BJ1084" s="42">
        <f>COUNTIFS($T1084:$AX1084,"CO")</f>
        <v>0</v>
      </c>
      <c r="BK1084" s="42">
        <f t="shared" si="99"/>
        <v>0</v>
      </c>
      <c r="BL1084" s="42">
        <f t="shared" si="100"/>
        <v>1</v>
      </c>
      <c r="BM1084" s="42">
        <f t="shared" si="101"/>
        <v>1</v>
      </c>
      <c r="BN1084" s="42">
        <f>SUM(AY1084:BJ1084)+SUM(COUNTIFS(Q1084:AX1084,{"TERM","RESIGNED"}))</f>
        <v>30</v>
      </c>
      <c r="BO1084" s="1" t="s">
        <v>45</v>
      </c>
      <c r="BP1084" s="42" t="s">
        <v>1020</v>
      </c>
      <c r="BQ1084" s="34"/>
    </row>
    <row r="1085" spans="1:69" x14ac:dyDescent="0.25">
      <c r="A1085" s="32">
        <f t="shared" si="102"/>
        <v>1083</v>
      </c>
      <c r="B1085" s="1" t="s">
        <v>172</v>
      </c>
      <c r="C1085" s="1">
        <v>105882</v>
      </c>
      <c r="D1085" s="1">
        <v>105882</v>
      </c>
      <c r="E1085" s="1" t="s">
        <v>946</v>
      </c>
      <c r="F1085" s="34" t="s">
        <v>1314</v>
      </c>
      <c r="G1085" s="34" t="s">
        <v>162</v>
      </c>
      <c r="H1085" s="30">
        <v>45203</v>
      </c>
      <c r="I1085" s="30" t="s">
        <v>39</v>
      </c>
      <c r="J1085" s="30" t="s">
        <v>39</v>
      </c>
      <c r="K1085" s="42">
        <f t="shared" ca="1" si="97"/>
        <v>99</v>
      </c>
      <c r="L1085" s="44" t="str">
        <f t="shared" si="98"/>
        <v>Billable</v>
      </c>
      <c r="M1085" s="34" t="s">
        <v>124</v>
      </c>
      <c r="N1085" s="1" t="s">
        <v>41</v>
      </c>
      <c r="O1085" s="1" t="s">
        <v>42</v>
      </c>
      <c r="P1085" s="1"/>
      <c r="Q1085" s="1"/>
      <c r="R1085" s="1" t="s">
        <v>43</v>
      </c>
      <c r="S1085" s="33" t="s">
        <v>163</v>
      </c>
      <c r="T1085" s="47" t="s">
        <v>965</v>
      </c>
      <c r="U1085" s="47" t="s">
        <v>20</v>
      </c>
      <c r="V1085" s="47" t="s">
        <v>20</v>
      </c>
      <c r="W1085" s="47" t="s">
        <v>965</v>
      </c>
      <c r="X1085" s="47" t="s">
        <v>965</v>
      </c>
      <c r="Y1085" s="47" t="s">
        <v>965</v>
      </c>
      <c r="Z1085" s="47" t="s">
        <v>965</v>
      </c>
      <c r="AA1085" s="47" t="s">
        <v>965</v>
      </c>
      <c r="AB1085" s="47" t="s">
        <v>20</v>
      </c>
      <c r="AC1085" s="47" t="s">
        <v>20</v>
      </c>
      <c r="AD1085" s="47" t="s">
        <v>965</v>
      </c>
      <c r="AE1085" s="47" t="s">
        <v>965</v>
      </c>
      <c r="AF1085" s="47" t="s">
        <v>965</v>
      </c>
      <c r="AG1085" s="47" t="s">
        <v>965</v>
      </c>
      <c r="AH1085" s="47" t="s">
        <v>965</v>
      </c>
      <c r="AI1085" s="47" t="s">
        <v>20</v>
      </c>
      <c r="AJ1085" s="47" t="s">
        <v>20</v>
      </c>
      <c r="AK1085" s="47" t="s">
        <v>965</v>
      </c>
      <c r="AL1085" s="47" t="s">
        <v>965</v>
      </c>
      <c r="AM1085" s="47" t="s">
        <v>965</v>
      </c>
      <c r="AN1085" s="47" t="s">
        <v>965</v>
      </c>
      <c r="AO1085" s="47" t="s">
        <v>965</v>
      </c>
      <c r="AP1085" s="47" t="s">
        <v>20</v>
      </c>
      <c r="AQ1085" s="47" t="s">
        <v>20</v>
      </c>
      <c r="AR1085" s="47" t="s">
        <v>20</v>
      </c>
      <c r="AS1085" s="47" t="s">
        <v>965</v>
      </c>
      <c r="AT1085" s="47" t="s">
        <v>965</v>
      </c>
      <c r="AU1085" s="47" t="s">
        <v>965</v>
      </c>
      <c r="AV1085" s="47" t="s">
        <v>965</v>
      </c>
      <c r="AW1085" s="47" t="s">
        <v>20</v>
      </c>
      <c r="AX1085" s="47" t="s">
        <v>20</v>
      </c>
      <c r="AY1085" s="42">
        <f>COUNTIFS($T1085:$AX1085,"P")</f>
        <v>20</v>
      </c>
      <c r="AZ1085" s="42">
        <f>COUNTIFS($T1085:$AX1085,"HD")/2</f>
        <v>0</v>
      </c>
      <c r="BA1085" s="42">
        <f>COUNTIFS($T1085:$AX1085,"DO")</f>
        <v>11</v>
      </c>
      <c r="BB1085" s="1">
        <f>COUNTIFS($T1085:$AX1085,"UPL")</f>
        <v>0</v>
      </c>
      <c r="BC1085" s="42">
        <f>COUNTIFS($T1085:$AX1085,"LWP")</f>
        <v>0</v>
      </c>
      <c r="BD1085" s="42">
        <f>SUM(COUNTIFS($T1085:$AX1085,{"PAT","MAT"}))</f>
        <v>0</v>
      </c>
      <c r="BE1085" s="42">
        <f>COUNTIFS($T1085:$AX1085,"HO")</f>
        <v>0</v>
      </c>
      <c r="BF1085" s="42">
        <f>COUNTIFS($T1085:$AX1085,"NA")</f>
        <v>0</v>
      </c>
      <c r="BG1085" s="42">
        <f>COUNTIFS($T1085:$AX1085,"PL")</f>
        <v>0</v>
      </c>
      <c r="BH1085" s="42">
        <f>COUNTIFS($T1085:$AX1085,"CL")</f>
        <v>0</v>
      </c>
      <c r="BI1085" s="42">
        <f>COUNTIFS($T1085:$AX1085,"BL")</f>
        <v>0</v>
      </c>
      <c r="BJ1085" s="42">
        <f>COUNTIFS($T1085:$AX1085,"CO")</f>
        <v>0</v>
      </c>
      <c r="BK1085" s="42">
        <f t="shared" si="99"/>
        <v>0</v>
      </c>
      <c r="BL1085" s="42">
        <f t="shared" si="100"/>
        <v>1</v>
      </c>
      <c r="BM1085" s="42">
        <f t="shared" si="101"/>
        <v>1</v>
      </c>
      <c r="BN1085" s="42">
        <f>SUM(AY1085:BJ1085)+SUM(COUNTIFS(Q1085:AX1085,{"TERM","RESIGNED"}))</f>
        <v>31</v>
      </c>
      <c r="BO1085" s="1" t="s">
        <v>45</v>
      </c>
      <c r="BP1085" s="42" t="s">
        <v>1020</v>
      </c>
      <c r="BQ1085" s="34"/>
    </row>
    <row r="1086" spans="1:69" x14ac:dyDescent="0.25">
      <c r="A1086" s="32">
        <f t="shared" si="102"/>
        <v>1084</v>
      </c>
      <c r="B1086" s="1" t="s">
        <v>172</v>
      </c>
      <c r="C1086" s="1">
        <v>105889</v>
      </c>
      <c r="D1086" s="1">
        <v>105889</v>
      </c>
      <c r="E1086" s="1" t="s">
        <v>945</v>
      </c>
      <c r="F1086" s="34" t="s">
        <v>1315</v>
      </c>
      <c r="G1086" s="34" t="s">
        <v>186</v>
      </c>
      <c r="H1086" s="30">
        <v>45203</v>
      </c>
      <c r="I1086" s="30" t="s">
        <v>39</v>
      </c>
      <c r="J1086" s="30" t="s">
        <v>39</v>
      </c>
      <c r="K1086" s="42">
        <f t="shared" ca="1" si="97"/>
        <v>99</v>
      </c>
      <c r="L1086" s="44" t="str">
        <f t="shared" si="98"/>
        <v>Billable</v>
      </c>
      <c r="M1086" s="34" t="s">
        <v>187</v>
      </c>
      <c r="N1086" s="1" t="s">
        <v>41</v>
      </c>
      <c r="O1086" s="1" t="s">
        <v>42</v>
      </c>
      <c r="P1086" s="1"/>
      <c r="Q1086" s="1"/>
      <c r="R1086" s="1" t="s">
        <v>43</v>
      </c>
      <c r="S1086" s="33" t="s">
        <v>239</v>
      </c>
      <c r="T1086" s="47" t="s">
        <v>965</v>
      </c>
      <c r="U1086" s="47" t="s">
        <v>20</v>
      </c>
      <c r="V1086" s="47" t="s">
        <v>20</v>
      </c>
      <c r="W1086" s="47" t="s">
        <v>965</v>
      </c>
      <c r="X1086" s="47" t="s">
        <v>965</v>
      </c>
      <c r="Y1086" s="47" t="s">
        <v>965</v>
      </c>
      <c r="Z1086" s="47" t="s">
        <v>965</v>
      </c>
      <c r="AA1086" s="47" t="s">
        <v>965</v>
      </c>
      <c r="AB1086" s="47" t="s">
        <v>20</v>
      </c>
      <c r="AC1086" s="47" t="s">
        <v>20</v>
      </c>
      <c r="AD1086" s="47" t="s">
        <v>965</v>
      </c>
      <c r="AE1086" s="47" t="s">
        <v>965</v>
      </c>
      <c r="AF1086" s="47" t="s">
        <v>965</v>
      </c>
      <c r="AG1086" s="47" t="s">
        <v>22</v>
      </c>
      <c r="AH1086" s="47" t="s">
        <v>965</v>
      </c>
      <c r="AI1086" s="47" t="s">
        <v>20</v>
      </c>
      <c r="AJ1086" s="47" t="s">
        <v>20</v>
      </c>
      <c r="AK1086" s="47" t="s">
        <v>965</v>
      </c>
      <c r="AL1086" s="47" t="s">
        <v>965</v>
      </c>
      <c r="AM1086" s="47" t="s">
        <v>965</v>
      </c>
      <c r="AN1086" s="47" t="s">
        <v>965</v>
      </c>
      <c r="AO1086" s="47" t="s">
        <v>965</v>
      </c>
      <c r="AP1086" s="47" t="s">
        <v>20</v>
      </c>
      <c r="AQ1086" s="47" t="s">
        <v>20</v>
      </c>
      <c r="AR1086" s="47" t="s">
        <v>20</v>
      </c>
      <c r="AS1086" s="47" t="s">
        <v>965</v>
      </c>
      <c r="AT1086" s="47" t="s">
        <v>965</v>
      </c>
      <c r="AU1086" s="47" t="s">
        <v>965</v>
      </c>
      <c r="AV1086" s="47" t="s">
        <v>21</v>
      </c>
      <c r="AW1086" s="47" t="s">
        <v>20</v>
      </c>
      <c r="AX1086" s="47" t="s">
        <v>20</v>
      </c>
      <c r="AY1086" s="42">
        <f>COUNTIFS($T1086:$AX1086,"P")</f>
        <v>18</v>
      </c>
      <c r="AZ1086" s="42">
        <f>COUNTIFS($T1086:$AX1086,"HD")/2</f>
        <v>0</v>
      </c>
      <c r="BA1086" s="42">
        <f>COUNTIFS($T1086:$AX1086,"DO")</f>
        <v>11</v>
      </c>
      <c r="BB1086" s="1">
        <f>COUNTIFS($T1086:$AX1086,"UPL")</f>
        <v>1</v>
      </c>
      <c r="BC1086" s="42">
        <f>COUNTIFS($T1086:$AX1086,"LWP")</f>
        <v>1</v>
      </c>
      <c r="BD1086" s="42">
        <f>SUM(COUNTIFS($T1086:$AX1086,{"PAT","MAT"}))</f>
        <v>0</v>
      </c>
      <c r="BE1086" s="42">
        <f>COUNTIFS($T1086:$AX1086,"HO")</f>
        <v>0</v>
      </c>
      <c r="BF1086" s="42">
        <f>COUNTIFS($T1086:$AX1086,"NA")</f>
        <v>0</v>
      </c>
      <c r="BG1086" s="42">
        <f>COUNTIFS($T1086:$AX1086,"PL")</f>
        <v>0</v>
      </c>
      <c r="BH1086" s="42">
        <f>COUNTIFS($T1086:$AX1086,"CL")</f>
        <v>0</v>
      </c>
      <c r="BI1086" s="42">
        <f>COUNTIFS($T1086:$AX1086,"BL")</f>
        <v>0</v>
      </c>
      <c r="BJ1086" s="42">
        <f>COUNTIFS($T1086:$AX1086,"CO")</f>
        <v>0</v>
      </c>
      <c r="BK1086" s="42">
        <f t="shared" si="99"/>
        <v>0</v>
      </c>
      <c r="BL1086" s="42">
        <f t="shared" si="100"/>
        <v>1</v>
      </c>
      <c r="BM1086" s="42">
        <f t="shared" si="101"/>
        <v>1</v>
      </c>
      <c r="BN1086" s="42">
        <f>SUM(AY1086:BJ1086)+SUM(COUNTIFS(Q1086:AX1086,{"TERM","RESIGNED"}))</f>
        <v>31</v>
      </c>
      <c r="BO1086" s="1" t="s">
        <v>45</v>
      </c>
      <c r="BP1086" s="42" t="s">
        <v>1018</v>
      </c>
      <c r="BQ1086" s="34"/>
    </row>
    <row r="1087" spans="1:69" x14ac:dyDescent="0.25">
      <c r="A1087" s="32">
        <f t="shared" si="102"/>
        <v>1085</v>
      </c>
      <c r="B1087" s="1" t="s">
        <v>172</v>
      </c>
      <c r="C1087" s="1">
        <v>105892</v>
      </c>
      <c r="D1087" s="1">
        <v>105892</v>
      </c>
      <c r="E1087" s="1" t="s">
        <v>946</v>
      </c>
      <c r="F1087" s="34" t="s">
        <v>1316</v>
      </c>
      <c r="G1087" s="34" t="s">
        <v>162</v>
      </c>
      <c r="H1087" s="30">
        <v>45203</v>
      </c>
      <c r="I1087" s="30" t="s">
        <v>39</v>
      </c>
      <c r="J1087" s="30" t="s">
        <v>39</v>
      </c>
      <c r="K1087" s="42">
        <f t="shared" ca="1" si="97"/>
        <v>99</v>
      </c>
      <c r="L1087" s="44" t="str">
        <f t="shared" si="98"/>
        <v>Billable</v>
      </c>
      <c r="M1087" s="34" t="s">
        <v>124</v>
      </c>
      <c r="N1087" s="1" t="s">
        <v>41</v>
      </c>
      <c r="O1087" s="1" t="s">
        <v>42</v>
      </c>
      <c r="P1087" s="1"/>
      <c r="Q1087" s="1"/>
      <c r="R1087" s="1" t="s">
        <v>43</v>
      </c>
      <c r="S1087" s="33" t="s">
        <v>165</v>
      </c>
      <c r="T1087" s="47" t="s">
        <v>965</v>
      </c>
      <c r="U1087" s="47" t="s">
        <v>20</v>
      </c>
      <c r="V1087" s="47" t="s">
        <v>20</v>
      </c>
      <c r="W1087" s="47" t="s">
        <v>965</v>
      </c>
      <c r="X1087" s="47" t="s">
        <v>965</v>
      </c>
      <c r="Y1087" s="47" t="s">
        <v>965</v>
      </c>
      <c r="Z1087" s="47" t="s">
        <v>965</v>
      </c>
      <c r="AA1087" s="47" t="s">
        <v>21</v>
      </c>
      <c r="AB1087" s="47" t="s">
        <v>20</v>
      </c>
      <c r="AC1087" s="47" t="s">
        <v>20</v>
      </c>
      <c r="AD1087" s="47" t="s">
        <v>965</v>
      </c>
      <c r="AE1087" s="47" t="s">
        <v>965</v>
      </c>
      <c r="AF1087" s="47" t="s">
        <v>965</v>
      </c>
      <c r="AG1087" s="47" t="s">
        <v>965</v>
      </c>
      <c r="AH1087" s="47" t="s">
        <v>965</v>
      </c>
      <c r="AI1087" s="47" t="s">
        <v>20</v>
      </c>
      <c r="AJ1087" s="47" t="s">
        <v>20</v>
      </c>
      <c r="AK1087" s="47" t="s">
        <v>965</v>
      </c>
      <c r="AL1087" s="47" t="s">
        <v>965</v>
      </c>
      <c r="AM1087" s="47" t="s">
        <v>965</v>
      </c>
      <c r="AN1087" s="47" t="s">
        <v>965</v>
      </c>
      <c r="AO1087" s="47" t="s">
        <v>965</v>
      </c>
      <c r="AP1087" s="47" t="s">
        <v>20</v>
      </c>
      <c r="AQ1087" s="47" t="s">
        <v>20</v>
      </c>
      <c r="AR1087" s="47" t="s">
        <v>20</v>
      </c>
      <c r="AS1087" s="47" t="s">
        <v>965</v>
      </c>
      <c r="AT1087" s="47" t="s">
        <v>965</v>
      </c>
      <c r="AU1087" s="47" t="s">
        <v>965</v>
      </c>
      <c r="AV1087" s="47" t="s">
        <v>965</v>
      </c>
      <c r="AW1087" s="47" t="s">
        <v>20</v>
      </c>
      <c r="AX1087" s="47" t="s">
        <v>20</v>
      </c>
      <c r="AY1087" s="42">
        <f>COUNTIFS($T1087:$AX1087,"P")</f>
        <v>19</v>
      </c>
      <c r="AZ1087" s="42">
        <f>COUNTIFS($T1087:$AX1087,"HD")/2</f>
        <v>0</v>
      </c>
      <c r="BA1087" s="42">
        <f>COUNTIFS($T1087:$AX1087,"DO")</f>
        <v>11</v>
      </c>
      <c r="BB1087" s="1">
        <f>COUNTIFS($T1087:$AX1087,"UPL")</f>
        <v>1</v>
      </c>
      <c r="BC1087" s="42">
        <f>COUNTIFS($T1087:$AX1087,"LWP")</f>
        <v>0</v>
      </c>
      <c r="BD1087" s="42">
        <f>SUM(COUNTIFS($T1087:$AX1087,{"PAT","MAT"}))</f>
        <v>0</v>
      </c>
      <c r="BE1087" s="42">
        <f>COUNTIFS($T1087:$AX1087,"HO")</f>
        <v>0</v>
      </c>
      <c r="BF1087" s="42">
        <f>COUNTIFS($T1087:$AX1087,"NA")</f>
        <v>0</v>
      </c>
      <c r="BG1087" s="42">
        <f>COUNTIFS($T1087:$AX1087,"PL")</f>
        <v>0</v>
      </c>
      <c r="BH1087" s="42">
        <f>COUNTIFS($T1087:$AX1087,"CL")</f>
        <v>0</v>
      </c>
      <c r="BI1087" s="42">
        <f>COUNTIFS($T1087:$AX1087,"BL")</f>
        <v>0</v>
      </c>
      <c r="BJ1087" s="42">
        <f>COUNTIFS($T1087:$AX1087,"CO")</f>
        <v>0</v>
      </c>
      <c r="BK1087" s="42">
        <f t="shared" si="99"/>
        <v>0</v>
      </c>
      <c r="BL1087" s="42">
        <f t="shared" si="100"/>
        <v>1</v>
      </c>
      <c r="BM1087" s="42">
        <f t="shared" si="101"/>
        <v>1</v>
      </c>
      <c r="BN1087" s="42">
        <f>SUM(AY1087:BJ1087)+SUM(COUNTIFS(Q1087:AX1087,{"TERM","RESIGNED"}))</f>
        <v>31</v>
      </c>
      <c r="BO1087" s="1" t="s">
        <v>45</v>
      </c>
      <c r="BP1087" s="42" t="s">
        <v>1020</v>
      </c>
      <c r="BQ1087" s="34"/>
    </row>
    <row r="1088" spans="1:69" x14ac:dyDescent="0.25">
      <c r="A1088" s="32">
        <f t="shared" si="102"/>
        <v>1086</v>
      </c>
      <c r="B1088" s="1" t="s">
        <v>172</v>
      </c>
      <c r="C1088" s="1">
        <v>105893</v>
      </c>
      <c r="D1088" s="1">
        <v>105893</v>
      </c>
      <c r="E1088" s="1" t="s">
        <v>946</v>
      </c>
      <c r="F1088" s="34" t="s">
        <v>1317</v>
      </c>
      <c r="G1088" s="34" t="s">
        <v>162</v>
      </c>
      <c r="H1088" s="30">
        <v>45203</v>
      </c>
      <c r="I1088" s="30" t="s">
        <v>39</v>
      </c>
      <c r="J1088" s="30" t="s">
        <v>39</v>
      </c>
      <c r="K1088" s="42">
        <f t="shared" ca="1" si="97"/>
        <v>99</v>
      </c>
      <c r="L1088" s="44" t="str">
        <f t="shared" si="98"/>
        <v>Billable</v>
      </c>
      <c r="M1088" s="34" t="s">
        <v>124</v>
      </c>
      <c r="N1088" s="1" t="s">
        <v>41</v>
      </c>
      <c r="O1088" s="1" t="s">
        <v>42</v>
      </c>
      <c r="P1088" s="1"/>
      <c r="Q1088" s="1"/>
      <c r="R1088" s="1" t="s">
        <v>43</v>
      </c>
      <c r="S1088" s="33" t="s">
        <v>165</v>
      </c>
      <c r="T1088" s="47" t="s">
        <v>965</v>
      </c>
      <c r="U1088" s="47" t="s">
        <v>20</v>
      </c>
      <c r="V1088" s="47" t="s">
        <v>20</v>
      </c>
      <c r="W1088" s="47" t="s">
        <v>965</v>
      </c>
      <c r="X1088" s="47" t="s">
        <v>965</v>
      </c>
      <c r="Y1088" s="47" t="s">
        <v>965</v>
      </c>
      <c r="Z1088" s="47" t="s">
        <v>965</v>
      </c>
      <c r="AA1088" s="47" t="s">
        <v>965</v>
      </c>
      <c r="AB1088" s="47" t="s">
        <v>20</v>
      </c>
      <c r="AC1088" s="47" t="s">
        <v>20</v>
      </c>
      <c r="AD1088" s="47" t="s">
        <v>965</v>
      </c>
      <c r="AE1088" s="47" t="s">
        <v>965</v>
      </c>
      <c r="AF1088" s="47" t="s">
        <v>965</v>
      </c>
      <c r="AG1088" s="47" t="s">
        <v>965</v>
      </c>
      <c r="AH1088" s="47" t="s">
        <v>965</v>
      </c>
      <c r="AI1088" s="47" t="s">
        <v>20</v>
      </c>
      <c r="AJ1088" s="47" t="s">
        <v>20</v>
      </c>
      <c r="AK1088" s="47" t="s">
        <v>965</v>
      </c>
      <c r="AL1088" s="47" t="s">
        <v>965</v>
      </c>
      <c r="AM1088" s="47" t="s">
        <v>965</v>
      </c>
      <c r="AN1088" s="47" t="s">
        <v>965</v>
      </c>
      <c r="AO1088" s="47" t="s">
        <v>965</v>
      </c>
      <c r="AP1088" s="47" t="s">
        <v>20</v>
      </c>
      <c r="AQ1088" s="47" t="s">
        <v>20</v>
      </c>
      <c r="AR1088" s="47" t="s">
        <v>20</v>
      </c>
      <c r="AS1088" s="47" t="s">
        <v>965</v>
      </c>
      <c r="AT1088" s="47" t="s">
        <v>965</v>
      </c>
      <c r="AU1088" s="47" t="s">
        <v>965</v>
      </c>
      <c r="AV1088" s="47" t="s">
        <v>965</v>
      </c>
      <c r="AW1088" s="47" t="s">
        <v>20</v>
      </c>
      <c r="AX1088" s="47" t="s">
        <v>20</v>
      </c>
      <c r="AY1088" s="42">
        <f>COUNTIFS($T1088:$AX1088,"P")</f>
        <v>20</v>
      </c>
      <c r="AZ1088" s="42">
        <f>COUNTIFS($T1088:$AX1088,"HD")/2</f>
        <v>0</v>
      </c>
      <c r="BA1088" s="42">
        <f>COUNTIFS($T1088:$AX1088,"DO")</f>
        <v>11</v>
      </c>
      <c r="BB1088" s="1">
        <f>COUNTIFS($T1088:$AX1088,"UPL")</f>
        <v>0</v>
      </c>
      <c r="BC1088" s="42">
        <f>COUNTIFS($T1088:$AX1088,"LWP")</f>
        <v>0</v>
      </c>
      <c r="BD1088" s="42">
        <f>SUM(COUNTIFS($T1088:$AX1088,{"PAT","MAT"}))</f>
        <v>0</v>
      </c>
      <c r="BE1088" s="42">
        <f>COUNTIFS($T1088:$AX1088,"HO")</f>
        <v>0</v>
      </c>
      <c r="BF1088" s="42">
        <f>COUNTIFS($T1088:$AX1088,"NA")</f>
        <v>0</v>
      </c>
      <c r="BG1088" s="42">
        <f>COUNTIFS($T1088:$AX1088,"PL")</f>
        <v>0</v>
      </c>
      <c r="BH1088" s="42">
        <f>COUNTIFS($T1088:$AX1088,"CL")</f>
        <v>0</v>
      </c>
      <c r="BI1088" s="42">
        <f>COUNTIFS($T1088:$AX1088,"BL")</f>
        <v>0</v>
      </c>
      <c r="BJ1088" s="42">
        <f>COUNTIFS($T1088:$AX1088,"CO")</f>
        <v>0</v>
      </c>
      <c r="BK1088" s="42">
        <f t="shared" si="99"/>
        <v>0</v>
      </c>
      <c r="BL1088" s="42">
        <f t="shared" si="100"/>
        <v>1</v>
      </c>
      <c r="BM1088" s="42">
        <f t="shared" si="101"/>
        <v>1</v>
      </c>
      <c r="BN1088" s="42">
        <f>SUM(AY1088:BJ1088)+SUM(COUNTIFS(Q1088:AX1088,{"TERM","RESIGNED"}))</f>
        <v>31</v>
      </c>
      <c r="BO1088" s="1" t="s">
        <v>45</v>
      </c>
      <c r="BP1088" s="42" t="s">
        <v>1020</v>
      </c>
      <c r="BQ1088" s="34"/>
    </row>
    <row r="1089" spans="1:69" x14ac:dyDescent="0.25">
      <c r="A1089" s="32">
        <f t="shared" si="102"/>
        <v>1087</v>
      </c>
      <c r="B1089" s="1" t="s">
        <v>172</v>
      </c>
      <c r="C1089" s="1">
        <v>105894</v>
      </c>
      <c r="D1089" s="1">
        <v>105894</v>
      </c>
      <c r="E1089" s="1" t="s">
        <v>946</v>
      </c>
      <c r="F1089" s="34" t="s">
        <v>1318</v>
      </c>
      <c r="G1089" s="34" t="s">
        <v>162</v>
      </c>
      <c r="H1089" s="30">
        <v>45203</v>
      </c>
      <c r="I1089" s="30" t="s">
        <v>39</v>
      </c>
      <c r="J1089" s="30" t="s">
        <v>39</v>
      </c>
      <c r="K1089" s="42">
        <f t="shared" ca="1" si="97"/>
        <v>99</v>
      </c>
      <c r="L1089" s="44" t="str">
        <f t="shared" si="98"/>
        <v>Billable</v>
      </c>
      <c r="M1089" s="34" t="s">
        <v>124</v>
      </c>
      <c r="N1089" s="1" t="s">
        <v>41</v>
      </c>
      <c r="O1089" s="1" t="s">
        <v>42</v>
      </c>
      <c r="P1089" s="1"/>
      <c r="Q1089" s="1"/>
      <c r="R1089" s="1" t="s">
        <v>43</v>
      </c>
      <c r="S1089" s="33" t="s">
        <v>163</v>
      </c>
      <c r="T1089" s="47" t="s">
        <v>965</v>
      </c>
      <c r="U1089" s="47" t="s">
        <v>20</v>
      </c>
      <c r="V1089" s="47" t="s">
        <v>20</v>
      </c>
      <c r="W1089" s="47" t="s">
        <v>965</v>
      </c>
      <c r="X1089" s="47" t="s">
        <v>965</v>
      </c>
      <c r="Y1089" s="47" t="s">
        <v>965</v>
      </c>
      <c r="Z1089" s="47" t="s">
        <v>965</v>
      </c>
      <c r="AA1089" s="47" t="s">
        <v>965</v>
      </c>
      <c r="AB1089" s="47" t="s">
        <v>20</v>
      </c>
      <c r="AC1089" s="47" t="s">
        <v>20</v>
      </c>
      <c r="AD1089" s="47" t="s">
        <v>965</v>
      </c>
      <c r="AE1089" s="47" t="s">
        <v>965</v>
      </c>
      <c r="AF1089" s="47" t="s">
        <v>965</v>
      </c>
      <c r="AG1089" s="47" t="s">
        <v>965</v>
      </c>
      <c r="AH1089" s="47" t="s">
        <v>965</v>
      </c>
      <c r="AI1089" s="47" t="s">
        <v>20</v>
      </c>
      <c r="AJ1089" s="47" t="s">
        <v>20</v>
      </c>
      <c r="AK1089" s="47" t="s">
        <v>965</v>
      </c>
      <c r="AL1089" s="47" t="s">
        <v>965</v>
      </c>
      <c r="AM1089" s="47" t="s">
        <v>965</v>
      </c>
      <c r="AN1089" s="47" t="s">
        <v>965</v>
      </c>
      <c r="AO1089" s="47" t="s">
        <v>965</v>
      </c>
      <c r="AP1089" s="47" t="s">
        <v>20</v>
      </c>
      <c r="AQ1089" s="47" t="s">
        <v>20</v>
      </c>
      <c r="AR1089" s="47" t="s">
        <v>20</v>
      </c>
      <c r="AS1089" s="47" t="s">
        <v>965</v>
      </c>
      <c r="AT1089" s="47" t="s">
        <v>965</v>
      </c>
      <c r="AU1089" s="47" t="s">
        <v>965</v>
      </c>
      <c r="AV1089" s="47" t="s">
        <v>965</v>
      </c>
      <c r="AW1089" s="47" t="s">
        <v>20</v>
      </c>
      <c r="AX1089" s="47" t="s">
        <v>20</v>
      </c>
      <c r="AY1089" s="42">
        <f>COUNTIFS($T1089:$AX1089,"P")</f>
        <v>20</v>
      </c>
      <c r="AZ1089" s="42">
        <f>COUNTIFS($T1089:$AX1089,"HD")/2</f>
        <v>0</v>
      </c>
      <c r="BA1089" s="42">
        <f>COUNTIFS($T1089:$AX1089,"DO")</f>
        <v>11</v>
      </c>
      <c r="BB1089" s="1">
        <f>COUNTIFS($T1089:$AX1089,"UPL")</f>
        <v>0</v>
      </c>
      <c r="BC1089" s="42">
        <f>COUNTIFS($T1089:$AX1089,"LWP")</f>
        <v>0</v>
      </c>
      <c r="BD1089" s="42">
        <f>SUM(COUNTIFS($T1089:$AX1089,{"PAT","MAT"}))</f>
        <v>0</v>
      </c>
      <c r="BE1089" s="42">
        <f>COUNTIFS($T1089:$AX1089,"HO")</f>
        <v>0</v>
      </c>
      <c r="BF1089" s="42">
        <f>COUNTIFS($T1089:$AX1089,"NA")</f>
        <v>0</v>
      </c>
      <c r="BG1089" s="42">
        <f>COUNTIFS($T1089:$AX1089,"PL")</f>
        <v>0</v>
      </c>
      <c r="BH1089" s="42">
        <f>COUNTIFS($T1089:$AX1089,"CL")</f>
        <v>0</v>
      </c>
      <c r="BI1089" s="42">
        <f>COUNTIFS($T1089:$AX1089,"BL")</f>
        <v>0</v>
      </c>
      <c r="BJ1089" s="42">
        <f>COUNTIFS($T1089:$AX1089,"CO")</f>
        <v>0</v>
      </c>
      <c r="BK1089" s="42">
        <f t="shared" si="99"/>
        <v>0</v>
      </c>
      <c r="BL1089" s="42">
        <f t="shared" si="100"/>
        <v>1</v>
      </c>
      <c r="BM1089" s="42">
        <f t="shared" si="101"/>
        <v>1</v>
      </c>
      <c r="BN1089" s="42">
        <f>SUM(AY1089:BJ1089)+SUM(COUNTIFS(Q1089:AX1089,{"TERM","RESIGNED"}))</f>
        <v>31</v>
      </c>
      <c r="BO1089" s="1" t="s">
        <v>45</v>
      </c>
      <c r="BP1089" s="42" t="s">
        <v>1020</v>
      </c>
      <c r="BQ1089" s="34"/>
    </row>
    <row r="1090" spans="1:69" x14ac:dyDescent="0.25">
      <c r="A1090" s="32">
        <f t="shared" si="102"/>
        <v>1088</v>
      </c>
      <c r="B1090" s="1" t="s">
        <v>172</v>
      </c>
      <c r="C1090" s="1">
        <v>105897</v>
      </c>
      <c r="D1090" s="1">
        <v>105897</v>
      </c>
      <c r="E1090" s="1" t="s">
        <v>946</v>
      </c>
      <c r="F1090" s="34" t="s">
        <v>1319</v>
      </c>
      <c r="G1090" s="34" t="s">
        <v>123</v>
      </c>
      <c r="H1090" s="30">
        <v>45203</v>
      </c>
      <c r="I1090" s="30" t="s">
        <v>39</v>
      </c>
      <c r="J1090" s="30" t="s">
        <v>39</v>
      </c>
      <c r="K1090" s="42">
        <f t="shared" ca="1" si="97"/>
        <v>99</v>
      </c>
      <c r="L1090" s="44" t="str">
        <f t="shared" si="98"/>
        <v>Billable</v>
      </c>
      <c r="M1090" s="34" t="s">
        <v>124</v>
      </c>
      <c r="N1090" s="1" t="s">
        <v>41</v>
      </c>
      <c r="O1090" s="1" t="s">
        <v>42</v>
      </c>
      <c r="P1090" s="1"/>
      <c r="Q1090" s="1"/>
      <c r="R1090" s="1" t="s">
        <v>43</v>
      </c>
      <c r="S1090" s="33" t="s">
        <v>972</v>
      </c>
      <c r="T1090" s="47" t="s">
        <v>965</v>
      </c>
      <c r="U1090" s="47" t="s">
        <v>20</v>
      </c>
      <c r="V1090" s="47" t="s">
        <v>20</v>
      </c>
      <c r="W1090" s="47" t="s">
        <v>965</v>
      </c>
      <c r="X1090" s="47" t="s">
        <v>965</v>
      </c>
      <c r="Y1090" s="47" t="s">
        <v>965</v>
      </c>
      <c r="Z1090" s="47" t="s">
        <v>965</v>
      </c>
      <c r="AA1090" s="47" t="s">
        <v>965</v>
      </c>
      <c r="AB1090" s="47" t="s">
        <v>20</v>
      </c>
      <c r="AC1090" s="47" t="s">
        <v>20</v>
      </c>
      <c r="AD1090" s="47" t="s">
        <v>965</v>
      </c>
      <c r="AE1090" s="47" t="s">
        <v>965</v>
      </c>
      <c r="AF1090" s="47" t="s">
        <v>965</v>
      </c>
      <c r="AG1090" s="47" t="s">
        <v>965</v>
      </c>
      <c r="AH1090" s="47" t="s">
        <v>965</v>
      </c>
      <c r="AI1090" s="47" t="s">
        <v>20</v>
      </c>
      <c r="AJ1090" s="47" t="s">
        <v>20</v>
      </c>
      <c r="AK1090" s="47" t="s">
        <v>965</v>
      </c>
      <c r="AL1090" s="47" t="s">
        <v>965</v>
      </c>
      <c r="AM1090" s="47" t="s">
        <v>965</v>
      </c>
      <c r="AN1090" s="47" t="s">
        <v>965</v>
      </c>
      <c r="AO1090" s="47" t="s">
        <v>965</v>
      </c>
      <c r="AP1090" s="47" t="s">
        <v>20</v>
      </c>
      <c r="AQ1090" s="47" t="s">
        <v>20</v>
      </c>
      <c r="AR1090" s="47" t="s">
        <v>20</v>
      </c>
      <c r="AS1090" s="47" t="s">
        <v>965</v>
      </c>
      <c r="AT1090" s="47" t="s">
        <v>965</v>
      </c>
      <c r="AU1090" s="47" t="s">
        <v>965</v>
      </c>
      <c r="AV1090" s="47" t="s">
        <v>965</v>
      </c>
      <c r="AW1090" s="47" t="s">
        <v>20</v>
      </c>
      <c r="AX1090" s="47" t="s">
        <v>20</v>
      </c>
      <c r="AY1090" s="42">
        <f>COUNTIFS($T1090:$AX1090,"P")</f>
        <v>20</v>
      </c>
      <c r="AZ1090" s="42">
        <f>COUNTIFS($T1090:$AX1090,"HD")/2</f>
        <v>0</v>
      </c>
      <c r="BA1090" s="42">
        <f>COUNTIFS($T1090:$AX1090,"DO")</f>
        <v>11</v>
      </c>
      <c r="BB1090" s="1">
        <f>COUNTIFS($T1090:$AX1090,"UPL")</f>
        <v>0</v>
      </c>
      <c r="BC1090" s="42">
        <f>COUNTIFS($T1090:$AX1090,"LWP")</f>
        <v>0</v>
      </c>
      <c r="BD1090" s="42">
        <f>SUM(COUNTIFS($T1090:$AX1090,{"PAT","MAT"}))</f>
        <v>0</v>
      </c>
      <c r="BE1090" s="42">
        <f>COUNTIFS($T1090:$AX1090,"HO")</f>
        <v>0</v>
      </c>
      <c r="BF1090" s="42">
        <f>COUNTIFS($T1090:$AX1090,"NA")</f>
        <v>0</v>
      </c>
      <c r="BG1090" s="42">
        <f>COUNTIFS($T1090:$AX1090,"PL")</f>
        <v>0</v>
      </c>
      <c r="BH1090" s="42">
        <f>COUNTIFS($T1090:$AX1090,"CL")</f>
        <v>0</v>
      </c>
      <c r="BI1090" s="42">
        <f>COUNTIFS($T1090:$AX1090,"BL")</f>
        <v>0</v>
      </c>
      <c r="BJ1090" s="42">
        <f>COUNTIFS($T1090:$AX1090,"CO")</f>
        <v>0</v>
      </c>
      <c r="BK1090" s="42">
        <f t="shared" si="99"/>
        <v>0</v>
      </c>
      <c r="BL1090" s="42">
        <f t="shared" si="100"/>
        <v>1</v>
      </c>
      <c r="BM1090" s="42">
        <f t="shared" si="101"/>
        <v>1</v>
      </c>
      <c r="BN1090" s="42">
        <f>SUM(AY1090:BJ1090)+SUM(COUNTIFS(Q1090:AX1090,{"TERM","RESIGNED"}))</f>
        <v>31</v>
      </c>
      <c r="BO1090" s="1" t="s">
        <v>45</v>
      </c>
      <c r="BP1090" s="42" t="s">
        <v>1018</v>
      </c>
      <c r="BQ1090" s="34"/>
    </row>
    <row r="1091" spans="1:69" x14ac:dyDescent="0.25">
      <c r="A1091" s="32">
        <f t="shared" si="102"/>
        <v>1089</v>
      </c>
      <c r="B1091" s="1" t="s">
        <v>172</v>
      </c>
      <c r="C1091" s="1">
        <v>105898</v>
      </c>
      <c r="D1091" s="1">
        <v>105898</v>
      </c>
      <c r="E1091" s="1" t="s">
        <v>946</v>
      </c>
      <c r="F1091" s="34" t="s">
        <v>1320</v>
      </c>
      <c r="G1091" s="34" t="s">
        <v>123</v>
      </c>
      <c r="H1091" s="30">
        <v>45203</v>
      </c>
      <c r="I1091" s="30" t="s">
        <v>39</v>
      </c>
      <c r="J1091" s="30" t="s">
        <v>39</v>
      </c>
      <c r="K1091" s="42">
        <f t="shared" ref="K1091:K1154" ca="1" si="103">IF(O1091="ACTIVE",(TODAY()-H1091),(J1091-H1091))</f>
        <v>99</v>
      </c>
      <c r="L1091" s="44" t="str">
        <f t="shared" ref="L1091:L1154" si="104">IF(OR(M1091="Email Verification",M1091="Operations",M1091="OJT",M1091="Bottom Quartile Group",M1091="Training"),"Billable","Non Billable")</f>
        <v>Billable</v>
      </c>
      <c r="M1091" s="34" t="s">
        <v>124</v>
      </c>
      <c r="N1091" s="1" t="s">
        <v>41</v>
      </c>
      <c r="O1091" s="1" t="s">
        <v>42</v>
      </c>
      <c r="P1091" s="1"/>
      <c r="Q1091" s="1"/>
      <c r="R1091" s="1" t="s">
        <v>43</v>
      </c>
      <c r="S1091" s="33" t="s">
        <v>323</v>
      </c>
      <c r="T1091" s="47" t="s">
        <v>965</v>
      </c>
      <c r="U1091" s="47" t="s">
        <v>20</v>
      </c>
      <c r="V1091" s="47" t="s">
        <v>20</v>
      </c>
      <c r="W1091" s="47" t="s">
        <v>21</v>
      </c>
      <c r="X1091" s="47" t="s">
        <v>21</v>
      </c>
      <c r="Y1091" s="47" t="s">
        <v>965</v>
      </c>
      <c r="Z1091" s="47" t="s">
        <v>965</v>
      </c>
      <c r="AA1091" s="47" t="s">
        <v>965</v>
      </c>
      <c r="AB1091" s="47" t="s">
        <v>20</v>
      </c>
      <c r="AC1091" s="47" t="s">
        <v>20</v>
      </c>
      <c r="AD1091" s="47" t="s">
        <v>965</v>
      </c>
      <c r="AE1091" s="47" t="s">
        <v>965</v>
      </c>
      <c r="AF1091" s="47" t="s">
        <v>965</v>
      </c>
      <c r="AG1091" s="47" t="s">
        <v>965</v>
      </c>
      <c r="AH1091" s="47" t="s">
        <v>21</v>
      </c>
      <c r="AI1091" s="47" t="s">
        <v>20</v>
      </c>
      <c r="AJ1091" s="47" t="s">
        <v>20</v>
      </c>
      <c r="AK1091" s="47" t="s">
        <v>965</v>
      </c>
      <c r="AL1091" s="47" t="s">
        <v>965</v>
      </c>
      <c r="AM1091" s="47" t="s">
        <v>965</v>
      </c>
      <c r="AN1091" s="47" t="s">
        <v>22</v>
      </c>
      <c r="AO1091" s="47" t="s">
        <v>965</v>
      </c>
      <c r="AP1091" s="47" t="s">
        <v>20</v>
      </c>
      <c r="AQ1091" s="47" t="s">
        <v>20</v>
      </c>
      <c r="AR1091" s="47" t="s">
        <v>20</v>
      </c>
      <c r="AS1091" s="47" t="s">
        <v>965</v>
      </c>
      <c r="AT1091" s="47" t="s">
        <v>965</v>
      </c>
      <c r="AU1091" s="47" t="s">
        <v>965</v>
      </c>
      <c r="AV1091" s="47" t="s">
        <v>965</v>
      </c>
      <c r="AW1091" s="47" t="s">
        <v>20</v>
      </c>
      <c r="AX1091" s="47" t="s">
        <v>20</v>
      </c>
      <c r="AY1091" s="42">
        <f>COUNTIFS($T1091:$AX1091,"P")</f>
        <v>16</v>
      </c>
      <c r="AZ1091" s="42">
        <f>COUNTIFS($T1091:$AX1091,"HD")/2</f>
        <v>0</v>
      </c>
      <c r="BA1091" s="42">
        <f>COUNTIFS($T1091:$AX1091,"DO")</f>
        <v>11</v>
      </c>
      <c r="BB1091" s="1">
        <f>COUNTIFS($T1091:$AX1091,"UPL")</f>
        <v>3</v>
      </c>
      <c r="BC1091" s="42">
        <f>COUNTIFS($T1091:$AX1091,"LWP")</f>
        <v>1</v>
      </c>
      <c r="BD1091" s="42">
        <f>SUM(COUNTIFS($T1091:$AX1091,{"PAT","MAT"}))</f>
        <v>0</v>
      </c>
      <c r="BE1091" s="42">
        <f>COUNTIFS($T1091:$AX1091,"HO")</f>
        <v>0</v>
      </c>
      <c r="BF1091" s="42">
        <f>COUNTIFS($T1091:$AX1091,"NA")</f>
        <v>0</v>
      </c>
      <c r="BG1091" s="42">
        <f>COUNTIFS($T1091:$AX1091,"PL")</f>
        <v>0</v>
      </c>
      <c r="BH1091" s="42">
        <f>COUNTIFS($T1091:$AX1091,"CL")</f>
        <v>0</v>
      </c>
      <c r="BI1091" s="42">
        <f>COUNTIFS($T1091:$AX1091,"BL")</f>
        <v>0</v>
      </c>
      <c r="BJ1091" s="42">
        <f>COUNTIFS($T1091:$AX1091,"CO")</f>
        <v>0</v>
      </c>
      <c r="BK1091" s="42">
        <f t="shared" ref="BK1091:BK1154" si="105">SUM(BG1091:BJ1091)</f>
        <v>0</v>
      </c>
      <c r="BL1091" s="42">
        <f t="shared" ref="BL1091:BL1154" si="106">IF(SUM(AY1091+AZ1091)&gt;=17,1,0)</f>
        <v>0</v>
      </c>
      <c r="BM1091" s="42">
        <f t="shared" ref="BM1091:BM1154" si="107">IF(SUM(AY1091+AZ1091)&gt;=13,1,0)</f>
        <v>1</v>
      </c>
      <c r="BN1091" s="42">
        <f>SUM(AY1091:BJ1091)+SUM(COUNTIFS(Q1091:AX1091,{"TERM","RESIGNED"}))</f>
        <v>31</v>
      </c>
      <c r="BO1091" s="1" t="s">
        <v>45</v>
      </c>
      <c r="BP1091" s="42" t="s">
        <v>1018</v>
      </c>
      <c r="BQ1091" s="34"/>
    </row>
    <row r="1092" spans="1:69" x14ac:dyDescent="0.25">
      <c r="A1092" s="32">
        <f t="shared" si="102"/>
        <v>1090</v>
      </c>
      <c r="B1092" s="1" t="s">
        <v>172</v>
      </c>
      <c r="C1092" s="1">
        <v>105899</v>
      </c>
      <c r="D1092" s="1">
        <v>105899</v>
      </c>
      <c r="E1092" s="1" t="s">
        <v>945</v>
      </c>
      <c r="F1092" s="34" t="s">
        <v>1321</v>
      </c>
      <c r="G1092" s="34" t="s">
        <v>1138</v>
      </c>
      <c r="H1092" s="30">
        <v>45205</v>
      </c>
      <c r="I1092" s="30" t="s">
        <v>39</v>
      </c>
      <c r="J1092" s="30" t="s">
        <v>39</v>
      </c>
      <c r="K1092" s="42">
        <f t="shared" ca="1" si="103"/>
        <v>97</v>
      </c>
      <c r="L1092" s="44" t="str">
        <f t="shared" si="104"/>
        <v>Non Billable</v>
      </c>
      <c r="M1092" s="34" t="s">
        <v>1083</v>
      </c>
      <c r="N1092" s="1" t="s">
        <v>41</v>
      </c>
      <c r="O1092" s="1" t="s">
        <v>42</v>
      </c>
      <c r="P1092" s="1"/>
      <c r="Q1092" s="1"/>
      <c r="R1092" s="1" t="s">
        <v>43</v>
      </c>
      <c r="S1092" s="33" t="s">
        <v>212</v>
      </c>
      <c r="T1092" s="47" t="s">
        <v>965</v>
      </c>
      <c r="U1092" s="47" t="s">
        <v>20</v>
      </c>
      <c r="V1092" s="47" t="s">
        <v>20</v>
      </c>
      <c r="W1092" s="47" t="s">
        <v>965</v>
      </c>
      <c r="X1092" s="47" t="s">
        <v>965</v>
      </c>
      <c r="Y1092" s="47" t="s">
        <v>966</v>
      </c>
      <c r="Z1092" s="47" t="s">
        <v>965</v>
      </c>
      <c r="AA1092" s="47" t="s">
        <v>965</v>
      </c>
      <c r="AB1092" s="47" t="s">
        <v>20</v>
      </c>
      <c r="AC1092" s="47" t="s">
        <v>20</v>
      </c>
      <c r="AD1092" s="47" t="s">
        <v>965</v>
      </c>
      <c r="AE1092" s="47" t="s">
        <v>965</v>
      </c>
      <c r="AF1092" s="47" t="s">
        <v>965</v>
      </c>
      <c r="AG1092" s="47" t="s">
        <v>965</v>
      </c>
      <c r="AH1092" s="47" t="s">
        <v>965</v>
      </c>
      <c r="AI1092" s="47" t="s">
        <v>20</v>
      </c>
      <c r="AJ1092" s="47" t="s">
        <v>20</v>
      </c>
      <c r="AK1092" s="47" t="s">
        <v>965</v>
      </c>
      <c r="AL1092" s="47" t="s">
        <v>965</v>
      </c>
      <c r="AM1092" s="47" t="s">
        <v>965</v>
      </c>
      <c r="AN1092" s="47" t="s">
        <v>965</v>
      </c>
      <c r="AO1092" s="47" t="s">
        <v>965</v>
      </c>
      <c r="AP1092" s="47" t="s">
        <v>20</v>
      </c>
      <c r="AQ1092" s="47" t="s">
        <v>20</v>
      </c>
      <c r="AR1092" s="47" t="s">
        <v>20</v>
      </c>
      <c r="AS1092" s="47" t="s">
        <v>965</v>
      </c>
      <c r="AT1092" s="47" t="s">
        <v>965</v>
      </c>
      <c r="AU1092" s="47" t="s">
        <v>965</v>
      </c>
      <c r="AV1092" s="47" t="s">
        <v>965</v>
      </c>
      <c r="AW1092" s="47" t="s">
        <v>20</v>
      </c>
      <c r="AX1092" s="47" t="s">
        <v>20</v>
      </c>
      <c r="AY1092" s="42">
        <f>COUNTIFS($T1092:$AX1092,"P")</f>
        <v>19</v>
      </c>
      <c r="AZ1092" s="42">
        <f>COUNTIFS($T1092:$AX1092,"HD")/2</f>
        <v>0.5</v>
      </c>
      <c r="BA1092" s="42">
        <f>COUNTIFS($T1092:$AX1092,"DO")</f>
        <v>11</v>
      </c>
      <c r="BB1092" s="1">
        <f>COUNTIFS($T1092:$AX1092,"UPL")</f>
        <v>0</v>
      </c>
      <c r="BC1092" s="42">
        <f>COUNTIFS($T1092:$AX1092,"LWP")</f>
        <v>0</v>
      </c>
      <c r="BD1092" s="42">
        <f>SUM(COUNTIFS($T1092:$AX1092,{"PAT","MAT"}))</f>
        <v>0</v>
      </c>
      <c r="BE1092" s="42">
        <f>COUNTIFS($T1092:$AX1092,"HO")</f>
        <v>0</v>
      </c>
      <c r="BF1092" s="42">
        <f>COUNTIFS($T1092:$AX1092,"NA")</f>
        <v>0</v>
      </c>
      <c r="BG1092" s="42">
        <f>COUNTIFS($T1092:$AX1092,"PL")</f>
        <v>0</v>
      </c>
      <c r="BH1092" s="42">
        <f>COUNTIFS($T1092:$AX1092,"CL")</f>
        <v>0</v>
      </c>
      <c r="BI1092" s="42">
        <f>COUNTIFS($T1092:$AX1092,"BL")</f>
        <v>0</v>
      </c>
      <c r="BJ1092" s="42">
        <f>COUNTIFS($T1092:$AX1092,"CO")</f>
        <v>0</v>
      </c>
      <c r="BK1092" s="42">
        <f t="shared" si="105"/>
        <v>0</v>
      </c>
      <c r="BL1092" s="42">
        <f t="shared" si="106"/>
        <v>1</v>
      </c>
      <c r="BM1092" s="42">
        <f t="shared" si="107"/>
        <v>1</v>
      </c>
      <c r="BN1092" s="42">
        <f>SUM(AY1092:BJ1092)+SUM(COUNTIFS(Q1092:AX1092,{"TERM","RESIGNED"}))</f>
        <v>30.5</v>
      </c>
      <c r="BO1092" s="1" t="s">
        <v>45</v>
      </c>
      <c r="BP1092" s="42" t="s">
        <v>1023</v>
      </c>
      <c r="BQ1092" s="34"/>
    </row>
    <row r="1093" spans="1:69" x14ac:dyDescent="0.25">
      <c r="A1093" s="32">
        <f t="shared" ref="A1093:A1156" si="108">A1092+1</f>
        <v>1091</v>
      </c>
      <c r="B1093" s="1" t="s">
        <v>172</v>
      </c>
      <c r="C1093" s="1">
        <v>105900</v>
      </c>
      <c r="D1093" s="1">
        <v>105900</v>
      </c>
      <c r="E1093" s="1" t="s">
        <v>946</v>
      </c>
      <c r="F1093" s="34" t="s">
        <v>1322</v>
      </c>
      <c r="G1093" s="34" t="s">
        <v>106</v>
      </c>
      <c r="H1093" s="30">
        <v>45205</v>
      </c>
      <c r="I1093" s="30" t="s">
        <v>39</v>
      </c>
      <c r="J1093" s="30" t="s">
        <v>39</v>
      </c>
      <c r="K1093" s="42">
        <f t="shared" ca="1" si="103"/>
        <v>97</v>
      </c>
      <c r="L1093" s="44" t="str">
        <f t="shared" si="104"/>
        <v>Non Billable</v>
      </c>
      <c r="M1093" s="34" t="s">
        <v>47</v>
      </c>
      <c r="N1093" s="1" t="s">
        <v>41</v>
      </c>
      <c r="O1093" s="1" t="s">
        <v>42</v>
      </c>
      <c r="P1093" s="1"/>
      <c r="Q1093" s="1"/>
      <c r="R1093" s="1" t="s">
        <v>43</v>
      </c>
      <c r="S1093" s="33" t="s">
        <v>71</v>
      </c>
      <c r="T1093" s="47" t="s">
        <v>965</v>
      </c>
      <c r="U1093" s="47" t="s">
        <v>20</v>
      </c>
      <c r="V1093" s="47" t="s">
        <v>20</v>
      </c>
      <c r="W1093" s="47" t="s">
        <v>965</v>
      </c>
      <c r="X1093" s="47" t="s">
        <v>965</v>
      </c>
      <c r="Y1093" s="47" t="s">
        <v>965</v>
      </c>
      <c r="Z1093" s="47" t="s">
        <v>965</v>
      </c>
      <c r="AA1093" s="47" t="s">
        <v>965</v>
      </c>
      <c r="AB1093" s="47" t="s">
        <v>20</v>
      </c>
      <c r="AC1093" s="47" t="s">
        <v>20</v>
      </c>
      <c r="AD1093" s="47" t="s">
        <v>965</v>
      </c>
      <c r="AE1093" s="47" t="s">
        <v>965</v>
      </c>
      <c r="AF1093" s="47" t="s">
        <v>965</v>
      </c>
      <c r="AG1093" s="47" t="s">
        <v>965</v>
      </c>
      <c r="AH1093" s="47" t="s">
        <v>965</v>
      </c>
      <c r="AI1093" s="47" t="s">
        <v>20</v>
      </c>
      <c r="AJ1093" s="47" t="s">
        <v>20</v>
      </c>
      <c r="AK1093" s="47" t="s">
        <v>965</v>
      </c>
      <c r="AL1093" s="47" t="s">
        <v>965</v>
      </c>
      <c r="AM1093" s="47" t="s">
        <v>965</v>
      </c>
      <c r="AN1093" s="47" t="s">
        <v>965</v>
      </c>
      <c r="AO1093" s="47" t="s">
        <v>965</v>
      </c>
      <c r="AP1093" s="47" t="s">
        <v>20</v>
      </c>
      <c r="AQ1093" s="47" t="s">
        <v>20</v>
      </c>
      <c r="AR1093" s="47" t="s">
        <v>20</v>
      </c>
      <c r="AS1093" s="47" t="s">
        <v>965</v>
      </c>
      <c r="AT1093" s="47" t="s">
        <v>965</v>
      </c>
      <c r="AU1093" s="47" t="s">
        <v>965</v>
      </c>
      <c r="AV1093" s="47" t="s">
        <v>965</v>
      </c>
      <c r="AW1093" s="47" t="s">
        <v>20</v>
      </c>
      <c r="AX1093" s="47" t="s">
        <v>20</v>
      </c>
      <c r="AY1093" s="42">
        <f>COUNTIFS($T1093:$AX1093,"P")</f>
        <v>20</v>
      </c>
      <c r="AZ1093" s="42">
        <f>COUNTIFS($T1093:$AX1093,"HD")/2</f>
        <v>0</v>
      </c>
      <c r="BA1093" s="42">
        <f>COUNTIFS($T1093:$AX1093,"DO")</f>
        <v>11</v>
      </c>
      <c r="BB1093" s="1">
        <f>COUNTIFS($T1093:$AX1093,"UPL")</f>
        <v>0</v>
      </c>
      <c r="BC1093" s="42">
        <f>COUNTIFS($T1093:$AX1093,"LWP")</f>
        <v>0</v>
      </c>
      <c r="BD1093" s="42">
        <f>SUM(COUNTIFS($T1093:$AX1093,{"PAT","MAT"}))</f>
        <v>0</v>
      </c>
      <c r="BE1093" s="42">
        <f>COUNTIFS($T1093:$AX1093,"HO")</f>
        <v>0</v>
      </c>
      <c r="BF1093" s="42">
        <f>COUNTIFS($T1093:$AX1093,"NA")</f>
        <v>0</v>
      </c>
      <c r="BG1093" s="42">
        <f>COUNTIFS($T1093:$AX1093,"PL")</f>
        <v>0</v>
      </c>
      <c r="BH1093" s="42">
        <f>COUNTIFS($T1093:$AX1093,"CL")</f>
        <v>0</v>
      </c>
      <c r="BI1093" s="42">
        <f>COUNTIFS($T1093:$AX1093,"BL")</f>
        <v>0</v>
      </c>
      <c r="BJ1093" s="42">
        <f>COUNTIFS($T1093:$AX1093,"CO")</f>
        <v>0</v>
      </c>
      <c r="BK1093" s="42">
        <f t="shared" si="105"/>
        <v>0</v>
      </c>
      <c r="BL1093" s="42">
        <f t="shared" si="106"/>
        <v>1</v>
      </c>
      <c r="BM1093" s="42">
        <f t="shared" si="107"/>
        <v>1</v>
      </c>
      <c r="BN1093" s="42">
        <f>SUM(AY1093:BJ1093)+SUM(COUNTIFS(Q1093:AX1093,{"TERM","RESIGNED"}))</f>
        <v>31</v>
      </c>
      <c r="BO1093" s="1" t="s">
        <v>45</v>
      </c>
      <c r="BP1093" s="42" t="s">
        <v>1214</v>
      </c>
      <c r="BQ1093" s="34"/>
    </row>
    <row r="1094" spans="1:69" x14ac:dyDescent="0.25">
      <c r="A1094" s="32">
        <f t="shared" si="108"/>
        <v>1092</v>
      </c>
      <c r="B1094" s="1" t="s">
        <v>172</v>
      </c>
      <c r="C1094" s="1">
        <v>105901</v>
      </c>
      <c r="D1094" s="1">
        <v>105901</v>
      </c>
      <c r="E1094" s="1" t="s">
        <v>945</v>
      </c>
      <c r="F1094" s="34" t="s">
        <v>1323</v>
      </c>
      <c r="G1094" s="34" t="s">
        <v>190</v>
      </c>
      <c r="H1094" s="30">
        <v>45205</v>
      </c>
      <c r="I1094" s="30" t="s">
        <v>39</v>
      </c>
      <c r="J1094" s="30" t="s">
        <v>39</v>
      </c>
      <c r="K1094" s="42">
        <f t="shared" ca="1" si="103"/>
        <v>97</v>
      </c>
      <c r="L1094" s="44" t="str">
        <f t="shared" si="104"/>
        <v>Billable</v>
      </c>
      <c r="M1094" s="34" t="s">
        <v>187</v>
      </c>
      <c r="N1094" s="1" t="s">
        <v>41</v>
      </c>
      <c r="O1094" s="1" t="s">
        <v>42</v>
      </c>
      <c r="P1094" s="1"/>
      <c r="Q1094" s="1"/>
      <c r="R1094" s="1" t="s">
        <v>43</v>
      </c>
      <c r="S1094" s="33" t="s">
        <v>302</v>
      </c>
      <c r="T1094" s="47" t="s">
        <v>965</v>
      </c>
      <c r="U1094" s="47" t="s">
        <v>20</v>
      </c>
      <c r="V1094" s="47" t="s">
        <v>20</v>
      </c>
      <c r="W1094" s="47" t="s">
        <v>965</v>
      </c>
      <c r="X1094" s="47" t="s">
        <v>965</v>
      </c>
      <c r="Y1094" s="47" t="s">
        <v>965</v>
      </c>
      <c r="Z1094" s="47" t="s">
        <v>965</v>
      </c>
      <c r="AA1094" s="47" t="s">
        <v>965</v>
      </c>
      <c r="AB1094" s="47" t="s">
        <v>20</v>
      </c>
      <c r="AC1094" s="47" t="s">
        <v>20</v>
      </c>
      <c r="AD1094" s="47" t="s">
        <v>965</v>
      </c>
      <c r="AE1094" s="47" t="s">
        <v>22</v>
      </c>
      <c r="AF1094" s="47" t="s">
        <v>965</v>
      </c>
      <c r="AG1094" s="47" t="s">
        <v>965</v>
      </c>
      <c r="AH1094" s="47" t="s">
        <v>965</v>
      </c>
      <c r="AI1094" s="47" t="s">
        <v>20</v>
      </c>
      <c r="AJ1094" s="47" t="s">
        <v>20</v>
      </c>
      <c r="AK1094" s="47" t="s">
        <v>965</v>
      </c>
      <c r="AL1094" s="47" t="s">
        <v>965</v>
      </c>
      <c r="AM1094" s="47" t="s">
        <v>965</v>
      </c>
      <c r="AN1094" s="47" t="s">
        <v>965</v>
      </c>
      <c r="AO1094" s="47" t="s">
        <v>965</v>
      </c>
      <c r="AP1094" s="47" t="s">
        <v>20</v>
      </c>
      <c r="AQ1094" s="47" t="s">
        <v>20</v>
      </c>
      <c r="AR1094" s="47" t="s">
        <v>20</v>
      </c>
      <c r="AS1094" s="47" t="s">
        <v>965</v>
      </c>
      <c r="AT1094" s="47" t="s">
        <v>965</v>
      </c>
      <c r="AU1094" s="47" t="s">
        <v>965</v>
      </c>
      <c r="AV1094" s="47" t="s">
        <v>22</v>
      </c>
      <c r="AW1094" s="47" t="s">
        <v>20</v>
      </c>
      <c r="AX1094" s="47" t="s">
        <v>20</v>
      </c>
      <c r="AY1094" s="42">
        <f>COUNTIFS($T1094:$AX1094,"P")</f>
        <v>18</v>
      </c>
      <c r="AZ1094" s="42">
        <f>COUNTIFS($T1094:$AX1094,"HD")/2</f>
        <v>0</v>
      </c>
      <c r="BA1094" s="42">
        <f>COUNTIFS($T1094:$AX1094,"DO")</f>
        <v>11</v>
      </c>
      <c r="BB1094" s="1">
        <f>COUNTIFS($T1094:$AX1094,"UPL")</f>
        <v>0</v>
      </c>
      <c r="BC1094" s="42">
        <f>COUNTIFS($T1094:$AX1094,"LWP")</f>
        <v>2</v>
      </c>
      <c r="BD1094" s="42">
        <f>SUM(COUNTIFS($T1094:$AX1094,{"PAT","MAT"}))</f>
        <v>0</v>
      </c>
      <c r="BE1094" s="42">
        <f>COUNTIFS($T1094:$AX1094,"HO")</f>
        <v>0</v>
      </c>
      <c r="BF1094" s="42">
        <f>COUNTIFS($T1094:$AX1094,"NA")</f>
        <v>0</v>
      </c>
      <c r="BG1094" s="42">
        <f>COUNTIFS($T1094:$AX1094,"PL")</f>
        <v>0</v>
      </c>
      <c r="BH1094" s="42">
        <f>COUNTIFS($T1094:$AX1094,"CL")</f>
        <v>0</v>
      </c>
      <c r="BI1094" s="42">
        <f>COUNTIFS($T1094:$AX1094,"BL")</f>
        <v>0</v>
      </c>
      <c r="BJ1094" s="42">
        <f>COUNTIFS($T1094:$AX1094,"CO")</f>
        <v>0</v>
      </c>
      <c r="BK1094" s="42">
        <f t="shared" si="105"/>
        <v>0</v>
      </c>
      <c r="BL1094" s="42">
        <f t="shared" si="106"/>
        <v>1</v>
      </c>
      <c r="BM1094" s="42">
        <f t="shared" si="107"/>
        <v>1</v>
      </c>
      <c r="BN1094" s="42">
        <f>SUM(AY1094:BJ1094)+SUM(COUNTIFS(Q1094:AX1094,{"TERM","RESIGNED"}))</f>
        <v>31</v>
      </c>
      <c r="BO1094" s="1" t="s">
        <v>45</v>
      </c>
      <c r="BP1094" s="42" t="s">
        <v>1019</v>
      </c>
      <c r="BQ1094" s="34"/>
    </row>
    <row r="1095" spans="1:69" x14ac:dyDescent="0.25">
      <c r="A1095" s="32">
        <f t="shared" si="108"/>
        <v>1093</v>
      </c>
      <c r="B1095" s="1" t="s">
        <v>172</v>
      </c>
      <c r="C1095" s="1">
        <v>105903</v>
      </c>
      <c r="D1095" s="1">
        <v>105903</v>
      </c>
      <c r="E1095" s="1" t="s">
        <v>946</v>
      </c>
      <c r="F1095" s="34" t="s">
        <v>1324</v>
      </c>
      <c r="G1095" s="34" t="s">
        <v>190</v>
      </c>
      <c r="H1095" s="30">
        <v>45205</v>
      </c>
      <c r="I1095" s="30" t="s">
        <v>39</v>
      </c>
      <c r="J1095" s="30" t="s">
        <v>39</v>
      </c>
      <c r="K1095" s="42">
        <f t="shared" ca="1" si="103"/>
        <v>97</v>
      </c>
      <c r="L1095" s="44" t="str">
        <f t="shared" si="104"/>
        <v>Billable</v>
      </c>
      <c r="M1095" s="34" t="s">
        <v>187</v>
      </c>
      <c r="N1095" s="1" t="s">
        <v>41</v>
      </c>
      <c r="O1095" s="1" t="s">
        <v>42</v>
      </c>
      <c r="P1095" s="1"/>
      <c r="Q1095" s="1"/>
      <c r="R1095" s="1" t="s">
        <v>43</v>
      </c>
      <c r="S1095" s="33" t="s">
        <v>949</v>
      </c>
      <c r="T1095" s="47" t="s">
        <v>965</v>
      </c>
      <c r="U1095" s="47" t="s">
        <v>20</v>
      </c>
      <c r="V1095" s="47" t="s">
        <v>20</v>
      </c>
      <c r="W1095" s="47" t="s">
        <v>965</v>
      </c>
      <c r="X1095" s="47" t="s">
        <v>965</v>
      </c>
      <c r="Y1095" s="47" t="s">
        <v>965</v>
      </c>
      <c r="Z1095" s="47" t="s">
        <v>965</v>
      </c>
      <c r="AA1095" s="47" t="s">
        <v>965</v>
      </c>
      <c r="AB1095" s="47" t="s">
        <v>20</v>
      </c>
      <c r="AC1095" s="47" t="s">
        <v>20</v>
      </c>
      <c r="AD1095" s="47" t="s">
        <v>965</v>
      </c>
      <c r="AE1095" s="47" t="s">
        <v>965</v>
      </c>
      <c r="AF1095" s="47" t="s">
        <v>965</v>
      </c>
      <c r="AG1095" s="47" t="s">
        <v>22</v>
      </c>
      <c r="AH1095" s="47" t="s">
        <v>22</v>
      </c>
      <c r="AI1095" s="47" t="s">
        <v>20</v>
      </c>
      <c r="AJ1095" s="47" t="s">
        <v>20</v>
      </c>
      <c r="AK1095" s="47" t="s">
        <v>965</v>
      </c>
      <c r="AL1095" s="47" t="s">
        <v>965</v>
      </c>
      <c r="AM1095" s="47" t="s">
        <v>965</v>
      </c>
      <c r="AN1095" s="47" t="s">
        <v>965</v>
      </c>
      <c r="AO1095" s="47" t="s">
        <v>965</v>
      </c>
      <c r="AP1095" s="47" t="s">
        <v>20</v>
      </c>
      <c r="AQ1095" s="47" t="s">
        <v>20</v>
      </c>
      <c r="AR1095" s="47" t="s">
        <v>20</v>
      </c>
      <c r="AS1095" s="47" t="s">
        <v>965</v>
      </c>
      <c r="AT1095" s="47" t="s">
        <v>965</v>
      </c>
      <c r="AU1095" s="47" t="s">
        <v>965</v>
      </c>
      <c r="AV1095" s="47" t="s">
        <v>965</v>
      </c>
      <c r="AW1095" s="47" t="s">
        <v>20</v>
      </c>
      <c r="AX1095" s="47" t="s">
        <v>20</v>
      </c>
      <c r="AY1095" s="42">
        <f>COUNTIFS($T1095:$AX1095,"P")</f>
        <v>18</v>
      </c>
      <c r="AZ1095" s="42">
        <f>COUNTIFS($T1095:$AX1095,"HD")/2</f>
        <v>0</v>
      </c>
      <c r="BA1095" s="42">
        <f>COUNTIFS($T1095:$AX1095,"DO")</f>
        <v>11</v>
      </c>
      <c r="BB1095" s="1">
        <f>COUNTIFS($T1095:$AX1095,"UPL")</f>
        <v>0</v>
      </c>
      <c r="BC1095" s="42">
        <f>COUNTIFS($T1095:$AX1095,"LWP")</f>
        <v>2</v>
      </c>
      <c r="BD1095" s="42">
        <f>SUM(COUNTIFS($T1095:$AX1095,{"PAT","MAT"}))</f>
        <v>0</v>
      </c>
      <c r="BE1095" s="42">
        <f>COUNTIFS($T1095:$AX1095,"HO")</f>
        <v>0</v>
      </c>
      <c r="BF1095" s="42">
        <f>COUNTIFS($T1095:$AX1095,"NA")</f>
        <v>0</v>
      </c>
      <c r="BG1095" s="42">
        <f>COUNTIFS($T1095:$AX1095,"PL")</f>
        <v>0</v>
      </c>
      <c r="BH1095" s="42">
        <f>COUNTIFS($T1095:$AX1095,"CL")</f>
        <v>0</v>
      </c>
      <c r="BI1095" s="42">
        <f>COUNTIFS($T1095:$AX1095,"BL")</f>
        <v>0</v>
      </c>
      <c r="BJ1095" s="42">
        <f>COUNTIFS($T1095:$AX1095,"CO")</f>
        <v>0</v>
      </c>
      <c r="BK1095" s="42">
        <f t="shared" si="105"/>
        <v>0</v>
      </c>
      <c r="BL1095" s="42">
        <f t="shared" si="106"/>
        <v>1</v>
      </c>
      <c r="BM1095" s="42">
        <f t="shared" si="107"/>
        <v>1</v>
      </c>
      <c r="BN1095" s="42">
        <f>SUM(AY1095:BJ1095)+SUM(COUNTIFS(Q1095:AX1095,{"TERM","RESIGNED"}))</f>
        <v>31</v>
      </c>
      <c r="BO1095" s="1" t="s">
        <v>45</v>
      </c>
      <c r="BP1095" s="42" t="s">
        <v>1018</v>
      </c>
      <c r="BQ1095" s="34"/>
    </row>
    <row r="1096" spans="1:69" x14ac:dyDescent="0.25">
      <c r="A1096" s="32">
        <f t="shared" si="108"/>
        <v>1094</v>
      </c>
      <c r="B1096" s="1" t="s">
        <v>172</v>
      </c>
      <c r="C1096" s="1">
        <v>105904</v>
      </c>
      <c r="D1096" s="1">
        <v>105904</v>
      </c>
      <c r="E1096" s="1" t="s">
        <v>945</v>
      </c>
      <c r="F1096" s="34" t="s">
        <v>1325</v>
      </c>
      <c r="G1096" s="34" t="s">
        <v>186</v>
      </c>
      <c r="H1096" s="30">
        <v>45205</v>
      </c>
      <c r="I1096" s="30" t="s">
        <v>39</v>
      </c>
      <c r="J1096" s="30" t="s">
        <v>39</v>
      </c>
      <c r="K1096" s="42">
        <f t="shared" ca="1" si="103"/>
        <v>97</v>
      </c>
      <c r="L1096" s="44" t="str">
        <f t="shared" si="104"/>
        <v>Billable</v>
      </c>
      <c r="M1096" s="34" t="s">
        <v>187</v>
      </c>
      <c r="N1096" s="1" t="s">
        <v>41</v>
      </c>
      <c r="O1096" s="1" t="s">
        <v>42</v>
      </c>
      <c r="P1096" s="1"/>
      <c r="Q1096" s="1"/>
      <c r="R1096" s="1" t="s">
        <v>43</v>
      </c>
      <c r="S1096" s="33" t="s">
        <v>302</v>
      </c>
      <c r="T1096" s="47" t="s">
        <v>22</v>
      </c>
      <c r="U1096" s="47" t="s">
        <v>20</v>
      </c>
      <c r="V1096" s="47" t="s">
        <v>20</v>
      </c>
      <c r="W1096" s="47" t="s">
        <v>965</v>
      </c>
      <c r="X1096" s="47" t="s">
        <v>965</v>
      </c>
      <c r="Y1096" s="47" t="s">
        <v>965</v>
      </c>
      <c r="Z1096" s="47" t="s">
        <v>965</v>
      </c>
      <c r="AA1096" s="47" t="s">
        <v>965</v>
      </c>
      <c r="AB1096" s="47" t="s">
        <v>20</v>
      </c>
      <c r="AC1096" s="47" t="s">
        <v>20</v>
      </c>
      <c r="AD1096" s="47" t="s">
        <v>965</v>
      </c>
      <c r="AE1096" s="47" t="s">
        <v>965</v>
      </c>
      <c r="AF1096" s="47" t="s">
        <v>965</v>
      </c>
      <c r="AG1096" s="47" t="s">
        <v>965</v>
      </c>
      <c r="AH1096" s="47" t="s">
        <v>965</v>
      </c>
      <c r="AI1096" s="47" t="s">
        <v>20</v>
      </c>
      <c r="AJ1096" s="47" t="s">
        <v>20</v>
      </c>
      <c r="AK1096" s="47" t="s">
        <v>965</v>
      </c>
      <c r="AL1096" s="47" t="s">
        <v>965</v>
      </c>
      <c r="AM1096" s="47" t="s">
        <v>965</v>
      </c>
      <c r="AN1096" s="47" t="s">
        <v>965</v>
      </c>
      <c r="AO1096" s="47" t="s">
        <v>965</v>
      </c>
      <c r="AP1096" s="47" t="s">
        <v>20</v>
      </c>
      <c r="AQ1096" s="47" t="s">
        <v>20</v>
      </c>
      <c r="AR1096" s="47" t="s">
        <v>20</v>
      </c>
      <c r="AS1096" s="47" t="s">
        <v>965</v>
      </c>
      <c r="AT1096" s="47" t="s">
        <v>965</v>
      </c>
      <c r="AU1096" s="47" t="s">
        <v>965</v>
      </c>
      <c r="AV1096" s="47" t="s">
        <v>965</v>
      </c>
      <c r="AW1096" s="47" t="s">
        <v>20</v>
      </c>
      <c r="AX1096" s="47" t="s">
        <v>20</v>
      </c>
      <c r="AY1096" s="42">
        <f>COUNTIFS($T1096:$AX1096,"P")</f>
        <v>19</v>
      </c>
      <c r="AZ1096" s="42">
        <f>COUNTIFS($T1096:$AX1096,"HD")/2</f>
        <v>0</v>
      </c>
      <c r="BA1096" s="42">
        <f>COUNTIFS($T1096:$AX1096,"DO")</f>
        <v>11</v>
      </c>
      <c r="BB1096" s="1">
        <f>COUNTIFS($T1096:$AX1096,"UPL")</f>
        <v>0</v>
      </c>
      <c r="BC1096" s="42">
        <f>COUNTIFS($T1096:$AX1096,"LWP")</f>
        <v>1</v>
      </c>
      <c r="BD1096" s="42">
        <f>SUM(COUNTIFS($T1096:$AX1096,{"PAT","MAT"}))</f>
        <v>0</v>
      </c>
      <c r="BE1096" s="42">
        <f>COUNTIFS($T1096:$AX1096,"HO")</f>
        <v>0</v>
      </c>
      <c r="BF1096" s="42">
        <f>COUNTIFS($T1096:$AX1096,"NA")</f>
        <v>0</v>
      </c>
      <c r="BG1096" s="42">
        <f>COUNTIFS($T1096:$AX1096,"PL")</f>
        <v>0</v>
      </c>
      <c r="BH1096" s="42">
        <f>COUNTIFS($T1096:$AX1096,"CL")</f>
        <v>0</v>
      </c>
      <c r="BI1096" s="42">
        <f>COUNTIFS($T1096:$AX1096,"BL")</f>
        <v>0</v>
      </c>
      <c r="BJ1096" s="42">
        <f>COUNTIFS($T1096:$AX1096,"CO")</f>
        <v>0</v>
      </c>
      <c r="BK1096" s="42">
        <f t="shared" si="105"/>
        <v>0</v>
      </c>
      <c r="BL1096" s="42">
        <f t="shared" si="106"/>
        <v>1</v>
      </c>
      <c r="BM1096" s="42">
        <f t="shared" si="107"/>
        <v>1</v>
      </c>
      <c r="BN1096" s="42">
        <f>SUM(AY1096:BJ1096)+SUM(COUNTIFS(Q1096:AX1096,{"TERM","RESIGNED"}))</f>
        <v>31</v>
      </c>
      <c r="BO1096" s="1" t="s">
        <v>45</v>
      </c>
      <c r="BP1096" s="42" t="s">
        <v>1019</v>
      </c>
      <c r="BQ1096" s="34"/>
    </row>
    <row r="1097" spans="1:69" x14ac:dyDescent="0.25">
      <c r="A1097" s="32">
        <f t="shared" si="108"/>
        <v>1095</v>
      </c>
      <c r="B1097" s="1" t="s">
        <v>172</v>
      </c>
      <c r="C1097" s="1">
        <v>105912</v>
      </c>
      <c r="D1097" s="1">
        <v>105912</v>
      </c>
      <c r="E1097" s="1" t="s">
        <v>946</v>
      </c>
      <c r="F1097" s="34" t="s">
        <v>1326</v>
      </c>
      <c r="G1097" s="34" t="s">
        <v>186</v>
      </c>
      <c r="H1097" s="30">
        <v>45205</v>
      </c>
      <c r="I1097" s="30" t="s">
        <v>39</v>
      </c>
      <c r="J1097" s="30" t="s">
        <v>39</v>
      </c>
      <c r="K1097" s="42">
        <f t="shared" ca="1" si="103"/>
        <v>97</v>
      </c>
      <c r="L1097" s="44" t="str">
        <f t="shared" si="104"/>
        <v>Billable</v>
      </c>
      <c r="M1097" s="34" t="s">
        <v>187</v>
      </c>
      <c r="N1097" s="1" t="s">
        <v>41</v>
      </c>
      <c r="O1097" s="1" t="s">
        <v>42</v>
      </c>
      <c r="P1097" s="1"/>
      <c r="Q1097" s="1"/>
      <c r="R1097" s="1" t="s">
        <v>43</v>
      </c>
      <c r="S1097" s="33" t="s">
        <v>235</v>
      </c>
      <c r="T1097" s="47" t="s">
        <v>965</v>
      </c>
      <c r="U1097" s="47" t="s">
        <v>20</v>
      </c>
      <c r="V1097" s="47" t="s">
        <v>20</v>
      </c>
      <c r="W1097" s="47" t="s">
        <v>966</v>
      </c>
      <c r="X1097" s="47" t="s">
        <v>965</v>
      </c>
      <c r="Y1097" s="47" t="s">
        <v>22</v>
      </c>
      <c r="Z1097" s="47" t="s">
        <v>965</v>
      </c>
      <c r="AA1097" s="47" t="s">
        <v>965</v>
      </c>
      <c r="AB1097" s="47" t="s">
        <v>20</v>
      </c>
      <c r="AC1097" s="47" t="s">
        <v>20</v>
      </c>
      <c r="AD1097" s="47" t="s">
        <v>965</v>
      </c>
      <c r="AE1097" s="47" t="s">
        <v>21</v>
      </c>
      <c r="AF1097" s="47" t="s">
        <v>965</v>
      </c>
      <c r="AG1097" s="47" t="s">
        <v>965</v>
      </c>
      <c r="AH1097" s="47" t="s">
        <v>965</v>
      </c>
      <c r="AI1097" s="47" t="s">
        <v>20</v>
      </c>
      <c r="AJ1097" s="47" t="s">
        <v>20</v>
      </c>
      <c r="AK1097" s="47" t="s">
        <v>965</v>
      </c>
      <c r="AL1097" s="47" t="s">
        <v>965</v>
      </c>
      <c r="AM1097" s="47" t="s">
        <v>965</v>
      </c>
      <c r="AN1097" s="47" t="s">
        <v>965</v>
      </c>
      <c r="AO1097" s="47" t="s">
        <v>965</v>
      </c>
      <c r="AP1097" s="47" t="s">
        <v>20</v>
      </c>
      <c r="AQ1097" s="47" t="s">
        <v>20</v>
      </c>
      <c r="AR1097" s="47" t="s">
        <v>20</v>
      </c>
      <c r="AS1097" s="47" t="s">
        <v>22</v>
      </c>
      <c r="AT1097" s="47" t="s">
        <v>22</v>
      </c>
      <c r="AU1097" s="47" t="s">
        <v>965</v>
      </c>
      <c r="AV1097" s="47" t="s">
        <v>21</v>
      </c>
      <c r="AW1097" s="47" t="s">
        <v>20</v>
      </c>
      <c r="AX1097" s="47" t="s">
        <v>20</v>
      </c>
      <c r="AY1097" s="42">
        <f>COUNTIFS($T1097:$AX1097,"P")</f>
        <v>14</v>
      </c>
      <c r="AZ1097" s="42">
        <f>COUNTIFS($T1097:$AX1097,"HD")/2</f>
        <v>0.5</v>
      </c>
      <c r="BA1097" s="42">
        <f>COUNTIFS($T1097:$AX1097,"DO")</f>
        <v>11</v>
      </c>
      <c r="BB1097" s="1">
        <f>COUNTIFS($T1097:$AX1097,"UPL")</f>
        <v>2</v>
      </c>
      <c r="BC1097" s="42">
        <f>COUNTIFS($T1097:$AX1097,"LWP")</f>
        <v>3</v>
      </c>
      <c r="BD1097" s="42">
        <f>SUM(COUNTIFS($T1097:$AX1097,{"PAT","MAT"}))</f>
        <v>0</v>
      </c>
      <c r="BE1097" s="42">
        <f>COUNTIFS($T1097:$AX1097,"HO")</f>
        <v>0</v>
      </c>
      <c r="BF1097" s="42">
        <f>COUNTIFS($T1097:$AX1097,"NA")</f>
        <v>0</v>
      </c>
      <c r="BG1097" s="42">
        <f>COUNTIFS($T1097:$AX1097,"PL")</f>
        <v>0</v>
      </c>
      <c r="BH1097" s="42">
        <f>COUNTIFS($T1097:$AX1097,"CL")</f>
        <v>0</v>
      </c>
      <c r="BI1097" s="42">
        <f>COUNTIFS($T1097:$AX1097,"BL")</f>
        <v>0</v>
      </c>
      <c r="BJ1097" s="42">
        <f>COUNTIFS($T1097:$AX1097,"CO")</f>
        <v>0</v>
      </c>
      <c r="BK1097" s="42">
        <f t="shared" si="105"/>
        <v>0</v>
      </c>
      <c r="BL1097" s="42">
        <f t="shared" si="106"/>
        <v>0</v>
      </c>
      <c r="BM1097" s="42">
        <f t="shared" si="107"/>
        <v>1</v>
      </c>
      <c r="BN1097" s="42">
        <f>SUM(AY1097:BJ1097)+SUM(COUNTIFS(Q1097:AX1097,{"TERM","RESIGNED"}))</f>
        <v>30.5</v>
      </c>
      <c r="BO1097" s="1" t="s">
        <v>45</v>
      </c>
      <c r="BP1097" s="42" t="s">
        <v>1018</v>
      </c>
      <c r="BQ1097" s="34"/>
    </row>
    <row r="1098" spans="1:69" x14ac:dyDescent="0.25">
      <c r="A1098" s="32">
        <f t="shared" si="108"/>
        <v>1096</v>
      </c>
      <c r="B1098" s="1" t="s">
        <v>172</v>
      </c>
      <c r="C1098" s="1">
        <v>105913</v>
      </c>
      <c r="D1098" s="1">
        <v>105913</v>
      </c>
      <c r="E1098" s="1" t="s">
        <v>945</v>
      </c>
      <c r="F1098" s="34" t="s">
        <v>1327</v>
      </c>
      <c r="G1098" s="34" t="s">
        <v>186</v>
      </c>
      <c r="H1098" s="30">
        <v>45205</v>
      </c>
      <c r="I1098" s="30" t="s">
        <v>39</v>
      </c>
      <c r="J1098" s="30" t="s">
        <v>39</v>
      </c>
      <c r="K1098" s="42">
        <f t="shared" ca="1" si="103"/>
        <v>97</v>
      </c>
      <c r="L1098" s="44" t="str">
        <f t="shared" si="104"/>
        <v>Billable</v>
      </c>
      <c r="M1098" s="34" t="s">
        <v>187</v>
      </c>
      <c r="N1098" s="1" t="s">
        <v>41</v>
      </c>
      <c r="O1098" s="1" t="s">
        <v>42</v>
      </c>
      <c r="P1098" s="1"/>
      <c r="Q1098" s="1"/>
      <c r="R1098" s="1" t="s">
        <v>43</v>
      </c>
      <c r="S1098" s="33" t="s">
        <v>235</v>
      </c>
      <c r="T1098" s="47" t="s">
        <v>965</v>
      </c>
      <c r="U1098" s="47" t="s">
        <v>20</v>
      </c>
      <c r="V1098" s="47" t="s">
        <v>20</v>
      </c>
      <c r="W1098" s="47" t="s">
        <v>966</v>
      </c>
      <c r="X1098" s="47" t="s">
        <v>22</v>
      </c>
      <c r="Y1098" s="47" t="s">
        <v>965</v>
      </c>
      <c r="Z1098" s="47" t="s">
        <v>965</v>
      </c>
      <c r="AA1098" s="47" t="s">
        <v>965</v>
      </c>
      <c r="AB1098" s="47" t="s">
        <v>20</v>
      </c>
      <c r="AC1098" s="47" t="s">
        <v>20</v>
      </c>
      <c r="AD1098" s="47" t="s">
        <v>965</v>
      </c>
      <c r="AE1098" s="47" t="s">
        <v>965</v>
      </c>
      <c r="AF1098" s="47" t="s">
        <v>965</v>
      </c>
      <c r="AG1098" s="47" t="s">
        <v>965</v>
      </c>
      <c r="AH1098" s="47" t="s">
        <v>965</v>
      </c>
      <c r="AI1098" s="47" t="s">
        <v>20</v>
      </c>
      <c r="AJ1098" s="47" t="s">
        <v>20</v>
      </c>
      <c r="AK1098" s="47" t="s">
        <v>965</v>
      </c>
      <c r="AL1098" s="47" t="s">
        <v>965</v>
      </c>
      <c r="AM1098" s="47" t="s">
        <v>21</v>
      </c>
      <c r="AN1098" s="47" t="s">
        <v>965</v>
      </c>
      <c r="AO1098" s="47" t="s">
        <v>965</v>
      </c>
      <c r="AP1098" s="47" t="s">
        <v>20</v>
      </c>
      <c r="AQ1098" s="47" t="s">
        <v>20</v>
      </c>
      <c r="AR1098" s="47" t="s">
        <v>20</v>
      </c>
      <c r="AS1098" s="47" t="s">
        <v>965</v>
      </c>
      <c r="AT1098" s="47" t="s">
        <v>965</v>
      </c>
      <c r="AU1098" s="47" t="s">
        <v>965</v>
      </c>
      <c r="AV1098" s="47" t="s">
        <v>965</v>
      </c>
      <c r="AW1098" s="47" t="s">
        <v>20</v>
      </c>
      <c r="AX1098" s="47" t="s">
        <v>20</v>
      </c>
      <c r="AY1098" s="42">
        <f>COUNTIFS($T1098:$AX1098,"P")</f>
        <v>17</v>
      </c>
      <c r="AZ1098" s="42">
        <f>COUNTIFS($T1098:$AX1098,"HD")/2</f>
        <v>0.5</v>
      </c>
      <c r="BA1098" s="42">
        <f>COUNTIFS($T1098:$AX1098,"DO")</f>
        <v>11</v>
      </c>
      <c r="BB1098" s="1">
        <f>COUNTIFS($T1098:$AX1098,"UPL")</f>
        <v>1</v>
      </c>
      <c r="BC1098" s="42">
        <f>COUNTIFS($T1098:$AX1098,"LWP")</f>
        <v>1</v>
      </c>
      <c r="BD1098" s="42">
        <f>SUM(COUNTIFS($T1098:$AX1098,{"PAT","MAT"}))</f>
        <v>0</v>
      </c>
      <c r="BE1098" s="42">
        <f>COUNTIFS($T1098:$AX1098,"HO")</f>
        <v>0</v>
      </c>
      <c r="BF1098" s="42">
        <f>COUNTIFS($T1098:$AX1098,"NA")</f>
        <v>0</v>
      </c>
      <c r="BG1098" s="42">
        <f>COUNTIFS($T1098:$AX1098,"PL")</f>
        <v>0</v>
      </c>
      <c r="BH1098" s="42">
        <f>COUNTIFS($T1098:$AX1098,"CL")</f>
        <v>0</v>
      </c>
      <c r="BI1098" s="42">
        <f>COUNTIFS($T1098:$AX1098,"BL")</f>
        <v>0</v>
      </c>
      <c r="BJ1098" s="42">
        <f>COUNTIFS($T1098:$AX1098,"CO")</f>
        <v>0</v>
      </c>
      <c r="BK1098" s="42">
        <f t="shared" si="105"/>
        <v>0</v>
      </c>
      <c r="BL1098" s="42">
        <f t="shared" si="106"/>
        <v>1</v>
      </c>
      <c r="BM1098" s="42">
        <f t="shared" si="107"/>
        <v>1</v>
      </c>
      <c r="BN1098" s="42">
        <f>SUM(AY1098:BJ1098)+SUM(COUNTIFS(Q1098:AX1098,{"TERM","RESIGNED"}))</f>
        <v>30.5</v>
      </c>
      <c r="BO1098" s="1" t="s">
        <v>45</v>
      </c>
      <c r="BP1098" s="42" t="s">
        <v>1018</v>
      </c>
      <c r="BQ1098" s="34"/>
    </row>
    <row r="1099" spans="1:69" x14ac:dyDescent="0.25">
      <c r="A1099" s="32">
        <f t="shared" si="108"/>
        <v>1097</v>
      </c>
      <c r="B1099" s="1" t="s">
        <v>172</v>
      </c>
      <c r="C1099" s="1">
        <v>105917</v>
      </c>
      <c r="D1099" s="1">
        <v>105917</v>
      </c>
      <c r="E1099" s="1" t="s">
        <v>946</v>
      </c>
      <c r="F1099" s="34" t="s">
        <v>1328</v>
      </c>
      <c r="G1099" s="34" t="s">
        <v>123</v>
      </c>
      <c r="H1099" s="30">
        <v>45205</v>
      </c>
      <c r="I1099" s="30" t="s">
        <v>39</v>
      </c>
      <c r="J1099" s="30" t="s">
        <v>39</v>
      </c>
      <c r="K1099" s="42">
        <f t="shared" ca="1" si="103"/>
        <v>97</v>
      </c>
      <c r="L1099" s="44" t="str">
        <f t="shared" si="104"/>
        <v>Billable</v>
      </c>
      <c r="M1099" s="34" t="s">
        <v>124</v>
      </c>
      <c r="N1099" s="1" t="s">
        <v>41</v>
      </c>
      <c r="O1099" s="1" t="s">
        <v>42</v>
      </c>
      <c r="P1099" s="1"/>
      <c r="Q1099" s="1"/>
      <c r="R1099" s="1" t="s">
        <v>43</v>
      </c>
      <c r="S1099" s="33" t="s">
        <v>972</v>
      </c>
      <c r="T1099" s="47" t="s">
        <v>965</v>
      </c>
      <c r="U1099" s="47" t="s">
        <v>20</v>
      </c>
      <c r="V1099" s="47" t="s">
        <v>20</v>
      </c>
      <c r="W1099" s="47" t="s">
        <v>965</v>
      </c>
      <c r="X1099" s="47" t="s">
        <v>21</v>
      </c>
      <c r="Y1099" s="47" t="s">
        <v>965</v>
      </c>
      <c r="Z1099" s="47" t="s">
        <v>965</v>
      </c>
      <c r="AA1099" s="47" t="s">
        <v>965</v>
      </c>
      <c r="AB1099" s="47" t="s">
        <v>20</v>
      </c>
      <c r="AC1099" s="47" t="s">
        <v>20</v>
      </c>
      <c r="AD1099" s="47" t="s">
        <v>965</v>
      </c>
      <c r="AE1099" s="47" t="s">
        <v>965</v>
      </c>
      <c r="AF1099" s="47" t="s">
        <v>966</v>
      </c>
      <c r="AG1099" s="47" t="s">
        <v>22</v>
      </c>
      <c r="AH1099" s="47" t="s">
        <v>965</v>
      </c>
      <c r="AI1099" s="47" t="s">
        <v>20</v>
      </c>
      <c r="AJ1099" s="47" t="s">
        <v>20</v>
      </c>
      <c r="AK1099" s="47" t="s">
        <v>965</v>
      </c>
      <c r="AL1099" s="47" t="s">
        <v>965</v>
      </c>
      <c r="AM1099" s="47" t="s">
        <v>965</v>
      </c>
      <c r="AN1099" s="47" t="s">
        <v>965</v>
      </c>
      <c r="AO1099" s="47" t="s">
        <v>965</v>
      </c>
      <c r="AP1099" s="47" t="s">
        <v>20</v>
      </c>
      <c r="AQ1099" s="47" t="s">
        <v>20</v>
      </c>
      <c r="AR1099" s="47" t="s">
        <v>20</v>
      </c>
      <c r="AS1099" s="47" t="s">
        <v>965</v>
      </c>
      <c r="AT1099" s="47" t="s">
        <v>965</v>
      </c>
      <c r="AU1099" s="47" t="s">
        <v>965</v>
      </c>
      <c r="AV1099" s="47" t="s">
        <v>965</v>
      </c>
      <c r="AW1099" s="47" t="s">
        <v>20</v>
      </c>
      <c r="AX1099" s="47" t="s">
        <v>20</v>
      </c>
      <c r="AY1099" s="42">
        <f>COUNTIFS($T1099:$AX1099,"P")</f>
        <v>17</v>
      </c>
      <c r="AZ1099" s="42">
        <f>COUNTIFS($T1099:$AX1099,"HD")/2</f>
        <v>0.5</v>
      </c>
      <c r="BA1099" s="42">
        <f>COUNTIFS($T1099:$AX1099,"DO")</f>
        <v>11</v>
      </c>
      <c r="BB1099" s="1">
        <f>COUNTIFS($T1099:$AX1099,"UPL")</f>
        <v>1</v>
      </c>
      <c r="BC1099" s="42">
        <f>COUNTIFS($T1099:$AX1099,"LWP")</f>
        <v>1</v>
      </c>
      <c r="BD1099" s="42">
        <f>SUM(COUNTIFS($T1099:$AX1099,{"PAT","MAT"}))</f>
        <v>0</v>
      </c>
      <c r="BE1099" s="42">
        <f>COUNTIFS($T1099:$AX1099,"HO")</f>
        <v>0</v>
      </c>
      <c r="BF1099" s="42">
        <f>COUNTIFS($T1099:$AX1099,"NA")</f>
        <v>0</v>
      </c>
      <c r="BG1099" s="42">
        <f>COUNTIFS($T1099:$AX1099,"PL")</f>
        <v>0</v>
      </c>
      <c r="BH1099" s="42">
        <f>COUNTIFS($T1099:$AX1099,"CL")</f>
        <v>0</v>
      </c>
      <c r="BI1099" s="42">
        <f>COUNTIFS($T1099:$AX1099,"BL")</f>
        <v>0</v>
      </c>
      <c r="BJ1099" s="42">
        <f>COUNTIFS($T1099:$AX1099,"CO")</f>
        <v>0</v>
      </c>
      <c r="BK1099" s="42">
        <f t="shared" si="105"/>
        <v>0</v>
      </c>
      <c r="BL1099" s="42">
        <f t="shared" si="106"/>
        <v>1</v>
      </c>
      <c r="BM1099" s="42">
        <f t="shared" si="107"/>
        <v>1</v>
      </c>
      <c r="BN1099" s="42">
        <f>SUM(AY1099:BJ1099)+SUM(COUNTIFS(Q1099:AX1099,{"TERM","RESIGNED"}))</f>
        <v>30.5</v>
      </c>
      <c r="BO1099" s="1" t="s">
        <v>45</v>
      </c>
      <c r="BP1099" s="42" t="s">
        <v>1018</v>
      </c>
      <c r="BQ1099" s="34"/>
    </row>
    <row r="1100" spans="1:69" x14ac:dyDescent="0.25">
      <c r="A1100" s="32">
        <f t="shared" si="108"/>
        <v>1098</v>
      </c>
      <c r="B1100" s="1" t="s">
        <v>172</v>
      </c>
      <c r="C1100" s="1">
        <v>105922</v>
      </c>
      <c r="D1100" s="1">
        <v>105922</v>
      </c>
      <c r="E1100" s="1" t="s">
        <v>946</v>
      </c>
      <c r="F1100" s="34" t="s">
        <v>1329</v>
      </c>
      <c r="G1100" s="34" t="s">
        <v>123</v>
      </c>
      <c r="H1100" s="30">
        <v>45205</v>
      </c>
      <c r="I1100" s="30" t="s">
        <v>39</v>
      </c>
      <c r="J1100" s="30" t="s">
        <v>39</v>
      </c>
      <c r="K1100" s="42">
        <f t="shared" ca="1" si="103"/>
        <v>97</v>
      </c>
      <c r="L1100" s="44" t="str">
        <f t="shared" si="104"/>
        <v>Billable</v>
      </c>
      <c r="M1100" s="34" t="s">
        <v>124</v>
      </c>
      <c r="N1100" s="1" t="s">
        <v>41</v>
      </c>
      <c r="O1100" s="1" t="s">
        <v>42</v>
      </c>
      <c r="P1100" s="1"/>
      <c r="Q1100" s="1"/>
      <c r="R1100" s="1" t="s">
        <v>43</v>
      </c>
      <c r="S1100" s="33" t="s">
        <v>972</v>
      </c>
      <c r="T1100" s="47" t="s">
        <v>965</v>
      </c>
      <c r="U1100" s="47" t="s">
        <v>20</v>
      </c>
      <c r="V1100" s="47" t="s">
        <v>20</v>
      </c>
      <c r="W1100" s="47" t="s">
        <v>965</v>
      </c>
      <c r="X1100" s="47" t="s">
        <v>965</v>
      </c>
      <c r="Y1100" s="47" t="s">
        <v>965</v>
      </c>
      <c r="Z1100" s="47" t="s">
        <v>965</v>
      </c>
      <c r="AA1100" s="47" t="s">
        <v>965</v>
      </c>
      <c r="AB1100" s="47" t="s">
        <v>20</v>
      </c>
      <c r="AC1100" s="47" t="s">
        <v>20</v>
      </c>
      <c r="AD1100" s="47" t="s">
        <v>21</v>
      </c>
      <c r="AE1100" s="47" t="s">
        <v>21</v>
      </c>
      <c r="AF1100" s="47" t="s">
        <v>21</v>
      </c>
      <c r="AG1100" s="47" t="s">
        <v>21</v>
      </c>
      <c r="AH1100" s="47" t="s">
        <v>22</v>
      </c>
      <c r="AI1100" s="47" t="s">
        <v>20</v>
      </c>
      <c r="AJ1100" s="47" t="s">
        <v>20</v>
      </c>
      <c r="AK1100" s="47" t="s">
        <v>965</v>
      </c>
      <c r="AL1100" s="47" t="s">
        <v>965</v>
      </c>
      <c r="AM1100" s="47" t="s">
        <v>965</v>
      </c>
      <c r="AN1100" s="47" t="s">
        <v>965</v>
      </c>
      <c r="AO1100" s="47" t="s">
        <v>965</v>
      </c>
      <c r="AP1100" s="47" t="s">
        <v>20</v>
      </c>
      <c r="AQ1100" s="47" t="s">
        <v>20</v>
      </c>
      <c r="AR1100" s="47" t="s">
        <v>20</v>
      </c>
      <c r="AS1100" s="47" t="s">
        <v>965</v>
      </c>
      <c r="AT1100" s="47" t="s">
        <v>965</v>
      </c>
      <c r="AU1100" s="47" t="s">
        <v>965</v>
      </c>
      <c r="AV1100" s="47" t="s">
        <v>965</v>
      </c>
      <c r="AW1100" s="47" t="s">
        <v>20</v>
      </c>
      <c r="AX1100" s="47" t="s">
        <v>20</v>
      </c>
      <c r="AY1100" s="42">
        <f>COUNTIFS($T1100:$AX1100,"P")</f>
        <v>15</v>
      </c>
      <c r="AZ1100" s="42">
        <f>COUNTIFS($T1100:$AX1100,"HD")/2</f>
        <v>0</v>
      </c>
      <c r="BA1100" s="42">
        <f>COUNTIFS($T1100:$AX1100,"DO")</f>
        <v>11</v>
      </c>
      <c r="BB1100" s="1">
        <f>COUNTIFS($T1100:$AX1100,"UPL")</f>
        <v>4</v>
      </c>
      <c r="BC1100" s="42">
        <f>COUNTIFS($T1100:$AX1100,"LWP")</f>
        <v>1</v>
      </c>
      <c r="BD1100" s="42">
        <f>SUM(COUNTIFS($T1100:$AX1100,{"PAT","MAT"}))</f>
        <v>0</v>
      </c>
      <c r="BE1100" s="42">
        <f>COUNTIFS($T1100:$AX1100,"HO")</f>
        <v>0</v>
      </c>
      <c r="BF1100" s="42">
        <f>COUNTIFS($T1100:$AX1100,"NA")</f>
        <v>0</v>
      </c>
      <c r="BG1100" s="42">
        <f>COUNTIFS($T1100:$AX1100,"PL")</f>
        <v>0</v>
      </c>
      <c r="BH1100" s="42">
        <f>COUNTIFS($T1100:$AX1100,"CL")</f>
        <v>0</v>
      </c>
      <c r="BI1100" s="42">
        <f>COUNTIFS($T1100:$AX1100,"BL")</f>
        <v>0</v>
      </c>
      <c r="BJ1100" s="42">
        <f>COUNTIFS($T1100:$AX1100,"CO")</f>
        <v>0</v>
      </c>
      <c r="BK1100" s="42">
        <f t="shared" si="105"/>
        <v>0</v>
      </c>
      <c r="BL1100" s="42">
        <f t="shared" si="106"/>
        <v>0</v>
      </c>
      <c r="BM1100" s="42">
        <f t="shared" si="107"/>
        <v>1</v>
      </c>
      <c r="BN1100" s="42">
        <f>SUM(AY1100:BJ1100)+SUM(COUNTIFS(Q1100:AX1100,{"TERM","RESIGNED"}))</f>
        <v>31</v>
      </c>
      <c r="BO1100" s="1" t="s">
        <v>45</v>
      </c>
      <c r="BP1100" s="42" t="s">
        <v>1018</v>
      </c>
      <c r="BQ1100" s="34"/>
    </row>
    <row r="1101" spans="1:69" x14ac:dyDescent="0.25">
      <c r="A1101" s="32">
        <f t="shared" si="108"/>
        <v>1099</v>
      </c>
      <c r="B1101" s="1" t="s">
        <v>172</v>
      </c>
      <c r="C1101" s="1">
        <v>105926</v>
      </c>
      <c r="D1101" s="1">
        <v>105926</v>
      </c>
      <c r="E1101" s="1" t="s">
        <v>946</v>
      </c>
      <c r="F1101" s="34" t="s">
        <v>1331</v>
      </c>
      <c r="G1101" s="34" t="s">
        <v>123</v>
      </c>
      <c r="H1101" s="30">
        <v>45205</v>
      </c>
      <c r="I1101" s="30" t="s">
        <v>39</v>
      </c>
      <c r="J1101" s="30" t="s">
        <v>39</v>
      </c>
      <c r="K1101" s="42">
        <f t="shared" ca="1" si="103"/>
        <v>97</v>
      </c>
      <c r="L1101" s="44" t="str">
        <f t="shared" si="104"/>
        <v>Billable</v>
      </c>
      <c r="M1101" s="34" t="s">
        <v>124</v>
      </c>
      <c r="N1101" s="1" t="s">
        <v>41</v>
      </c>
      <c r="O1101" s="1" t="s">
        <v>42</v>
      </c>
      <c r="P1101" s="1"/>
      <c r="Q1101" s="1"/>
      <c r="R1101" s="1" t="s">
        <v>43</v>
      </c>
      <c r="S1101" s="33" t="s">
        <v>366</v>
      </c>
      <c r="T1101" s="47" t="s">
        <v>22</v>
      </c>
      <c r="U1101" s="47" t="s">
        <v>20</v>
      </c>
      <c r="V1101" s="47" t="s">
        <v>20</v>
      </c>
      <c r="W1101" s="47" t="s">
        <v>22</v>
      </c>
      <c r="X1101" s="47" t="s">
        <v>965</v>
      </c>
      <c r="Y1101" s="47" t="s">
        <v>965</v>
      </c>
      <c r="Z1101" s="47" t="s">
        <v>965</v>
      </c>
      <c r="AA1101" s="47" t="s">
        <v>21</v>
      </c>
      <c r="AB1101" s="47" t="s">
        <v>20</v>
      </c>
      <c r="AC1101" s="47" t="s">
        <v>20</v>
      </c>
      <c r="AD1101" s="47" t="s">
        <v>965</v>
      </c>
      <c r="AE1101" s="47" t="s">
        <v>965</v>
      </c>
      <c r="AF1101" s="47" t="s">
        <v>965</v>
      </c>
      <c r="AG1101" s="47" t="s">
        <v>965</v>
      </c>
      <c r="AH1101" s="47" t="s">
        <v>965</v>
      </c>
      <c r="AI1101" s="47" t="s">
        <v>20</v>
      </c>
      <c r="AJ1101" s="47" t="s">
        <v>20</v>
      </c>
      <c r="AK1101" s="47" t="s">
        <v>965</v>
      </c>
      <c r="AL1101" s="47" t="s">
        <v>965</v>
      </c>
      <c r="AM1101" s="47" t="s">
        <v>965</v>
      </c>
      <c r="AN1101" s="47" t="s">
        <v>965</v>
      </c>
      <c r="AO1101" s="47" t="s">
        <v>965</v>
      </c>
      <c r="AP1101" s="47" t="s">
        <v>20</v>
      </c>
      <c r="AQ1101" s="47" t="s">
        <v>20</v>
      </c>
      <c r="AR1101" s="47" t="s">
        <v>20</v>
      </c>
      <c r="AS1101" s="47" t="s">
        <v>965</v>
      </c>
      <c r="AT1101" s="47" t="s">
        <v>965</v>
      </c>
      <c r="AU1101" s="47" t="s">
        <v>965</v>
      </c>
      <c r="AV1101" s="47" t="s">
        <v>22</v>
      </c>
      <c r="AW1101" s="47" t="s">
        <v>20</v>
      </c>
      <c r="AX1101" s="47" t="s">
        <v>20</v>
      </c>
      <c r="AY1101" s="42">
        <f>COUNTIFS($T1101:$AX1101,"P")</f>
        <v>16</v>
      </c>
      <c r="AZ1101" s="42">
        <f>COUNTIFS($T1101:$AX1101,"HD")/2</f>
        <v>0</v>
      </c>
      <c r="BA1101" s="42">
        <f>COUNTIFS($T1101:$AX1101,"DO")</f>
        <v>11</v>
      </c>
      <c r="BB1101" s="1">
        <f>COUNTIFS($T1101:$AX1101,"UPL")</f>
        <v>1</v>
      </c>
      <c r="BC1101" s="42">
        <f>COUNTIFS($T1101:$AX1101,"LWP")</f>
        <v>3</v>
      </c>
      <c r="BD1101" s="42">
        <f>SUM(COUNTIFS($T1101:$AX1101,{"PAT","MAT"}))</f>
        <v>0</v>
      </c>
      <c r="BE1101" s="42">
        <f>COUNTIFS($T1101:$AX1101,"HO")</f>
        <v>0</v>
      </c>
      <c r="BF1101" s="42">
        <f>COUNTIFS($T1101:$AX1101,"NA")</f>
        <v>0</v>
      </c>
      <c r="BG1101" s="42">
        <f>COUNTIFS($T1101:$AX1101,"PL")</f>
        <v>0</v>
      </c>
      <c r="BH1101" s="42">
        <f>COUNTIFS($T1101:$AX1101,"CL")</f>
        <v>0</v>
      </c>
      <c r="BI1101" s="42">
        <f>COUNTIFS($T1101:$AX1101,"BL")</f>
        <v>0</v>
      </c>
      <c r="BJ1101" s="42">
        <f>COUNTIFS($T1101:$AX1101,"CO")</f>
        <v>0</v>
      </c>
      <c r="BK1101" s="42">
        <f t="shared" si="105"/>
        <v>0</v>
      </c>
      <c r="BL1101" s="42">
        <f t="shared" si="106"/>
        <v>0</v>
      </c>
      <c r="BM1101" s="42">
        <f t="shared" si="107"/>
        <v>1</v>
      </c>
      <c r="BN1101" s="42">
        <f>SUM(AY1101:BJ1101)+SUM(COUNTIFS(Q1101:AX1101,{"TERM","RESIGNED"}))</f>
        <v>31</v>
      </c>
      <c r="BO1101" s="1" t="s">
        <v>45</v>
      </c>
      <c r="BP1101" s="42" t="s">
        <v>1018</v>
      </c>
      <c r="BQ1101" s="34"/>
    </row>
    <row r="1102" spans="1:69" x14ac:dyDescent="0.25">
      <c r="A1102" s="32">
        <f t="shared" si="108"/>
        <v>1100</v>
      </c>
      <c r="B1102" s="1" t="s">
        <v>172</v>
      </c>
      <c r="C1102" s="1">
        <v>105928</v>
      </c>
      <c r="D1102" s="1">
        <v>105928</v>
      </c>
      <c r="E1102" s="1" t="s">
        <v>945</v>
      </c>
      <c r="F1102" s="34" t="s">
        <v>1332</v>
      </c>
      <c r="G1102" s="34" t="s">
        <v>123</v>
      </c>
      <c r="H1102" s="30">
        <v>45205</v>
      </c>
      <c r="I1102" s="30" t="s">
        <v>39</v>
      </c>
      <c r="J1102" s="30" t="s">
        <v>39</v>
      </c>
      <c r="K1102" s="42">
        <f t="shared" ca="1" si="103"/>
        <v>97</v>
      </c>
      <c r="L1102" s="44" t="str">
        <f t="shared" si="104"/>
        <v>Billable</v>
      </c>
      <c r="M1102" s="34" t="s">
        <v>124</v>
      </c>
      <c r="N1102" s="1" t="s">
        <v>41</v>
      </c>
      <c r="O1102" s="1" t="s">
        <v>42</v>
      </c>
      <c r="P1102" s="1"/>
      <c r="Q1102" s="1"/>
      <c r="R1102" s="1" t="s">
        <v>43</v>
      </c>
      <c r="S1102" s="33" t="s">
        <v>132</v>
      </c>
      <c r="T1102" s="47" t="s">
        <v>965</v>
      </c>
      <c r="U1102" s="47" t="s">
        <v>20</v>
      </c>
      <c r="V1102" s="47" t="s">
        <v>20</v>
      </c>
      <c r="W1102" s="47" t="s">
        <v>22</v>
      </c>
      <c r="X1102" s="47" t="s">
        <v>22</v>
      </c>
      <c r="Y1102" s="47" t="s">
        <v>22</v>
      </c>
      <c r="Z1102" s="47" t="s">
        <v>965</v>
      </c>
      <c r="AA1102" s="47" t="s">
        <v>965</v>
      </c>
      <c r="AB1102" s="47" t="s">
        <v>20</v>
      </c>
      <c r="AC1102" s="47" t="s">
        <v>20</v>
      </c>
      <c r="AD1102" s="47" t="s">
        <v>965</v>
      </c>
      <c r="AE1102" s="47" t="s">
        <v>965</v>
      </c>
      <c r="AF1102" s="47" t="s">
        <v>965</v>
      </c>
      <c r="AG1102" s="47" t="s">
        <v>965</v>
      </c>
      <c r="AH1102" s="47" t="s">
        <v>965</v>
      </c>
      <c r="AI1102" s="47" t="s">
        <v>20</v>
      </c>
      <c r="AJ1102" s="47" t="s">
        <v>20</v>
      </c>
      <c r="AK1102" s="47" t="s">
        <v>965</v>
      </c>
      <c r="AL1102" s="47" t="s">
        <v>965</v>
      </c>
      <c r="AM1102" s="47" t="s">
        <v>965</v>
      </c>
      <c r="AN1102" s="47" t="s">
        <v>965</v>
      </c>
      <c r="AO1102" s="47" t="s">
        <v>965</v>
      </c>
      <c r="AP1102" s="47" t="s">
        <v>20</v>
      </c>
      <c r="AQ1102" s="47" t="s">
        <v>20</v>
      </c>
      <c r="AR1102" s="47" t="s">
        <v>20</v>
      </c>
      <c r="AS1102" s="47" t="s">
        <v>965</v>
      </c>
      <c r="AT1102" s="47" t="s">
        <v>965</v>
      </c>
      <c r="AU1102" s="47" t="s">
        <v>965</v>
      </c>
      <c r="AV1102" s="47" t="s">
        <v>965</v>
      </c>
      <c r="AW1102" s="47" t="s">
        <v>20</v>
      </c>
      <c r="AX1102" s="47" t="s">
        <v>20</v>
      </c>
      <c r="AY1102" s="42">
        <f>COUNTIFS($T1102:$AX1102,"P")</f>
        <v>17</v>
      </c>
      <c r="AZ1102" s="42">
        <f>COUNTIFS($T1102:$AX1102,"HD")/2</f>
        <v>0</v>
      </c>
      <c r="BA1102" s="42">
        <f>COUNTIFS($T1102:$AX1102,"DO")</f>
        <v>11</v>
      </c>
      <c r="BB1102" s="1">
        <f>COUNTIFS($T1102:$AX1102,"UPL")</f>
        <v>0</v>
      </c>
      <c r="BC1102" s="42">
        <f>COUNTIFS($T1102:$AX1102,"LWP")</f>
        <v>3</v>
      </c>
      <c r="BD1102" s="42">
        <f>SUM(COUNTIFS($T1102:$AX1102,{"PAT","MAT"}))</f>
        <v>0</v>
      </c>
      <c r="BE1102" s="42">
        <f>COUNTIFS($T1102:$AX1102,"HO")</f>
        <v>0</v>
      </c>
      <c r="BF1102" s="42">
        <f>COUNTIFS($T1102:$AX1102,"NA")</f>
        <v>0</v>
      </c>
      <c r="BG1102" s="42">
        <f>COUNTIFS($T1102:$AX1102,"PL")</f>
        <v>0</v>
      </c>
      <c r="BH1102" s="42">
        <f>COUNTIFS($T1102:$AX1102,"CL")</f>
        <v>0</v>
      </c>
      <c r="BI1102" s="42">
        <f>COUNTIFS($T1102:$AX1102,"BL")</f>
        <v>0</v>
      </c>
      <c r="BJ1102" s="42">
        <f>COUNTIFS($T1102:$AX1102,"CO")</f>
        <v>0</v>
      </c>
      <c r="BK1102" s="42">
        <f t="shared" si="105"/>
        <v>0</v>
      </c>
      <c r="BL1102" s="42">
        <f t="shared" si="106"/>
        <v>1</v>
      </c>
      <c r="BM1102" s="42">
        <f t="shared" si="107"/>
        <v>1</v>
      </c>
      <c r="BN1102" s="42">
        <f>SUM(AY1102:BJ1102)+SUM(COUNTIFS(Q1102:AX1102,{"TERM","RESIGNED"}))</f>
        <v>31</v>
      </c>
      <c r="BO1102" s="1" t="s">
        <v>45</v>
      </c>
      <c r="BP1102" s="42" t="s">
        <v>1023</v>
      </c>
      <c r="BQ1102" s="34"/>
    </row>
    <row r="1103" spans="1:69" x14ac:dyDescent="0.25">
      <c r="A1103" s="32">
        <f t="shared" si="108"/>
        <v>1101</v>
      </c>
      <c r="B1103" s="1" t="s">
        <v>172</v>
      </c>
      <c r="C1103" s="1">
        <v>105934</v>
      </c>
      <c r="D1103" s="1">
        <v>105934</v>
      </c>
      <c r="E1103" s="1" t="s">
        <v>945</v>
      </c>
      <c r="F1103" s="34" t="s">
        <v>1333</v>
      </c>
      <c r="G1103" s="34" t="s">
        <v>162</v>
      </c>
      <c r="H1103" s="30">
        <v>45205</v>
      </c>
      <c r="I1103" s="30" t="s">
        <v>39</v>
      </c>
      <c r="J1103" s="30" t="s">
        <v>39</v>
      </c>
      <c r="K1103" s="42">
        <f t="shared" ca="1" si="103"/>
        <v>97</v>
      </c>
      <c r="L1103" s="44" t="str">
        <f t="shared" si="104"/>
        <v>Billable</v>
      </c>
      <c r="M1103" s="34" t="s">
        <v>124</v>
      </c>
      <c r="N1103" s="1" t="s">
        <v>41</v>
      </c>
      <c r="O1103" s="1" t="s">
        <v>42</v>
      </c>
      <c r="P1103" s="1"/>
      <c r="Q1103" s="1"/>
      <c r="R1103" s="1" t="s">
        <v>43</v>
      </c>
      <c r="S1103" s="33" t="s">
        <v>165</v>
      </c>
      <c r="T1103" s="47" t="s">
        <v>965</v>
      </c>
      <c r="U1103" s="47" t="s">
        <v>20</v>
      </c>
      <c r="V1103" s="47" t="s">
        <v>20</v>
      </c>
      <c r="W1103" s="47" t="s">
        <v>965</v>
      </c>
      <c r="X1103" s="47" t="s">
        <v>965</v>
      </c>
      <c r="Y1103" s="47" t="s">
        <v>965</v>
      </c>
      <c r="Z1103" s="47" t="s">
        <v>965</v>
      </c>
      <c r="AA1103" s="47" t="s">
        <v>965</v>
      </c>
      <c r="AB1103" s="47" t="s">
        <v>20</v>
      </c>
      <c r="AC1103" s="47" t="s">
        <v>20</v>
      </c>
      <c r="AD1103" s="47" t="s">
        <v>965</v>
      </c>
      <c r="AE1103" s="47" t="s">
        <v>965</v>
      </c>
      <c r="AF1103" s="47" t="s">
        <v>965</v>
      </c>
      <c r="AG1103" s="47" t="s">
        <v>965</v>
      </c>
      <c r="AH1103" s="47" t="s">
        <v>965</v>
      </c>
      <c r="AI1103" s="47" t="s">
        <v>20</v>
      </c>
      <c r="AJ1103" s="47" t="s">
        <v>20</v>
      </c>
      <c r="AK1103" s="47" t="s">
        <v>965</v>
      </c>
      <c r="AL1103" s="47" t="s">
        <v>965</v>
      </c>
      <c r="AM1103" s="47" t="s">
        <v>965</v>
      </c>
      <c r="AN1103" s="47" t="s">
        <v>965</v>
      </c>
      <c r="AO1103" s="47" t="s">
        <v>965</v>
      </c>
      <c r="AP1103" s="47" t="s">
        <v>20</v>
      </c>
      <c r="AQ1103" s="47" t="s">
        <v>20</v>
      </c>
      <c r="AR1103" s="47" t="s">
        <v>20</v>
      </c>
      <c r="AS1103" s="47" t="s">
        <v>965</v>
      </c>
      <c r="AT1103" s="47" t="s">
        <v>965</v>
      </c>
      <c r="AU1103" s="47" t="s">
        <v>965</v>
      </c>
      <c r="AV1103" s="47" t="s">
        <v>965</v>
      </c>
      <c r="AW1103" s="47" t="s">
        <v>20</v>
      </c>
      <c r="AX1103" s="47" t="s">
        <v>20</v>
      </c>
      <c r="AY1103" s="42">
        <f>COUNTIFS($T1103:$AX1103,"P")</f>
        <v>20</v>
      </c>
      <c r="AZ1103" s="42">
        <f>COUNTIFS($T1103:$AX1103,"HD")/2</f>
        <v>0</v>
      </c>
      <c r="BA1103" s="42">
        <f>COUNTIFS($T1103:$AX1103,"DO")</f>
        <v>11</v>
      </c>
      <c r="BB1103" s="1">
        <f>COUNTIFS($T1103:$AX1103,"UPL")</f>
        <v>0</v>
      </c>
      <c r="BC1103" s="42">
        <f>COUNTIFS($T1103:$AX1103,"LWP")</f>
        <v>0</v>
      </c>
      <c r="BD1103" s="42">
        <f>SUM(COUNTIFS($T1103:$AX1103,{"PAT","MAT"}))</f>
        <v>0</v>
      </c>
      <c r="BE1103" s="42">
        <f>COUNTIFS($T1103:$AX1103,"HO")</f>
        <v>0</v>
      </c>
      <c r="BF1103" s="42">
        <f>COUNTIFS($T1103:$AX1103,"NA")</f>
        <v>0</v>
      </c>
      <c r="BG1103" s="42">
        <f>COUNTIFS($T1103:$AX1103,"PL")</f>
        <v>0</v>
      </c>
      <c r="BH1103" s="42">
        <f>COUNTIFS($T1103:$AX1103,"CL")</f>
        <v>0</v>
      </c>
      <c r="BI1103" s="42">
        <f>COUNTIFS($T1103:$AX1103,"BL")</f>
        <v>0</v>
      </c>
      <c r="BJ1103" s="42">
        <f>COUNTIFS($T1103:$AX1103,"CO")</f>
        <v>0</v>
      </c>
      <c r="BK1103" s="42">
        <f t="shared" si="105"/>
        <v>0</v>
      </c>
      <c r="BL1103" s="42">
        <f t="shared" si="106"/>
        <v>1</v>
      </c>
      <c r="BM1103" s="42">
        <f t="shared" si="107"/>
        <v>1</v>
      </c>
      <c r="BN1103" s="42">
        <f>SUM(AY1103:BJ1103)+SUM(COUNTIFS(Q1103:AX1103,{"TERM","RESIGNED"}))</f>
        <v>31</v>
      </c>
      <c r="BO1103" s="1" t="s">
        <v>45</v>
      </c>
      <c r="BP1103" s="42" t="s">
        <v>1020</v>
      </c>
      <c r="BQ1103" s="34"/>
    </row>
    <row r="1104" spans="1:69" x14ac:dyDescent="0.25">
      <c r="A1104" s="32">
        <f t="shared" si="108"/>
        <v>1102</v>
      </c>
      <c r="B1104" s="1" t="s">
        <v>172</v>
      </c>
      <c r="C1104" s="1">
        <v>105935</v>
      </c>
      <c r="D1104" s="1">
        <v>105935</v>
      </c>
      <c r="E1104" s="1" t="s">
        <v>946</v>
      </c>
      <c r="F1104" s="34" t="s">
        <v>1334</v>
      </c>
      <c r="G1104" s="34" t="s">
        <v>162</v>
      </c>
      <c r="H1104" s="30">
        <v>45205</v>
      </c>
      <c r="I1104" s="30" t="s">
        <v>39</v>
      </c>
      <c r="J1104" s="30" t="s">
        <v>39</v>
      </c>
      <c r="K1104" s="42">
        <f t="shared" ca="1" si="103"/>
        <v>97</v>
      </c>
      <c r="L1104" s="44" t="str">
        <f t="shared" si="104"/>
        <v>Billable</v>
      </c>
      <c r="M1104" s="34" t="s">
        <v>124</v>
      </c>
      <c r="N1104" s="1" t="s">
        <v>41</v>
      </c>
      <c r="O1104" s="1" t="s">
        <v>42</v>
      </c>
      <c r="P1104" s="1"/>
      <c r="Q1104" s="1"/>
      <c r="R1104" s="1" t="s">
        <v>43</v>
      </c>
      <c r="S1104" s="33" t="s">
        <v>165</v>
      </c>
      <c r="T1104" s="47" t="s">
        <v>965</v>
      </c>
      <c r="U1104" s="47" t="s">
        <v>20</v>
      </c>
      <c r="V1104" s="47" t="s">
        <v>20</v>
      </c>
      <c r="W1104" s="47" t="s">
        <v>965</v>
      </c>
      <c r="X1104" s="47" t="s">
        <v>965</v>
      </c>
      <c r="Y1104" s="47" t="s">
        <v>965</v>
      </c>
      <c r="Z1104" s="47" t="s">
        <v>965</v>
      </c>
      <c r="AA1104" s="47" t="s">
        <v>965</v>
      </c>
      <c r="AB1104" s="47" t="s">
        <v>20</v>
      </c>
      <c r="AC1104" s="47" t="s">
        <v>20</v>
      </c>
      <c r="AD1104" s="47" t="s">
        <v>965</v>
      </c>
      <c r="AE1104" s="47" t="s">
        <v>965</v>
      </c>
      <c r="AF1104" s="47" t="s">
        <v>965</v>
      </c>
      <c r="AG1104" s="47" t="s">
        <v>965</v>
      </c>
      <c r="AH1104" s="47" t="s">
        <v>965</v>
      </c>
      <c r="AI1104" s="47" t="s">
        <v>20</v>
      </c>
      <c r="AJ1104" s="47" t="s">
        <v>20</v>
      </c>
      <c r="AK1104" s="47" t="s">
        <v>965</v>
      </c>
      <c r="AL1104" s="47" t="s">
        <v>966</v>
      </c>
      <c r="AM1104" s="47" t="s">
        <v>965</v>
      </c>
      <c r="AN1104" s="47" t="s">
        <v>965</v>
      </c>
      <c r="AO1104" s="47" t="s">
        <v>965</v>
      </c>
      <c r="AP1104" s="47" t="s">
        <v>20</v>
      </c>
      <c r="AQ1104" s="47" t="s">
        <v>20</v>
      </c>
      <c r="AR1104" s="47" t="s">
        <v>20</v>
      </c>
      <c r="AS1104" s="47" t="s">
        <v>965</v>
      </c>
      <c r="AT1104" s="47" t="s">
        <v>965</v>
      </c>
      <c r="AU1104" s="47" t="s">
        <v>965</v>
      </c>
      <c r="AV1104" s="47" t="s">
        <v>965</v>
      </c>
      <c r="AW1104" s="47" t="s">
        <v>20</v>
      </c>
      <c r="AX1104" s="47" t="s">
        <v>20</v>
      </c>
      <c r="AY1104" s="42">
        <f>COUNTIFS($T1104:$AX1104,"P")</f>
        <v>19</v>
      </c>
      <c r="AZ1104" s="42">
        <f>COUNTIFS($T1104:$AX1104,"HD")/2</f>
        <v>0.5</v>
      </c>
      <c r="BA1104" s="42">
        <f>COUNTIFS($T1104:$AX1104,"DO")</f>
        <v>11</v>
      </c>
      <c r="BB1104" s="1">
        <f>COUNTIFS($T1104:$AX1104,"UPL")</f>
        <v>0</v>
      </c>
      <c r="BC1104" s="42">
        <f>COUNTIFS($T1104:$AX1104,"LWP")</f>
        <v>0</v>
      </c>
      <c r="BD1104" s="42">
        <f>SUM(COUNTIFS($T1104:$AX1104,{"PAT","MAT"}))</f>
        <v>0</v>
      </c>
      <c r="BE1104" s="42">
        <f>COUNTIFS($T1104:$AX1104,"HO")</f>
        <v>0</v>
      </c>
      <c r="BF1104" s="42">
        <f>COUNTIFS($T1104:$AX1104,"NA")</f>
        <v>0</v>
      </c>
      <c r="BG1104" s="42">
        <f>COUNTIFS($T1104:$AX1104,"PL")</f>
        <v>0</v>
      </c>
      <c r="BH1104" s="42">
        <f>COUNTIFS($T1104:$AX1104,"CL")</f>
        <v>0</v>
      </c>
      <c r="BI1104" s="42">
        <f>COUNTIFS($T1104:$AX1104,"BL")</f>
        <v>0</v>
      </c>
      <c r="BJ1104" s="42">
        <f>COUNTIFS($T1104:$AX1104,"CO")</f>
        <v>0</v>
      </c>
      <c r="BK1104" s="42">
        <f t="shared" si="105"/>
        <v>0</v>
      </c>
      <c r="BL1104" s="42">
        <f t="shared" si="106"/>
        <v>1</v>
      </c>
      <c r="BM1104" s="42">
        <f t="shared" si="107"/>
        <v>1</v>
      </c>
      <c r="BN1104" s="42">
        <f>SUM(AY1104:BJ1104)+SUM(COUNTIFS(Q1104:AX1104,{"TERM","RESIGNED"}))</f>
        <v>30.5</v>
      </c>
      <c r="BO1104" s="1" t="s">
        <v>45</v>
      </c>
      <c r="BP1104" s="42" t="s">
        <v>1020</v>
      </c>
      <c r="BQ1104" s="34"/>
    </row>
    <row r="1105" spans="1:69" x14ac:dyDescent="0.25">
      <c r="A1105" s="32">
        <f t="shared" si="108"/>
        <v>1103</v>
      </c>
      <c r="B1105" s="1" t="s">
        <v>172</v>
      </c>
      <c r="C1105" s="1">
        <v>105942</v>
      </c>
      <c r="D1105" s="1">
        <v>105942</v>
      </c>
      <c r="E1105" s="1" t="s">
        <v>946</v>
      </c>
      <c r="F1105" s="34" t="s">
        <v>1336</v>
      </c>
      <c r="G1105" s="34" t="s">
        <v>233</v>
      </c>
      <c r="H1105" s="30">
        <v>45205</v>
      </c>
      <c r="I1105" s="30" t="s">
        <v>39</v>
      </c>
      <c r="J1105" s="30" t="s">
        <v>39</v>
      </c>
      <c r="K1105" s="42">
        <f t="shared" ca="1" si="103"/>
        <v>97</v>
      </c>
      <c r="L1105" s="44" t="str">
        <f t="shared" si="104"/>
        <v>Non Billable</v>
      </c>
      <c r="M1105" s="34" t="s">
        <v>202</v>
      </c>
      <c r="N1105" s="1" t="s">
        <v>41</v>
      </c>
      <c r="O1105" s="1" t="s">
        <v>42</v>
      </c>
      <c r="P1105" s="1"/>
      <c r="Q1105" s="1"/>
      <c r="R1105" s="1" t="s">
        <v>43</v>
      </c>
      <c r="S1105" s="33" t="s">
        <v>203</v>
      </c>
      <c r="T1105" s="47" t="s">
        <v>965</v>
      </c>
      <c r="U1105" s="47" t="s">
        <v>20</v>
      </c>
      <c r="V1105" s="47" t="s">
        <v>20</v>
      </c>
      <c r="W1105" s="47" t="s">
        <v>965</v>
      </c>
      <c r="X1105" s="47" t="s">
        <v>965</v>
      </c>
      <c r="Y1105" s="47" t="s">
        <v>965</v>
      </c>
      <c r="Z1105" s="47" t="s">
        <v>965</v>
      </c>
      <c r="AA1105" s="47" t="s">
        <v>965</v>
      </c>
      <c r="AB1105" s="47" t="s">
        <v>20</v>
      </c>
      <c r="AC1105" s="47" t="s">
        <v>20</v>
      </c>
      <c r="AD1105" s="47" t="s">
        <v>965</v>
      </c>
      <c r="AE1105" s="47" t="s">
        <v>965</v>
      </c>
      <c r="AF1105" s="47" t="s">
        <v>965</v>
      </c>
      <c r="AG1105" s="47" t="s">
        <v>965</v>
      </c>
      <c r="AH1105" s="47" t="s">
        <v>965</v>
      </c>
      <c r="AI1105" s="47" t="s">
        <v>20</v>
      </c>
      <c r="AJ1105" s="47" t="s">
        <v>20</v>
      </c>
      <c r="AK1105" s="47" t="s">
        <v>965</v>
      </c>
      <c r="AL1105" s="47" t="s">
        <v>965</v>
      </c>
      <c r="AM1105" s="47" t="s">
        <v>965</v>
      </c>
      <c r="AN1105" s="47" t="s">
        <v>965</v>
      </c>
      <c r="AO1105" s="47" t="s">
        <v>965</v>
      </c>
      <c r="AP1105" s="47" t="s">
        <v>20</v>
      </c>
      <c r="AQ1105" s="47" t="s">
        <v>20</v>
      </c>
      <c r="AR1105" s="47" t="s">
        <v>20</v>
      </c>
      <c r="AS1105" s="47" t="s">
        <v>965</v>
      </c>
      <c r="AT1105" s="47" t="s">
        <v>965</v>
      </c>
      <c r="AU1105" s="47" t="s">
        <v>965</v>
      </c>
      <c r="AV1105" s="47" t="s">
        <v>965</v>
      </c>
      <c r="AW1105" s="47" t="s">
        <v>20</v>
      </c>
      <c r="AX1105" s="47" t="s">
        <v>20</v>
      </c>
      <c r="AY1105" s="42">
        <f>COUNTIFS($T1105:$AX1105,"P")</f>
        <v>20</v>
      </c>
      <c r="AZ1105" s="42">
        <f>COUNTIFS($T1105:$AX1105,"HD")/2</f>
        <v>0</v>
      </c>
      <c r="BA1105" s="42">
        <f>COUNTIFS($T1105:$AX1105,"DO")</f>
        <v>11</v>
      </c>
      <c r="BB1105" s="1">
        <f>COUNTIFS($T1105:$AX1105,"UPL")</f>
        <v>0</v>
      </c>
      <c r="BC1105" s="42">
        <f>COUNTIFS($T1105:$AX1105,"LWP")</f>
        <v>0</v>
      </c>
      <c r="BD1105" s="42">
        <f>SUM(COUNTIFS($T1105:$AX1105,{"PAT","MAT"}))</f>
        <v>0</v>
      </c>
      <c r="BE1105" s="42">
        <f>COUNTIFS($T1105:$AX1105,"HO")</f>
        <v>0</v>
      </c>
      <c r="BF1105" s="42">
        <f>COUNTIFS($T1105:$AX1105,"NA")</f>
        <v>0</v>
      </c>
      <c r="BG1105" s="42">
        <f>COUNTIFS($T1105:$AX1105,"PL")</f>
        <v>0</v>
      </c>
      <c r="BH1105" s="42">
        <f>COUNTIFS($T1105:$AX1105,"CL")</f>
        <v>0</v>
      </c>
      <c r="BI1105" s="42">
        <f>COUNTIFS($T1105:$AX1105,"BL")</f>
        <v>0</v>
      </c>
      <c r="BJ1105" s="42">
        <f>COUNTIFS($T1105:$AX1105,"CO")</f>
        <v>0</v>
      </c>
      <c r="BK1105" s="42">
        <f t="shared" si="105"/>
        <v>0</v>
      </c>
      <c r="BL1105" s="42">
        <f t="shared" si="106"/>
        <v>1</v>
      </c>
      <c r="BM1105" s="42">
        <f t="shared" si="107"/>
        <v>1</v>
      </c>
      <c r="BN1105" s="42">
        <f>SUM(AY1105:BJ1105)+SUM(COUNTIFS(Q1105:AX1105,{"TERM","RESIGNED"}))</f>
        <v>31</v>
      </c>
      <c r="BO1105" s="1" t="s">
        <v>45</v>
      </c>
      <c r="BP1105" s="42" t="s">
        <v>1024</v>
      </c>
      <c r="BQ1105" s="34"/>
    </row>
    <row r="1106" spans="1:69" x14ac:dyDescent="0.25">
      <c r="A1106" s="32">
        <f t="shared" si="108"/>
        <v>1104</v>
      </c>
      <c r="B1106" s="1" t="s">
        <v>172</v>
      </c>
      <c r="C1106" s="1">
        <v>105945</v>
      </c>
      <c r="D1106" s="1">
        <v>105945</v>
      </c>
      <c r="E1106" s="1" t="s">
        <v>946</v>
      </c>
      <c r="F1106" s="34" t="s">
        <v>1339</v>
      </c>
      <c r="G1106" s="34" t="s">
        <v>186</v>
      </c>
      <c r="H1106" s="30">
        <v>45209</v>
      </c>
      <c r="I1106" s="30" t="s">
        <v>39</v>
      </c>
      <c r="J1106" s="30" t="s">
        <v>39</v>
      </c>
      <c r="K1106" s="42">
        <f t="shared" ca="1" si="103"/>
        <v>93</v>
      </c>
      <c r="L1106" s="44" t="str">
        <f t="shared" si="104"/>
        <v>Billable</v>
      </c>
      <c r="M1106" s="34" t="s">
        <v>187</v>
      </c>
      <c r="N1106" s="1" t="s">
        <v>41</v>
      </c>
      <c r="O1106" s="1" t="s">
        <v>42</v>
      </c>
      <c r="P1106" s="1"/>
      <c r="Q1106" s="1"/>
      <c r="R1106" s="1" t="s">
        <v>43</v>
      </c>
      <c r="S1106" s="33" t="s">
        <v>234</v>
      </c>
      <c r="T1106" s="47" t="s">
        <v>965</v>
      </c>
      <c r="U1106" s="47" t="s">
        <v>20</v>
      </c>
      <c r="V1106" s="47" t="s">
        <v>20</v>
      </c>
      <c r="W1106" s="47" t="s">
        <v>965</v>
      </c>
      <c r="X1106" s="47" t="s">
        <v>965</v>
      </c>
      <c r="Y1106" s="47" t="s">
        <v>965</v>
      </c>
      <c r="Z1106" s="47" t="s">
        <v>21</v>
      </c>
      <c r="AA1106" s="47" t="s">
        <v>965</v>
      </c>
      <c r="AB1106" s="47" t="s">
        <v>20</v>
      </c>
      <c r="AC1106" s="47" t="s">
        <v>20</v>
      </c>
      <c r="AD1106" s="47" t="s">
        <v>965</v>
      </c>
      <c r="AE1106" s="47" t="s">
        <v>965</v>
      </c>
      <c r="AF1106" s="47" t="s">
        <v>22</v>
      </c>
      <c r="AG1106" s="47" t="s">
        <v>965</v>
      </c>
      <c r="AH1106" s="47" t="s">
        <v>965</v>
      </c>
      <c r="AI1106" s="47" t="s">
        <v>20</v>
      </c>
      <c r="AJ1106" s="47" t="s">
        <v>20</v>
      </c>
      <c r="AK1106" s="47" t="s">
        <v>21</v>
      </c>
      <c r="AL1106" s="47" t="s">
        <v>965</v>
      </c>
      <c r="AM1106" s="47" t="s">
        <v>965</v>
      </c>
      <c r="AN1106" s="47" t="s">
        <v>965</v>
      </c>
      <c r="AO1106" s="47" t="s">
        <v>965</v>
      </c>
      <c r="AP1106" s="47" t="s">
        <v>20</v>
      </c>
      <c r="AQ1106" s="47" t="s">
        <v>20</v>
      </c>
      <c r="AR1106" s="47" t="s">
        <v>20</v>
      </c>
      <c r="AS1106" s="47" t="s">
        <v>965</v>
      </c>
      <c r="AT1106" s="47" t="s">
        <v>966</v>
      </c>
      <c r="AU1106" s="47" t="s">
        <v>966</v>
      </c>
      <c r="AV1106" s="47" t="s">
        <v>966</v>
      </c>
      <c r="AW1106" s="47" t="s">
        <v>20</v>
      </c>
      <c r="AX1106" s="47" t="s">
        <v>20</v>
      </c>
      <c r="AY1106" s="42">
        <f>COUNTIFS($T1106:$AX1106,"P")</f>
        <v>14</v>
      </c>
      <c r="AZ1106" s="42">
        <f>COUNTIFS($T1106:$AX1106,"HD")/2</f>
        <v>1.5</v>
      </c>
      <c r="BA1106" s="42">
        <f>COUNTIFS($T1106:$AX1106,"DO")</f>
        <v>11</v>
      </c>
      <c r="BB1106" s="1">
        <f>COUNTIFS($T1106:$AX1106,"UPL")</f>
        <v>2</v>
      </c>
      <c r="BC1106" s="42">
        <f>COUNTIFS($T1106:$AX1106,"LWP")</f>
        <v>1</v>
      </c>
      <c r="BD1106" s="42">
        <f>SUM(COUNTIFS($T1106:$AX1106,{"PAT","MAT"}))</f>
        <v>0</v>
      </c>
      <c r="BE1106" s="42">
        <f>COUNTIFS($T1106:$AX1106,"HO")</f>
        <v>0</v>
      </c>
      <c r="BF1106" s="42">
        <f>COUNTIFS($T1106:$AX1106,"NA")</f>
        <v>0</v>
      </c>
      <c r="BG1106" s="42">
        <f>COUNTIFS($T1106:$AX1106,"PL")</f>
        <v>0</v>
      </c>
      <c r="BH1106" s="42">
        <f>COUNTIFS($T1106:$AX1106,"CL")</f>
        <v>0</v>
      </c>
      <c r="BI1106" s="42">
        <f>COUNTIFS($T1106:$AX1106,"BL")</f>
        <v>0</v>
      </c>
      <c r="BJ1106" s="42">
        <f>COUNTIFS($T1106:$AX1106,"CO")</f>
        <v>0</v>
      </c>
      <c r="BK1106" s="42">
        <f t="shared" si="105"/>
        <v>0</v>
      </c>
      <c r="BL1106" s="42">
        <f t="shared" si="106"/>
        <v>0</v>
      </c>
      <c r="BM1106" s="42">
        <f t="shared" si="107"/>
        <v>1</v>
      </c>
      <c r="BN1106" s="42">
        <f>SUM(AY1106:BJ1106)+SUM(COUNTIFS(Q1106:AX1106,{"TERM","RESIGNED"}))</f>
        <v>29.5</v>
      </c>
      <c r="BO1106" s="1" t="s">
        <v>45</v>
      </c>
      <c r="BP1106" s="42" t="s">
        <v>1020</v>
      </c>
      <c r="BQ1106" s="34"/>
    </row>
    <row r="1107" spans="1:69" x14ac:dyDescent="0.25">
      <c r="A1107" s="32">
        <f t="shared" si="108"/>
        <v>1105</v>
      </c>
      <c r="B1107" s="1" t="s">
        <v>172</v>
      </c>
      <c r="C1107" s="1">
        <v>105949</v>
      </c>
      <c r="D1107" s="1">
        <v>105949</v>
      </c>
      <c r="E1107" s="1" t="s">
        <v>946</v>
      </c>
      <c r="F1107" s="34" t="s">
        <v>1340</v>
      </c>
      <c r="G1107" s="34" t="s">
        <v>186</v>
      </c>
      <c r="H1107" s="30">
        <v>45209</v>
      </c>
      <c r="I1107" s="30" t="s">
        <v>39</v>
      </c>
      <c r="J1107" s="30" t="s">
        <v>39</v>
      </c>
      <c r="K1107" s="42">
        <f t="shared" ca="1" si="103"/>
        <v>93</v>
      </c>
      <c r="L1107" s="44" t="str">
        <f t="shared" si="104"/>
        <v>Billable</v>
      </c>
      <c r="M1107" s="34" t="s">
        <v>187</v>
      </c>
      <c r="N1107" s="1" t="s">
        <v>41</v>
      </c>
      <c r="O1107" s="1" t="s">
        <v>42</v>
      </c>
      <c r="P1107" s="1"/>
      <c r="Q1107" s="1"/>
      <c r="R1107" s="1" t="s">
        <v>43</v>
      </c>
      <c r="S1107" s="33" t="s">
        <v>234</v>
      </c>
      <c r="T1107" s="47" t="s">
        <v>965</v>
      </c>
      <c r="U1107" s="47" t="s">
        <v>20</v>
      </c>
      <c r="V1107" s="47" t="s">
        <v>20</v>
      </c>
      <c r="W1107" s="47" t="s">
        <v>965</v>
      </c>
      <c r="X1107" s="47" t="s">
        <v>965</v>
      </c>
      <c r="Y1107" s="47" t="s">
        <v>965</v>
      </c>
      <c r="Z1107" s="47" t="s">
        <v>965</v>
      </c>
      <c r="AA1107" s="47" t="s">
        <v>965</v>
      </c>
      <c r="AB1107" s="47" t="s">
        <v>20</v>
      </c>
      <c r="AC1107" s="47" t="s">
        <v>20</v>
      </c>
      <c r="AD1107" s="47" t="s">
        <v>965</v>
      </c>
      <c r="AE1107" s="47" t="s">
        <v>965</v>
      </c>
      <c r="AF1107" s="47" t="s">
        <v>965</v>
      </c>
      <c r="AG1107" s="47" t="s">
        <v>965</v>
      </c>
      <c r="AH1107" s="47" t="s">
        <v>965</v>
      </c>
      <c r="AI1107" s="47" t="s">
        <v>20</v>
      </c>
      <c r="AJ1107" s="47" t="s">
        <v>20</v>
      </c>
      <c r="AK1107" s="47" t="s">
        <v>965</v>
      </c>
      <c r="AL1107" s="47" t="s">
        <v>965</v>
      </c>
      <c r="AM1107" s="47" t="s">
        <v>965</v>
      </c>
      <c r="AN1107" s="47" t="s">
        <v>965</v>
      </c>
      <c r="AO1107" s="47" t="s">
        <v>965</v>
      </c>
      <c r="AP1107" s="47" t="s">
        <v>20</v>
      </c>
      <c r="AQ1107" s="47" t="s">
        <v>20</v>
      </c>
      <c r="AR1107" s="47" t="s">
        <v>20</v>
      </c>
      <c r="AS1107" s="47" t="s">
        <v>965</v>
      </c>
      <c r="AT1107" s="47" t="s">
        <v>966</v>
      </c>
      <c r="AU1107" s="47" t="s">
        <v>966</v>
      </c>
      <c r="AV1107" s="47" t="s">
        <v>966</v>
      </c>
      <c r="AW1107" s="47" t="s">
        <v>20</v>
      </c>
      <c r="AX1107" s="47" t="s">
        <v>20</v>
      </c>
      <c r="AY1107" s="42">
        <f>COUNTIFS($T1107:$AX1107,"P")</f>
        <v>17</v>
      </c>
      <c r="AZ1107" s="42">
        <f>COUNTIFS($T1107:$AX1107,"HD")/2</f>
        <v>1.5</v>
      </c>
      <c r="BA1107" s="42">
        <f>COUNTIFS($T1107:$AX1107,"DO")</f>
        <v>11</v>
      </c>
      <c r="BB1107" s="1">
        <f>COUNTIFS($T1107:$AX1107,"UPL")</f>
        <v>0</v>
      </c>
      <c r="BC1107" s="42">
        <f>COUNTIFS($T1107:$AX1107,"LWP")</f>
        <v>0</v>
      </c>
      <c r="BD1107" s="42">
        <f>SUM(COUNTIFS($T1107:$AX1107,{"PAT","MAT"}))</f>
        <v>0</v>
      </c>
      <c r="BE1107" s="42">
        <f>COUNTIFS($T1107:$AX1107,"HO")</f>
        <v>0</v>
      </c>
      <c r="BF1107" s="42">
        <f>COUNTIFS($T1107:$AX1107,"NA")</f>
        <v>0</v>
      </c>
      <c r="BG1107" s="42">
        <f>COUNTIFS($T1107:$AX1107,"PL")</f>
        <v>0</v>
      </c>
      <c r="BH1107" s="42">
        <f>COUNTIFS($T1107:$AX1107,"CL")</f>
        <v>0</v>
      </c>
      <c r="BI1107" s="42">
        <f>COUNTIFS($T1107:$AX1107,"BL")</f>
        <v>0</v>
      </c>
      <c r="BJ1107" s="42">
        <f>COUNTIFS($T1107:$AX1107,"CO")</f>
        <v>0</v>
      </c>
      <c r="BK1107" s="42">
        <f t="shared" si="105"/>
        <v>0</v>
      </c>
      <c r="BL1107" s="42">
        <f t="shared" si="106"/>
        <v>1</v>
      </c>
      <c r="BM1107" s="42">
        <f t="shared" si="107"/>
        <v>1</v>
      </c>
      <c r="BN1107" s="42">
        <f>SUM(AY1107:BJ1107)+SUM(COUNTIFS(Q1107:AX1107,{"TERM","RESIGNED"}))</f>
        <v>29.5</v>
      </c>
      <c r="BO1107" s="1" t="s">
        <v>45</v>
      </c>
      <c r="BP1107" s="42" t="s">
        <v>1020</v>
      </c>
      <c r="BQ1107" s="34"/>
    </row>
    <row r="1108" spans="1:69" x14ac:dyDescent="0.25">
      <c r="A1108" s="32">
        <f t="shared" si="108"/>
        <v>1106</v>
      </c>
      <c r="B1108" s="1" t="s">
        <v>172</v>
      </c>
      <c r="C1108" s="1">
        <v>105953</v>
      </c>
      <c r="D1108" s="1">
        <v>105953</v>
      </c>
      <c r="E1108" s="1" t="s">
        <v>945</v>
      </c>
      <c r="F1108" s="34" t="s">
        <v>1341</v>
      </c>
      <c r="G1108" s="34" t="s">
        <v>123</v>
      </c>
      <c r="H1108" s="30">
        <v>45209</v>
      </c>
      <c r="I1108" s="30" t="s">
        <v>39</v>
      </c>
      <c r="J1108" s="30" t="s">
        <v>39</v>
      </c>
      <c r="K1108" s="42">
        <f t="shared" ca="1" si="103"/>
        <v>93</v>
      </c>
      <c r="L1108" s="44" t="str">
        <f t="shared" si="104"/>
        <v>Billable</v>
      </c>
      <c r="M1108" s="34" t="s">
        <v>124</v>
      </c>
      <c r="N1108" s="1" t="s">
        <v>41</v>
      </c>
      <c r="O1108" s="1" t="s">
        <v>42</v>
      </c>
      <c r="P1108" s="1"/>
      <c r="Q1108" s="1"/>
      <c r="R1108" s="1" t="s">
        <v>43</v>
      </c>
      <c r="S1108" s="33" t="s">
        <v>132</v>
      </c>
      <c r="T1108" s="47" t="s">
        <v>965</v>
      </c>
      <c r="U1108" s="47" t="s">
        <v>20</v>
      </c>
      <c r="V1108" s="47" t="s">
        <v>20</v>
      </c>
      <c r="W1108" s="47" t="s">
        <v>965</v>
      </c>
      <c r="X1108" s="47" t="s">
        <v>965</v>
      </c>
      <c r="Y1108" s="47" t="s">
        <v>965</v>
      </c>
      <c r="Z1108" s="47" t="s">
        <v>965</v>
      </c>
      <c r="AA1108" s="47" t="s">
        <v>965</v>
      </c>
      <c r="AB1108" s="47" t="s">
        <v>20</v>
      </c>
      <c r="AC1108" s="47" t="s">
        <v>20</v>
      </c>
      <c r="AD1108" s="47" t="s">
        <v>22</v>
      </c>
      <c r="AE1108" s="47" t="s">
        <v>965</v>
      </c>
      <c r="AF1108" s="47" t="s">
        <v>965</v>
      </c>
      <c r="AG1108" s="47" t="s">
        <v>965</v>
      </c>
      <c r="AH1108" s="47" t="s">
        <v>965</v>
      </c>
      <c r="AI1108" s="47" t="s">
        <v>20</v>
      </c>
      <c r="AJ1108" s="47" t="s">
        <v>20</v>
      </c>
      <c r="AK1108" s="47" t="s">
        <v>22</v>
      </c>
      <c r="AL1108" s="47" t="s">
        <v>965</v>
      </c>
      <c r="AM1108" s="47" t="s">
        <v>965</v>
      </c>
      <c r="AN1108" s="47" t="s">
        <v>965</v>
      </c>
      <c r="AO1108" s="47" t="s">
        <v>965</v>
      </c>
      <c r="AP1108" s="47" t="s">
        <v>20</v>
      </c>
      <c r="AQ1108" s="47" t="s">
        <v>20</v>
      </c>
      <c r="AR1108" s="47" t="s">
        <v>20</v>
      </c>
      <c r="AS1108" s="47" t="s">
        <v>965</v>
      </c>
      <c r="AT1108" s="47" t="s">
        <v>965</v>
      </c>
      <c r="AU1108" s="47" t="s">
        <v>965</v>
      </c>
      <c r="AV1108" s="47" t="s">
        <v>965</v>
      </c>
      <c r="AW1108" s="47" t="s">
        <v>20</v>
      </c>
      <c r="AX1108" s="47" t="s">
        <v>20</v>
      </c>
      <c r="AY1108" s="42">
        <f>COUNTIFS($T1108:$AX1108,"P")</f>
        <v>18</v>
      </c>
      <c r="AZ1108" s="42">
        <f>COUNTIFS($T1108:$AX1108,"HD")/2</f>
        <v>0</v>
      </c>
      <c r="BA1108" s="42">
        <f>COUNTIFS($T1108:$AX1108,"DO")</f>
        <v>11</v>
      </c>
      <c r="BB1108" s="1">
        <f>COUNTIFS($T1108:$AX1108,"UPL")</f>
        <v>0</v>
      </c>
      <c r="BC1108" s="42">
        <f>COUNTIFS($T1108:$AX1108,"LWP")</f>
        <v>2</v>
      </c>
      <c r="BD1108" s="42">
        <f>SUM(COUNTIFS($T1108:$AX1108,{"PAT","MAT"}))</f>
        <v>0</v>
      </c>
      <c r="BE1108" s="42">
        <f>COUNTIFS($T1108:$AX1108,"HO")</f>
        <v>0</v>
      </c>
      <c r="BF1108" s="42">
        <f>COUNTIFS($T1108:$AX1108,"NA")</f>
        <v>0</v>
      </c>
      <c r="BG1108" s="42">
        <f>COUNTIFS($T1108:$AX1108,"PL")</f>
        <v>0</v>
      </c>
      <c r="BH1108" s="42">
        <f>COUNTIFS($T1108:$AX1108,"CL")</f>
        <v>0</v>
      </c>
      <c r="BI1108" s="42">
        <f>COUNTIFS($T1108:$AX1108,"BL")</f>
        <v>0</v>
      </c>
      <c r="BJ1108" s="42">
        <f>COUNTIFS($T1108:$AX1108,"CO")</f>
        <v>0</v>
      </c>
      <c r="BK1108" s="42">
        <f t="shared" si="105"/>
        <v>0</v>
      </c>
      <c r="BL1108" s="42">
        <f t="shared" si="106"/>
        <v>1</v>
      </c>
      <c r="BM1108" s="42">
        <f t="shared" si="107"/>
        <v>1</v>
      </c>
      <c r="BN1108" s="42">
        <f>SUM(AY1108:BJ1108)+SUM(COUNTIFS(Q1108:AX1108,{"TERM","RESIGNED"}))</f>
        <v>31</v>
      </c>
      <c r="BO1108" s="1" t="s">
        <v>45</v>
      </c>
      <c r="BP1108" s="42" t="s">
        <v>1023</v>
      </c>
      <c r="BQ1108" s="34"/>
    </row>
    <row r="1109" spans="1:69" x14ac:dyDescent="0.25">
      <c r="A1109" s="32">
        <f t="shared" si="108"/>
        <v>1107</v>
      </c>
      <c r="B1109" s="1" t="s">
        <v>172</v>
      </c>
      <c r="C1109" s="1">
        <v>105957</v>
      </c>
      <c r="D1109" s="1">
        <v>105957</v>
      </c>
      <c r="E1109" s="1" t="s">
        <v>945</v>
      </c>
      <c r="F1109" s="34" t="s">
        <v>1342</v>
      </c>
      <c r="G1109" s="34" t="s">
        <v>123</v>
      </c>
      <c r="H1109" s="30">
        <v>45209</v>
      </c>
      <c r="I1109" s="30" t="s">
        <v>39</v>
      </c>
      <c r="J1109" s="30" t="s">
        <v>39</v>
      </c>
      <c r="K1109" s="42">
        <f t="shared" ca="1" si="103"/>
        <v>93</v>
      </c>
      <c r="L1109" s="44" t="str">
        <f t="shared" si="104"/>
        <v>Billable</v>
      </c>
      <c r="M1109" s="34" t="s">
        <v>124</v>
      </c>
      <c r="N1109" s="1" t="s">
        <v>41</v>
      </c>
      <c r="O1109" s="1" t="s">
        <v>42</v>
      </c>
      <c r="P1109" s="1"/>
      <c r="Q1109" s="1"/>
      <c r="R1109" s="1" t="s">
        <v>43</v>
      </c>
      <c r="S1109" s="33" t="s">
        <v>132</v>
      </c>
      <c r="T1109" s="47" t="s">
        <v>965</v>
      </c>
      <c r="U1109" s="47" t="s">
        <v>20</v>
      </c>
      <c r="V1109" s="47" t="s">
        <v>20</v>
      </c>
      <c r="W1109" s="47" t="s">
        <v>22</v>
      </c>
      <c r="X1109" s="47" t="s">
        <v>965</v>
      </c>
      <c r="Y1109" s="47" t="s">
        <v>965</v>
      </c>
      <c r="Z1109" s="47" t="s">
        <v>965</v>
      </c>
      <c r="AA1109" s="47" t="s">
        <v>965</v>
      </c>
      <c r="AB1109" s="47" t="s">
        <v>20</v>
      </c>
      <c r="AC1109" s="47" t="s">
        <v>20</v>
      </c>
      <c r="AD1109" s="47" t="s">
        <v>965</v>
      </c>
      <c r="AE1109" s="47" t="s">
        <v>965</v>
      </c>
      <c r="AF1109" s="47" t="s">
        <v>965</v>
      </c>
      <c r="AG1109" s="47" t="s">
        <v>965</v>
      </c>
      <c r="AH1109" s="47" t="s">
        <v>965</v>
      </c>
      <c r="AI1109" s="47" t="s">
        <v>20</v>
      </c>
      <c r="AJ1109" s="47" t="s">
        <v>20</v>
      </c>
      <c r="AK1109" s="47" t="s">
        <v>965</v>
      </c>
      <c r="AL1109" s="47" t="s">
        <v>965</v>
      </c>
      <c r="AM1109" s="47" t="s">
        <v>965</v>
      </c>
      <c r="AN1109" s="47" t="s">
        <v>965</v>
      </c>
      <c r="AO1109" s="47" t="s">
        <v>965</v>
      </c>
      <c r="AP1109" s="47" t="s">
        <v>20</v>
      </c>
      <c r="AQ1109" s="47" t="s">
        <v>20</v>
      </c>
      <c r="AR1109" s="47" t="s">
        <v>20</v>
      </c>
      <c r="AS1109" s="47" t="s">
        <v>965</v>
      </c>
      <c r="AT1109" s="47" t="s">
        <v>965</v>
      </c>
      <c r="AU1109" s="47" t="s">
        <v>965</v>
      </c>
      <c r="AV1109" s="47" t="s">
        <v>965</v>
      </c>
      <c r="AW1109" s="47" t="s">
        <v>20</v>
      </c>
      <c r="AX1109" s="47" t="s">
        <v>20</v>
      </c>
      <c r="AY1109" s="42">
        <f>COUNTIFS($T1109:$AX1109,"P")</f>
        <v>19</v>
      </c>
      <c r="AZ1109" s="42">
        <f>COUNTIFS($T1109:$AX1109,"HD")/2</f>
        <v>0</v>
      </c>
      <c r="BA1109" s="42">
        <f>COUNTIFS($T1109:$AX1109,"DO")</f>
        <v>11</v>
      </c>
      <c r="BB1109" s="1">
        <f>COUNTIFS($T1109:$AX1109,"UPL")</f>
        <v>0</v>
      </c>
      <c r="BC1109" s="42">
        <f>COUNTIFS($T1109:$AX1109,"LWP")</f>
        <v>1</v>
      </c>
      <c r="BD1109" s="42">
        <f>SUM(COUNTIFS($T1109:$AX1109,{"PAT","MAT"}))</f>
        <v>0</v>
      </c>
      <c r="BE1109" s="42">
        <f>COUNTIFS($T1109:$AX1109,"HO")</f>
        <v>0</v>
      </c>
      <c r="BF1109" s="42">
        <f>COUNTIFS($T1109:$AX1109,"NA")</f>
        <v>0</v>
      </c>
      <c r="BG1109" s="42">
        <f>COUNTIFS($T1109:$AX1109,"PL")</f>
        <v>0</v>
      </c>
      <c r="BH1109" s="42">
        <f>COUNTIFS($T1109:$AX1109,"CL")</f>
        <v>0</v>
      </c>
      <c r="BI1109" s="42">
        <f>COUNTIFS($T1109:$AX1109,"BL")</f>
        <v>0</v>
      </c>
      <c r="BJ1109" s="42">
        <f>COUNTIFS($T1109:$AX1109,"CO")</f>
        <v>0</v>
      </c>
      <c r="BK1109" s="42">
        <f t="shared" si="105"/>
        <v>0</v>
      </c>
      <c r="BL1109" s="42">
        <f t="shared" si="106"/>
        <v>1</v>
      </c>
      <c r="BM1109" s="42">
        <f t="shared" si="107"/>
        <v>1</v>
      </c>
      <c r="BN1109" s="42">
        <f>SUM(AY1109:BJ1109)+SUM(COUNTIFS(Q1109:AX1109,{"TERM","RESIGNED"}))</f>
        <v>31</v>
      </c>
      <c r="BO1109" s="1" t="s">
        <v>45</v>
      </c>
      <c r="BP1109" s="42" t="s">
        <v>1023</v>
      </c>
      <c r="BQ1109" s="34"/>
    </row>
    <row r="1110" spans="1:69" x14ac:dyDescent="0.25">
      <c r="A1110" s="32">
        <f t="shared" si="108"/>
        <v>1108</v>
      </c>
      <c r="B1110" s="1" t="s">
        <v>172</v>
      </c>
      <c r="C1110" s="1">
        <v>105959</v>
      </c>
      <c r="D1110" s="1">
        <v>105959</v>
      </c>
      <c r="E1110" s="1" t="s">
        <v>946</v>
      </c>
      <c r="F1110" s="34" t="s">
        <v>1343</v>
      </c>
      <c r="G1110" s="34" t="s">
        <v>123</v>
      </c>
      <c r="H1110" s="30">
        <v>45209</v>
      </c>
      <c r="I1110" s="30" t="s">
        <v>39</v>
      </c>
      <c r="J1110" s="30" t="s">
        <v>39</v>
      </c>
      <c r="K1110" s="42">
        <f t="shared" ca="1" si="103"/>
        <v>93</v>
      </c>
      <c r="L1110" s="44" t="str">
        <f t="shared" si="104"/>
        <v>Billable</v>
      </c>
      <c r="M1110" s="34" t="s">
        <v>124</v>
      </c>
      <c r="N1110" s="1" t="s">
        <v>41</v>
      </c>
      <c r="O1110" s="1" t="s">
        <v>42</v>
      </c>
      <c r="P1110" s="1"/>
      <c r="Q1110" s="1"/>
      <c r="R1110" s="1" t="s">
        <v>43</v>
      </c>
      <c r="S1110" s="33" t="s">
        <v>323</v>
      </c>
      <c r="T1110" s="47" t="s">
        <v>965</v>
      </c>
      <c r="U1110" s="47" t="s">
        <v>20</v>
      </c>
      <c r="V1110" s="47" t="s">
        <v>20</v>
      </c>
      <c r="W1110" s="47" t="s">
        <v>965</v>
      </c>
      <c r="X1110" s="47" t="s">
        <v>965</v>
      </c>
      <c r="Y1110" s="47" t="s">
        <v>965</v>
      </c>
      <c r="Z1110" s="47" t="s">
        <v>965</v>
      </c>
      <c r="AA1110" s="47" t="s">
        <v>965</v>
      </c>
      <c r="AB1110" s="47" t="s">
        <v>20</v>
      </c>
      <c r="AC1110" s="47" t="s">
        <v>20</v>
      </c>
      <c r="AD1110" s="47" t="s">
        <v>965</v>
      </c>
      <c r="AE1110" s="47" t="s">
        <v>965</v>
      </c>
      <c r="AF1110" s="47" t="s">
        <v>965</v>
      </c>
      <c r="AG1110" s="47" t="s">
        <v>965</v>
      </c>
      <c r="AH1110" s="47" t="s">
        <v>965</v>
      </c>
      <c r="AI1110" s="47" t="s">
        <v>20</v>
      </c>
      <c r="AJ1110" s="47" t="s">
        <v>20</v>
      </c>
      <c r="AK1110" s="47" t="s">
        <v>965</v>
      </c>
      <c r="AL1110" s="47" t="s">
        <v>965</v>
      </c>
      <c r="AM1110" s="47" t="s">
        <v>965</v>
      </c>
      <c r="AN1110" s="47" t="s">
        <v>965</v>
      </c>
      <c r="AO1110" s="47" t="s">
        <v>965</v>
      </c>
      <c r="AP1110" s="47" t="s">
        <v>20</v>
      </c>
      <c r="AQ1110" s="47" t="s">
        <v>20</v>
      </c>
      <c r="AR1110" s="47" t="s">
        <v>20</v>
      </c>
      <c r="AS1110" s="47" t="s">
        <v>970</v>
      </c>
      <c r="AT1110" s="47" t="s">
        <v>965</v>
      </c>
      <c r="AU1110" s="47" t="s">
        <v>965</v>
      </c>
      <c r="AV1110" s="47" t="s">
        <v>965</v>
      </c>
      <c r="AW1110" s="47" t="s">
        <v>20</v>
      </c>
      <c r="AX1110" s="47" t="s">
        <v>20</v>
      </c>
      <c r="AY1110" s="42">
        <f>COUNTIFS($T1110:$AX1110,"P")</f>
        <v>19</v>
      </c>
      <c r="AZ1110" s="42">
        <f>COUNTIFS($T1110:$AX1110,"HD")/2</f>
        <v>0</v>
      </c>
      <c r="BA1110" s="42">
        <f>COUNTIFS($T1110:$AX1110,"DO")</f>
        <v>11</v>
      </c>
      <c r="BB1110" s="1">
        <f>COUNTIFS($T1110:$AX1110,"UPL")</f>
        <v>0</v>
      </c>
      <c r="BC1110" s="42">
        <f>COUNTIFS($T1110:$AX1110,"LWP")</f>
        <v>0</v>
      </c>
      <c r="BD1110" s="42">
        <f>SUM(COUNTIFS($T1110:$AX1110,{"PAT","MAT"}))</f>
        <v>0</v>
      </c>
      <c r="BE1110" s="42">
        <f>COUNTIFS($T1110:$AX1110,"HO")</f>
        <v>0</v>
      </c>
      <c r="BF1110" s="42">
        <f>COUNTIFS($T1110:$AX1110,"NA")</f>
        <v>0</v>
      </c>
      <c r="BG1110" s="42">
        <f>COUNTIFS($T1110:$AX1110,"PL")</f>
        <v>0</v>
      </c>
      <c r="BH1110" s="42">
        <f>COUNTIFS($T1110:$AX1110,"CL")</f>
        <v>0</v>
      </c>
      <c r="BI1110" s="42">
        <f>COUNTIFS($T1110:$AX1110,"BL")</f>
        <v>1</v>
      </c>
      <c r="BJ1110" s="42">
        <f>COUNTIFS($T1110:$AX1110,"CO")</f>
        <v>0</v>
      </c>
      <c r="BK1110" s="42">
        <f t="shared" si="105"/>
        <v>1</v>
      </c>
      <c r="BL1110" s="42">
        <f t="shared" si="106"/>
        <v>1</v>
      </c>
      <c r="BM1110" s="42">
        <f t="shared" si="107"/>
        <v>1</v>
      </c>
      <c r="BN1110" s="42">
        <f>SUM(AY1110:BJ1110)+SUM(COUNTIFS(Q1110:AX1110,{"TERM","RESIGNED"}))</f>
        <v>31</v>
      </c>
      <c r="BO1110" s="1" t="s">
        <v>45</v>
      </c>
      <c r="BP1110" s="42" t="s">
        <v>1018</v>
      </c>
      <c r="BQ1110" s="34"/>
    </row>
    <row r="1111" spans="1:69" x14ac:dyDescent="0.25">
      <c r="A1111" s="32">
        <f t="shared" si="108"/>
        <v>1109</v>
      </c>
      <c r="B1111" s="1" t="s">
        <v>172</v>
      </c>
      <c r="C1111" s="1">
        <v>105964</v>
      </c>
      <c r="D1111" s="1">
        <v>105964</v>
      </c>
      <c r="E1111" s="1" t="s">
        <v>946</v>
      </c>
      <c r="F1111" s="34" t="s">
        <v>1344</v>
      </c>
      <c r="G1111" s="34" t="s">
        <v>123</v>
      </c>
      <c r="H1111" s="30">
        <v>45209</v>
      </c>
      <c r="I1111" s="30" t="s">
        <v>39</v>
      </c>
      <c r="J1111" s="30" t="s">
        <v>39</v>
      </c>
      <c r="K1111" s="42">
        <f t="shared" ca="1" si="103"/>
        <v>93</v>
      </c>
      <c r="L1111" s="44" t="str">
        <f t="shared" si="104"/>
        <v>Billable</v>
      </c>
      <c r="M1111" s="34" t="s">
        <v>124</v>
      </c>
      <c r="N1111" s="1" t="s">
        <v>41</v>
      </c>
      <c r="O1111" s="1" t="s">
        <v>42</v>
      </c>
      <c r="P1111" s="1"/>
      <c r="Q1111" s="1"/>
      <c r="R1111" s="1" t="s">
        <v>43</v>
      </c>
      <c r="S1111" s="33" t="s">
        <v>323</v>
      </c>
      <c r="T1111" s="47" t="s">
        <v>22</v>
      </c>
      <c r="U1111" s="47" t="s">
        <v>20</v>
      </c>
      <c r="V1111" s="47" t="s">
        <v>20</v>
      </c>
      <c r="W1111" s="47" t="s">
        <v>965</v>
      </c>
      <c r="X1111" s="47" t="s">
        <v>965</v>
      </c>
      <c r="Y1111" s="47" t="s">
        <v>965</v>
      </c>
      <c r="Z1111" s="47" t="s">
        <v>965</v>
      </c>
      <c r="AA1111" s="47" t="s">
        <v>22</v>
      </c>
      <c r="AB1111" s="47" t="s">
        <v>20</v>
      </c>
      <c r="AC1111" s="47" t="s">
        <v>20</v>
      </c>
      <c r="AD1111" s="47" t="s">
        <v>965</v>
      </c>
      <c r="AE1111" s="47" t="s">
        <v>965</v>
      </c>
      <c r="AF1111" s="47" t="s">
        <v>965</v>
      </c>
      <c r="AG1111" s="47" t="s">
        <v>965</v>
      </c>
      <c r="AH1111" s="47" t="s">
        <v>22</v>
      </c>
      <c r="AI1111" s="47" t="s">
        <v>20</v>
      </c>
      <c r="AJ1111" s="47" t="s">
        <v>20</v>
      </c>
      <c r="AK1111" s="47" t="s">
        <v>22</v>
      </c>
      <c r="AL1111" s="47" t="s">
        <v>965</v>
      </c>
      <c r="AM1111" s="47" t="s">
        <v>965</v>
      </c>
      <c r="AN1111" s="47" t="s">
        <v>965</v>
      </c>
      <c r="AO1111" s="47" t="s">
        <v>22</v>
      </c>
      <c r="AP1111" s="47" t="s">
        <v>20</v>
      </c>
      <c r="AQ1111" s="47" t="s">
        <v>20</v>
      </c>
      <c r="AR1111" s="47" t="s">
        <v>20</v>
      </c>
      <c r="AS1111" s="47" t="s">
        <v>965</v>
      </c>
      <c r="AT1111" s="47" t="s">
        <v>965</v>
      </c>
      <c r="AU1111" s="47" t="s">
        <v>965</v>
      </c>
      <c r="AV1111" s="47" t="s">
        <v>22</v>
      </c>
      <c r="AW1111" s="47" t="s">
        <v>20</v>
      </c>
      <c r="AX1111" s="47" t="s">
        <v>20</v>
      </c>
      <c r="AY1111" s="42">
        <f>COUNTIFS($T1111:$AX1111,"P")</f>
        <v>14</v>
      </c>
      <c r="AZ1111" s="42">
        <f>COUNTIFS($T1111:$AX1111,"HD")/2</f>
        <v>0</v>
      </c>
      <c r="BA1111" s="42">
        <f>COUNTIFS($T1111:$AX1111,"DO")</f>
        <v>11</v>
      </c>
      <c r="BB1111" s="1">
        <f>COUNTIFS($T1111:$AX1111,"UPL")</f>
        <v>0</v>
      </c>
      <c r="BC1111" s="42">
        <f>COUNTIFS($T1111:$AX1111,"LWP")</f>
        <v>6</v>
      </c>
      <c r="BD1111" s="42">
        <f>SUM(COUNTIFS($T1111:$AX1111,{"PAT","MAT"}))</f>
        <v>0</v>
      </c>
      <c r="BE1111" s="42">
        <f>COUNTIFS($T1111:$AX1111,"HO")</f>
        <v>0</v>
      </c>
      <c r="BF1111" s="42">
        <f>COUNTIFS($T1111:$AX1111,"NA")</f>
        <v>0</v>
      </c>
      <c r="BG1111" s="42">
        <f>COUNTIFS($T1111:$AX1111,"PL")</f>
        <v>0</v>
      </c>
      <c r="BH1111" s="42">
        <f>COUNTIFS($T1111:$AX1111,"CL")</f>
        <v>0</v>
      </c>
      <c r="BI1111" s="42">
        <f>COUNTIFS($T1111:$AX1111,"BL")</f>
        <v>0</v>
      </c>
      <c r="BJ1111" s="42">
        <f>COUNTIFS($T1111:$AX1111,"CO")</f>
        <v>0</v>
      </c>
      <c r="BK1111" s="42">
        <f t="shared" si="105"/>
        <v>0</v>
      </c>
      <c r="BL1111" s="42">
        <f t="shared" si="106"/>
        <v>0</v>
      </c>
      <c r="BM1111" s="42">
        <f t="shared" si="107"/>
        <v>1</v>
      </c>
      <c r="BN1111" s="42">
        <f>SUM(AY1111:BJ1111)+SUM(COUNTIFS(Q1111:AX1111,{"TERM","RESIGNED"}))</f>
        <v>31</v>
      </c>
      <c r="BO1111" s="1" t="s">
        <v>45</v>
      </c>
      <c r="BP1111" s="42" t="s">
        <v>1018</v>
      </c>
      <c r="BQ1111" s="34"/>
    </row>
    <row r="1112" spans="1:69" x14ac:dyDescent="0.25">
      <c r="A1112" s="32">
        <f t="shared" si="108"/>
        <v>1110</v>
      </c>
      <c r="B1112" s="1" t="s">
        <v>172</v>
      </c>
      <c r="C1112" s="1">
        <v>105965</v>
      </c>
      <c r="D1112" s="1">
        <v>105965</v>
      </c>
      <c r="E1112" s="1" t="s">
        <v>945</v>
      </c>
      <c r="F1112" s="34" t="s">
        <v>1345</v>
      </c>
      <c r="G1112" s="34" t="s">
        <v>123</v>
      </c>
      <c r="H1112" s="30">
        <v>45209</v>
      </c>
      <c r="I1112" s="30" t="s">
        <v>39</v>
      </c>
      <c r="J1112" s="30" t="s">
        <v>39</v>
      </c>
      <c r="K1112" s="42">
        <f t="shared" ca="1" si="103"/>
        <v>93</v>
      </c>
      <c r="L1112" s="44" t="str">
        <f t="shared" si="104"/>
        <v>Billable</v>
      </c>
      <c r="M1112" s="34" t="s">
        <v>124</v>
      </c>
      <c r="N1112" s="1" t="s">
        <v>41</v>
      </c>
      <c r="O1112" s="1" t="s">
        <v>42</v>
      </c>
      <c r="P1112" s="1"/>
      <c r="Q1112" s="1"/>
      <c r="R1112" s="1" t="s">
        <v>43</v>
      </c>
      <c r="S1112" s="33" t="s">
        <v>323</v>
      </c>
      <c r="T1112" s="47" t="s">
        <v>965</v>
      </c>
      <c r="U1112" s="47" t="s">
        <v>20</v>
      </c>
      <c r="V1112" s="47" t="s">
        <v>20</v>
      </c>
      <c r="W1112" s="47" t="s">
        <v>965</v>
      </c>
      <c r="X1112" s="47" t="s">
        <v>965</v>
      </c>
      <c r="Y1112" s="47" t="s">
        <v>965</v>
      </c>
      <c r="Z1112" s="47" t="s">
        <v>965</v>
      </c>
      <c r="AA1112" s="47" t="s">
        <v>965</v>
      </c>
      <c r="AB1112" s="47" t="s">
        <v>20</v>
      </c>
      <c r="AC1112" s="47" t="s">
        <v>20</v>
      </c>
      <c r="AD1112" s="47" t="s">
        <v>965</v>
      </c>
      <c r="AE1112" s="47" t="s">
        <v>965</v>
      </c>
      <c r="AF1112" s="47" t="s">
        <v>965</v>
      </c>
      <c r="AG1112" s="47" t="s">
        <v>965</v>
      </c>
      <c r="AH1112" s="47" t="s">
        <v>965</v>
      </c>
      <c r="AI1112" s="47" t="s">
        <v>20</v>
      </c>
      <c r="AJ1112" s="47" t="s">
        <v>20</v>
      </c>
      <c r="AK1112" s="47" t="s">
        <v>965</v>
      </c>
      <c r="AL1112" s="47" t="s">
        <v>965</v>
      </c>
      <c r="AM1112" s="47" t="s">
        <v>965</v>
      </c>
      <c r="AN1112" s="47" t="s">
        <v>965</v>
      </c>
      <c r="AO1112" s="47" t="s">
        <v>22</v>
      </c>
      <c r="AP1112" s="47" t="s">
        <v>20</v>
      </c>
      <c r="AQ1112" s="47" t="s">
        <v>20</v>
      </c>
      <c r="AR1112" s="47" t="s">
        <v>20</v>
      </c>
      <c r="AS1112" s="47" t="s">
        <v>965</v>
      </c>
      <c r="AT1112" s="47" t="s">
        <v>965</v>
      </c>
      <c r="AU1112" s="47" t="s">
        <v>965</v>
      </c>
      <c r="AV1112" s="47" t="s">
        <v>965</v>
      </c>
      <c r="AW1112" s="47" t="s">
        <v>20</v>
      </c>
      <c r="AX1112" s="47" t="s">
        <v>20</v>
      </c>
      <c r="AY1112" s="42">
        <f>COUNTIFS($T1112:$AX1112,"P")</f>
        <v>19</v>
      </c>
      <c r="AZ1112" s="42">
        <f>COUNTIFS($T1112:$AX1112,"HD")/2</f>
        <v>0</v>
      </c>
      <c r="BA1112" s="42">
        <f>COUNTIFS($T1112:$AX1112,"DO")</f>
        <v>11</v>
      </c>
      <c r="BB1112" s="1">
        <f>COUNTIFS($T1112:$AX1112,"UPL")</f>
        <v>0</v>
      </c>
      <c r="BC1112" s="42">
        <f>COUNTIFS($T1112:$AX1112,"LWP")</f>
        <v>1</v>
      </c>
      <c r="BD1112" s="42">
        <f>SUM(COUNTIFS($T1112:$AX1112,{"PAT","MAT"}))</f>
        <v>0</v>
      </c>
      <c r="BE1112" s="42">
        <f>COUNTIFS($T1112:$AX1112,"HO")</f>
        <v>0</v>
      </c>
      <c r="BF1112" s="42">
        <f>COUNTIFS($T1112:$AX1112,"NA")</f>
        <v>0</v>
      </c>
      <c r="BG1112" s="42">
        <f>COUNTIFS($T1112:$AX1112,"PL")</f>
        <v>0</v>
      </c>
      <c r="BH1112" s="42">
        <f>COUNTIFS($T1112:$AX1112,"CL")</f>
        <v>0</v>
      </c>
      <c r="BI1112" s="42">
        <f>COUNTIFS($T1112:$AX1112,"BL")</f>
        <v>0</v>
      </c>
      <c r="BJ1112" s="42">
        <f>COUNTIFS($T1112:$AX1112,"CO")</f>
        <v>0</v>
      </c>
      <c r="BK1112" s="42">
        <f t="shared" si="105"/>
        <v>0</v>
      </c>
      <c r="BL1112" s="42">
        <f t="shared" si="106"/>
        <v>1</v>
      </c>
      <c r="BM1112" s="42">
        <f t="shared" si="107"/>
        <v>1</v>
      </c>
      <c r="BN1112" s="42">
        <f>SUM(AY1112:BJ1112)+SUM(COUNTIFS(Q1112:AX1112,{"TERM","RESIGNED"}))</f>
        <v>31</v>
      </c>
      <c r="BO1112" s="1" t="s">
        <v>45</v>
      </c>
      <c r="BP1112" s="42" t="s">
        <v>1018</v>
      </c>
      <c r="BQ1112" s="34"/>
    </row>
    <row r="1113" spans="1:69" x14ac:dyDescent="0.25">
      <c r="A1113" s="32">
        <f t="shared" si="108"/>
        <v>1111</v>
      </c>
      <c r="B1113" s="1" t="s">
        <v>172</v>
      </c>
      <c r="C1113" s="1">
        <v>105966</v>
      </c>
      <c r="D1113" s="1">
        <v>105966</v>
      </c>
      <c r="E1113" s="1" t="s">
        <v>946</v>
      </c>
      <c r="F1113" s="34" t="s">
        <v>1346</v>
      </c>
      <c r="G1113" s="34" t="s">
        <v>162</v>
      </c>
      <c r="H1113" s="30">
        <v>45209</v>
      </c>
      <c r="I1113" s="30" t="s">
        <v>39</v>
      </c>
      <c r="J1113" s="30" t="s">
        <v>39</v>
      </c>
      <c r="K1113" s="42">
        <f t="shared" ca="1" si="103"/>
        <v>93</v>
      </c>
      <c r="L1113" s="44" t="str">
        <f t="shared" si="104"/>
        <v>Billable</v>
      </c>
      <c r="M1113" s="34" t="s">
        <v>124</v>
      </c>
      <c r="N1113" s="1" t="s">
        <v>41</v>
      </c>
      <c r="O1113" s="1" t="s">
        <v>42</v>
      </c>
      <c r="P1113" s="1"/>
      <c r="Q1113" s="1"/>
      <c r="R1113" s="1" t="s">
        <v>43</v>
      </c>
      <c r="S1113" s="33" t="s">
        <v>163</v>
      </c>
      <c r="T1113" s="47" t="s">
        <v>965</v>
      </c>
      <c r="U1113" s="47" t="s">
        <v>20</v>
      </c>
      <c r="V1113" s="47" t="s">
        <v>20</v>
      </c>
      <c r="W1113" s="47" t="s">
        <v>966</v>
      </c>
      <c r="X1113" s="47" t="s">
        <v>965</v>
      </c>
      <c r="Y1113" s="47" t="s">
        <v>965</v>
      </c>
      <c r="Z1113" s="47" t="s">
        <v>970</v>
      </c>
      <c r="AA1113" s="47" t="s">
        <v>965</v>
      </c>
      <c r="AB1113" s="47" t="s">
        <v>20</v>
      </c>
      <c r="AC1113" s="47" t="s">
        <v>20</v>
      </c>
      <c r="AD1113" s="47" t="s">
        <v>965</v>
      </c>
      <c r="AE1113" s="47" t="s">
        <v>22</v>
      </c>
      <c r="AF1113" s="47" t="s">
        <v>22</v>
      </c>
      <c r="AG1113" s="47" t="s">
        <v>965</v>
      </c>
      <c r="AH1113" s="47" t="s">
        <v>965</v>
      </c>
      <c r="AI1113" s="47" t="s">
        <v>20</v>
      </c>
      <c r="AJ1113" s="47" t="s">
        <v>20</v>
      </c>
      <c r="AK1113" s="47" t="s">
        <v>965</v>
      </c>
      <c r="AL1113" s="47" t="s">
        <v>965</v>
      </c>
      <c r="AM1113" s="47" t="s">
        <v>965</v>
      </c>
      <c r="AN1113" s="47" t="s">
        <v>965</v>
      </c>
      <c r="AO1113" s="47" t="s">
        <v>966</v>
      </c>
      <c r="AP1113" s="47" t="s">
        <v>20</v>
      </c>
      <c r="AQ1113" s="47" t="s">
        <v>20</v>
      </c>
      <c r="AR1113" s="47" t="s">
        <v>20</v>
      </c>
      <c r="AS1113" s="47" t="s">
        <v>965</v>
      </c>
      <c r="AT1113" s="47" t="s">
        <v>965</v>
      </c>
      <c r="AU1113" s="47" t="s">
        <v>965</v>
      </c>
      <c r="AV1113" s="47" t="s">
        <v>965</v>
      </c>
      <c r="AW1113" s="47" t="s">
        <v>20</v>
      </c>
      <c r="AX1113" s="47" t="s">
        <v>20</v>
      </c>
      <c r="AY1113" s="42">
        <f>COUNTIFS($T1113:$AX1113,"P")</f>
        <v>15</v>
      </c>
      <c r="AZ1113" s="42">
        <f>COUNTIFS($T1113:$AX1113,"HD")/2</f>
        <v>1</v>
      </c>
      <c r="BA1113" s="42">
        <f>COUNTIFS($T1113:$AX1113,"DO")</f>
        <v>11</v>
      </c>
      <c r="BB1113" s="1">
        <f>COUNTIFS($T1113:$AX1113,"UPL")</f>
        <v>0</v>
      </c>
      <c r="BC1113" s="42">
        <f>COUNTIFS($T1113:$AX1113,"LWP")</f>
        <v>2</v>
      </c>
      <c r="BD1113" s="42">
        <f>SUM(COUNTIFS($T1113:$AX1113,{"PAT","MAT"}))</f>
        <v>0</v>
      </c>
      <c r="BE1113" s="42">
        <f>COUNTIFS($T1113:$AX1113,"HO")</f>
        <v>0</v>
      </c>
      <c r="BF1113" s="42">
        <f>COUNTIFS($T1113:$AX1113,"NA")</f>
        <v>0</v>
      </c>
      <c r="BG1113" s="42">
        <f>COUNTIFS($T1113:$AX1113,"PL")</f>
        <v>0</v>
      </c>
      <c r="BH1113" s="42">
        <f>COUNTIFS($T1113:$AX1113,"CL")</f>
        <v>0</v>
      </c>
      <c r="BI1113" s="42">
        <f>COUNTIFS($T1113:$AX1113,"BL")</f>
        <v>1</v>
      </c>
      <c r="BJ1113" s="42">
        <f>COUNTIFS($T1113:$AX1113,"CO")</f>
        <v>0</v>
      </c>
      <c r="BK1113" s="42">
        <f t="shared" si="105"/>
        <v>1</v>
      </c>
      <c r="BL1113" s="42">
        <f t="shared" si="106"/>
        <v>0</v>
      </c>
      <c r="BM1113" s="42">
        <f t="shared" si="107"/>
        <v>1</v>
      </c>
      <c r="BN1113" s="42">
        <f>SUM(AY1113:BJ1113)+SUM(COUNTIFS(Q1113:AX1113,{"TERM","RESIGNED"}))</f>
        <v>30</v>
      </c>
      <c r="BO1113" s="1" t="s">
        <v>45</v>
      </c>
      <c r="BP1113" s="42" t="s">
        <v>1020</v>
      </c>
      <c r="BQ1113" s="34"/>
    </row>
    <row r="1114" spans="1:69" x14ac:dyDescent="0.25">
      <c r="A1114" s="32">
        <f t="shared" si="108"/>
        <v>1112</v>
      </c>
      <c r="B1114" s="1" t="s">
        <v>172</v>
      </c>
      <c r="C1114" s="1">
        <v>105967</v>
      </c>
      <c r="D1114" s="1">
        <v>105967</v>
      </c>
      <c r="E1114" s="1" t="s">
        <v>946</v>
      </c>
      <c r="F1114" s="34" t="s">
        <v>1347</v>
      </c>
      <c r="G1114" s="34" t="s">
        <v>162</v>
      </c>
      <c r="H1114" s="30">
        <v>45209</v>
      </c>
      <c r="I1114" s="30" t="s">
        <v>39</v>
      </c>
      <c r="J1114" s="30" t="s">
        <v>39</v>
      </c>
      <c r="K1114" s="42">
        <f t="shared" ca="1" si="103"/>
        <v>93</v>
      </c>
      <c r="L1114" s="44" t="str">
        <f t="shared" si="104"/>
        <v>Billable</v>
      </c>
      <c r="M1114" s="34" t="s">
        <v>124</v>
      </c>
      <c r="N1114" s="1" t="s">
        <v>41</v>
      </c>
      <c r="O1114" s="1" t="s">
        <v>42</v>
      </c>
      <c r="P1114" s="1"/>
      <c r="Q1114" s="1"/>
      <c r="R1114" s="1" t="s">
        <v>43</v>
      </c>
      <c r="S1114" s="33" t="s">
        <v>165</v>
      </c>
      <c r="T1114" s="47" t="s">
        <v>965</v>
      </c>
      <c r="U1114" s="47" t="s">
        <v>20</v>
      </c>
      <c r="V1114" s="47" t="s">
        <v>20</v>
      </c>
      <c r="W1114" s="47" t="s">
        <v>965</v>
      </c>
      <c r="X1114" s="47" t="s">
        <v>965</v>
      </c>
      <c r="Y1114" s="47" t="s">
        <v>22</v>
      </c>
      <c r="Z1114" s="47" t="s">
        <v>965</v>
      </c>
      <c r="AA1114" s="47" t="s">
        <v>965</v>
      </c>
      <c r="AB1114" s="47" t="s">
        <v>20</v>
      </c>
      <c r="AC1114" s="47" t="s">
        <v>20</v>
      </c>
      <c r="AD1114" s="47" t="s">
        <v>965</v>
      </c>
      <c r="AE1114" s="47" t="s">
        <v>965</v>
      </c>
      <c r="AF1114" s="47" t="s">
        <v>965</v>
      </c>
      <c r="AG1114" s="47" t="s">
        <v>965</v>
      </c>
      <c r="AH1114" s="47" t="s">
        <v>965</v>
      </c>
      <c r="AI1114" s="47" t="s">
        <v>20</v>
      </c>
      <c r="AJ1114" s="47" t="s">
        <v>20</v>
      </c>
      <c r="AK1114" s="47" t="s">
        <v>965</v>
      </c>
      <c r="AL1114" s="47" t="s">
        <v>965</v>
      </c>
      <c r="AM1114" s="47" t="s">
        <v>965</v>
      </c>
      <c r="AN1114" s="47" t="s">
        <v>965</v>
      </c>
      <c r="AO1114" s="47" t="s">
        <v>965</v>
      </c>
      <c r="AP1114" s="47" t="s">
        <v>20</v>
      </c>
      <c r="AQ1114" s="47" t="s">
        <v>20</v>
      </c>
      <c r="AR1114" s="47" t="s">
        <v>20</v>
      </c>
      <c r="AS1114" s="47" t="s">
        <v>965</v>
      </c>
      <c r="AT1114" s="47" t="s">
        <v>965</v>
      </c>
      <c r="AU1114" s="47" t="s">
        <v>965</v>
      </c>
      <c r="AV1114" s="47" t="s">
        <v>965</v>
      </c>
      <c r="AW1114" s="47" t="s">
        <v>20</v>
      </c>
      <c r="AX1114" s="47" t="s">
        <v>20</v>
      </c>
      <c r="AY1114" s="42">
        <f>COUNTIFS($T1114:$AX1114,"P")</f>
        <v>19</v>
      </c>
      <c r="AZ1114" s="42">
        <f>COUNTIFS($T1114:$AX1114,"HD")/2</f>
        <v>0</v>
      </c>
      <c r="BA1114" s="42">
        <f>COUNTIFS($T1114:$AX1114,"DO")</f>
        <v>11</v>
      </c>
      <c r="BB1114" s="1">
        <f>COUNTIFS($T1114:$AX1114,"UPL")</f>
        <v>0</v>
      </c>
      <c r="BC1114" s="42">
        <f>COUNTIFS($T1114:$AX1114,"LWP")</f>
        <v>1</v>
      </c>
      <c r="BD1114" s="42">
        <f>SUM(COUNTIFS($T1114:$AX1114,{"PAT","MAT"}))</f>
        <v>0</v>
      </c>
      <c r="BE1114" s="42">
        <f>COUNTIFS($T1114:$AX1114,"HO")</f>
        <v>0</v>
      </c>
      <c r="BF1114" s="42">
        <f>COUNTIFS($T1114:$AX1114,"NA")</f>
        <v>0</v>
      </c>
      <c r="BG1114" s="42">
        <f>COUNTIFS($T1114:$AX1114,"PL")</f>
        <v>0</v>
      </c>
      <c r="BH1114" s="42">
        <f>COUNTIFS($T1114:$AX1114,"CL")</f>
        <v>0</v>
      </c>
      <c r="BI1114" s="42">
        <f>COUNTIFS($T1114:$AX1114,"BL")</f>
        <v>0</v>
      </c>
      <c r="BJ1114" s="42">
        <f>COUNTIFS($T1114:$AX1114,"CO")</f>
        <v>0</v>
      </c>
      <c r="BK1114" s="42">
        <f t="shared" si="105"/>
        <v>0</v>
      </c>
      <c r="BL1114" s="42">
        <f t="shared" si="106"/>
        <v>1</v>
      </c>
      <c r="BM1114" s="42">
        <f t="shared" si="107"/>
        <v>1</v>
      </c>
      <c r="BN1114" s="42">
        <f>SUM(AY1114:BJ1114)+SUM(COUNTIFS(Q1114:AX1114,{"TERM","RESIGNED"}))</f>
        <v>31</v>
      </c>
      <c r="BO1114" s="1" t="s">
        <v>45</v>
      </c>
      <c r="BP1114" s="42" t="s">
        <v>1020</v>
      </c>
      <c r="BQ1114" s="34"/>
    </row>
    <row r="1115" spans="1:69" x14ac:dyDescent="0.25">
      <c r="A1115" s="32">
        <f t="shared" si="108"/>
        <v>1113</v>
      </c>
      <c r="B1115" s="1" t="s">
        <v>172</v>
      </c>
      <c r="C1115" s="1">
        <v>105970</v>
      </c>
      <c r="D1115" s="1">
        <v>105970</v>
      </c>
      <c r="E1115" s="1" t="s">
        <v>946</v>
      </c>
      <c r="F1115" s="34" t="s">
        <v>1348</v>
      </c>
      <c r="G1115" s="34" t="s">
        <v>162</v>
      </c>
      <c r="H1115" s="30">
        <v>45209</v>
      </c>
      <c r="I1115" s="30" t="s">
        <v>39</v>
      </c>
      <c r="J1115" s="30" t="s">
        <v>39</v>
      </c>
      <c r="K1115" s="42">
        <f t="shared" ca="1" si="103"/>
        <v>93</v>
      </c>
      <c r="L1115" s="44" t="str">
        <f t="shared" si="104"/>
        <v>Billable</v>
      </c>
      <c r="M1115" s="34" t="s">
        <v>124</v>
      </c>
      <c r="N1115" s="1" t="s">
        <v>41</v>
      </c>
      <c r="O1115" s="1" t="s">
        <v>42</v>
      </c>
      <c r="P1115" s="1"/>
      <c r="Q1115" s="1"/>
      <c r="R1115" s="1" t="s">
        <v>43</v>
      </c>
      <c r="S1115" s="33" t="s">
        <v>144</v>
      </c>
      <c r="T1115" s="47" t="s">
        <v>965</v>
      </c>
      <c r="U1115" s="47" t="s">
        <v>20</v>
      </c>
      <c r="V1115" s="47" t="s">
        <v>20</v>
      </c>
      <c r="W1115" s="47" t="s">
        <v>965</v>
      </c>
      <c r="X1115" s="47" t="s">
        <v>965</v>
      </c>
      <c r="Y1115" s="47" t="s">
        <v>965</v>
      </c>
      <c r="Z1115" s="47" t="s">
        <v>965</v>
      </c>
      <c r="AA1115" s="47" t="s">
        <v>965</v>
      </c>
      <c r="AB1115" s="47" t="s">
        <v>20</v>
      </c>
      <c r="AC1115" s="47" t="s">
        <v>20</v>
      </c>
      <c r="AD1115" s="47" t="s">
        <v>965</v>
      </c>
      <c r="AE1115" s="47" t="s">
        <v>965</v>
      </c>
      <c r="AF1115" s="47" t="s">
        <v>965</v>
      </c>
      <c r="AG1115" s="47" t="s">
        <v>965</v>
      </c>
      <c r="AH1115" s="47" t="s">
        <v>965</v>
      </c>
      <c r="AI1115" s="47" t="s">
        <v>20</v>
      </c>
      <c r="AJ1115" s="47" t="s">
        <v>20</v>
      </c>
      <c r="AK1115" s="47" t="s">
        <v>965</v>
      </c>
      <c r="AL1115" s="47" t="s">
        <v>965</v>
      </c>
      <c r="AM1115" s="47" t="s">
        <v>965</v>
      </c>
      <c r="AN1115" s="47" t="s">
        <v>965</v>
      </c>
      <c r="AO1115" s="47" t="s">
        <v>965</v>
      </c>
      <c r="AP1115" s="47" t="s">
        <v>20</v>
      </c>
      <c r="AQ1115" s="47" t="s">
        <v>20</v>
      </c>
      <c r="AR1115" s="47" t="s">
        <v>20</v>
      </c>
      <c r="AS1115" s="47" t="s">
        <v>965</v>
      </c>
      <c r="AT1115" s="47" t="s">
        <v>965</v>
      </c>
      <c r="AU1115" s="47" t="s">
        <v>965</v>
      </c>
      <c r="AV1115" s="47" t="s">
        <v>965</v>
      </c>
      <c r="AW1115" s="47" t="s">
        <v>20</v>
      </c>
      <c r="AX1115" s="47" t="s">
        <v>20</v>
      </c>
      <c r="AY1115" s="42">
        <f>COUNTIFS($T1115:$AX1115,"P")</f>
        <v>20</v>
      </c>
      <c r="AZ1115" s="42">
        <f>COUNTIFS($T1115:$AX1115,"HD")/2</f>
        <v>0</v>
      </c>
      <c r="BA1115" s="42">
        <f>COUNTIFS($T1115:$AX1115,"DO")</f>
        <v>11</v>
      </c>
      <c r="BB1115" s="1">
        <f>COUNTIFS($T1115:$AX1115,"UPL")</f>
        <v>0</v>
      </c>
      <c r="BC1115" s="42">
        <f>COUNTIFS($T1115:$AX1115,"LWP")</f>
        <v>0</v>
      </c>
      <c r="BD1115" s="42">
        <f>SUM(COUNTIFS($T1115:$AX1115,{"PAT","MAT"}))</f>
        <v>0</v>
      </c>
      <c r="BE1115" s="42">
        <f>COUNTIFS($T1115:$AX1115,"HO")</f>
        <v>0</v>
      </c>
      <c r="BF1115" s="42">
        <f>COUNTIFS($T1115:$AX1115,"NA")</f>
        <v>0</v>
      </c>
      <c r="BG1115" s="42">
        <f>COUNTIFS($T1115:$AX1115,"PL")</f>
        <v>0</v>
      </c>
      <c r="BH1115" s="42">
        <f>COUNTIFS($T1115:$AX1115,"CL")</f>
        <v>0</v>
      </c>
      <c r="BI1115" s="42">
        <f>COUNTIFS($T1115:$AX1115,"BL")</f>
        <v>0</v>
      </c>
      <c r="BJ1115" s="42">
        <f>COUNTIFS($T1115:$AX1115,"CO")</f>
        <v>0</v>
      </c>
      <c r="BK1115" s="42">
        <f t="shared" si="105"/>
        <v>0</v>
      </c>
      <c r="BL1115" s="42">
        <f t="shared" si="106"/>
        <v>1</v>
      </c>
      <c r="BM1115" s="42">
        <f t="shared" si="107"/>
        <v>1</v>
      </c>
      <c r="BN1115" s="42">
        <f>SUM(AY1115:BJ1115)+SUM(COUNTIFS(Q1115:AX1115,{"TERM","RESIGNED"}))</f>
        <v>31</v>
      </c>
      <c r="BO1115" s="1" t="s">
        <v>45</v>
      </c>
      <c r="BP1115" s="42" t="s">
        <v>1021</v>
      </c>
      <c r="BQ1115" s="34"/>
    </row>
    <row r="1116" spans="1:69" x14ac:dyDescent="0.25">
      <c r="A1116" s="32">
        <f t="shared" si="108"/>
        <v>1114</v>
      </c>
      <c r="B1116" s="1" t="s">
        <v>172</v>
      </c>
      <c r="C1116" s="1">
        <v>600480</v>
      </c>
      <c r="D1116" s="1">
        <v>600480</v>
      </c>
      <c r="E1116" s="1" t="s">
        <v>946</v>
      </c>
      <c r="F1116" s="34" t="s">
        <v>1349</v>
      </c>
      <c r="G1116" s="34" t="s">
        <v>190</v>
      </c>
      <c r="H1116" s="30">
        <v>45211</v>
      </c>
      <c r="I1116" s="30" t="s">
        <v>39</v>
      </c>
      <c r="J1116" s="30" t="s">
        <v>39</v>
      </c>
      <c r="K1116" s="42">
        <f t="shared" ca="1" si="103"/>
        <v>91</v>
      </c>
      <c r="L1116" s="44" t="str">
        <f t="shared" si="104"/>
        <v>Billable</v>
      </c>
      <c r="M1116" s="34" t="s">
        <v>187</v>
      </c>
      <c r="N1116" s="1" t="s">
        <v>270</v>
      </c>
      <c r="O1116" s="1" t="s">
        <v>42</v>
      </c>
      <c r="P1116" s="1"/>
      <c r="Q1116" s="1"/>
      <c r="R1116" s="1" t="s">
        <v>43</v>
      </c>
      <c r="S1116" s="33" t="s">
        <v>292</v>
      </c>
      <c r="T1116" s="47" t="s">
        <v>965</v>
      </c>
      <c r="U1116" s="47" t="s">
        <v>20</v>
      </c>
      <c r="V1116" s="47" t="s">
        <v>20</v>
      </c>
      <c r="W1116" s="47" t="s">
        <v>965</v>
      </c>
      <c r="X1116" s="47" t="s">
        <v>965</v>
      </c>
      <c r="Y1116" s="47" t="s">
        <v>965</v>
      </c>
      <c r="Z1116" s="47" t="s">
        <v>965</v>
      </c>
      <c r="AA1116" s="47" t="s">
        <v>965</v>
      </c>
      <c r="AB1116" s="47" t="s">
        <v>20</v>
      </c>
      <c r="AC1116" s="47" t="s">
        <v>20</v>
      </c>
      <c r="AD1116" s="47" t="s">
        <v>965</v>
      </c>
      <c r="AE1116" s="47" t="s">
        <v>965</v>
      </c>
      <c r="AF1116" s="47" t="s">
        <v>965</v>
      </c>
      <c r="AG1116" s="47" t="s">
        <v>965</v>
      </c>
      <c r="AH1116" s="47" t="s">
        <v>965</v>
      </c>
      <c r="AI1116" s="47" t="s">
        <v>20</v>
      </c>
      <c r="AJ1116" s="47" t="s">
        <v>20</v>
      </c>
      <c r="AK1116" s="47" t="s">
        <v>965</v>
      </c>
      <c r="AL1116" s="47" t="s">
        <v>965</v>
      </c>
      <c r="AM1116" s="47" t="s">
        <v>965</v>
      </c>
      <c r="AN1116" s="47" t="s">
        <v>965</v>
      </c>
      <c r="AO1116" s="47" t="s">
        <v>965</v>
      </c>
      <c r="AP1116" s="47" t="s">
        <v>20</v>
      </c>
      <c r="AQ1116" s="47" t="s">
        <v>20</v>
      </c>
      <c r="AR1116" s="47" t="s">
        <v>20</v>
      </c>
      <c r="AS1116" s="47" t="s">
        <v>965</v>
      </c>
      <c r="AT1116" s="47" t="s">
        <v>965</v>
      </c>
      <c r="AU1116" s="47" t="s">
        <v>965</v>
      </c>
      <c r="AV1116" s="47" t="s">
        <v>965</v>
      </c>
      <c r="AW1116" s="47" t="s">
        <v>20</v>
      </c>
      <c r="AX1116" s="47" t="s">
        <v>20</v>
      </c>
      <c r="AY1116" s="42">
        <f>COUNTIFS($T1116:$AX1116,"P")</f>
        <v>20</v>
      </c>
      <c r="AZ1116" s="42">
        <f>COUNTIFS($T1116:$AX1116,"HD")/2</f>
        <v>0</v>
      </c>
      <c r="BA1116" s="42">
        <f>COUNTIFS($T1116:$AX1116,"DO")</f>
        <v>11</v>
      </c>
      <c r="BB1116" s="1">
        <f>COUNTIFS($T1116:$AX1116,"UPL")</f>
        <v>0</v>
      </c>
      <c r="BC1116" s="42">
        <f>COUNTIFS($T1116:$AX1116,"LWP")</f>
        <v>0</v>
      </c>
      <c r="BD1116" s="42">
        <f>SUM(COUNTIFS($T1116:$AX1116,{"PAT","MAT"}))</f>
        <v>0</v>
      </c>
      <c r="BE1116" s="42">
        <f>COUNTIFS($T1116:$AX1116,"HO")</f>
        <v>0</v>
      </c>
      <c r="BF1116" s="42">
        <f>COUNTIFS($T1116:$AX1116,"NA")</f>
        <v>0</v>
      </c>
      <c r="BG1116" s="42">
        <f>COUNTIFS($T1116:$AX1116,"PL")</f>
        <v>0</v>
      </c>
      <c r="BH1116" s="42">
        <f>COUNTIFS($T1116:$AX1116,"CL")</f>
        <v>0</v>
      </c>
      <c r="BI1116" s="42">
        <f>COUNTIFS($T1116:$AX1116,"BL")</f>
        <v>0</v>
      </c>
      <c r="BJ1116" s="42">
        <f>COUNTIFS($T1116:$AX1116,"CO")</f>
        <v>0</v>
      </c>
      <c r="BK1116" s="42">
        <f t="shared" si="105"/>
        <v>0</v>
      </c>
      <c r="BL1116" s="42">
        <f t="shared" si="106"/>
        <v>1</v>
      </c>
      <c r="BM1116" s="42">
        <f t="shared" si="107"/>
        <v>1</v>
      </c>
      <c r="BN1116" s="42">
        <f>SUM(AY1116:BJ1116)+SUM(COUNTIFS(Q1116:AX1116,{"TERM","RESIGNED"}))</f>
        <v>31</v>
      </c>
      <c r="BO1116" s="1" t="s">
        <v>45</v>
      </c>
      <c r="BP1116" s="42" t="s">
        <v>1018</v>
      </c>
      <c r="BQ1116" s="34"/>
    </row>
    <row r="1117" spans="1:69" x14ac:dyDescent="0.25">
      <c r="A1117" s="32">
        <f t="shared" si="108"/>
        <v>1115</v>
      </c>
      <c r="B1117" s="1" t="s">
        <v>172</v>
      </c>
      <c r="C1117" s="1">
        <v>600481</v>
      </c>
      <c r="D1117" s="1">
        <v>600481</v>
      </c>
      <c r="E1117" s="1" t="s">
        <v>945</v>
      </c>
      <c r="F1117" s="34" t="s">
        <v>1402</v>
      </c>
      <c r="G1117" s="34" t="s">
        <v>190</v>
      </c>
      <c r="H1117" s="30">
        <v>45211</v>
      </c>
      <c r="I1117" s="30" t="s">
        <v>39</v>
      </c>
      <c r="J1117" s="30" t="s">
        <v>39</v>
      </c>
      <c r="K1117" s="42">
        <f t="shared" ca="1" si="103"/>
        <v>91</v>
      </c>
      <c r="L1117" s="44" t="str">
        <f t="shared" si="104"/>
        <v>Billable</v>
      </c>
      <c r="M1117" s="34" t="s">
        <v>187</v>
      </c>
      <c r="N1117" s="1" t="s">
        <v>270</v>
      </c>
      <c r="O1117" s="1" t="s">
        <v>42</v>
      </c>
      <c r="P1117" s="1"/>
      <c r="Q1117" s="1"/>
      <c r="R1117" s="1" t="s">
        <v>43</v>
      </c>
      <c r="S1117" s="33" t="s">
        <v>277</v>
      </c>
      <c r="T1117" s="47" t="s">
        <v>22</v>
      </c>
      <c r="U1117" s="47" t="s">
        <v>20</v>
      </c>
      <c r="V1117" s="47" t="s">
        <v>20</v>
      </c>
      <c r="W1117" s="47" t="s">
        <v>965</v>
      </c>
      <c r="X1117" s="47" t="s">
        <v>965</v>
      </c>
      <c r="Y1117" s="47" t="s">
        <v>965</v>
      </c>
      <c r="Z1117" s="47" t="s">
        <v>965</v>
      </c>
      <c r="AA1117" s="47" t="s">
        <v>965</v>
      </c>
      <c r="AB1117" s="47" t="s">
        <v>20</v>
      </c>
      <c r="AC1117" s="47" t="s">
        <v>20</v>
      </c>
      <c r="AD1117" s="47" t="s">
        <v>965</v>
      </c>
      <c r="AE1117" s="47" t="s">
        <v>965</v>
      </c>
      <c r="AF1117" s="47" t="s">
        <v>965</v>
      </c>
      <c r="AG1117" s="47" t="s">
        <v>965</v>
      </c>
      <c r="AH1117" s="47" t="s">
        <v>965</v>
      </c>
      <c r="AI1117" s="47" t="s">
        <v>20</v>
      </c>
      <c r="AJ1117" s="47" t="s">
        <v>20</v>
      </c>
      <c r="AK1117" s="47" t="s">
        <v>965</v>
      </c>
      <c r="AL1117" s="47" t="s">
        <v>965</v>
      </c>
      <c r="AM1117" s="47" t="s">
        <v>965</v>
      </c>
      <c r="AN1117" s="47" t="s">
        <v>965</v>
      </c>
      <c r="AO1117" s="47" t="s">
        <v>965</v>
      </c>
      <c r="AP1117" s="47" t="s">
        <v>20</v>
      </c>
      <c r="AQ1117" s="47" t="s">
        <v>20</v>
      </c>
      <c r="AR1117" s="47" t="s">
        <v>20</v>
      </c>
      <c r="AS1117" s="47" t="s">
        <v>965</v>
      </c>
      <c r="AT1117" s="47" t="s">
        <v>965</v>
      </c>
      <c r="AU1117" s="47" t="s">
        <v>965</v>
      </c>
      <c r="AV1117" s="47" t="s">
        <v>965</v>
      </c>
      <c r="AW1117" s="47" t="s">
        <v>20</v>
      </c>
      <c r="AX1117" s="47" t="s">
        <v>20</v>
      </c>
      <c r="AY1117" s="42">
        <f>COUNTIFS($T1117:$AX1117,"P")</f>
        <v>19</v>
      </c>
      <c r="AZ1117" s="42">
        <f>COUNTIFS($T1117:$AX1117,"HD")/2</f>
        <v>0</v>
      </c>
      <c r="BA1117" s="42">
        <f>COUNTIFS($T1117:$AX1117,"DO")</f>
        <v>11</v>
      </c>
      <c r="BB1117" s="1">
        <f>COUNTIFS($T1117:$AX1117,"UPL")</f>
        <v>0</v>
      </c>
      <c r="BC1117" s="42">
        <f>COUNTIFS($T1117:$AX1117,"LWP")</f>
        <v>1</v>
      </c>
      <c r="BD1117" s="42">
        <f>SUM(COUNTIFS($T1117:$AX1117,{"PAT","MAT"}))</f>
        <v>0</v>
      </c>
      <c r="BE1117" s="42">
        <f>COUNTIFS($T1117:$AX1117,"HO")</f>
        <v>0</v>
      </c>
      <c r="BF1117" s="42">
        <f>COUNTIFS($T1117:$AX1117,"NA")</f>
        <v>0</v>
      </c>
      <c r="BG1117" s="42">
        <f>COUNTIFS($T1117:$AX1117,"PL")</f>
        <v>0</v>
      </c>
      <c r="BH1117" s="42">
        <f>COUNTIFS($T1117:$AX1117,"CL")</f>
        <v>0</v>
      </c>
      <c r="BI1117" s="42">
        <f>COUNTIFS($T1117:$AX1117,"BL")</f>
        <v>0</v>
      </c>
      <c r="BJ1117" s="42">
        <f>COUNTIFS($T1117:$AX1117,"CO")</f>
        <v>0</v>
      </c>
      <c r="BK1117" s="42">
        <f t="shared" si="105"/>
        <v>0</v>
      </c>
      <c r="BL1117" s="42">
        <f t="shared" si="106"/>
        <v>1</v>
      </c>
      <c r="BM1117" s="42">
        <f t="shared" si="107"/>
        <v>1</v>
      </c>
      <c r="BN1117" s="42">
        <f>SUM(AY1117:BJ1117)+SUM(COUNTIFS(Q1117:AX1117,{"TERM","RESIGNED"}))</f>
        <v>31</v>
      </c>
      <c r="BO1117" s="1" t="s">
        <v>45</v>
      </c>
      <c r="BP1117" s="42" t="s">
        <v>1018</v>
      </c>
      <c r="BQ1117" s="34"/>
    </row>
    <row r="1118" spans="1:69" x14ac:dyDescent="0.25">
      <c r="A1118" s="32">
        <f t="shared" si="108"/>
        <v>1116</v>
      </c>
      <c r="B1118" s="1" t="s">
        <v>172</v>
      </c>
      <c r="C1118" s="1">
        <v>600484</v>
      </c>
      <c r="D1118" s="1">
        <v>600484</v>
      </c>
      <c r="E1118" s="1" t="s">
        <v>946</v>
      </c>
      <c r="F1118" s="34" t="s">
        <v>1350</v>
      </c>
      <c r="G1118" s="34" t="s">
        <v>190</v>
      </c>
      <c r="H1118" s="30">
        <v>45211</v>
      </c>
      <c r="I1118" s="30" t="s">
        <v>39</v>
      </c>
      <c r="J1118" s="30" t="s">
        <v>39</v>
      </c>
      <c r="K1118" s="42">
        <f t="shared" ca="1" si="103"/>
        <v>91</v>
      </c>
      <c r="L1118" s="44" t="str">
        <f t="shared" si="104"/>
        <v>Billable</v>
      </c>
      <c r="M1118" s="34" t="s">
        <v>187</v>
      </c>
      <c r="N1118" s="1" t="s">
        <v>270</v>
      </c>
      <c r="O1118" s="1" t="s">
        <v>42</v>
      </c>
      <c r="P1118" s="1"/>
      <c r="Q1118" s="1"/>
      <c r="R1118" s="1" t="s">
        <v>43</v>
      </c>
      <c r="S1118" s="33" t="s">
        <v>292</v>
      </c>
      <c r="T1118" s="47" t="s">
        <v>965</v>
      </c>
      <c r="U1118" s="47" t="s">
        <v>20</v>
      </c>
      <c r="V1118" s="47" t="s">
        <v>20</v>
      </c>
      <c r="W1118" s="47" t="s">
        <v>965</v>
      </c>
      <c r="X1118" s="47" t="s">
        <v>965</v>
      </c>
      <c r="Y1118" s="47" t="s">
        <v>965</v>
      </c>
      <c r="Z1118" s="47" t="s">
        <v>965</v>
      </c>
      <c r="AA1118" s="47" t="s">
        <v>965</v>
      </c>
      <c r="AB1118" s="47" t="s">
        <v>20</v>
      </c>
      <c r="AC1118" s="47" t="s">
        <v>20</v>
      </c>
      <c r="AD1118" s="47" t="s">
        <v>965</v>
      </c>
      <c r="AE1118" s="47" t="s">
        <v>965</v>
      </c>
      <c r="AF1118" s="47" t="s">
        <v>965</v>
      </c>
      <c r="AG1118" s="47" t="s">
        <v>965</v>
      </c>
      <c r="AH1118" s="47" t="s">
        <v>965</v>
      </c>
      <c r="AI1118" s="47" t="s">
        <v>20</v>
      </c>
      <c r="AJ1118" s="47" t="s">
        <v>20</v>
      </c>
      <c r="AK1118" s="47" t="s">
        <v>965</v>
      </c>
      <c r="AL1118" s="47" t="s">
        <v>965</v>
      </c>
      <c r="AM1118" s="47" t="s">
        <v>965</v>
      </c>
      <c r="AN1118" s="47" t="s">
        <v>965</v>
      </c>
      <c r="AO1118" s="47" t="s">
        <v>965</v>
      </c>
      <c r="AP1118" s="47" t="s">
        <v>20</v>
      </c>
      <c r="AQ1118" s="47" t="s">
        <v>20</v>
      </c>
      <c r="AR1118" s="47" t="s">
        <v>20</v>
      </c>
      <c r="AS1118" s="47" t="s">
        <v>965</v>
      </c>
      <c r="AT1118" s="47" t="s">
        <v>965</v>
      </c>
      <c r="AU1118" s="47" t="s">
        <v>965</v>
      </c>
      <c r="AV1118" s="47" t="s">
        <v>965</v>
      </c>
      <c r="AW1118" s="47" t="s">
        <v>20</v>
      </c>
      <c r="AX1118" s="47" t="s">
        <v>20</v>
      </c>
      <c r="AY1118" s="42">
        <f>COUNTIFS($T1118:$AX1118,"P")</f>
        <v>20</v>
      </c>
      <c r="AZ1118" s="42">
        <f>COUNTIFS($T1118:$AX1118,"HD")/2</f>
        <v>0</v>
      </c>
      <c r="BA1118" s="42">
        <f>COUNTIFS($T1118:$AX1118,"DO")</f>
        <v>11</v>
      </c>
      <c r="BB1118" s="1">
        <f>COUNTIFS($T1118:$AX1118,"UPL")</f>
        <v>0</v>
      </c>
      <c r="BC1118" s="42">
        <f>COUNTIFS($T1118:$AX1118,"LWP")</f>
        <v>0</v>
      </c>
      <c r="BD1118" s="42">
        <f>SUM(COUNTIFS($T1118:$AX1118,{"PAT","MAT"}))</f>
        <v>0</v>
      </c>
      <c r="BE1118" s="42">
        <f>COUNTIFS($T1118:$AX1118,"HO")</f>
        <v>0</v>
      </c>
      <c r="BF1118" s="42">
        <f>COUNTIFS($T1118:$AX1118,"NA")</f>
        <v>0</v>
      </c>
      <c r="BG1118" s="42">
        <f>COUNTIFS($T1118:$AX1118,"PL")</f>
        <v>0</v>
      </c>
      <c r="BH1118" s="42">
        <f>COUNTIFS($T1118:$AX1118,"CL")</f>
        <v>0</v>
      </c>
      <c r="BI1118" s="42">
        <f>COUNTIFS($T1118:$AX1118,"BL")</f>
        <v>0</v>
      </c>
      <c r="BJ1118" s="42">
        <f>COUNTIFS($T1118:$AX1118,"CO")</f>
        <v>0</v>
      </c>
      <c r="BK1118" s="42">
        <f t="shared" si="105"/>
        <v>0</v>
      </c>
      <c r="BL1118" s="42">
        <f t="shared" si="106"/>
        <v>1</v>
      </c>
      <c r="BM1118" s="42">
        <f t="shared" si="107"/>
        <v>1</v>
      </c>
      <c r="BN1118" s="42">
        <f>SUM(AY1118:BJ1118)+SUM(COUNTIFS(Q1118:AX1118,{"TERM","RESIGNED"}))</f>
        <v>31</v>
      </c>
      <c r="BO1118" s="1" t="s">
        <v>45</v>
      </c>
      <c r="BP1118" s="42" t="s">
        <v>1018</v>
      </c>
      <c r="BQ1118" s="34"/>
    </row>
    <row r="1119" spans="1:69" x14ac:dyDescent="0.25">
      <c r="A1119" s="32">
        <f t="shared" si="108"/>
        <v>1117</v>
      </c>
      <c r="B1119" s="1" t="s">
        <v>36</v>
      </c>
      <c r="C1119" s="1">
        <v>19227</v>
      </c>
      <c r="D1119" s="1">
        <v>19227</v>
      </c>
      <c r="E1119" s="1" t="s">
        <v>946</v>
      </c>
      <c r="F1119" s="34" t="s">
        <v>1353</v>
      </c>
      <c r="G1119" s="34" t="s">
        <v>233</v>
      </c>
      <c r="H1119" s="30">
        <v>45212</v>
      </c>
      <c r="I1119" s="30" t="s">
        <v>39</v>
      </c>
      <c r="J1119" s="30" t="s">
        <v>39</v>
      </c>
      <c r="K1119" s="42">
        <f t="shared" ca="1" si="103"/>
        <v>90</v>
      </c>
      <c r="L1119" s="44" t="str">
        <f t="shared" si="104"/>
        <v>Non Billable</v>
      </c>
      <c r="M1119" s="34" t="s">
        <v>202</v>
      </c>
      <c r="N1119" s="1" t="s">
        <v>41</v>
      </c>
      <c r="O1119" s="1" t="s">
        <v>42</v>
      </c>
      <c r="P1119" s="1"/>
      <c r="Q1119" s="1"/>
      <c r="R1119" s="1" t="s">
        <v>43</v>
      </c>
      <c r="S1119" s="33" t="s">
        <v>203</v>
      </c>
      <c r="T1119" s="47" t="s">
        <v>965</v>
      </c>
      <c r="U1119" s="47" t="s">
        <v>20</v>
      </c>
      <c r="V1119" s="47" t="s">
        <v>20</v>
      </c>
      <c r="W1119" s="47" t="s">
        <v>965</v>
      </c>
      <c r="X1119" s="47" t="s">
        <v>965</v>
      </c>
      <c r="Y1119" s="47" t="s">
        <v>965</v>
      </c>
      <c r="Z1119" s="47" t="s">
        <v>965</v>
      </c>
      <c r="AA1119" s="47" t="s">
        <v>965</v>
      </c>
      <c r="AB1119" s="47" t="s">
        <v>20</v>
      </c>
      <c r="AC1119" s="47" t="s">
        <v>20</v>
      </c>
      <c r="AD1119" s="47" t="s">
        <v>965</v>
      </c>
      <c r="AE1119" s="47" t="s">
        <v>965</v>
      </c>
      <c r="AF1119" s="47" t="s">
        <v>965</v>
      </c>
      <c r="AG1119" s="47" t="s">
        <v>965</v>
      </c>
      <c r="AH1119" s="47" t="s">
        <v>965</v>
      </c>
      <c r="AI1119" s="47" t="s">
        <v>20</v>
      </c>
      <c r="AJ1119" s="47" t="s">
        <v>20</v>
      </c>
      <c r="AK1119" s="47" t="s">
        <v>965</v>
      </c>
      <c r="AL1119" s="47" t="s">
        <v>965</v>
      </c>
      <c r="AM1119" s="47" t="s">
        <v>965</v>
      </c>
      <c r="AN1119" s="47" t="s">
        <v>965</v>
      </c>
      <c r="AO1119" s="47" t="s">
        <v>965</v>
      </c>
      <c r="AP1119" s="47" t="s">
        <v>20</v>
      </c>
      <c r="AQ1119" s="47" t="s">
        <v>20</v>
      </c>
      <c r="AR1119" s="47" t="s">
        <v>20</v>
      </c>
      <c r="AS1119" s="47" t="s">
        <v>22</v>
      </c>
      <c r="AT1119" s="47" t="s">
        <v>965</v>
      </c>
      <c r="AU1119" s="47" t="s">
        <v>965</v>
      </c>
      <c r="AV1119" s="47" t="s">
        <v>22</v>
      </c>
      <c r="AW1119" s="47" t="s">
        <v>20</v>
      </c>
      <c r="AX1119" s="47" t="s">
        <v>20</v>
      </c>
      <c r="AY1119" s="42">
        <f>COUNTIFS($T1119:$AX1119,"P")</f>
        <v>18</v>
      </c>
      <c r="AZ1119" s="42">
        <f>COUNTIFS($T1119:$AX1119,"HD")/2</f>
        <v>0</v>
      </c>
      <c r="BA1119" s="42">
        <f>COUNTIFS($T1119:$AX1119,"DO")</f>
        <v>11</v>
      </c>
      <c r="BB1119" s="1">
        <f>COUNTIFS($T1119:$AX1119,"UPL")</f>
        <v>0</v>
      </c>
      <c r="BC1119" s="42">
        <f>COUNTIFS($T1119:$AX1119,"LWP")</f>
        <v>2</v>
      </c>
      <c r="BD1119" s="42">
        <f>SUM(COUNTIFS($T1119:$AX1119,{"PAT","MAT"}))</f>
        <v>0</v>
      </c>
      <c r="BE1119" s="42">
        <f>COUNTIFS($T1119:$AX1119,"HO")</f>
        <v>0</v>
      </c>
      <c r="BF1119" s="42">
        <f>COUNTIFS($T1119:$AX1119,"NA")</f>
        <v>0</v>
      </c>
      <c r="BG1119" s="42">
        <f>COUNTIFS($T1119:$AX1119,"PL")</f>
        <v>0</v>
      </c>
      <c r="BH1119" s="42">
        <f>COUNTIFS($T1119:$AX1119,"CL")</f>
        <v>0</v>
      </c>
      <c r="BI1119" s="42">
        <f>COUNTIFS($T1119:$AX1119,"BL")</f>
        <v>0</v>
      </c>
      <c r="BJ1119" s="42">
        <f>COUNTIFS($T1119:$AX1119,"CO")</f>
        <v>0</v>
      </c>
      <c r="BK1119" s="42">
        <f t="shared" si="105"/>
        <v>0</v>
      </c>
      <c r="BL1119" s="42">
        <f t="shared" si="106"/>
        <v>1</v>
      </c>
      <c r="BM1119" s="42">
        <f t="shared" si="107"/>
        <v>1</v>
      </c>
      <c r="BN1119" s="42">
        <f>SUM(AY1119:BJ1119)+SUM(COUNTIFS(Q1119:AX1119,{"TERM","RESIGNED"}))</f>
        <v>31</v>
      </c>
      <c r="BO1119" s="1" t="s">
        <v>45</v>
      </c>
      <c r="BP1119" s="42" t="s">
        <v>1024</v>
      </c>
      <c r="BQ1119" s="34"/>
    </row>
    <row r="1120" spans="1:69" x14ac:dyDescent="0.25">
      <c r="A1120" s="32">
        <f t="shared" si="108"/>
        <v>1118</v>
      </c>
      <c r="B1120" s="1" t="s">
        <v>36</v>
      </c>
      <c r="C1120" s="1">
        <v>19229</v>
      </c>
      <c r="D1120" s="1">
        <v>19229</v>
      </c>
      <c r="E1120" s="1" t="s">
        <v>945</v>
      </c>
      <c r="F1120" s="34" t="s">
        <v>1355</v>
      </c>
      <c r="G1120" s="34" t="s">
        <v>190</v>
      </c>
      <c r="H1120" s="30">
        <v>45212</v>
      </c>
      <c r="I1120" s="30" t="s">
        <v>39</v>
      </c>
      <c r="J1120" s="30" t="s">
        <v>39</v>
      </c>
      <c r="K1120" s="42">
        <f t="shared" ca="1" si="103"/>
        <v>90</v>
      </c>
      <c r="L1120" s="44" t="str">
        <f t="shared" si="104"/>
        <v>Billable</v>
      </c>
      <c r="M1120" s="34" t="s">
        <v>187</v>
      </c>
      <c r="N1120" s="1" t="s">
        <v>41</v>
      </c>
      <c r="O1120" s="1" t="s">
        <v>42</v>
      </c>
      <c r="P1120" s="1"/>
      <c r="Q1120" s="1"/>
      <c r="R1120" s="1" t="s">
        <v>43</v>
      </c>
      <c r="S1120" s="33" t="s">
        <v>311</v>
      </c>
      <c r="T1120" s="47" t="s">
        <v>965</v>
      </c>
      <c r="U1120" s="47" t="s">
        <v>20</v>
      </c>
      <c r="V1120" s="47" t="s">
        <v>20</v>
      </c>
      <c r="W1120" s="47" t="s">
        <v>965</v>
      </c>
      <c r="X1120" s="47" t="s">
        <v>965</v>
      </c>
      <c r="Y1120" s="47" t="s">
        <v>965</v>
      </c>
      <c r="Z1120" s="47" t="s">
        <v>965</v>
      </c>
      <c r="AA1120" s="47" t="s">
        <v>965</v>
      </c>
      <c r="AB1120" s="47" t="s">
        <v>20</v>
      </c>
      <c r="AC1120" s="47" t="s">
        <v>20</v>
      </c>
      <c r="AD1120" s="47" t="s">
        <v>965</v>
      </c>
      <c r="AE1120" s="47" t="s">
        <v>965</v>
      </c>
      <c r="AF1120" s="47" t="s">
        <v>965</v>
      </c>
      <c r="AG1120" s="47" t="s">
        <v>965</v>
      </c>
      <c r="AH1120" s="47" t="s">
        <v>965</v>
      </c>
      <c r="AI1120" s="47" t="s">
        <v>20</v>
      </c>
      <c r="AJ1120" s="47" t="s">
        <v>20</v>
      </c>
      <c r="AK1120" s="47" t="s">
        <v>965</v>
      </c>
      <c r="AL1120" s="47" t="s">
        <v>966</v>
      </c>
      <c r="AM1120" s="47" t="s">
        <v>965</v>
      </c>
      <c r="AN1120" s="47" t="s">
        <v>965</v>
      </c>
      <c r="AO1120" s="47" t="s">
        <v>965</v>
      </c>
      <c r="AP1120" s="47" t="s">
        <v>20</v>
      </c>
      <c r="AQ1120" s="47" t="s">
        <v>20</v>
      </c>
      <c r="AR1120" s="47" t="s">
        <v>20</v>
      </c>
      <c r="AS1120" s="47" t="s">
        <v>965</v>
      </c>
      <c r="AT1120" s="47" t="s">
        <v>965</v>
      </c>
      <c r="AU1120" s="47" t="s">
        <v>965</v>
      </c>
      <c r="AV1120" s="47" t="s">
        <v>965</v>
      </c>
      <c r="AW1120" s="47" t="s">
        <v>20</v>
      </c>
      <c r="AX1120" s="47" t="s">
        <v>20</v>
      </c>
      <c r="AY1120" s="42">
        <f>COUNTIFS($T1120:$AX1120,"P")</f>
        <v>19</v>
      </c>
      <c r="AZ1120" s="42">
        <f>COUNTIFS($T1120:$AX1120,"HD")/2</f>
        <v>0.5</v>
      </c>
      <c r="BA1120" s="42">
        <f>COUNTIFS($T1120:$AX1120,"DO")</f>
        <v>11</v>
      </c>
      <c r="BB1120" s="1">
        <f>COUNTIFS($T1120:$AX1120,"UPL")</f>
        <v>0</v>
      </c>
      <c r="BC1120" s="42">
        <f>COUNTIFS($T1120:$AX1120,"LWP")</f>
        <v>0</v>
      </c>
      <c r="BD1120" s="42">
        <f>SUM(COUNTIFS($T1120:$AX1120,{"PAT","MAT"}))</f>
        <v>0</v>
      </c>
      <c r="BE1120" s="42">
        <f>COUNTIFS($T1120:$AX1120,"HO")</f>
        <v>0</v>
      </c>
      <c r="BF1120" s="42">
        <f>COUNTIFS($T1120:$AX1120,"NA")</f>
        <v>0</v>
      </c>
      <c r="BG1120" s="42">
        <f>COUNTIFS($T1120:$AX1120,"PL")</f>
        <v>0</v>
      </c>
      <c r="BH1120" s="42">
        <f>COUNTIFS($T1120:$AX1120,"CL")</f>
        <v>0</v>
      </c>
      <c r="BI1120" s="42">
        <f>COUNTIFS($T1120:$AX1120,"BL")</f>
        <v>0</v>
      </c>
      <c r="BJ1120" s="42">
        <f>COUNTIFS($T1120:$AX1120,"CO")</f>
        <v>0</v>
      </c>
      <c r="BK1120" s="42">
        <f t="shared" si="105"/>
        <v>0</v>
      </c>
      <c r="BL1120" s="42">
        <f t="shared" si="106"/>
        <v>1</v>
      </c>
      <c r="BM1120" s="42">
        <f t="shared" si="107"/>
        <v>1</v>
      </c>
      <c r="BN1120" s="42">
        <f>SUM(AY1120:BJ1120)+SUM(COUNTIFS(Q1120:AX1120,{"TERM","RESIGNED"}))</f>
        <v>30.5</v>
      </c>
      <c r="BO1120" s="1" t="s">
        <v>45</v>
      </c>
      <c r="BP1120" s="42" t="s">
        <v>1018</v>
      </c>
      <c r="BQ1120" s="34"/>
    </row>
    <row r="1121" spans="1:69" x14ac:dyDescent="0.25">
      <c r="A1121" s="32">
        <f t="shared" si="108"/>
        <v>1119</v>
      </c>
      <c r="B1121" s="1" t="s">
        <v>36</v>
      </c>
      <c r="C1121" s="1">
        <v>19235</v>
      </c>
      <c r="D1121" s="1">
        <v>19235</v>
      </c>
      <c r="E1121" s="1" t="s">
        <v>945</v>
      </c>
      <c r="F1121" s="34" t="s">
        <v>1357</v>
      </c>
      <c r="G1121" s="34" t="s">
        <v>186</v>
      </c>
      <c r="H1121" s="30">
        <v>45212</v>
      </c>
      <c r="I1121" s="30" t="s">
        <v>39</v>
      </c>
      <c r="J1121" s="30" t="s">
        <v>39</v>
      </c>
      <c r="K1121" s="42">
        <f t="shared" ca="1" si="103"/>
        <v>90</v>
      </c>
      <c r="L1121" s="44" t="str">
        <f t="shared" si="104"/>
        <v>Billable</v>
      </c>
      <c r="M1121" s="34" t="s">
        <v>187</v>
      </c>
      <c r="N1121" s="1" t="s">
        <v>41</v>
      </c>
      <c r="O1121" s="1" t="s">
        <v>42</v>
      </c>
      <c r="P1121" s="1"/>
      <c r="Q1121" s="1"/>
      <c r="R1121" s="1" t="s">
        <v>43</v>
      </c>
      <c r="S1121" s="33" t="s">
        <v>235</v>
      </c>
      <c r="T1121" s="47" t="s">
        <v>965</v>
      </c>
      <c r="U1121" s="47" t="s">
        <v>20</v>
      </c>
      <c r="V1121" s="47" t="s">
        <v>20</v>
      </c>
      <c r="W1121" s="47" t="s">
        <v>965</v>
      </c>
      <c r="X1121" s="47" t="s">
        <v>965</v>
      </c>
      <c r="Y1121" s="47" t="s">
        <v>965</v>
      </c>
      <c r="Z1121" s="47" t="s">
        <v>965</v>
      </c>
      <c r="AA1121" s="47" t="s">
        <v>965</v>
      </c>
      <c r="AB1121" s="47" t="s">
        <v>20</v>
      </c>
      <c r="AC1121" s="47" t="s">
        <v>20</v>
      </c>
      <c r="AD1121" s="47" t="s">
        <v>965</v>
      </c>
      <c r="AE1121" s="47" t="s">
        <v>965</v>
      </c>
      <c r="AF1121" s="47" t="s">
        <v>965</v>
      </c>
      <c r="AG1121" s="47" t="s">
        <v>965</v>
      </c>
      <c r="AH1121" s="47" t="s">
        <v>965</v>
      </c>
      <c r="AI1121" s="47" t="s">
        <v>20</v>
      </c>
      <c r="AJ1121" s="47" t="s">
        <v>20</v>
      </c>
      <c r="AK1121" s="47" t="s">
        <v>965</v>
      </c>
      <c r="AL1121" s="47" t="s">
        <v>965</v>
      </c>
      <c r="AM1121" s="47" t="s">
        <v>965</v>
      </c>
      <c r="AN1121" s="47" t="s">
        <v>965</v>
      </c>
      <c r="AO1121" s="47" t="s">
        <v>965</v>
      </c>
      <c r="AP1121" s="47" t="s">
        <v>20</v>
      </c>
      <c r="AQ1121" s="47" t="s">
        <v>20</v>
      </c>
      <c r="AR1121" s="47" t="s">
        <v>20</v>
      </c>
      <c r="AS1121" s="47" t="s">
        <v>965</v>
      </c>
      <c r="AT1121" s="47" t="s">
        <v>965</v>
      </c>
      <c r="AU1121" s="47" t="s">
        <v>965</v>
      </c>
      <c r="AV1121" s="47" t="s">
        <v>965</v>
      </c>
      <c r="AW1121" s="47" t="s">
        <v>20</v>
      </c>
      <c r="AX1121" s="47" t="s">
        <v>20</v>
      </c>
      <c r="AY1121" s="42">
        <f>COUNTIFS($T1121:$AX1121,"P")</f>
        <v>20</v>
      </c>
      <c r="AZ1121" s="42">
        <f>COUNTIFS($T1121:$AX1121,"HD")/2</f>
        <v>0</v>
      </c>
      <c r="BA1121" s="42">
        <f>COUNTIFS($T1121:$AX1121,"DO")</f>
        <v>11</v>
      </c>
      <c r="BB1121" s="1">
        <f>COUNTIFS($T1121:$AX1121,"UPL")</f>
        <v>0</v>
      </c>
      <c r="BC1121" s="42">
        <f>COUNTIFS($T1121:$AX1121,"LWP")</f>
        <v>0</v>
      </c>
      <c r="BD1121" s="42">
        <f>SUM(COUNTIFS($T1121:$AX1121,{"PAT","MAT"}))</f>
        <v>0</v>
      </c>
      <c r="BE1121" s="42">
        <f>COUNTIFS($T1121:$AX1121,"HO")</f>
        <v>0</v>
      </c>
      <c r="BF1121" s="42">
        <f>COUNTIFS($T1121:$AX1121,"NA")</f>
        <v>0</v>
      </c>
      <c r="BG1121" s="42">
        <f>COUNTIFS($T1121:$AX1121,"PL")</f>
        <v>0</v>
      </c>
      <c r="BH1121" s="42">
        <f>COUNTIFS($T1121:$AX1121,"CL")</f>
        <v>0</v>
      </c>
      <c r="BI1121" s="42">
        <f>COUNTIFS($T1121:$AX1121,"BL")</f>
        <v>0</v>
      </c>
      <c r="BJ1121" s="42">
        <f>COUNTIFS($T1121:$AX1121,"CO")</f>
        <v>0</v>
      </c>
      <c r="BK1121" s="42">
        <f t="shared" si="105"/>
        <v>0</v>
      </c>
      <c r="BL1121" s="42">
        <f t="shared" si="106"/>
        <v>1</v>
      </c>
      <c r="BM1121" s="42">
        <f t="shared" si="107"/>
        <v>1</v>
      </c>
      <c r="BN1121" s="42">
        <f>SUM(AY1121:BJ1121)+SUM(COUNTIFS(Q1121:AX1121,{"TERM","RESIGNED"}))</f>
        <v>31</v>
      </c>
      <c r="BO1121" s="1" t="s">
        <v>45</v>
      </c>
      <c r="BP1121" s="42" t="s">
        <v>1018</v>
      </c>
      <c r="BQ1121" s="34"/>
    </row>
    <row r="1122" spans="1:69" x14ac:dyDescent="0.25">
      <c r="A1122" s="32">
        <f t="shared" si="108"/>
        <v>1120</v>
      </c>
      <c r="B1122" s="1" t="s">
        <v>36</v>
      </c>
      <c r="C1122" s="1">
        <v>19236</v>
      </c>
      <c r="D1122" s="1">
        <v>19236</v>
      </c>
      <c r="E1122" s="1" t="s">
        <v>946</v>
      </c>
      <c r="F1122" s="34" t="s">
        <v>1358</v>
      </c>
      <c r="G1122" s="34" t="s">
        <v>186</v>
      </c>
      <c r="H1122" s="30">
        <v>45212</v>
      </c>
      <c r="I1122" s="30" t="s">
        <v>39</v>
      </c>
      <c r="J1122" s="30" t="s">
        <v>39</v>
      </c>
      <c r="K1122" s="42">
        <f t="shared" ca="1" si="103"/>
        <v>90</v>
      </c>
      <c r="L1122" s="44" t="str">
        <f t="shared" si="104"/>
        <v>Billable</v>
      </c>
      <c r="M1122" s="34" t="s">
        <v>187</v>
      </c>
      <c r="N1122" s="1" t="s">
        <v>41</v>
      </c>
      <c r="O1122" s="1" t="s">
        <v>42</v>
      </c>
      <c r="P1122" s="1"/>
      <c r="Q1122" s="1"/>
      <c r="R1122" s="1" t="s">
        <v>43</v>
      </c>
      <c r="S1122" s="33" t="s">
        <v>311</v>
      </c>
      <c r="T1122" s="47" t="s">
        <v>965</v>
      </c>
      <c r="U1122" s="47" t="s">
        <v>20</v>
      </c>
      <c r="V1122" s="47" t="s">
        <v>20</v>
      </c>
      <c r="W1122" s="47" t="s">
        <v>965</v>
      </c>
      <c r="X1122" s="47" t="s">
        <v>965</v>
      </c>
      <c r="Y1122" s="47" t="s">
        <v>965</v>
      </c>
      <c r="Z1122" s="47" t="s">
        <v>965</v>
      </c>
      <c r="AA1122" s="47" t="s">
        <v>965</v>
      </c>
      <c r="AB1122" s="47" t="s">
        <v>20</v>
      </c>
      <c r="AC1122" s="47" t="s">
        <v>20</v>
      </c>
      <c r="AD1122" s="47" t="s">
        <v>965</v>
      </c>
      <c r="AE1122" s="47" t="s">
        <v>965</v>
      </c>
      <c r="AF1122" s="47" t="s">
        <v>965</v>
      </c>
      <c r="AG1122" s="47" t="s">
        <v>965</v>
      </c>
      <c r="AH1122" s="47" t="s">
        <v>965</v>
      </c>
      <c r="AI1122" s="47" t="s">
        <v>20</v>
      </c>
      <c r="AJ1122" s="47" t="s">
        <v>20</v>
      </c>
      <c r="AK1122" s="47" t="s">
        <v>965</v>
      </c>
      <c r="AL1122" s="47" t="s">
        <v>965</v>
      </c>
      <c r="AM1122" s="47" t="s">
        <v>965</v>
      </c>
      <c r="AN1122" s="47" t="s">
        <v>965</v>
      </c>
      <c r="AO1122" s="47" t="s">
        <v>965</v>
      </c>
      <c r="AP1122" s="47" t="s">
        <v>20</v>
      </c>
      <c r="AQ1122" s="47" t="s">
        <v>20</v>
      </c>
      <c r="AR1122" s="47" t="s">
        <v>20</v>
      </c>
      <c r="AS1122" s="47" t="s">
        <v>965</v>
      </c>
      <c r="AT1122" s="47" t="s">
        <v>965</v>
      </c>
      <c r="AU1122" s="47" t="s">
        <v>965</v>
      </c>
      <c r="AV1122" s="47" t="s">
        <v>965</v>
      </c>
      <c r="AW1122" s="47" t="s">
        <v>20</v>
      </c>
      <c r="AX1122" s="47" t="s">
        <v>20</v>
      </c>
      <c r="AY1122" s="42">
        <f>COUNTIFS($T1122:$AX1122,"P")</f>
        <v>20</v>
      </c>
      <c r="AZ1122" s="42">
        <f>COUNTIFS($T1122:$AX1122,"HD")/2</f>
        <v>0</v>
      </c>
      <c r="BA1122" s="42">
        <f>COUNTIFS($T1122:$AX1122,"DO")</f>
        <v>11</v>
      </c>
      <c r="BB1122" s="1">
        <f>COUNTIFS($T1122:$AX1122,"UPL")</f>
        <v>0</v>
      </c>
      <c r="BC1122" s="42">
        <f>COUNTIFS($T1122:$AX1122,"LWP")</f>
        <v>0</v>
      </c>
      <c r="BD1122" s="42">
        <f>SUM(COUNTIFS($T1122:$AX1122,{"PAT","MAT"}))</f>
        <v>0</v>
      </c>
      <c r="BE1122" s="42">
        <f>COUNTIFS($T1122:$AX1122,"HO")</f>
        <v>0</v>
      </c>
      <c r="BF1122" s="42">
        <f>COUNTIFS($T1122:$AX1122,"NA")</f>
        <v>0</v>
      </c>
      <c r="BG1122" s="42">
        <f>COUNTIFS($T1122:$AX1122,"PL")</f>
        <v>0</v>
      </c>
      <c r="BH1122" s="42">
        <f>COUNTIFS($T1122:$AX1122,"CL")</f>
        <v>0</v>
      </c>
      <c r="BI1122" s="42">
        <f>COUNTIFS($T1122:$AX1122,"BL")</f>
        <v>0</v>
      </c>
      <c r="BJ1122" s="42">
        <f>COUNTIFS($T1122:$AX1122,"CO")</f>
        <v>0</v>
      </c>
      <c r="BK1122" s="42">
        <f t="shared" si="105"/>
        <v>0</v>
      </c>
      <c r="BL1122" s="42">
        <f t="shared" si="106"/>
        <v>1</v>
      </c>
      <c r="BM1122" s="42">
        <f t="shared" si="107"/>
        <v>1</v>
      </c>
      <c r="BN1122" s="42">
        <f>SUM(AY1122:BJ1122)+SUM(COUNTIFS(Q1122:AX1122,{"TERM","RESIGNED"}))</f>
        <v>31</v>
      </c>
      <c r="BO1122" s="1" t="s">
        <v>45</v>
      </c>
      <c r="BP1122" s="42" t="s">
        <v>1018</v>
      </c>
      <c r="BQ1122" s="34"/>
    </row>
    <row r="1123" spans="1:69" x14ac:dyDescent="0.25">
      <c r="A1123" s="32">
        <f t="shared" si="108"/>
        <v>1121</v>
      </c>
      <c r="B1123" s="1" t="s">
        <v>36</v>
      </c>
      <c r="C1123" s="1">
        <v>19239</v>
      </c>
      <c r="D1123" s="1">
        <v>19239</v>
      </c>
      <c r="E1123" s="1" t="s">
        <v>946</v>
      </c>
      <c r="F1123" s="34" t="s">
        <v>1359</v>
      </c>
      <c r="G1123" s="34" t="s">
        <v>123</v>
      </c>
      <c r="H1123" s="30">
        <v>45212</v>
      </c>
      <c r="I1123" s="30" t="s">
        <v>39</v>
      </c>
      <c r="J1123" s="30" t="s">
        <v>39</v>
      </c>
      <c r="K1123" s="42">
        <f t="shared" ca="1" si="103"/>
        <v>90</v>
      </c>
      <c r="L1123" s="44" t="str">
        <f t="shared" si="104"/>
        <v>Billable</v>
      </c>
      <c r="M1123" s="34" t="s">
        <v>124</v>
      </c>
      <c r="N1123" s="1" t="s">
        <v>41</v>
      </c>
      <c r="O1123" s="1" t="s">
        <v>42</v>
      </c>
      <c r="P1123" s="1"/>
      <c r="Q1123" s="1"/>
      <c r="R1123" s="1" t="s">
        <v>43</v>
      </c>
      <c r="S1123" s="33" t="s">
        <v>366</v>
      </c>
      <c r="T1123" s="47" t="s">
        <v>965</v>
      </c>
      <c r="U1123" s="47" t="s">
        <v>20</v>
      </c>
      <c r="V1123" s="47" t="s">
        <v>20</v>
      </c>
      <c r="W1123" s="47" t="s">
        <v>965</v>
      </c>
      <c r="X1123" s="47" t="s">
        <v>965</v>
      </c>
      <c r="Y1123" s="47" t="s">
        <v>965</v>
      </c>
      <c r="Z1123" s="47" t="s">
        <v>965</v>
      </c>
      <c r="AA1123" s="47" t="s">
        <v>965</v>
      </c>
      <c r="AB1123" s="47" t="s">
        <v>20</v>
      </c>
      <c r="AC1123" s="47" t="s">
        <v>20</v>
      </c>
      <c r="AD1123" s="47" t="s">
        <v>965</v>
      </c>
      <c r="AE1123" s="47" t="s">
        <v>965</v>
      </c>
      <c r="AF1123" s="47" t="s">
        <v>965</v>
      </c>
      <c r="AG1123" s="47" t="s">
        <v>965</v>
      </c>
      <c r="AH1123" s="47" t="s">
        <v>965</v>
      </c>
      <c r="AI1123" s="47" t="s">
        <v>20</v>
      </c>
      <c r="AJ1123" s="47" t="s">
        <v>20</v>
      </c>
      <c r="AK1123" s="47" t="s">
        <v>965</v>
      </c>
      <c r="AL1123" s="47" t="s">
        <v>965</v>
      </c>
      <c r="AM1123" s="47" t="s">
        <v>965</v>
      </c>
      <c r="AN1123" s="47" t="s">
        <v>965</v>
      </c>
      <c r="AO1123" s="47" t="s">
        <v>965</v>
      </c>
      <c r="AP1123" s="47" t="s">
        <v>20</v>
      </c>
      <c r="AQ1123" s="47" t="s">
        <v>20</v>
      </c>
      <c r="AR1123" s="47" t="s">
        <v>20</v>
      </c>
      <c r="AS1123" s="47" t="s">
        <v>965</v>
      </c>
      <c r="AT1123" s="47" t="s">
        <v>965</v>
      </c>
      <c r="AU1123" s="47" t="s">
        <v>965</v>
      </c>
      <c r="AV1123" s="47" t="s">
        <v>965</v>
      </c>
      <c r="AW1123" s="47" t="s">
        <v>20</v>
      </c>
      <c r="AX1123" s="47" t="s">
        <v>20</v>
      </c>
      <c r="AY1123" s="42">
        <f>COUNTIFS($T1123:$AX1123,"P")</f>
        <v>20</v>
      </c>
      <c r="AZ1123" s="42">
        <f>COUNTIFS($T1123:$AX1123,"HD")/2</f>
        <v>0</v>
      </c>
      <c r="BA1123" s="42">
        <f>COUNTIFS($T1123:$AX1123,"DO")</f>
        <v>11</v>
      </c>
      <c r="BB1123" s="1">
        <f>COUNTIFS($T1123:$AX1123,"UPL")</f>
        <v>0</v>
      </c>
      <c r="BC1123" s="42">
        <f>COUNTIFS($T1123:$AX1123,"LWP")</f>
        <v>0</v>
      </c>
      <c r="BD1123" s="42">
        <f>SUM(COUNTIFS($T1123:$AX1123,{"PAT","MAT"}))</f>
        <v>0</v>
      </c>
      <c r="BE1123" s="42">
        <f>COUNTIFS($T1123:$AX1123,"HO")</f>
        <v>0</v>
      </c>
      <c r="BF1123" s="42">
        <f>COUNTIFS($T1123:$AX1123,"NA")</f>
        <v>0</v>
      </c>
      <c r="BG1123" s="42">
        <f>COUNTIFS($T1123:$AX1123,"PL")</f>
        <v>0</v>
      </c>
      <c r="BH1123" s="42">
        <f>COUNTIFS($T1123:$AX1123,"CL")</f>
        <v>0</v>
      </c>
      <c r="BI1123" s="42">
        <f>COUNTIFS($T1123:$AX1123,"BL")</f>
        <v>0</v>
      </c>
      <c r="BJ1123" s="42">
        <f>COUNTIFS($T1123:$AX1123,"CO")</f>
        <v>0</v>
      </c>
      <c r="BK1123" s="42">
        <f t="shared" si="105"/>
        <v>0</v>
      </c>
      <c r="BL1123" s="42">
        <f t="shared" si="106"/>
        <v>1</v>
      </c>
      <c r="BM1123" s="42">
        <f t="shared" si="107"/>
        <v>1</v>
      </c>
      <c r="BN1123" s="42">
        <f>SUM(AY1123:BJ1123)+SUM(COUNTIFS(Q1123:AX1123,{"TERM","RESIGNED"}))</f>
        <v>31</v>
      </c>
      <c r="BO1123" s="1" t="s">
        <v>45</v>
      </c>
      <c r="BP1123" s="42" t="s">
        <v>1023</v>
      </c>
      <c r="BQ1123" s="34"/>
    </row>
    <row r="1124" spans="1:69" x14ac:dyDescent="0.25">
      <c r="A1124" s="32">
        <f t="shared" si="108"/>
        <v>1122</v>
      </c>
      <c r="B1124" s="1" t="s">
        <v>36</v>
      </c>
      <c r="C1124" s="1">
        <v>19241</v>
      </c>
      <c r="D1124" s="1">
        <v>19241</v>
      </c>
      <c r="E1124" s="1" t="s">
        <v>945</v>
      </c>
      <c r="F1124" s="34" t="s">
        <v>1403</v>
      </c>
      <c r="G1124" s="34" t="s">
        <v>123</v>
      </c>
      <c r="H1124" s="30">
        <v>45212</v>
      </c>
      <c r="I1124" s="30" t="s">
        <v>39</v>
      </c>
      <c r="J1124" s="30" t="s">
        <v>39</v>
      </c>
      <c r="K1124" s="42">
        <f t="shared" ca="1" si="103"/>
        <v>90</v>
      </c>
      <c r="L1124" s="44" t="str">
        <f t="shared" si="104"/>
        <v>Billable</v>
      </c>
      <c r="M1124" s="34" t="s">
        <v>124</v>
      </c>
      <c r="N1124" s="1" t="s">
        <v>41</v>
      </c>
      <c r="O1124" s="1" t="s">
        <v>42</v>
      </c>
      <c r="P1124" s="1"/>
      <c r="Q1124" s="1"/>
      <c r="R1124" s="1" t="s">
        <v>43</v>
      </c>
      <c r="S1124" s="33" t="s">
        <v>366</v>
      </c>
      <c r="T1124" s="47" t="s">
        <v>965</v>
      </c>
      <c r="U1124" s="47" t="s">
        <v>20</v>
      </c>
      <c r="V1124" s="47" t="s">
        <v>20</v>
      </c>
      <c r="W1124" s="47" t="s">
        <v>965</v>
      </c>
      <c r="X1124" s="47" t="s">
        <v>965</v>
      </c>
      <c r="Y1124" s="47" t="s">
        <v>965</v>
      </c>
      <c r="Z1124" s="47" t="s">
        <v>965</v>
      </c>
      <c r="AA1124" s="47" t="s">
        <v>965</v>
      </c>
      <c r="AB1124" s="47" t="s">
        <v>20</v>
      </c>
      <c r="AC1124" s="47" t="s">
        <v>20</v>
      </c>
      <c r="AD1124" s="47" t="s">
        <v>965</v>
      </c>
      <c r="AE1124" s="47" t="s">
        <v>965</v>
      </c>
      <c r="AF1124" s="47" t="s">
        <v>965</v>
      </c>
      <c r="AG1124" s="47" t="s">
        <v>965</v>
      </c>
      <c r="AH1124" s="47" t="s">
        <v>22</v>
      </c>
      <c r="AI1124" s="47" t="s">
        <v>20</v>
      </c>
      <c r="AJ1124" s="47" t="s">
        <v>20</v>
      </c>
      <c r="AK1124" s="47" t="s">
        <v>965</v>
      </c>
      <c r="AL1124" s="47" t="s">
        <v>965</v>
      </c>
      <c r="AM1124" s="47" t="s">
        <v>965</v>
      </c>
      <c r="AN1124" s="47" t="s">
        <v>965</v>
      </c>
      <c r="AO1124" s="47" t="s">
        <v>965</v>
      </c>
      <c r="AP1124" s="47" t="s">
        <v>20</v>
      </c>
      <c r="AQ1124" s="47" t="s">
        <v>20</v>
      </c>
      <c r="AR1124" s="47" t="s">
        <v>20</v>
      </c>
      <c r="AS1124" s="47" t="s">
        <v>965</v>
      </c>
      <c r="AT1124" s="47" t="s">
        <v>965</v>
      </c>
      <c r="AU1124" s="47" t="s">
        <v>965</v>
      </c>
      <c r="AV1124" s="47" t="s">
        <v>965</v>
      </c>
      <c r="AW1124" s="47" t="s">
        <v>20</v>
      </c>
      <c r="AX1124" s="47" t="s">
        <v>20</v>
      </c>
      <c r="AY1124" s="42">
        <f>COUNTIFS($T1124:$AX1124,"P")</f>
        <v>19</v>
      </c>
      <c r="AZ1124" s="42">
        <f>COUNTIFS($T1124:$AX1124,"HD")/2</f>
        <v>0</v>
      </c>
      <c r="BA1124" s="42">
        <f>COUNTIFS($T1124:$AX1124,"DO")</f>
        <v>11</v>
      </c>
      <c r="BB1124" s="1">
        <f>COUNTIFS($T1124:$AX1124,"UPL")</f>
        <v>0</v>
      </c>
      <c r="BC1124" s="42">
        <f>COUNTIFS($T1124:$AX1124,"LWP")</f>
        <v>1</v>
      </c>
      <c r="BD1124" s="42">
        <f>SUM(COUNTIFS($T1124:$AX1124,{"PAT","MAT"}))</f>
        <v>0</v>
      </c>
      <c r="BE1124" s="42">
        <f>COUNTIFS($T1124:$AX1124,"HO")</f>
        <v>0</v>
      </c>
      <c r="BF1124" s="42">
        <f>COUNTIFS($T1124:$AX1124,"NA")</f>
        <v>0</v>
      </c>
      <c r="BG1124" s="42">
        <f>COUNTIFS($T1124:$AX1124,"PL")</f>
        <v>0</v>
      </c>
      <c r="BH1124" s="42">
        <f>COUNTIFS($T1124:$AX1124,"CL")</f>
        <v>0</v>
      </c>
      <c r="BI1124" s="42">
        <f>COUNTIFS($T1124:$AX1124,"BL")</f>
        <v>0</v>
      </c>
      <c r="BJ1124" s="42">
        <f>COUNTIFS($T1124:$AX1124,"CO")</f>
        <v>0</v>
      </c>
      <c r="BK1124" s="42">
        <f t="shared" si="105"/>
        <v>0</v>
      </c>
      <c r="BL1124" s="42">
        <f t="shared" si="106"/>
        <v>1</v>
      </c>
      <c r="BM1124" s="42">
        <f t="shared" si="107"/>
        <v>1</v>
      </c>
      <c r="BN1124" s="42">
        <f>SUM(AY1124:BJ1124)+SUM(COUNTIFS(Q1124:AX1124,{"TERM","RESIGNED"}))</f>
        <v>31</v>
      </c>
      <c r="BO1124" s="1" t="s">
        <v>45</v>
      </c>
      <c r="BP1124" s="42" t="s">
        <v>1023</v>
      </c>
      <c r="BQ1124" s="34"/>
    </row>
    <row r="1125" spans="1:69" x14ac:dyDescent="0.25">
      <c r="A1125" s="32">
        <f t="shared" si="108"/>
        <v>1123</v>
      </c>
      <c r="B1125" s="1" t="s">
        <v>36</v>
      </c>
      <c r="C1125" s="1">
        <v>19243</v>
      </c>
      <c r="D1125" s="1">
        <v>19243</v>
      </c>
      <c r="E1125" s="1" t="s">
        <v>946</v>
      </c>
      <c r="F1125" s="34" t="s">
        <v>1360</v>
      </c>
      <c r="G1125" s="34" t="s">
        <v>123</v>
      </c>
      <c r="H1125" s="30">
        <v>45212</v>
      </c>
      <c r="I1125" s="30" t="s">
        <v>39</v>
      </c>
      <c r="J1125" s="30" t="s">
        <v>39</v>
      </c>
      <c r="K1125" s="42">
        <f t="shared" ca="1" si="103"/>
        <v>90</v>
      </c>
      <c r="L1125" s="44" t="str">
        <f t="shared" si="104"/>
        <v>Billable</v>
      </c>
      <c r="M1125" s="34" t="s">
        <v>124</v>
      </c>
      <c r="N1125" s="1" t="s">
        <v>41</v>
      </c>
      <c r="O1125" s="1" t="s">
        <v>42</v>
      </c>
      <c r="P1125" s="1"/>
      <c r="Q1125" s="1"/>
      <c r="R1125" s="1" t="s">
        <v>43</v>
      </c>
      <c r="S1125" s="33" t="s">
        <v>366</v>
      </c>
      <c r="T1125" s="47" t="s">
        <v>965</v>
      </c>
      <c r="U1125" s="47" t="s">
        <v>20</v>
      </c>
      <c r="V1125" s="47" t="s">
        <v>20</v>
      </c>
      <c r="W1125" s="47" t="s">
        <v>965</v>
      </c>
      <c r="X1125" s="47" t="s">
        <v>965</v>
      </c>
      <c r="Y1125" s="47" t="s">
        <v>965</v>
      </c>
      <c r="Z1125" s="47" t="s">
        <v>965</v>
      </c>
      <c r="AA1125" s="47" t="s">
        <v>965</v>
      </c>
      <c r="AB1125" s="47" t="s">
        <v>20</v>
      </c>
      <c r="AC1125" s="47" t="s">
        <v>20</v>
      </c>
      <c r="AD1125" s="47" t="s">
        <v>965</v>
      </c>
      <c r="AE1125" s="47" t="s">
        <v>965</v>
      </c>
      <c r="AF1125" s="47" t="s">
        <v>965</v>
      </c>
      <c r="AG1125" s="47" t="s">
        <v>965</v>
      </c>
      <c r="AH1125" s="47" t="s">
        <v>965</v>
      </c>
      <c r="AI1125" s="47" t="s">
        <v>20</v>
      </c>
      <c r="AJ1125" s="47" t="s">
        <v>20</v>
      </c>
      <c r="AK1125" s="47" t="s">
        <v>965</v>
      </c>
      <c r="AL1125" s="47" t="s">
        <v>965</v>
      </c>
      <c r="AM1125" s="47" t="s">
        <v>965</v>
      </c>
      <c r="AN1125" s="47" t="s">
        <v>965</v>
      </c>
      <c r="AO1125" s="47" t="s">
        <v>965</v>
      </c>
      <c r="AP1125" s="47" t="s">
        <v>20</v>
      </c>
      <c r="AQ1125" s="47" t="s">
        <v>20</v>
      </c>
      <c r="AR1125" s="47" t="s">
        <v>20</v>
      </c>
      <c r="AS1125" s="47" t="s">
        <v>965</v>
      </c>
      <c r="AT1125" s="47" t="s">
        <v>965</v>
      </c>
      <c r="AU1125" s="47" t="s">
        <v>965</v>
      </c>
      <c r="AV1125" s="47" t="s">
        <v>965</v>
      </c>
      <c r="AW1125" s="47" t="s">
        <v>20</v>
      </c>
      <c r="AX1125" s="47" t="s">
        <v>20</v>
      </c>
      <c r="AY1125" s="42">
        <f>COUNTIFS($T1125:$AX1125,"P")</f>
        <v>20</v>
      </c>
      <c r="AZ1125" s="42">
        <f>COUNTIFS($T1125:$AX1125,"HD")/2</f>
        <v>0</v>
      </c>
      <c r="BA1125" s="42">
        <f>COUNTIFS($T1125:$AX1125,"DO")</f>
        <v>11</v>
      </c>
      <c r="BB1125" s="1">
        <f>COUNTIFS($T1125:$AX1125,"UPL")</f>
        <v>0</v>
      </c>
      <c r="BC1125" s="42">
        <f>COUNTIFS($T1125:$AX1125,"LWP")</f>
        <v>0</v>
      </c>
      <c r="BD1125" s="42">
        <f>SUM(COUNTIFS($T1125:$AX1125,{"PAT","MAT"}))</f>
        <v>0</v>
      </c>
      <c r="BE1125" s="42">
        <f>COUNTIFS($T1125:$AX1125,"HO")</f>
        <v>0</v>
      </c>
      <c r="BF1125" s="42">
        <f>COUNTIFS($T1125:$AX1125,"NA")</f>
        <v>0</v>
      </c>
      <c r="BG1125" s="42">
        <f>COUNTIFS($T1125:$AX1125,"PL")</f>
        <v>0</v>
      </c>
      <c r="BH1125" s="42">
        <f>COUNTIFS($T1125:$AX1125,"CL")</f>
        <v>0</v>
      </c>
      <c r="BI1125" s="42">
        <f>COUNTIFS($T1125:$AX1125,"BL")</f>
        <v>0</v>
      </c>
      <c r="BJ1125" s="42">
        <f>COUNTIFS($T1125:$AX1125,"CO")</f>
        <v>0</v>
      </c>
      <c r="BK1125" s="42">
        <f t="shared" si="105"/>
        <v>0</v>
      </c>
      <c r="BL1125" s="42">
        <f t="shared" si="106"/>
        <v>1</v>
      </c>
      <c r="BM1125" s="42">
        <f t="shared" si="107"/>
        <v>1</v>
      </c>
      <c r="BN1125" s="42">
        <f>SUM(AY1125:BJ1125)+SUM(COUNTIFS(Q1125:AX1125,{"TERM","RESIGNED"}))</f>
        <v>31</v>
      </c>
      <c r="BO1125" s="1" t="s">
        <v>45</v>
      </c>
      <c r="BP1125" s="42" t="s">
        <v>1023</v>
      </c>
      <c r="BQ1125" s="34"/>
    </row>
    <row r="1126" spans="1:69" x14ac:dyDescent="0.25">
      <c r="A1126" s="32">
        <f t="shared" si="108"/>
        <v>1124</v>
      </c>
      <c r="B1126" s="1" t="s">
        <v>36</v>
      </c>
      <c r="C1126" s="1">
        <v>19244</v>
      </c>
      <c r="D1126" s="1">
        <v>19244</v>
      </c>
      <c r="E1126" s="1" t="s">
        <v>946</v>
      </c>
      <c r="F1126" s="34" t="s">
        <v>1361</v>
      </c>
      <c r="G1126" s="34" t="s">
        <v>123</v>
      </c>
      <c r="H1126" s="30">
        <v>45212</v>
      </c>
      <c r="I1126" s="30" t="s">
        <v>39</v>
      </c>
      <c r="J1126" s="30" t="s">
        <v>39</v>
      </c>
      <c r="K1126" s="42">
        <f t="shared" ca="1" si="103"/>
        <v>90</v>
      </c>
      <c r="L1126" s="44" t="str">
        <f t="shared" si="104"/>
        <v>Billable</v>
      </c>
      <c r="M1126" s="34" t="s">
        <v>124</v>
      </c>
      <c r="N1126" s="1" t="s">
        <v>41</v>
      </c>
      <c r="O1126" s="1" t="s">
        <v>42</v>
      </c>
      <c r="P1126" s="1"/>
      <c r="Q1126" s="1"/>
      <c r="R1126" s="1" t="s">
        <v>43</v>
      </c>
      <c r="S1126" s="33" t="s">
        <v>366</v>
      </c>
      <c r="T1126" s="47" t="s">
        <v>965</v>
      </c>
      <c r="U1126" s="47" t="s">
        <v>20</v>
      </c>
      <c r="V1126" s="47" t="s">
        <v>20</v>
      </c>
      <c r="W1126" s="47" t="s">
        <v>965</v>
      </c>
      <c r="X1126" s="47" t="s">
        <v>965</v>
      </c>
      <c r="Y1126" s="47" t="s">
        <v>965</v>
      </c>
      <c r="Z1126" s="47" t="s">
        <v>965</v>
      </c>
      <c r="AA1126" s="47" t="s">
        <v>965</v>
      </c>
      <c r="AB1126" s="47" t="s">
        <v>20</v>
      </c>
      <c r="AC1126" s="47" t="s">
        <v>20</v>
      </c>
      <c r="AD1126" s="47" t="s">
        <v>965</v>
      </c>
      <c r="AE1126" s="47" t="s">
        <v>965</v>
      </c>
      <c r="AF1126" s="47" t="s">
        <v>965</v>
      </c>
      <c r="AG1126" s="47" t="s">
        <v>965</v>
      </c>
      <c r="AH1126" s="47" t="s">
        <v>965</v>
      </c>
      <c r="AI1126" s="47" t="s">
        <v>20</v>
      </c>
      <c r="AJ1126" s="47" t="s">
        <v>20</v>
      </c>
      <c r="AK1126" s="47" t="s">
        <v>965</v>
      </c>
      <c r="AL1126" s="47" t="s">
        <v>965</v>
      </c>
      <c r="AM1126" s="47" t="s">
        <v>965</v>
      </c>
      <c r="AN1126" s="47" t="s">
        <v>965</v>
      </c>
      <c r="AO1126" s="47" t="s">
        <v>965</v>
      </c>
      <c r="AP1126" s="47" t="s">
        <v>20</v>
      </c>
      <c r="AQ1126" s="47" t="s">
        <v>20</v>
      </c>
      <c r="AR1126" s="47" t="s">
        <v>20</v>
      </c>
      <c r="AS1126" s="47" t="s">
        <v>21</v>
      </c>
      <c r="AT1126" s="47" t="s">
        <v>965</v>
      </c>
      <c r="AU1126" s="47" t="s">
        <v>965</v>
      </c>
      <c r="AV1126" s="47" t="s">
        <v>965</v>
      </c>
      <c r="AW1126" s="47" t="s">
        <v>20</v>
      </c>
      <c r="AX1126" s="47" t="s">
        <v>20</v>
      </c>
      <c r="AY1126" s="42">
        <f>COUNTIFS($T1126:$AX1126,"P")</f>
        <v>19</v>
      </c>
      <c r="AZ1126" s="42">
        <f>COUNTIFS($T1126:$AX1126,"HD")/2</f>
        <v>0</v>
      </c>
      <c r="BA1126" s="42">
        <f>COUNTIFS($T1126:$AX1126,"DO")</f>
        <v>11</v>
      </c>
      <c r="BB1126" s="1">
        <f>COUNTIFS($T1126:$AX1126,"UPL")</f>
        <v>1</v>
      </c>
      <c r="BC1126" s="42">
        <f>COUNTIFS($T1126:$AX1126,"LWP")</f>
        <v>0</v>
      </c>
      <c r="BD1126" s="42">
        <f>SUM(COUNTIFS($T1126:$AX1126,{"PAT","MAT"}))</f>
        <v>0</v>
      </c>
      <c r="BE1126" s="42">
        <f>COUNTIFS($T1126:$AX1126,"HO")</f>
        <v>0</v>
      </c>
      <c r="BF1126" s="42">
        <f>COUNTIFS($T1126:$AX1126,"NA")</f>
        <v>0</v>
      </c>
      <c r="BG1126" s="42">
        <f>COUNTIFS($T1126:$AX1126,"PL")</f>
        <v>0</v>
      </c>
      <c r="BH1126" s="42">
        <f>COUNTIFS($T1126:$AX1126,"CL")</f>
        <v>0</v>
      </c>
      <c r="BI1126" s="42">
        <f>COUNTIFS($T1126:$AX1126,"BL")</f>
        <v>0</v>
      </c>
      <c r="BJ1126" s="42">
        <f>COUNTIFS($T1126:$AX1126,"CO")</f>
        <v>0</v>
      </c>
      <c r="BK1126" s="42">
        <f t="shared" si="105"/>
        <v>0</v>
      </c>
      <c r="BL1126" s="42">
        <f t="shared" si="106"/>
        <v>1</v>
      </c>
      <c r="BM1126" s="42">
        <f t="shared" si="107"/>
        <v>1</v>
      </c>
      <c r="BN1126" s="42">
        <f>SUM(AY1126:BJ1126)+SUM(COUNTIFS(Q1126:AX1126,{"TERM","RESIGNED"}))</f>
        <v>31</v>
      </c>
      <c r="BO1126" s="1" t="s">
        <v>45</v>
      </c>
      <c r="BP1126" s="42"/>
      <c r="BQ1126" s="34"/>
    </row>
    <row r="1127" spans="1:69" x14ac:dyDescent="0.25">
      <c r="A1127" s="32">
        <f t="shared" si="108"/>
        <v>1125</v>
      </c>
      <c r="B1127" s="1" t="s">
        <v>36</v>
      </c>
      <c r="C1127" s="1">
        <v>19245</v>
      </c>
      <c r="D1127" s="1">
        <v>19245</v>
      </c>
      <c r="E1127" s="1" t="s">
        <v>946</v>
      </c>
      <c r="F1127" s="34" t="s">
        <v>1362</v>
      </c>
      <c r="G1127" s="34" t="s">
        <v>123</v>
      </c>
      <c r="H1127" s="30">
        <v>45212</v>
      </c>
      <c r="I1127" s="30" t="s">
        <v>39</v>
      </c>
      <c r="J1127" s="30" t="s">
        <v>39</v>
      </c>
      <c r="K1127" s="42">
        <f t="shared" ca="1" si="103"/>
        <v>90</v>
      </c>
      <c r="L1127" s="44" t="str">
        <f t="shared" si="104"/>
        <v>Billable</v>
      </c>
      <c r="M1127" s="34" t="s">
        <v>124</v>
      </c>
      <c r="N1127" s="1" t="s">
        <v>41</v>
      </c>
      <c r="O1127" s="1" t="s">
        <v>42</v>
      </c>
      <c r="P1127" s="1"/>
      <c r="Q1127" s="1"/>
      <c r="R1127" s="1" t="s">
        <v>43</v>
      </c>
      <c r="S1127" s="33" t="s">
        <v>366</v>
      </c>
      <c r="T1127" s="47" t="s">
        <v>965</v>
      </c>
      <c r="U1127" s="47" t="s">
        <v>20</v>
      </c>
      <c r="V1127" s="47" t="s">
        <v>20</v>
      </c>
      <c r="W1127" s="47" t="s">
        <v>965</v>
      </c>
      <c r="X1127" s="47" t="s">
        <v>965</v>
      </c>
      <c r="Y1127" s="47" t="s">
        <v>21</v>
      </c>
      <c r="Z1127" s="47" t="s">
        <v>965</v>
      </c>
      <c r="AA1127" s="47" t="s">
        <v>965</v>
      </c>
      <c r="AB1127" s="47" t="s">
        <v>20</v>
      </c>
      <c r="AC1127" s="47" t="s">
        <v>20</v>
      </c>
      <c r="AD1127" s="47" t="s">
        <v>965</v>
      </c>
      <c r="AE1127" s="47" t="s">
        <v>965</v>
      </c>
      <c r="AF1127" s="47" t="s">
        <v>965</v>
      </c>
      <c r="AG1127" s="47" t="s">
        <v>965</v>
      </c>
      <c r="AH1127" s="47" t="s">
        <v>965</v>
      </c>
      <c r="AI1127" s="47" t="s">
        <v>20</v>
      </c>
      <c r="AJ1127" s="47" t="s">
        <v>20</v>
      </c>
      <c r="AK1127" s="47" t="s">
        <v>965</v>
      </c>
      <c r="AL1127" s="47" t="s">
        <v>22</v>
      </c>
      <c r="AM1127" s="47" t="s">
        <v>965</v>
      </c>
      <c r="AN1127" s="47" t="s">
        <v>965</v>
      </c>
      <c r="AO1127" s="47" t="s">
        <v>965</v>
      </c>
      <c r="AP1127" s="47" t="s">
        <v>20</v>
      </c>
      <c r="AQ1127" s="47" t="s">
        <v>20</v>
      </c>
      <c r="AR1127" s="47" t="s">
        <v>20</v>
      </c>
      <c r="AS1127" s="47" t="s">
        <v>965</v>
      </c>
      <c r="AT1127" s="47" t="s">
        <v>21</v>
      </c>
      <c r="AU1127" s="47" t="s">
        <v>21</v>
      </c>
      <c r="AV1127" s="47" t="s">
        <v>965</v>
      </c>
      <c r="AW1127" s="47" t="s">
        <v>20</v>
      </c>
      <c r="AX1127" s="47" t="s">
        <v>20</v>
      </c>
      <c r="AY1127" s="42">
        <f>COUNTIFS($T1127:$AX1127,"P")</f>
        <v>16</v>
      </c>
      <c r="AZ1127" s="42">
        <f>COUNTIFS($T1127:$AX1127,"HD")/2</f>
        <v>0</v>
      </c>
      <c r="BA1127" s="42">
        <f>COUNTIFS($T1127:$AX1127,"DO")</f>
        <v>11</v>
      </c>
      <c r="BB1127" s="1">
        <f>COUNTIFS($T1127:$AX1127,"UPL")</f>
        <v>3</v>
      </c>
      <c r="BC1127" s="42">
        <f>COUNTIFS($T1127:$AX1127,"LWP")</f>
        <v>1</v>
      </c>
      <c r="BD1127" s="42">
        <f>SUM(COUNTIFS($T1127:$AX1127,{"PAT","MAT"}))</f>
        <v>0</v>
      </c>
      <c r="BE1127" s="42">
        <f>COUNTIFS($T1127:$AX1127,"HO")</f>
        <v>0</v>
      </c>
      <c r="BF1127" s="42">
        <f>COUNTIFS($T1127:$AX1127,"NA")</f>
        <v>0</v>
      </c>
      <c r="BG1127" s="42">
        <f>COUNTIFS($T1127:$AX1127,"PL")</f>
        <v>0</v>
      </c>
      <c r="BH1127" s="42">
        <f>COUNTIFS($T1127:$AX1127,"CL")</f>
        <v>0</v>
      </c>
      <c r="BI1127" s="42">
        <f>COUNTIFS($T1127:$AX1127,"BL")</f>
        <v>0</v>
      </c>
      <c r="BJ1127" s="42">
        <f>COUNTIFS($T1127:$AX1127,"CO")</f>
        <v>0</v>
      </c>
      <c r="BK1127" s="42">
        <f t="shared" si="105"/>
        <v>0</v>
      </c>
      <c r="BL1127" s="42">
        <f t="shared" si="106"/>
        <v>0</v>
      </c>
      <c r="BM1127" s="42">
        <f t="shared" si="107"/>
        <v>1</v>
      </c>
      <c r="BN1127" s="42">
        <f>SUM(AY1127:BJ1127)+SUM(COUNTIFS(Q1127:AX1127,{"TERM","RESIGNED"}))</f>
        <v>31</v>
      </c>
      <c r="BO1127" s="1" t="s">
        <v>45</v>
      </c>
      <c r="BP1127" s="42" t="s">
        <v>1023</v>
      </c>
      <c r="BQ1127" s="34"/>
    </row>
    <row r="1128" spans="1:69" x14ac:dyDescent="0.25">
      <c r="A1128" s="32">
        <f t="shared" si="108"/>
        <v>1126</v>
      </c>
      <c r="B1128" s="1" t="s">
        <v>36</v>
      </c>
      <c r="C1128" s="1">
        <v>19247</v>
      </c>
      <c r="D1128" s="1">
        <v>19247</v>
      </c>
      <c r="E1128" s="1" t="s">
        <v>946</v>
      </c>
      <c r="F1128" s="34" t="s">
        <v>1363</v>
      </c>
      <c r="G1128" s="34" t="s">
        <v>123</v>
      </c>
      <c r="H1128" s="30">
        <v>45212</v>
      </c>
      <c r="I1128" s="30" t="s">
        <v>39</v>
      </c>
      <c r="J1128" s="30" t="s">
        <v>39</v>
      </c>
      <c r="K1128" s="42">
        <f t="shared" ca="1" si="103"/>
        <v>90</v>
      </c>
      <c r="L1128" s="44" t="str">
        <f t="shared" si="104"/>
        <v>Billable</v>
      </c>
      <c r="M1128" s="34" t="s">
        <v>124</v>
      </c>
      <c r="N1128" s="1" t="s">
        <v>41</v>
      </c>
      <c r="O1128" s="1" t="s">
        <v>42</v>
      </c>
      <c r="P1128" s="1"/>
      <c r="Q1128" s="1"/>
      <c r="R1128" s="1" t="s">
        <v>43</v>
      </c>
      <c r="S1128" s="33" t="s">
        <v>366</v>
      </c>
      <c r="T1128" s="47" t="s">
        <v>965</v>
      </c>
      <c r="U1128" s="47" t="s">
        <v>20</v>
      </c>
      <c r="V1128" s="47" t="s">
        <v>20</v>
      </c>
      <c r="W1128" s="47" t="s">
        <v>965</v>
      </c>
      <c r="X1128" s="47" t="s">
        <v>22</v>
      </c>
      <c r="Y1128" s="47" t="s">
        <v>22</v>
      </c>
      <c r="Z1128" s="47" t="s">
        <v>22</v>
      </c>
      <c r="AA1128" s="47" t="s">
        <v>965</v>
      </c>
      <c r="AB1128" s="47" t="s">
        <v>20</v>
      </c>
      <c r="AC1128" s="47" t="s">
        <v>20</v>
      </c>
      <c r="AD1128" s="47" t="s">
        <v>965</v>
      </c>
      <c r="AE1128" s="47" t="s">
        <v>965</v>
      </c>
      <c r="AF1128" s="47" t="s">
        <v>965</v>
      </c>
      <c r="AG1128" s="47" t="s">
        <v>965</v>
      </c>
      <c r="AH1128" s="47" t="s">
        <v>965</v>
      </c>
      <c r="AI1128" s="47" t="s">
        <v>20</v>
      </c>
      <c r="AJ1128" s="47" t="s">
        <v>20</v>
      </c>
      <c r="AK1128" s="47" t="s">
        <v>965</v>
      </c>
      <c r="AL1128" s="47" t="s">
        <v>965</v>
      </c>
      <c r="AM1128" s="47" t="s">
        <v>965</v>
      </c>
      <c r="AN1128" s="47" t="s">
        <v>965</v>
      </c>
      <c r="AO1128" s="47" t="s">
        <v>965</v>
      </c>
      <c r="AP1128" s="47" t="s">
        <v>20</v>
      </c>
      <c r="AQ1128" s="47" t="s">
        <v>20</v>
      </c>
      <c r="AR1128" s="47" t="s">
        <v>20</v>
      </c>
      <c r="AS1128" s="47" t="s">
        <v>965</v>
      </c>
      <c r="AT1128" s="47" t="s">
        <v>965</v>
      </c>
      <c r="AU1128" s="47" t="s">
        <v>965</v>
      </c>
      <c r="AV1128" s="47" t="s">
        <v>965</v>
      </c>
      <c r="AW1128" s="47" t="s">
        <v>20</v>
      </c>
      <c r="AX1128" s="47" t="s">
        <v>20</v>
      </c>
      <c r="AY1128" s="42">
        <f>COUNTIFS($T1128:$AX1128,"P")</f>
        <v>17</v>
      </c>
      <c r="AZ1128" s="42">
        <f>COUNTIFS($T1128:$AX1128,"HD")/2</f>
        <v>0</v>
      </c>
      <c r="BA1128" s="42">
        <f>COUNTIFS($T1128:$AX1128,"DO")</f>
        <v>11</v>
      </c>
      <c r="BB1128" s="1">
        <f>COUNTIFS($T1128:$AX1128,"UPL")</f>
        <v>0</v>
      </c>
      <c r="BC1128" s="42">
        <f>COUNTIFS($T1128:$AX1128,"LWP")</f>
        <v>3</v>
      </c>
      <c r="BD1128" s="42">
        <f>SUM(COUNTIFS($T1128:$AX1128,{"PAT","MAT"}))</f>
        <v>0</v>
      </c>
      <c r="BE1128" s="42">
        <f>COUNTIFS($T1128:$AX1128,"HO")</f>
        <v>0</v>
      </c>
      <c r="BF1128" s="42">
        <f>COUNTIFS($T1128:$AX1128,"NA")</f>
        <v>0</v>
      </c>
      <c r="BG1128" s="42">
        <f>COUNTIFS($T1128:$AX1128,"PL")</f>
        <v>0</v>
      </c>
      <c r="BH1128" s="42">
        <f>COUNTIFS($T1128:$AX1128,"CL")</f>
        <v>0</v>
      </c>
      <c r="BI1128" s="42">
        <f>COUNTIFS($T1128:$AX1128,"BL")</f>
        <v>0</v>
      </c>
      <c r="BJ1128" s="42">
        <f>COUNTIFS($T1128:$AX1128,"CO")</f>
        <v>0</v>
      </c>
      <c r="BK1128" s="42">
        <f t="shared" si="105"/>
        <v>0</v>
      </c>
      <c r="BL1128" s="42">
        <f t="shared" si="106"/>
        <v>1</v>
      </c>
      <c r="BM1128" s="42">
        <f t="shared" si="107"/>
        <v>1</v>
      </c>
      <c r="BN1128" s="42">
        <f>SUM(AY1128:BJ1128)+SUM(COUNTIFS(Q1128:AX1128,{"TERM","RESIGNED"}))</f>
        <v>31</v>
      </c>
      <c r="BO1128" s="1" t="s">
        <v>45</v>
      </c>
      <c r="BP1128" s="42" t="s">
        <v>1023</v>
      </c>
      <c r="BQ1128" s="34"/>
    </row>
    <row r="1129" spans="1:69" x14ac:dyDescent="0.25">
      <c r="A1129" s="32">
        <f t="shared" si="108"/>
        <v>1127</v>
      </c>
      <c r="B1129" s="1" t="s">
        <v>36</v>
      </c>
      <c r="C1129" s="1">
        <v>19248</v>
      </c>
      <c r="D1129" s="1">
        <v>19248</v>
      </c>
      <c r="E1129" s="1" t="s">
        <v>946</v>
      </c>
      <c r="F1129" s="34" t="s">
        <v>1364</v>
      </c>
      <c r="G1129" s="34" t="s">
        <v>123</v>
      </c>
      <c r="H1129" s="30">
        <v>45212</v>
      </c>
      <c r="I1129" s="30" t="s">
        <v>39</v>
      </c>
      <c r="J1129" s="30" t="s">
        <v>39</v>
      </c>
      <c r="K1129" s="42">
        <f t="shared" ca="1" si="103"/>
        <v>90</v>
      </c>
      <c r="L1129" s="44" t="str">
        <f t="shared" si="104"/>
        <v>Billable</v>
      </c>
      <c r="M1129" s="34" t="s">
        <v>124</v>
      </c>
      <c r="N1129" s="1" t="s">
        <v>41</v>
      </c>
      <c r="O1129" s="1" t="s">
        <v>42</v>
      </c>
      <c r="P1129" s="1"/>
      <c r="Q1129" s="1"/>
      <c r="R1129" s="1" t="s">
        <v>43</v>
      </c>
      <c r="S1129" s="33" t="s">
        <v>366</v>
      </c>
      <c r="T1129" s="47" t="s">
        <v>965</v>
      </c>
      <c r="U1129" s="47" t="s">
        <v>20</v>
      </c>
      <c r="V1129" s="47" t="s">
        <v>20</v>
      </c>
      <c r="W1129" s="47" t="s">
        <v>965</v>
      </c>
      <c r="X1129" s="47" t="s">
        <v>965</v>
      </c>
      <c r="Y1129" s="47" t="s">
        <v>965</v>
      </c>
      <c r="Z1129" s="47" t="s">
        <v>965</v>
      </c>
      <c r="AA1129" s="47" t="s">
        <v>965</v>
      </c>
      <c r="AB1129" s="47" t="s">
        <v>20</v>
      </c>
      <c r="AC1129" s="47" t="s">
        <v>20</v>
      </c>
      <c r="AD1129" s="47" t="s">
        <v>965</v>
      </c>
      <c r="AE1129" s="47" t="s">
        <v>965</v>
      </c>
      <c r="AF1129" s="47" t="s">
        <v>965</v>
      </c>
      <c r="AG1129" s="47" t="s">
        <v>965</v>
      </c>
      <c r="AH1129" s="47" t="s">
        <v>965</v>
      </c>
      <c r="AI1129" s="47" t="s">
        <v>20</v>
      </c>
      <c r="AJ1129" s="47" t="s">
        <v>20</v>
      </c>
      <c r="AK1129" s="47" t="s">
        <v>965</v>
      </c>
      <c r="AL1129" s="47" t="s">
        <v>965</v>
      </c>
      <c r="AM1129" s="47" t="s">
        <v>965</v>
      </c>
      <c r="AN1129" s="47" t="s">
        <v>965</v>
      </c>
      <c r="AO1129" s="47" t="s">
        <v>965</v>
      </c>
      <c r="AP1129" s="47" t="s">
        <v>20</v>
      </c>
      <c r="AQ1129" s="47" t="s">
        <v>20</v>
      </c>
      <c r="AR1129" s="47" t="s">
        <v>20</v>
      </c>
      <c r="AS1129" s="47" t="s">
        <v>965</v>
      </c>
      <c r="AT1129" s="47" t="s">
        <v>965</v>
      </c>
      <c r="AU1129" s="47" t="s">
        <v>965</v>
      </c>
      <c r="AV1129" s="47" t="s">
        <v>965</v>
      </c>
      <c r="AW1129" s="47" t="s">
        <v>20</v>
      </c>
      <c r="AX1129" s="47" t="s">
        <v>20</v>
      </c>
      <c r="AY1129" s="42">
        <f>COUNTIFS($T1129:$AX1129,"P")</f>
        <v>20</v>
      </c>
      <c r="AZ1129" s="42">
        <f>COUNTIFS($T1129:$AX1129,"HD")/2</f>
        <v>0</v>
      </c>
      <c r="BA1129" s="42">
        <f>COUNTIFS($T1129:$AX1129,"DO")</f>
        <v>11</v>
      </c>
      <c r="BB1129" s="1">
        <f>COUNTIFS($T1129:$AX1129,"UPL")</f>
        <v>0</v>
      </c>
      <c r="BC1129" s="42">
        <f>COUNTIFS($T1129:$AX1129,"LWP")</f>
        <v>0</v>
      </c>
      <c r="BD1129" s="42">
        <f>SUM(COUNTIFS($T1129:$AX1129,{"PAT","MAT"}))</f>
        <v>0</v>
      </c>
      <c r="BE1129" s="42">
        <f>COUNTIFS($T1129:$AX1129,"HO")</f>
        <v>0</v>
      </c>
      <c r="BF1129" s="42">
        <f>COUNTIFS($T1129:$AX1129,"NA")</f>
        <v>0</v>
      </c>
      <c r="BG1129" s="42">
        <f>COUNTIFS($T1129:$AX1129,"PL")</f>
        <v>0</v>
      </c>
      <c r="BH1129" s="42">
        <f>COUNTIFS($T1129:$AX1129,"CL")</f>
        <v>0</v>
      </c>
      <c r="BI1129" s="42">
        <f>COUNTIFS($T1129:$AX1129,"BL")</f>
        <v>0</v>
      </c>
      <c r="BJ1129" s="42">
        <f>COUNTIFS($T1129:$AX1129,"CO")</f>
        <v>0</v>
      </c>
      <c r="BK1129" s="42">
        <f t="shared" si="105"/>
        <v>0</v>
      </c>
      <c r="BL1129" s="42">
        <f t="shared" si="106"/>
        <v>1</v>
      </c>
      <c r="BM1129" s="42">
        <f t="shared" si="107"/>
        <v>1</v>
      </c>
      <c r="BN1129" s="42">
        <f>SUM(AY1129:BJ1129)+SUM(COUNTIFS(Q1129:AX1129,{"TERM","RESIGNED"}))</f>
        <v>31</v>
      </c>
      <c r="BO1129" s="1" t="s">
        <v>45</v>
      </c>
      <c r="BP1129" s="42" t="s">
        <v>1023</v>
      </c>
      <c r="BQ1129" s="34"/>
    </row>
    <row r="1130" spans="1:69" x14ac:dyDescent="0.25">
      <c r="A1130" s="32">
        <f t="shared" si="108"/>
        <v>1128</v>
      </c>
      <c r="B1130" s="1" t="s">
        <v>36</v>
      </c>
      <c r="C1130" s="1">
        <v>19249</v>
      </c>
      <c r="D1130" s="1">
        <v>19249</v>
      </c>
      <c r="E1130" s="1" t="s">
        <v>946</v>
      </c>
      <c r="F1130" s="34" t="s">
        <v>1365</v>
      </c>
      <c r="G1130" s="34" t="s">
        <v>123</v>
      </c>
      <c r="H1130" s="30">
        <v>45212</v>
      </c>
      <c r="I1130" s="30" t="s">
        <v>39</v>
      </c>
      <c r="J1130" s="30" t="s">
        <v>39</v>
      </c>
      <c r="K1130" s="42">
        <f t="shared" ca="1" si="103"/>
        <v>90</v>
      </c>
      <c r="L1130" s="44" t="str">
        <f t="shared" si="104"/>
        <v>Billable</v>
      </c>
      <c r="M1130" s="34" t="s">
        <v>124</v>
      </c>
      <c r="N1130" s="1" t="s">
        <v>41</v>
      </c>
      <c r="O1130" s="1" t="s">
        <v>42</v>
      </c>
      <c r="P1130" s="1"/>
      <c r="Q1130" s="1"/>
      <c r="R1130" s="1" t="s">
        <v>43</v>
      </c>
      <c r="S1130" s="33" t="s">
        <v>366</v>
      </c>
      <c r="T1130" s="47" t="s">
        <v>965</v>
      </c>
      <c r="U1130" s="47" t="s">
        <v>20</v>
      </c>
      <c r="V1130" s="47" t="s">
        <v>20</v>
      </c>
      <c r="W1130" s="47" t="s">
        <v>965</v>
      </c>
      <c r="X1130" s="47" t="s">
        <v>965</v>
      </c>
      <c r="Y1130" s="47" t="s">
        <v>965</v>
      </c>
      <c r="Z1130" s="47" t="s">
        <v>965</v>
      </c>
      <c r="AA1130" s="47" t="s">
        <v>965</v>
      </c>
      <c r="AB1130" s="47" t="s">
        <v>20</v>
      </c>
      <c r="AC1130" s="47" t="s">
        <v>20</v>
      </c>
      <c r="AD1130" s="47" t="s">
        <v>965</v>
      </c>
      <c r="AE1130" s="47" t="s">
        <v>965</v>
      </c>
      <c r="AF1130" s="47" t="s">
        <v>965</v>
      </c>
      <c r="AG1130" s="47" t="s">
        <v>965</v>
      </c>
      <c r="AH1130" s="47" t="s">
        <v>965</v>
      </c>
      <c r="AI1130" s="47" t="s">
        <v>20</v>
      </c>
      <c r="AJ1130" s="47" t="s">
        <v>20</v>
      </c>
      <c r="AK1130" s="47" t="s">
        <v>965</v>
      </c>
      <c r="AL1130" s="47" t="s">
        <v>965</v>
      </c>
      <c r="AM1130" s="47" t="s">
        <v>965</v>
      </c>
      <c r="AN1130" s="47" t="s">
        <v>965</v>
      </c>
      <c r="AO1130" s="47" t="s">
        <v>965</v>
      </c>
      <c r="AP1130" s="47" t="s">
        <v>20</v>
      </c>
      <c r="AQ1130" s="47" t="s">
        <v>20</v>
      </c>
      <c r="AR1130" s="47" t="s">
        <v>20</v>
      </c>
      <c r="AS1130" s="47" t="s">
        <v>965</v>
      </c>
      <c r="AT1130" s="47" t="s">
        <v>965</v>
      </c>
      <c r="AU1130" s="47" t="s">
        <v>965</v>
      </c>
      <c r="AV1130" s="47" t="s">
        <v>965</v>
      </c>
      <c r="AW1130" s="47" t="s">
        <v>20</v>
      </c>
      <c r="AX1130" s="47" t="s">
        <v>20</v>
      </c>
      <c r="AY1130" s="42">
        <f>COUNTIFS($T1130:$AX1130,"P")</f>
        <v>20</v>
      </c>
      <c r="AZ1130" s="42">
        <f>COUNTIFS($T1130:$AX1130,"HD")/2</f>
        <v>0</v>
      </c>
      <c r="BA1130" s="42">
        <f>COUNTIFS($T1130:$AX1130,"DO")</f>
        <v>11</v>
      </c>
      <c r="BB1130" s="1">
        <f>COUNTIFS($T1130:$AX1130,"UPL")</f>
        <v>0</v>
      </c>
      <c r="BC1130" s="42">
        <f>COUNTIFS($T1130:$AX1130,"LWP")</f>
        <v>0</v>
      </c>
      <c r="BD1130" s="42">
        <f>SUM(COUNTIFS($T1130:$AX1130,{"PAT","MAT"}))</f>
        <v>0</v>
      </c>
      <c r="BE1130" s="42">
        <f>COUNTIFS($T1130:$AX1130,"HO")</f>
        <v>0</v>
      </c>
      <c r="BF1130" s="42">
        <f>COUNTIFS($T1130:$AX1130,"NA")</f>
        <v>0</v>
      </c>
      <c r="BG1130" s="42">
        <f>COUNTIFS($T1130:$AX1130,"PL")</f>
        <v>0</v>
      </c>
      <c r="BH1130" s="42">
        <f>COUNTIFS($T1130:$AX1130,"CL")</f>
        <v>0</v>
      </c>
      <c r="BI1130" s="42">
        <f>COUNTIFS($T1130:$AX1130,"BL")</f>
        <v>0</v>
      </c>
      <c r="BJ1130" s="42">
        <f>COUNTIFS($T1130:$AX1130,"CO")</f>
        <v>0</v>
      </c>
      <c r="BK1130" s="42">
        <f t="shared" si="105"/>
        <v>0</v>
      </c>
      <c r="BL1130" s="42">
        <f t="shared" si="106"/>
        <v>1</v>
      </c>
      <c r="BM1130" s="42">
        <f t="shared" si="107"/>
        <v>1</v>
      </c>
      <c r="BN1130" s="42">
        <f>SUM(AY1130:BJ1130)+SUM(COUNTIFS(Q1130:AX1130,{"TERM","RESIGNED"}))</f>
        <v>31</v>
      </c>
      <c r="BO1130" s="1" t="s">
        <v>45</v>
      </c>
      <c r="BP1130" s="42" t="s">
        <v>1023</v>
      </c>
      <c r="BQ1130" s="34"/>
    </row>
    <row r="1131" spans="1:69" x14ac:dyDescent="0.25">
      <c r="A1131" s="32">
        <f t="shared" si="108"/>
        <v>1129</v>
      </c>
      <c r="B1131" s="1" t="s">
        <v>36</v>
      </c>
      <c r="C1131" s="1">
        <v>19259</v>
      </c>
      <c r="D1131" s="1">
        <v>19259</v>
      </c>
      <c r="E1131" s="1" t="s">
        <v>945</v>
      </c>
      <c r="F1131" s="34" t="s">
        <v>1366</v>
      </c>
      <c r="G1131" s="34" t="s">
        <v>162</v>
      </c>
      <c r="H1131" s="30">
        <v>45212</v>
      </c>
      <c r="I1131" s="30" t="s">
        <v>39</v>
      </c>
      <c r="J1131" s="30" t="s">
        <v>39</v>
      </c>
      <c r="K1131" s="42">
        <f t="shared" ca="1" si="103"/>
        <v>90</v>
      </c>
      <c r="L1131" s="44" t="str">
        <f t="shared" si="104"/>
        <v>Billable</v>
      </c>
      <c r="M1131" s="34" t="s">
        <v>124</v>
      </c>
      <c r="N1131" s="1" t="s">
        <v>41</v>
      </c>
      <c r="O1131" s="1" t="s">
        <v>42</v>
      </c>
      <c r="P1131" s="1"/>
      <c r="Q1131" s="1"/>
      <c r="R1131" s="1" t="s">
        <v>43</v>
      </c>
      <c r="S1131" s="33" t="s">
        <v>165</v>
      </c>
      <c r="T1131" s="47" t="s">
        <v>965</v>
      </c>
      <c r="U1131" s="47" t="s">
        <v>20</v>
      </c>
      <c r="V1131" s="47" t="s">
        <v>20</v>
      </c>
      <c r="W1131" s="47" t="s">
        <v>965</v>
      </c>
      <c r="X1131" s="47" t="s">
        <v>965</v>
      </c>
      <c r="Y1131" s="47" t="s">
        <v>965</v>
      </c>
      <c r="Z1131" s="47" t="s">
        <v>965</v>
      </c>
      <c r="AA1131" s="47" t="s">
        <v>965</v>
      </c>
      <c r="AB1131" s="47" t="s">
        <v>20</v>
      </c>
      <c r="AC1131" s="47" t="s">
        <v>20</v>
      </c>
      <c r="AD1131" s="47" t="s">
        <v>965</v>
      </c>
      <c r="AE1131" s="47" t="s">
        <v>965</v>
      </c>
      <c r="AF1131" s="47" t="s">
        <v>965</v>
      </c>
      <c r="AG1131" s="47" t="s">
        <v>965</v>
      </c>
      <c r="AH1131" s="47" t="s">
        <v>965</v>
      </c>
      <c r="AI1131" s="47" t="s">
        <v>20</v>
      </c>
      <c r="AJ1131" s="47" t="s">
        <v>20</v>
      </c>
      <c r="AK1131" s="47" t="s">
        <v>965</v>
      </c>
      <c r="AL1131" s="47" t="s">
        <v>965</v>
      </c>
      <c r="AM1131" s="47" t="s">
        <v>965</v>
      </c>
      <c r="AN1131" s="47" t="s">
        <v>965</v>
      </c>
      <c r="AO1131" s="47" t="s">
        <v>965</v>
      </c>
      <c r="AP1131" s="47" t="s">
        <v>20</v>
      </c>
      <c r="AQ1131" s="47" t="s">
        <v>20</v>
      </c>
      <c r="AR1131" s="47" t="s">
        <v>20</v>
      </c>
      <c r="AS1131" s="47" t="s">
        <v>965</v>
      </c>
      <c r="AT1131" s="47" t="s">
        <v>965</v>
      </c>
      <c r="AU1131" s="47" t="s">
        <v>965</v>
      </c>
      <c r="AV1131" s="47" t="s">
        <v>965</v>
      </c>
      <c r="AW1131" s="47" t="s">
        <v>20</v>
      </c>
      <c r="AX1131" s="47" t="s">
        <v>20</v>
      </c>
      <c r="AY1131" s="42">
        <f>COUNTIFS($T1131:$AX1131,"P")</f>
        <v>20</v>
      </c>
      <c r="AZ1131" s="42">
        <f>COUNTIFS($T1131:$AX1131,"HD")/2</f>
        <v>0</v>
      </c>
      <c r="BA1131" s="42">
        <f>COUNTIFS($T1131:$AX1131,"DO")</f>
        <v>11</v>
      </c>
      <c r="BB1131" s="1">
        <f>COUNTIFS($T1131:$AX1131,"UPL")</f>
        <v>0</v>
      </c>
      <c r="BC1131" s="42">
        <f>COUNTIFS($T1131:$AX1131,"LWP")</f>
        <v>0</v>
      </c>
      <c r="BD1131" s="42">
        <f>SUM(COUNTIFS($T1131:$AX1131,{"PAT","MAT"}))</f>
        <v>0</v>
      </c>
      <c r="BE1131" s="42">
        <f>COUNTIFS($T1131:$AX1131,"HO")</f>
        <v>0</v>
      </c>
      <c r="BF1131" s="42">
        <f>COUNTIFS($T1131:$AX1131,"NA")</f>
        <v>0</v>
      </c>
      <c r="BG1131" s="42">
        <f>COUNTIFS($T1131:$AX1131,"PL")</f>
        <v>0</v>
      </c>
      <c r="BH1131" s="42">
        <f>COUNTIFS($T1131:$AX1131,"CL")</f>
        <v>0</v>
      </c>
      <c r="BI1131" s="42">
        <f>COUNTIFS($T1131:$AX1131,"BL")</f>
        <v>0</v>
      </c>
      <c r="BJ1131" s="42">
        <f>COUNTIFS($T1131:$AX1131,"CO")</f>
        <v>0</v>
      </c>
      <c r="BK1131" s="42">
        <f t="shared" si="105"/>
        <v>0</v>
      </c>
      <c r="BL1131" s="42">
        <f t="shared" si="106"/>
        <v>1</v>
      </c>
      <c r="BM1131" s="42">
        <f t="shared" si="107"/>
        <v>1</v>
      </c>
      <c r="BN1131" s="42">
        <f>SUM(AY1131:BJ1131)+SUM(COUNTIFS(Q1131:AX1131,{"TERM","RESIGNED"}))</f>
        <v>31</v>
      </c>
      <c r="BO1131" s="1" t="s">
        <v>45</v>
      </c>
      <c r="BP1131" s="42" t="s">
        <v>1020</v>
      </c>
      <c r="BQ1131" s="34"/>
    </row>
    <row r="1132" spans="1:69" x14ac:dyDescent="0.25">
      <c r="A1132" s="32">
        <f t="shared" si="108"/>
        <v>1130</v>
      </c>
      <c r="B1132" s="1" t="s">
        <v>36</v>
      </c>
      <c r="C1132" s="1">
        <v>19260</v>
      </c>
      <c r="D1132" s="1">
        <v>19260</v>
      </c>
      <c r="E1132" s="1" t="s">
        <v>946</v>
      </c>
      <c r="F1132" s="34" t="s">
        <v>1367</v>
      </c>
      <c r="G1132" s="34" t="s">
        <v>162</v>
      </c>
      <c r="H1132" s="30">
        <v>45212</v>
      </c>
      <c r="I1132" s="30" t="s">
        <v>39</v>
      </c>
      <c r="J1132" s="30" t="s">
        <v>39</v>
      </c>
      <c r="K1132" s="42">
        <f t="shared" ca="1" si="103"/>
        <v>90</v>
      </c>
      <c r="L1132" s="44" t="str">
        <f t="shared" si="104"/>
        <v>Billable</v>
      </c>
      <c r="M1132" s="34" t="s">
        <v>124</v>
      </c>
      <c r="N1132" s="1" t="s">
        <v>41</v>
      </c>
      <c r="O1132" s="1" t="s">
        <v>42</v>
      </c>
      <c r="P1132" s="1"/>
      <c r="Q1132" s="1"/>
      <c r="R1132" s="1" t="s">
        <v>43</v>
      </c>
      <c r="S1132" s="33" t="s">
        <v>165</v>
      </c>
      <c r="T1132" s="47" t="s">
        <v>965</v>
      </c>
      <c r="U1132" s="47" t="s">
        <v>20</v>
      </c>
      <c r="V1132" s="47" t="s">
        <v>20</v>
      </c>
      <c r="W1132" s="47" t="s">
        <v>965</v>
      </c>
      <c r="X1132" s="47" t="s">
        <v>965</v>
      </c>
      <c r="Y1132" s="47" t="s">
        <v>22</v>
      </c>
      <c r="Z1132" s="47" t="s">
        <v>21</v>
      </c>
      <c r="AA1132" s="47" t="s">
        <v>965</v>
      </c>
      <c r="AB1132" s="47" t="s">
        <v>20</v>
      </c>
      <c r="AC1132" s="47" t="s">
        <v>20</v>
      </c>
      <c r="AD1132" s="47" t="s">
        <v>965</v>
      </c>
      <c r="AE1132" s="47" t="s">
        <v>965</v>
      </c>
      <c r="AF1132" s="47" t="s">
        <v>965</v>
      </c>
      <c r="AG1132" s="47" t="s">
        <v>965</v>
      </c>
      <c r="AH1132" s="47" t="s">
        <v>965</v>
      </c>
      <c r="AI1132" s="47" t="s">
        <v>20</v>
      </c>
      <c r="AJ1132" s="47" t="s">
        <v>20</v>
      </c>
      <c r="AK1132" s="47" t="s">
        <v>965</v>
      </c>
      <c r="AL1132" s="47" t="s">
        <v>965</v>
      </c>
      <c r="AM1132" s="47" t="s">
        <v>965</v>
      </c>
      <c r="AN1132" s="47" t="s">
        <v>965</v>
      </c>
      <c r="AO1132" s="47" t="s">
        <v>21</v>
      </c>
      <c r="AP1132" s="47" t="s">
        <v>20</v>
      </c>
      <c r="AQ1132" s="47" t="s">
        <v>20</v>
      </c>
      <c r="AR1132" s="47" t="s">
        <v>20</v>
      </c>
      <c r="AS1132" s="47" t="s">
        <v>21</v>
      </c>
      <c r="AT1132" s="47" t="s">
        <v>21</v>
      </c>
      <c r="AU1132" s="47" t="s">
        <v>21</v>
      </c>
      <c r="AV1132" s="47" t="s">
        <v>21</v>
      </c>
      <c r="AW1132" s="47" t="s">
        <v>20</v>
      </c>
      <c r="AX1132" s="47" t="s">
        <v>20</v>
      </c>
      <c r="AY1132" s="42">
        <f>COUNTIFS($T1132:$AX1132,"P")</f>
        <v>13</v>
      </c>
      <c r="AZ1132" s="42">
        <f>COUNTIFS($T1132:$AX1132,"HD")/2</f>
        <v>0</v>
      </c>
      <c r="BA1132" s="42">
        <f>COUNTIFS($T1132:$AX1132,"DO")</f>
        <v>11</v>
      </c>
      <c r="BB1132" s="1">
        <f>COUNTIFS($T1132:$AX1132,"UPL")</f>
        <v>6</v>
      </c>
      <c r="BC1132" s="42">
        <f>COUNTIFS($T1132:$AX1132,"LWP")</f>
        <v>1</v>
      </c>
      <c r="BD1132" s="42">
        <f>SUM(COUNTIFS($T1132:$AX1132,{"PAT","MAT"}))</f>
        <v>0</v>
      </c>
      <c r="BE1132" s="42">
        <f>COUNTIFS($T1132:$AX1132,"HO")</f>
        <v>0</v>
      </c>
      <c r="BF1132" s="42">
        <f>COUNTIFS($T1132:$AX1132,"NA")</f>
        <v>0</v>
      </c>
      <c r="BG1132" s="42">
        <f>COUNTIFS($T1132:$AX1132,"PL")</f>
        <v>0</v>
      </c>
      <c r="BH1132" s="42">
        <f>COUNTIFS($T1132:$AX1132,"CL")</f>
        <v>0</v>
      </c>
      <c r="BI1132" s="42">
        <f>COUNTIFS($T1132:$AX1132,"BL")</f>
        <v>0</v>
      </c>
      <c r="BJ1132" s="42">
        <f>COUNTIFS($T1132:$AX1132,"CO")</f>
        <v>0</v>
      </c>
      <c r="BK1132" s="42">
        <f t="shared" si="105"/>
        <v>0</v>
      </c>
      <c r="BL1132" s="42">
        <f t="shared" si="106"/>
        <v>0</v>
      </c>
      <c r="BM1132" s="42">
        <f t="shared" si="107"/>
        <v>1</v>
      </c>
      <c r="BN1132" s="42">
        <f>SUM(AY1132:BJ1132)+SUM(COUNTIFS(Q1132:AX1132,{"TERM","RESIGNED"}))</f>
        <v>31</v>
      </c>
      <c r="BO1132" s="1" t="s">
        <v>45</v>
      </c>
      <c r="BP1132" s="42" t="s">
        <v>1020</v>
      </c>
      <c r="BQ1132" s="34"/>
    </row>
    <row r="1133" spans="1:69" x14ac:dyDescent="0.25">
      <c r="A1133" s="32">
        <f t="shared" si="108"/>
        <v>1131</v>
      </c>
      <c r="B1133" s="1" t="s">
        <v>36</v>
      </c>
      <c r="C1133" s="1">
        <v>19261</v>
      </c>
      <c r="D1133" s="1">
        <v>19261</v>
      </c>
      <c r="E1133" s="1" t="s">
        <v>946</v>
      </c>
      <c r="F1133" s="34" t="s">
        <v>1368</v>
      </c>
      <c r="G1133" s="34" t="s">
        <v>162</v>
      </c>
      <c r="H1133" s="30">
        <v>45212</v>
      </c>
      <c r="I1133" s="30" t="s">
        <v>39</v>
      </c>
      <c r="J1133" s="30" t="s">
        <v>39</v>
      </c>
      <c r="K1133" s="42">
        <f t="shared" ca="1" si="103"/>
        <v>90</v>
      </c>
      <c r="L1133" s="44" t="str">
        <f t="shared" si="104"/>
        <v>Billable</v>
      </c>
      <c r="M1133" s="34" t="s">
        <v>124</v>
      </c>
      <c r="N1133" s="1" t="s">
        <v>41</v>
      </c>
      <c r="O1133" s="1" t="s">
        <v>42</v>
      </c>
      <c r="P1133" s="1"/>
      <c r="Q1133" s="1"/>
      <c r="R1133" s="1" t="s">
        <v>43</v>
      </c>
      <c r="S1133" s="33" t="s">
        <v>165</v>
      </c>
      <c r="T1133" s="47" t="s">
        <v>965</v>
      </c>
      <c r="U1133" s="47" t="s">
        <v>20</v>
      </c>
      <c r="V1133" s="47" t="s">
        <v>20</v>
      </c>
      <c r="W1133" s="47" t="s">
        <v>966</v>
      </c>
      <c r="X1133" s="47" t="s">
        <v>965</v>
      </c>
      <c r="Y1133" s="47" t="s">
        <v>965</v>
      </c>
      <c r="Z1133" s="47" t="s">
        <v>965</v>
      </c>
      <c r="AA1133" s="47" t="s">
        <v>965</v>
      </c>
      <c r="AB1133" s="47" t="s">
        <v>20</v>
      </c>
      <c r="AC1133" s="47" t="s">
        <v>20</v>
      </c>
      <c r="AD1133" s="47" t="s">
        <v>965</v>
      </c>
      <c r="AE1133" s="47" t="s">
        <v>966</v>
      </c>
      <c r="AF1133" s="47" t="s">
        <v>22</v>
      </c>
      <c r="AG1133" s="47" t="s">
        <v>22</v>
      </c>
      <c r="AH1133" s="47" t="s">
        <v>22</v>
      </c>
      <c r="AI1133" s="47" t="s">
        <v>20</v>
      </c>
      <c r="AJ1133" s="47" t="s">
        <v>20</v>
      </c>
      <c r="AK1133" s="47" t="s">
        <v>22</v>
      </c>
      <c r="AL1133" s="47" t="s">
        <v>965</v>
      </c>
      <c r="AM1133" s="47" t="s">
        <v>965</v>
      </c>
      <c r="AN1133" s="47" t="s">
        <v>965</v>
      </c>
      <c r="AO1133" s="47" t="s">
        <v>965</v>
      </c>
      <c r="AP1133" s="47" t="s">
        <v>20</v>
      </c>
      <c r="AQ1133" s="47" t="s">
        <v>20</v>
      </c>
      <c r="AR1133" s="47" t="s">
        <v>20</v>
      </c>
      <c r="AS1133" s="47" t="s">
        <v>965</v>
      </c>
      <c r="AT1133" s="47" t="s">
        <v>965</v>
      </c>
      <c r="AU1133" s="47" t="s">
        <v>965</v>
      </c>
      <c r="AV1133" s="47" t="s">
        <v>965</v>
      </c>
      <c r="AW1133" s="47" t="s">
        <v>20</v>
      </c>
      <c r="AX1133" s="47" t="s">
        <v>20</v>
      </c>
      <c r="AY1133" s="42">
        <f>COUNTIFS($T1133:$AX1133,"P")</f>
        <v>14</v>
      </c>
      <c r="AZ1133" s="42">
        <f>COUNTIFS($T1133:$AX1133,"HD")/2</f>
        <v>1</v>
      </c>
      <c r="BA1133" s="42">
        <f>COUNTIFS($T1133:$AX1133,"DO")</f>
        <v>11</v>
      </c>
      <c r="BB1133" s="1">
        <f>COUNTIFS($T1133:$AX1133,"UPL")</f>
        <v>0</v>
      </c>
      <c r="BC1133" s="42">
        <f>COUNTIFS($T1133:$AX1133,"LWP")</f>
        <v>4</v>
      </c>
      <c r="BD1133" s="42">
        <f>SUM(COUNTIFS($T1133:$AX1133,{"PAT","MAT"}))</f>
        <v>0</v>
      </c>
      <c r="BE1133" s="42">
        <f>COUNTIFS($T1133:$AX1133,"HO")</f>
        <v>0</v>
      </c>
      <c r="BF1133" s="42">
        <f>COUNTIFS($T1133:$AX1133,"NA")</f>
        <v>0</v>
      </c>
      <c r="BG1133" s="42">
        <f>COUNTIFS($T1133:$AX1133,"PL")</f>
        <v>0</v>
      </c>
      <c r="BH1133" s="42">
        <f>COUNTIFS($T1133:$AX1133,"CL")</f>
        <v>0</v>
      </c>
      <c r="BI1133" s="42">
        <f>COUNTIFS($T1133:$AX1133,"BL")</f>
        <v>0</v>
      </c>
      <c r="BJ1133" s="42">
        <f>COUNTIFS($T1133:$AX1133,"CO")</f>
        <v>0</v>
      </c>
      <c r="BK1133" s="42">
        <f t="shared" si="105"/>
        <v>0</v>
      </c>
      <c r="BL1133" s="42">
        <f t="shared" si="106"/>
        <v>0</v>
      </c>
      <c r="BM1133" s="42">
        <f t="shared" si="107"/>
        <v>1</v>
      </c>
      <c r="BN1133" s="42">
        <f>SUM(AY1133:BJ1133)+SUM(COUNTIFS(Q1133:AX1133,{"TERM","RESIGNED"}))</f>
        <v>30</v>
      </c>
      <c r="BO1133" s="1" t="s">
        <v>45</v>
      </c>
      <c r="BP1133" s="42" t="s">
        <v>1020</v>
      </c>
      <c r="BQ1133" s="34"/>
    </row>
    <row r="1134" spans="1:69" x14ac:dyDescent="0.25">
      <c r="A1134" s="32">
        <f t="shared" si="108"/>
        <v>1132</v>
      </c>
      <c r="B1134" s="1" t="s">
        <v>36</v>
      </c>
      <c r="C1134" s="1">
        <v>19262</v>
      </c>
      <c r="D1134" s="1">
        <v>19262</v>
      </c>
      <c r="E1134" s="1" t="s">
        <v>946</v>
      </c>
      <c r="F1134" s="34" t="s">
        <v>1369</v>
      </c>
      <c r="G1134" s="34" t="s">
        <v>162</v>
      </c>
      <c r="H1134" s="30">
        <v>45212</v>
      </c>
      <c r="I1134" s="30" t="s">
        <v>39</v>
      </c>
      <c r="J1134" s="30" t="s">
        <v>39</v>
      </c>
      <c r="K1134" s="42">
        <f t="shared" ca="1" si="103"/>
        <v>90</v>
      </c>
      <c r="L1134" s="44" t="str">
        <f t="shared" si="104"/>
        <v>Billable</v>
      </c>
      <c r="M1134" s="34" t="s">
        <v>124</v>
      </c>
      <c r="N1134" s="1" t="s">
        <v>41</v>
      </c>
      <c r="O1134" s="1" t="s">
        <v>42</v>
      </c>
      <c r="P1134" s="1"/>
      <c r="Q1134" s="1"/>
      <c r="R1134" s="1" t="s">
        <v>43</v>
      </c>
      <c r="S1134" s="33" t="s">
        <v>163</v>
      </c>
      <c r="T1134" s="47" t="s">
        <v>965</v>
      </c>
      <c r="U1134" s="47" t="s">
        <v>20</v>
      </c>
      <c r="V1134" s="47" t="s">
        <v>20</v>
      </c>
      <c r="W1134" s="47" t="s">
        <v>965</v>
      </c>
      <c r="X1134" s="47" t="s">
        <v>965</v>
      </c>
      <c r="Y1134" s="47" t="s">
        <v>965</v>
      </c>
      <c r="Z1134" s="47" t="s">
        <v>965</v>
      </c>
      <c r="AA1134" s="47" t="s">
        <v>965</v>
      </c>
      <c r="AB1134" s="47" t="s">
        <v>20</v>
      </c>
      <c r="AC1134" s="47" t="s">
        <v>20</v>
      </c>
      <c r="AD1134" s="47" t="s">
        <v>965</v>
      </c>
      <c r="AE1134" s="47" t="s">
        <v>965</v>
      </c>
      <c r="AF1134" s="47" t="s">
        <v>965</v>
      </c>
      <c r="AG1134" s="47" t="s">
        <v>965</v>
      </c>
      <c r="AH1134" s="47" t="s">
        <v>965</v>
      </c>
      <c r="AI1134" s="47" t="s">
        <v>20</v>
      </c>
      <c r="AJ1134" s="47" t="s">
        <v>20</v>
      </c>
      <c r="AK1134" s="47" t="s">
        <v>965</v>
      </c>
      <c r="AL1134" s="47" t="s">
        <v>965</v>
      </c>
      <c r="AM1134" s="47" t="s">
        <v>965</v>
      </c>
      <c r="AN1134" s="47" t="s">
        <v>965</v>
      </c>
      <c r="AO1134" s="47" t="s">
        <v>965</v>
      </c>
      <c r="AP1134" s="47" t="s">
        <v>20</v>
      </c>
      <c r="AQ1134" s="47" t="s">
        <v>20</v>
      </c>
      <c r="AR1134" s="47" t="s">
        <v>20</v>
      </c>
      <c r="AS1134" s="47" t="s">
        <v>965</v>
      </c>
      <c r="AT1134" s="47" t="s">
        <v>965</v>
      </c>
      <c r="AU1134" s="47" t="s">
        <v>965</v>
      </c>
      <c r="AV1134" s="47" t="s">
        <v>965</v>
      </c>
      <c r="AW1134" s="47" t="s">
        <v>20</v>
      </c>
      <c r="AX1134" s="47" t="s">
        <v>20</v>
      </c>
      <c r="AY1134" s="42">
        <f>COUNTIFS($T1134:$AX1134,"P")</f>
        <v>20</v>
      </c>
      <c r="AZ1134" s="42">
        <f>COUNTIFS($T1134:$AX1134,"HD")/2</f>
        <v>0</v>
      </c>
      <c r="BA1134" s="42">
        <f>COUNTIFS($T1134:$AX1134,"DO")</f>
        <v>11</v>
      </c>
      <c r="BB1134" s="1">
        <f>COUNTIFS($T1134:$AX1134,"UPL")</f>
        <v>0</v>
      </c>
      <c r="BC1134" s="42">
        <f>COUNTIFS($T1134:$AX1134,"LWP")</f>
        <v>0</v>
      </c>
      <c r="BD1134" s="42">
        <f>SUM(COUNTIFS($T1134:$AX1134,{"PAT","MAT"}))</f>
        <v>0</v>
      </c>
      <c r="BE1134" s="42">
        <f>COUNTIFS($T1134:$AX1134,"HO")</f>
        <v>0</v>
      </c>
      <c r="BF1134" s="42">
        <f>COUNTIFS($T1134:$AX1134,"NA")</f>
        <v>0</v>
      </c>
      <c r="BG1134" s="42">
        <f>COUNTIFS($T1134:$AX1134,"PL")</f>
        <v>0</v>
      </c>
      <c r="BH1134" s="42">
        <f>COUNTIFS($T1134:$AX1134,"CL")</f>
        <v>0</v>
      </c>
      <c r="BI1134" s="42">
        <f>COUNTIFS($T1134:$AX1134,"BL")</f>
        <v>0</v>
      </c>
      <c r="BJ1134" s="42">
        <f>COUNTIFS($T1134:$AX1134,"CO")</f>
        <v>0</v>
      </c>
      <c r="BK1134" s="42">
        <f t="shared" si="105"/>
        <v>0</v>
      </c>
      <c r="BL1134" s="42">
        <f t="shared" si="106"/>
        <v>1</v>
      </c>
      <c r="BM1134" s="42">
        <f t="shared" si="107"/>
        <v>1</v>
      </c>
      <c r="BN1134" s="42">
        <f>SUM(AY1134:BJ1134)+SUM(COUNTIFS(Q1134:AX1134,{"TERM","RESIGNED"}))</f>
        <v>31</v>
      </c>
      <c r="BO1134" s="1" t="s">
        <v>45</v>
      </c>
      <c r="BP1134" s="42" t="s">
        <v>1020</v>
      </c>
      <c r="BQ1134" s="34"/>
    </row>
    <row r="1135" spans="1:69" x14ac:dyDescent="0.25">
      <c r="A1135" s="32">
        <f t="shared" si="108"/>
        <v>1133</v>
      </c>
      <c r="B1135" s="1" t="s">
        <v>36</v>
      </c>
      <c r="C1135" s="1">
        <v>19263</v>
      </c>
      <c r="D1135" s="1">
        <v>19263</v>
      </c>
      <c r="E1135" s="1" t="s">
        <v>946</v>
      </c>
      <c r="F1135" s="34" t="s">
        <v>1370</v>
      </c>
      <c r="G1135" s="34" t="s">
        <v>123</v>
      </c>
      <c r="H1135" s="30">
        <v>45212</v>
      </c>
      <c r="I1135" s="30" t="s">
        <v>39</v>
      </c>
      <c r="J1135" s="30" t="s">
        <v>39</v>
      </c>
      <c r="K1135" s="42">
        <f t="shared" ca="1" si="103"/>
        <v>90</v>
      </c>
      <c r="L1135" s="44" t="str">
        <f t="shared" si="104"/>
        <v>Billable</v>
      </c>
      <c r="M1135" s="34" t="s">
        <v>124</v>
      </c>
      <c r="N1135" s="1" t="s">
        <v>41</v>
      </c>
      <c r="O1135" s="1" t="s">
        <v>42</v>
      </c>
      <c r="P1135" s="1"/>
      <c r="Q1135" s="1"/>
      <c r="R1135" s="1" t="s">
        <v>43</v>
      </c>
      <c r="S1135" s="33" t="s">
        <v>366</v>
      </c>
      <c r="T1135" s="47" t="s">
        <v>965</v>
      </c>
      <c r="U1135" s="47" t="s">
        <v>20</v>
      </c>
      <c r="V1135" s="47" t="s">
        <v>20</v>
      </c>
      <c r="W1135" s="47" t="s">
        <v>965</v>
      </c>
      <c r="X1135" s="47" t="s">
        <v>965</v>
      </c>
      <c r="Y1135" s="47" t="s">
        <v>965</v>
      </c>
      <c r="Z1135" s="47" t="s">
        <v>22</v>
      </c>
      <c r="AA1135" s="47" t="s">
        <v>22</v>
      </c>
      <c r="AB1135" s="47" t="s">
        <v>20</v>
      </c>
      <c r="AC1135" s="47" t="s">
        <v>20</v>
      </c>
      <c r="AD1135" s="47" t="s">
        <v>965</v>
      </c>
      <c r="AE1135" s="47" t="s">
        <v>965</v>
      </c>
      <c r="AF1135" s="47" t="s">
        <v>965</v>
      </c>
      <c r="AG1135" s="47" t="s">
        <v>965</v>
      </c>
      <c r="AH1135" s="47" t="s">
        <v>965</v>
      </c>
      <c r="AI1135" s="47" t="s">
        <v>20</v>
      </c>
      <c r="AJ1135" s="47" t="s">
        <v>20</v>
      </c>
      <c r="AK1135" s="47" t="s">
        <v>965</v>
      </c>
      <c r="AL1135" s="47" t="s">
        <v>21</v>
      </c>
      <c r="AM1135" s="47" t="s">
        <v>965</v>
      </c>
      <c r="AN1135" s="47" t="s">
        <v>965</v>
      </c>
      <c r="AO1135" s="47" t="s">
        <v>965</v>
      </c>
      <c r="AP1135" s="47" t="s">
        <v>20</v>
      </c>
      <c r="AQ1135" s="47" t="s">
        <v>20</v>
      </c>
      <c r="AR1135" s="47" t="s">
        <v>20</v>
      </c>
      <c r="AS1135" s="47" t="s">
        <v>965</v>
      </c>
      <c r="AT1135" s="47" t="s">
        <v>965</v>
      </c>
      <c r="AU1135" s="47" t="s">
        <v>965</v>
      </c>
      <c r="AV1135" s="47" t="s">
        <v>965</v>
      </c>
      <c r="AW1135" s="47" t="s">
        <v>20</v>
      </c>
      <c r="AX1135" s="47" t="s">
        <v>20</v>
      </c>
      <c r="AY1135" s="42">
        <f>COUNTIFS($T1135:$AX1135,"P")</f>
        <v>17</v>
      </c>
      <c r="AZ1135" s="42">
        <f>COUNTIFS($T1135:$AX1135,"HD")/2</f>
        <v>0</v>
      </c>
      <c r="BA1135" s="42">
        <f>COUNTIFS($T1135:$AX1135,"DO")</f>
        <v>11</v>
      </c>
      <c r="BB1135" s="1">
        <f>COUNTIFS($T1135:$AX1135,"UPL")</f>
        <v>1</v>
      </c>
      <c r="BC1135" s="42">
        <f>COUNTIFS($T1135:$AX1135,"LWP")</f>
        <v>2</v>
      </c>
      <c r="BD1135" s="42">
        <f>SUM(COUNTIFS($T1135:$AX1135,{"PAT","MAT"}))</f>
        <v>0</v>
      </c>
      <c r="BE1135" s="42">
        <f>COUNTIFS($T1135:$AX1135,"HO")</f>
        <v>0</v>
      </c>
      <c r="BF1135" s="42">
        <f>COUNTIFS($T1135:$AX1135,"NA")</f>
        <v>0</v>
      </c>
      <c r="BG1135" s="42">
        <f>COUNTIFS($T1135:$AX1135,"PL")</f>
        <v>0</v>
      </c>
      <c r="BH1135" s="42">
        <f>COUNTIFS($T1135:$AX1135,"CL")</f>
        <v>0</v>
      </c>
      <c r="BI1135" s="42">
        <f>COUNTIFS($T1135:$AX1135,"BL")</f>
        <v>0</v>
      </c>
      <c r="BJ1135" s="42">
        <f>COUNTIFS($T1135:$AX1135,"CO")</f>
        <v>0</v>
      </c>
      <c r="BK1135" s="42">
        <f t="shared" si="105"/>
        <v>0</v>
      </c>
      <c r="BL1135" s="42">
        <f t="shared" si="106"/>
        <v>1</v>
      </c>
      <c r="BM1135" s="42">
        <f t="shared" si="107"/>
        <v>1</v>
      </c>
      <c r="BN1135" s="42">
        <f>SUM(AY1135:BJ1135)+SUM(COUNTIFS(Q1135:AX1135,{"TERM","RESIGNED"}))</f>
        <v>31</v>
      </c>
      <c r="BO1135" s="1" t="s">
        <v>45</v>
      </c>
      <c r="BP1135" s="42" t="s">
        <v>1023</v>
      </c>
      <c r="BQ1135" s="34"/>
    </row>
    <row r="1136" spans="1:69" x14ac:dyDescent="0.25">
      <c r="A1136" s="32">
        <f t="shared" si="108"/>
        <v>1134</v>
      </c>
      <c r="B1136" s="1" t="s">
        <v>36</v>
      </c>
      <c r="C1136" s="1">
        <v>19265</v>
      </c>
      <c r="D1136" s="1">
        <v>19265</v>
      </c>
      <c r="E1136" s="1" t="s">
        <v>945</v>
      </c>
      <c r="F1136" s="34" t="s">
        <v>1373</v>
      </c>
      <c r="G1136" s="34" t="s">
        <v>1388</v>
      </c>
      <c r="H1136" s="30">
        <v>45216</v>
      </c>
      <c r="I1136" s="30" t="s">
        <v>39</v>
      </c>
      <c r="J1136" s="30" t="s">
        <v>39</v>
      </c>
      <c r="K1136" s="42">
        <f t="shared" ca="1" si="103"/>
        <v>86</v>
      </c>
      <c r="L1136" s="44" t="str">
        <f t="shared" si="104"/>
        <v>Non Billable</v>
      </c>
      <c r="M1136" s="34" t="s">
        <v>56</v>
      </c>
      <c r="N1136" s="1" t="s">
        <v>41</v>
      </c>
      <c r="O1136" s="1" t="s">
        <v>42</v>
      </c>
      <c r="P1136" s="1"/>
      <c r="Q1136" s="1"/>
      <c r="R1136" s="1" t="s">
        <v>43</v>
      </c>
      <c r="S1136" s="33" t="s">
        <v>985</v>
      </c>
      <c r="T1136" s="47" t="s">
        <v>965</v>
      </c>
      <c r="U1136" s="47" t="s">
        <v>20</v>
      </c>
      <c r="V1136" s="47" t="s">
        <v>20</v>
      </c>
      <c r="W1136" s="47" t="s">
        <v>965</v>
      </c>
      <c r="X1136" s="47" t="s">
        <v>965</v>
      </c>
      <c r="Y1136" s="47" t="s">
        <v>965</v>
      </c>
      <c r="Z1136" s="47" t="s">
        <v>965</v>
      </c>
      <c r="AA1136" s="47" t="s">
        <v>965</v>
      </c>
      <c r="AB1136" s="47" t="s">
        <v>20</v>
      </c>
      <c r="AC1136" s="47" t="s">
        <v>20</v>
      </c>
      <c r="AD1136" s="47" t="s">
        <v>965</v>
      </c>
      <c r="AE1136" s="47" t="s">
        <v>965</v>
      </c>
      <c r="AF1136" s="47" t="s">
        <v>965</v>
      </c>
      <c r="AG1136" s="47" t="s">
        <v>965</v>
      </c>
      <c r="AH1136" s="47" t="s">
        <v>965</v>
      </c>
      <c r="AI1136" s="47" t="s">
        <v>20</v>
      </c>
      <c r="AJ1136" s="47" t="s">
        <v>20</v>
      </c>
      <c r="AK1136" s="47" t="s">
        <v>965</v>
      </c>
      <c r="AL1136" s="47" t="s">
        <v>965</v>
      </c>
      <c r="AM1136" s="47" t="s">
        <v>22</v>
      </c>
      <c r="AN1136" s="47" t="s">
        <v>965</v>
      </c>
      <c r="AO1136" s="47" t="s">
        <v>21</v>
      </c>
      <c r="AP1136" s="47" t="s">
        <v>20</v>
      </c>
      <c r="AQ1136" s="47" t="s">
        <v>20</v>
      </c>
      <c r="AR1136" s="47" t="s">
        <v>20</v>
      </c>
      <c r="AS1136" s="47" t="s">
        <v>965</v>
      </c>
      <c r="AT1136" s="47" t="s">
        <v>965</v>
      </c>
      <c r="AU1136" s="47" t="s">
        <v>965</v>
      </c>
      <c r="AV1136" s="47" t="s">
        <v>965</v>
      </c>
      <c r="AW1136" s="47" t="s">
        <v>20</v>
      </c>
      <c r="AX1136" s="47" t="s">
        <v>20</v>
      </c>
      <c r="AY1136" s="42">
        <f>COUNTIFS($T1136:$AX1136,"P")</f>
        <v>18</v>
      </c>
      <c r="AZ1136" s="42">
        <f>COUNTIFS($T1136:$AX1136,"HD")/2</f>
        <v>0</v>
      </c>
      <c r="BA1136" s="42">
        <f>COUNTIFS($T1136:$AX1136,"DO")</f>
        <v>11</v>
      </c>
      <c r="BB1136" s="1">
        <f>COUNTIFS($T1136:$AX1136,"UPL")</f>
        <v>1</v>
      </c>
      <c r="BC1136" s="42">
        <f>COUNTIFS($T1136:$AX1136,"LWP")</f>
        <v>1</v>
      </c>
      <c r="BD1136" s="42">
        <f>SUM(COUNTIFS($T1136:$AX1136,{"PAT","MAT"}))</f>
        <v>0</v>
      </c>
      <c r="BE1136" s="42">
        <f>COUNTIFS($T1136:$AX1136,"HO")</f>
        <v>0</v>
      </c>
      <c r="BF1136" s="42">
        <f>COUNTIFS($T1136:$AX1136,"NA")</f>
        <v>0</v>
      </c>
      <c r="BG1136" s="42">
        <f>COUNTIFS($T1136:$AX1136,"PL")</f>
        <v>0</v>
      </c>
      <c r="BH1136" s="42">
        <f>COUNTIFS($T1136:$AX1136,"CL")</f>
        <v>0</v>
      </c>
      <c r="BI1136" s="42">
        <f>COUNTIFS($T1136:$AX1136,"BL")</f>
        <v>0</v>
      </c>
      <c r="BJ1136" s="42">
        <f>COUNTIFS($T1136:$AX1136,"CO")</f>
        <v>0</v>
      </c>
      <c r="BK1136" s="42">
        <f t="shared" si="105"/>
        <v>0</v>
      </c>
      <c r="BL1136" s="42">
        <f t="shared" si="106"/>
        <v>1</v>
      </c>
      <c r="BM1136" s="42">
        <f t="shared" si="107"/>
        <v>1</v>
      </c>
      <c r="BN1136" s="42">
        <f>SUM(AY1136:BJ1136)+SUM(COUNTIFS(Q1136:AX1136,{"TERM","RESIGNED"}))</f>
        <v>31</v>
      </c>
      <c r="BO1136" s="1" t="s">
        <v>45</v>
      </c>
      <c r="BP1136" s="42" t="s">
        <v>1218</v>
      </c>
      <c r="BQ1136" s="34"/>
    </row>
    <row r="1137" spans="1:69" x14ac:dyDescent="0.25">
      <c r="A1137" s="32">
        <f t="shared" si="108"/>
        <v>1135</v>
      </c>
      <c r="B1137" s="1" t="s">
        <v>36</v>
      </c>
      <c r="C1137" s="1">
        <v>19272</v>
      </c>
      <c r="D1137" s="1">
        <v>19272</v>
      </c>
      <c r="E1137" s="1" t="s">
        <v>946</v>
      </c>
      <c r="F1137" s="34" t="s">
        <v>1374</v>
      </c>
      <c r="G1137" s="34" t="s">
        <v>186</v>
      </c>
      <c r="H1137" s="30">
        <v>45216</v>
      </c>
      <c r="I1137" s="30" t="s">
        <v>39</v>
      </c>
      <c r="J1137" s="30" t="s">
        <v>39</v>
      </c>
      <c r="K1137" s="42">
        <f t="shared" ca="1" si="103"/>
        <v>86</v>
      </c>
      <c r="L1137" s="44" t="str">
        <f t="shared" si="104"/>
        <v>Billable</v>
      </c>
      <c r="M1137" s="34" t="s">
        <v>187</v>
      </c>
      <c r="N1137" s="1" t="s">
        <v>41</v>
      </c>
      <c r="O1137" s="1" t="s">
        <v>42</v>
      </c>
      <c r="P1137" s="1"/>
      <c r="Q1137" s="1"/>
      <c r="R1137" s="1" t="s">
        <v>43</v>
      </c>
      <c r="S1137" s="33" t="s">
        <v>239</v>
      </c>
      <c r="T1137" s="47" t="s">
        <v>965</v>
      </c>
      <c r="U1137" s="47" t="s">
        <v>20</v>
      </c>
      <c r="V1137" s="47" t="s">
        <v>20</v>
      </c>
      <c r="W1137" s="47" t="s">
        <v>965</v>
      </c>
      <c r="X1137" s="47" t="s">
        <v>965</v>
      </c>
      <c r="Y1137" s="47" t="s">
        <v>965</v>
      </c>
      <c r="Z1137" s="47" t="s">
        <v>965</v>
      </c>
      <c r="AA1137" s="47" t="s">
        <v>965</v>
      </c>
      <c r="AB1137" s="47" t="s">
        <v>20</v>
      </c>
      <c r="AC1137" s="47" t="s">
        <v>20</v>
      </c>
      <c r="AD1137" s="47" t="s">
        <v>22</v>
      </c>
      <c r="AE1137" s="47" t="s">
        <v>22</v>
      </c>
      <c r="AF1137" s="47" t="s">
        <v>965</v>
      </c>
      <c r="AG1137" s="47" t="s">
        <v>965</v>
      </c>
      <c r="AH1137" s="47" t="s">
        <v>965</v>
      </c>
      <c r="AI1137" s="47" t="s">
        <v>20</v>
      </c>
      <c r="AJ1137" s="47" t="s">
        <v>20</v>
      </c>
      <c r="AK1137" s="47" t="s">
        <v>965</v>
      </c>
      <c r="AL1137" s="47" t="s">
        <v>965</v>
      </c>
      <c r="AM1137" s="47" t="s">
        <v>965</v>
      </c>
      <c r="AN1137" s="47" t="s">
        <v>965</v>
      </c>
      <c r="AO1137" s="47" t="s">
        <v>965</v>
      </c>
      <c r="AP1137" s="47" t="s">
        <v>20</v>
      </c>
      <c r="AQ1137" s="47" t="s">
        <v>20</v>
      </c>
      <c r="AR1137" s="47" t="s">
        <v>20</v>
      </c>
      <c r="AS1137" s="47" t="s">
        <v>965</v>
      </c>
      <c r="AT1137" s="47" t="s">
        <v>965</v>
      </c>
      <c r="AU1137" s="47" t="s">
        <v>965</v>
      </c>
      <c r="AV1137" s="47" t="s">
        <v>965</v>
      </c>
      <c r="AW1137" s="47" t="s">
        <v>20</v>
      </c>
      <c r="AX1137" s="47" t="s">
        <v>20</v>
      </c>
      <c r="AY1137" s="42">
        <f>COUNTIFS($T1137:$AX1137,"P")</f>
        <v>18</v>
      </c>
      <c r="AZ1137" s="42">
        <f>COUNTIFS($T1137:$AX1137,"HD")/2</f>
        <v>0</v>
      </c>
      <c r="BA1137" s="42">
        <f>COUNTIFS($T1137:$AX1137,"DO")</f>
        <v>11</v>
      </c>
      <c r="BB1137" s="1">
        <f>COUNTIFS($T1137:$AX1137,"UPL")</f>
        <v>0</v>
      </c>
      <c r="BC1137" s="42">
        <f>COUNTIFS($T1137:$AX1137,"LWP")</f>
        <v>2</v>
      </c>
      <c r="BD1137" s="42">
        <f>SUM(COUNTIFS($T1137:$AX1137,{"PAT","MAT"}))</f>
        <v>0</v>
      </c>
      <c r="BE1137" s="42">
        <f>COUNTIFS($T1137:$AX1137,"HO")</f>
        <v>0</v>
      </c>
      <c r="BF1137" s="42">
        <f>COUNTIFS($T1137:$AX1137,"NA")</f>
        <v>0</v>
      </c>
      <c r="BG1137" s="42">
        <f>COUNTIFS($T1137:$AX1137,"PL")</f>
        <v>0</v>
      </c>
      <c r="BH1137" s="42">
        <f>COUNTIFS($T1137:$AX1137,"CL")</f>
        <v>0</v>
      </c>
      <c r="BI1137" s="42">
        <f>COUNTIFS($T1137:$AX1137,"BL")</f>
        <v>0</v>
      </c>
      <c r="BJ1137" s="42">
        <f>COUNTIFS($T1137:$AX1137,"CO")</f>
        <v>0</v>
      </c>
      <c r="BK1137" s="42">
        <f t="shared" si="105"/>
        <v>0</v>
      </c>
      <c r="BL1137" s="42">
        <f t="shared" si="106"/>
        <v>1</v>
      </c>
      <c r="BM1137" s="42">
        <f t="shared" si="107"/>
        <v>1</v>
      </c>
      <c r="BN1137" s="42">
        <f>SUM(AY1137:BJ1137)+SUM(COUNTIFS(Q1137:AX1137,{"TERM","RESIGNED"}))</f>
        <v>31</v>
      </c>
      <c r="BO1137" s="1" t="s">
        <v>45</v>
      </c>
      <c r="BP1137" s="42" t="s">
        <v>1018</v>
      </c>
      <c r="BQ1137" s="34"/>
    </row>
    <row r="1138" spans="1:69" x14ac:dyDescent="0.25">
      <c r="A1138" s="32">
        <f t="shared" si="108"/>
        <v>1136</v>
      </c>
      <c r="B1138" s="1" t="s">
        <v>36</v>
      </c>
      <c r="C1138" s="1">
        <v>19274</v>
      </c>
      <c r="D1138" s="1">
        <v>19274</v>
      </c>
      <c r="E1138" s="1" t="s">
        <v>945</v>
      </c>
      <c r="F1138" s="34" t="s">
        <v>1375</v>
      </c>
      <c r="G1138" s="34" t="s">
        <v>123</v>
      </c>
      <c r="H1138" s="30">
        <v>45216</v>
      </c>
      <c r="I1138" s="30" t="s">
        <v>39</v>
      </c>
      <c r="J1138" s="30" t="s">
        <v>39</v>
      </c>
      <c r="K1138" s="42">
        <f t="shared" ca="1" si="103"/>
        <v>86</v>
      </c>
      <c r="L1138" s="44" t="str">
        <f t="shared" si="104"/>
        <v>Billable</v>
      </c>
      <c r="M1138" s="34" t="s">
        <v>124</v>
      </c>
      <c r="N1138" s="1" t="s">
        <v>41</v>
      </c>
      <c r="O1138" s="1" t="s">
        <v>42</v>
      </c>
      <c r="P1138" s="1"/>
      <c r="Q1138" s="1"/>
      <c r="R1138" s="1" t="s">
        <v>43</v>
      </c>
      <c r="S1138" s="33" t="s">
        <v>366</v>
      </c>
      <c r="T1138" s="47" t="s">
        <v>965</v>
      </c>
      <c r="U1138" s="47" t="s">
        <v>20</v>
      </c>
      <c r="V1138" s="47" t="s">
        <v>20</v>
      </c>
      <c r="W1138" s="47" t="s">
        <v>965</v>
      </c>
      <c r="X1138" s="47" t="s">
        <v>22</v>
      </c>
      <c r="Y1138" s="47" t="s">
        <v>965</v>
      </c>
      <c r="Z1138" s="47" t="s">
        <v>965</v>
      </c>
      <c r="AA1138" s="47" t="s">
        <v>965</v>
      </c>
      <c r="AB1138" s="47" t="s">
        <v>20</v>
      </c>
      <c r="AC1138" s="47" t="s">
        <v>20</v>
      </c>
      <c r="AD1138" s="47" t="s">
        <v>965</v>
      </c>
      <c r="AE1138" s="47" t="s">
        <v>965</v>
      </c>
      <c r="AF1138" s="47" t="s">
        <v>965</v>
      </c>
      <c r="AG1138" s="47" t="s">
        <v>965</v>
      </c>
      <c r="AH1138" s="47" t="s">
        <v>22</v>
      </c>
      <c r="AI1138" s="47" t="s">
        <v>20</v>
      </c>
      <c r="AJ1138" s="47" t="s">
        <v>20</v>
      </c>
      <c r="AK1138" s="47" t="s">
        <v>965</v>
      </c>
      <c r="AL1138" s="47" t="s">
        <v>965</v>
      </c>
      <c r="AM1138" s="47" t="s">
        <v>965</v>
      </c>
      <c r="AN1138" s="47" t="s">
        <v>965</v>
      </c>
      <c r="AO1138" s="47" t="s">
        <v>965</v>
      </c>
      <c r="AP1138" s="47" t="s">
        <v>20</v>
      </c>
      <c r="AQ1138" s="47" t="s">
        <v>20</v>
      </c>
      <c r="AR1138" s="47" t="s">
        <v>20</v>
      </c>
      <c r="AS1138" s="47" t="s">
        <v>965</v>
      </c>
      <c r="AT1138" s="47" t="s">
        <v>965</v>
      </c>
      <c r="AU1138" s="47" t="s">
        <v>965</v>
      </c>
      <c r="AV1138" s="47" t="s">
        <v>965</v>
      </c>
      <c r="AW1138" s="47" t="s">
        <v>20</v>
      </c>
      <c r="AX1138" s="47" t="s">
        <v>20</v>
      </c>
      <c r="AY1138" s="42">
        <f>COUNTIFS($T1138:$AX1138,"P")</f>
        <v>18</v>
      </c>
      <c r="AZ1138" s="42">
        <f>COUNTIFS($T1138:$AX1138,"HD")/2</f>
        <v>0</v>
      </c>
      <c r="BA1138" s="42">
        <f>COUNTIFS($T1138:$AX1138,"DO")</f>
        <v>11</v>
      </c>
      <c r="BB1138" s="1">
        <f>COUNTIFS($T1138:$AX1138,"UPL")</f>
        <v>0</v>
      </c>
      <c r="BC1138" s="42">
        <f>COUNTIFS($T1138:$AX1138,"LWP")</f>
        <v>2</v>
      </c>
      <c r="BD1138" s="42">
        <f>SUM(COUNTIFS($T1138:$AX1138,{"PAT","MAT"}))</f>
        <v>0</v>
      </c>
      <c r="BE1138" s="42">
        <f>COUNTIFS($T1138:$AX1138,"HO")</f>
        <v>0</v>
      </c>
      <c r="BF1138" s="42">
        <f>COUNTIFS($T1138:$AX1138,"NA")</f>
        <v>0</v>
      </c>
      <c r="BG1138" s="42">
        <f>COUNTIFS($T1138:$AX1138,"PL")</f>
        <v>0</v>
      </c>
      <c r="BH1138" s="42">
        <f>COUNTIFS($T1138:$AX1138,"CL")</f>
        <v>0</v>
      </c>
      <c r="BI1138" s="42">
        <f>COUNTIFS($T1138:$AX1138,"BL")</f>
        <v>0</v>
      </c>
      <c r="BJ1138" s="42">
        <f>COUNTIFS($T1138:$AX1138,"CO")</f>
        <v>0</v>
      </c>
      <c r="BK1138" s="42">
        <f t="shared" si="105"/>
        <v>0</v>
      </c>
      <c r="BL1138" s="42">
        <f t="shared" si="106"/>
        <v>1</v>
      </c>
      <c r="BM1138" s="42">
        <f t="shared" si="107"/>
        <v>1</v>
      </c>
      <c r="BN1138" s="42">
        <f>SUM(AY1138:BJ1138)+SUM(COUNTIFS(Q1138:AX1138,{"TERM","RESIGNED"}))</f>
        <v>31</v>
      </c>
      <c r="BO1138" s="1" t="s">
        <v>45</v>
      </c>
      <c r="BP1138" s="42" t="s">
        <v>1023</v>
      </c>
      <c r="BQ1138" s="34"/>
    </row>
    <row r="1139" spans="1:69" x14ac:dyDescent="0.25">
      <c r="A1139" s="32">
        <f t="shared" si="108"/>
        <v>1137</v>
      </c>
      <c r="B1139" s="1" t="s">
        <v>36</v>
      </c>
      <c r="C1139" s="1">
        <v>19279</v>
      </c>
      <c r="D1139" s="1">
        <v>19279</v>
      </c>
      <c r="E1139" s="1" t="s">
        <v>946</v>
      </c>
      <c r="F1139" s="34" t="s">
        <v>1376</v>
      </c>
      <c r="G1139" s="34" t="s">
        <v>123</v>
      </c>
      <c r="H1139" s="30">
        <v>45216</v>
      </c>
      <c r="I1139" s="30" t="s">
        <v>39</v>
      </c>
      <c r="J1139" s="30" t="s">
        <v>39</v>
      </c>
      <c r="K1139" s="42">
        <f t="shared" ca="1" si="103"/>
        <v>86</v>
      </c>
      <c r="L1139" s="44" t="str">
        <f t="shared" si="104"/>
        <v>Billable</v>
      </c>
      <c r="M1139" s="34" t="s">
        <v>124</v>
      </c>
      <c r="N1139" s="1" t="s">
        <v>41</v>
      </c>
      <c r="O1139" s="1" t="s">
        <v>42</v>
      </c>
      <c r="P1139" s="1"/>
      <c r="Q1139" s="1"/>
      <c r="R1139" s="1" t="s">
        <v>43</v>
      </c>
      <c r="S1139" s="33" t="s">
        <v>303</v>
      </c>
      <c r="T1139" s="47" t="s">
        <v>965</v>
      </c>
      <c r="U1139" s="47" t="s">
        <v>20</v>
      </c>
      <c r="V1139" s="47" t="s">
        <v>20</v>
      </c>
      <c r="W1139" s="47" t="s">
        <v>965</v>
      </c>
      <c r="X1139" s="47" t="s">
        <v>965</v>
      </c>
      <c r="Y1139" s="47" t="s">
        <v>965</v>
      </c>
      <c r="Z1139" s="47" t="s">
        <v>965</v>
      </c>
      <c r="AA1139" s="47" t="s">
        <v>965</v>
      </c>
      <c r="AB1139" s="47" t="s">
        <v>20</v>
      </c>
      <c r="AC1139" s="47" t="s">
        <v>20</v>
      </c>
      <c r="AD1139" s="47" t="s">
        <v>965</v>
      </c>
      <c r="AE1139" s="47" t="s">
        <v>965</v>
      </c>
      <c r="AF1139" s="47" t="s">
        <v>965</v>
      </c>
      <c r="AG1139" s="47" t="s">
        <v>965</v>
      </c>
      <c r="AH1139" s="47" t="s">
        <v>965</v>
      </c>
      <c r="AI1139" s="47" t="s">
        <v>20</v>
      </c>
      <c r="AJ1139" s="47" t="s">
        <v>20</v>
      </c>
      <c r="AK1139" s="47" t="s">
        <v>965</v>
      </c>
      <c r="AL1139" s="47" t="s">
        <v>965</v>
      </c>
      <c r="AM1139" s="47" t="s">
        <v>965</v>
      </c>
      <c r="AN1139" s="47" t="s">
        <v>965</v>
      </c>
      <c r="AO1139" s="47" t="s">
        <v>965</v>
      </c>
      <c r="AP1139" s="47" t="s">
        <v>20</v>
      </c>
      <c r="AQ1139" s="47" t="s">
        <v>20</v>
      </c>
      <c r="AR1139" s="47" t="s">
        <v>20</v>
      </c>
      <c r="AS1139" s="47" t="s">
        <v>965</v>
      </c>
      <c r="AT1139" s="47" t="s">
        <v>965</v>
      </c>
      <c r="AU1139" s="47" t="s">
        <v>965</v>
      </c>
      <c r="AV1139" s="47" t="s">
        <v>965</v>
      </c>
      <c r="AW1139" s="47" t="s">
        <v>20</v>
      </c>
      <c r="AX1139" s="47" t="s">
        <v>20</v>
      </c>
      <c r="AY1139" s="42">
        <f>COUNTIFS($T1139:$AX1139,"P")</f>
        <v>20</v>
      </c>
      <c r="AZ1139" s="42">
        <f>COUNTIFS($T1139:$AX1139,"HD")/2</f>
        <v>0</v>
      </c>
      <c r="BA1139" s="42">
        <f>COUNTIFS($T1139:$AX1139,"DO")</f>
        <v>11</v>
      </c>
      <c r="BB1139" s="1">
        <f>COUNTIFS($T1139:$AX1139,"UPL")</f>
        <v>0</v>
      </c>
      <c r="BC1139" s="42">
        <f>COUNTIFS($T1139:$AX1139,"LWP")</f>
        <v>0</v>
      </c>
      <c r="BD1139" s="42">
        <f>SUM(COUNTIFS($T1139:$AX1139,{"PAT","MAT"}))</f>
        <v>0</v>
      </c>
      <c r="BE1139" s="42">
        <f>COUNTIFS($T1139:$AX1139,"HO")</f>
        <v>0</v>
      </c>
      <c r="BF1139" s="42">
        <f>COUNTIFS($T1139:$AX1139,"NA")</f>
        <v>0</v>
      </c>
      <c r="BG1139" s="42">
        <f>COUNTIFS($T1139:$AX1139,"PL")</f>
        <v>0</v>
      </c>
      <c r="BH1139" s="42">
        <f>COUNTIFS($T1139:$AX1139,"CL")</f>
        <v>0</v>
      </c>
      <c r="BI1139" s="42">
        <f>COUNTIFS($T1139:$AX1139,"BL")</f>
        <v>0</v>
      </c>
      <c r="BJ1139" s="42">
        <f>COUNTIFS($T1139:$AX1139,"CO")</f>
        <v>0</v>
      </c>
      <c r="BK1139" s="42">
        <f t="shared" si="105"/>
        <v>0</v>
      </c>
      <c r="BL1139" s="42">
        <f t="shared" si="106"/>
        <v>1</v>
      </c>
      <c r="BM1139" s="42">
        <f t="shared" si="107"/>
        <v>1</v>
      </c>
      <c r="BN1139" s="42">
        <f>SUM(AY1139:BJ1139)+SUM(COUNTIFS(Q1139:AX1139,{"TERM","RESIGNED"}))</f>
        <v>31</v>
      </c>
      <c r="BO1139" s="1" t="s">
        <v>45</v>
      </c>
      <c r="BP1139" s="42" t="s">
        <v>1020</v>
      </c>
      <c r="BQ1139" s="34"/>
    </row>
    <row r="1140" spans="1:69" x14ac:dyDescent="0.25">
      <c r="A1140" s="32">
        <f t="shared" si="108"/>
        <v>1138</v>
      </c>
      <c r="B1140" s="1" t="s">
        <v>36</v>
      </c>
      <c r="C1140" s="1">
        <v>19282</v>
      </c>
      <c r="D1140" s="1">
        <v>19282</v>
      </c>
      <c r="E1140" s="1" t="s">
        <v>946</v>
      </c>
      <c r="F1140" s="34" t="s">
        <v>1377</v>
      </c>
      <c r="G1140" s="34" t="s">
        <v>123</v>
      </c>
      <c r="H1140" s="30">
        <v>45216</v>
      </c>
      <c r="I1140" s="30" t="s">
        <v>39</v>
      </c>
      <c r="J1140" s="30" t="s">
        <v>39</v>
      </c>
      <c r="K1140" s="42">
        <f t="shared" ca="1" si="103"/>
        <v>86</v>
      </c>
      <c r="L1140" s="44" t="str">
        <f t="shared" si="104"/>
        <v>Billable</v>
      </c>
      <c r="M1140" s="34" t="s">
        <v>124</v>
      </c>
      <c r="N1140" s="1" t="s">
        <v>41</v>
      </c>
      <c r="O1140" s="1" t="s">
        <v>42</v>
      </c>
      <c r="P1140" s="1"/>
      <c r="Q1140" s="1"/>
      <c r="R1140" s="1" t="s">
        <v>43</v>
      </c>
      <c r="S1140" s="33" t="s">
        <v>303</v>
      </c>
      <c r="T1140" s="47" t="s">
        <v>965</v>
      </c>
      <c r="U1140" s="47" t="s">
        <v>20</v>
      </c>
      <c r="V1140" s="47" t="s">
        <v>20</v>
      </c>
      <c r="W1140" s="47" t="s">
        <v>965</v>
      </c>
      <c r="X1140" s="47" t="s">
        <v>965</v>
      </c>
      <c r="Y1140" s="47" t="s">
        <v>965</v>
      </c>
      <c r="Z1140" s="47" t="s">
        <v>965</v>
      </c>
      <c r="AA1140" s="47" t="s">
        <v>965</v>
      </c>
      <c r="AB1140" s="47" t="s">
        <v>20</v>
      </c>
      <c r="AC1140" s="47" t="s">
        <v>20</v>
      </c>
      <c r="AD1140" s="47" t="s">
        <v>965</v>
      </c>
      <c r="AE1140" s="47" t="s">
        <v>965</v>
      </c>
      <c r="AF1140" s="47" t="s">
        <v>965</v>
      </c>
      <c r="AG1140" s="47" t="s">
        <v>965</v>
      </c>
      <c r="AH1140" s="47" t="s">
        <v>965</v>
      </c>
      <c r="AI1140" s="47" t="s">
        <v>20</v>
      </c>
      <c r="AJ1140" s="47" t="s">
        <v>20</v>
      </c>
      <c r="AK1140" s="47" t="s">
        <v>965</v>
      </c>
      <c r="AL1140" s="47" t="s">
        <v>965</v>
      </c>
      <c r="AM1140" s="47" t="s">
        <v>965</v>
      </c>
      <c r="AN1140" s="47" t="s">
        <v>965</v>
      </c>
      <c r="AO1140" s="47" t="s">
        <v>965</v>
      </c>
      <c r="AP1140" s="47" t="s">
        <v>20</v>
      </c>
      <c r="AQ1140" s="47" t="s">
        <v>20</v>
      </c>
      <c r="AR1140" s="47" t="s">
        <v>20</v>
      </c>
      <c r="AS1140" s="47" t="s">
        <v>965</v>
      </c>
      <c r="AT1140" s="47" t="s">
        <v>965</v>
      </c>
      <c r="AU1140" s="47" t="s">
        <v>965</v>
      </c>
      <c r="AV1140" s="47" t="s">
        <v>965</v>
      </c>
      <c r="AW1140" s="47" t="s">
        <v>20</v>
      </c>
      <c r="AX1140" s="47" t="s">
        <v>20</v>
      </c>
      <c r="AY1140" s="42">
        <f>COUNTIFS($T1140:$AX1140,"P")</f>
        <v>20</v>
      </c>
      <c r="AZ1140" s="42">
        <f>COUNTIFS($T1140:$AX1140,"HD")/2</f>
        <v>0</v>
      </c>
      <c r="BA1140" s="42">
        <f>COUNTIFS($T1140:$AX1140,"DO")</f>
        <v>11</v>
      </c>
      <c r="BB1140" s="1">
        <f>COUNTIFS($T1140:$AX1140,"UPL")</f>
        <v>0</v>
      </c>
      <c r="BC1140" s="42">
        <f>COUNTIFS($T1140:$AX1140,"LWP")</f>
        <v>0</v>
      </c>
      <c r="BD1140" s="42">
        <f>SUM(COUNTIFS($T1140:$AX1140,{"PAT","MAT"}))</f>
        <v>0</v>
      </c>
      <c r="BE1140" s="42">
        <f>COUNTIFS($T1140:$AX1140,"HO")</f>
        <v>0</v>
      </c>
      <c r="BF1140" s="42">
        <f>COUNTIFS($T1140:$AX1140,"NA")</f>
        <v>0</v>
      </c>
      <c r="BG1140" s="42">
        <f>COUNTIFS($T1140:$AX1140,"PL")</f>
        <v>0</v>
      </c>
      <c r="BH1140" s="42">
        <f>COUNTIFS($T1140:$AX1140,"CL")</f>
        <v>0</v>
      </c>
      <c r="BI1140" s="42">
        <f>COUNTIFS($T1140:$AX1140,"BL")</f>
        <v>0</v>
      </c>
      <c r="BJ1140" s="42">
        <f>COUNTIFS($T1140:$AX1140,"CO")</f>
        <v>0</v>
      </c>
      <c r="BK1140" s="42">
        <f t="shared" si="105"/>
        <v>0</v>
      </c>
      <c r="BL1140" s="42">
        <f t="shared" si="106"/>
        <v>1</v>
      </c>
      <c r="BM1140" s="42">
        <f t="shared" si="107"/>
        <v>1</v>
      </c>
      <c r="BN1140" s="42">
        <f>SUM(AY1140:BJ1140)+SUM(COUNTIFS(Q1140:AX1140,{"TERM","RESIGNED"}))</f>
        <v>31</v>
      </c>
      <c r="BO1140" s="1" t="s">
        <v>45</v>
      </c>
      <c r="BP1140" s="42" t="s">
        <v>1020</v>
      </c>
      <c r="BQ1140" s="34"/>
    </row>
    <row r="1141" spans="1:69" x14ac:dyDescent="0.25">
      <c r="A1141" s="32">
        <f t="shared" si="108"/>
        <v>1139</v>
      </c>
      <c r="B1141" s="1" t="s">
        <v>36</v>
      </c>
      <c r="C1141" s="1">
        <v>19284</v>
      </c>
      <c r="D1141" s="1">
        <v>19284</v>
      </c>
      <c r="E1141" s="1" t="s">
        <v>946</v>
      </c>
      <c r="F1141" s="34" t="s">
        <v>1378</v>
      </c>
      <c r="G1141" s="34" t="s">
        <v>123</v>
      </c>
      <c r="H1141" s="30">
        <v>45216</v>
      </c>
      <c r="I1141" s="30" t="s">
        <v>39</v>
      </c>
      <c r="J1141" s="30" t="s">
        <v>39</v>
      </c>
      <c r="K1141" s="42">
        <f t="shared" ca="1" si="103"/>
        <v>86</v>
      </c>
      <c r="L1141" s="44" t="str">
        <f t="shared" si="104"/>
        <v>Billable</v>
      </c>
      <c r="M1141" s="34" t="s">
        <v>124</v>
      </c>
      <c r="N1141" s="1" t="s">
        <v>41</v>
      </c>
      <c r="O1141" s="1" t="s">
        <v>42</v>
      </c>
      <c r="P1141" s="1"/>
      <c r="Q1141" s="1"/>
      <c r="R1141" s="1" t="s">
        <v>43</v>
      </c>
      <c r="S1141" s="33" t="s">
        <v>366</v>
      </c>
      <c r="T1141" s="47" t="s">
        <v>22</v>
      </c>
      <c r="U1141" s="47" t="s">
        <v>20</v>
      </c>
      <c r="V1141" s="47" t="s">
        <v>20</v>
      </c>
      <c r="W1141" s="47" t="s">
        <v>965</v>
      </c>
      <c r="X1141" s="47" t="s">
        <v>965</v>
      </c>
      <c r="Y1141" s="47" t="s">
        <v>21</v>
      </c>
      <c r="Z1141" s="47" t="s">
        <v>965</v>
      </c>
      <c r="AA1141" s="47" t="s">
        <v>965</v>
      </c>
      <c r="AB1141" s="47" t="s">
        <v>20</v>
      </c>
      <c r="AC1141" s="47" t="s">
        <v>20</v>
      </c>
      <c r="AD1141" s="47" t="s">
        <v>965</v>
      </c>
      <c r="AE1141" s="47" t="s">
        <v>965</v>
      </c>
      <c r="AF1141" s="47" t="s">
        <v>965</v>
      </c>
      <c r="AG1141" s="47" t="s">
        <v>965</v>
      </c>
      <c r="AH1141" s="47" t="s">
        <v>965</v>
      </c>
      <c r="AI1141" s="47" t="s">
        <v>20</v>
      </c>
      <c r="AJ1141" s="47" t="s">
        <v>20</v>
      </c>
      <c r="AK1141" s="47" t="s">
        <v>965</v>
      </c>
      <c r="AL1141" s="47" t="s">
        <v>965</v>
      </c>
      <c r="AM1141" s="47" t="s">
        <v>965</v>
      </c>
      <c r="AN1141" s="47" t="s">
        <v>965</v>
      </c>
      <c r="AO1141" s="47" t="s">
        <v>965</v>
      </c>
      <c r="AP1141" s="47" t="s">
        <v>20</v>
      </c>
      <c r="AQ1141" s="47" t="s">
        <v>20</v>
      </c>
      <c r="AR1141" s="47" t="s">
        <v>20</v>
      </c>
      <c r="AS1141" s="47" t="s">
        <v>965</v>
      </c>
      <c r="AT1141" s="47" t="s">
        <v>21</v>
      </c>
      <c r="AU1141" s="47" t="s">
        <v>21</v>
      </c>
      <c r="AV1141" s="47" t="s">
        <v>21</v>
      </c>
      <c r="AW1141" s="47" t="s">
        <v>20</v>
      </c>
      <c r="AX1141" s="47" t="s">
        <v>20</v>
      </c>
      <c r="AY1141" s="42">
        <f>COUNTIFS($T1141:$AX1141,"P")</f>
        <v>15</v>
      </c>
      <c r="AZ1141" s="42">
        <f>COUNTIFS($T1141:$AX1141,"HD")/2</f>
        <v>0</v>
      </c>
      <c r="BA1141" s="42">
        <f>COUNTIFS($T1141:$AX1141,"DO")</f>
        <v>11</v>
      </c>
      <c r="BB1141" s="1">
        <f>COUNTIFS($T1141:$AX1141,"UPL")</f>
        <v>4</v>
      </c>
      <c r="BC1141" s="42">
        <f>COUNTIFS($T1141:$AX1141,"LWP")</f>
        <v>1</v>
      </c>
      <c r="BD1141" s="42">
        <f>SUM(COUNTIFS($T1141:$AX1141,{"PAT","MAT"}))</f>
        <v>0</v>
      </c>
      <c r="BE1141" s="42">
        <f>COUNTIFS($T1141:$AX1141,"HO")</f>
        <v>0</v>
      </c>
      <c r="BF1141" s="42">
        <f>COUNTIFS($T1141:$AX1141,"NA")</f>
        <v>0</v>
      </c>
      <c r="BG1141" s="42">
        <f>COUNTIFS($T1141:$AX1141,"PL")</f>
        <v>0</v>
      </c>
      <c r="BH1141" s="42">
        <f>COUNTIFS($T1141:$AX1141,"CL")</f>
        <v>0</v>
      </c>
      <c r="BI1141" s="42">
        <f>COUNTIFS($T1141:$AX1141,"BL")</f>
        <v>0</v>
      </c>
      <c r="BJ1141" s="42">
        <f>COUNTIFS($T1141:$AX1141,"CO")</f>
        <v>0</v>
      </c>
      <c r="BK1141" s="42">
        <f t="shared" si="105"/>
        <v>0</v>
      </c>
      <c r="BL1141" s="42">
        <f t="shared" si="106"/>
        <v>0</v>
      </c>
      <c r="BM1141" s="42">
        <f t="shared" si="107"/>
        <v>1</v>
      </c>
      <c r="BN1141" s="42">
        <f>SUM(AY1141:BJ1141)+SUM(COUNTIFS(Q1141:AX1141,{"TERM","RESIGNED"}))</f>
        <v>31</v>
      </c>
      <c r="BO1141" s="1" t="s">
        <v>45</v>
      </c>
      <c r="BP1141" s="42" t="s">
        <v>1023</v>
      </c>
      <c r="BQ1141" s="34"/>
    </row>
    <row r="1142" spans="1:69" x14ac:dyDescent="0.25">
      <c r="A1142" s="32">
        <f t="shared" si="108"/>
        <v>1140</v>
      </c>
      <c r="B1142" s="1" t="s">
        <v>36</v>
      </c>
      <c r="C1142" s="1">
        <v>19285</v>
      </c>
      <c r="D1142" s="1">
        <v>19285</v>
      </c>
      <c r="E1142" s="1" t="s">
        <v>946</v>
      </c>
      <c r="F1142" s="34" t="s">
        <v>1379</v>
      </c>
      <c r="G1142" s="34" t="s">
        <v>123</v>
      </c>
      <c r="H1142" s="30">
        <v>45216</v>
      </c>
      <c r="I1142" s="30" t="s">
        <v>39</v>
      </c>
      <c r="J1142" s="30" t="s">
        <v>39</v>
      </c>
      <c r="K1142" s="42">
        <f t="shared" ca="1" si="103"/>
        <v>86</v>
      </c>
      <c r="L1142" s="44" t="str">
        <f t="shared" si="104"/>
        <v>Billable</v>
      </c>
      <c r="M1142" s="34" t="s">
        <v>124</v>
      </c>
      <c r="N1142" s="1" t="s">
        <v>41</v>
      </c>
      <c r="O1142" s="1" t="s">
        <v>42</v>
      </c>
      <c r="P1142" s="1"/>
      <c r="Q1142" s="1"/>
      <c r="R1142" s="1" t="s">
        <v>43</v>
      </c>
      <c r="S1142" s="33" t="s">
        <v>95</v>
      </c>
      <c r="T1142" s="47" t="s">
        <v>965</v>
      </c>
      <c r="U1142" s="47" t="s">
        <v>20</v>
      </c>
      <c r="V1142" s="47" t="s">
        <v>20</v>
      </c>
      <c r="W1142" s="47" t="s">
        <v>980</v>
      </c>
      <c r="X1142" s="47" t="s">
        <v>980</v>
      </c>
      <c r="Y1142" s="47" t="s">
        <v>980</v>
      </c>
      <c r="Z1142" s="47" t="s">
        <v>22</v>
      </c>
      <c r="AA1142" s="47" t="s">
        <v>22</v>
      </c>
      <c r="AB1142" s="47" t="s">
        <v>20</v>
      </c>
      <c r="AC1142" s="47" t="s">
        <v>20</v>
      </c>
      <c r="AD1142" s="47" t="s">
        <v>22</v>
      </c>
      <c r="AE1142" s="47" t="s">
        <v>22</v>
      </c>
      <c r="AF1142" s="47" t="s">
        <v>22</v>
      </c>
      <c r="AG1142" s="47" t="s">
        <v>22</v>
      </c>
      <c r="AH1142" s="47" t="s">
        <v>22</v>
      </c>
      <c r="AI1142" s="47" t="s">
        <v>20</v>
      </c>
      <c r="AJ1142" s="47" t="s">
        <v>20</v>
      </c>
      <c r="AK1142" s="47" t="s">
        <v>965</v>
      </c>
      <c r="AL1142" s="47" t="s">
        <v>965</v>
      </c>
      <c r="AM1142" s="47" t="s">
        <v>965</v>
      </c>
      <c r="AN1142" s="47" t="s">
        <v>965</v>
      </c>
      <c r="AO1142" s="47" t="s">
        <v>965</v>
      </c>
      <c r="AP1142" s="47" t="s">
        <v>20</v>
      </c>
      <c r="AQ1142" s="47" t="s">
        <v>20</v>
      </c>
      <c r="AR1142" s="47" t="s">
        <v>20</v>
      </c>
      <c r="AS1142" s="47" t="s">
        <v>965</v>
      </c>
      <c r="AT1142" s="47" t="s">
        <v>965</v>
      </c>
      <c r="AU1142" s="47" t="s">
        <v>965</v>
      </c>
      <c r="AV1142" s="47" t="s">
        <v>966</v>
      </c>
      <c r="AW1142" s="47" t="s">
        <v>20</v>
      </c>
      <c r="AX1142" s="47" t="s">
        <v>20</v>
      </c>
      <c r="AY1142" s="42">
        <f>COUNTIFS($T1142:$AX1142,"P")</f>
        <v>9</v>
      </c>
      <c r="AZ1142" s="42">
        <f>COUNTIFS($T1142:$AX1142,"HD")/2</f>
        <v>0.5</v>
      </c>
      <c r="BA1142" s="42">
        <f>COUNTIFS($T1142:$AX1142,"DO")</f>
        <v>11</v>
      </c>
      <c r="BB1142" s="1">
        <f>COUNTIFS($T1142:$AX1142,"UPL")</f>
        <v>0</v>
      </c>
      <c r="BC1142" s="42">
        <f>COUNTIFS($T1142:$AX1142,"LWP")</f>
        <v>7</v>
      </c>
      <c r="BD1142" s="42">
        <f>SUM(COUNTIFS($T1142:$AX1142,{"PAT","MAT"}))</f>
        <v>3</v>
      </c>
      <c r="BE1142" s="42">
        <f>COUNTIFS($T1142:$AX1142,"HO")</f>
        <v>0</v>
      </c>
      <c r="BF1142" s="42">
        <f>COUNTIFS($T1142:$AX1142,"NA")</f>
        <v>0</v>
      </c>
      <c r="BG1142" s="42">
        <f>COUNTIFS($T1142:$AX1142,"PL")</f>
        <v>0</v>
      </c>
      <c r="BH1142" s="42">
        <f>COUNTIFS($T1142:$AX1142,"CL")</f>
        <v>0</v>
      </c>
      <c r="BI1142" s="42">
        <f>COUNTIFS($T1142:$AX1142,"BL")</f>
        <v>0</v>
      </c>
      <c r="BJ1142" s="42">
        <f>COUNTIFS($T1142:$AX1142,"CO")</f>
        <v>0</v>
      </c>
      <c r="BK1142" s="42">
        <f t="shared" si="105"/>
        <v>0</v>
      </c>
      <c r="BL1142" s="42">
        <f t="shared" si="106"/>
        <v>0</v>
      </c>
      <c r="BM1142" s="42">
        <f t="shared" si="107"/>
        <v>0</v>
      </c>
      <c r="BN1142" s="42">
        <f>SUM(AY1142:BJ1142)+SUM(COUNTIFS(Q1142:AX1142,{"TERM","RESIGNED"}))</f>
        <v>30.5</v>
      </c>
      <c r="BO1142" s="1" t="s">
        <v>45</v>
      </c>
      <c r="BP1142" s="42" t="s">
        <v>1020</v>
      </c>
      <c r="BQ1142" s="34"/>
    </row>
    <row r="1143" spans="1:69" x14ac:dyDescent="0.25">
      <c r="A1143" s="32">
        <f t="shared" si="108"/>
        <v>1141</v>
      </c>
      <c r="B1143" s="1" t="s">
        <v>36</v>
      </c>
      <c r="C1143" s="1">
        <v>19287</v>
      </c>
      <c r="D1143" s="1">
        <v>19287</v>
      </c>
      <c r="E1143" s="1" t="s">
        <v>946</v>
      </c>
      <c r="F1143" s="34" t="s">
        <v>1381</v>
      </c>
      <c r="G1143" s="34" t="s">
        <v>123</v>
      </c>
      <c r="H1143" s="30">
        <v>45216</v>
      </c>
      <c r="I1143" s="30" t="s">
        <v>39</v>
      </c>
      <c r="J1143" s="30" t="s">
        <v>39</v>
      </c>
      <c r="K1143" s="42">
        <f t="shared" ca="1" si="103"/>
        <v>86</v>
      </c>
      <c r="L1143" s="44" t="str">
        <f t="shared" si="104"/>
        <v>Billable</v>
      </c>
      <c r="M1143" s="34" t="s">
        <v>124</v>
      </c>
      <c r="N1143" s="1" t="s">
        <v>41</v>
      </c>
      <c r="O1143" s="1" t="s">
        <v>42</v>
      </c>
      <c r="P1143" s="1"/>
      <c r="Q1143" s="1"/>
      <c r="R1143" s="1" t="s">
        <v>43</v>
      </c>
      <c r="S1143" s="33" t="s">
        <v>95</v>
      </c>
      <c r="T1143" s="47" t="s">
        <v>965</v>
      </c>
      <c r="U1143" s="47" t="s">
        <v>20</v>
      </c>
      <c r="V1143" s="47" t="s">
        <v>20</v>
      </c>
      <c r="W1143" s="47" t="s">
        <v>965</v>
      </c>
      <c r="X1143" s="47" t="s">
        <v>965</v>
      </c>
      <c r="Y1143" s="47" t="s">
        <v>965</v>
      </c>
      <c r="Z1143" s="47" t="s">
        <v>965</v>
      </c>
      <c r="AA1143" s="47" t="s">
        <v>965</v>
      </c>
      <c r="AB1143" s="47" t="s">
        <v>20</v>
      </c>
      <c r="AC1143" s="47" t="s">
        <v>20</v>
      </c>
      <c r="AD1143" s="47" t="s">
        <v>965</v>
      </c>
      <c r="AE1143" s="47" t="s">
        <v>965</v>
      </c>
      <c r="AF1143" s="47" t="s">
        <v>965</v>
      </c>
      <c r="AG1143" s="47" t="s">
        <v>965</v>
      </c>
      <c r="AH1143" s="47" t="s">
        <v>965</v>
      </c>
      <c r="AI1143" s="47" t="s">
        <v>20</v>
      </c>
      <c r="AJ1143" s="47" t="s">
        <v>20</v>
      </c>
      <c r="AK1143" s="47" t="s">
        <v>965</v>
      </c>
      <c r="AL1143" s="47" t="s">
        <v>965</v>
      </c>
      <c r="AM1143" s="47" t="s">
        <v>965</v>
      </c>
      <c r="AN1143" s="47" t="s">
        <v>965</v>
      </c>
      <c r="AO1143" s="47" t="s">
        <v>965</v>
      </c>
      <c r="AP1143" s="47" t="s">
        <v>20</v>
      </c>
      <c r="AQ1143" s="47" t="s">
        <v>20</v>
      </c>
      <c r="AR1143" s="47" t="s">
        <v>20</v>
      </c>
      <c r="AS1143" s="47" t="s">
        <v>965</v>
      </c>
      <c r="AT1143" s="47" t="s">
        <v>965</v>
      </c>
      <c r="AU1143" s="47" t="s">
        <v>965</v>
      </c>
      <c r="AV1143" s="47" t="s">
        <v>965</v>
      </c>
      <c r="AW1143" s="47" t="s">
        <v>20</v>
      </c>
      <c r="AX1143" s="47" t="s">
        <v>20</v>
      </c>
      <c r="AY1143" s="42">
        <f>COUNTIFS($T1143:$AX1143,"P")</f>
        <v>20</v>
      </c>
      <c r="AZ1143" s="42">
        <f>COUNTIFS($T1143:$AX1143,"HD")/2</f>
        <v>0</v>
      </c>
      <c r="BA1143" s="42">
        <f>COUNTIFS($T1143:$AX1143,"DO")</f>
        <v>11</v>
      </c>
      <c r="BB1143" s="1">
        <f>COUNTIFS($T1143:$AX1143,"UPL")</f>
        <v>0</v>
      </c>
      <c r="BC1143" s="42">
        <f>COUNTIFS($T1143:$AX1143,"LWP")</f>
        <v>0</v>
      </c>
      <c r="BD1143" s="42">
        <f>SUM(COUNTIFS($T1143:$AX1143,{"PAT","MAT"}))</f>
        <v>0</v>
      </c>
      <c r="BE1143" s="42">
        <f>COUNTIFS($T1143:$AX1143,"HO")</f>
        <v>0</v>
      </c>
      <c r="BF1143" s="42">
        <f>COUNTIFS($T1143:$AX1143,"NA")</f>
        <v>0</v>
      </c>
      <c r="BG1143" s="42">
        <f>COUNTIFS($T1143:$AX1143,"PL")</f>
        <v>0</v>
      </c>
      <c r="BH1143" s="42">
        <f>COUNTIFS($T1143:$AX1143,"CL")</f>
        <v>0</v>
      </c>
      <c r="BI1143" s="42">
        <f>COUNTIFS($T1143:$AX1143,"BL")</f>
        <v>0</v>
      </c>
      <c r="BJ1143" s="42">
        <f>COUNTIFS($T1143:$AX1143,"CO")</f>
        <v>0</v>
      </c>
      <c r="BK1143" s="42">
        <f t="shared" si="105"/>
        <v>0</v>
      </c>
      <c r="BL1143" s="42">
        <f t="shared" si="106"/>
        <v>1</v>
      </c>
      <c r="BM1143" s="42">
        <f t="shared" si="107"/>
        <v>1</v>
      </c>
      <c r="BN1143" s="42">
        <f>SUM(AY1143:BJ1143)+SUM(COUNTIFS(Q1143:AX1143,{"TERM","RESIGNED"}))</f>
        <v>31</v>
      </c>
      <c r="BO1143" s="1" t="s">
        <v>45</v>
      </c>
      <c r="BP1143" s="42" t="s">
        <v>1020</v>
      </c>
      <c r="BQ1143" s="34"/>
    </row>
    <row r="1144" spans="1:69" x14ac:dyDescent="0.25">
      <c r="A1144" s="32">
        <f t="shared" si="108"/>
        <v>1142</v>
      </c>
      <c r="B1144" s="1" t="s">
        <v>36</v>
      </c>
      <c r="C1144" s="1">
        <v>19294</v>
      </c>
      <c r="D1144" s="1">
        <v>19294</v>
      </c>
      <c r="E1144" s="1" t="s">
        <v>945</v>
      </c>
      <c r="F1144" s="34" t="s">
        <v>1382</v>
      </c>
      <c r="G1144" s="34" t="s">
        <v>123</v>
      </c>
      <c r="H1144" s="30">
        <v>45216</v>
      </c>
      <c r="I1144" s="30" t="s">
        <v>39</v>
      </c>
      <c r="J1144" s="30" t="s">
        <v>39</v>
      </c>
      <c r="K1144" s="42">
        <f t="shared" ca="1" si="103"/>
        <v>86</v>
      </c>
      <c r="L1144" s="44" t="str">
        <f t="shared" si="104"/>
        <v>Billable</v>
      </c>
      <c r="M1144" s="34" t="s">
        <v>124</v>
      </c>
      <c r="N1144" s="1" t="s">
        <v>41</v>
      </c>
      <c r="O1144" s="1" t="s">
        <v>42</v>
      </c>
      <c r="P1144" s="1"/>
      <c r="Q1144" s="1"/>
      <c r="R1144" s="1" t="s">
        <v>43</v>
      </c>
      <c r="S1144" s="33" t="s">
        <v>366</v>
      </c>
      <c r="T1144" s="47" t="s">
        <v>965</v>
      </c>
      <c r="U1144" s="47" t="s">
        <v>20</v>
      </c>
      <c r="V1144" s="47" t="s">
        <v>20</v>
      </c>
      <c r="W1144" s="47" t="s">
        <v>22</v>
      </c>
      <c r="X1144" s="47" t="s">
        <v>22</v>
      </c>
      <c r="Y1144" s="47" t="s">
        <v>965</v>
      </c>
      <c r="Z1144" s="47" t="s">
        <v>965</v>
      </c>
      <c r="AA1144" s="47" t="s">
        <v>965</v>
      </c>
      <c r="AB1144" s="47" t="s">
        <v>20</v>
      </c>
      <c r="AC1144" s="47" t="s">
        <v>20</v>
      </c>
      <c r="AD1144" s="47" t="s">
        <v>965</v>
      </c>
      <c r="AE1144" s="47" t="s">
        <v>965</v>
      </c>
      <c r="AF1144" s="47" t="s">
        <v>965</v>
      </c>
      <c r="AG1144" s="47" t="s">
        <v>965</v>
      </c>
      <c r="AH1144" s="47" t="s">
        <v>965</v>
      </c>
      <c r="AI1144" s="47" t="s">
        <v>20</v>
      </c>
      <c r="AJ1144" s="47" t="s">
        <v>20</v>
      </c>
      <c r="AK1144" s="47" t="s">
        <v>965</v>
      </c>
      <c r="AL1144" s="47" t="s">
        <v>965</v>
      </c>
      <c r="AM1144" s="47" t="s">
        <v>965</v>
      </c>
      <c r="AN1144" s="47" t="s">
        <v>965</v>
      </c>
      <c r="AO1144" s="47" t="s">
        <v>965</v>
      </c>
      <c r="AP1144" s="47" t="s">
        <v>20</v>
      </c>
      <c r="AQ1144" s="47" t="s">
        <v>20</v>
      </c>
      <c r="AR1144" s="47" t="s">
        <v>20</v>
      </c>
      <c r="AS1144" s="47" t="s">
        <v>965</v>
      </c>
      <c r="AT1144" s="47" t="s">
        <v>965</v>
      </c>
      <c r="AU1144" s="47" t="s">
        <v>965</v>
      </c>
      <c r="AV1144" s="47" t="s">
        <v>965</v>
      </c>
      <c r="AW1144" s="47" t="s">
        <v>20</v>
      </c>
      <c r="AX1144" s="47" t="s">
        <v>20</v>
      </c>
      <c r="AY1144" s="42">
        <f>COUNTIFS($T1144:$AX1144,"P")</f>
        <v>18</v>
      </c>
      <c r="AZ1144" s="42">
        <f>COUNTIFS($T1144:$AX1144,"HD")/2</f>
        <v>0</v>
      </c>
      <c r="BA1144" s="42">
        <f>COUNTIFS($T1144:$AX1144,"DO")</f>
        <v>11</v>
      </c>
      <c r="BB1144" s="1">
        <f>COUNTIFS($T1144:$AX1144,"UPL")</f>
        <v>0</v>
      </c>
      <c r="BC1144" s="42">
        <f>COUNTIFS($T1144:$AX1144,"LWP")</f>
        <v>2</v>
      </c>
      <c r="BD1144" s="42">
        <f>SUM(COUNTIFS($T1144:$AX1144,{"PAT","MAT"}))</f>
        <v>0</v>
      </c>
      <c r="BE1144" s="42">
        <f>COUNTIFS($T1144:$AX1144,"HO")</f>
        <v>0</v>
      </c>
      <c r="BF1144" s="42">
        <f>COUNTIFS($T1144:$AX1144,"NA")</f>
        <v>0</v>
      </c>
      <c r="BG1144" s="42">
        <f>COUNTIFS($T1144:$AX1144,"PL")</f>
        <v>0</v>
      </c>
      <c r="BH1144" s="42">
        <f>COUNTIFS($T1144:$AX1144,"CL")</f>
        <v>0</v>
      </c>
      <c r="BI1144" s="42">
        <f>COUNTIFS($T1144:$AX1144,"BL")</f>
        <v>0</v>
      </c>
      <c r="BJ1144" s="42">
        <f>COUNTIFS($T1144:$AX1144,"CO")</f>
        <v>0</v>
      </c>
      <c r="BK1144" s="42">
        <f t="shared" si="105"/>
        <v>0</v>
      </c>
      <c r="BL1144" s="42">
        <f t="shared" si="106"/>
        <v>1</v>
      </c>
      <c r="BM1144" s="42">
        <f t="shared" si="107"/>
        <v>1</v>
      </c>
      <c r="BN1144" s="42">
        <f>SUM(AY1144:BJ1144)+SUM(COUNTIFS(Q1144:AX1144,{"TERM","RESIGNED"}))</f>
        <v>31</v>
      </c>
      <c r="BO1144" s="1" t="s">
        <v>45</v>
      </c>
      <c r="BP1144" s="42" t="s">
        <v>1023</v>
      </c>
      <c r="BQ1144" s="34"/>
    </row>
    <row r="1145" spans="1:69" x14ac:dyDescent="0.25">
      <c r="A1145" s="32">
        <f t="shared" si="108"/>
        <v>1143</v>
      </c>
      <c r="B1145" s="1" t="s">
        <v>36</v>
      </c>
      <c r="C1145" s="1">
        <v>19296</v>
      </c>
      <c r="D1145" s="1">
        <v>19296</v>
      </c>
      <c r="E1145" s="1" t="s">
        <v>946</v>
      </c>
      <c r="F1145" s="34" t="s">
        <v>1383</v>
      </c>
      <c r="G1145" s="34" t="s">
        <v>162</v>
      </c>
      <c r="H1145" s="30">
        <v>45216</v>
      </c>
      <c r="I1145" s="30" t="s">
        <v>39</v>
      </c>
      <c r="J1145" s="30" t="s">
        <v>39</v>
      </c>
      <c r="K1145" s="42">
        <f t="shared" ca="1" si="103"/>
        <v>86</v>
      </c>
      <c r="L1145" s="44" t="str">
        <f t="shared" si="104"/>
        <v>Billable</v>
      </c>
      <c r="M1145" s="34" t="s">
        <v>124</v>
      </c>
      <c r="N1145" s="1" t="s">
        <v>41</v>
      </c>
      <c r="O1145" s="1" t="s">
        <v>42</v>
      </c>
      <c r="P1145" s="1"/>
      <c r="Q1145" s="1"/>
      <c r="R1145" s="1" t="s">
        <v>43</v>
      </c>
      <c r="S1145" s="33" t="s">
        <v>165</v>
      </c>
      <c r="T1145" s="47" t="s">
        <v>965</v>
      </c>
      <c r="U1145" s="47" t="s">
        <v>20</v>
      </c>
      <c r="V1145" s="47" t="s">
        <v>20</v>
      </c>
      <c r="W1145" s="47" t="s">
        <v>21</v>
      </c>
      <c r="X1145" s="47" t="s">
        <v>21</v>
      </c>
      <c r="Y1145" s="47" t="s">
        <v>21</v>
      </c>
      <c r="Z1145" s="47" t="s">
        <v>21</v>
      </c>
      <c r="AA1145" s="47" t="s">
        <v>965</v>
      </c>
      <c r="AB1145" s="47" t="s">
        <v>20</v>
      </c>
      <c r="AC1145" s="47" t="s">
        <v>20</v>
      </c>
      <c r="AD1145" s="47" t="s">
        <v>965</v>
      </c>
      <c r="AE1145" s="47" t="s">
        <v>965</v>
      </c>
      <c r="AF1145" s="47" t="s">
        <v>965</v>
      </c>
      <c r="AG1145" s="47" t="s">
        <v>965</v>
      </c>
      <c r="AH1145" s="47" t="s">
        <v>965</v>
      </c>
      <c r="AI1145" s="47" t="s">
        <v>20</v>
      </c>
      <c r="AJ1145" s="47" t="s">
        <v>20</v>
      </c>
      <c r="AK1145" s="47" t="s">
        <v>965</v>
      </c>
      <c r="AL1145" s="47" t="s">
        <v>965</v>
      </c>
      <c r="AM1145" s="47" t="s">
        <v>965</v>
      </c>
      <c r="AN1145" s="47" t="s">
        <v>965</v>
      </c>
      <c r="AO1145" s="47" t="s">
        <v>966</v>
      </c>
      <c r="AP1145" s="47" t="s">
        <v>20</v>
      </c>
      <c r="AQ1145" s="47" t="s">
        <v>20</v>
      </c>
      <c r="AR1145" s="47" t="s">
        <v>20</v>
      </c>
      <c r="AS1145" s="47" t="s">
        <v>21</v>
      </c>
      <c r="AT1145" s="47" t="s">
        <v>21</v>
      </c>
      <c r="AU1145" s="47" t="s">
        <v>965</v>
      </c>
      <c r="AV1145" s="47" t="s">
        <v>965</v>
      </c>
      <c r="AW1145" s="47" t="s">
        <v>20</v>
      </c>
      <c r="AX1145" s="47" t="s">
        <v>20</v>
      </c>
      <c r="AY1145" s="42">
        <f>COUNTIFS($T1145:$AX1145,"P")</f>
        <v>13</v>
      </c>
      <c r="AZ1145" s="42">
        <f>COUNTIFS($T1145:$AX1145,"HD")/2</f>
        <v>0.5</v>
      </c>
      <c r="BA1145" s="42">
        <f>COUNTIFS($T1145:$AX1145,"DO")</f>
        <v>11</v>
      </c>
      <c r="BB1145" s="1">
        <f>COUNTIFS($T1145:$AX1145,"UPL")</f>
        <v>6</v>
      </c>
      <c r="BC1145" s="42">
        <f>COUNTIFS($T1145:$AX1145,"LWP")</f>
        <v>0</v>
      </c>
      <c r="BD1145" s="42">
        <f>SUM(COUNTIFS($T1145:$AX1145,{"PAT","MAT"}))</f>
        <v>0</v>
      </c>
      <c r="BE1145" s="42">
        <f>COUNTIFS($T1145:$AX1145,"HO")</f>
        <v>0</v>
      </c>
      <c r="BF1145" s="42">
        <f>COUNTIFS($T1145:$AX1145,"NA")</f>
        <v>0</v>
      </c>
      <c r="BG1145" s="42">
        <f>COUNTIFS($T1145:$AX1145,"PL")</f>
        <v>0</v>
      </c>
      <c r="BH1145" s="42">
        <f>COUNTIFS($T1145:$AX1145,"CL")</f>
        <v>0</v>
      </c>
      <c r="BI1145" s="42">
        <f>COUNTIFS($T1145:$AX1145,"BL")</f>
        <v>0</v>
      </c>
      <c r="BJ1145" s="42">
        <f>COUNTIFS($T1145:$AX1145,"CO")</f>
        <v>0</v>
      </c>
      <c r="BK1145" s="42">
        <f t="shared" si="105"/>
        <v>0</v>
      </c>
      <c r="BL1145" s="42">
        <f t="shared" si="106"/>
        <v>0</v>
      </c>
      <c r="BM1145" s="42">
        <f t="shared" si="107"/>
        <v>1</v>
      </c>
      <c r="BN1145" s="42">
        <f>SUM(AY1145:BJ1145)+SUM(COUNTIFS(Q1145:AX1145,{"TERM","RESIGNED"}))</f>
        <v>30.5</v>
      </c>
      <c r="BO1145" s="1" t="s">
        <v>45</v>
      </c>
      <c r="BP1145" s="42" t="s">
        <v>1020</v>
      </c>
      <c r="BQ1145" s="34"/>
    </row>
    <row r="1146" spans="1:69" x14ac:dyDescent="0.25">
      <c r="A1146" s="32">
        <f t="shared" si="108"/>
        <v>1144</v>
      </c>
      <c r="B1146" s="1" t="s">
        <v>36</v>
      </c>
      <c r="C1146" s="1">
        <v>19298</v>
      </c>
      <c r="D1146" s="1">
        <v>19298</v>
      </c>
      <c r="E1146" s="1" t="s">
        <v>946</v>
      </c>
      <c r="F1146" s="34" t="s">
        <v>1384</v>
      </c>
      <c r="G1146" s="34" t="s">
        <v>162</v>
      </c>
      <c r="H1146" s="30">
        <v>45216</v>
      </c>
      <c r="I1146" s="30" t="s">
        <v>39</v>
      </c>
      <c r="J1146" s="30" t="s">
        <v>39</v>
      </c>
      <c r="K1146" s="42">
        <f t="shared" ca="1" si="103"/>
        <v>86</v>
      </c>
      <c r="L1146" s="44" t="str">
        <f t="shared" si="104"/>
        <v>Billable</v>
      </c>
      <c r="M1146" s="34" t="s">
        <v>124</v>
      </c>
      <c r="N1146" s="1" t="s">
        <v>41</v>
      </c>
      <c r="O1146" s="1" t="s">
        <v>42</v>
      </c>
      <c r="P1146" s="1"/>
      <c r="Q1146" s="1"/>
      <c r="R1146" s="1" t="s">
        <v>43</v>
      </c>
      <c r="S1146" s="33" t="s">
        <v>163</v>
      </c>
      <c r="T1146" s="47" t="s">
        <v>965</v>
      </c>
      <c r="U1146" s="47" t="s">
        <v>20</v>
      </c>
      <c r="V1146" s="47" t="s">
        <v>20</v>
      </c>
      <c r="W1146" s="47" t="s">
        <v>965</v>
      </c>
      <c r="X1146" s="47" t="s">
        <v>965</v>
      </c>
      <c r="Y1146" s="47" t="s">
        <v>965</v>
      </c>
      <c r="Z1146" s="47" t="s">
        <v>22</v>
      </c>
      <c r="AA1146" s="47" t="s">
        <v>22</v>
      </c>
      <c r="AB1146" s="47" t="s">
        <v>20</v>
      </c>
      <c r="AC1146" s="47" t="s">
        <v>20</v>
      </c>
      <c r="AD1146" s="47" t="s">
        <v>22</v>
      </c>
      <c r="AE1146" s="47" t="s">
        <v>22</v>
      </c>
      <c r="AF1146" s="47" t="s">
        <v>22</v>
      </c>
      <c r="AG1146" s="47" t="s">
        <v>965</v>
      </c>
      <c r="AH1146" s="47" t="s">
        <v>965</v>
      </c>
      <c r="AI1146" s="47" t="s">
        <v>20</v>
      </c>
      <c r="AJ1146" s="47" t="s">
        <v>20</v>
      </c>
      <c r="AK1146" s="47" t="s">
        <v>965</v>
      </c>
      <c r="AL1146" s="47" t="s">
        <v>965</v>
      </c>
      <c r="AM1146" s="47" t="s">
        <v>966</v>
      </c>
      <c r="AN1146" s="47" t="s">
        <v>965</v>
      </c>
      <c r="AO1146" s="47" t="s">
        <v>965</v>
      </c>
      <c r="AP1146" s="47" t="s">
        <v>20</v>
      </c>
      <c r="AQ1146" s="47" t="s">
        <v>20</v>
      </c>
      <c r="AR1146" s="47" t="s">
        <v>20</v>
      </c>
      <c r="AS1146" s="47" t="s">
        <v>965</v>
      </c>
      <c r="AT1146" s="47" t="s">
        <v>965</v>
      </c>
      <c r="AU1146" s="47" t="s">
        <v>965</v>
      </c>
      <c r="AV1146" s="47" t="s">
        <v>965</v>
      </c>
      <c r="AW1146" s="47" t="s">
        <v>20</v>
      </c>
      <c r="AX1146" s="47" t="s">
        <v>20</v>
      </c>
      <c r="AY1146" s="42">
        <f>COUNTIFS($T1146:$AX1146,"P")</f>
        <v>14</v>
      </c>
      <c r="AZ1146" s="42">
        <f>COUNTIFS($T1146:$AX1146,"HD")/2</f>
        <v>0.5</v>
      </c>
      <c r="BA1146" s="42">
        <f>COUNTIFS($T1146:$AX1146,"DO")</f>
        <v>11</v>
      </c>
      <c r="BB1146" s="1">
        <f>COUNTIFS($T1146:$AX1146,"UPL")</f>
        <v>0</v>
      </c>
      <c r="BC1146" s="42">
        <f>COUNTIFS($T1146:$AX1146,"LWP")</f>
        <v>5</v>
      </c>
      <c r="BD1146" s="42">
        <f>SUM(COUNTIFS($T1146:$AX1146,{"PAT","MAT"}))</f>
        <v>0</v>
      </c>
      <c r="BE1146" s="42">
        <f>COUNTIFS($T1146:$AX1146,"HO")</f>
        <v>0</v>
      </c>
      <c r="BF1146" s="42">
        <f>COUNTIFS($T1146:$AX1146,"NA")</f>
        <v>0</v>
      </c>
      <c r="BG1146" s="42">
        <f>COUNTIFS($T1146:$AX1146,"PL")</f>
        <v>0</v>
      </c>
      <c r="BH1146" s="42">
        <f>COUNTIFS($T1146:$AX1146,"CL")</f>
        <v>0</v>
      </c>
      <c r="BI1146" s="42">
        <f>COUNTIFS($T1146:$AX1146,"BL")</f>
        <v>0</v>
      </c>
      <c r="BJ1146" s="42">
        <f>COUNTIFS($T1146:$AX1146,"CO")</f>
        <v>0</v>
      </c>
      <c r="BK1146" s="42">
        <f t="shared" si="105"/>
        <v>0</v>
      </c>
      <c r="BL1146" s="42">
        <f t="shared" si="106"/>
        <v>0</v>
      </c>
      <c r="BM1146" s="42">
        <f t="shared" si="107"/>
        <v>1</v>
      </c>
      <c r="BN1146" s="42">
        <f>SUM(AY1146:BJ1146)+SUM(COUNTIFS(Q1146:AX1146,{"TERM","RESIGNED"}))</f>
        <v>30.5</v>
      </c>
      <c r="BO1146" s="1" t="s">
        <v>45</v>
      </c>
      <c r="BP1146" s="42" t="s">
        <v>1020</v>
      </c>
      <c r="BQ1146" s="34"/>
    </row>
    <row r="1147" spans="1:69" x14ac:dyDescent="0.25">
      <c r="A1147" s="32">
        <f t="shared" si="108"/>
        <v>1145</v>
      </c>
      <c r="B1147" s="1" t="s">
        <v>36</v>
      </c>
      <c r="C1147" s="1">
        <v>19299</v>
      </c>
      <c r="D1147" s="1">
        <v>19299</v>
      </c>
      <c r="E1147" s="1" t="s">
        <v>945</v>
      </c>
      <c r="F1147" s="34" t="s">
        <v>1385</v>
      </c>
      <c r="G1147" s="34" t="s">
        <v>162</v>
      </c>
      <c r="H1147" s="30">
        <v>45216</v>
      </c>
      <c r="I1147" s="30" t="s">
        <v>39</v>
      </c>
      <c r="J1147" s="30" t="s">
        <v>39</v>
      </c>
      <c r="K1147" s="42">
        <f t="shared" ca="1" si="103"/>
        <v>86</v>
      </c>
      <c r="L1147" s="44" t="str">
        <f t="shared" si="104"/>
        <v>Billable</v>
      </c>
      <c r="M1147" s="34" t="s">
        <v>124</v>
      </c>
      <c r="N1147" s="1" t="s">
        <v>41</v>
      </c>
      <c r="O1147" s="1" t="s">
        <v>42</v>
      </c>
      <c r="P1147" s="1"/>
      <c r="Q1147" s="1"/>
      <c r="R1147" s="1" t="s">
        <v>43</v>
      </c>
      <c r="S1147" s="33" t="s">
        <v>163</v>
      </c>
      <c r="T1147" s="47" t="s">
        <v>965</v>
      </c>
      <c r="U1147" s="47" t="s">
        <v>20</v>
      </c>
      <c r="V1147" s="47" t="s">
        <v>20</v>
      </c>
      <c r="W1147" s="47" t="s">
        <v>965</v>
      </c>
      <c r="X1147" s="47" t="s">
        <v>965</v>
      </c>
      <c r="Y1147" s="47" t="s">
        <v>965</v>
      </c>
      <c r="Z1147" s="47" t="s">
        <v>965</v>
      </c>
      <c r="AA1147" s="47" t="s">
        <v>965</v>
      </c>
      <c r="AB1147" s="47" t="s">
        <v>20</v>
      </c>
      <c r="AC1147" s="47" t="s">
        <v>20</v>
      </c>
      <c r="AD1147" s="47" t="s">
        <v>22</v>
      </c>
      <c r="AE1147" s="47" t="s">
        <v>965</v>
      </c>
      <c r="AF1147" s="47" t="s">
        <v>965</v>
      </c>
      <c r="AG1147" s="47" t="s">
        <v>965</v>
      </c>
      <c r="AH1147" s="47" t="s">
        <v>965</v>
      </c>
      <c r="AI1147" s="47" t="s">
        <v>20</v>
      </c>
      <c r="AJ1147" s="47" t="s">
        <v>20</v>
      </c>
      <c r="AK1147" s="47" t="s">
        <v>966</v>
      </c>
      <c r="AL1147" s="47" t="s">
        <v>965</v>
      </c>
      <c r="AM1147" s="47" t="s">
        <v>965</v>
      </c>
      <c r="AN1147" s="47" t="s">
        <v>965</v>
      </c>
      <c r="AO1147" s="47" t="s">
        <v>965</v>
      </c>
      <c r="AP1147" s="47" t="s">
        <v>20</v>
      </c>
      <c r="AQ1147" s="47" t="s">
        <v>20</v>
      </c>
      <c r="AR1147" s="47" t="s">
        <v>20</v>
      </c>
      <c r="AS1147" s="47" t="s">
        <v>965</v>
      </c>
      <c r="AT1147" s="47" t="s">
        <v>965</v>
      </c>
      <c r="AU1147" s="47" t="s">
        <v>965</v>
      </c>
      <c r="AV1147" s="47" t="s">
        <v>21</v>
      </c>
      <c r="AW1147" s="47" t="s">
        <v>20</v>
      </c>
      <c r="AX1147" s="47" t="s">
        <v>20</v>
      </c>
      <c r="AY1147" s="42">
        <f>COUNTIFS($T1147:$AX1147,"P")</f>
        <v>17</v>
      </c>
      <c r="AZ1147" s="42">
        <f>COUNTIFS($T1147:$AX1147,"HD")/2</f>
        <v>0.5</v>
      </c>
      <c r="BA1147" s="42">
        <f>COUNTIFS($T1147:$AX1147,"DO")</f>
        <v>11</v>
      </c>
      <c r="BB1147" s="1">
        <f>COUNTIFS($T1147:$AX1147,"UPL")</f>
        <v>1</v>
      </c>
      <c r="BC1147" s="42">
        <f>COUNTIFS($T1147:$AX1147,"LWP")</f>
        <v>1</v>
      </c>
      <c r="BD1147" s="42">
        <f>SUM(COUNTIFS($T1147:$AX1147,{"PAT","MAT"}))</f>
        <v>0</v>
      </c>
      <c r="BE1147" s="42">
        <f>COUNTIFS($T1147:$AX1147,"HO")</f>
        <v>0</v>
      </c>
      <c r="BF1147" s="42">
        <f>COUNTIFS($T1147:$AX1147,"NA")</f>
        <v>0</v>
      </c>
      <c r="BG1147" s="42">
        <f>COUNTIFS($T1147:$AX1147,"PL")</f>
        <v>0</v>
      </c>
      <c r="BH1147" s="42">
        <f>COUNTIFS($T1147:$AX1147,"CL")</f>
        <v>0</v>
      </c>
      <c r="BI1147" s="42">
        <f>COUNTIFS($T1147:$AX1147,"BL")</f>
        <v>0</v>
      </c>
      <c r="BJ1147" s="42">
        <f>COUNTIFS($T1147:$AX1147,"CO")</f>
        <v>0</v>
      </c>
      <c r="BK1147" s="42">
        <f t="shared" si="105"/>
        <v>0</v>
      </c>
      <c r="BL1147" s="42">
        <f t="shared" si="106"/>
        <v>1</v>
      </c>
      <c r="BM1147" s="42">
        <f t="shared" si="107"/>
        <v>1</v>
      </c>
      <c r="BN1147" s="42">
        <f>SUM(AY1147:BJ1147)+SUM(COUNTIFS(Q1147:AX1147,{"TERM","RESIGNED"}))</f>
        <v>30.5</v>
      </c>
      <c r="BO1147" s="1" t="s">
        <v>45</v>
      </c>
      <c r="BP1147" s="42" t="s">
        <v>1020</v>
      </c>
      <c r="BQ1147" s="34"/>
    </row>
    <row r="1148" spans="1:69" x14ac:dyDescent="0.25">
      <c r="A1148" s="32">
        <f t="shared" si="108"/>
        <v>1146</v>
      </c>
      <c r="B1148" s="1" t="s">
        <v>36</v>
      </c>
      <c r="C1148" s="1">
        <v>19301</v>
      </c>
      <c r="D1148" s="1">
        <v>19301</v>
      </c>
      <c r="E1148" s="1" t="s">
        <v>946</v>
      </c>
      <c r="F1148" s="34" t="s">
        <v>1386</v>
      </c>
      <c r="G1148" s="34" t="s">
        <v>162</v>
      </c>
      <c r="H1148" s="30">
        <v>45216</v>
      </c>
      <c r="I1148" s="30" t="s">
        <v>39</v>
      </c>
      <c r="J1148" s="30" t="s">
        <v>39</v>
      </c>
      <c r="K1148" s="42">
        <f t="shared" ca="1" si="103"/>
        <v>86</v>
      </c>
      <c r="L1148" s="44" t="str">
        <f t="shared" si="104"/>
        <v>Billable</v>
      </c>
      <c r="M1148" s="34" t="s">
        <v>124</v>
      </c>
      <c r="N1148" s="1" t="s">
        <v>41</v>
      </c>
      <c r="O1148" s="1" t="s">
        <v>42</v>
      </c>
      <c r="P1148" s="1"/>
      <c r="Q1148" s="1"/>
      <c r="R1148" s="1" t="s">
        <v>43</v>
      </c>
      <c r="S1148" s="33" t="s">
        <v>163</v>
      </c>
      <c r="T1148" s="47" t="s">
        <v>965</v>
      </c>
      <c r="U1148" s="47" t="s">
        <v>20</v>
      </c>
      <c r="V1148" s="47" t="s">
        <v>20</v>
      </c>
      <c r="W1148" s="47" t="s">
        <v>965</v>
      </c>
      <c r="X1148" s="47" t="s">
        <v>965</v>
      </c>
      <c r="Y1148" s="47" t="s">
        <v>965</v>
      </c>
      <c r="Z1148" s="47" t="s">
        <v>965</v>
      </c>
      <c r="AA1148" s="47" t="s">
        <v>965</v>
      </c>
      <c r="AB1148" s="47" t="s">
        <v>20</v>
      </c>
      <c r="AC1148" s="47" t="s">
        <v>20</v>
      </c>
      <c r="AD1148" s="47" t="s">
        <v>965</v>
      </c>
      <c r="AE1148" s="47" t="s">
        <v>965</v>
      </c>
      <c r="AF1148" s="47" t="s">
        <v>965</v>
      </c>
      <c r="AG1148" s="47" t="s">
        <v>22</v>
      </c>
      <c r="AH1148" s="47" t="s">
        <v>965</v>
      </c>
      <c r="AI1148" s="47" t="s">
        <v>20</v>
      </c>
      <c r="AJ1148" s="47" t="s">
        <v>20</v>
      </c>
      <c r="AK1148" s="47" t="s">
        <v>965</v>
      </c>
      <c r="AL1148" s="47" t="s">
        <v>965</v>
      </c>
      <c r="AM1148" s="47" t="s">
        <v>965</v>
      </c>
      <c r="AN1148" s="47" t="s">
        <v>21</v>
      </c>
      <c r="AO1148" s="47" t="s">
        <v>965</v>
      </c>
      <c r="AP1148" s="47" t="s">
        <v>20</v>
      </c>
      <c r="AQ1148" s="47" t="s">
        <v>20</v>
      </c>
      <c r="AR1148" s="47" t="s">
        <v>20</v>
      </c>
      <c r="AS1148" s="47" t="s">
        <v>965</v>
      </c>
      <c r="AT1148" s="47" t="s">
        <v>965</v>
      </c>
      <c r="AU1148" s="47" t="s">
        <v>965</v>
      </c>
      <c r="AV1148" s="47" t="s">
        <v>965</v>
      </c>
      <c r="AW1148" s="47" t="s">
        <v>20</v>
      </c>
      <c r="AX1148" s="47" t="s">
        <v>20</v>
      </c>
      <c r="AY1148" s="42">
        <f>COUNTIFS($T1148:$AX1148,"P")</f>
        <v>18</v>
      </c>
      <c r="AZ1148" s="42">
        <f>COUNTIFS($T1148:$AX1148,"HD")/2</f>
        <v>0</v>
      </c>
      <c r="BA1148" s="42">
        <f>COUNTIFS($T1148:$AX1148,"DO")</f>
        <v>11</v>
      </c>
      <c r="BB1148" s="1">
        <f>COUNTIFS($T1148:$AX1148,"UPL")</f>
        <v>1</v>
      </c>
      <c r="BC1148" s="42">
        <f>COUNTIFS($T1148:$AX1148,"LWP")</f>
        <v>1</v>
      </c>
      <c r="BD1148" s="42">
        <f>SUM(COUNTIFS($T1148:$AX1148,{"PAT","MAT"}))</f>
        <v>0</v>
      </c>
      <c r="BE1148" s="42">
        <f>COUNTIFS($T1148:$AX1148,"HO")</f>
        <v>0</v>
      </c>
      <c r="BF1148" s="42">
        <f>COUNTIFS($T1148:$AX1148,"NA")</f>
        <v>0</v>
      </c>
      <c r="BG1148" s="42">
        <f>COUNTIFS($T1148:$AX1148,"PL")</f>
        <v>0</v>
      </c>
      <c r="BH1148" s="42">
        <f>COUNTIFS($T1148:$AX1148,"CL")</f>
        <v>0</v>
      </c>
      <c r="BI1148" s="42">
        <f>COUNTIFS($T1148:$AX1148,"BL")</f>
        <v>0</v>
      </c>
      <c r="BJ1148" s="42">
        <f>COUNTIFS($T1148:$AX1148,"CO")</f>
        <v>0</v>
      </c>
      <c r="BK1148" s="42">
        <f t="shared" si="105"/>
        <v>0</v>
      </c>
      <c r="BL1148" s="42">
        <f t="shared" si="106"/>
        <v>1</v>
      </c>
      <c r="BM1148" s="42">
        <f t="shared" si="107"/>
        <v>1</v>
      </c>
      <c r="BN1148" s="42">
        <f>SUM(AY1148:BJ1148)+SUM(COUNTIFS(Q1148:AX1148,{"TERM","RESIGNED"}))</f>
        <v>31</v>
      </c>
      <c r="BO1148" s="1" t="s">
        <v>45</v>
      </c>
      <c r="BP1148" s="42" t="s">
        <v>1020</v>
      </c>
      <c r="BQ1148" s="34"/>
    </row>
    <row r="1149" spans="1:69" x14ac:dyDescent="0.25">
      <c r="A1149" s="32">
        <f t="shared" si="108"/>
        <v>1147</v>
      </c>
      <c r="B1149" s="1" t="s">
        <v>36</v>
      </c>
      <c r="C1149" s="1">
        <v>19302</v>
      </c>
      <c r="D1149" s="1">
        <v>19302</v>
      </c>
      <c r="E1149" s="1" t="s">
        <v>946</v>
      </c>
      <c r="F1149" s="34" t="s">
        <v>1387</v>
      </c>
      <c r="G1149" s="34" t="s">
        <v>162</v>
      </c>
      <c r="H1149" s="30">
        <v>45216</v>
      </c>
      <c r="I1149" s="30" t="s">
        <v>39</v>
      </c>
      <c r="J1149" s="30" t="s">
        <v>39</v>
      </c>
      <c r="K1149" s="42">
        <f t="shared" ca="1" si="103"/>
        <v>86</v>
      </c>
      <c r="L1149" s="44" t="str">
        <f t="shared" si="104"/>
        <v>Billable</v>
      </c>
      <c r="M1149" s="34" t="s">
        <v>124</v>
      </c>
      <c r="N1149" s="1" t="s">
        <v>41</v>
      </c>
      <c r="O1149" s="1" t="s">
        <v>42</v>
      </c>
      <c r="P1149" s="1"/>
      <c r="Q1149" s="1"/>
      <c r="R1149" s="1" t="s">
        <v>43</v>
      </c>
      <c r="S1149" s="33" t="s">
        <v>165</v>
      </c>
      <c r="T1149" s="47" t="s">
        <v>965</v>
      </c>
      <c r="U1149" s="47" t="s">
        <v>20</v>
      </c>
      <c r="V1149" s="47" t="s">
        <v>20</v>
      </c>
      <c r="W1149" s="47" t="s">
        <v>965</v>
      </c>
      <c r="X1149" s="47" t="s">
        <v>965</v>
      </c>
      <c r="Y1149" s="47" t="s">
        <v>965</v>
      </c>
      <c r="Z1149" s="47" t="s">
        <v>965</v>
      </c>
      <c r="AA1149" s="47" t="s">
        <v>965</v>
      </c>
      <c r="AB1149" s="47" t="s">
        <v>20</v>
      </c>
      <c r="AC1149" s="47" t="s">
        <v>20</v>
      </c>
      <c r="AD1149" s="47" t="s">
        <v>965</v>
      </c>
      <c r="AE1149" s="47" t="s">
        <v>965</v>
      </c>
      <c r="AF1149" s="47" t="s">
        <v>965</v>
      </c>
      <c r="AG1149" s="47" t="s">
        <v>965</v>
      </c>
      <c r="AH1149" s="47" t="s">
        <v>965</v>
      </c>
      <c r="AI1149" s="47" t="s">
        <v>20</v>
      </c>
      <c r="AJ1149" s="47" t="s">
        <v>20</v>
      </c>
      <c r="AK1149" s="47" t="s">
        <v>965</v>
      </c>
      <c r="AL1149" s="47" t="s">
        <v>965</v>
      </c>
      <c r="AM1149" s="47" t="s">
        <v>965</v>
      </c>
      <c r="AN1149" s="47" t="s">
        <v>965</v>
      </c>
      <c r="AO1149" s="47" t="s">
        <v>965</v>
      </c>
      <c r="AP1149" s="47" t="s">
        <v>20</v>
      </c>
      <c r="AQ1149" s="47" t="s">
        <v>20</v>
      </c>
      <c r="AR1149" s="47" t="s">
        <v>20</v>
      </c>
      <c r="AS1149" s="47" t="s">
        <v>965</v>
      </c>
      <c r="AT1149" s="47" t="s">
        <v>965</v>
      </c>
      <c r="AU1149" s="47" t="s">
        <v>965</v>
      </c>
      <c r="AV1149" s="47" t="s">
        <v>965</v>
      </c>
      <c r="AW1149" s="47" t="s">
        <v>20</v>
      </c>
      <c r="AX1149" s="47" t="s">
        <v>20</v>
      </c>
      <c r="AY1149" s="42">
        <f>COUNTIFS($T1149:$AX1149,"P")</f>
        <v>20</v>
      </c>
      <c r="AZ1149" s="42">
        <f>COUNTIFS($T1149:$AX1149,"HD")/2</f>
        <v>0</v>
      </c>
      <c r="BA1149" s="42">
        <f>COUNTIFS($T1149:$AX1149,"DO")</f>
        <v>11</v>
      </c>
      <c r="BB1149" s="1">
        <f>COUNTIFS($T1149:$AX1149,"UPL")</f>
        <v>0</v>
      </c>
      <c r="BC1149" s="42">
        <f>COUNTIFS($T1149:$AX1149,"LWP")</f>
        <v>0</v>
      </c>
      <c r="BD1149" s="42">
        <f>SUM(COUNTIFS($T1149:$AX1149,{"PAT","MAT"}))</f>
        <v>0</v>
      </c>
      <c r="BE1149" s="42">
        <f>COUNTIFS($T1149:$AX1149,"HO")</f>
        <v>0</v>
      </c>
      <c r="BF1149" s="42">
        <f>COUNTIFS($T1149:$AX1149,"NA")</f>
        <v>0</v>
      </c>
      <c r="BG1149" s="42">
        <f>COUNTIFS($T1149:$AX1149,"PL")</f>
        <v>0</v>
      </c>
      <c r="BH1149" s="42">
        <f>COUNTIFS($T1149:$AX1149,"CL")</f>
        <v>0</v>
      </c>
      <c r="BI1149" s="42">
        <f>COUNTIFS($T1149:$AX1149,"BL")</f>
        <v>0</v>
      </c>
      <c r="BJ1149" s="42">
        <f>COUNTIFS($T1149:$AX1149,"CO")</f>
        <v>0</v>
      </c>
      <c r="BK1149" s="42">
        <f t="shared" si="105"/>
        <v>0</v>
      </c>
      <c r="BL1149" s="42">
        <f t="shared" si="106"/>
        <v>1</v>
      </c>
      <c r="BM1149" s="42">
        <f t="shared" si="107"/>
        <v>1</v>
      </c>
      <c r="BN1149" s="42">
        <f>SUM(AY1149:BJ1149)+SUM(COUNTIFS(Q1149:AX1149,{"TERM","RESIGNED"}))</f>
        <v>31</v>
      </c>
      <c r="BO1149" s="1" t="s">
        <v>45</v>
      </c>
      <c r="BP1149" s="42" t="s">
        <v>1020</v>
      </c>
      <c r="BQ1149" s="34"/>
    </row>
    <row r="1150" spans="1:69" x14ac:dyDescent="0.25">
      <c r="A1150" s="32">
        <f t="shared" si="108"/>
        <v>1148</v>
      </c>
      <c r="B1150" s="1" t="s">
        <v>36</v>
      </c>
      <c r="C1150" s="1">
        <v>19316</v>
      </c>
      <c r="D1150" s="1">
        <v>19316</v>
      </c>
      <c r="E1150" s="1" t="s">
        <v>946</v>
      </c>
      <c r="F1150" s="34" t="s">
        <v>1390</v>
      </c>
      <c r="G1150" s="34" t="s">
        <v>123</v>
      </c>
      <c r="H1150" s="30">
        <v>45219</v>
      </c>
      <c r="I1150" s="30" t="s">
        <v>39</v>
      </c>
      <c r="J1150" s="30" t="s">
        <v>39</v>
      </c>
      <c r="K1150" s="42">
        <f t="shared" ca="1" si="103"/>
        <v>83</v>
      </c>
      <c r="L1150" s="44" t="str">
        <f t="shared" si="104"/>
        <v>Billable</v>
      </c>
      <c r="M1150" s="34" t="s">
        <v>124</v>
      </c>
      <c r="N1150" s="1" t="s">
        <v>41</v>
      </c>
      <c r="O1150" s="1" t="s">
        <v>42</v>
      </c>
      <c r="P1150" s="1"/>
      <c r="Q1150" s="1"/>
      <c r="R1150" s="1" t="s">
        <v>43</v>
      </c>
      <c r="S1150" s="33" t="s">
        <v>429</v>
      </c>
      <c r="T1150" s="47" t="s">
        <v>965</v>
      </c>
      <c r="U1150" s="47" t="s">
        <v>20</v>
      </c>
      <c r="V1150" s="47" t="s">
        <v>20</v>
      </c>
      <c r="W1150" s="47" t="s">
        <v>965</v>
      </c>
      <c r="X1150" s="47" t="s">
        <v>965</v>
      </c>
      <c r="Y1150" s="47" t="s">
        <v>965</v>
      </c>
      <c r="Z1150" s="47" t="s">
        <v>965</v>
      </c>
      <c r="AA1150" s="47" t="s">
        <v>965</v>
      </c>
      <c r="AB1150" s="47" t="s">
        <v>20</v>
      </c>
      <c r="AC1150" s="47" t="s">
        <v>20</v>
      </c>
      <c r="AD1150" s="47" t="s">
        <v>965</v>
      </c>
      <c r="AE1150" s="47" t="s">
        <v>965</v>
      </c>
      <c r="AF1150" s="47" t="s">
        <v>965</v>
      </c>
      <c r="AG1150" s="47" t="s">
        <v>965</v>
      </c>
      <c r="AH1150" s="47" t="s">
        <v>965</v>
      </c>
      <c r="AI1150" s="47" t="s">
        <v>20</v>
      </c>
      <c r="AJ1150" s="47" t="s">
        <v>20</v>
      </c>
      <c r="AK1150" s="47" t="s">
        <v>965</v>
      </c>
      <c r="AL1150" s="47" t="s">
        <v>965</v>
      </c>
      <c r="AM1150" s="47" t="s">
        <v>965</v>
      </c>
      <c r="AN1150" s="47" t="s">
        <v>965</v>
      </c>
      <c r="AO1150" s="47" t="s">
        <v>965</v>
      </c>
      <c r="AP1150" s="47" t="s">
        <v>20</v>
      </c>
      <c r="AQ1150" s="47" t="s">
        <v>20</v>
      </c>
      <c r="AR1150" s="47" t="s">
        <v>20</v>
      </c>
      <c r="AS1150" s="47" t="s">
        <v>965</v>
      </c>
      <c r="AT1150" s="47" t="s">
        <v>965</v>
      </c>
      <c r="AU1150" s="47" t="s">
        <v>965</v>
      </c>
      <c r="AV1150" s="47" t="s">
        <v>965</v>
      </c>
      <c r="AW1150" s="47" t="s">
        <v>20</v>
      </c>
      <c r="AX1150" s="47" t="s">
        <v>20</v>
      </c>
      <c r="AY1150" s="42">
        <f>COUNTIFS($T1150:$AX1150,"P")</f>
        <v>20</v>
      </c>
      <c r="AZ1150" s="42">
        <f>COUNTIFS($T1150:$AX1150,"HD")/2</f>
        <v>0</v>
      </c>
      <c r="BA1150" s="42">
        <f>COUNTIFS($T1150:$AX1150,"DO")</f>
        <v>11</v>
      </c>
      <c r="BB1150" s="1">
        <f>COUNTIFS($T1150:$AX1150,"UPL")</f>
        <v>0</v>
      </c>
      <c r="BC1150" s="42">
        <f>COUNTIFS($T1150:$AX1150,"LWP")</f>
        <v>0</v>
      </c>
      <c r="BD1150" s="42">
        <f>SUM(COUNTIFS($T1150:$AX1150,{"PAT","MAT"}))</f>
        <v>0</v>
      </c>
      <c r="BE1150" s="42">
        <f>COUNTIFS($T1150:$AX1150,"HO")</f>
        <v>0</v>
      </c>
      <c r="BF1150" s="42">
        <f>COUNTIFS($T1150:$AX1150,"NA")</f>
        <v>0</v>
      </c>
      <c r="BG1150" s="42">
        <f>COUNTIFS($T1150:$AX1150,"PL")</f>
        <v>0</v>
      </c>
      <c r="BH1150" s="42">
        <f>COUNTIFS($T1150:$AX1150,"CL")</f>
        <v>0</v>
      </c>
      <c r="BI1150" s="42">
        <f>COUNTIFS($T1150:$AX1150,"BL")</f>
        <v>0</v>
      </c>
      <c r="BJ1150" s="42">
        <f>COUNTIFS($T1150:$AX1150,"CO")</f>
        <v>0</v>
      </c>
      <c r="BK1150" s="42">
        <f t="shared" si="105"/>
        <v>0</v>
      </c>
      <c r="BL1150" s="42">
        <f t="shared" si="106"/>
        <v>1</v>
      </c>
      <c r="BM1150" s="42">
        <f t="shared" si="107"/>
        <v>1</v>
      </c>
      <c r="BN1150" s="42">
        <f>SUM(AY1150:BJ1150)+SUM(COUNTIFS(Q1150:AX1150,{"TERM","RESIGNED"}))</f>
        <v>31</v>
      </c>
      <c r="BO1150" s="1" t="s">
        <v>45</v>
      </c>
      <c r="BP1150" s="42" t="s">
        <v>1020</v>
      </c>
      <c r="BQ1150" s="34"/>
    </row>
    <row r="1151" spans="1:69" x14ac:dyDescent="0.25">
      <c r="A1151" s="32">
        <f t="shared" si="108"/>
        <v>1149</v>
      </c>
      <c r="B1151" s="1" t="s">
        <v>36</v>
      </c>
      <c r="C1151" s="1">
        <v>19323</v>
      </c>
      <c r="D1151" s="1">
        <v>19323</v>
      </c>
      <c r="E1151" s="1" t="s">
        <v>946</v>
      </c>
      <c r="F1151" s="34" t="s">
        <v>1395</v>
      </c>
      <c r="G1151" s="34" t="s">
        <v>123</v>
      </c>
      <c r="H1151" s="30">
        <v>45219</v>
      </c>
      <c r="I1151" s="30" t="s">
        <v>39</v>
      </c>
      <c r="J1151" s="30" t="s">
        <v>39</v>
      </c>
      <c r="K1151" s="42">
        <f t="shared" ca="1" si="103"/>
        <v>83</v>
      </c>
      <c r="L1151" s="44" t="str">
        <f t="shared" si="104"/>
        <v>Billable</v>
      </c>
      <c r="M1151" s="34" t="s">
        <v>124</v>
      </c>
      <c r="N1151" s="1" t="s">
        <v>41</v>
      </c>
      <c r="O1151" s="1" t="s">
        <v>42</v>
      </c>
      <c r="P1151" s="1"/>
      <c r="Q1151" s="1"/>
      <c r="R1151" s="1" t="s">
        <v>43</v>
      </c>
      <c r="S1151" s="33" t="s">
        <v>429</v>
      </c>
      <c r="T1151" s="47" t="s">
        <v>965</v>
      </c>
      <c r="U1151" s="47" t="s">
        <v>20</v>
      </c>
      <c r="V1151" s="47" t="s">
        <v>20</v>
      </c>
      <c r="W1151" s="47" t="s">
        <v>965</v>
      </c>
      <c r="X1151" s="47" t="s">
        <v>965</v>
      </c>
      <c r="Y1151" s="47" t="s">
        <v>965</v>
      </c>
      <c r="Z1151" s="47" t="s">
        <v>965</v>
      </c>
      <c r="AA1151" s="47" t="s">
        <v>965</v>
      </c>
      <c r="AB1151" s="47" t="s">
        <v>20</v>
      </c>
      <c r="AC1151" s="47" t="s">
        <v>20</v>
      </c>
      <c r="AD1151" s="47" t="s">
        <v>965</v>
      </c>
      <c r="AE1151" s="47" t="s">
        <v>965</v>
      </c>
      <c r="AF1151" s="47" t="s">
        <v>965</v>
      </c>
      <c r="AG1151" s="47" t="s">
        <v>965</v>
      </c>
      <c r="AH1151" s="47" t="s">
        <v>965</v>
      </c>
      <c r="AI1151" s="47" t="s">
        <v>20</v>
      </c>
      <c r="AJ1151" s="47" t="s">
        <v>20</v>
      </c>
      <c r="AK1151" s="47" t="s">
        <v>965</v>
      </c>
      <c r="AL1151" s="47" t="s">
        <v>965</v>
      </c>
      <c r="AM1151" s="47" t="s">
        <v>965</v>
      </c>
      <c r="AN1151" s="47" t="s">
        <v>965</v>
      </c>
      <c r="AO1151" s="47" t="s">
        <v>965</v>
      </c>
      <c r="AP1151" s="47" t="s">
        <v>20</v>
      </c>
      <c r="AQ1151" s="47" t="s">
        <v>20</v>
      </c>
      <c r="AR1151" s="47" t="s">
        <v>20</v>
      </c>
      <c r="AS1151" s="47" t="s">
        <v>965</v>
      </c>
      <c r="AT1151" s="47" t="s">
        <v>966</v>
      </c>
      <c r="AU1151" s="47" t="s">
        <v>966</v>
      </c>
      <c r="AV1151" s="47" t="s">
        <v>966</v>
      </c>
      <c r="AW1151" s="47" t="s">
        <v>20</v>
      </c>
      <c r="AX1151" s="47" t="s">
        <v>20</v>
      </c>
      <c r="AY1151" s="42">
        <f>COUNTIFS($T1151:$AX1151,"P")</f>
        <v>17</v>
      </c>
      <c r="AZ1151" s="42">
        <f>COUNTIFS($T1151:$AX1151,"HD")/2</f>
        <v>1.5</v>
      </c>
      <c r="BA1151" s="42">
        <f>COUNTIFS($T1151:$AX1151,"DO")</f>
        <v>11</v>
      </c>
      <c r="BB1151" s="1">
        <f>COUNTIFS($T1151:$AX1151,"UPL")</f>
        <v>0</v>
      </c>
      <c r="BC1151" s="42">
        <f>COUNTIFS($T1151:$AX1151,"LWP")</f>
        <v>0</v>
      </c>
      <c r="BD1151" s="42">
        <f>SUM(COUNTIFS($T1151:$AX1151,{"PAT","MAT"}))</f>
        <v>0</v>
      </c>
      <c r="BE1151" s="42">
        <f>COUNTIFS($T1151:$AX1151,"HO")</f>
        <v>0</v>
      </c>
      <c r="BF1151" s="42">
        <f>COUNTIFS($T1151:$AX1151,"NA")</f>
        <v>0</v>
      </c>
      <c r="BG1151" s="42">
        <f>COUNTIFS($T1151:$AX1151,"PL")</f>
        <v>0</v>
      </c>
      <c r="BH1151" s="42">
        <f>COUNTIFS($T1151:$AX1151,"CL")</f>
        <v>0</v>
      </c>
      <c r="BI1151" s="42">
        <f>COUNTIFS($T1151:$AX1151,"BL")</f>
        <v>0</v>
      </c>
      <c r="BJ1151" s="42">
        <f>COUNTIFS($T1151:$AX1151,"CO")</f>
        <v>0</v>
      </c>
      <c r="BK1151" s="42">
        <f t="shared" si="105"/>
        <v>0</v>
      </c>
      <c r="BL1151" s="42">
        <f t="shared" si="106"/>
        <v>1</v>
      </c>
      <c r="BM1151" s="42">
        <f t="shared" si="107"/>
        <v>1</v>
      </c>
      <c r="BN1151" s="42">
        <f>SUM(AY1151:BJ1151)+SUM(COUNTIFS(Q1151:AX1151,{"TERM","RESIGNED"}))</f>
        <v>29.5</v>
      </c>
      <c r="BO1151" s="1" t="s">
        <v>45</v>
      </c>
      <c r="BP1151" s="42" t="s">
        <v>1020</v>
      </c>
      <c r="BQ1151" s="34"/>
    </row>
    <row r="1152" spans="1:69" x14ac:dyDescent="0.25">
      <c r="A1152" s="32">
        <f t="shared" si="108"/>
        <v>1150</v>
      </c>
      <c r="B1152" s="1" t="s">
        <v>36</v>
      </c>
      <c r="C1152" s="1">
        <v>19325</v>
      </c>
      <c r="D1152" s="1">
        <v>19325</v>
      </c>
      <c r="E1152" s="1" t="s">
        <v>946</v>
      </c>
      <c r="F1152" s="34" t="s">
        <v>1396</v>
      </c>
      <c r="G1152" s="34" t="s">
        <v>123</v>
      </c>
      <c r="H1152" s="30">
        <v>45219</v>
      </c>
      <c r="I1152" s="30" t="s">
        <v>39</v>
      </c>
      <c r="J1152" s="30" t="s">
        <v>39</v>
      </c>
      <c r="K1152" s="42">
        <f t="shared" ca="1" si="103"/>
        <v>83</v>
      </c>
      <c r="L1152" s="44" t="str">
        <f t="shared" si="104"/>
        <v>Billable</v>
      </c>
      <c r="M1152" s="34" t="s">
        <v>124</v>
      </c>
      <c r="N1152" s="1" t="s">
        <v>41</v>
      </c>
      <c r="O1152" s="1" t="s">
        <v>42</v>
      </c>
      <c r="P1152" s="1"/>
      <c r="Q1152" s="1"/>
      <c r="R1152" s="1" t="s">
        <v>43</v>
      </c>
      <c r="S1152" s="33" t="s">
        <v>429</v>
      </c>
      <c r="T1152" s="47" t="s">
        <v>965</v>
      </c>
      <c r="U1152" s="47" t="s">
        <v>20</v>
      </c>
      <c r="V1152" s="47" t="s">
        <v>20</v>
      </c>
      <c r="W1152" s="47" t="s">
        <v>965</v>
      </c>
      <c r="X1152" s="47" t="s">
        <v>965</v>
      </c>
      <c r="Y1152" s="47" t="s">
        <v>965</v>
      </c>
      <c r="Z1152" s="47" t="s">
        <v>965</v>
      </c>
      <c r="AA1152" s="47" t="s">
        <v>965</v>
      </c>
      <c r="AB1152" s="47" t="s">
        <v>20</v>
      </c>
      <c r="AC1152" s="47" t="s">
        <v>20</v>
      </c>
      <c r="AD1152" s="47" t="s">
        <v>965</v>
      </c>
      <c r="AE1152" s="47" t="s">
        <v>965</v>
      </c>
      <c r="AF1152" s="47" t="s">
        <v>965</v>
      </c>
      <c r="AG1152" s="47" t="s">
        <v>965</v>
      </c>
      <c r="AH1152" s="47" t="s">
        <v>965</v>
      </c>
      <c r="AI1152" s="47" t="s">
        <v>20</v>
      </c>
      <c r="AJ1152" s="47" t="s">
        <v>20</v>
      </c>
      <c r="AK1152" s="47" t="s">
        <v>965</v>
      </c>
      <c r="AL1152" s="47" t="s">
        <v>965</v>
      </c>
      <c r="AM1152" s="47" t="s">
        <v>965</v>
      </c>
      <c r="AN1152" s="47" t="s">
        <v>965</v>
      </c>
      <c r="AO1152" s="47" t="s">
        <v>965</v>
      </c>
      <c r="AP1152" s="47" t="s">
        <v>20</v>
      </c>
      <c r="AQ1152" s="47" t="s">
        <v>20</v>
      </c>
      <c r="AR1152" s="47" t="s">
        <v>20</v>
      </c>
      <c r="AS1152" s="47" t="s">
        <v>965</v>
      </c>
      <c r="AT1152" s="47" t="s">
        <v>965</v>
      </c>
      <c r="AU1152" s="47" t="s">
        <v>965</v>
      </c>
      <c r="AV1152" s="47" t="s">
        <v>965</v>
      </c>
      <c r="AW1152" s="47" t="s">
        <v>20</v>
      </c>
      <c r="AX1152" s="47" t="s">
        <v>20</v>
      </c>
      <c r="AY1152" s="42">
        <f>COUNTIFS($T1152:$AX1152,"P")</f>
        <v>20</v>
      </c>
      <c r="AZ1152" s="42">
        <f>COUNTIFS($T1152:$AX1152,"HD")/2</f>
        <v>0</v>
      </c>
      <c r="BA1152" s="42">
        <f>COUNTIFS($T1152:$AX1152,"DO")</f>
        <v>11</v>
      </c>
      <c r="BB1152" s="1">
        <f>COUNTIFS($T1152:$AX1152,"UPL")</f>
        <v>0</v>
      </c>
      <c r="BC1152" s="42">
        <f>COUNTIFS($T1152:$AX1152,"LWP")</f>
        <v>0</v>
      </c>
      <c r="BD1152" s="42">
        <f>SUM(COUNTIFS($T1152:$AX1152,{"PAT","MAT"}))</f>
        <v>0</v>
      </c>
      <c r="BE1152" s="42">
        <f>COUNTIFS($T1152:$AX1152,"HO")</f>
        <v>0</v>
      </c>
      <c r="BF1152" s="42">
        <f>COUNTIFS($T1152:$AX1152,"NA")</f>
        <v>0</v>
      </c>
      <c r="BG1152" s="42">
        <f>COUNTIFS($T1152:$AX1152,"PL")</f>
        <v>0</v>
      </c>
      <c r="BH1152" s="42">
        <f>COUNTIFS($T1152:$AX1152,"CL")</f>
        <v>0</v>
      </c>
      <c r="BI1152" s="42">
        <f>COUNTIFS($T1152:$AX1152,"BL")</f>
        <v>0</v>
      </c>
      <c r="BJ1152" s="42">
        <f>COUNTIFS($T1152:$AX1152,"CO")</f>
        <v>0</v>
      </c>
      <c r="BK1152" s="42">
        <f t="shared" si="105"/>
        <v>0</v>
      </c>
      <c r="BL1152" s="42">
        <f t="shared" si="106"/>
        <v>1</v>
      </c>
      <c r="BM1152" s="42">
        <f t="shared" si="107"/>
        <v>1</v>
      </c>
      <c r="BN1152" s="42">
        <f>SUM(AY1152:BJ1152)+SUM(COUNTIFS(Q1152:AX1152,{"TERM","RESIGNED"}))</f>
        <v>31</v>
      </c>
      <c r="BO1152" s="1" t="s">
        <v>45</v>
      </c>
      <c r="BP1152" s="42" t="s">
        <v>1020</v>
      </c>
      <c r="BQ1152" s="34"/>
    </row>
    <row r="1153" spans="1:69" x14ac:dyDescent="0.25">
      <c r="A1153" s="32">
        <f t="shared" si="108"/>
        <v>1151</v>
      </c>
      <c r="B1153" s="1" t="s">
        <v>36</v>
      </c>
      <c r="C1153" s="1">
        <v>19328</v>
      </c>
      <c r="D1153" s="1">
        <v>19328</v>
      </c>
      <c r="E1153" s="1" t="s">
        <v>946</v>
      </c>
      <c r="F1153" s="34" t="s">
        <v>1398</v>
      </c>
      <c r="G1153" s="34" t="s">
        <v>123</v>
      </c>
      <c r="H1153" s="30">
        <v>45219</v>
      </c>
      <c r="I1153" s="30" t="s">
        <v>39</v>
      </c>
      <c r="J1153" s="30" t="s">
        <v>39</v>
      </c>
      <c r="K1153" s="42">
        <f t="shared" ca="1" si="103"/>
        <v>83</v>
      </c>
      <c r="L1153" s="44" t="str">
        <f t="shared" si="104"/>
        <v>Billable</v>
      </c>
      <c r="M1153" s="34" t="s">
        <v>124</v>
      </c>
      <c r="N1153" s="1" t="s">
        <v>41</v>
      </c>
      <c r="O1153" s="1" t="s">
        <v>42</v>
      </c>
      <c r="P1153" s="1"/>
      <c r="Q1153" s="1"/>
      <c r="R1153" s="1" t="s">
        <v>43</v>
      </c>
      <c r="S1153" s="33" t="s">
        <v>429</v>
      </c>
      <c r="T1153" s="47" t="s">
        <v>965</v>
      </c>
      <c r="U1153" s="47" t="s">
        <v>20</v>
      </c>
      <c r="V1153" s="47" t="s">
        <v>20</v>
      </c>
      <c r="W1153" s="47" t="s">
        <v>965</v>
      </c>
      <c r="X1153" s="47" t="s">
        <v>965</v>
      </c>
      <c r="Y1153" s="47" t="s">
        <v>965</v>
      </c>
      <c r="Z1153" s="47" t="s">
        <v>965</v>
      </c>
      <c r="AA1153" s="47" t="s">
        <v>965</v>
      </c>
      <c r="AB1153" s="47" t="s">
        <v>20</v>
      </c>
      <c r="AC1153" s="47" t="s">
        <v>20</v>
      </c>
      <c r="AD1153" s="47" t="s">
        <v>965</v>
      </c>
      <c r="AE1153" s="47" t="s">
        <v>965</v>
      </c>
      <c r="AF1153" s="47" t="s">
        <v>965</v>
      </c>
      <c r="AG1153" s="47" t="s">
        <v>965</v>
      </c>
      <c r="AH1153" s="47" t="s">
        <v>965</v>
      </c>
      <c r="AI1153" s="47" t="s">
        <v>20</v>
      </c>
      <c r="AJ1153" s="47" t="s">
        <v>20</v>
      </c>
      <c r="AK1153" s="47" t="s">
        <v>965</v>
      </c>
      <c r="AL1153" s="47" t="s">
        <v>965</v>
      </c>
      <c r="AM1153" s="47" t="s">
        <v>965</v>
      </c>
      <c r="AN1153" s="47" t="s">
        <v>965</v>
      </c>
      <c r="AO1153" s="47" t="s">
        <v>965</v>
      </c>
      <c r="AP1153" s="47" t="s">
        <v>20</v>
      </c>
      <c r="AQ1153" s="47" t="s">
        <v>20</v>
      </c>
      <c r="AR1153" s="47" t="s">
        <v>20</v>
      </c>
      <c r="AS1153" s="47" t="s">
        <v>965</v>
      </c>
      <c r="AT1153" s="47" t="s">
        <v>965</v>
      </c>
      <c r="AU1153" s="47" t="s">
        <v>965</v>
      </c>
      <c r="AV1153" s="47" t="s">
        <v>965</v>
      </c>
      <c r="AW1153" s="47" t="s">
        <v>20</v>
      </c>
      <c r="AX1153" s="47" t="s">
        <v>20</v>
      </c>
      <c r="AY1153" s="42">
        <f>COUNTIFS($T1153:$AX1153,"P")</f>
        <v>20</v>
      </c>
      <c r="AZ1153" s="42">
        <f>COUNTIFS($T1153:$AX1153,"HD")/2</f>
        <v>0</v>
      </c>
      <c r="BA1153" s="42">
        <f>COUNTIFS($T1153:$AX1153,"DO")</f>
        <v>11</v>
      </c>
      <c r="BB1153" s="1">
        <f>COUNTIFS($T1153:$AX1153,"UPL")</f>
        <v>0</v>
      </c>
      <c r="BC1153" s="42">
        <f>COUNTIFS($T1153:$AX1153,"LWP")</f>
        <v>0</v>
      </c>
      <c r="BD1153" s="42">
        <f>SUM(COUNTIFS($T1153:$AX1153,{"PAT","MAT"}))</f>
        <v>0</v>
      </c>
      <c r="BE1153" s="42">
        <f>COUNTIFS($T1153:$AX1153,"HO")</f>
        <v>0</v>
      </c>
      <c r="BF1153" s="42">
        <f>COUNTIFS($T1153:$AX1153,"NA")</f>
        <v>0</v>
      </c>
      <c r="BG1153" s="42">
        <f>COUNTIFS($T1153:$AX1153,"PL")</f>
        <v>0</v>
      </c>
      <c r="BH1153" s="42">
        <f>COUNTIFS($T1153:$AX1153,"CL")</f>
        <v>0</v>
      </c>
      <c r="BI1153" s="42">
        <f>COUNTIFS($T1153:$AX1153,"BL")</f>
        <v>0</v>
      </c>
      <c r="BJ1153" s="42">
        <f>COUNTIFS($T1153:$AX1153,"CO")</f>
        <v>0</v>
      </c>
      <c r="BK1153" s="42">
        <f t="shared" si="105"/>
        <v>0</v>
      </c>
      <c r="BL1153" s="42">
        <f t="shared" si="106"/>
        <v>1</v>
      </c>
      <c r="BM1153" s="42">
        <f t="shared" si="107"/>
        <v>1</v>
      </c>
      <c r="BN1153" s="42">
        <f>SUM(AY1153:BJ1153)+SUM(COUNTIFS(Q1153:AX1153,{"TERM","RESIGNED"}))</f>
        <v>31</v>
      </c>
      <c r="BO1153" s="1" t="s">
        <v>45</v>
      </c>
      <c r="BP1153" s="42" t="s">
        <v>1020</v>
      </c>
      <c r="BQ1153" s="34"/>
    </row>
    <row r="1154" spans="1:69" x14ac:dyDescent="0.25">
      <c r="A1154" s="32">
        <f t="shared" si="108"/>
        <v>1152</v>
      </c>
      <c r="B1154" s="1" t="s">
        <v>36</v>
      </c>
      <c r="C1154" s="1">
        <v>19329</v>
      </c>
      <c r="D1154" s="1">
        <v>19329</v>
      </c>
      <c r="E1154" s="1" t="s">
        <v>946</v>
      </c>
      <c r="F1154" s="34" t="s">
        <v>1399</v>
      </c>
      <c r="G1154" s="34" t="s">
        <v>162</v>
      </c>
      <c r="H1154" s="30">
        <v>45219</v>
      </c>
      <c r="I1154" s="30" t="s">
        <v>39</v>
      </c>
      <c r="J1154" s="30" t="s">
        <v>39</v>
      </c>
      <c r="K1154" s="42">
        <f t="shared" ca="1" si="103"/>
        <v>83</v>
      </c>
      <c r="L1154" s="44" t="str">
        <f t="shared" si="104"/>
        <v>Billable</v>
      </c>
      <c r="M1154" s="34" t="s">
        <v>124</v>
      </c>
      <c r="N1154" s="1" t="s">
        <v>41</v>
      </c>
      <c r="O1154" s="1" t="s">
        <v>42</v>
      </c>
      <c r="P1154" s="1"/>
      <c r="Q1154" s="1"/>
      <c r="R1154" s="1" t="s">
        <v>43</v>
      </c>
      <c r="S1154" s="33" t="s">
        <v>144</v>
      </c>
      <c r="T1154" s="47" t="s">
        <v>965</v>
      </c>
      <c r="U1154" s="47" t="s">
        <v>20</v>
      </c>
      <c r="V1154" s="47" t="s">
        <v>20</v>
      </c>
      <c r="W1154" s="47" t="s">
        <v>965</v>
      </c>
      <c r="X1154" s="47" t="s">
        <v>965</v>
      </c>
      <c r="Y1154" s="47" t="s">
        <v>965</v>
      </c>
      <c r="Z1154" s="47" t="s">
        <v>965</v>
      </c>
      <c r="AA1154" s="47" t="s">
        <v>965</v>
      </c>
      <c r="AB1154" s="47" t="s">
        <v>20</v>
      </c>
      <c r="AC1154" s="47" t="s">
        <v>20</v>
      </c>
      <c r="AD1154" s="47" t="s">
        <v>22</v>
      </c>
      <c r="AE1154" s="47" t="s">
        <v>965</v>
      </c>
      <c r="AF1154" s="47" t="s">
        <v>965</v>
      </c>
      <c r="AG1154" s="47" t="s">
        <v>965</v>
      </c>
      <c r="AH1154" s="47" t="s">
        <v>965</v>
      </c>
      <c r="AI1154" s="47" t="s">
        <v>20</v>
      </c>
      <c r="AJ1154" s="47" t="s">
        <v>20</v>
      </c>
      <c r="AK1154" s="47" t="s">
        <v>965</v>
      </c>
      <c r="AL1154" s="47" t="s">
        <v>965</v>
      </c>
      <c r="AM1154" s="47" t="s">
        <v>965</v>
      </c>
      <c r="AN1154" s="47" t="s">
        <v>965</v>
      </c>
      <c r="AO1154" s="47" t="s">
        <v>965</v>
      </c>
      <c r="AP1154" s="47" t="s">
        <v>20</v>
      </c>
      <c r="AQ1154" s="47" t="s">
        <v>20</v>
      </c>
      <c r="AR1154" s="47" t="s">
        <v>20</v>
      </c>
      <c r="AS1154" s="47" t="s">
        <v>965</v>
      </c>
      <c r="AT1154" s="47" t="s">
        <v>965</v>
      </c>
      <c r="AU1154" s="47" t="s">
        <v>965</v>
      </c>
      <c r="AV1154" s="47" t="s">
        <v>965</v>
      </c>
      <c r="AW1154" s="47" t="s">
        <v>20</v>
      </c>
      <c r="AX1154" s="47" t="s">
        <v>20</v>
      </c>
      <c r="AY1154" s="42">
        <f>COUNTIFS($T1154:$AX1154,"P")</f>
        <v>19</v>
      </c>
      <c r="AZ1154" s="42">
        <f>COUNTIFS($T1154:$AX1154,"HD")/2</f>
        <v>0</v>
      </c>
      <c r="BA1154" s="42">
        <f>COUNTIFS($T1154:$AX1154,"DO")</f>
        <v>11</v>
      </c>
      <c r="BB1154" s="1">
        <f>COUNTIFS($T1154:$AX1154,"UPL")</f>
        <v>0</v>
      </c>
      <c r="BC1154" s="42">
        <f>COUNTIFS($T1154:$AX1154,"LWP")</f>
        <v>1</v>
      </c>
      <c r="BD1154" s="42">
        <f>SUM(COUNTIFS($T1154:$AX1154,{"PAT","MAT"}))</f>
        <v>0</v>
      </c>
      <c r="BE1154" s="42">
        <f>COUNTIFS($T1154:$AX1154,"HO")</f>
        <v>0</v>
      </c>
      <c r="BF1154" s="42">
        <f>COUNTIFS($T1154:$AX1154,"NA")</f>
        <v>0</v>
      </c>
      <c r="BG1154" s="42">
        <f>COUNTIFS($T1154:$AX1154,"PL")</f>
        <v>0</v>
      </c>
      <c r="BH1154" s="42">
        <f>COUNTIFS($T1154:$AX1154,"CL")</f>
        <v>0</v>
      </c>
      <c r="BI1154" s="42">
        <f>COUNTIFS($T1154:$AX1154,"BL")</f>
        <v>0</v>
      </c>
      <c r="BJ1154" s="42">
        <f>COUNTIFS($T1154:$AX1154,"CO")</f>
        <v>0</v>
      </c>
      <c r="BK1154" s="42">
        <f t="shared" si="105"/>
        <v>0</v>
      </c>
      <c r="BL1154" s="42">
        <f t="shared" si="106"/>
        <v>1</v>
      </c>
      <c r="BM1154" s="42">
        <f t="shared" si="107"/>
        <v>1</v>
      </c>
      <c r="BN1154" s="42">
        <f>SUM(AY1154:BJ1154)+SUM(COUNTIFS(Q1154:AX1154,{"TERM","RESIGNED"}))</f>
        <v>31</v>
      </c>
      <c r="BO1154" s="1" t="s">
        <v>45</v>
      </c>
      <c r="BP1154" s="42" t="s">
        <v>1021</v>
      </c>
      <c r="BQ1154" s="34"/>
    </row>
    <row r="1155" spans="1:69" x14ac:dyDescent="0.25">
      <c r="A1155" s="32">
        <f t="shared" si="108"/>
        <v>1153</v>
      </c>
      <c r="B1155" s="1" t="s">
        <v>36</v>
      </c>
      <c r="C1155" s="1">
        <v>19332</v>
      </c>
      <c r="D1155" s="1">
        <v>19332</v>
      </c>
      <c r="E1155" s="1" t="s">
        <v>946</v>
      </c>
      <c r="F1155" s="34" t="s">
        <v>1400</v>
      </c>
      <c r="G1155" s="34" t="s">
        <v>162</v>
      </c>
      <c r="H1155" s="30">
        <v>45219</v>
      </c>
      <c r="I1155" s="30" t="s">
        <v>39</v>
      </c>
      <c r="J1155" s="30" t="s">
        <v>39</v>
      </c>
      <c r="K1155" s="42">
        <f t="shared" ref="K1155:K1218" ca="1" si="109">IF(O1155="ACTIVE",(TODAY()-H1155),(J1155-H1155))</f>
        <v>83</v>
      </c>
      <c r="L1155" s="44" t="str">
        <f t="shared" ref="L1155:L1218" si="110">IF(OR(M1155="Email Verification",M1155="Operations",M1155="OJT",M1155="Bottom Quartile Group",M1155="Training"),"Billable","Non Billable")</f>
        <v>Billable</v>
      </c>
      <c r="M1155" s="34" t="s">
        <v>124</v>
      </c>
      <c r="N1155" s="1" t="s">
        <v>41</v>
      </c>
      <c r="O1155" s="1" t="s">
        <v>42</v>
      </c>
      <c r="P1155" s="1"/>
      <c r="Q1155" s="1"/>
      <c r="R1155" s="1" t="s">
        <v>43</v>
      </c>
      <c r="S1155" s="33" t="s">
        <v>165</v>
      </c>
      <c r="T1155" s="47" t="s">
        <v>965</v>
      </c>
      <c r="U1155" s="47" t="s">
        <v>20</v>
      </c>
      <c r="V1155" s="47" t="s">
        <v>20</v>
      </c>
      <c r="W1155" s="47" t="s">
        <v>965</v>
      </c>
      <c r="X1155" s="47" t="s">
        <v>965</v>
      </c>
      <c r="Y1155" s="47" t="s">
        <v>965</v>
      </c>
      <c r="Z1155" s="47" t="s">
        <v>965</v>
      </c>
      <c r="AA1155" s="47" t="s">
        <v>965</v>
      </c>
      <c r="AB1155" s="47" t="s">
        <v>20</v>
      </c>
      <c r="AC1155" s="47" t="s">
        <v>20</v>
      </c>
      <c r="AD1155" s="47" t="s">
        <v>965</v>
      </c>
      <c r="AE1155" s="47" t="s">
        <v>965</v>
      </c>
      <c r="AF1155" s="47" t="s">
        <v>965</v>
      </c>
      <c r="AG1155" s="47" t="s">
        <v>965</v>
      </c>
      <c r="AH1155" s="47" t="s">
        <v>965</v>
      </c>
      <c r="AI1155" s="47" t="s">
        <v>20</v>
      </c>
      <c r="AJ1155" s="47" t="s">
        <v>20</v>
      </c>
      <c r="AK1155" s="47" t="s">
        <v>965</v>
      </c>
      <c r="AL1155" s="47" t="s">
        <v>965</v>
      </c>
      <c r="AM1155" s="47" t="s">
        <v>965</v>
      </c>
      <c r="AN1155" s="47" t="s">
        <v>965</v>
      </c>
      <c r="AO1155" s="47" t="s">
        <v>965</v>
      </c>
      <c r="AP1155" s="47" t="s">
        <v>20</v>
      </c>
      <c r="AQ1155" s="47" t="s">
        <v>20</v>
      </c>
      <c r="AR1155" s="47" t="s">
        <v>20</v>
      </c>
      <c r="AS1155" s="47" t="s">
        <v>22</v>
      </c>
      <c r="AT1155" s="47" t="s">
        <v>22</v>
      </c>
      <c r="AU1155" s="47" t="s">
        <v>965</v>
      </c>
      <c r="AV1155" s="47" t="s">
        <v>965</v>
      </c>
      <c r="AW1155" s="47" t="s">
        <v>20</v>
      </c>
      <c r="AX1155" s="47" t="s">
        <v>20</v>
      </c>
      <c r="AY1155" s="42">
        <f>COUNTIFS($T1155:$AX1155,"P")</f>
        <v>18</v>
      </c>
      <c r="AZ1155" s="42">
        <f>COUNTIFS($T1155:$AX1155,"HD")/2</f>
        <v>0</v>
      </c>
      <c r="BA1155" s="42">
        <f>COUNTIFS($T1155:$AX1155,"DO")</f>
        <v>11</v>
      </c>
      <c r="BB1155" s="1">
        <f>COUNTIFS($T1155:$AX1155,"UPL")</f>
        <v>0</v>
      </c>
      <c r="BC1155" s="42">
        <f>COUNTIFS($T1155:$AX1155,"LWP")</f>
        <v>2</v>
      </c>
      <c r="BD1155" s="42">
        <f>SUM(COUNTIFS($T1155:$AX1155,{"PAT","MAT"}))</f>
        <v>0</v>
      </c>
      <c r="BE1155" s="42">
        <f>COUNTIFS($T1155:$AX1155,"HO")</f>
        <v>0</v>
      </c>
      <c r="BF1155" s="42">
        <f>COUNTIFS($T1155:$AX1155,"NA")</f>
        <v>0</v>
      </c>
      <c r="BG1155" s="42">
        <f>COUNTIFS($T1155:$AX1155,"PL")</f>
        <v>0</v>
      </c>
      <c r="BH1155" s="42">
        <f>COUNTIFS($T1155:$AX1155,"CL")</f>
        <v>0</v>
      </c>
      <c r="BI1155" s="42">
        <f>COUNTIFS($T1155:$AX1155,"BL")</f>
        <v>0</v>
      </c>
      <c r="BJ1155" s="42">
        <f>COUNTIFS($T1155:$AX1155,"CO")</f>
        <v>0</v>
      </c>
      <c r="BK1155" s="42">
        <f t="shared" ref="BK1155:BK1218" si="111">SUM(BG1155:BJ1155)</f>
        <v>0</v>
      </c>
      <c r="BL1155" s="42">
        <f t="shared" ref="BL1155:BL1218" si="112">IF(SUM(AY1155+AZ1155)&gt;=17,1,0)</f>
        <v>1</v>
      </c>
      <c r="BM1155" s="42">
        <f t="shared" ref="BM1155:BM1218" si="113">IF(SUM(AY1155+AZ1155)&gt;=13,1,0)</f>
        <v>1</v>
      </c>
      <c r="BN1155" s="42">
        <f>SUM(AY1155:BJ1155)+SUM(COUNTIFS(Q1155:AX1155,{"TERM","RESIGNED"}))</f>
        <v>31</v>
      </c>
      <c r="BO1155" s="1" t="s">
        <v>45</v>
      </c>
      <c r="BP1155" s="42" t="s">
        <v>1020</v>
      </c>
      <c r="BQ1155" s="34"/>
    </row>
    <row r="1156" spans="1:69" x14ac:dyDescent="0.25">
      <c r="A1156" s="32">
        <f t="shared" si="108"/>
        <v>1154</v>
      </c>
      <c r="B1156" s="1" t="s">
        <v>36</v>
      </c>
      <c r="C1156" s="1">
        <v>19333</v>
      </c>
      <c r="D1156" s="1">
        <v>19333</v>
      </c>
      <c r="E1156" s="1" t="s">
        <v>946</v>
      </c>
      <c r="F1156" s="34" t="s">
        <v>1401</v>
      </c>
      <c r="G1156" s="34" t="s">
        <v>162</v>
      </c>
      <c r="H1156" s="30">
        <v>45219</v>
      </c>
      <c r="I1156" s="30" t="s">
        <v>39</v>
      </c>
      <c r="J1156" s="30" t="s">
        <v>39</v>
      </c>
      <c r="K1156" s="42">
        <f t="shared" ca="1" si="109"/>
        <v>83</v>
      </c>
      <c r="L1156" s="44" t="str">
        <f t="shared" si="110"/>
        <v>Billable</v>
      </c>
      <c r="M1156" s="34" t="s">
        <v>124</v>
      </c>
      <c r="N1156" s="1" t="s">
        <v>41</v>
      </c>
      <c r="O1156" s="1" t="s">
        <v>42</v>
      </c>
      <c r="P1156" s="1"/>
      <c r="Q1156" s="1"/>
      <c r="R1156" s="1" t="s">
        <v>43</v>
      </c>
      <c r="S1156" s="33" t="s">
        <v>165</v>
      </c>
      <c r="T1156" s="47" t="s">
        <v>965</v>
      </c>
      <c r="U1156" s="47" t="s">
        <v>20</v>
      </c>
      <c r="V1156" s="47" t="s">
        <v>20</v>
      </c>
      <c r="W1156" s="47" t="s">
        <v>22</v>
      </c>
      <c r="X1156" s="47" t="s">
        <v>965</v>
      </c>
      <c r="Y1156" s="47" t="s">
        <v>965</v>
      </c>
      <c r="Z1156" s="47" t="s">
        <v>21</v>
      </c>
      <c r="AA1156" s="47" t="s">
        <v>21</v>
      </c>
      <c r="AB1156" s="47" t="s">
        <v>20</v>
      </c>
      <c r="AC1156" s="47" t="s">
        <v>20</v>
      </c>
      <c r="AD1156" s="47" t="s">
        <v>965</v>
      </c>
      <c r="AE1156" s="47" t="s">
        <v>965</v>
      </c>
      <c r="AF1156" s="47" t="s">
        <v>965</v>
      </c>
      <c r="AG1156" s="47" t="s">
        <v>965</v>
      </c>
      <c r="AH1156" s="47" t="s">
        <v>21</v>
      </c>
      <c r="AI1156" s="47" t="s">
        <v>20</v>
      </c>
      <c r="AJ1156" s="47" t="s">
        <v>20</v>
      </c>
      <c r="AK1156" s="47" t="s">
        <v>965</v>
      </c>
      <c r="AL1156" s="47" t="s">
        <v>965</v>
      </c>
      <c r="AM1156" s="47" t="s">
        <v>21</v>
      </c>
      <c r="AN1156" s="47" t="s">
        <v>965</v>
      </c>
      <c r="AO1156" s="47" t="s">
        <v>965</v>
      </c>
      <c r="AP1156" s="47" t="s">
        <v>20</v>
      </c>
      <c r="AQ1156" s="47" t="s">
        <v>20</v>
      </c>
      <c r="AR1156" s="47" t="s">
        <v>20</v>
      </c>
      <c r="AS1156" s="47" t="s">
        <v>965</v>
      </c>
      <c r="AT1156" s="47" t="s">
        <v>965</v>
      </c>
      <c r="AU1156" s="47" t="s">
        <v>22</v>
      </c>
      <c r="AV1156" s="47" t="s">
        <v>22</v>
      </c>
      <c r="AW1156" s="47" t="s">
        <v>20</v>
      </c>
      <c r="AX1156" s="47" t="s">
        <v>20</v>
      </c>
      <c r="AY1156" s="42">
        <f>COUNTIFS($T1156:$AX1156,"P")</f>
        <v>13</v>
      </c>
      <c r="AZ1156" s="42">
        <f>COUNTIFS($T1156:$AX1156,"HD")/2</f>
        <v>0</v>
      </c>
      <c r="BA1156" s="42">
        <f>COUNTIFS($T1156:$AX1156,"DO")</f>
        <v>11</v>
      </c>
      <c r="BB1156" s="1">
        <f>COUNTIFS($T1156:$AX1156,"UPL")</f>
        <v>4</v>
      </c>
      <c r="BC1156" s="42">
        <f>COUNTIFS($T1156:$AX1156,"LWP")</f>
        <v>3</v>
      </c>
      <c r="BD1156" s="42">
        <f>SUM(COUNTIFS($T1156:$AX1156,{"PAT","MAT"}))</f>
        <v>0</v>
      </c>
      <c r="BE1156" s="42">
        <f>COUNTIFS($T1156:$AX1156,"HO")</f>
        <v>0</v>
      </c>
      <c r="BF1156" s="42">
        <f>COUNTIFS($T1156:$AX1156,"NA")</f>
        <v>0</v>
      </c>
      <c r="BG1156" s="42">
        <f>COUNTIFS($T1156:$AX1156,"PL")</f>
        <v>0</v>
      </c>
      <c r="BH1156" s="42">
        <f>COUNTIFS($T1156:$AX1156,"CL")</f>
        <v>0</v>
      </c>
      <c r="BI1156" s="42">
        <f>COUNTIFS($T1156:$AX1156,"BL")</f>
        <v>0</v>
      </c>
      <c r="BJ1156" s="42">
        <f>COUNTIFS($T1156:$AX1156,"CO")</f>
        <v>0</v>
      </c>
      <c r="BK1156" s="42">
        <f t="shared" si="111"/>
        <v>0</v>
      </c>
      <c r="BL1156" s="42">
        <f t="shared" si="112"/>
        <v>0</v>
      </c>
      <c r="BM1156" s="42">
        <f t="shared" si="113"/>
        <v>1</v>
      </c>
      <c r="BN1156" s="42">
        <f>SUM(AY1156:BJ1156)+SUM(COUNTIFS(Q1156:AX1156,{"TERM","RESIGNED"}))</f>
        <v>31</v>
      </c>
      <c r="BO1156" s="1" t="s">
        <v>45</v>
      </c>
      <c r="BP1156" s="42" t="s">
        <v>1020</v>
      </c>
      <c r="BQ1156" s="34"/>
    </row>
    <row r="1157" spans="1:69" x14ac:dyDescent="0.25">
      <c r="A1157" s="32">
        <f t="shared" ref="A1157:A1220" si="114">A1156+1</f>
        <v>1155</v>
      </c>
      <c r="B1157" s="1" t="s">
        <v>36</v>
      </c>
      <c r="C1157" s="1">
        <v>19338</v>
      </c>
      <c r="D1157" s="1">
        <v>19338</v>
      </c>
      <c r="E1157" s="1" t="s">
        <v>945</v>
      </c>
      <c r="F1157" s="34" t="s">
        <v>1405</v>
      </c>
      <c r="G1157" s="34" t="s">
        <v>162</v>
      </c>
      <c r="H1157" s="30">
        <v>45224</v>
      </c>
      <c r="I1157" s="30" t="s">
        <v>39</v>
      </c>
      <c r="J1157" s="30" t="s">
        <v>39</v>
      </c>
      <c r="K1157" s="42">
        <f t="shared" ca="1" si="109"/>
        <v>78</v>
      </c>
      <c r="L1157" s="44" t="str">
        <f t="shared" si="110"/>
        <v>Billable</v>
      </c>
      <c r="M1157" s="34" t="s">
        <v>124</v>
      </c>
      <c r="N1157" s="1" t="s">
        <v>41</v>
      </c>
      <c r="O1157" s="1" t="s">
        <v>42</v>
      </c>
      <c r="P1157" s="1"/>
      <c r="Q1157" s="1"/>
      <c r="R1157" s="1" t="s">
        <v>43</v>
      </c>
      <c r="S1157" s="33" t="s">
        <v>163</v>
      </c>
      <c r="T1157" s="47" t="s">
        <v>965</v>
      </c>
      <c r="U1157" s="47" t="s">
        <v>20</v>
      </c>
      <c r="V1157" s="47" t="s">
        <v>20</v>
      </c>
      <c r="W1157" s="47" t="s">
        <v>965</v>
      </c>
      <c r="X1157" s="47" t="s">
        <v>965</v>
      </c>
      <c r="Y1157" s="47" t="s">
        <v>965</v>
      </c>
      <c r="Z1157" s="47" t="s">
        <v>965</v>
      </c>
      <c r="AA1157" s="47" t="s">
        <v>965</v>
      </c>
      <c r="AB1157" s="47" t="s">
        <v>20</v>
      </c>
      <c r="AC1157" s="47" t="s">
        <v>20</v>
      </c>
      <c r="AD1157" s="47" t="s">
        <v>965</v>
      </c>
      <c r="AE1157" s="47" t="s">
        <v>965</v>
      </c>
      <c r="AF1157" s="47" t="s">
        <v>965</v>
      </c>
      <c r="AG1157" s="47" t="s">
        <v>965</v>
      </c>
      <c r="AH1157" s="47" t="s">
        <v>965</v>
      </c>
      <c r="AI1157" s="47" t="s">
        <v>20</v>
      </c>
      <c r="AJ1157" s="47" t="s">
        <v>20</v>
      </c>
      <c r="AK1157" s="47" t="s">
        <v>965</v>
      </c>
      <c r="AL1157" s="47" t="s">
        <v>965</v>
      </c>
      <c r="AM1157" s="47" t="s">
        <v>965</v>
      </c>
      <c r="AN1157" s="47" t="s">
        <v>965</v>
      </c>
      <c r="AO1157" s="47" t="s">
        <v>22</v>
      </c>
      <c r="AP1157" s="47" t="s">
        <v>20</v>
      </c>
      <c r="AQ1157" s="47" t="s">
        <v>20</v>
      </c>
      <c r="AR1157" s="47" t="s">
        <v>20</v>
      </c>
      <c r="AS1157" s="47" t="s">
        <v>965</v>
      </c>
      <c r="AT1157" s="47" t="s">
        <v>965</v>
      </c>
      <c r="AU1157" s="47" t="s">
        <v>965</v>
      </c>
      <c r="AV1157" s="47" t="s">
        <v>965</v>
      </c>
      <c r="AW1157" s="47" t="s">
        <v>20</v>
      </c>
      <c r="AX1157" s="47" t="s">
        <v>20</v>
      </c>
      <c r="AY1157" s="42">
        <f>COUNTIFS($T1157:$AX1157,"P")</f>
        <v>19</v>
      </c>
      <c r="AZ1157" s="42">
        <f>COUNTIFS($T1157:$AX1157,"HD")/2</f>
        <v>0</v>
      </c>
      <c r="BA1157" s="42">
        <f>COUNTIFS($T1157:$AX1157,"DO")</f>
        <v>11</v>
      </c>
      <c r="BB1157" s="1">
        <f>COUNTIFS($T1157:$AX1157,"UPL")</f>
        <v>0</v>
      </c>
      <c r="BC1157" s="42">
        <f>COUNTIFS($T1157:$AX1157,"LWP")</f>
        <v>1</v>
      </c>
      <c r="BD1157" s="42">
        <f>SUM(COUNTIFS($T1157:$AX1157,{"PAT","MAT"}))</f>
        <v>0</v>
      </c>
      <c r="BE1157" s="42">
        <f>COUNTIFS($T1157:$AX1157,"HO")</f>
        <v>0</v>
      </c>
      <c r="BF1157" s="42">
        <f>COUNTIFS($T1157:$AX1157,"NA")</f>
        <v>0</v>
      </c>
      <c r="BG1157" s="42">
        <f>COUNTIFS($T1157:$AX1157,"PL")</f>
        <v>0</v>
      </c>
      <c r="BH1157" s="42">
        <f>COUNTIFS($T1157:$AX1157,"CL")</f>
        <v>0</v>
      </c>
      <c r="BI1157" s="42">
        <f>COUNTIFS($T1157:$AX1157,"BL")</f>
        <v>0</v>
      </c>
      <c r="BJ1157" s="42">
        <f>COUNTIFS($T1157:$AX1157,"CO")</f>
        <v>0</v>
      </c>
      <c r="BK1157" s="42">
        <f t="shared" si="111"/>
        <v>0</v>
      </c>
      <c r="BL1157" s="42">
        <f t="shared" si="112"/>
        <v>1</v>
      </c>
      <c r="BM1157" s="42">
        <f t="shared" si="113"/>
        <v>1</v>
      </c>
      <c r="BN1157" s="42">
        <f>SUM(AY1157:BJ1157)+SUM(COUNTIFS(Q1157:AX1157,{"TERM","RESIGNED"}))</f>
        <v>31</v>
      </c>
      <c r="BO1157" s="1" t="s">
        <v>45</v>
      </c>
      <c r="BP1157" s="42" t="s">
        <v>1020</v>
      </c>
      <c r="BQ1157" s="34"/>
    </row>
    <row r="1158" spans="1:69" x14ac:dyDescent="0.25">
      <c r="A1158" s="32">
        <f t="shared" si="114"/>
        <v>1156</v>
      </c>
      <c r="B1158" s="1" t="s">
        <v>36</v>
      </c>
      <c r="C1158" s="1">
        <v>19339</v>
      </c>
      <c r="D1158" s="1">
        <v>19339</v>
      </c>
      <c r="E1158" s="1" t="s">
        <v>946</v>
      </c>
      <c r="F1158" s="34" t="s">
        <v>1406</v>
      </c>
      <c r="G1158" s="34" t="s">
        <v>162</v>
      </c>
      <c r="H1158" s="30">
        <v>45224</v>
      </c>
      <c r="I1158" s="30" t="s">
        <v>39</v>
      </c>
      <c r="J1158" s="30" t="s">
        <v>39</v>
      </c>
      <c r="K1158" s="42">
        <f t="shared" ca="1" si="109"/>
        <v>78</v>
      </c>
      <c r="L1158" s="44" t="str">
        <f t="shared" si="110"/>
        <v>Billable</v>
      </c>
      <c r="M1158" s="34" t="s">
        <v>124</v>
      </c>
      <c r="N1158" s="1" t="s">
        <v>41</v>
      </c>
      <c r="O1158" s="1" t="s">
        <v>42</v>
      </c>
      <c r="P1158" s="1"/>
      <c r="Q1158" s="1"/>
      <c r="R1158" s="1" t="s">
        <v>43</v>
      </c>
      <c r="S1158" s="33" t="s">
        <v>163</v>
      </c>
      <c r="T1158" s="47" t="s">
        <v>965</v>
      </c>
      <c r="U1158" s="47" t="s">
        <v>20</v>
      </c>
      <c r="V1158" s="47" t="s">
        <v>20</v>
      </c>
      <c r="W1158" s="47" t="s">
        <v>965</v>
      </c>
      <c r="X1158" s="47" t="s">
        <v>965</v>
      </c>
      <c r="Y1158" s="47" t="s">
        <v>965</v>
      </c>
      <c r="Z1158" s="47" t="s">
        <v>965</v>
      </c>
      <c r="AA1158" s="47" t="s">
        <v>965</v>
      </c>
      <c r="AB1158" s="47" t="s">
        <v>20</v>
      </c>
      <c r="AC1158" s="47" t="s">
        <v>20</v>
      </c>
      <c r="AD1158" s="47" t="s">
        <v>965</v>
      </c>
      <c r="AE1158" s="47" t="s">
        <v>965</v>
      </c>
      <c r="AF1158" s="47" t="s">
        <v>965</v>
      </c>
      <c r="AG1158" s="47" t="s">
        <v>965</v>
      </c>
      <c r="AH1158" s="47" t="s">
        <v>965</v>
      </c>
      <c r="AI1158" s="47" t="s">
        <v>20</v>
      </c>
      <c r="AJ1158" s="47" t="s">
        <v>20</v>
      </c>
      <c r="AK1158" s="47" t="s">
        <v>965</v>
      </c>
      <c r="AL1158" s="47" t="s">
        <v>965</v>
      </c>
      <c r="AM1158" s="47" t="s">
        <v>965</v>
      </c>
      <c r="AN1158" s="47" t="s">
        <v>965</v>
      </c>
      <c r="AO1158" s="47" t="s">
        <v>965</v>
      </c>
      <c r="AP1158" s="47" t="s">
        <v>20</v>
      </c>
      <c r="AQ1158" s="47" t="s">
        <v>20</v>
      </c>
      <c r="AR1158" s="47" t="s">
        <v>20</v>
      </c>
      <c r="AS1158" s="47" t="s">
        <v>965</v>
      </c>
      <c r="AT1158" s="47" t="s">
        <v>965</v>
      </c>
      <c r="AU1158" s="47" t="s">
        <v>965</v>
      </c>
      <c r="AV1158" s="47" t="s">
        <v>965</v>
      </c>
      <c r="AW1158" s="47" t="s">
        <v>20</v>
      </c>
      <c r="AX1158" s="47" t="s">
        <v>20</v>
      </c>
      <c r="AY1158" s="42">
        <f>COUNTIFS($T1158:$AX1158,"P")</f>
        <v>20</v>
      </c>
      <c r="AZ1158" s="42">
        <f>COUNTIFS($T1158:$AX1158,"HD")/2</f>
        <v>0</v>
      </c>
      <c r="BA1158" s="42">
        <f>COUNTIFS($T1158:$AX1158,"DO")</f>
        <v>11</v>
      </c>
      <c r="BB1158" s="1">
        <f>COUNTIFS($T1158:$AX1158,"UPL")</f>
        <v>0</v>
      </c>
      <c r="BC1158" s="42">
        <f>COUNTIFS($T1158:$AX1158,"LWP")</f>
        <v>0</v>
      </c>
      <c r="BD1158" s="42">
        <f>SUM(COUNTIFS($T1158:$AX1158,{"PAT","MAT"}))</f>
        <v>0</v>
      </c>
      <c r="BE1158" s="42">
        <f>COUNTIFS($T1158:$AX1158,"HO")</f>
        <v>0</v>
      </c>
      <c r="BF1158" s="42">
        <f>COUNTIFS($T1158:$AX1158,"NA")</f>
        <v>0</v>
      </c>
      <c r="BG1158" s="42">
        <f>COUNTIFS($T1158:$AX1158,"PL")</f>
        <v>0</v>
      </c>
      <c r="BH1158" s="42">
        <f>COUNTIFS($T1158:$AX1158,"CL")</f>
        <v>0</v>
      </c>
      <c r="BI1158" s="42">
        <f>COUNTIFS($T1158:$AX1158,"BL")</f>
        <v>0</v>
      </c>
      <c r="BJ1158" s="42">
        <f>COUNTIFS($T1158:$AX1158,"CO")</f>
        <v>0</v>
      </c>
      <c r="BK1158" s="42">
        <f t="shared" si="111"/>
        <v>0</v>
      </c>
      <c r="BL1158" s="42">
        <f t="shared" si="112"/>
        <v>1</v>
      </c>
      <c r="BM1158" s="42">
        <f t="shared" si="113"/>
        <v>1</v>
      </c>
      <c r="BN1158" s="42">
        <f>SUM(AY1158:BJ1158)+SUM(COUNTIFS(Q1158:AX1158,{"TERM","RESIGNED"}))</f>
        <v>31</v>
      </c>
      <c r="BO1158" s="1" t="s">
        <v>45</v>
      </c>
      <c r="BP1158" s="42" t="s">
        <v>1020</v>
      </c>
      <c r="BQ1158" s="34"/>
    </row>
    <row r="1159" spans="1:69" x14ac:dyDescent="0.25">
      <c r="A1159" s="32">
        <f t="shared" si="114"/>
        <v>1157</v>
      </c>
      <c r="B1159" s="1" t="s">
        <v>36</v>
      </c>
      <c r="C1159" s="1">
        <v>19340</v>
      </c>
      <c r="D1159" s="1">
        <v>19340</v>
      </c>
      <c r="E1159" s="1" t="s">
        <v>945</v>
      </c>
      <c r="F1159" s="34" t="s">
        <v>1407</v>
      </c>
      <c r="G1159" s="34" t="s">
        <v>162</v>
      </c>
      <c r="H1159" s="30">
        <v>45224</v>
      </c>
      <c r="I1159" s="30" t="s">
        <v>39</v>
      </c>
      <c r="J1159" s="30" t="s">
        <v>39</v>
      </c>
      <c r="K1159" s="42">
        <f t="shared" ca="1" si="109"/>
        <v>78</v>
      </c>
      <c r="L1159" s="44" t="str">
        <f t="shared" si="110"/>
        <v>Billable</v>
      </c>
      <c r="M1159" s="34" t="s">
        <v>124</v>
      </c>
      <c r="N1159" s="1" t="s">
        <v>41</v>
      </c>
      <c r="O1159" s="1" t="s">
        <v>42</v>
      </c>
      <c r="P1159" s="1"/>
      <c r="Q1159" s="1"/>
      <c r="R1159" s="1" t="s">
        <v>43</v>
      </c>
      <c r="S1159" s="33" t="s">
        <v>163</v>
      </c>
      <c r="T1159" s="47" t="s">
        <v>965</v>
      </c>
      <c r="U1159" s="47" t="s">
        <v>20</v>
      </c>
      <c r="V1159" s="47" t="s">
        <v>20</v>
      </c>
      <c r="W1159" s="47" t="s">
        <v>965</v>
      </c>
      <c r="X1159" s="47" t="s">
        <v>965</v>
      </c>
      <c r="Y1159" s="47" t="s">
        <v>965</v>
      </c>
      <c r="Z1159" s="47" t="s">
        <v>965</v>
      </c>
      <c r="AA1159" s="47" t="s">
        <v>21</v>
      </c>
      <c r="AB1159" s="47" t="s">
        <v>20</v>
      </c>
      <c r="AC1159" s="47" t="s">
        <v>20</v>
      </c>
      <c r="AD1159" s="47" t="s">
        <v>965</v>
      </c>
      <c r="AE1159" s="47" t="s">
        <v>965</v>
      </c>
      <c r="AF1159" s="47" t="s">
        <v>965</v>
      </c>
      <c r="AG1159" s="47" t="s">
        <v>965</v>
      </c>
      <c r="AH1159" s="47" t="s">
        <v>965</v>
      </c>
      <c r="AI1159" s="47" t="s">
        <v>20</v>
      </c>
      <c r="AJ1159" s="47" t="s">
        <v>20</v>
      </c>
      <c r="AK1159" s="47" t="s">
        <v>965</v>
      </c>
      <c r="AL1159" s="47" t="s">
        <v>965</v>
      </c>
      <c r="AM1159" s="47" t="s">
        <v>965</v>
      </c>
      <c r="AN1159" s="47" t="s">
        <v>965</v>
      </c>
      <c r="AO1159" s="47" t="s">
        <v>965</v>
      </c>
      <c r="AP1159" s="47" t="s">
        <v>20</v>
      </c>
      <c r="AQ1159" s="47" t="s">
        <v>20</v>
      </c>
      <c r="AR1159" s="47" t="s">
        <v>20</v>
      </c>
      <c r="AS1159" s="47" t="s">
        <v>965</v>
      </c>
      <c r="AT1159" s="47" t="s">
        <v>965</v>
      </c>
      <c r="AU1159" s="47" t="s">
        <v>965</v>
      </c>
      <c r="AV1159" s="47" t="s">
        <v>966</v>
      </c>
      <c r="AW1159" s="47" t="s">
        <v>20</v>
      </c>
      <c r="AX1159" s="47" t="s">
        <v>20</v>
      </c>
      <c r="AY1159" s="42">
        <f>COUNTIFS($T1159:$AX1159,"P")</f>
        <v>18</v>
      </c>
      <c r="AZ1159" s="42">
        <f>COUNTIFS($T1159:$AX1159,"HD")/2</f>
        <v>0.5</v>
      </c>
      <c r="BA1159" s="42">
        <f>COUNTIFS($T1159:$AX1159,"DO")</f>
        <v>11</v>
      </c>
      <c r="BB1159" s="1">
        <f>COUNTIFS($T1159:$AX1159,"UPL")</f>
        <v>1</v>
      </c>
      <c r="BC1159" s="42">
        <f>COUNTIFS($T1159:$AX1159,"LWP")</f>
        <v>0</v>
      </c>
      <c r="BD1159" s="42">
        <f>SUM(COUNTIFS($T1159:$AX1159,{"PAT","MAT"}))</f>
        <v>0</v>
      </c>
      <c r="BE1159" s="42">
        <f>COUNTIFS($T1159:$AX1159,"HO")</f>
        <v>0</v>
      </c>
      <c r="BF1159" s="42">
        <f>COUNTIFS($T1159:$AX1159,"NA")</f>
        <v>0</v>
      </c>
      <c r="BG1159" s="42">
        <f>COUNTIFS($T1159:$AX1159,"PL")</f>
        <v>0</v>
      </c>
      <c r="BH1159" s="42">
        <f>COUNTIFS($T1159:$AX1159,"CL")</f>
        <v>0</v>
      </c>
      <c r="BI1159" s="42">
        <f>COUNTIFS($T1159:$AX1159,"BL")</f>
        <v>0</v>
      </c>
      <c r="BJ1159" s="42">
        <f>COUNTIFS($T1159:$AX1159,"CO")</f>
        <v>0</v>
      </c>
      <c r="BK1159" s="42">
        <f t="shared" si="111"/>
        <v>0</v>
      </c>
      <c r="BL1159" s="42">
        <f t="shared" si="112"/>
        <v>1</v>
      </c>
      <c r="BM1159" s="42">
        <f t="shared" si="113"/>
        <v>1</v>
      </c>
      <c r="BN1159" s="42">
        <f>SUM(AY1159:BJ1159)+SUM(COUNTIFS(Q1159:AX1159,{"TERM","RESIGNED"}))</f>
        <v>30.5</v>
      </c>
      <c r="BO1159" s="1" t="s">
        <v>45</v>
      </c>
      <c r="BP1159" s="42" t="s">
        <v>1020</v>
      </c>
      <c r="BQ1159" s="34"/>
    </row>
    <row r="1160" spans="1:69" x14ac:dyDescent="0.25">
      <c r="A1160" s="32">
        <f t="shared" si="114"/>
        <v>1158</v>
      </c>
      <c r="B1160" s="1" t="s">
        <v>36</v>
      </c>
      <c r="C1160" s="1">
        <v>19341</v>
      </c>
      <c r="D1160" s="1">
        <v>19341</v>
      </c>
      <c r="E1160" s="1" t="s">
        <v>946</v>
      </c>
      <c r="F1160" s="34" t="s">
        <v>1408</v>
      </c>
      <c r="G1160" s="34" t="s">
        <v>162</v>
      </c>
      <c r="H1160" s="30">
        <v>45224</v>
      </c>
      <c r="I1160" s="30" t="s">
        <v>39</v>
      </c>
      <c r="J1160" s="30" t="s">
        <v>39</v>
      </c>
      <c r="K1160" s="42">
        <f t="shared" ca="1" si="109"/>
        <v>78</v>
      </c>
      <c r="L1160" s="44" t="str">
        <f t="shared" si="110"/>
        <v>Billable</v>
      </c>
      <c r="M1160" s="34" t="s">
        <v>124</v>
      </c>
      <c r="N1160" s="1" t="s">
        <v>41</v>
      </c>
      <c r="O1160" s="1" t="s">
        <v>42</v>
      </c>
      <c r="P1160" s="1"/>
      <c r="Q1160" s="1"/>
      <c r="R1160" s="1" t="s">
        <v>43</v>
      </c>
      <c r="S1160" s="33" t="s">
        <v>163</v>
      </c>
      <c r="T1160" s="47" t="s">
        <v>965</v>
      </c>
      <c r="U1160" s="47" t="s">
        <v>20</v>
      </c>
      <c r="V1160" s="47" t="s">
        <v>20</v>
      </c>
      <c r="W1160" s="47" t="s">
        <v>965</v>
      </c>
      <c r="X1160" s="47" t="s">
        <v>970</v>
      </c>
      <c r="Y1160" s="47" t="s">
        <v>965</v>
      </c>
      <c r="Z1160" s="47" t="s">
        <v>965</v>
      </c>
      <c r="AA1160" s="47" t="s">
        <v>965</v>
      </c>
      <c r="AB1160" s="47" t="s">
        <v>20</v>
      </c>
      <c r="AC1160" s="47" t="s">
        <v>20</v>
      </c>
      <c r="AD1160" s="47" t="s">
        <v>965</v>
      </c>
      <c r="AE1160" s="47" t="s">
        <v>965</v>
      </c>
      <c r="AF1160" s="47" t="s">
        <v>965</v>
      </c>
      <c r="AG1160" s="47" t="s">
        <v>965</v>
      </c>
      <c r="AH1160" s="47" t="s">
        <v>965</v>
      </c>
      <c r="AI1160" s="47" t="s">
        <v>20</v>
      </c>
      <c r="AJ1160" s="47" t="s">
        <v>20</v>
      </c>
      <c r="AK1160" s="47" t="s">
        <v>965</v>
      </c>
      <c r="AL1160" s="47" t="s">
        <v>965</v>
      </c>
      <c r="AM1160" s="47" t="s">
        <v>965</v>
      </c>
      <c r="AN1160" s="47" t="s">
        <v>965</v>
      </c>
      <c r="AO1160" s="47" t="s">
        <v>966</v>
      </c>
      <c r="AP1160" s="47" t="s">
        <v>20</v>
      </c>
      <c r="AQ1160" s="47" t="s">
        <v>20</v>
      </c>
      <c r="AR1160" s="47" t="s">
        <v>20</v>
      </c>
      <c r="AS1160" s="47" t="s">
        <v>965</v>
      </c>
      <c r="AT1160" s="47" t="s">
        <v>965</v>
      </c>
      <c r="AU1160" s="47" t="s">
        <v>965</v>
      </c>
      <c r="AV1160" s="47" t="s">
        <v>965</v>
      </c>
      <c r="AW1160" s="47" t="s">
        <v>20</v>
      </c>
      <c r="AX1160" s="47" t="s">
        <v>20</v>
      </c>
      <c r="AY1160" s="42">
        <f>COUNTIFS($T1160:$AX1160,"P")</f>
        <v>18</v>
      </c>
      <c r="AZ1160" s="42">
        <f>COUNTIFS($T1160:$AX1160,"HD")/2</f>
        <v>0.5</v>
      </c>
      <c r="BA1160" s="42">
        <f>COUNTIFS($T1160:$AX1160,"DO")</f>
        <v>11</v>
      </c>
      <c r="BB1160" s="1">
        <f>COUNTIFS($T1160:$AX1160,"UPL")</f>
        <v>0</v>
      </c>
      <c r="BC1160" s="42">
        <f>COUNTIFS($T1160:$AX1160,"LWP")</f>
        <v>0</v>
      </c>
      <c r="BD1160" s="42">
        <f>SUM(COUNTIFS($T1160:$AX1160,{"PAT","MAT"}))</f>
        <v>0</v>
      </c>
      <c r="BE1160" s="42">
        <f>COUNTIFS($T1160:$AX1160,"HO")</f>
        <v>0</v>
      </c>
      <c r="BF1160" s="42">
        <f>COUNTIFS($T1160:$AX1160,"NA")</f>
        <v>0</v>
      </c>
      <c r="BG1160" s="42">
        <f>COUNTIFS($T1160:$AX1160,"PL")</f>
        <v>0</v>
      </c>
      <c r="BH1160" s="42">
        <f>COUNTIFS($T1160:$AX1160,"CL")</f>
        <v>0</v>
      </c>
      <c r="BI1160" s="42">
        <f>COUNTIFS($T1160:$AX1160,"BL")</f>
        <v>1</v>
      </c>
      <c r="BJ1160" s="42">
        <f>COUNTIFS($T1160:$AX1160,"CO")</f>
        <v>0</v>
      </c>
      <c r="BK1160" s="42">
        <f t="shared" si="111"/>
        <v>1</v>
      </c>
      <c r="BL1160" s="42">
        <f t="shared" si="112"/>
        <v>1</v>
      </c>
      <c r="BM1160" s="42">
        <f t="shared" si="113"/>
        <v>1</v>
      </c>
      <c r="BN1160" s="42">
        <f>SUM(AY1160:BJ1160)+SUM(COUNTIFS(Q1160:AX1160,{"TERM","RESIGNED"}))</f>
        <v>30.5</v>
      </c>
      <c r="BO1160" s="1" t="s">
        <v>45</v>
      </c>
      <c r="BP1160" s="42" t="s">
        <v>1020</v>
      </c>
      <c r="BQ1160" s="34"/>
    </row>
    <row r="1161" spans="1:69" x14ac:dyDescent="0.25">
      <c r="A1161" s="32">
        <f t="shared" si="114"/>
        <v>1159</v>
      </c>
      <c r="B1161" s="1" t="s">
        <v>36</v>
      </c>
      <c r="C1161" s="1">
        <v>19342</v>
      </c>
      <c r="D1161" s="1">
        <v>19342</v>
      </c>
      <c r="E1161" s="1" t="s">
        <v>946</v>
      </c>
      <c r="F1161" s="34" t="s">
        <v>1409</v>
      </c>
      <c r="G1161" s="34" t="s">
        <v>162</v>
      </c>
      <c r="H1161" s="30">
        <v>45224</v>
      </c>
      <c r="I1161" s="30" t="s">
        <v>39</v>
      </c>
      <c r="J1161" s="30" t="s">
        <v>39</v>
      </c>
      <c r="K1161" s="42">
        <f t="shared" ca="1" si="109"/>
        <v>78</v>
      </c>
      <c r="L1161" s="44" t="str">
        <f t="shared" si="110"/>
        <v>Billable</v>
      </c>
      <c r="M1161" s="34" t="s">
        <v>124</v>
      </c>
      <c r="N1161" s="1" t="s">
        <v>41</v>
      </c>
      <c r="O1161" s="1" t="s">
        <v>42</v>
      </c>
      <c r="P1161" s="1"/>
      <c r="Q1161" s="1"/>
      <c r="R1161" s="1" t="s">
        <v>43</v>
      </c>
      <c r="S1161" s="33" t="s">
        <v>165</v>
      </c>
      <c r="T1161" s="47" t="s">
        <v>965</v>
      </c>
      <c r="U1161" s="47" t="s">
        <v>20</v>
      </c>
      <c r="V1161" s="47" t="s">
        <v>20</v>
      </c>
      <c r="W1161" s="47" t="s">
        <v>965</v>
      </c>
      <c r="X1161" s="47" t="s">
        <v>965</v>
      </c>
      <c r="Y1161" s="47" t="s">
        <v>965</v>
      </c>
      <c r="Z1161" s="47" t="s">
        <v>965</v>
      </c>
      <c r="AA1161" s="47" t="s">
        <v>965</v>
      </c>
      <c r="AB1161" s="47" t="s">
        <v>20</v>
      </c>
      <c r="AC1161" s="47" t="s">
        <v>20</v>
      </c>
      <c r="AD1161" s="47" t="s">
        <v>965</v>
      </c>
      <c r="AE1161" s="47" t="s">
        <v>965</v>
      </c>
      <c r="AF1161" s="47" t="s">
        <v>965</v>
      </c>
      <c r="AG1161" s="47" t="s">
        <v>965</v>
      </c>
      <c r="AH1161" s="47" t="s">
        <v>965</v>
      </c>
      <c r="AI1161" s="47" t="s">
        <v>20</v>
      </c>
      <c r="AJ1161" s="47" t="s">
        <v>20</v>
      </c>
      <c r="AK1161" s="47" t="s">
        <v>965</v>
      </c>
      <c r="AL1161" s="47" t="s">
        <v>965</v>
      </c>
      <c r="AM1161" s="47" t="s">
        <v>965</v>
      </c>
      <c r="AN1161" s="47" t="s">
        <v>965</v>
      </c>
      <c r="AO1161" s="47" t="s">
        <v>970</v>
      </c>
      <c r="AP1161" s="47" t="s">
        <v>20</v>
      </c>
      <c r="AQ1161" s="47" t="s">
        <v>20</v>
      </c>
      <c r="AR1161" s="47" t="s">
        <v>20</v>
      </c>
      <c r="AS1161" s="47" t="s">
        <v>965</v>
      </c>
      <c r="AT1161" s="47" t="s">
        <v>965</v>
      </c>
      <c r="AU1161" s="47" t="s">
        <v>965</v>
      </c>
      <c r="AV1161" s="47" t="s">
        <v>965</v>
      </c>
      <c r="AW1161" s="47" t="s">
        <v>20</v>
      </c>
      <c r="AX1161" s="47" t="s">
        <v>20</v>
      </c>
      <c r="AY1161" s="42">
        <f>COUNTIFS($T1161:$AX1161,"P")</f>
        <v>19</v>
      </c>
      <c r="AZ1161" s="42">
        <f>COUNTIFS($T1161:$AX1161,"HD")/2</f>
        <v>0</v>
      </c>
      <c r="BA1161" s="42">
        <f>COUNTIFS($T1161:$AX1161,"DO")</f>
        <v>11</v>
      </c>
      <c r="BB1161" s="1">
        <f>COUNTIFS($T1161:$AX1161,"UPL")</f>
        <v>0</v>
      </c>
      <c r="BC1161" s="42">
        <f>COUNTIFS($T1161:$AX1161,"LWP")</f>
        <v>0</v>
      </c>
      <c r="BD1161" s="42">
        <f>SUM(COUNTIFS($T1161:$AX1161,{"PAT","MAT"}))</f>
        <v>0</v>
      </c>
      <c r="BE1161" s="42">
        <f>COUNTIFS($T1161:$AX1161,"HO")</f>
        <v>0</v>
      </c>
      <c r="BF1161" s="42">
        <f>COUNTIFS($T1161:$AX1161,"NA")</f>
        <v>0</v>
      </c>
      <c r="BG1161" s="42">
        <f>COUNTIFS($T1161:$AX1161,"PL")</f>
        <v>0</v>
      </c>
      <c r="BH1161" s="42">
        <f>COUNTIFS($T1161:$AX1161,"CL")</f>
        <v>0</v>
      </c>
      <c r="BI1161" s="42">
        <f>COUNTIFS($T1161:$AX1161,"BL")</f>
        <v>1</v>
      </c>
      <c r="BJ1161" s="42">
        <f>COUNTIFS($T1161:$AX1161,"CO")</f>
        <v>0</v>
      </c>
      <c r="BK1161" s="42">
        <f t="shared" si="111"/>
        <v>1</v>
      </c>
      <c r="BL1161" s="42">
        <f t="shared" si="112"/>
        <v>1</v>
      </c>
      <c r="BM1161" s="42">
        <f t="shared" si="113"/>
        <v>1</v>
      </c>
      <c r="BN1161" s="42">
        <f>SUM(AY1161:BJ1161)+SUM(COUNTIFS(Q1161:AX1161,{"TERM","RESIGNED"}))</f>
        <v>31</v>
      </c>
      <c r="BO1161" s="1" t="s">
        <v>45</v>
      </c>
      <c r="BP1161" s="42" t="s">
        <v>1020</v>
      </c>
      <c r="BQ1161" s="34"/>
    </row>
    <row r="1162" spans="1:69" x14ac:dyDescent="0.25">
      <c r="A1162" s="32">
        <f t="shared" si="114"/>
        <v>1160</v>
      </c>
      <c r="B1162" s="1" t="s">
        <v>36</v>
      </c>
      <c r="C1162" s="1">
        <v>19343</v>
      </c>
      <c r="D1162" s="1">
        <v>19343</v>
      </c>
      <c r="E1162" s="1" t="s">
        <v>946</v>
      </c>
      <c r="F1162" s="34" t="s">
        <v>1410</v>
      </c>
      <c r="G1162" s="34" t="s">
        <v>162</v>
      </c>
      <c r="H1162" s="30">
        <v>45224</v>
      </c>
      <c r="I1162" s="30" t="s">
        <v>39</v>
      </c>
      <c r="J1162" s="30" t="s">
        <v>39</v>
      </c>
      <c r="K1162" s="42">
        <f t="shared" ca="1" si="109"/>
        <v>78</v>
      </c>
      <c r="L1162" s="44" t="str">
        <f t="shared" si="110"/>
        <v>Billable</v>
      </c>
      <c r="M1162" s="34" t="s">
        <v>124</v>
      </c>
      <c r="N1162" s="1" t="s">
        <v>41</v>
      </c>
      <c r="O1162" s="1" t="s">
        <v>42</v>
      </c>
      <c r="P1162" s="1"/>
      <c r="Q1162" s="1"/>
      <c r="R1162" s="1" t="s">
        <v>43</v>
      </c>
      <c r="S1162" s="33" t="s">
        <v>165</v>
      </c>
      <c r="T1162" s="47" t="s">
        <v>965</v>
      </c>
      <c r="U1162" s="47" t="s">
        <v>20</v>
      </c>
      <c r="V1162" s="47" t="s">
        <v>20</v>
      </c>
      <c r="W1162" s="47" t="s">
        <v>965</v>
      </c>
      <c r="X1162" s="47" t="s">
        <v>965</v>
      </c>
      <c r="Y1162" s="47" t="s">
        <v>965</v>
      </c>
      <c r="Z1162" s="47" t="s">
        <v>965</v>
      </c>
      <c r="AA1162" s="47" t="s">
        <v>965</v>
      </c>
      <c r="AB1162" s="47" t="s">
        <v>20</v>
      </c>
      <c r="AC1162" s="47" t="s">
        <v>20</v>
      </c>
      <c r="AD1162" s="47" t="s">
        <v>965</v>
      </c>
      <c r="AE1162" s="47" t="s">
        <v>965</v>
      </c>
      <c r="AF1162" s="47" t="s">
        <v>965</v>
      </c>
      <c r="AG1162" s="47" t="s">
        <v>965</v>
      </c>
      <c r="AH1162" s="47" t="s">
        <v>965</v>
      </c>
      <c r="AI1162" s="47" t="s">
        <v>20</v>
      </c>
      <c r="AJ1162" s="47" t="s">
        <v>20</v>
      </c>
      <c r="AK1162" s="47" t="s">
        <v>965</v>
      </c>
      <c r="AL1162" s="47" t="s">
        <v>965</v>
      </c>
      <c r="AM1162" s="47" t="s">
        <v>965</v>
      </c>
      <c r="AN1162" s="47" t="s">
        <v>965</v>
      </c>
      <c r="AO1162" s="47" t="s">
        <v>965</v>
      </c>
      <c r="AP1162" s="47" t="s">
        <v>20</v>
      </c>
      <c r="AQ1162" s="47" t="s">
        <v>20</v>
      </c>
      <c r="AR1162" s="47" t="s">
        <v>20</v>
      </c>
      <c r="AS1162" s="47" t="s">
        <v>965</v>
      </c>
      <c r="AT1162" s="47" t="s">
        <v>965</v>
      </c>
      <c r="AU1162" s="47" t="s">
        <v>965</v>
      </c>
      <c r="AV1162" s="47" t="s">
        <v>965</v>
      </c>
      <c r="AW1162" s="47" t="s">
        <v>20</v>
      </c>
      <c r="AX1162" s="47" t="s">
        <v>20</v>
      </c>
      <c r="AY1162" s="42">
        <f>COUNTIFS($T1162:$AX1162,"P")</f>
        <v>20</v>
      </c>
      <c r="AZ1162" s="42">
        <f>COUNTIFS($T1162:$AX1162,"HD")/2</f>
        <v>0</v>
      </c>
      <c r="BA1162" s="42">
        <f>COUNTIFS($T1162:$AX1162,"DO")</f>
        <v>11</v>
      </c>
      <c r="BB1162" s="1">
        <f>COUNTIFS($T1162:$AX1162,"UPL")</f>
        <v>0</v>
      </c>
      <c r="BC1162" s="42">
        <f>COUNTIFS($T1162:$AX1162,"LWP")</f>
        <v>0</v>
      </c>
      <c r="BD1162" s="42">
        <f>SUM(COUNTIFS($T1162:$AX1162,{"PAT","MAT"}))</f>
        <v>0</v>
      </c>
      <c r="BE1162" s="42">
        <f>COUNTIFS($T1162:$AX1162,"HO")</f>
        <v>0</v>
      </c>
      <c r="BF1162" s="42">
        <f>COUNTIFS($T1162:$AX1162,"NA")</f>
        <v>0</v>
      </c>
      <c r="BG1162" s="42">
        <f>COUNTIFS($T1162:$AX1162,"PL")</f>
        <v>0</v>
      </c>
      <c r="BH1162" s="42">
        <f>COUNTIFS($T1162:$AX1162,"CL")</f>
        <v>0</v>
      </c>
      <c r="BI1162" s="42">
        <f>COUNTIFS($T1162:$AX1162,"BL")</f>
        <v>0</v>
      </c>
      <c r="BJ1162" s="42">
        <f>COUNTIFS($T1162:$AX1162,"CO")</f>
        <v>0</v>
      </c>
      <c r="BK1162" s="42">
        <f t="shared" si="111"/>
        <v>0</v>
      </c>
      <c r="BL1162" s="42">
        <f t="shared" si="112"/>
        <v>1</v>
      </c>
      <c r="BM1162" s="42">
        <f t="shared" si="113"/>
        <v>1</v>
      </c>
      <c r="BN1162" s="42">
        <f>SUM(AY1162:BJ1162)+SUM(COUNTIFS(Q1162:AX1162,{"TERM","RESIGNED"}))</f>
        <v>31</v>
      </c>
      <c r="BO1162" s="1" t="s">
        <v>45</v>
      </c>
      <c r="BP1162" s="42" t="s">
        <v>1020</v>
      </c>
      <c r="BQ1162" s="34"/>
    </row>
    <row r="1163" spans="1:69" x14ac:dyDescent="0.25">
      <c r="A1163" s="32">
        <f t="shared" si="114"/>
        <v>1161</v>
      </c>
      <c r="B1163" s="1" t="s">
        <v>36</v>
      </c>
      <c r="C1163" s="1">
        <v>19344</v>
      </c>
      <c r="D1163" s="1">
        <v>19344</v>
      </c>
      <c r="E1163" s="1" t="s">
        <v>945</v>
      </c>
      <c r="F1163" s="34" t="s">
        <v>1411</v>
      </c>
      <c r="G1163" s="34" t="s">
        <v>123</v>
      </c>
      <c r="H1163" s="30">
        <v>45224</v>
      </c>
      <c r="I1163" s="30" t="s">
        <v>39</v>
      </c>
      <c r="J1163" s="30" t="s">
        <v>39</v>
      </c>
      <c r="K1163" s="42">
        <f t="shared" ca="1" si="109"/>
        <v>78</v>
      </c>
      <c r="L1163" s="44" t="str">
        <f t="shared" si="110"/>
        <v>Billable</v>
      </c>
      <c r="M1163" s="34" t="s">
        <v>124</v>
      </c>
      <c r="N1163" s="1" t="s">
        <v>41</v>
      </c>
      <c r="O1163" s="1" t="s">
        <v>42</v>
      </c>
      <c r="P1163" s="1"/>
      <c r="Q1163" s="1"/>
      <c r="R1163" s="1" t="s">
        <v>43</v>
      </c>
      <c r="S1163" s="33" t="s">
        <v>95</v>
      </c>
      <c r="T1163" s="47" t="s">
        <v>965</v>
      </c>
      <c r="U1163" s="47" t="s">
        <v>20</v>
      </c>
      <c r="V1163" s="47" t="s">
        <v>20</v>
      </c>
      <c r="W1163" s="47" t="s">
        <v>965</v>
      </c>
      <c r="X1163" s="47" t="s">
        <v>965</v>
      </c>
      <c r="Y1163" s="47" t="s">
        <v>965</v>
      </c>
      <c r="Z1163" s="47" t="s">
        <v>965</v>
      </c>
      <c r="AA1163" s="47" t="s">
        <v>965</v>
      </c>
      <c r="AB1163" s="47" t="s">
        <v>20</v>
      </c>
      <c r="AC1163" s="47" t="s">
        <v>20</v>
      </c>
      <c r="AD1163" s="47" t="s">
        <v>965</v>
      </c>
      <c r="AE1163" s="47" t="s">
        <v>965</v>
      </c>
      <c r="AF1163" s="47" t="s">
        <v>965</v>
      </c>
      <c r="AG1163" s="47" t="s">
        <v>965</v>
      </c>
      <c r="AH1163" s="47" t="s">
        <v>965</v>
      </c>
      <c r="AI1163" s="47" t="s">
        <v>20</v>
      </c>
      <c r="AJ1163" s="47" t="s">
        <v>20</v>
      </c>
      <c r="AK1163" s="47" t="s">
        <v>965</v>
      </c>
      <c r="AL1163" s="47" t="s">
        <v>965</v>
      </c>
      <c r="AM1163" s="47" t="s">
        <v>965</v>
      </c>
      <c r="AN1163" s="47" t="s">
        <v>965</v>
      </c>
      <c r="AO1163" s="47" t="s">
        <v>965</v>
      </c>
      <c r="AP1163" s="47" t="s">
        <v>20</v>
      </c>
      <c r="AQ1163" s="47" t="s">
        <v>20</v>
      </c>
      <c r="AR1163" s="47" t="s">
        <v>20</v>
      </c>
      <c r="AS1163" s="47" t="s">
        <v>965</v>
      </c>
      <c r="AT1163" s="47" t="s">
        <v>965</v>
      </c>
      <c r="AU1163" s="47" t="s">
        <v>965</v>
      </c>
      <c r="AV1163" s="47" t="s">
        <v>965</v>
      </c>
      <c r="AW1163" s="47" t="s">
        <v>20</v>
      </c>
      <c r="AX1163" s="47" t="s">
        <v>20</v>
      </c>
      <c r="AY1163" s="42">
        <f>COUNTIFS($T1163:$AX1163,"P")</f>
        <v>20</v>
      </c>
      <c r="AZ1163" s="42">
        <f>COUNTIFS($T1163:$AX1163,"HD")/2</f>
        <v>0</v>
      </c>
      <c r="BA1163" s="42">
        <f>COUNTIFS($T1163:$AX1163,"DO")</f>
        <v>11</v>
      </c>
      <c r="BB1163" s="1">
        <f>COUNTIFS($T1163:$AX1163,"UPL")</f>
        <v>0</v>
      </c>
      <c r="BC1163" s="42">
        <f>COUNTIFS($T1163:$AX1163,"LWP")</f>
        <v>0</v>
      </c>
      <c r="BD1163" s="42">
        <f>SUM(COUNTIFS($T1163:$AX1163,{"PAT","MAT"}))</f>
        <v>0</v>
      </c>
      <c r="BE1163" s="42">
        <f>COUNTIFS($T1163:$AX1163,"HO")</f>
        <v>0</v>
      </c>
      <c r="BF1163" s="42">
        <f>COUNTIFS($T1163:$AX1163,"NA")</f>
        <v>0</v>
      </c>
      <c r="BG1163" s="42">
        <f>COUNTIFS($T1163:$AX1163,"PL")</f>
        <v>0</v>
      </c>
      <c r="BH1163" s="42">
        <f>COUNTIFS($T1163:$AX1163,"CL")</f>
        <v>0</v>
      </c>
      <c r="BI1163" s="42">
        <f>COUNTIFS($T1163:$AX1163,"BL")</f>
        <v>0</v>
      </c>
      <c r="BJ1163" s="42">
        <f>COUNTIFS($T1163:$AX1163,"CO")</f>
        <v>0</v>
      </c>
      <c r="BK1163" s="42">
        <f t="shared" si="111"/>
        <v>0</v>
      </c>
      <c r="BL1163" s="42">
        <f t="shared" si="112"/>
        <v>1</v>
      </c>
      <c r="BM1163" s="42">
        <f t="shared" si="113"/>
        <v>1</v>
      </c>
      <c r="BN1163" s="42">
        <f>SUM(AY1163:BJ1163)+SUM(COUNTIFS(Q1163:AX1163,{"TERM","RESIGNED"}))</f>
        <v>31</v>
      </c>
      <c r="BO1163" s="1" t="s">
        <v>45</v>
      </c>
      <c r="BP1163" s="42" t="s">
        <v>1018</v>
      </c>
      <c r="BQ1163" s="34"/>
    </row>
    <row r="1164" spans="1:69" x14ac:dyDescent="0.25">
      <c r="A1164" s="32">
        <f t="shared" si="114"/>
        <v>1162</v>
      </c>
      <c r="B1164" s="1" t="s">
        <v>36</v>
      </c>
      <c r="C1164" s="1">
        <v>19345</v>
      </c>
      <c r="D1164" s="1">
        <v>19345</v>
      </c>
      <c r="E1164" s="1" t="s">
        <v>945</v>
      </c>
      <c r="F1164" s="34" t="s">
        <v>1412</v>
      </c>
      <c r="G1164" s="34" t="s">
        <v>123</v>
      </c>
      <c r="H1164" s="30">
        <v>45224</v>
      </c>
      <c r="I1164" s="30" t="s">
        <v>39</v>
      </c>
      <c r="J1164" s="30" t="s">
        <v>39</v>
      </c>
      <c r="K1164" s="42">
        <f t="shared" ca="1" si="109"/>
        <v>78</v>
      </c>
      <c r="L1164" s="44" t="str">
        <f t="shared" si="110"/>
        <v>Billable</v>
      </c>
      <c r="M1164" s="34" t="s">
        <v>124</v>
      </c>
      <c r="N1164" s="1" t="s">
        <v>41</v>
      </c>
      <c r="O1164" s="1" t="s">
        <v>42</v>
      </c>
      <c r="P1164" s="1"/>
      <c r="Q1164" s="1"/>
      <c r="R1164" s="1" t="s">
        <v>43</v>
      </c>
      <c r="S1164" s="33" t="s">
        <v>418</v>
      </c>
      <c r="T1164" s="47" t="s">
        <v>965</v>
      </c>
      <c r="U1164" s="47" t="s">
        <v>20</v>
      </c>
      <c r="V1164" s="47" t="s">
        <v>20</v>
      </c>
      <c r="W1164" s="47" t="s">
        <v>965</v>
      </c>
      <c r="X1164" s="47" t="s">
        <v>965</v>
      </c>
      <c r="Y1164" s="47" t="s">
        <v>965</v>
      </c>
      <c r="Z1164" s="47" t="s">
        <v>965</v>
      </c>
      <c r="AA1164" s="47" t="s">
        <v>965</v>
      </c>
      <c r="AB1164" s="47" t="s">
        <v>20</v>
      </c>
      <c r="AC1164" s="47" t="s">
        <v>20</v>
      </c>
      <c r="AD1164" s="47" t="s">
        <v>965</v>
      </c>
      <c r="AE1164" s="47" t="s">
        <v>965</v>
      </c>
      <c r="AF1164" s="47" t="s">
        <v>965</v>
      </c>
      <c r="AG1164" s="47" t="s">
        <v>965</v>
      </c>
      <c r="AH1164" s="47" t="s">
        <v>965</v>
      </c>
      <c r="AI1164" s="47" t="s">
        <v>20</v>
      </c>
      <c r="AJ1164" s="47" t="s">
        <v>20</v>
      </c>
      <c r="AK1164" s="47" t="s">
        <v>965</v>
      </c>
      <c r="AL1164" s="47" t="s">
        <v>965</v>
      </c>
      <c r="AM1164" s="47" t="s">
        <v>965</v>
      </c>
      <c r="AN1164" s="47" t="s">
        <v>965</v>
      </c>
      <c r="AO1164" s="47" t="s">
        <v>965</v>
      </c>
      <c r="AP1164" s="47" t="s">
        <v>20</v>
      </c>
      <c r="AQ1164" s="47" t="s">
        <v>20</v>
      </c>
      <c r="AR1164" s="47" t="s">
        <v>20</v>
      </c>
      <c r="AS1164" s="47" t="s">
        <v>965</v>
      </c>
      <c r="AT1164" s="47" t="s">
        <v>965</v>
      </c>
      <c r="AU1164" s="47" t="s">
        <v>21</v>
      </c>
      <c r="AV1164" s="47" t="s">
        <v>21</v>
      </c>
      <c r="AW1164" s="47" t="s">
        <v>20</v>
      </c>
      <c r="AX1164" s="47" t="s">
        <v>20</v>
      </c>
      <c r="AY1164" s="42">
        <f>COUNTIFS($T1164:$AX1164,"P")</f>
        <v>18</v>
      </c>
      <c r="AZ1164" s="42">
        <f>COUNTIFS($T1164:$AX1164,"HD")/2</f>
        <v>0</v>
      </c>
      <c r="BA1164" s="42">
        <f>COUNTIFS($T1164:$AX1164,"DO")</f>
        <v>11</v>
      </c>
      <c r="BB1164" s="1">
        <f>COUNTIFS($T1164:$AX1164,"UPL")</f>
        <v>2</v>
      </c>
      <c r="BC1164" s="42">
        <f>COUNTIFS($T1164:$AX1164,"LWP")</f>
        <v>0</v>
      </c>
      <c r="BD1164" s="42">
        <f>SUM(COUNTIFS($T1164:$AX1164,{"PAT","MAT"}))</f>
        <v>0</v>
      </c>
      <c r="BE1164" s="42">
        <f>COUNTIFS($T1164:$AX1164,"HO")</f>
        <v>0</v>
      </c>
      <c r="BF1164" s="42">
        <f>COUNTIFS($T1164:$AX1164,"NA")</f>
        <v>0</v>
      </c>
      <c r="BG1164" s="42">
        <f>COUNTIFS($T1164:$AX1164,"PL")</f>
        <v>0</v>
      </c>
      <c r="BH1164" s="42">
        <f>COUNTIFS($T1164:$AX1164,"CL")</f>
        <v>0</v>
      </c>
      <c r="BI1164" s="42">
        <f>COUNTIFS($T1164:$AX1164,"BL")</f>
        <v>0</v>
      </c>
      <c r="BJ1164" s="42">
        <f>COUNTIFS($T1164:$AX1164,"CO")</f>
        <v>0</v>
      </c>
      <c r="BK1164" s="42">
        <f t="shared" si="111"/>
        <v>0</v>
      </c>
      <c r="BL1164" s="42">
        <f t="shared" si="112"/>
        <v>1</v>
      </c>
      <c r="BM1164" s="42">
        <f t="shared" si="113"/>
        <v>1</v>
      </c>
      <c r="BN1164" s="42">
        <f>SUM(AY1164:BJ1164)+SUM(COUNTIFS(Q1164:AX1164,{"TERM","RESIGNED"}))</f>
        <v>31</v>
      </c>
      <c r="BO1164" s="1" t="s">
        <v>45</v>
      </c>
      <c r="BP1164" s="42" t="s">
        <v>1023</v>
      </c>
      <c r="BQ1164" s="34"/>
    </row>
    <row r="1165" spans="1:69" x14ac:dyDescent="0.25">
      <c r="A1165" s="32">
        <f t="shared" si="114"/>
        <v>1163</v>
      </c>
      <c r="B1165" s="1" t="s">
        <v>36</v>
      </c>
      <c r="C1165" s="1">
        <v>19346</v>
      </c>
      <c r="D1165" s="1">
        <v>19346</v>
      </c>
      <c r="E1165" s="1" t="s">
        <v>945</v>
      </c>
      <c r="F1165" s="34" t="s">
        <v>1413</v>
      </c>
      <c r="G1165" s="34" t="s">
        <v>123</v>
      </c>
      <c r="H1165" s="30">
        <v>45224</v>
      </c>
      <c r="I1165" s="30" t="s">
        <v>39</v>
      </c>
      <c r="J1165" s="30" t="s">
        <v>39</v>
      </c>
      <c r="K1165" s="42">
        <f t="shared" ca="1" si="109"/>
        <v>78</v>
      </c>
      <c r="L1165" s="44" t="str">
        <f t="shared" si="110"/>
        <v>Billable</v>
      </c>
      <c r="M1165" s="34" t="s">
        <v>124</v>
      </c>
      <c r="N1165" s="1" t="s">
        <v>41</v>
      </c>
      <c r="O1165" s="1" t="s">
        <v>42</v>
      </c>
      <c r="P1165" s="1"/>
      <c r="Q1165" s="1"/>
      <c r="R1165" s="1" t="s">
        <v>43</v>
      </c>
      <c r="S1165" s="33" t="s">
        <v>418</v>
      </c>
      <c r="T1165" s="47" t="s">
        <v>965</v>
      </c>
      <c r="U1165" s="47" t="s">
        <v>20</v>
      </c>
      <c r="V1165" s="47" t="s">
        <v>20</v>
      </c>
      <c r="W1165" s="47" t="s">
        <v>965</v>
      </c>
      <c r="X1165" s="47" t="s">
        <v>965</v>
      </c>
      <c r="Y1165" s="47" t="s">
        <v>965</v>
      </c>
      <c r="Z1165" s="47" t="s">
        <v>965</v>
      </c>
      <c r="AA1165" s="47" t="s">
        <v>965</v>
      </c>
      <c r="AB1165" s="47" t="s">
        <v>20</v>
      </c>
      <c r="AC1165" s="47" t="s">
        <v>20</v>
      </c>
      <c r="AD1165" s="47" t="s">
        <v>965</v>
      </c>
      <c r="AE1165" s="47" t="s">
        <v>965</v>
      </c>
      <c r="AF1165" s="47" t="s">
        <v>965</v>
      </c>
      <c r="AG1165" s="47" t="s">
        <v>965</v>
      </c>
      <c r="AH1165" s="47" t="s">
        <v>965</v>
      </c>
      <c r="AI1165" s="47" t="s">
        <v>20</v>
      </c>
      <c r="AJ1165" s="47" t="s">
        <v>20</v>
      </c>
      <c r="AK1165" s="47" t="s">
        <v>22</v>
      </c>
      <c r="AL1165" s="47" t="s">
        <v>965</v>
      </c>
      <c r="AM1165" s="47" t="s">
        <v>965</v>
      </c>
      <c r="AN1165" s="47" t="s">
        <v>965</v>
      </c>
      <c r="AO1165" s="47" t="s">
        <v>965</v>
      </c>
      <c r="AP1165" s="47" t="s">
        <v>20</v>
      </c>
      <c r="AQ1165" s="47" t="s">
        <v>20</v>
      </c>
      <c r="AR1165" s="47" t="s">
        <v>20</v>
      </c>
      <c r="AS1165" s="47" t="s">
        <v>965</v>
      </c>
      <c r="AT1165" s="47" t="s">
        <v>965</v>
      </c>
      <c r="AU1165" s="47" t="s">
        <v>965</v>
      </c>
      <c r="AV1165" s="47" t="s">
        <v>965</v>
      </c>
      <c r="AW1165" s="47" t="s">
        <v>20</v>
      </c>
      <c r="AX1165" s="47" t="s">
        <v>20</v>
      </c>
      <c r="AY1165" s="42">
        <f>COUNTIFS($T1165:$AX1165,"P")</f>
        <v>19</v>
      </c>
      <c r="AZ1165" s="42">
        <f>COUNTIFS($T1165:$AX1165,"HD")/2</f>
        <v>0</v>
      </c>
      <c r="BA1165" s="42">
        <f>COUNTIFS($T1165:$AX1165,"DO")</f>
        <v>11</v>
      </c>
      <c r="BB1165" s="1">
        <f>COUNTIFS($T1165:$AX1165,"UPL")</f>
        <v>0</v>
      </c>
      <c r="BC1165" s="42">
        <f>COUNTIFS($T1165:$AX1165,"LWP")</f>
        <v>1</v>
      </c>
      <c r="BD1165" s="42">
        <f>SUM(COUNTIFS($T1165:$AX1165,{"PAT","MAT"}))</f>
        <v>0</v>
      </c>
      <c r="BE1165" s="42">
        <f>COUNTIFS($T1165:$AX1165,"HO")</f>
        <v>0</v>
      </c>
      <c r="BF1165" s="42">
        <f>COUNTIFS($T1165:$AX1165,"NA")</f>
        <v>0</v>
      </c>
      <c r="BG1165" s="42">
        <f>COUNTIFS($T1165:$AX1165,"PL")</f>
        <v>0</v>
      </c>
      <c r="BH1165" s="42">
        <f>COUNTIFS($T1165:$AX1165,"CL")</f>
        <v>0</v>
      </c>
      <c r="BI1165" s="42">
        <f>COUNTIFS($T1165:$AX1165,"BL")</f>
        <v>0</v>
      </c>
      <c r="BJ1165" s="42">
        <f>COUNTIFS($T1165:$AX1165,"CO")</f>
        <v>0</v>
      </c>
      <c r="BK1165" s="42">
        <f t="shared" si="111"/>
        <v>0</v>
      </c>
      <c r="BL1165" s="42">
        <f t="shared" si="112"/>
        <v>1</v>
      </c>
      <c r="BM1165" s="42">
        <f t="shared" si="113"/>
        <v>1</v>
      </c>
      <c r="BN1165" s="42">
        <f>SUM(AY1165:BJ1165)+SUM(COUNTIFS(Q1165:AX1165,{"TERM","RESIGNED"}))</f>
        <v>31</v>
      </c>
      <c r="BO1165" s="1" t="s">
        <v>45</v>
      </c>
      <c r="BP1165" s="42" t="s">
        <v>1023</v>
      </c>
      <c r="BQ1165" s="34"/>
    </row>
    <row r="1166" spans="1:69" x14ac:dyDescent="0.25">
      <c r="A1166" s="32">
        <f t="shared" si="114"/>
        <v>1164</v>
      </c>
      <c r="B1166" s="1" t="s">
        <v>36</v>
      </c>
      <c r="C1166" s="1">
        <v>19348</v>
      </c>
      <c r="D1166" s="1">
        <v>19348</v>
      </c>
      <c r="E1166" s="1" t="s">
        <v>946</v>
      </c>
      <c r="F1166" s="34" t="s">
        <v>1414</v>
      </c>
      <c r="G1166" s="34" t="s">
        <v>123</v>
      </c>
      <c r="H1166" s="30">
        <v>45224</v>
      </c>
      <c r="I1166" s="30" t="s">
        <v>39</v>
      </c>
      <c r="J1166" s="30" t="s">
        <v>39</v>
      </c>
      <c r="K1166" s="42">
        <f t="shared" ca="1" si="109"/>
        <v>78</v>
      </c>
      <c r="L1166" s="44" t="str">
        <f t="shared" si="110"/>
        <v>Billable</v>
      </c>
      <c r="M1166" s="34" t="s">
        <v>124</v>
      </c>
      <c r="N1166" s="1" t="s">
        <v>41</v>
      </c>
      <c r="O1166" s="1" t="s">
        <v>42</v>
      </c>
      <c r="P1166" s="1"/>
      <c r="Q1166" s="1"/>
      <c r="R1166" s="1" t="s">
        <v>43</v>
      </c>
      <c r="S1166" s="33" t="s">
        <v>95</v>
      </c>
      <c r="T1166" s="47" t="s">
        <v>966</v>
      </c>
      <c r="U1166" s="47" t="s">
        <v>20</v>
      </c>
      <c r="V1166" s="47" t="s">
        <v>20</v>
      </c>
      <c r="W1166" s="47" t="s">
        <v>965</v>
      </c>
      <c r="X1166" s="47" t="s">
        <v>965</v>
      </c>
      <c r="Y1166" s="47" t="s">
        <v>965</v>
      </c>
      <c r="Z1166" s="47" t="s">
        <v>965</v>
      </c>
      <c r="AA1166" s="47" t="s">
        <v>965</v>
      </c>
      <c r="AB1166" s="47" t="s">
        <v>20</v>
      </c>
      <c r="AC1166" s="47" t="s">
        <v>20</v>
      </c>
      <c r="AD1166" s="47" t="s">
        <v>22</v>
      </c>
      <c r="AE1166" s="47" t="s">
        <v>965</v>
      </c>
      <c r="AF1166" s="47" t="s">
        <v>965</v>
      </c>
      <c r="AG1166" s="47" t="s">
        <v>965</v>
      </c>
      <c r="AH1166" s="47" t="s">
        <v>965</v>
      </c>
      <c r="AI1166" s="47" t="s">
        <v>20</v>
      </c>
      <c r="AJ1166" s="47" t="s">
        <v>20</v>
      </c>
      <c r="AK1166" s="47" t="s">
        <v>22</v>
      </c>
      <c r="AL1166" s="47" t="s">
        <v>965</v>
      </c>
      <c r="AM1166" s="47" t="s">
        <v>965</v>
      </c>
      <c r="AN1166" s="47" t="s">
        <v>965</v>
      </c>
      <c r="AO1166" s="47" t="s">
        <v>965</v>
      </c>
      <c r="AP1166" s="47" t="s">
        <v>20</v>
      </c>
      <c r="AQ1166" s="47" t="s">
        <v>20</v>
      </c>
      <c r="AR1166" s="47" t="s">
        <v>20</v>
      </c>
      <c r="AS1166" s="47" t="s">
        <v>965</v>
      </c>
      <c r="AT1166" s="47" t="s">
        <v>22</v>
      </c>
      <c r="AU1166" s="47" t="s">
        <v>965</v>
      </c>
      <c r="AV1166" s="47" t="s">
        <v>21</v>
      </c>
      <c r="AW1166" s="47" t="s">
        <v>20</v>
      </c>
      <c r="AX1166" s="47" t="s">
        <v>20</v>
      </c>
      <c r="AY1166" s="42">
        <f>COUNTIFS($T1166:$AX1166,"P")</f>
        <v>15</v>
      </c>
      <c r="AZ1166" s="42">
        <f>COUNTIFS($T1166:$AX1166,"HD")/2</f>
        <v>0.5</v>
      </c>
      <c r="BA1166" s="42">
        <f>COUNTIFS($T1166:$AX1166,"DO")</f>
        <v>11</v>
      </c>
      <c r="BB1166" s="1">
        <f>COUNTIFS($T1166:$AX1166,"UPL")</f>
        <v>1</v>
      </c>
      <c r="BC1166" s="42">
        <f>COUNTIFS($T1166:$AX1166,"LWP")</f>
        <v>3</v>
      </c>
      <c r="BD1166" s="42">
        <f>SUM(COUNTIFS($T1166:$AX1166,{"PAT","MAT"}))</f>
        <v>0</v>
      </c>
      <c r="BE1166" s="42">
        <f>COUNTIFS($T1166:$AX1166,"HO")</f>
        <v>0</v>
      </c>
      <c r="BF1166" s="42">
        <f>COUNTIFS($T1166:$AX1166,"NA")</f>
        <v>0</v>
      </c>
      <c r="BG1166" s="42">
        <f>COUNTIFS($T1166:$AX1166,"PL")</f>
        <v>0</v>
      </c>
      <c r="BH1166" s="42">
        <f>COUNTIFS($T1166:$AX1166,"CL")</f>
        <v>0</v>
      </c>
      <c r="BI1166" s="42">
        <f>COUNTIFS($T1166:$AX1166,"BL")</f>
        <v>0</v>
      </c>
      <c r="BJ1166" s="42">
        <f>COUNTIFS($T1166:$AX1166,"CO")</f>
        <v>0</v>
      </c>
      <c r="BK1166" s="42">
        <f t="shared" si="111"/>
        <v>0</v>
      </c>
      <c r="BL1166" s="42">
        <f t="shared" si="112"/>
        <v>0</v>
      </c>
      <c r="BM1166" s="42">
        <f t="shared" si="113"/>
        <v>1</v>
      </c>
      <c r="BN1166" s="42">
        <f>SUM(AY1166:BJ1166)+SUM(COUNTIFS(Q1166:AX1166,{"TERM","RESIGNED"}))</f>
        <v>30.5</v>
      </c>
      <c r="BO1166" s="1" t="s">
        <v>45</v>
      </c>
      <c r="BP1166" s="42" t="s">
        <v>1020</v>
      </c>
      <c r="BQ1166" s="34"/>
    </row>
    <row r="1167" spans="1:69" x14ac:dyDescent="0.25">
      <c r="A1167" s="32">
        <f t="shared" si="114"/>
        <v>1165</v>
      </c>
      <c r="B1167" s="1" t="s">
        <v>36</v>
      </c>
      <c r="C1167" s="1">
        <v>19350</v>
      </c>
      <c r="D1167" s="1">
        <v>19350</v>
      </c>
      <c r="E1167" s="1" t="s">
        <v>946</v>
      </c>
      <c r="F1167" s="34" t="s">
        <v>1415</v>
      </c>
      <c r="G1167" s="34" t="s">
        <v>123</v>
      </c>
      <c r="H1167" s="30">
        <v>45224</v>
      </c>
      <c r="I1167" s="30" t="s">
        <v>39</v>
      </c>
      <c r="J1167" s="30" t="s">
        <v>39</v>
      </c>
      <c r="K1167" s="42">
        <f t="shared" ca="1" si="109"/>
        <v>78</v>
      </c>
      <c r="L1167" s="44" t="str">
        <f t="shared" si="110"/>
        <v>Billable</v>
      </c>
      <c r="M1167" s="34" t="s">
        <v>124</v>
      </c>
      <c r="N1167" s="1" t="s">
        <v>41</v>
      </c>
      <c r="O1167" s="1" t="s">
        <v>42</v>
      </c>
      <c r="P1167" s="1"/>
      <c r="Q1167" s="1"/>
      <c r="R1167" s="1" t="s">
        <v>43</v>
      </c>
      <c r="S1167" s="33" t="s">
        <v>95</v>
      </c>
      <c r="T1167" s="47" t="s">
        <v>965</v>
      </c>
      <c r="U1167" s="47" t="s">
        <v>20</v>
      </c>
      <c r="V1167" s="47" t="s">
        <v>20</v>
      </c>
      <c r="W1167" s="47" t="s">
        <v>965</v>
      </c>
      <c r="X1167" s="47" t="s">
        <v>965</v>
      </c>
      <c r="Y1167" s="47" t="s">
        <v>965</v>
      </c>
      <c r="Z1167" s="47" t="s">
        <v>966</v>
      </c>
      <c r="AA1167" s="47" t="s">
        <v>965</v>
      </c>
      <c r="AB1167" s="47" t="s">
        <v>20</v>
      </c>
      <c r="AC1167" s="47" t="s">
        <v>20</v>
      </c>
      <c r="AD1167" s="47" t="s">
        <v>965</v>
      </c>
      <c r="AE1167" s="47" t="s">
        <v>965</v>
      </c>
      <c r="AF1167" s="47" t="s">
        <v>965</v>
      </c>
      <c r="AG1167" s="47" t="s">
        <v>965</v>
      </c>
      <c r="AH1167" s="47" t="s">
        <v>965</v>
      </c>
      <c r="AI1167" s="47" t="s">
        <v>20</v>
      </c>
      <c r="AJ1167" s="47" t="s">
        <v>20</v>
      </c>
      <c r="AK1167" s="47" t="s">
        <v>965</v>
      </c>
      <c r="AL1167" s="47" t="s">
        <v>965</v>
      </c>
      <c r="AM1167" s="47" t="s">
        <v>965</v>
      </c>
      <c r="AN1167" s="47" t="s">
        <v>21</v>
      </c>
      <c r="AO1167" s="47" t="s">
        <v>965</v>
      </c>
      <c r="AP1167" s="47" t="s">
        <v>20</v>
      </c>
      <c r="AQ1167" s="47" t="s">
        <v>20</v>
      </c>
      <c r="AR1167" s="47" t="s">
        <v>20</v>
      </c>
      <c r="AS1167" s="47" t="s">
        <v>965</v>
      </c>
      <c r="AT1167" s="47" t="s">
        <v>22</v>
      </c>
      <c r="AU1167" s="47" t="s">
        <v>965</v>
      </c>
      <c r="AV1167" s="47" t="s">
        <v>22</v>
      </c>
      <c r="AW1167" s="47" t="s">
        <v>20</v>
      </c>
      <c r="AX1167" s="47" t="s">
        <v>20</v>
      </c>
      <c r="AY1167" s="42">
        <f>COUNTIFS($T1167:$AX1167,"P")</f>
        <v>16</v>
      </c>
      <c r="AZ1167" s="42">
        <f>COUNTIFS($T1167:$AX1167,"HD")/2</f>
        <v>0.5</v>
      </c>
      <c r="BA1167" s="42">
        <f>COUNTIFS($T1167:$AX1167,"DO")</f>
        <v>11</v>
      </c>
      <c r="BB1167" s="1">
        <f>COUNTIFS($T1167:$AX1167,"UPL")</f>
        <v>1</v>
      </c>
      <c r="BC1167" s="42">
        <f>COUNTIFS($T1167:$AX1167,"LWP")</f>
        <v>2</v>
      </c>
      <c r="BD1167" s="42">
        <f>SUM(COUNTIFS($T1167:$AX1167,{"PAT","MAT"}))</f>
        <v>0</v>
      </c>
      <c r="BE1167" s="42">
        <f>COUNTIFS($T1167:$AX1167,"HO")</f>
        <v>0</v>
      </c>
      <c r="BF1167" s="42">
        <f>COUNTIFS($T1167:$AX1167,"NA")</f>
        <v>0</v>
      </c>
      <c r="BG1167" s="42">
        <f>COUNTIFS($T1167:$AX1167,"PL")</f>
        <v>0</v>
      </c>
      <c r="BH1167" s="42">
        <f>COUNTIFS($T1167:$AX1167,"CL")</f>
        <v>0</v>
      </c>
      <c r="BI1167" s="42">
        <f>COUNTIFS($T1167:$AX1167,"BL")</f>
        <v>0</v>
      </c>
      <c r="BJ1167" s="42">
        <f>COUNTIFS($T1167:$AX1167,"CO")</f>
        <v>0</v>
      </c>
      <c r="BK1167" s="42">
        <f t="shared" si="111"/>
        <v>0</v>
      </c>
      <c r="BL1167" s="42">
        <f t="shared" si="112"/>
        <v>0</v>
      </c>
      <c r="BM1167" s="42">
        <f t="shared" si="113"/>
        <v>1</v>
      </c>
      <c r="BN1167" s="42">
        <f>SUM(AY1167:BJ1167)+SUM(COUNTIFS(Q1167:AX1167,{"TERM","RESIGNED"}))</f>
        <v>30.5</v>
      </c>
      <c r="BO1167" s="1" t="s">
        <v>45</v>
      </c>
      <c r="BP1167" s="42" t="s">
        <v>1020</v>
      </c>
      <c r="BQ1167" s="34"/>
    </row>
    <row r="1168" spans="1:69" x14ac:dyDescent="0.25">
      <c r="A1168" s="32">
        <f t="shared" si="114"/>
        <v>1166</v>
      </c>
      <c r="B1168" s="1" t="s">
        <v>36</v>
      </c>
      <c r="C1168" s="1">
        <v>19351</v>
      </c>
      <c r="D1168" s="1">
        <v>19351</v>
      </c>
      <c r="E1168" s="1" t="s">
        <v>946</v>
      </c>
      <c r="F1168" s="34" t="s">
        <v>1416</v>
      </c>
      <c r="G1168" s="34" t="s">
        <v>123</v>
      </c>
      <c r="H1168" s="30">
        <v>45224</v>
      </c>
      <c r="I1168" s="30" t="s">
        <v>39</v>
      </c>
      <c r="J1168" s="30" t="s">
        <v>39</v>
      </c>
      <c r="K1168" s="42">
        <f t="shared" ca="1" si="109"/>
        <v>78</v>
      </c>
      <c r="L1168" s="44" t="str">
        <f t="shared" si="110"/>
        <v>Billable</v>
      </c>
      <c r="M1168" s="34" t="s">
        <v>124</v>
      </c>
      <c r="N1168" s="1" t="s">
        <v>41</v>
      </c>
      <c r="O1168" s="1" t="s">
        <v>42</v>
      </c>
      <c r="P1168" s="1"/>
      <c r="Q1168" s="1"/>
      <c r="R1168" s="1" t="s">
        <v>43</v>
      </c>
      <c r="S1168" s="33" t="s">
        <v>95</v>
      </c>
      <c r="T1168" s="47" t="s">
        <v>965</v>
      </c>
      <c r="U1168" s="47" t="s">
        <v>20</v>
      </c>
      <c r="V1168" s="47" t="s">
        <v>20</v>
      </c>
      <c r="W1168" s="47" t="s">
        <v>965</v>
      </c>
      <c r="X1168" s="47" t="s">
        <v>965</v>
      </c>
      <c r="Y1168" s="47" t="s">
        <v>965</v>
      </c>
      <c r="Z1168" s="47" t="s">
        <v>965</v>
      </c>
      <c r="AA1168" s="47" t="s">
        <v>965</v>
      </c>
      <c r="AB1168" s="47" t="s">
        <v>20</v>
      </c>
      <c r="AC1168" s="47" t="s">
        <v>20</v>
      </c>
      <c r="AD1168" s="47" t="s">
        <v>965</v>
      </c>
      <c r="AE1168" s="47" t="s">
        <v>965</v>
      </c>
      <c r="AF1168" s="47" t="s">
        <v>965</v>
      </c>
      <c r="AG1168" s="47" t="s">
        <v>965</v>
      </c>
      <c r="AH1168" s="47" t="s">
        <v>965</v>
      </c>
      <c r="AI1168" s="47" t="s">
        <v>20</v>
      </c>
      <c r="AJ1168" s="47" t="s">
        <v>20</v>
      </c>
      <c r="AK1168" s="47" t="s">
        <v>965</v>
      </c>
      <c r="AL1168" s="47" t="s">
        <v>22</v>
      </c>
      <c r="AM1168" s="47" t="s">
        <v>965</v>
      </c>
      <c r="AN1168" s="47" t="s">
        <v>965</v>
      </c>
      <c r="AO1168" s="47" t="s">
        <v>965</v>
      </c>
      <c r="AP1168" s="47" t="s">
        <v>20</v>
      </c>
      <c r="AQ1168" s="47" t="s">
        <v>20</v>
      </c>
      <c r="AR1168" s="47" t="s">
        <v>20</v>
      </c>
      <c r="AS1168" s="47" t="s">
        <v>965</v>
      </c>
      <c r="AT1168" s="47" t="s">
        <v>965</v>
      </c>
      <c r="AU1168" s="47" t="s">
        <v>965</v>
      </c>
      <c r="AV1168" s="47" t="s">
        <v>965</v>
      </c>
      <c r="AW1168" s="47" t="s">
        <v>20</v>
      </c>
      <c r="AX1168" s="47" t="s">
        <v>20</v>
      </c>
      <c r="AY1168" s="42">
        <f>COUNTIFS($T1168:$AX1168,"P")</f>
        <v>19</v>
      </c>
      <c r="AZ1168" s="42">
        <f>COUNTIFS($T1168:$AX1168,"HD")/2</f>
        <v>0</v>
      </c>
      <c r="BA1168" s="42">
        <f>COUNTIFS($T1168:$AX1168,"DO")</f>
        <v>11</v>
      </c>
      <c r="BB1168" s="1">
        <f>COUNTIFS($T1168:$AX1168,"UPL")</f>
        <v>0</v>
      </c>
      <c r="BC1168" s="42">
        <f>COUNTIFS($T1168:$AX1168,"LWP")</f>
        <v>1</v>
      </c>
      <c r="BD1168" s="42">
        <f>SUM(COUNTIFS($T1168:$AX1168,{"PAT","MAT"}))</f>
        <v>0</v>
      </c>
      <c r="BE1168" s="42">
        <f>COUNTIFS($T1168:$AX1168,"HO")</f>
        <v>0</v>
      </c>
      <c r="BF1168" s="42">
        <f>COUNTIFS($T1168:$AX1168,"NA")</f>
        <v>0</v>
      </c>
      <c r="BG1168" s="42">
        <f>COUNTIFS($T1168:$AX1168,"PL")</f>
        <v>0</v>
      </c>
      <c r="BH1168" s="42">
        <f>COUNTIFS($T1168:$AX1168,"CL")</f>
        <v>0</v>
      </c>
      <c r="BI1168" s="42">
        <f>COUNTIFS($T1168:$AX1168,"BL")</f>
        <v>0</v>
      </c>
      <c r="BJ1168" s="42">
        <f>COUNTIFS($T1168:$AX1168,"CO")</f>
        <v>0</v>
      </c>
      <c r="BK1168" s="42">
        <f t="shared" si="111"/>
        <v>0</v>
      </c>
      <c r="BL1168" s="42">
        <f t="shared" si="112"/>
        <v>1</v>
      </c>
      <c r="BM1168" s="42">
        <f t="shared" si="113"/>
        <v>1</v>
      </c>
      <c r="BN1168" s="42">
        <f>SUM(AY1168:BJ1168)+SUM(COUNTIFS(Q1168:AX1168,{"TERM","RESIGNED"}))</f>
        <v>31</v>
      </c>
      <c r="BO1168" s="1" t="s">
        <v>45</v>
      </c>
      <c r="BP1168" s="42" t="s">
        <v>1020</v>
      </c>
      <c r="BQ1168" s="34"/>
    </row>
    <row r="1169" spans="1:69" x14ac:dyDescent="0.25">
      <c r="A1169" s="32">
        <f t="shared" si="114"/>
        <v>1167</v>
      </c>
      <c r="B1169" s="1" t="s">
        <v>36</v>
      </c>
      <c r="C1169" s="1">
        <v>19352</v>
      </c>
      <c r="D1169" s="1">
        <v>19352</v>
      </c>
      <c r="E1169" s="1" t="s">
        <v>945</v>
      </c>
      <c r="F1169" s="34" t="s">
        <v>1417</v>
      </c>
      <c r="G1169" s="34" t="s">
        <v>123</v>
      </c>
      <c r="H1169" s="30">
        <v>45224</v>
      </c>
      <c r="I1169" s="30" t="s">
        <v>39</v>
      </c>
      <c r="J1169" s="30" t="s">
        <v>39</v>
      </c>
      <c r="K1169" s="42">
        <f t="shared" ca="1" si="109"/>
        <v>78</v>
      </c>
      <c r="L1169" s="44" t="str">
        <f t="shared" si="110"/>
        <v>Billable</v>
      </c>
      <c r="M1169" s="34" t="s">
        <v>124</v>
      </c>
      <c r="N1169" s="1" t="s">
        <v>41</v>
      </c>
      <c r="O1169" s="1" t="s">
        <v>42</v>
      </c>
      <c r="P1169" s="1"/>
      <c r="Q1169" s="1"/>
      <c r="R1169" s="1" t="s">
        <v>43</v>
      </c>
      <c r="S1169" s="33" t="s">
        <v>95</v>
      </c>
      <c r="T1169" s="47" t="s">
        <v>965</v>
      </c>
      <c r="U1169" s="47" t="s">
        <v>20</v>
      </c>
      <c r="V1169" s="47" t="s">
        <v>20</v>
      </c>
      <c r="W1169" s="47" t="s">
        <v>965</v>
      </c>
      <c r="X1169" s="47" t="s">
        <v>965</v>
      </c>
      <c r="Y1169" s="47" t="s">
        <v>965</v>
      </c>
      <c r="Z1169" s="47" t="s">
        <v>965</v>
      </c>
      <c r="AA1169" s="47" t="s">
        <v>965</v>
      </c>
      <c r="AB1169" s="47" t="s">
        <v>20</v>
      </c>
      <c r="AC1169" s="47" t="s">
        <v>20</v>
      </c>
      <c r="AD1169" s="47" t="s">
        <v>22</v>
      </c>
      <c r="AE1169" s="47" t="s">
        <v>965</v>
      </c>
      <c r="AF1169" s="47" t="s">
        <v>965</v>
      </c>
      <c r="AG1169" s="47" t="s">
        <v>965</v>
      </c>
      <c r="AH1169" s="47" t="s">
        <v>965</v>
      </c>
      <c r="AI1169" s="47" t="s">
        <v>20</v>
      </c>
      <c r="AJ1169" s="47" t="s">
        <v>20</v>
      </c>
      <c r="AK1169" s="47" t="s">
        <v>965</v>
      </c>
      <c r="AL1169" s="47" t="s">
        <v>965</v>
      </c>
      <c r="AM1169" s="47" t="s">
        <v>22</v>
      </c>
      <c r="AN1169" s="47" t="s">
        <v>970</v>
      </c>
      <c r="AO1169" s="47" t="s">
        <v>22</v>
      </c>
      <c r="AP1169" s="47" t="s">
        <v>20</v>
      </c>
      <c r="AQ1169" s="47" t="s">
        <v>20</v>
      </c>
      <c r="AR1169" s="47" t="s">
        <v>20</v>
      </c>
      <c r="AS1169" s="47" t="s">
        <v>965</v>
      </c>
      <c r="AT1169" s="47" t="s">
        <v>965</v>
      </c>
      <c r="AU1169" s="47" t="s">
        <v>21</v>
      </c>
      <c r="AV1169" s="47" t="s">
        <v>966</v>
      </c>
      <c r="AW1169" s="47" t="s">
        <v>20</v>
      </c>
      <c r="AX1169" s="47" t="s">
        <v>20</v>
      </c>
      <c r="AY1169" s="42">
        <f>COUNTIFS($T1169:$AX1169,"P")</f>
        <v>14</v>
      </c>
      <c r="AZ1169" s="42">
        <f>COUNTIFS($T1169:$AX1169,"HD")/2</f>
        <v>0.5</v>
      </c>
      <c r="BA1169" s="42">
        <f>COUNTIFS($T1169:$AX1169,"DO")</f>
        <v>11</v>
      </c>
      <c r="BB1169" s="1">
        <f>COUNTIFS($T1169:$AX1169,"UPL")</f>
        <v>1</v>
      </c>
      <c r="BC1169" s="42">
        <f>COUNTIFS($T1169:$AX1169,"LWP")</f>
        <v>3</v>
      </c>
      <c r="BD1169" s="42">
        <f>SUM(COUNTIFS($T1169:$AX1169,{"PAT","MAT"}))</f>
        <v>0</v>
      </c>
      <c r="BE1169" s="42">
        <f>COUNTIFS($T1169:$AX1169,"HO")</f>
        <v>0</v>
      </c>
      <c r="BF1169" s="42">
        <f>COUNTIFS($T1169:$AX1169,"NA")</f>
        <v>0</v>
      </c>
      <c r="BG1169" s="42">
        <f>COUNTIFS($T1169:$AX1169,"PL")</f>
        <v>0</v>
      </c>
      <c r="BH1169" s="42">
        <f>COUNTIFS($T1169:$AX1169,"CL")</f>
        <v>0</v>
      </c>
      <c r="BI1169" s="42">
        <f>COUNTIFS($T1169:$AX1169,"BL")</f>
        <v>1</v>
      </c>
      <c r="BJ1169" s="42">
        <f>COUNTIFS($T1169:$AX1169,"CO")</f>
        <v>0</v>
      </c>
      <c r="BK1169" s="42">
        <f t="shared" si="111"/>
        <v>1</v>
      </c>
      <c r="BL1169" s="42">
        <f t="shared" si="112"/>
        <v>0</v>
      </c>
      <c r="BM1169" s="42">
        <f t="shared" si="113"/>
        <v>1</v>
      </c>
      <c r="BN1169" s="42">
        <f>SUM(AY1169:BJ1169)+SUM(COUNTIFS(Q1169:AX1169,{"TERM","RESIGNED"}))</f>
        <v>30.5</v>
      </c>
      <c r="BO1169" s="1" t="s">
        <v>45</v>
      </c>
      <c r="BP1169" s="42" t="s">
        <v>1023</v>
      </c>
      <c r="BQ1169" s="34"/>
    </row>
    <row r="1170" spans="1:69" x14ac:dyDescent="0.25">
      <c r="A1170" s="32">
        <f t="shared" si="114"/>
        <v>1168</v>
      </c>
      <c r="B1170" s="1" t="s">
        <v>36</v>
      </c>
      <c r="C1170" s="1">
        <v>19353</v>
      </c>
      <c r="D1170" s="1">
        <v>19353</v>
      </c>
      <c r="E1170" s="1" t="s">
        <v>945</v>
      </c>
      <c r="F1170" s="34" t="s">
        <v>1418</v>
      </c>
      <c r="G1170" s="34" t="s">
        <v>123</v>
      </c>
      <c r="H1170" s="30">
        <v>45224</v>
      </c>
      <c r="I1170" s="30" t="s">
        <v>39</v>
      </c>
      <c r="J1170" s="30" t="s">
        <v>39</v>
      </c>
      <c r="K1170" s="42">
        <f t="shared" ca="1" si="109"/>
        <v>78</v>
      </c>
      <c r="L1170" s="44" t="str">
        <f t="shared" si="110"/>
        <v>Billable</v>
      </c>
      <c r="M1170" s="34" t="s">
        <v>124</v>
      </c>
      <c r="N1170" s="1" t="s">
        <v>41</v>
      </c>
      <c r="O1170" s="1" t="s">
        <v>42</v>
      </c>
      <c r="P1170" s="1"/>
      <c r="Q1170" s="1"/>
      <c r="R1170" s="1" t="s">
        <v>43</v>
      </c>
      <c r="S1170" s="33" t="s">
        <v>95</v>
      </c>
      <c r="T1170" s="47" t="s">
        <v>965</v>
      </c>
      <c r="U1170" s="47" t="s">
        <v>20</v>
      </c>
      <c r="V1170" s="47" t="s">
        <v>20</v>
      </c>
      <c r="W1170" s="47" t="s">
        <v>965</v>
      </c>
      <c r="X1170" s="47" t="s">
        <v>965</v>
      </c>
      <c r="Y1170" s="47" t="s">
        <v>965</v>
      </c>
      <c r="Z1170" s="47" t="s">
        <v>965</v>
      </c>
      <c r="AA1170" s="47" t="s">
        <v>965</v>
      </c>
      <c r="AB1170" s="47" t="s">
        <v>20</v>
      </c>
      <c r="AC1170" s="47" t="s">
        <v>20</v>
      </c>
      <c r="AD1170" s="47" t="s">
        <v>22</v>
      </c>
      <c r="AE1170" s="47" t="s">
        <v>965</v>
      </c>
      <c r="AF1170" s="47" t="s">
        <v>22</v>
      </c>
      <c r="AG1170" s="47" t="s">
        <v>965</v>
      </c>
      <c r="AH1170" s="47" t="s">
        <v>965</v>
      </c>
      <c r="AI1170" s="47" t="s">
        <v>20</v>
      </c>
      <c r="AJ1170" s="47" t="s">
        <v>20</v>
      </c>
      <c r="AK1170" s="47" t="s">
        <v>965</v>
      </c>
      <c r="AL1170" s="47" t="s">
        <v>965</v>
      </c>
      <c r="AM1170" s="47" t="s">
        <v>965</v>
      </c>
      <c r="AN1170" s="47" t="s">
        <v>965</v>
      </c>
      <c r="AO1170" s="47" t="s">
        <v>965</v>
      </c>
      <c r="AP1170" s="47" t="s">
        <v>20</v>
      </c>
      <c r="AQ1170" s="47" t="s">
        <v>20</v>
      </c>
      <c r="AR1170" s="47" t="s">
        <v>20</v>
      </c>
      <c r="AS1170" s="47" t="s">
        <v>965</v>
      </c>
      <c r="AT1170" s="47" t="s">
        <v>965</v>
      </c>
      <c r="AU1170" s="47" t="s">
        <v>965</v>
      </c>
      <c r="AV1170" s="47" t="s">
        <v>965</v>
      </c>
      <c r="AW1170" s="47" t="s">
        <v>20</v>
      </c>
      <c r="AX1170" s="47" t="s">
        <v>20</v>
      </c>
      <c r="AY1170" s="42">
        <f>COUNTIFS($T1170:$AX1170,"P")</f>
        <v>18</v>
      </c>
      <c r="AZ1170" s="42">
        <f>COUNTIFS($T1170:$AX1170,"HD")/2</f>
        <v>0</v>
      </c>
      <c r="BA1170" s="42">
        <f>COUNTIFS($T1170:$AX1170,"DO")</f>
        <v>11</v>
      </c>
      <c r="BB1170" s="1">
        <f>COUNTIFS($T1170:$AX1170,"UPL")</f>
        <v>0</v>
      </c>
      <c r="BC1170" s="42">
        <f>COUNTIFS($T1170:$AX1170,"LWP")</f>
        <v>2</v>
      </c>
      <c r="BD1170" s="42">
        <f>SUM(COUNTIFS($T1170:$AX1170,{"PAT","MAT"}))</f>
        <v>0</v>
      </c>
      <c r="BE1170" s="42">
        <f>COUNTIFS($T1170:$AX1170,"HO")</f>
        <v>0</v>
      </c>
      <c r="BF1170" s="42">
        <f>COUNTIFS($T1170:$AX1170,"NA")</f>
        <v>0</v>
      </c>
      <c r="BG1170" s="42">
        <f>COUNTIFS($T1170:$AX1170,"PL")</f>
        <v>0</v>
      </c>
      <c r="BH1170" s="42">
        <f>COUNTIFS($T1170:$AX1170,"CL")</f>
        <v>0</v>
      </c>
      <c r="BI1170" s="42">
        <f>COUNTIFS($T1170:$AX1170,"BL")</f>
        <v>0</v>
      </c>
      <c r="BJ1170" s="42">
        <f>COUNTIFS($T1170:$AX1170,"CO")</f>
        <v>0</v>
      </c>
      <c r="BK1170" s="42">
        <f t="shared" si="111"/>
        <v>0</v>
      </c>
      <c r="BL1170" s="42">
        <f t="shared" si="112"/>
        <v>1</v>
      </c>
      <c r="BM1170" s="42">
        <f t="shared" si="113"/>
        <v>1</v>
      </c>
      <c r="BN1170" s="42">
        <f>SUM(AY1170:BJ1170)+SUM(COUNTIFS(Q1170:AX1170,{"TERM","RESIGNED"}))</f>
        <v>31</v>
      </c>
      <c r="BO1170" s="1" t="s">
        <v>45</v>
      </c>
      <c r="BP1170" s="42" t="s">
        <v>1025</v>
      </c>
      <c r="BQ1170" s="34"/>
    </row>
    <row r="1171" spans="1:69" x14ac:dyDescent="0.25">
      <c r="A1171" s="32">
        <f t="shared" si="114"/>
        <v>1169</v>
      </c>
      <c r="B1171" s="1" t="s">
        <v>36</v>
      </c>
      <c r="C1171" s="1">
        <v>19354</v>
      </c>
      <c r="D1171" s="1">
        <v>19354</v>
      </c>
      <c r="E1171" s="1" t="s">
        <v>946</v>
      </c>
      <c r="F1171" s="34" t="s">
        <v>1419</v>
      </c>
      <c r="G1171" s="34" t="s">
        <v>123</v>
      </c>
      <c r="H1171" s="30">
        <v>45224</v>
      </c>
      <c r="I1171" s="30" t="s">
        <v>39</v>
      </c>
      <c r="J1171" s="30" t="s">
        <v>39</v>
      </c>
      <c r="K1171" s="42">
        <f t="shared" ca="1" si="109"/>
        <v>78</v>
      </c>
      <c r="L1171" s="44" t="str">
        <f t="shared" si="110"/>
        <v>Billable</v>
      </c>
      <c r="M1171" s="34" t="s">
        <v>124</v>
      </c>
      <c r="N1171" s="1" t="s">
        <v>41</v>
      </c>
      <c r="O1171" s="1" t="s">
        <v>42</v>
      </c>
      <c r="P1171" s="1"/>
      <c r="Q1171" s="1"/>
      <c r="R1171" s="1" t="s">
        <v>43</v>
      </c>
      <c r="S1171" s="33" t="s">
        <v>95</v>
      </c>
      <c r="T1171" s="47" t="s">
        <v>965</v>
      </c>
      <c r="U1171" s="47" t="s">
        <v>20</v>
      </c>
      <c r="V1171" s="47" t="s">
        <v>20</v>
      </c>
      <c r="W1171" s="47" t="s">
        <v>965</v>
      </c>
      <c r="X1171" s="47" t="s">
        <v>965</v>
      </c>
      <c r="Y1171" s="47" t="s">
        <v>965</v>
      </c>
      <c r="Z1171" s="47" t="s">
        <v>965</v>
      </c>
      <c r="AA1171" s="47" t="s">
        <v>965</v>
      </c>
      <c r="AB1171" s="47" t="s">
        <v>20</v>
      </c>
      <c r="AC1171" s="47" t="s">
        <v>20</v>
      </c>
      <c r="AD1171" s="47" t="s">
        <v>965</v>
      </c>
      <c r="AE1171" s="47" t="s">
        <v>965</v>
      </c>
      <c r="AF1171" s="47" t="s">
        <v>965</v>
      </c>
      <c r="AG1171" s="47" t="s">
        <v>965</v>
      </c>
      <c r="AH1171" s="47" t="s">
        <v>965</v>
      </c>
      <c r="AI1171" s="47" t="s">
        <v>20</v>
      </c>
      <c r="AJ1171" s="47" t="s">
        <v>20</v>
      </c>
      <c r="AK1171" s="47" t="s">
        <v>965</v>
      </c>
      <c r="AL1171" s="47" t="s">
        <v>965</v>
      </c>
      <c r="AM1171" s="47" t="s">
        <v>965</v>
      </c>
      <c r="AN1171" s="47" t="s">
        <v>965</v>
      </c>
      <c r="AO1171" s="47" t="s">
        <v>965</v>
      </c>
      <c r="AP1171" s="47" t="s">
        <v>20</v>
      </c>
      <c r="AQ1171" s="47" t="s">
        <v>20</v>
      </c>
      <c r="AR1171" s="47" t="s">
        <v>20</v>
      </c>
      <c r="AS1171" s="47" t="s">
        <v>965</v>
      </c>
      <c r="AT1171" s="47" t="s">
        <v>965</v>
      </c>
      <c r="AU1171" s="47" t="s">
        <v>965</v>
      </c>
      <c r="AV1171" s="47" t="s">
        <v>965</v>
      </c>
      <c r="AW1171" s="47" t="s">
        <v>20</v>
      </c>
      <c r="AX1171" s="47" t="s">
        <v>20</v>
      </c>
      <c r="AY1171" s="42">
        <f>COUNTIFS($T1171:$AX1171,"P")</f>
        <v>20</v>
      </c>
      <c r="AZ1171" s="42">
        <f>COUNTIFS($T1171:$AX1171,"HD")/2</f>
        <v>0</v>
      </c>
      <c r="BA1171" s="42">
        <f>COUNTIFS($T1171:$AX1171,"DO")</f>
        <v>11</v>
      </c>
      <c r="BB1171" s="1">
        <f>COUNTIFS($T1171:$AX1171,"UPL")</f>
        <v>0</v>
      </c>
      <c r="BC1171" s="42">
        <f>COUNTIFS($T1171:$AX1171,"LWP")</f>
        <v>0</v>
      </c>
      <c r="BD1171" s="42">
        <f>SUM(COUNTIFS($T1171:$AX1171,{"PAT","MAT"}))</f>
        <v>0</v>
      </c>
      <c r="BE1171" s="42">
        <f>COUNTIFS($T1171:$AX1171,"HO")</f>
        <v>0</v>
      </c>
      <c r="BF1171" s="42">
        <f>COUNTIFS($T1171:$AX1171,"NA")</f>
        <v>0</v>
      </c>
      <c r="BG1171" s="42">
        <f>COUNTIFS($T1171:$AX1171,"PL")</f>
        <v>0</v>
      </c>
      <c r="BH1171" s="42">
        <f>COUNTIFS($T1171:$AX1171,"CL")</f>
        <v>0</v>
      </c>
      <c r="BI1171" s="42">
        <f>COUNTIFS($T1171:$AX1171,"BL")</f>
        <v>0</v>
      </c>
      <c r="BJ1171" s="42">
        <f>COUNTIFS($T1171:$AX1171,"CO")</f>
        <v>0</v>
      </c>
      <c r="BK1171" s="42">
        <f t="shared" si="111"/>
        <v>0</v>
      </c>
      <c r="BL1171" s="42">
        <f t="shared" si="112"/>
        <v>1</v>
      </c>
      <c r="BM1171" s="42">
        <f t="shared" si="113"/>
        <v>1</v>
      </c>
      <c r="BN1171" s="42">
        <f>SUM(AY1171:BJ1171)+SUM(COUNTIFS(Q1171:AX1171,{"TERM","RESIGNED"}))</f>
        <v>31</v>
      </c>
      <c r="BO1171" s="1" t="s">
        <v>45</v>
      </c>
      <c r="BP1171" s="42" t="s">
        <v>1020</v>
      </c>
      <c r="BQ1171" s="34"/>
    </row>
    <row r="1172" spans="1:69" x14ac:dyDescent="0.25">
      <c r="A1172" s="32">
        <f t="shared" si="114"/>
        <v>1170</v>
      </c>
      <c r="B1172" s="1" t="s">
        <v>36</v>
      </c>
      <c r="C1172" s="1">
        <v>19355</v>
      </c>
      <c r="D1172" s="1">
        <v>19355</v>
      </c>
      <c r="E1172" s="1" t="s">
        <v>945</v>
      </c>
      <c r="F1172" s="34" t="s">
        <v>1420</v>
      </c>
      <c r="G1172" s="34" t="s">
        <v>123</v>
      </c>
      <c r="H1172" s="30">
        <v>45224</v>
      </c>
      <c r="I1172" s="30" t="s">
        <v>39</v>
      </c>
      <c r="J1172" s="30" t="s">
        <v>39</v>
      </c>
      <c r="K1172" s="42">
        <f t="shared" ca="1" si="109"/>
        <v>78</v>
      </c>
      <c r="L1172" s="44" t="str">
        <f t="shared" si="110"/>
        <v>Billable</v>
      </c>
      <c r="M1172" s="34" t="s">
        <v>124</v>
      </c>
      <c r="N1172" s="1" t="s">
        <v>41</v>
      </c>
      <c r="O1172" s="1" t="s">
        <v>42</v>
      </c>
      <c r="P1172" s="1"/>
      <c r="Q1172" s="1"/>
      <c r="R1172" s="1" t="s">
        <v>43</v>
      </c>
      <c r="S1172" s="33" t="s">
        <v>95</v>
      </c>
      <c r="T1172" s="47" t="s">
        <v>965</v>
      </c>
      <c r="U1172" s="47" t="s">
        <v>20</v>
      </c>
      <c r="V1172" s="47" t="s">
        <v>20</v>
      </c>
      <c r="W1172" s="47" t="s">
        <v>965</v>
      </c>
      <c r="X1172" s="47" t="s">
        <v>965</v>
      </c>
      <c r="Y1172" s="47" t="s">
        <v>965</v>
      </c>
      <c r="Z1172" s="47" t="s">
        <v>965</v>
      </c>
      <c r="AA1172" s="47" t="s">
        <v>22</v>
      </c>
      <c r="AB1172" s="47" t="s">
        <v>20</v>
      </c>
      <c r="AC1172" s="47" t="s">
        <v>20</v>
      </c>
      <c r="AD1172" s="47" t="s">
        <v>965</v>
      </c>
      <c r="AE1172" s="47" t="s">
        <v>965</v>
      </c>
      <c r="AF1172" s="47" t="s">
        <v>965</v>
      </c>
      <c r="AG1172" s="47" t="s">
        <v>965</v>
      </c>
      <c r="AH1172" s="47" t="s">
        <v>965</v>
      </c>
      <c r="AI1172" s="47" t="s">
        <v>20</v>
      </c>
      <c r="AJ1172" s="47" t="s">
        <v>20</v>
      </c>
      <c r="AK1172" s="47" t="s">
        <v>965</v>
      </c>
      <c r="AL1172" s="47" t="s">
        <v>965</v>
      </c>
      <c r="AM1172" s="47" t="s">
        <v>22</v>
      </c>
      <c r="AN1172" s="47" t="s">
        <v>965</v>
      </c>
      <c r="AO1172" s="47" t="s">
        <v>965</v>
      </c>
      <c r="AP1172" s="47" t="s">
        <v>20</v>
      </c>
      <c r="AQ1172" s="47" t="s">
        <v>20</v>
      </c>
      <c r="AR1172" s="47" t="s">
        <v>20</v>
      </c>
      <c r="AS1172" s="47" t="s">
        <v>965</v>
      </c>
      <c r="AT1172" s="47" t="s">
        <v>965</v>
      </c>
      <c r="AU1172" s="47" t="s">
        <v>965</v>
      </c>
      <c r="AV1172" s="47" t="s">
        <v>21</v>
      </c>
      <c r="AW1172" s="47" t="s">
        <v>20</v>
      </c>
      <c r="AX1172" s="47" t="s">
        <v>20</v>
      </c>
      <c r="AY1172" s="42">
        <f>COUNTIFS($T1172:$AX1172,"P")</f>
        <v>17</v>
      </c>
      <c r="AZ1172" s="42">
        <f>COUNTIFS($T1172:$AX1172,"HD")/2</f>
        <v>0</v>
      </c>
      <c r="BA1172" s="42">
        <f>COUNTIFS($T1172:$AX1172,"DO")</f>
        <v>11</v>
      </c>
      <c r="BB1172" s="1">
        <f>COUNTIFS($T1172:$AX1172,"UPL")</f>
        <v>1</v>
      </c>
      <c r="BC1172" s="42">
        <f>COUNTIFS($T1172:$AX1172,"LWP")</f>
        <v>2</v>
      </c>
      <c r="BD1172" s="42">
        <f>SUM(COUNTIFS($T1172:$AX1172,{"PAT","MAT"}))</f>
        <v>0</v>
      </c>
      <c r="BE1172" s="42">
        <f>COUNTIFS($T1172:$AX1172,"HO")</f>
        <v>0</v>
      </c>
      <c r="BF1172" s="42">
        <f>COUNTIFS($T1172:$AX1172,"NA")</f>
        <v>0</v>
      </c>
      <c r="BG1172" s="42">
        <f>COUNTIFS($T1172:$AX1172,"PL")</f>
        <v>0</v>
      </c>
      <c r="BH1172" s="42">
        <f>COUNTIFS($T1172:$AX1172,"CL")</f>
        <v>0</v>
      </c>
      <c r="BI1172" s="42">
        <f>COUNTIFS($T1172:$AX1172,"BL")</f>
        <v>0</v>
      </c>
      <c r="BJ1172" s="42">
        <f>COUNTIFS($T1172:$AX1172,"CO")</f>
        <v>0</v>
      </c>
      <c r="BK1172" s="42">
        <f t="shared" si="111"/>
        <v>0</v>
      </c>
      <c r="BL1172" s="42">
        <f t="shared" si="112"/>
        <v>1</v>
      </c>
      <c r="BM1172" s="42">
        <f t="shared" si="113"/>
        <v>1</v>
      </c>
      <c r="BN1172" s="42">
        <f>SUM(AY1172:BJ1172)+SUM(COUNTIFS(Q1172:AX1172,{"TERM","RESIGNED"}))</f>
        <v>31</v>
      </c>
      <c r="BO1172" s="1" t="s">
        <v>45</v>
      </c>
      <c r="BP1172" s="42" t="s">
        <v>1025</v>
      </c>
      <c r="BQ1172" s="34"/>
    </row>
    <row r="1173" spans="1:69" x14ac:dyDescent="0.25">
      <c r="A1173" s="32">
        <f t="shared" si="114"/>
        <v>1171</v>
      </c>
      <c r="B1173" s="1" t="s">
        <v>36</v>
      </c>
      <c r="C1173" s="1">
        <v>19356</v>
      </c>
      <c r="D1173" s="1">
        <v>19356</v>
      </c>
      <c r="E1173" s="1" t="s">
        <v>945</v>
      </c>
      <c r="F1173" s="34" t="s">
        <v>1421</v>
      </c>
      <c r="G1173" s="34" t="s">
        <v>123</v>
      </c>
      <c r="H1173" s="30">
        <v>45224</v>
      </c>
      <c r="I1173" s="30" t="s">
        <v>39</v>
      </c>
      <c r="J1173" s="30" t="s">
        <v>39</v>
      </c>
      <c r="K1173" s="42">
        <f t="shared" ca="1" si="109"/>
        <v>78</v>
      </c>
      <c r="L1173" s="44" t="str">
        <f t="shared" si="110"/>
        <v>Billable</v>
      </c>
      <c r="M1173" s="34" t="s">
        <v>124</v>
      </c>
      <c r="N1173" s="1" t="s">
        <v>41</v>
      </c>
      <c r="O1173" s="1" t="s">
        <v>42</v>
      </c>
      <c r="P1173" s="1"/>
      <c r="Q1173" s="1"/>
      <c r="R1173" s="1" t="s">
        <v>43</v>
      </c>
      <c r="S1173" s="33" t="s">
        <v>95</v>
      </c>
      <c r="T1173" s="47" t="s">
        <v>965</v>
      </c>
      <c r="U1173" s="47" t="s">
        <v>20</v>
      </c>
      <c r="V1173" s="47" t="s">
        <v>20</v>
      </c>
      <c r="W1173" s="47" t="s">
        <v>965</v>
      </c>
      <c r="X1173" s="47" t="s">
        <v>965</v>
      </c>
      <c r="Y1173" s="47" t="s">
        <v>965</v>
      </c>
      <c r="Z1173" s="47" t="s">
        <v>965</v>
      </c>
      <c r="AA1173" s="47" t="s">
        <v>965</v>
      </c>
      <c r="AB1173" s="47" t="s">
        <v>20</v>
      </c>
      <c r="AC1173" s="47" t="s">
        <v>20</v>
      </c>
      <c r="AD1173" s="47" t="s">
        <v>965</v>
      </c>
      <c r="AE1173" s="47" t="s">
        <v>965</v>
      </c>
      <c r="AF1173" s="47" t="s">
        <v>965</v>
      </c>
      <c r="AG1173" s="47" t="s">
        <v>965</v>
      </c>
      <c r="AH1173" s="47" t="s">
        <v>965</v>
      </c>
      <c r="AI1173" s="47" t="s">
        <v>20</v>
      </c>
      <c r="AJ1173" s="47" t="s">
        <v>20</v>
      </c>
      <c r="AK1173" s="47" t="s">
        <v>965</v>
      </c>
      <c r="AL1173" s="47" t="s">
        <v>965</v>
      </c>
      <c r="AM1173" s="47" t="s">
        <v>965</v>
      </c>
      <c r="AN1173" s="47" t="s">
        <v>22</v>
      </c>
      <c r="AO1173" s="47" t="s">
        <v>22</v>
      </c>
      <c r="AP1173" s="47" t="s">
        <v>20</v>
      </c>
      <c r="AQ1173" s="47" t="s">
        <v>20</v>
      </c>
      <c r="AR1173" s="47" t="s">
        <v>20</v>
      </c>
      <c r="AS1173" s="47" t="s">
        <v>21</v>
      </c>
      <c r="AT1173" s="47" t="s">
        <v>21</v>
      </c>
      <c r="AU1173" s="47" t="s">
        <v>21</v>
      </c>
      <c r="AV1173" s="47" t="s">
        <v>21</v>
      </c>
      <c r="AW1173" s="47" t="s">
        <v>20</v>
      </c>
      <c r="AX1173" s="47" t="s">
        <v>20</v>
      </c>
      <c r="AY1173" s="42">
        <f>COUNTIFS($T1173:$AX1173,"P")</f>
        <v>14</v>
      </c>
      <c r="AZ1173" s="42">
        <f>COUNTIFS($T1173:$AX1173,"HD")/2</f>
        <v>0</v>
      </c>
      <c r="BA1173" s="42">
        <f>COUNTIFS($T1173:$AX1173,"DO")</f>
        <v>11</v>
      </c>
      <c r="BB1173" s="1">
        <f>COUNTIFS($T1173:$AX1173,"UPL")</f>
        <v>4</v>
      </c>
      <c r="BC1173" s="42">
        <f>COUNTIFS($T1173:$AX1173,"LWP")</f>
        <v>2</v>
      </c>
      <c r="BD1173" s="42">
        <f>SUM(COUNTIFS($T1173:$AX1173,{"PAT","MAT"}))</f>
        <v>0</v>
      </c>
      <c r="BE1173" s="42">
        <f>COUNTIFS($T1173:$AX1173,"HO")</f>
        <v>0</v>
      </c>
      <c r="BF1173" s="42">
        <f>COUNTIFS($T1173:$AX1173,"NA")</f>
        <v>0</v>
      </c>
      <c r="BG1173" s="42">
        <f>COUNTIFS($T1173:$AX1173,"PL")</f>
        <v>0</v>
      </c>
      <c r="BH1173" s="42">
        <f>COUNTIFS($T1173:$AX1173,"CL")</f>
        <v>0</v>
      </c>
      <c r="BI1173" s="42">
        <f>COUNTIFS($T1173:$AX1173,"BL")</f>
        <v>0</v>
      </c>
      <c r="BJ1173" s="42">
        <f>COUNTIFS($T1173:$AX1173,"CO")</f>
        <v>0</v>
      </c>
      <c r="BK1173" s="42">
        <f t="shared" si="111"/>
        <v>0</v>
      </c>
      <c r="BL1173" s="42">
        <f t="shared" si="112"/>
        <v>0</v>
      </c>
      <c r="BM1173" s="42">
        <f t="shared" si="113"/>
        <v>1</v>
      </c>
      <c r="BN1173" s="42">
        <f>SUM(AY1173:BJ1173)+SUM(COUNTIFS(Q1173:AX1173,{"TERM","RESIGNED"}))</f>
        <v>31</v>
      </c>
      <c r="BO1173" s="1" t="s">
        <v>45</v>
      </c>
      <c r="BP1173" s="42" t="s">
        <v>1023</v>
      </c>
      <c r="BQ1173" s="34"/>
    </row>
    <row r="1174" spans="1:69" x14ac:dyDescent="0.25">
      <c r="A1174" s="32">
        <f t="shared" si="114"/>
        <v>1172</v>
      </c>
      <c r="B1174" s="1" t="s">
        <v>36</v>
      </c>
      <c r="C1174" s="1">
        <v>19357</v>
      </c>
      <c r="D1174" s="1">
        <v>19357</v>
      </c>
      <c r="E1174" s="1" t="s">
        <v>946</v>
      </c>
      <c r="F1174" s="34" t="s">
        <v>1422</v>
      </c>
      <c r="G1174" s="34" t="s">
        <v>123</v>
      </c>
      <c r="H1174" s="30">
        <v>45224</v>
      </c>
      <c r="I1174" s="30" t="s">
        <v>39</v>
      </c>
      <c r="J1174" s="30" t="s">
        <v>39</v>
      </c>
      <c r="K1174" s="42">
        <f t="shared" ca="1" si="109"/>
        <v>78</v>
      </c>
      <c r="L1174" s="44" t="str">
        <f t="shared" si="110"/>
        <v>Billable</v>
      </c>
      <c r="M1174" s="34" t="s">
        <v>124</v>
      </c>
      <c r="N1174" s="1" t="s">
        <v>41</v>
      </c>
      <c r="O1174" s="1" t="s">
        <v>42</v>
      </c>
      <c r="P1174" s="1"/>
      <c r="Q1174" s="1"/>
      <c r="R1174" s="1" t="s">
        <v>43</v>
      </c>
      <c r="S1174" s="33" t="s">
        <v>301</v>
      </c>
      <c r="T1174" s="47" t="s">
        <v>965</v>
      </c>
      <c r="U1174" s="47" t="s">
        <v>20</v>
      </c>
      <c r="V1174" s="47" t="s">
        <v>20</v>
      </c>
      <c r="W1174" s="47" t="s">
        <v>965</v>
      </c>
      <c r="X1174" s="47" t="s">
        <v>965</v>
      </c>
      <c r="Y1174" s="47" t="s">
        <v>965</v>
      </c>
      <c r="Z1174" s="47" t="s">
        <v>965</v>
      </c>
      <c r="AA1174" s="47" t="s">
        <v>965</v>
      </c>
      <c r="AB1174" s="47" t="s">
        <v>20</v>
      </c>
      <c r="AC1174" s="47" t="s">
        <v>20</v>
      </c>
      <c r="AD1174" s="47" t="s">
        <v>965</v>
      </c>
      <c r="AE1174" s="47" t="s">
        <v>965</v>
      </c>
      <c r="AF1174" s="47" t="s">
        <v>965</v>
      </c>
      <c r="AG1174" s="47" t="s">
        <v>965</v>
      </c>
      <c r="AH1174" s="47" t="s">
        <v>965</v>
      </c>
      <c r="AI1174" s="47" t="s">
        <v>20</v>
      </c>
      <c r="AJ1174" s="47" t="s">
        <v>20</v>
      </c>
      <c r="AK1174" s="47" t="s">
        <v>965</v>
      </c>
      <c r="AL1174" s="47" t="s">
        <v>965</v>
      </c>
      <c r="AM1174" s="47" t="s">
        <v>965</v>
      </c>
      <c r="AN1174" s="47" t="s">
        <v>965</v>
      </c>
      <c r="AO1174" s="47" t="s">
        <v>965</v>
      </c>
      <c r="AP1174" s="47" t="s">
        <v>20</v>
      </c>
      <c r="AQ1174" s="47" t="s">
        <v>20</v>
      </c>
      <c r="AR1174" s="47" t="s">
        <v>20</v>
      </c>
      <c r="AS1174" s="47" t="s">
        <v>965</v>
      </c>
      <c r="AT1174" s="47" t="s">
        <v>22</v>
      </c>
      <c r="AU1174" s="47" t="s">
        <v>22</v>
      </c>
      <c r="AV1174" s="47" t="s">
        <v>965</v>
      </c>
      <c r="AW1174" s="47" t="s">
        <v>20</v>
      </c>
      <c r="AX1174" s="47" t="s">
        <v>20</v>
      </c>
      <c r="AY1174" s="42">
        <f>COUNTIFS($T1174:$AX1174,"P")</f>
        <v>18</v>
      </c>
      <c r="AZ1174" s="42">
        <f>COUNTIFS($T1174:$AX1174,"HD")/2</f>
        <v>0</v>
      </c>
      <c r="BA1174" s="42">
        <f>COUNTIFS($T1174:$AX1174,"DO")</f>
        <v>11</v>
      </c>
      <c r="BB1174" s="1">
        <f>COUNTIFS($T1174:$AX1174,"UPL")</f>
        <v>0</v>
      </c>
      <c r="BC1174" s="42">
        <f>COUNTIFS($T1174:$AX1174,"LWP")</f>
        <v>2</v>
      </c>
      <c r="BD1174" s="42">
        <f>SUM(COUNTIFS($T1174:$AX1174,{"PAT","MAT"}))</f>
        <v>0</v>
      </c>
      <c r="BE1174" s="42">
        <f>COUNTIFS($T1174:$AX1174,"HO")</f>
        <v>0</v>
      </c>
      <c r="BF1174" s="42">
        <f>COUNTIFS($T1174:$AX1174,"NA")</f>
        <v>0</v>
      </c>
      <c r="BG1174" s="42">
        <f>COUNTIFS($T1174:$AX1174,"PL")</f>
        <v>0</v>
      </c>
      <c r="BH1174" s="42">
        <f>COUNTIFS($T1174:$AX1174,"CL")</f>
        <v>0</v>
      </c>
      <c r="BI1174" s="42">
        <f>COUNTIFS($T1174:$AX1174,"BL")</f>
        <v>0</v>
      </c>
      <c r="BJ1174" s="42">
        <f>COUNTIFS($T1174:$AX1174,"CO")</f>
        <v>0</v>
      </c>
      <c r="BK1174" s="42">
        <f t="shared" si="111"/>
        <v>0</v>
      </c>
      <c r="BL1174" s="42">
        <f t="shared" si="112"/>
        <v>1</v>
      </c>
      <c r="BM1174" s="42">
        <f t="shared" si="113"/>
        <v>1</v>
      </c>
      <c r="BN1174" s="42">
        <f>SUM(AY1174:BJ1174)+SUM(COUNTIFS(Q1174:AX1174,{"TERM","RESIGNED"}))</f>
        <v>31</v>
      </c>
      <c r="BO1174" s="1" t="s">
        <v>45</v>
      </c>
      <c r="BP1174" s="42" t="s">
        <v>1018</v>
      </c>
      <c r="BQ1174" s="34"/>
    </row>
    <row r="1175" spans="1:69" x14ac:dyDescent="0.25">
      <c r="A1175" s="32">
        <f t="shared" si="114"/>
        <v>1173</v>
      </c>
      <c r="B1175" s="1" t="s">
        <v>36</v>
      </c>
      <c r="C1175" s="1">
        <v>19358</v>
      </c>
      <c r="D1175" s="1">
        <v>19358</v>
      </c>
      <c r="E1175" s="1" t="s">
        <v>945</v>
      </c>
      <c r="F1175" s="34" t="s">
        <v>1423</v>
      </c>
      <c r="G1175" s="34" t="s">
        <v>123</v>
      </c>
      <c r="H1175" s="30">
        <v>45224</v>
      </c>
      <c r="I1175" s="30" t="s">
        <v>39</v>
      </c>
      <c r="J1175" s="30" t="s">
        <v>39</v>
      </c>
      <c r="K1175" s="42">
        <f t="shared" ca="1" si="109"/>
        <v>78</v>
      </c>
      <c r="L1175" s="44" t="str">
        <f t="shared" si="110"/>
        <v>Billable</v>
      </c>
      <c r="M1175" s="34" t="s">
        <v>124</v>
      </c>
      <c r="N1175" s="1" t="s">
        <v>41</v>
      </c>
      <c r="O1175" s="1" t="s">
        <v>42</v>
      </c>
      <c r="P1175" s="1"/>
      <c r="Q1175" s="1"/>
      <c r="R1175" s="1" t="s">
        <v>43</v>
      </c>
      <c r="S1175" s="33" t="s">
        <v>418</v>
      </c>
      <c r="T1175" s="47" t="s">
        <v>965</v>
      </c>
      <c r="U1175" s="47" t="s">
        <v>20</v>
      </c>
      <c r="V1175" s="47" t="s">
        <v>20</v>
      </c>
      <c r="W1175" s="47" t="s">
        <v>965</v>
      </c>
      <c r="X1175" s="47" t="s">
        <v>965</v>
      </c>
      <c r="Y1175" s="47" t="s">
        <v>965</v>
      </c>
      <c r="Z1175" s="47" t="s">
        <v>965</v>
      </c>
      <c r="AA1175" s="47" t="s">
        <v>965</v>
      </c>
      <c r="AB1175" s="47" t="s">
        <v>20</v>
      </c>
      <c r="AC1175" s="47" t="s">
        <v>20</v>
      </c>
      <c r="AD1175" s="47" t="s">
        <v>965</v>
      </c>
      <c r="AE1175" s="47" t="s">
        <v>965</v>
      </c>
      <c r="AF1175" s="47" t="s">
        <v>965</v>
      </c>
      <c r="AG1175" s="47" t="s">
        <v>965</v>
      </c>
      <c r="AH1175" s="47" t="s">
        <v>965</v>
      </c>
      <c r="AI1175" s="47" t="s">
        <v>20</v>
      </c>
      <c r="AJ1175" s="47" t="s">
        <v>20</v>
      </c>
      <c r="AK1175" s="47" t="s">
        <v>965</v>
      </c>
      <c r="AL1175" s="47" t="s">
        <v>965</v>
      </c>
      <c r="AM1175" s="47" t="s">
        <v>965</v>
      </c>
      <c r="AN1175" s="47" t="s">
        <v>965</v>
      </c>
      <c r="AO1175" s="47" t="s">
        <v>965</v>
      </c>
      <c r="AP1175" s="47" t="s">
        <v>20</v>
      </c>
      <c r="AQ1175" s="47" t="s">
        <v>20</v>
      </c>
      <c r="AR1175" s="47" t="s">
        <v>20</v>
      </c>
      <c r="AS1175" s="47" t="s">
        <v>965</v>
      </c>
      <c r="AT1175" s="47" t="s">
        <v>965</v>
      </c>
      <c r="AU1175" s="47" t="s">
        <v>965</v>
      </c>
      <c r="AV1175" s="47" t="s">
        <v>965</v>
      </c>
      <c r="AW1175" s="47" t="s">
        <v>20</v>
      </c>
      <c r="AX1175" s="47" t="s">
        <v>20</v>
      </c>
      <c r="AY1175" s="42">
        <f>COUNTIFS($T1175:$AX1175,"P")</f>
        <v>20</v>
      </c>
      <c r="AZ1175" s="42">
        <f>COUNTIFS($T1175:$AX1175,"HD")/2</f>
        <v>0</v>
      </c>
      <c r="BA1175" s="42">
        <f>COUNTIFS($T1175:$AX1175,"DO")</f>
        <v>11</v>
      </c>
      <c r="BB1175" s="1">
        <f>COUNTIFS($T1175:$AX1175,"UPL")</f>
        <v>0</v>
      </c>
      <c r="BC1175" s="42">
        <f>COUNTIFS($T1175:$AX1175,"LWP")</f>
        <v>0</v>
      </c>
      <c r="BD1175" s="42">
        <f>SUM(COUNTIFS($T1175:$AX1175,{"PAT","MAT"}))</f>
        <v>0</v>
      </c>
      <c r="BE1175" s="42">
        <f>COUNTIFS($T1175:$AX1175,"HO")</f>
        <v>0</v>
      </c>
      <c r="BF1175" s="42">
        <f>COUNTIFS($T1175:$AX1175,"NA")</f>
        <v>0</v>
      </c>
      <c r="BG1175" s="42">
        <f>COUNTIFS($T1175:$AX1175,"PL")</f>
        <v>0</v>
      </c>
      <c r="BH1175" s="42">
        <f>COUNTIFS($T1175:$AX1175,"CL")</f>
        <v>0</v>
      </c>
      <c r="BI1175" s="42">
        <f>COUNTIFS($T1175:$AX1175,"BL")</f>
        <v>0</v>
      </c>
      <c r="BJ1175" s="42">
        <f>COUNTIFS($T1175:$AX1175,"CO")</f>
        <v>0</v>
      </c>
      <c r="BK1175" s="42">
        <f t="shared" si="111"/>
        <v>0</v>
      </c>
      <c r="BL1175" s="42">
        <f t="shared" si="112"/>
        <v>1</v>
      </c>
      <c r="BM1175" s="42">
        <f t="shared" si="113"/>
        <v>1</v>
      </c>
      <c r="BN1175" s="42">
        <f>SUM(AY1175:BJ1175)+SUM(COUNTIFS(Q1175:AX1175,{"TERM","RESIGNED"}))</f>
        <v>31</v>
      </c>
      <c r="BO1175" s="1" t="s">
        <v>45</v>
      </c>
      <c r="BP1175" s="42" t="s">
        <v>1023</v>
      </c>
      <c r="BQ1175" s="34"/>
    </row>
    <row r="1176" spans="1:69" x14ac:dyDescent="0.25">
      <c r="A1176" s="32">
        <f t="shared" si="114"/>
        <v>1174</v>
      </c>
      <c r="B1176" s="1" t="s">
        <v>36</v>
      </c>
      <c r="C1176" s="1">
        <v>19363</v>
      </c>
      <c r="D1176" s="1">
        <v>19363</v>
      </c>
      <c r="E1176" s="1" t="s">
        <v>945</v>
      </c>
      <c r="F1176" s="34" t="s">
        <v>1424</v>
      </c>
      <c r="G1176" s="34" t="s">
        <v>186</v>
      </c>
      <c r="H1176" s="30">
        <v>45226</v>
      </c>
      <c r="I1176" s="30" t="s">
        <v>39</v>
      </c>
      <c r="J1176" s="30" t="s">
        <v>39</v>
      </c>
      <c r="K1176" s="42">
        <f t="shared" ca="1" si="109"/>
        <v>76</v>
      </c>
      <c r="L1176" s="44" t="str">
        <f t="shared" si="110"/>
        <v>Billable</v>
      </c>
      <c r="M1176" s="34" t="s">
        <v>187</v>
      </c>
      <c r="N1176" s="1" t="s">
        <v>41</v>
      </c>
      <c r="O1176" s="1" t="s">
        <v>42</v>
      </c>
      <c r="P1176" s="1"/>
      <c r="Q1176" s="1"/>
      <c r="R1176" s="1" t="s">
        <v>43</v>
      </c>
      <c r="S1176" s="33" t="s">
        <v>311</v>
      </c>
      <c r="T1176" s="47" t="s">
        <v>965</v>
      </c>
      <c r="U1176" s="47" t="s">
        <v>20</v>
      </c>
      <c r="V1176" s="47" t="s">
        <v>20</v>
      </c>
      <c r="W1176" s="47" t="s">
        <v>965</v>
      </c>
      <c r="X1176" s="47" t="s">
        <v>965</v>
      </c>
      <c r="Y1176" s="47" t="s">
        <v>965</v>
      </c>
      <c r="Z1176" s="47" t="s">
        <v>965</v>
      </c>
      <c r="AA1176" s="47" t="s">
        <v>965</v>
      </c>
      <c r="AB1176" s="47" t="s">
        <v>20</v>
      </c>
      <c r="AC1176" s="47" t="s">
        <v>20</v>
      </c>
      <c r="AD1176" s="47" t="s">
        <v>965</v>
      </c>
      <c r="AE1176" s="47" t="s">
        <v>965</v>
      </c>
      <c r="AF1176" s="47" t="s">
        <v>965</v>
      </c>
      <c r="AG1176" s="47" t="s">
        <v>965</v>
      </c>
      <c r="AH1176" s="47" t="s">
        <v>965</v>
      </c>
      <c r="AI1176" s="47" t="s">
        <v>20</v>
      </c>
      <c r="AJ1176" s="47" t="s">
        <v>20</v>
      </c>
      <c r="AK1176" s="47" t="s">
        <v>965</v>
      </c>
      <c r="AL1176" s="47" t="s">
        <v>965</v>
      </c>
      <c r="AM1176" s="47" t="s">
        <v>965</v>
      </c>
      <c r="AN1176" s="47" t="s">
        <v>965</v>
      </c>
      <c r="AO1176" s="47" t="s">
        <v>965</v>
      </c>
      <c r="AP1176" s="47" t="s">
        <v>20</v>
      </c>
      <c r="AQ1176" s="47" t="s">
        <v>20</v>
      </c>
      <c r="AR1176" s="47" t="s">
        <v>20</v>
      </c>
      <c r="AS1176" s="47" t="s">
        <v>966</v>
      </c>
      <c r="AT1176" s="47" t="s">
        <v>21</v>
      </c>
      <c r="AU1176" s="47" t="s">
        <v>965</v>
      </c>
      <c r="AV1176" s="47" t="s">
        <v>22</v>
      </c>
      <c r="AW1176" s="47" t="s">
        <v>20</v>
      </c>
      <c r="AX1176" s="47" t="s">
        <v>20</v>
      </c>
      <c r="AY1176" s="42">
        <f>COUNTIFS($T1176:$AX1176,"P")</f>
        <v>17</v>
      </c>
      <c r="AZ1176" s="42">
        <f>COUNTIFS($T1176:$AX1176,"HD")/2</f>
        <v>0.5</v>
      </c>
      <c r="BA1176" s="42">
        <f>COUNTIFS($T1176:$AX1176,"DO")</f>
        <v>11</v>
      </c>
      <c r="BB1176" s="1">
        <f>COUNTIFS($T1176:$AX1176,"UPL")</f>
        <v>1</v>
      </c>
      <c r="BC1176" s="42">
        <f>COUNTIFS($T1176:$AX1176,"LWP")</f>
        <v>1</v>
      </c>
      <c r="BD1176" s="42">
        <f>SUM(COUNTIFS($T1176:$AX1176,{"PAT","MAT"}))</f>
        <v>0</v>
      </c>
      <c r="BE1176" s="42">
        <f>COUNTIFS($T1176:$AX1176,"HO")</f>
        <v>0</v>
      </c>
      <c r="BF1176" s="42">
        <f>COUNTIFS($T1176:$AX1176,"NA")</f>
        <v>0</v>
      </c>
      <c r="BG1176" s="42">
        <f>COUNTIFS($T1176:$AX1176,"PL")</f>
        <v>0</v>
      </c>
      <c r="BH1176" s="42">
        <f>COUNTIFS($T1176:$AX1176,"CL")</f>
        <v>0</v>
      </c>
      <c r="BI1176" s="42">
        <f>COUNTIFS($T1176:$AX1176,"BL")</f>
        <v>0</v>
      </c>
      <c r="BJ1176" s="42">
        <f>COUNTIFS($T1176:$AX1176,"CO")</f>
        <v>0</v>
      </c>
      <c r="BK1176" s="42">
        <f t="shared" si="111"/>
        <v>0</v>
      </c>
      <c r="BL1176" s="42">
        <f t="shared" si="112"/>
        <v>1</v>
      </c>
      <c r="BM1176" s="42">
        <f t="shared" si="113"/>
        <v>1</v>
      </c>
      <c r="BN1176" s="42">
        <f>SUM(AY1176:BJ1176)+SUM(COUNTIFS(Q1176:AX1176,{"TERM","RESIGNED"}))</f>
        <v>30.5</v>
      </c>
      <c r="BO1176" s="1" t="s">
        <v>45</v>
      </c>
      <c r="BP1176" s="42" t="s">
        <v>1018</v>
      </c>
      <c r="BQ1176" s="34"/>
    </row>
    <row r="1177" spans="1:69" x14ac:dyDescent="0.25">
      <c r="A1177" s="32">
        <f t="shared" si="114"/>
        <v>1175</v>
      </c>
      <c r="B1177" s="1" t="s">
        <v>36</v>
      </c>
      <c r="C1177" s="1">
        <v>19364</v>
      </c>
      <c r="D1177" s="1">
        <v>19364</v>
      </c>
      <c r="E1177" s="1" t="s">
        <v>946</v>
      </c>
      <c r="F1177" s="34" t="s">
        <v>1425</v>
      </c>
      <c r="G1177" s="34" t="s">
        <v>186</v>
      </c>
      <c r="H1177" s="30">
        <v>45226</v>
      </c>
      <c r="I1177" s="30" t="s">
        <v>39</v>
      </c>
      <c r="J1177" s="30" t="s">
        <v>39</v>
      </c>
      <c r="K1177" s="42">
        <f t="shared" ca="1" si="109"/>
        <v>76</v>
      </c>
      <c r="L1177" s="44" t="str">
        <f t="shared" si="110"/>
        <v>Billable</v>
      </c>
      <c r="M1177" s="34" t="s">
        <v>187</v>
      </c>
      <c r="N1177" s="1" t="s">
        <v>41</v>
      </c>
      <c r="O1177" s="1" t="s">
        <v>42</v>
      </c>
      <c r="P1177" s="1"/>
      <c r="Q1177" s="1"/>
      <c r="R1177" s="1" t="s">
        <v>43</v>
      </c>
      <c r="S1177" s="33" t="s">
        <v>255</v>
      </c>
      <c r="T1177" s="47" t="s">
        <v>965</v>
      </c>
      <c r="U1177" s="47" t="s">
        <v>20</v>
      </c>
      <c r="V1177" s="47" t="s">
        <v>20</v>
      </c>
      <c r="W1177" s="47" t="s">
        <v>965</v>
      </c>
      <c r="X1177" s="47" t="s">
        <v>965</v>
      </c>
      <c r="Y1177" s="47" t="s">
        <v>965</v>
      </c>
      <c r="Z1177" s="47" t="s">
        <v>965</v>
      </c>
      <c r="AA1177" s="47" t="s">
        <v>965</v>
      </c>
      <c r="AB1177" s="47" t="s">
        <v>20</v>
      </c>
      <c r="AC1177" s="47" t="s">
        <v>20</v>
      </c>
      <c r="AD1177" s="47" t="s">
        <v>22</v>
      </c>
      <c r="AE1177" s="47" t="s">
        <v>965</v>
      </c>
      <c r="AF1177" s="47" t="s">
        <v>965</v>
      </c>
      <c r="AG1177" s="47" t="s">
        <v>965</v>
      </c>
      <c r="AH1177" s="47" t="s">
        <v>965</v>
      </c>
      <c r="AI1177" s="47" t="s">
        <v>20</v>
      </c>
      <c r="AJ1177" s="47" t="s">
        <v>20</v>
      </c>
      <c r="AK1177" s="47" t="s">
        <v>965</v>
      </c>
      <c r="AL1177" s="47" t="s">
        <v>965</v>
      </c>
      <c r="AM1177" s="47" t="s">
        <v>965</v>
      </c>
      <c r="AN1177" s="47" t="s">
        <v>965</v>
      </c>
      <c r="AO1177" s="47" t="s">
        <v>965</v>
      </c>
      <c r="AP1177" s="47" t="s">
        <v>20</v>
      </c>
      <c r="AQ1177" s="47" t="s">
        <v>20</v>
      </c>
      <c r="AR1177" s="47" t="s">
        <v>20</v>
      </c>
      <c r="AS1177" s="47" t="s">
        <v>965</v>
      </c>
      <c r="AT1177" s="47" t="s">
        <v>965</v>
      </c>
      <c r="AU1177" s="47" t="s">
        <v>965</v>
      </c>
      <c r="AV1177" s="47" t="s">
        <v>965</v>
      </c>
      <c r="AW1177" s="47" t="s">
        <v>20</v>
      </c>
      <c r="AX1177" s="47" t="s">
        <v>20</v>
      </c>
      <c r="AY1177" s="42">
        <f>COUNTIFS($T1177:$AX1177,"P")</f>
        <v>19</v>
      </c>
      <c r="AZ1177" s="42">
        <f>COUNTIFS($T1177:$AX1177,"HD")/2</f>
        <v>0</v>
      </c>
      <c r="BA1177" s="42">
        <f>COUNTIFS($T1177:$AX1177,"DO")</f>
        <v>11</v>
      </c>
      <c r="BB1177" s="1">
        <f>COUNTIFS($T1177:$AX1177,"UPL")</f>
        <v>0</v>
      </c>
      <c r="BC1177" s="42">
        <f>COUNTIFS($T1177:$AX1177,"LWP")</f>
        <v>1</v>
      </c>
      <c r="BD1177" s="42">
        <f>SUM(COUNTIFS($T1177:$AX1177,{"PAT","MAT"}))</f>
        <v>0</v>
      </c>
      <c r="BE1177" s="42">
        <f>COUNTIFS($T1177:$AX1177,"HO")</f>
        <v>0</v>
      </c>
      <c r="BF1177" s="42">
        <f>COUNTIFS($T1177:$AX1177,"NA")</f>
        <v>0</v>
      </c>
      <c r="BG1177" s="42">
        <f>COUNTIFS($T1177:$AX1177,"PL")</f>
        <v>0</v>
      </c>
      <c r="BH1177" s="42">
        <f>COUNTIFS($T1177:$AX1177,"CL")</f>
        <v>0</v>
      </c>
      <c r="BI1177" s="42">
        <f>COUNTIFS($T1177:$AX1177,"BL")</f>
        <v>0</v>
      </c>
      <c r="BJ1177" s="42">
        <f>COUNTIFS($T1177:$AX1177,"CO")</f>
        <v>0</v>
      </c>
      <c r="BK1177" s="42">
        <f t="shared" si="111"/>
        <v>0</v>
      </c>
      <c r="BL1177" s="42">
        <f t="shared" si="112"/>
        <v>1</v>
      </c>
      <c r="BM1177" s="42">
        <f t="shared" si="113"/>
        <v>1</v>
      </c>
      <c r="BN1177" s="42">
        <f>SUM(AY1177:BJ1177)+SUM(COUNTIFS(Q1177:AX1177,{"TERM","RESIGNED"}))</f>
        <v>31</v>
      </c>
      <c r="BO1177" s="1" t="s">
        <v>45</v>
      </c>
      <c r="BP1177" s="42" t="s">
        <v>1018</v>
      </c>
      <c r="BQ1177" s="34"/>
    </row>
    <row r="1178" spans="1:69" x14ac:dyDescent="0.25">
      <c r="A1178" s="32">
        <f t="shared" si="114"/>
        <v>1176</v>
      </c>
      <c r="B1178" s="1" t="s">
        <v>36</v>
      </c>
      <c r="C1178" s="1">
        <v>19368</v>
      </c>
      <c r="D1178" s="1">
        <v>19368</v>
      </c>
      <c r="E1178" s="1" t="s">
        <v>946</v>
      </c>
      <c r="F1178" s="34" t="s">
        <v>1427</v>
      </c>
      <c r="G1178" s="34" t="s">
        <v>123</v>
      </c>
      <c r="H1178" s="30">
        <v>45226</v>
      </c>
      <c r="I1178" s="30" t="s">
        <v>39</v>
      </c>
      <c r="J1178" s="30" t="s">
        <v>39</v>
      </c>
      <c r="K1178" s="42">
        <f t="shared" ca="1" si="109"/>
        <v>76</v>
      </c>
      <c r="L1178" s="44" t="str">
        <f t="shared" si="110"/>
        <v>Billable</v>
      </c>
      <c r="M1178" s="34" t="s">
        <v>124</v>
      </c>
      <c r="N1178" s="1" t="s">
        <v>41</v>
      </c>
      <c r="O1178" s="1" t="s">
        <v>42</v>
      </c>
      <c r="P1178" s="1"/>
      <c r="Q1178" s="1"/>
      <c r="R1178" s="1" t="s">
        <v>43</v>
      </c>
      <c r="S1178" s="33" t="s">
        <v>418</v>
      </c>
      <c r="T1178" s="47" t="s">
        <v>965</v>
      </c>
      <c r="U1178" s="47" t="s">
        <v>20</v>
      </c>
      <c r="V1178" s="47" t="s">
        <v>20</v>
      </c>
      <c r="W1178" s="47" t="s">
        <v>965</v>
      </c>
      <c r="X1178" s="47" t="s">
        <v>22</v>
      </c>
      <c r="Y1178" s="47" t="s">
        <v>965</v>
      </c>
      <c r="Z1178" s="47" t="s">
        <v>965</v>
      </c>
      <c r="AA1178" s="47" t="s">
        <v>965</v>
      </c>
      <c r="AB1178" s="47" t="s">
        <v>20</v>
      </c>
      <c r="AC1178" s="47" t="s">
        <v>20</v>
      </c>
      <c r="AD1178" s="47" t="s">
        <v>965</v>
      </c>
      <c r="AE1178" s="47" t="s">
        <v>21</v>
      </c>
      <c r="AF1178" s="47" t="s">
        <v>965</v>
      </c>
      <c r="AG1178" s="47" t="s">
        <v>965</v>
      </c>
      <c r="AH1178" s="47" t="s">
        <v>965</v>
      </c>
      <c r="AI1178" s="47" t="s">
        <v>20</v>
      </c>
      <c r="AJ1178" s="47" t="s">
        <v>20</v>
      </c>
      <c r="AK1178" s="47" t="s">
        <v>965</v>
      </c>
      <c r="AL1178" s="47" t="s">
        <v>965</v>
      </c>
      <c r="AM1178" s="47" t="s">
        <v>965</v>
      </c>
      <c r="AN1178" s="47" t="s">
        <v>21</v>
      </c>
      <c r="AO1178" s="47" t="s">
        <v>965</v>
      </c>
      <c r="AP1178" s="47" t="s">
        <v>20</v>
      </c>
      <c r="AQ1178" s="47" t="s">
        <v>20</v>
      </c>
      <c r="AR1178" s="47" t="s">
        <v>20</v>
      </c>
      <c r="AS1178" s="47" t="s">
        <v>965</v>
      </c>
      <c r="AT1178" s="47" t="s">
        <v>965</v>
      </c>
      <c r="AU1178" s="47" t="s">
        <v>965</v>
      </c>
      <c r="AV1178" s="47" t="s">
        <v>965</v>
      </c>
      <c r="AW1178" s="47" t="s">
        <v>20</v>
      </c>
      <c r="AX1178" s="47" t="s">
        <v>20</v>
      </c>
      <c r="AY1178" s="42">
        <f>COUNTIFS($T1178:$AX1178,"P")</f>
        <v>17</v>
      </c>
      <c r="AZ1178" s="42">
        <f>COUNTIFS($T1178:$AX1178,"HD")/2</f>
        <v>0</v>
      </c>
      <c r="BA1178" s="42">
        <f>COUNTIFS($T1178:$AX1178,"DO")</f>
        <v>11</v>
      </c>
      <c r="BB1178" s="1">
        <f>COUNTIFS($T1178:$AX1178,"UPL")</f>
        <v>2</v>
      </c>
      <c r="BC1178" s="42">
        <f>COUNTIFS($T1178:$AX1178,"LWP")</f>
        <v>1</v>
      </c>
      <c r="BD1178" s="42">
        <f>SUM(COUNTIFS($T1178:$AX1178,{"PAT","MAT"}))</f>
        <v>0</v>
      </c>
      <c r="BE1178" s="42">
        <f>COUNTIFS($T1178:$AX1178,"HO")</f>
        <v>0</v>
      </c>
      <c r="BF1178" s="42">
        <f>COUNTIFS($T1178:$AX1178,"NA")</f>
        <v>0</v>
      </c>
      <c r="BG1178" s="42">
        <f>COUNTIFS($T1178:$AX1178,"PL")</f>
        <v>0</v>
      </c>
      <c r="BH1178" s="42">
        <f>COUNTIFS($T1178:$AX1178,"CL")</f>
        <v>0</v>
      </c>
      <c r="BI1178" s="42">
        <f>COUNTIFS($T1178:$AX1178,"BL")</f>
        <v>0</v>
      </c>
      <c r="BJ1178" s="42">
        <f>COUNTIFS($T1178:$AX1178,"CO")</f>
        <v>0</v>
      </c>
      <c r="BK1178" s="42">
        <f t="shared" si="111"/>
        <v>0</v>
      </c>
      <c r="BL1178" s="42">
        <f t="shared" si="112"/>
        <v>1</v>
      </c>
      <c r="BM1178" s="42">
        <f t="shared" si="113"/>
        <v>1</v>
      </c>
      <c r="BN1178" s="42">
        <f>SUM(AY1178:BJ1178)+SUM(COUNTIFS(Q1178:AX1178,{"TERM","RESIGNED"}))</f>
        <v>31</v>
      </c>
      <c r="BO1178" s="1" t="s">
        <v>45</v>
      </c>
      <c r="BP1178" s="42" t="s">
        <v>1023</v>
      </c>
      <c r="BQ1178" s="34"/>
    </row>
    <row r="1179" spans="1:69" x14ac:dyDescent="0.25">
      <c r="A1179" s="32">
        <f t="shared" si="114"/>
        <v>1177</v>
      </c>
      <c r="B1179" s="1" t="s">
        <v>36</v>
      </c>
      <c r="C1179" s="1">
        <v>19370</v>
      </c>
      <c r="D1179" s="1">
        <v>19370</v>
      </c>
      <c r="E1179" s="1" t="s">
        <v>946</v>
      </c>
      <c r="F1179" s="34" t="s">
        <v>1428</v>
      </c>
      <c r="G1179" s="34" t="s">
        <v>123</v>
      </c>
      <c r="H1179" s="30">
        <v>45226</v>
      </c>
      <c r="I1179" s="30" t="s">
        <v>39</v>
      </c>
      <c r="J1179" s="30" t="s">
        <v>39</v>
      </c>
      <c r="K1179" s="42">
        <f t="shared" ca="1" si="109"/>
        <v>76</v>
      </c>
      <c r="L1179" s="44" t="str">
        <f t="shared" si="110"/>
        <v>Billable</v>
      </c>
      <c r="M1179" s="34" t="s">
        <v>124</v>
      </c>
      <c r="N1179" s="1" t="s">
        <v>41</v>
      </c>
      <c r="O1179" s="1" t="s">
        <v>42</v>
      </c>
      <c r="P1179" s="1"/>
      <c r="Q1179" s="1"/>
      <c r="R1179" s="1" t="s">
        <v>43</v>
      </c>
      <c r="S1179" s="33" t="s">
        <v>418</v>
      </c>
      <c r="T1179" s="47" t="s">
        <v>965</v>
      </c>
      <c r="U1179" s="47" t="s">
        <v>20</v>
      </c>
      <c r="V1179" s="47" t="s">
        <v>20</v>
      </c>
      <c r="W1179" s="47" t="s">
        <v>965</v>
      </c>
      <c r="X1179" s="47" t="s">
        <v>965</v>
      </c>
      <c r="Y1179" s="47" t="s">
        <v>965</v>
      </c>
      <c r="Z1179" s="47" t="s">
        <v>965</v>
      </c>
      <c r="AA1179" s="47" t="s">
        <v>965</v>
      </c>
      <c r="AB1179" s="47" t="s">
        <v>20</v>
      </c>
      <c r="AC1179" s="47" t="s">
        <v>20</v>
      </c>
      <c r="AD1179" s="47" t="s">
        <v>965</v>
      </c>
      <c r="AE1179" s="47" t="s">
        <v>965</v>
      </c>
      <c r="AF1179" s="47" t="s">
        <v>965</v>
      </c>
      <c r="AG1179" s="47" t="s">
        <v>965</v>
      </c>
      <c r="AH1179" s="47" t="s">
        <v>965</v>
      </c>
      <c r="AI1179" s="47" t="s">
        <v>20</v>
      </c>
      <c r="AJ1179" s="47" t="s">
        <v>20</v>
      </c>
      <c r="AK1179" s="47" t="s">
        <v>22</v>
      </c>
      <c r="AL1179" s="47" t="s">
        <v>965</v>
      </c>
      <c r="AM1179" s="47" t="s">
        <v>965</v>
      </c>
      <c r="AN1179" s="47" t="s">
        <v>965</v>
      </c>
      <c r="AO1179" s="47" t="s">
        <v>965</v>
      </c>
      <c r="AP1179" s="47" t="s">
        <v>20</v>
      </c>
      <c r="AQ1179" s="47" t="s">
        <v>20</v>
      </c>
      <c r="AR1179" s="47" t="s">
        <v>20</v>
      </c>
      <c r="AS1179" s="47" t="s">
        <v>965</v>
      </c>
      <c r="AT1179" s="47" t="s">
        <v>965</v>
      </c>
      <c r="AU1179" s="47" t="s">
        <v>965</v>
      </c>
      <c r="AV1179" s="47" t="s">
        <v>965</v>
      </c>
      <c r="AW1179" s="47" t="s">
        <v>20</v>
      </c>
      <c r="AX1179" s="47" t="s">
        <v>20</v>
      </c>
      <c r="AY1179" s="42">
        <f>COUNTIFS($T1179:$AX1179,"P")</f>
        <v>19</v>
      </c>
      <c r="AZ1179" s="42">
        <f>COUNTIFS($T1179:$AX1179,"HD")/2</f>
        <v>0</v>
      </c>
      <c r="BA1179" s="42">
        <f>COUNTIFS($T1179:$AX1179,"DO")</f>
        <v>11</v>
      </c>
      <c r="BB1179" s="1">
        <f>COUNTIFS($T1179:$AX1179,"UPL")</f>
        <v>0</v>
      </c>
      <c r="BC1179" s="42">
        <f>COUNTIFS($T1179:$AX1179,"LWP")</f>
        <v>1</v>
      </c>
      <c r="BD1179" s="42">
        <f>SUM(COUNTIFS($T1179:$AX1179,{"PAT","MAT"}))</f>
        <v>0</v>
      </c>
      <c r="BE1179" s="42">
        <f>COUNTIFS($T1179:$AX1179,"HO")</f>
        <v>0</v>
      </c>
      <c r="BF1179" s="42">
        <f>COUNTIFS($T1179:$AX1179,"NA")</f>
        <v>0</v>
      </c>
      <c r="BG1179" s="42">
        <f>COUNTIFS($T1179:$AX1179,"PL")</f>
        <v>0</v>
      </c>
      <c r="BH1179" s="42">
        <f>COUNTIFS($T1179:$AX1179,"CL")</f>
        <v>0</v>
      </c>
      <c r="BI1179" s="42">
        <f>COUNTIFS($T1179:$AX1179,"BL")</f>
        <v>0</v>
      </c>
      <c r="BJ1179" s="42">
        <f>COUNTIFS($T1179:$AX1179,"CO")</f>
        <v>0</v>
      </c>
      <c r="BK1179" s="42">
        <f t="shared" si="111"/>
        <v>0</v>
      </c>
      <c r="BL1179" s="42">
        <f t="shared" si="112"/>
        <v>1</v>
      </c>
      <c r="BM1179" s="42">
        <f t="shared" si="113"/>
        <v>1</v>
      </c>
      <c r="BN1179" s="42">
        <f>SUM(AY1179:BJ1179)+SUM(COUNTIFS(Q1179:AX1179,{"TERM","RESIGNED"}))</f>
        <v>31</v>
      </c>
      <c r="BO1179" s="1" t="s">
        <v>45</v>
      </c>
      <c r="BP1179" s="42" t="s">
        <v>1023</v>
      </c>
      <c r="BQ1179" s="34"/>
    </row>
    <row r="1180" spans="1:69" x14ac:dyDescent="0.25">
      <c r="A1180" s="32">
        <f t="shared" si="114"/>
        <v>1178</v>
      </c>
      <c r="B1180" s="1" t="s">
        <v>36</v>
      </c>
      <c r="C1180" s="1">
        <v>19372</v>
      </c>
      <c r="D1180" s="1">
        <v>19372</v>
      </c>
      <c r="E1180" s="1" t="s">
        <v>946</v>
      </c>
      <c r="F1180" s="34" t="s">
        <v>1430</v>
      </c>
      <c r="G1180" s="34" t="s">
        <v>123</v>
      </c>
      <c r="H1180" s="30">
        <v>45226</v>
      </c>
      <c r="I1180" s="30" t="s">
        <v>39</v>
      </c>
      <c r="J1180" s="30" t="s">
        <v>39</v>
      </c>
      <c r="K1180" s="42">
        <f t="shared" ca="1" si="109"/>
        <v>76</v>
      </c>
      <c r="L1180" s="44" t="str">
        <f t="shared" si="110"/>
        <v>Billable</v>
      </c>
      <c r="M1180" s="34" t="s">
        <v>124</v>
      </c>
      <c r="N1180" s="1" t="s">
        <v>41</v>
      </c>
      <c r="O1180" s="1" t="s">
        <v>42</v>
      </c>
      <c r="P1180" s="1"/>
      <c r="Q1180" s="1"/>
      <c r="R1180" s="1" t="s">
        <v>43</v>
      </c>
      <c r="S1180" s="33" t="s">
        <v>432</v>
      </c>
      <c r="T1180" s="47" t="s">
        <v>965</v>
      </c>
      <c r="U1180" s="47" t="s">
        <v>20</v>
      </c>
      <c r="V1180" s="47" t="s">
        <v>20</v>
      </c>
      <c r="W1180" s="47" t="s">
        <v>965</v>
      </c>
      <c r="X1180" s="47" t="s">
        <v>965</v>
      </c>
      <c r="Y1180" s="47" t="s">
        <v>965</v>
      </c>
      <c r="Z1180" s="47" t="s">
        <v>970</v>
      </c>
      <c r="AA1180" s="47" t="s">
        <v>965</v>
      </c>
      <c r="AB1180" s="47" t="s">
        <v>20</v>
      </c>
      <c r="AC1180" s="47" t="s">
        <v>20</v>
      </c>
      <c r="AD1180" s="47" t="s">
        <v>965</v>
      </c>
      <c r="AE1180" s="47" t="s">
        <v>965</v>
      </c>
      <c r="AF1180" s="47" t="s">
        <v>965</v>
      </c>
      <c r="AG1180" s="47" t="s">
        <v>965</v>
      </c>
      <c r="AH1180" s="47" t="s">
        <v>965</v>
      </c>
      <c r="AI1180" s="47" t="s">
        <v>20</v>
      </c>
      <c r="AJ1180" s="47" t="s">
        <v>20</v>
      </c>
      <c r="AK1180" s="47" t="s">
        <v>965</v>
      </c>
      <c r="AL1180" s="47" t="s">
        <v>965</v>
      </c>
      <c r="AM1180" s="47" t="s">
        <v>965</v>
      </c>
      <c r="AN1180" s="47" t="s">
        <v>965</v>
      </c>
      <c r="AO1180" s="47" t="s">
        <v>965</v>
      </c>
      <c r="AP1180" s="47" t="s">
        <v>20</v>
      </c>
      <c r="AQ1180" s="47" t="s">
        <v>20</v>
      </c>
      <c r="AR1180" s="47" t="s">
        <v>20</v>
      </c>
      <c r="AS1180" s="47" t="s">
        <v>965</v>
      </c>
      <c r="AT1180" s="47" t="s">
        <v>965</v>
      </c>
      <c r="AU1180" s="47" t="s">
        <v>965</v>
      </c>
      <c r="AV1180" s="47" t="s">
        <v>965</v>
      </c>
      <c r="AW1180" s="47" t="s">
        <v>20</v>
      </c>
      <c r="AX1180" s="47" t="s">
        <v>20</v>
      </c>
      <c r="AY1180" s="42">
        <f>COUNTIFS($T1180:$AX1180,"P")</f>
        <v>19</v>
      </c>
      <c r="AZ1180" s="42">
        <f>COUNTIFS($T1180:$AX1180,"HD")/2</f>
        <v>0</v>
      </c>
      <c r="BA1180" s="42">
        <f>COUNTIFS($T1180:$AX1180,"DO")</f>
        <v>11</v>
      </c>
      <c r="BB1180" s="1">
        <f>COUNTIFS($T1180:$AX1180,"UPL")</f>
        <v>0</v>
      </c>
      <c r="BC1180" s="42">
        <f>COUNTIFS($T1180:$AX1180,"LWP")</f>
        <v>0</v>
      </c>
      <c r="BD1180" s="42">
        <f>SUM(COUNTIFS($T1180:$AX1180,{"PAT","MAT"}))</f>
        <v>0</v>
      </c>
      <c r="BE1180" s="42">
        <f>COUNTIFS($T1180:$AX1180,"HO")</f>
        <v>0</v>
      </c>
      <c r="BF1180" s="42">
        <f>COUNTIFS($T1180:$AX1180,"NA")</f>
        <v>0</v>
      </c>
      <c r="BG1180" s="42">
        <f>COUNTIFS($T1180:$AX1180,"PL")</f>
        <v>0</v>
      </c>
      <c r="BH1180" s="42">
        <f>COUNTIFS($T1180:$AX1180,"CL")</f>
        <v>0</v>
      </c>
      <c r="BI1180" s="42">
        <f>COUNTIFS($T1180:$AX1180,"BL")</f>
        <v>1</v>
      </c>
      <c r="BJ1180" s="42">
        <f>COUNTIFS($T1180:$AX1180,"CO")</f>
        <v>0</v>
      </c>
      <c r="BK1180" s="42">
        <f t="shared" si="111"/>
        <v>1</v>
      </c>
      <c r="BL1180" s="42">
        <f t="shared" si="112"/>
        <v>1</v>
      </c>
      <c r="BM1180" s="42">
        <f t="shared" si="113"/>
        <v>1</v>
      </c>
      <c r="BN1180" s="42">
        <f>SUM(AY1180:BJ1180)+SUM(COUNTIFS(Q1180:AX1180,{"TERM","RESIGNED"}))</f>
        <v>31</v>
      </c>
      <c r="BO1180" s="1" t="s">
        <v>45</v>
      </c>
      <c r="BP1180" s="42" t="s">
        <v>1023</v>
      </c>
      <c r="BQ1180" s="34"/>
    </row>
    <row r="1181" spans="1:69" x14ac:dyDescent="0.25">
      <c r="A1181" s="32">
        <f t="shared" si="114"/>
        <v>1179</v>
      </c>
      <c r="B1181" s="1" t="s">
        <v>36</v>
      </c>
      <c r="C1181" s="1">
        <v>19376</v>
      </c>
      <c r="D1181" s="1">
        <v>19376</v>
      </c>
      <c r="E1181" s="1" t="s">
        <v>946</v>
      </c>
      <c r="F1181" s="34" t="s">
        <v>1432</v>
      </c>
      <c r="G1181" s="34" t="s">
        <v>123</v>
      </c>
      <c r="H1181" s="30">
        <v>45226</v>
      </c>
      <c r="I1181" s="30" t="s">
        <v>39</v>
      </c>
      <c r="J1181" s="30" t="s">
        <v>39</v>
      </c>
      <c r="K1181" s="42">
        <f t="shared" ca="1" si="109"/>
        <v>76</v>
      </c>
      <c r="L1181" s="44" t="str">
        <f t="shared" si="110"/>
        <v>Billable</v>
      </c>
      <c r="M1181" s="34" t="s">
        <v>124</v>
      </c>
      <c r="N1181" s="1" t="s">
        <v>41</v>
      </c>
      <c r="O1181" s="1" t="s">
        <v>42</v>
      </c>
      <c r="P1181" s="1"/>
      <c r="Q1181" s="1"/>
      <c r="R1181" s="1" t="s">
        <v>43</v>
      </c>
      <c r="S1181" s="33" t="s">
        <v>432</v>
      </c>
      <c r="T1181" s="47" t="s">
        <v>965</v>
      </c>
      <c r="U1181" s="47" t="s">
        <v>20</v>
      </c>
      <c r="V1181" s="47" t="s">
        <v>20</v>
      </c>
      <c r="W1181" s="47" t="s">
        <v>965</v>
      </c>
      <c r="X1181" s="47" t="s">
        <v>965</v>
      </c>
      <c r="Y1181" s="47" t="s">
        <v>965</v>
      </c>
      <c r="Z1181" s="47" t="s">
        <v>965</v>
      </c>
      <c r="AA1181" s="47" t="s">
        <v>965</v>
      </c>
      <c r="AB1181" s="47" t="s">
        <v>20</v>
      </c>
      <c r="AC1181" s="47" t="s">
        <v>20</v>
      </c>
      <c r="AD1181" s="47" t="s">
        <v>965</v>
      </c>
      <c r="AE1181" s="47" t="s">
        <v>965</v>
      </c>
      <c r="AF1181" s="47" t="s">
        <v>965</v>
      </c>
      <c r="AG1181" s="47" t="s">
        <v>965</v>
      </c>
      <c r="AH1181" s="47" t="s">
        <v>965</v>
      </c>
      <c r="AI1181" s="47" t="s">
        <v>20</v>
      </c>
      <c r="AJ1181" s="47" t="s">
        <v>20</v>
      </c>
      <c r="AK1181" s="47" t="s">
        <v>965</v>
      </c>
      <c r="AL1181" s="47" t="s">
        <v>965</v>
      </c>
      <c r="AM1181" s="47" t="s">
        <v>965</v>
      </c>
      <c r="AN1181" s="47" t="s">
        <v>965</v>
      </c>
      <c r="AO1181" s="47" t="s">
        <v>965</v>
      </c>
      <c r="AP1181" s="47" t="s">
        <v>20</v>
      </c>
      <c r="AQ1181" s="47" t="s">
        <v>20</v>
      </c>
      <c r="AR1181" s="47" t="s">
        <v>20</v>
      </c>
      <c r="AS1181" s="47" t="s">
        <v>965</v>
      </c>
      <c r="AT1181" s="47" t="s">
        <v>965</v>
      </c>
      <c r="AU1181" s="47" t="s">
        <v>965</v>
      </c>
      <c r="AV1181" s="47" t="s">
        <v>965</v>
      </c>
      <c r="AW1181" s="47" t="s">
        <v>20</v>
      </c>
      <c r="AX1181" s="47" t="s">
        <v>20</v>
      </c>
      <c r="AY1181" s="42">
        <f>COUNTIFS($T1181:$AX1181,"P")</f>
        <v>20</v>
      </c>
      <c r="AZ1181" s="42">
        <f>COUNTIFS($T1181:$AX1181,"HD")/2</f>
        <v>0</v>
      </c>
      <c r="BA1181" s="42">
        <f>COUNTIFS($T1181:$AX1181,"DO")</f>
        <v>11</v>
      </c>
      <c r="BB1181" s="1">
        <f>COUNTIFS($T1181:$AX1181,"UPL")</f>
        <v>0</v>
      </c>
      <c r="BC1181" s="42">
        <f>COUNTIFS($T1181:$AX1181,"LWP")</f>
        <v>0</v>
      </c>
      <c r="BD1181" s="42">
        <f>SUM(COUNTIFS($T1181:$AX1181,{"PAT","MAT"}))</f>
        <v>0</v>
      </c>
      <c r="BE1181" s="42">
        <f>COUNTIFS($T1181:$AX1181,"HO")</f>
        <v>0</v>
      </c>
      <c r="BF1181" s="42">
        <f>COUNTIFS($T1181:$AX1181,"NA")</f>
        <v>0</v>
      </c>
      <c r="BG1181" s="42">
        <f>COUNTIFS($T1181:$AX1181,"PL")</f>
        <v>0</v>
      </c>
      <c r="BH1181" s="42">
        <f>COUNTIFS($T1181:$AX1181,"CL")</f>
        <v>0</v>
      </c>
      <c r="BI1181" s="42">
        <f>COUNTIFS($T1181:$AX1181,"BL")</f>
        <v>0</v>
      </c>
      <c r="BJ1181" s="42">
        <f>COUNTIFS($T1181:$AX1181,"CO")</f>
        <v>0</v>
      </c>
      <c r="BK1181" s="42">
        <f t="shared" si="111"/>
        <v>0</v>
      </c>
      <c r="BL1181" s="42">
        <f t="shared" si="112"/>
        <v>1</v>
      </c>
      <c r="BM1181" s="42">
        <f t="shared" si="113"/>
        <v>1</v>
      </c>
      <c r="BN1181" s="42">
        <f>SUM(AY1181:BJ1181)+SUM(COUNTIFS(Q1181:AX1181,{"TERM","RESIGNED"}))</f>
        <v>31</v>
      </c>
      <c r="BO1181" s="1" t="s">
        <v>45</v>
      </c>
      <c r="BP1181" s="42" t="s">
        <v>1023</v>
      </c>
      <c r="BQ1181" s="34"/>
    </row>
    <row r="1182" spans="1:69" x14ac:dyDescent="0.25">
      <c r="A1182" s="32">
        <f t="shared" si="114"/>
        <v>1180</v>
      </c>
      <c r="B1182" s="1" t="s">
        <v>36</v>
      </c>
      <c r="C1182" s="1">
        <v>19378</v>
      </c>
      <c r="D1182" s="1">
        <v>19378</v>
      </c>
      <c r="E1182" s="1" t="s">
        <v>946</v>
      </c>
      <c r="F1182" s="34" t="s">
        <v>1433</v>
      </c>
      <c r="G1182" s="34" t="s">
        <v>123</v>
      </c>
      <c r="H1182" s="30">
        <v>45226</v>
      </c>
      <c r="I1182" s="30" t="s">
        <v>39</v>
      </c>
      <c r="J1182" s="30" t="s">
        <v>39</v>
      </c>
      <c r="K1182" s="42">
        <f t="shared" ca="1" si="109"/>
        <v>76</v>
      </c>
      <c r="L1182" s="44" t="str">
        <f t="shared" si="110"/>
        <v>Billable</v>
      </c>
      <c r="M1182" s="34" t="s">
        <v>124</v>
      </c>
      <c r="N1182" s="1" t="s">
        <v>41</v>
      </c>
      <c r="O1182" s="1" t="s">
        <v>42</v>
      </c>
      <c r="P1182" s="1"/>
      <c r="Q1182" s="1"/>
      <c r="R1182" s="1" t="s">
        <v>43</v>
      </c>
      <c r="S1182" s="33" t="s">
        <v>432</v>
      </c>
      <c r="T1182" s="47" t="s">
        <v>965</v>
      </c>
      <c r="U1182" s="47" t="s">
        <v>20</v>
      </c>
      <c r="V1182" s="47" t="s">
        <v>20</v>
      </c>
      <c r="W1182" s="47" t="s">
        <v>965</v>
      </c>
      <c r="X1182" s="47" t="s">
        <v>965</v>
      </c>
      <c r="Y1182" s="47" t="s">
        <v>965</v>
      </c>
      <c r="Z1182" s="47" t="s">
        <v>965</v>
      </c>
      <c r="AA1182" s="47" t="s">
        <v>965</v>
      </c>
      <c r="AB1182" s="47" t="s">
        <v>20</v>
      </c>
      <c r="AC1182" s="47" t="s">
        <v>20</v>
      </c>
      <c r="AD1182" s="47" t="s">
        <v>965</v>
      </c>
      <c r="AE1182" s="47" t="s">
        <v>965</v>
      </c>
      <c r="AF1182" s="47" t="s">
        <v>965</v>
      </c>
      <c r="AG1182" s="47" t="s">
        <v>965</v>
      </c>
      <c r="AH1182" s="47" t="s">
        <v>965</v>
      </c>
      <c r="AI1182" s="47" t="s">
        <v>20</v>
      </c>
      <c r="AJ1182" s="47" t="s">
        <v>20</v>
      </c>
      <c r="AK1182" s="47" t="s">
        <v>965</v>
      </c>
      <c r="AL1182" s="47" t="s">
        <v>965</v>
      </c>
      <c r="AM1182" s="47" t="s">
        <v>965</v>
      </c>
      <c r="AN1182" s="47" t="s">
        <v>965</v>
      </c>
      <c r="AO1182" s="47" t="s">
        <v>965</v>
      </c>
      <c r="AP1182" s="47" t="s">
        <v>20</v>
      </c>
      <c r="AQ1182" s="47" t="s">
        <v>20</v>
      </c>
      <c r="AR1182" s="47" t="s">
        <v>20</v>
      </c>
      <c r="AS1182" s="47" t="s">
        <v>965</v>
      </c>
      <c r="AT1182" s="47" t="s">
        <v>965</v>
      </c>
      <c r="AU1182" s="47" t="s">
        <v>965</v>
      </c>
      <c r="AV1182" s="47" t="s">
        <v>965</v>
      </c>
      <c r="AW1182" s="47" t="s">
        <v>20</v>
      </c>
      <c r="AX1182" s="47" t="s">
        <v>20</v>
      </c>
      <c r="AY1182" s="42">
        <f>COUNTIFS($T1182:$AX1182,"P")</f>
        <v>20</v>
      </c>
      <c r="AZ1182" s="42">
        <f>COUNTIFS($T1182:$AX1182,"HD")/2</f>
        <v>0</v>
      </c>
      <c r="BA1182" s="42">
        <f>COUNTIFS($T1182:$AX1182,"DO")</f>
        <v>11</v>
      </c>
      <c r="BB1182" s="1">
        <f>COUNTIFS($T1182:$AX1182,"UPL")</f>
        <v>0</v>
      </c>
      <c r="BC1182" s="42">
        <f>COUNTIFS($T1182:$AX1182,"LWP")</f>
        <v>0</v>
      </c>
      <c r="BD1182" s="42">
        <f>SUM(COUNTIFS($T1182:$AX1182,{"PAT","MAT"}))</f>
        <v>0</v>
      </c>
      <c r="BE1182" s="42">
        <f>COUNTIFS($T1182:$AX1182,"HO")</f>
        <v>0</v>
      </c>
      <c r="BF1182" s="42">
        <f>COUNTIFS($T1182:$AX1182,"NA")</f>
        <v>0</v>
      </c>
      <c r="BG1182" s="42">
        <f>COUNTIFS($T1182:$AX1182,"PL")</f>
        <v>0</v>
      </c>
      <c r="BH1182" s="42">
        <f>COUNTIFS($T1182:$AX1182,"CL")</f>
        <v>0</v>
      </c>
      <c r="BI1182" s="42">
        <f>COUNTIFS($T1182:$AX1182,"BL")</f>
        <v>0</v>
      </c>
      <c r="BJ1182" s="42">
        <f>COUNTIFS($T1182:$AX1182,"CO")</f>
        <v>0</v>
      </c>
      <c r="BK1182" s="42">
        <f t="shared" si="111"/>
        <v>0</v>
      </c>
      <c r="BL1182" s="42">
        <f t="shared" si="112"/>
        <v>1</v>
      </c>
      <c r="BM1182" s="42">
        <f t="shared" si="113"/>
        <v>1</v>
      </c>
      <c r="BN1182" s="42">
        <f>SUM(AY1182:BJ1182)+SUM(COUNTIFS(Q1182:AX1182,{"TERM","RESIGNED"}))</f>
        <v>31</v>
      </c>
      <c r="BO1182" s="1" t="s">
        <v>45</v>
      </c>
      <c r="BP1182" s="42" t="s">
        <v>1023</v>
      </c>
      <c r="BQ1182" s="34"/>
    </row>
    <row r="1183" spans="1:69" x14ac:dyDescent="0.25">
      <c r="A1183" s="32">
        <f t="shared" si="114"/>
        <v>1181</v>
      </c>
      <c r="B1183" s="1" t="s">
        <v>36</v>
      </c>
      <c r="C1183" s="1">
        <v>19381</v>
      </c>
      <c r="D1183" s="1">
        <v>19381</v>
      </c>
      <c r="E1183" s="1" t="s">
        <v>946</v>
      </c>
      <c r="F1183" s="34" t="s">
        <v>1434</v>
      </c>
      <c r="G1183" s="34" t="s">
        <v>162</v>
      </c>
      <c r="H1183" s="30">
        <v>45226</v>
      </c>
      <c r="I1183" s="30" t="s">
        <v>39</v>
      </c>
      <c r="J1183" s="30" t="s">
        <v>39</v>
      </c>
      <c r="K1183" s="42">
        <f t="shared" ca="1" si="109"/>
        <v>76</v>
      </c>
      <c r="L1183" s="44" t="str">
        <f t="shared" si="110"/>
        <v>Billable</v>
      </c>
      <c r="M1183" s="34" t="s">
        <v>124</v>
      </c>
      <c r="N1183" s="1" t="s">
        <v>41</v>
      </c>
      <c r="O1183" s="1" t="s">
        <v>42</v>
      </c>
      <c r="P1183" s="1"/>
      <c r="Q1183" s="1"/>
      <c r="R1183" s="1" t="s">
        <v>43</v>
      </c>
      <c r="S1183" s="33" t="s">
        <v>165</v>
      </c>
      <c r="T1183" s="47" t="s">
        <v>965</v>
      </c>
      <c r="U1183" s="47" t="s">
        <v>20</v>
      </c>
      <c r="V1183" s="47" t="s">
        <v>20</v>
      </c>
      <c r="W1183" s="47" t="s">
        <v>965</v>
      </c>
      <c r="X1183" s="47" t="s">
        <v>965</v>
      </c>
      <c r="Y1183" s="47" t="s">
        <v>965</v>
      </c>
      <c r="Z1183" s="47" t="s">
        <v>965</v>
      </c>
      <c r="AA1183" s="47" t="s">
        <v>965</v>
      </c>
      <c r="AB1183" s="47" t="s">
        <v>20</v>
      </c>
      <c r="AC1183" s="47" t="s">
        <v>20</v>
      </c>
      <c r="AD1183" s="47" t="s">
        <v>965</v>
      </c>
      <c r="AE1183" s="47" t="s">
        <v>965</v>
      </c>
      <c r="AF1183" s="47" t="s">
        <v>965</v>
      </c>
      <c r="AG1183" s="47" t="s">
        <v>965</v>
      </c>
      <c r="AH1183" s="47" t="s">
        <v>965</v>
      </c>
      <c r="AI1183" s="47" t="s">
        <v>20</v>
      </c>
      <c r="AJ1183" s="47" t="s">
        <v>20</v>
      </c>
      <c r="AK1183" s="47" t="s">
        <v>22</v>
      </c>
      <c r="AL1183" s="47" t="s">
        <v>22</v>
      </c>
      <c r="AM1183" s="47" t="s">
        <v>965</v>
      </c>
      <c r="AN1183" s="47" t="s">
        <v>965</v>
      </c>
      <c r="AO1183" s="47" t="s">
        <v>965</v>
      </c>
      <c r="AP1183" s="47" t="s">
        <v>20</v>
      </c>
      <c r="AQ1183" s="47" t="s">
        <v>20</v>
      </c>
      <c r="AR1183" s="47" t="s">
        <v>20</v>
      </c>
      <c r="AS1183" s="47" t="s">
        <v>965</v>
      </c>
      <c r="AT1183" s="47" t="s">
        <v>965</v>
      </c>
      <c r="AU1183" s="47" t="s">
        <v>965</v>
      </c>
      <c r="AV1183" s="47" t="s">
        <v>970</v>
      </c>
      <c r="AW1183" s="47" t="s">
        <v>20</v>
      </c>
      <c r="AX1183" s="47" t="s">
        <v>20</v>
      </c>
      <c r="AY1183" s="42">
        <f>COUNTIFS($T1183:$AX1183,"P")</f>
        <v>17</v>
      </c>
      <c r="AZ1183" s="42">
        <f>COUNTIFS($T1183:$AX1183,"HD")/2</f>
        <v>0</v>
      </c>
      <c r="BA1183" s="42">
        <f>COUNTIFS($T1183:$AX1183,"DO")</f>
        <v>11</v>
      </c>
      <c r="BB1183" s="1">
        <f>COUNTIFS($T1183:$AX1183,"UPL")</f>
        <v>0</v>
      </c>
      <c r="BC1183" s="42">
        <f>COUNTIFS($T1183:$AX1183,"LWP")</f>
        <v>2</v>
      </c>
      <c r="BD1183" s="42">
        <f>SUM(COUNTIFS($T1183:$AX1183,{"PAT","MAT"}))</f>
        <v>0</v>
      </c>
      <c r="BE1183" s="42">
        <f>COUNTIFS($T1183:$AX1183,"HO")</f>
        <v>0</v>
      </c>
      <c r="BF1183" s="42">
        <f>COUNTIFS($T1183:$AX1183,"NA")</f>
        <v>0</v>
      </c>
      <c r="BG1183" s="42">
        <f>COUNTIFS($T1183:$AX1183,"PL")</f>
        <v>0</v>
      </c>
      <c r="BH1183" s="42">
        <f>COUNTIFS($T1183:$AX1183,"CL")</f>
        <v>0</v>
      </c>
      <c r="BI1183" s="42">
        <f>COUNTIFS($T1183:$AX1183,"BL")</f>
        <v>1</v>
      </c>
      <c r="BJ1183" s="42">
        <f>COUNTIFS($T1183:$AX1183,"CO")</f>
        <v>0</v>
      </c>
      <c r="BK1183" s="42">
        <f t="shared" si="111"/>
        <v>1</v>
      </c>
      <c r="BL1183" s="42">
        <f t="shared" si="112"/>
        <v>1</v>
      </c>
      <c r="BM1183" s="42">
        <f t="shared" si="113"/>
        <v>1</v>
      </c>
      <c r="BN1183" s="42">
        <f>SUM(AY1183:BJ1183)+SUM(COUNTIFS(Q1183:AX1183,{"TERM","RESIGNED"}))</f>
        <v>31</v>
      </c>
      <c r="BO1183" s="1" t="s">
        <v>45</v>
      </c>
      <c r="BP1183" s="42" t="s">
        <v>1020</v>
      </c>
      <c r="BQ1183" s="34"/>
    </row>
    <row r="1184" spans="1:69" x14ac:dyDescent="0.25">
      <c r="A1184" s="32">
        <f t="shared" si="114"/>
        <v>1182</v>
      </c>
      <c r="B1184" s="1" t="s">
        <v>36</v>
      </c>
      <c r="C1184" s="1">
        <v>19382</v>
      </c>
      <c r="D1184" s="1">
        <v>19382</v>
      </c>
      <c r="E1184" s="1" t="s">
        <v>946</v>
      </c>
      <c r="F1184" s="34" t="s">
        <v>1435</v>
      </c>
      <c r="G1184" s="34" t="s">
        <v>186</v>
      </c>
      <c r="H1184" s="30">
        <v>45226</v>
      </c>
      <c r="I1184" s="30" t="s">
        <v>39</v>
      </c>
      <c r="J1184" s="30" t="s">
        <v>39</v>
      </c>
      <c r="K1184" s="42">
        <f t="shared" ca="1" si="109"/>
        <v>76</v>
      </c>
      <c r="L1184" s="44" t="str">
        <f t="shared" si="110"/>
        <v>Billable</v>
      </c>
      <c r="M1184" s="34" t="s">
        <v>187</v>
      </c>
      <c r="N1184" s="1" t="s">
        <v>41</v>
      </c>
      <c r="O1184" s="1" t="s">
        <v>42</v>
      </c>
      <c r="P1184" s="1"/>
      <c r="Q1184" s="1"/>
      <c r="R1184" s="1" t="s">
        <v>43</v>
      </c>
      <c r="S1184" s="33" t="s">
        <v>311</v>
      </c>
      <c r="T1184" s="47" t="s">
        <v>965</v>
      </c>
      <c r="U1184" s="47" t="s">
        <v>20</v>
      </c>
      <c r="V1184" s="47" t="s">
        <v>20</v>
      </c>
      <c r="W1184" s="47" t="s">
        <v>965</v>
      </c>
      <c r="X1184" s="47" t="s">
        <v>965</v>
      </c>
      <c r="Y1184" s="47" t="s">
        <v>965</v>
      </c>
      <c r="Z1184" s="47" t="s">
        <v>965</v>
      </c>
      <c r="AA1184" s="47" t="s">
        <v>965</v>
      </c>
      <c r="AB1184" s="47" t="s">
        <v>20</v>
      </c>
      <c r="AC1184" s="47" t="s">
        <v>20</v>
      </c>
      <c r="AD1184" s="47" t="s">
        <v>965</v>
      </c>
      <c r="AE1184" s="47" t="s">
        <v>965</v>
      </c>
      <c r="AF1184" s="47" t="s">
        <v>965</v>
      </c>
      <c r="AG1184" s="47" t="s">
        <v>965</v>
      </c>
      <c r="AH1184" s="47" t="s">
        <v>965</v>
      </c>
      <c r="AI1184" s="47" t="s">
        <v>20</v>
      </c>
      <c r="AJ1184" s="47" t="s">
        <v>20</v>
      </c>
      <c r="AK1184" s="47" t="s">
        <v>965</v>
      </c>
      <c r="AL1184" s="47" t="s">
        <v>965</v>
      </c>
      <c r="AM1184" s="47" t="s">
        <v>965</v>
      </c>
      <c r="AN1184" s="47" t="s">
        <v>965</v>
      </c>
      <c r="AO1184" s="47" t="s">
        <v>965</v>
      </c>
      <c r="AP1184" s="47" t="s">
        <v>20</v>
      </c>
      <c r="AQ1184" s="47" t="s">
        <v>20</v>
      </c>
      <c r="AR1184" s="47" t="s">
        <v>20</v>
      </c>
      <c r="AS1184" s="47" t="s">
        <v>965</v>
      </c>
      <c r="AT1184" s="47" t="s">
        <v>965</v>
      </c>
      <c r="AU1184" s="47" t="s">
        <v>965</v>
      </c>
      <c r="AV1184" s="47" t="s">
        <v>965</v>
      </c>
      <c r="AW1184" s="47" t="s">
        <v>20</v>
      </c>
      <c r="AX1184" s="47" t="s">
        <v>20</v>
      </c>
      <c r="AY1184" s="42">
        <f>COUNTIFS($T1184:$AX1184,"P")</f>
        <v>20</v>
      </c>
      <c r="AZ1184" s="42">
        <f>COUNTIFS($T1184:$AX1184,"HD")/2</f>
        <v>0</v>
      </c>
      <c r="BA1184" s="42">
        <f>COUNTIFS($T1184:$AX1184,"DO")</f>
        <v>11</v>
      </c>
      <c r="BB1184" s="1">
        <f>COUNTIFS($T1184:$AX1184,"UPL")</f>
        <v>0</v>
      </c>
      <c r="BC1184" s="42">
        <f>COUNTIFS($T1184:$AX1184,"LWP")</f>
        <v>0</v>
      </c>
      <c r="BD1184" s="42">
        <f>SUM(COUNTIFS($T1184:$AX1184,{"PAT","MAT"}))</f>
        <v>0</v>
      </c>
      <c r="BE1184" s="42">
        <f>COUNTIFS($T1184:$AX1184,"HO")</f>
        <v>0</v>
      </c>
      <c r="BF1184" s="42">
        <f>COUNTIFS($T1184:$AX1184,"NA")</f>
        <v>0</v>
      </c>
      <c r="BG1184" s="42">
        <f>COUNTIFS($T1184:$AX1184,"PL")</f>
        <v>0</v>
      </c>
      <c r="BH1184" s="42">
        <f>COUNTIFS($T1184:$AX1184,"CL")</f>
        <v>0</v>
      </c>
      <c r="BI1184" s="42">
        <f>COUNTIFS($T1184:$AX1184,"BL")</f>
        <v>0</v>
      </c>
      <c r="BJ1184" s="42">
        <f>COUNTIFS($T1184:$AX1184,"CO")</f>
        <v>0</v>
      </c>
      <c r="BK1184" s="42">
        <f t="shared" si="111"/>
        <v>0</v>
      </c>
      <c r="BL1184" s="42">
        <f t="shared" si="112"/>
        <v>1</v>
      </c>
      <c r="BM1184" s="42">
        <f t="shared" si="113"/>
        <v>1</v>
      </c>
      <c r="BN1184" s="42">
        <f>SUM(AY1184:BJ1184)+SUM(COUNTIFS(Q1184:AX1184,{"TERM","RESIGNED"}))</f>
        <v>31</v>
      </c>
      <c r="BO1184" s="1" t="s">
        <v>45</v>
      </c>
      <c r="BP1184" s="42" t="s">
        <v>1018</v>
      </c>
      <c r="BQ1184" s="34"/>
    </row>
    <row r="1185" spans="1:69" x14ac:dyDescent="0.25">
      <c r="A1185" s="32">
        <f t="shared" si="114"/>
        <v>1183</v>
      </c>
      <c r="B1185" s="1" t="s">
        <v>36</v>
      </c>
      <c r="C1185" s="1">
        <v>19387</v>
      </c>
      <c r="D1185" s="1">
        <v>19387</v>
      </c>
      <c r="E1185" s="1" t="s">
        <v>946</v>
      </c>
      <c r="F1185" s="34" t="s">
        <v>1436</v>
      </c>
      <c r="G1185" s="34" t="s">
        <v>186</v>
      </c>
      <c r="H1185" s="30">
        <v>45230</v>
      </c>
      <c r="I1185" s="30" t="s">
        <v>39</v>
      </c>
      <c r="J1185" s="30" t="s">
        <v>39</v>
      </c>
      <c r="K1185" s="42">
        <f t="shared" ca="1" si="109"/>
        <v>72</v>
      </c>
      <c r="L1185" s="44" t="str">
        <f t="shared" si="110"/>
        <v>Billable</v>
      </c>
      <c r="M1185" s="34" t="s">
        <v>187</v>
      </c>
      <c r="N1185" s="1" t="s">
        <v>41</v>
      </c>
      <c r="O1185" s="1" t="s">
        <v>42</v>
      </c>
      <c r="P1185" s="1"/>
      <c r="Q1185" s="1"/>
      <c r="R1185" s="1" t="s">
        <v>43</v>
      </c>
      <c r="S1185" s="33" t="s">
        <v>235</v>
      </c>
      <c r="T1185" s="47" t="s">
        <v>965</v>
      </c>
      <c r="U1185" s="47" t="s">
        <v>20</v>
      </c>
      <c r="V1185" s="47" t="s">
        <v>20</v>
      </c>
      <c r="W1185" s="47" t="s">
        <v>965</v>
      </c>
      <c r="X1185" s="47" t="s">
        <v>965</v>
      </c>
      <c r="Y1185" s="47" t="s">
        <v>965</v>
      </c>
      <c r="Z1185" s="47" t="s">
        <v>965</v>
      </c>
      <c r="AA1185" s="47" t="s">
        <v>965</v>
      </c>
      <c r="AB1185" s="47" t="s">
        <v>20</v>
      </c>
      <c r="AC1185" s="47" t="s">
        <v>20</v>
      </c>
      <c r="AD1185" s="47" t="s">
        <v>965</v>
      </c>
      <c r="AE1185" s="47" t="s">
        <v>965</v>
      </c>
      <c r="AF1185" s="47" t="s">
        <v>965</v>
      </c>
      <c r="AG1185" s="47" t="s">
        <v>965</v>
      </c>
      <c r="AH1185" s="47" t="s">
        <v>965</v>
      </c>
      <c r="AI1185" s="47" t="s">
        <v>20</v>
      </c>
      <c r="AJ1185" s="47" t="s">
        <v>20</v>
      </c>
      <c r="AK1185" s="47" t="s">
        <v>965</v>
      </c>
      <c r="AL1185" s="47" t="s">
        <v>965</v>
      </c>
      <c r="AM1185" s="47" t="s">
        <v>965</v>
      </c>
      <c r="AN1185" s="47" t="s">
        <v>965</v>
      </c>
      <c r="AO1185" s="47" t="s">
        <v>965</v>
      </c>
      <c r="AP1185" s="47" t="s">
        <v>20</v>
      </c>
      <c r="AQ1185" s="47" t="s">
        <v>20</v>
      </c>
      <c r="AR1185" s="47" t="s">
        <v>20</v>
      </c>
      <c r="AS1185" s="47" t="s">
        <v>965</v>
      </c>
      <c r="AT1185" s="47" t="s">
        <v>965</v>
      </c>
      <c r="AU1185" s="47" t="s">
        <v>965</v>
      </c>
      <c r="AV1185" s="47" t="s">
        <v>965</v>
      </c>
      <c r="AW1185" s="47" t="s">
        <v>20</v>
      </c>
      <c r="AX1185" s="47" t="s">
        <v>20</v>
      </c>
      <c r="AY1185" s="42">
        <f>COUNTIFS($T1185:$AX1185,"P")</f>
        <v>20</v>
      </c>
      <c r="AZ1185" s="42">
        <f>COUNTIFS($T1185:$AX1185,"HD")/2</f>
        <v>0</v>
      </c>
      <c r="BA1185" s="42">
        <f>COUNTIFS($T1185:$AX1185,"DO")</f>
        <v>11</v>
      </c>
      <c r="BB1185" s="1">
        <f>COUNTIFS($T1185:$AX1185,"UPL")</f>
        <v>0</v>
      </c>
      <c r="BC1185" s="42">
        <f>COUNTIFS($T1185:$AX1185,"LWP")</f>
        <v>0</v>
      </c>
      <c r="BD1185" s="42">
        <f>SUM(COUNTIFS($T1185:$AX1185,{"PAT","MAT"}))</f>
        <v>0</v>
      </c>
      <c r="BE1185" s="42">
        <f>COUNTIFS($T1185:$AX1185,"HO")</f>
        <v>0</v>
      </c>
      <c r="BF1185" s="42">
        <f>COUNTIFS($T1185:$AX1185,"NA")</f>
        <v>0</v>
      </c>
      <c r="BG1185" s="42">
        <f>COUNTIFS($T1185:$AX1185,"PL")</f>
        <v>0</v>
      </c>
      <c r="BH1185" s="42">
        <f>COUNTIFS($T1185:$AX1185,"CL")</f>
        <v>0</v>
      </c>
      <c r="BI1185" s="42">
        <f>COUNTIFS($T1185:$AX1185,"BL")</f>
        <v>0</v>
      </c>
      <c r="BJ1185" s="42">
        <f>COUNTIFS($T1185:$AX1185,"CO")</f>
        <v>0</v>
      </c>
      <c r="BK1185" s="42">
        <f t="shared" si="111"/>
        <v>0</v>
      </c>
      <c r="BL1185" s="42">
        <f t="shared" si="112"/>
        <v>1</v>
      </c>
      <c r="BM1185" s="42">
        <f t="shared" si="113"/>
        <v>1</v>
      </c>
      <c r="BN1185" s="42">
        <f>SUM(AY1185:BJ1185)+SUM(COUNTIFS(Q1185:AX1185,{"TERM","RESIGNED"}))</f>
        <v>31</v>
      </c>
      <c r="BO1185" s="1" t="s">
        <v>45</v>
      </c>
      <c r="BP1185" s="42" t="s">
        <v>1018</v>
      </c>
      <c r="BQ1185" s="34"/>
    </row>
    <row r="1186" spans="1:69" x14ac:dyDescent="0.25">
      <c r="A1186" s="32">
        <f t="shared" si="114"/>
        <v>1184</v>
      </c>
      <c r="B1186" s="1" t="s">
        <v>36</v>
      </c>
      <c r="C1186" s="1">
        <v>19388</v>
      </c>
      <c r="D1186" s="1">
        <v>19388</v>
      </c>
      <c r="E1186" s="1" t="s">
        <v>945</v>
      </c>
      <c r="F1186" s="34" t="s">
        <v>1437</v>
      </c>
      <c r="G1186" s="34" t="s">
        <v>186</v>
      </c>
      <c r="H1186" s="30">
        <v>45230</v>
      </c>
      <c r="I1186" s="30" t="s">
        <v>39</v>
      </c>
      <c r="J1186" s="30" t="s">
        <v>39</v>
      </c>
      <c r="K1186" s="42">
        <f t="shared" ca="1" si="109"/>
        <v>72</v>
      </c>
      <c r="L1186" s="44" t="str">
        <f t="shared" si="110"/>
        <v>Billable</v>
      </c>
      <c r="M1186" s="34" t="s">
        <v>187</v>
      </c>
      <c r="N1186" s="1" t="s">
        <v>41</v>
      </c>
      <c r="O1186" s="1" t="s">
        <v>42</v>
      </c>
      <c r="P1186" s="1"/>
      <c r="Q1186" s="1"/>
      <c r="R1186" s="1" t="s">
        <v>43</v>
      </c>
      <c r="S1186" s="33" t="s">
        <v>250</v>
      </c>
      <c r="T1186" s="47" t="s">
        <v>965</v>
      </c>
      <c r="U1186" s="47" t="s">
        <v>20</v>
      </c>
      <c r="V1186" s="47" t="s">
        <v>20</v>
      </c>
      <c r="W1186" s="47" t="s">
        <v>965</v>
      </c>
      <c r="X1186" s="47" t="s">
        <v>965</v>
      </c>
      <c r="Y1186" s="47" t="s">
        <v>965</v>
      </c>
      <c r="Z1186" s="47" t="s">
        <v>965</v>
      </c>
      <c r="AA1186" s="47" t="s">
        <v>965</v>
      </c>
      <c r="AB1186" s="47" t="s">
        <v>20</v>
      </c>
      <c r="AC1186" s="47" t="s">
        <v>20</v>
      </c>
      <c r="AD1186" s="47" t="s">
        <v>965</v>
      </c>
      <c r="AE1186" s="47" t="s">
        <v>965</v>
      </c>
      <c r="AF1186" s="47" t="s">
        <v>965</v>
      </c>
      <c r="AG1186" s="47" t="s">
        <v>22</v>
      </c>
      <c r="AH1186" s="47" t="s">
        <v>965</v>
      </c>
      <c r="AI1186" s="47" t="s">
        <v>20</v>
      </c>
      <c r="AJ1186" s="47" t="s">
        <v>20</v>
      </c>
      <c r="AK1186" s="47" t="s">
        <v>965</v>
      </c>
      <c r="AL1186" s="47" t="s">
        <v>965</v>
      </c>
      <c r="AM1186" s="47" t="s">
        <v>965</v>
      </c>
      <c r="AN1186" s="47" t="s">
        <v>965</v>
      </c>
      <c r="AO1186" s="47" t="s">
        <v>965</v>
      </c>
      <c r="AP1186" s="47" t="s">
        <v>20</v>
      </c>
      <c r="AQ1186" s="47" t="s">
        <v>20</v>
      </c>
      <c r="AR1186" s="47" t="s">
        <v>20</v>
      </c>
      <c r="AS1186" s="47" t="s">
        <v>22</v>
      </c>
      <c r="AT1186" s="47" t="s">
        <v>965</v>
      </c>
      <c r="AU1186" s="47" t="s">
        <v>966</v>
      </c>
      <c r="AV1186" s="47" t="s">
        <v>965</v>
      </c>
      <c r="AW1186" s="47" t="s">
        <v>20</v>
      </c>
      <c r="AX1186" s="47" t="s">
        <v>20</v>
      </c>
      <c r="AY1186" s="42">
        <f>COUNTIFS($T1186:$AX1186,"P")</f>
        <v>17</v>
      </c>
      <c r="AZ1186" s="42">
        <f>COUNTIFS($T1186:$AX1186,"HD")/2</f>
        <v>0.5</v>
      </c>
      <c r="BA1186" s="42">
        <f>COUNTIFS($T1186:$AX1186,"DO")</f>
        <v>11</v>
      </c>
      <c r="BB1186" s="1">
        <f>COUNTIFS($T1186:$AX1186,"UPL")</f>
        <v>0</v>
      </c>
      <c r="BC1186" s="42">
        <f>COUNTIFS($T1186:$AX1186,"LWP")</f>
        <v>2</v>
      </c>
      <c r="BD1186" s="42">
        <f>SUM(COUNTIFS($T1186:$AX1186,{"PAT","MAT"}))</f>
        <v>0</v>
      </c>
      <c r="BE1186" s="42">
        <f>COUNTIFS($T1186:$AX1186,"HO")</f>
        <v>0</v>
      </c>
      <c r="BF1186" s="42">
        <f>COUNTIFS($T1186:$AX1186,"NA")</f>
        <v>0</v>
      </c>
      <c r="BG1186" s="42">
        <f>COUNTIFS($T1186:$AX1186,"PL")</f>
        <v>0</v>
      </c>
      <c r="BH1186" s="42">
        <f>COUNTIFS($T1186:$AX1186,"CL")</f>
        <v>0</v>
      </c>
      <c r="BI1186" s="42">
        <f>COUNTIFS($T1186:$AX1186,"BL")</f>
        <v>0</v>
      </c>
      <c r="BJ1186" s="42">
        <f>COUNTIFS($T1186:$AX1186,"CO")</f>
        <v>0</v>
      </c>
      <c r="BK1186" s="42">
        <f t="shared" si="111"/>
        <v>0</v>
      </c>
      <c r="BL1186" s="42">
        <f t="shared" si="112"/>
        <v>1</v>
      </c>
      <c r="BM1186" s="42">
        <f t="shared" si="113"/>
        <v>1</v>
      </c>
      <c r="BN1186" s="42">
        <f>SUM(AY1186:BJ1186)+SUM(COUNTIFS(Q1186:AX1186,{"TERM","RESIGNED"}))</f>
        <v>30.5</v>
      </c>
      <c r="BO1186" s="1" t="s">
        <v>45</v>
      </c>
      <c r="BP1186" s="42" t="s">
        <v>1018</v>
      </c>
      <c r="BQ1186" s="34"/>
    </row>
    <row r="1187" spans="1:69" x14ac:dyDescent="0.25">
      <c r="A1187" s="32">
        <f t="shared" si="114"/>
        <v>1185</v>
      </c>
      <c r="B1187" s="1" t="s">
        <v>36</v>
      </c>
      <c r="C1187" s="1">
        <v>19389</v>
      </c>
      <c r="D1187" s="1">
        <v>19389</v>
      </c>
      <c r="E1187" s="1" t="s">
        <v>946</v>
      </c>
      <c r="F1187" s="34" t="s">
        <v>1438</v>
      </c>
      <c r="G1187" s="34" t="s">
        <v>162</v>
      </c>
      <c r="H1187" s="30">
        <v>45230</v>
      </c>
      <c r="I1187" s="30" t="s">
        <v>39</v>
      </c>
      <c r="J1187" s="30" t="s">
        <v>39</v>
      </c>
      <c r="K1187" s="42">
        <f t="shared" ca="1" si="109"/>
        <v>72</v>
      </c>
      <c r="L1187" s="44" t="str">
        <f t="shared" si="110"/>
        <v>Billable</v>
      </c>
      <c r="M1187" s="34" t="s">
        <v>124</v>
      </c>
      <c r="N1187" s="1" t="s">
        <v>41</v>
      </c>
      <c r="O1187" s="1" t="s">
        <v>42</v>
      </c>
      <c r="P1187" s="1"/>
      <c r="Q1187" s="1"/>
      <c r="R1187" s="1" t="s">
        <v>43</v>
      </c>
      <c r="S1187" s="33" t="s">
        <v>144</v>
      </c>
      <c r="T1187" s="47" t="s">
        <v>965</v>
      </c>
      <c r="U1187" s="47" t="s">
        <v>20</v>
      </c>
      <c r="V1187" s="47" t="s">
        <v>20</v>
      </c>
      <c r="W1187" s="47" t="s">
        <v>22</v>
      </c>
      <c r="X1187" s="47" t="s">
        <v>965</v>
      </c>
      <c r="Y1187" s="47" t="s">
        <v>965</v>
      </c>
      <c r="Z1187" s="47" t="s">
        <v>965</v>
      </c>
      <c r="AA1187" s="47" t="s">
        <v>965</v>
      </c>
      <c r="AB1187" s="47" t="s">
        <v>20</v>
      </c>
      <c r="AC1187" s="47" t="s">
        <v>20</v>
      </c>
      <c r="AD1187" s="47" t="s">
        <v>965</v>
      </c>
      <c r="AE1187" s="47" t="s">
        <v>965</v>
      </c>
      <c r="AF1187" s="47" t="s">
        <v>965</v>
      </c>
      <c r="AG1187" s="47" t="s">
        <v>965</v>
      </c>
      <c r="AH1187" s="47" t="s">
        <v>965</v>
      </c>
      <c r="AI1187" s="47" t="s">
        <v>20</v>
      </c>
      <c r="AJ1187" s="47" t="s">
        <v>20</v>
      </c>
      <c r="AK1187" s="47" t="s">
        <v>965</v>
      </c>
      <c r="AL1187" s="47" t="s">
        <v>965</v>
      </c>
      <c r="AM1187" s="47" t="s">
        <v>965</v>
      </c>
      <c r="AN1187" s="47" t="s">
        <v>965</v>
      </c>
      <c r="AO1187" s="47" t="s">
        <v>965</v>
      </c>
      <c r="AP1187" s="47" t="s">
        <v>20</v>
      </c>
      <c r="AQ1187" s="47" t="s">
        <v>20</v>
      </c>
      <c r="AR1187" s="47" t="s">
        <v>20</v>
      </c>
      <c r="AS1187" s="47" t="s">
        <v>965</v>
      </c>
      <c r="AT1187" s="47" t="s">
        <v>965</v>
      </c>
      <c r="AU1187" s="47" t="s">
        <v>965</v>
      </c>
      <c r="AV1187" s="47" t="s">
        <v>965</v>
      </c>
      <c r="AW1187" s="47" t="s">
        <v>20</v>
      </c>
      <c r="AX1187" s="47" t="s">
        <v>20</v>
      </c>
      <c r="AY1187" s="42">
        <f>COUNTIFS($T1187:$AX1187,"P")</f>
        <v>19</v>
      </c>
      <c r="AZ1187" s="42">
        <f>COUNTIFS($T1187:$AX1187,"HD")/2</f>
        <v>0</v>
      </c>
      <c r="BA1187" s="42">
        <f>COUNTIFS($T1187:$AX1187,"DO")</f>
        <v>11</v>
      </c>
      <c r="BB1187" s="1">
        <f>COUNTIFS($T1187:$AX1187,"UPL")</f>
        <v>0</v>
      </c>
      <c r="BC1187" s="42">
        <f>COUNTIFS($T1187:$AX1187,"LWP")</f>
        <v>1</v>
      </c>
      <c r="BD1187" s="42">
        <f>SUM(COUNTIFS($T1187:$AX1187,{"PAT","MAT"}))</f>
        <v>0</v>
      </c>
      <c r="BE1187" s="42">
        <f>COUNTIFS($T1187:$AX1187,"HO")</f>
        <v>0</v>
      </c>
      <c r="BF1187" s="42">
        <f>COUNTIFS($T1187:$AX1187,"NA")</f>
        <v>0</v>
      </c>
      <c r="BG1187" s="42">
        <f>COUNTIFS($T1187:$AX1187,"PL")</f>
        <v>0</v>
      </c>
      <c r="BH1187" s="42">
        <f>COUNTIFS($T1187:$AX1187,"CL")</f>
        <v>0</v>
      </c>
      <c r="BI1187" s="42">
        <f>COUNTIFS($T1187:$AX1187,"BL")</f>
        <v>0</v>
      </c>
      <c r="BJ1187" s="42">
        <f>COUNTIFS($T1187:$AX1187,"CO")</f>
        <v>0</v>
      </c>
      <c r="BK1187" s="42">
        <f t="shared" si="111"/>
        <v>0</v>
      </c>
      <c r="BL1187" s="42">
        <f t="shared" si="112"/>
        <v>1</v>
      </c>
      <c r="BM1187" s="42">
        <f t="shared" si="113"/>
        <v>1</v>
      </c>
      <c r="BN1187" s="42">
        <f>SUM(AY1187:BJ1187)+SUM(COUNTIFS(Q1187:AX1187,{"TERM","RESIGNED"}))</f>
        <v>31</v>
      </c>
      <c r="BO1187" s="1" t="s">
        <v>45</v>
      </c>
      <c r="BP1187" s="42" t="s">
        <v>1021</v>
      </c>
      <c r="BQ1187" s="34"/>
    </row>
    <row r="1188" spans="1:69" x14ac:dyDescent="0.25">
      <c r="A1188" s="32">
        <f t="shared" si="114"/>
        <v>1186</v>
      </c>
      <c r="B1188" s="1" t="s">
        <v>36</v>
      </c>
      <c r="C1188" s="1">
        <v>19391</v>
      </c>
      <c r="D1188" s="1">
        <v>19391</v>
      </c>
      <c r="E1188" s="1" t="s">
        <v>946</v>
      </c>
      <c r="F1188" s="34" t="s">
        <v>1439</v>
      </c>
      <c r="G1188" s="34" t="s">
        <v>123</v>
      </c>
      <c r="H1188" s="30">
        <v>45230</v>
      </c>
      <c r="I1188" s="30" t="s">
        <v>39</v>
      </c>
      <c r="J1188" s="30" t="s">
        <v>39</v>
      </c>
      <c r="K1188" s="42">
        <f t="shared" ca="1" si="109"/>
        <v>72</v>
      </c>
      <c r="L1188" s="44" t="str">
        <f t="shared" si="110"/>
        <v>Billable</v>
      </c>
      <c r="M1188" s="34" t="s">
        <v>124</v>
      </c>
      <c r="N1188" s="1" t="s">
        <v>41</v>
      </c>
      <c r="O1188" s="1" t="s">
        <v>42</v>
      </c>
      <c r="P1188" s="1"/>
      <c r="Q1188" s="1"/>
      <c r="R1188" s="1" t="s">
        <v>43</v>
      </c>
      <c r="S1188" s="33" t="s">
        <v>167</v>
      </c>
      <c r="T1188" s="47" t="s">
        <v>965</v>
      </c>
      <c r="U1188" s="47" t="s">
        <v>20</v>
      </c>
      <c r="V1188" s="47" t="s">
        <v>20</v>
      </c>
      <c r="W1188" s="47" t="s">
        <v>965</v>
      </c>
      <c r="X1188" s="47" t="s">
        <v>965</v>
      </c>
      <c r="Y1188" s="47" t="s">
        <v>965</v>
      </c>
      <c r="Z1188" s="47" t="s">
        <v>965</v>
      </c>
      <c r="AA1188" s="47" t="s">
        <v>965</v>
      </c>
      <c r="AB1188" s="47" t="s">
        <v>20</v>
      </c>
      <c r="AC1188" s="47" t="s">
        <v>20</v>
      </c>
      <c r="AD1188" s="47" t="s">
        <v>965</v>
      </c>
      <c r="AE1188" s="47" t="s">
        <v>965</v>
      </c>
      <c r="AF1188" s="47" t="s">
        <v>965</v>
      </c>
      <c r="AG1188" s="47" t="s">
        <v>965</v>
      </c>
      <c r="AH1188" s="47" t="s">
        <v>965</v>
      </c>
      <c r="AI1188" s="47" t="s">
        <v>20</v>
      </c>
      <c r="AJ1188" s="47" t="s">
        <v>20</v>
      </c>
      <c r="AK1188" s="47" t="s">
        <v>22</v>
      </c>
      <c r="AL1188" s="47" t="s">
        <v>965</v>
      </c>
      <c r="AM1188" s="47" t="s">
        <v>965</v>
      </c>
      <c r="AN1188" s="47" t="s">
        <v>965</v>
      </c>
      <c r="AO1188" s="47" t="s">
        <v>965</v>
      </c>
      <c r="AP1188" s="47" t="s">
        <v>20</v>
      </c>
      <c r="AQ1188" s="47" t="s">
        <v>20</v>
      </c>
      <c r="AR1188" s="47" t="s">
        <v>20</v>
      </c>
      <c r="AS1188" s="47" t="s">
        <v>966</v>
      </c>
      <c r="AT1188" s="47" t="s">
        <v>965</v>
      </c>
      <c r="AU1188" s="47" t="s">
        <v>965</v>
      </c>
      <c r="AV1188" s="47" t="s">
        <v>21</v>
      </c>
      <c r="AW1188" s="47" t="s">
        <v>20</v>
      </c>
      <c r="AX1188" s="47" t="s">
        <v>20</v>
      </c>
      <c r="AY1188" s="42">
        <f>COUNTIFS($T1188:$AX1188,"P")</f>
        <v>17</v>
      </c>
      <c r="AZ1188" s="42">
        <f>COUNTIFS($T1188:$AX1188,"HD")/2</f>
        <v>0.5</v>
      </c>
      <c r="BA1188" s="42">
        <f>COUNTIFS($T1188:$AX1188,"DO")</f>
        <v>11</v>
      </c>
      <c r="BB1188" s="1">
        <f>COUNTIFS($T1188:$AX1188,"UPL")</f>
        <v>1</v>
      </c>
      <c r="BC1188" s="42">
        <f>COUNTIFS($T1188:$AX1188,"LWP")</f>
        <v>1</v>
      </c>
      <c r="BD1188" s="42">
        <f>SUM(COUNTIFS($T1188:$AX1188,{"PAT","MAT"}))</f>
        <v>0</v>
      </c>
      <c r="BE1188" s="42">
        <f>COUNTIFS($T1188:$AX1188,"HO")</f>
        <v>0</v>
      </c>
      <c r="BF1188" s="42">
        <f>COUNTIFS($T1188:$AX1188,"NA")</f>
        <v>0</v>
      </c>
      <c r="BG1188" s="42">
        <f>COUNTIFS($T1188:$AX1188,"PL")</f>
        <v>0</v>
      </c>
      <c r="BH1188" s="42">
        <f>COUNTIFS($T1188:$AX1188,"CL")</f>
        <v>0</v>
      </c>
      <c r="BI1188" s="42">
        <f>COUNTIFS($T1188:$AX1188,"BL")</f>
        <v>0</v>
      </c>
      <c r="BJ1188" s="42">
        <f>COUNTIFS($T1188:$AX1188,"CO")</f>
        <v>0</v>
      </c>
      <c r="BK1188" s="42">
        <f t="shared" si="111"/>
        <v>0</v>
      </c>
      <c r="BL1188" s="42">
        <f t="shared" si="112"/>
        <v>1</v>
      </c>
      <c r="BM1188" s="42">
        <f t="shared" si="113"/>
        <v>1</v>
      </c>
      <c r="BN1188" s="42">
        <f>SUM(AY1188:BJ1188)+SUM(COUNTIFS(Q1188:AX1188,{"TERM","RESIGNED"}))</f>
        <v>30.5</v>
      </c>
      <c r="BO1188" s="1" t="s">
        <v>45</v>
      </c>
      <c r="BP1188" s="42" t="s">
        <v>1018</v>
      </c>
      <c r="BQ1188" s="34"/>
    </row>
    <row r="1189" spans="1:69" x14ac:dyDescent="0.25">
      <c r="A1189" s="32">
        <f t="shared" si="114"/>
        <v>1187</v>
      </c>
      <c r="B1189" s="1" t="s">
        <v>36</v>
      </c>
      <c r="C1189" s="1">
        <v>19392</v>
      </c>
      <c r="D1189" s="1">
        <v>19392</v>
      </c>
      <c r="E1189" s="1" t="s">
        <v>946</v>
      </c>
      <c r="F1189" s="34" t="s">
        <v>1440</v>
      </c>
      <c r="G1189" s="34" t="s">
        <v>123</v>
      </c>
      <c r="H1189" s="30">
        <v>45230</v>
      </c>
      <c r="I1189" s="30" t="s">
        <v>39</v>
      </c>
      <c r="J1189" s="30" t="s">
        <v>39</v>
      </c>
      <c r="K1189" s="42">
        <f t="shared" ca="1" si="109"/>
        <v>72</v>
      </c>
      <c r="L1189" s="44" t="str">
        <f t="shared" si="110"/>
        <v>Billable</v>
      </c>
      <c r="M1189" s="34" t="s">
        <v>124</v>
      </c>
      <c r="N1189" s="1" t="s">
        <v>41</v>
      </c>
      <c r="O1189" s="1" t="s">
        <v>42</v>
      </c>
      <c r="P1189" s="1"/>
      <c r="Q1189" s="1"/>
      <c r="R1189" s="1" t="s">
        <v>43</v>
      </c>
      <c r="S1189" s="33" t="s">
        <v>418</v>
      </c>
      <c r="T1189" s="47" t="s">
        <v>966</v>
      </c>
      <c r="U1189" s="47" t="s">
        <v>20</v>
      </c>
      <c r="V1189" s="47" t="s">
        <v>20</v>
      </c>
      <c r="W1189" s="47" t="s">
        <v>965</v>
      </c>
      <c r="X1189" s="47" t="s">
        <v>965</v>
      </c>
      <c r="Y1189" s="47" t="s">
        <v>965</v>
      </c>
      <c r="Z1189" s="47" t="s">
        <v>965</v>
      </c>
      <c r="AA1189" s="47" t="s">
        <v>965</v>
      </c>
      <c r="AB1189" s="47" t="s">
        <v>20</v>
      </c>
      <c r="AC1189" s="47" t="s">
        <v>20</v>
      </c>
      <c r="AD1189" s="47" t="s">
        <v>965</v>
      </c>
      <c r="AE1189" s="47" t="s">
        <v>965</v>
      </c>
      <c r="AF1189" s="47" t="s">
        <v>965</v>
      </c>
      <c r="AG1189" s="47" t="s">
        <v>965</v>
      </c>
      <c r="AH1189" s="47" t="s">
        <v>965</v>
      </c>
      <c r="AI1189" s="47" t="s">
        <v>20</v>
      </c>
      <c r="AJ1189" s="47" t="s">
        <v>20</v>
      </c>
      <c r="AK1189" s="47" t="s">
        <v>965</v>
      </c>
      <c r="AL1189" s="47" t="s">
        <v>965</v>
      </c>
      <c r="AM1189" s="47" t="s">
        <v>965</v>
      </c>
      <c r="AN1189" s="47" t="s">
        <v>965</v>
      </c>
      <c r="AO1189" s="47" t="s">
        <v>965</v>
      </c>
      <c r="AP1189" s="47" t="s">
        <v>20</v>
      </c>
      <c r="AQ1189" s="47" t="s">
        <v>20</v>
      </c>
      <c r="AR1189" s="47" t="s">
        <v>20</v>
      </c>
      <c r="AS1189" s="47" t="s">
        <v>965</v>
      </c>
      <c r="AT1189" s="47" t="s">
        <v>965</v>
      </c>
      <c r="AU1189" s="47" t="s">
        <v>965</v>
      </c>
      <c r="AV1189" s="47" t="s">
        <v>965</v>
      </c>
      <c r="AW1189" s="47" t="s">
        <v>20</v>
      </c>
      <c r="AX1189" s="47" t="s">
        <v>20</v>
      </c>
      <c r="AY1189" s="42">
        <f>COUNTIFS($T1189:$AX1189,"P")</f>
        <v>19</v>
      </c>
      <c r="AZ1189" s="42">
        <f>COUNTIFS($T1189:$AX1189,"HD")/2</f>
        <v>0.5</v>
      </c>
      <c r="BA1189" s="42">
        <f>COUNTIFS($T1189:$AX1189,"DO")</f>
        <v>11</v>
      </c>
      <c r="BB1189" s="1">
        <f>COUNTIFS($T1189:$AX1189,"UPL")</f>
        <v>0</v>
      </c>
      <c r="BC1189" s="42">
        <f>COUNTIFS($T1189:$AX1189,"LWP")</f>
        <v>0</v>
      </c>
      <c r="BD1189" s="42">
        <f>SUM(COUNTIFS($T1189:$AX1189,{"PAT","MAT"}))</f>
        <v>0</v>
      </c>
      <c r="BE1189" s="42">
        <f>COUNTIFS($T1189:$AX1189,"HO")</f>
        <v>0</v>
      </c>
      <c r="BF1189" s="42">
        <f>COUNTIFS($T1189:$AX1189,"NA")</f>
        <v>0</v>
      </c>
      <c r="BG1189" s="42">
        <f>COUNTIFS($T1189:$AX1189,"PL")</f>
        <v>0</v>
      </c>
      <c r="BH1189" s="42">
        <f>COUNTIFS($T1189:$AX1189,"CL")</f>
        <v>0</v>
      </c>
      <c r="BI1189" s="42">
        <f>COUNTIFS($T1189:$AX1189,"BL")</f>
        <v>0</v>
      </c>
      <c r="BJ1189" s="42">
        <f>COUNTIFS($T1189:$AX1189,"CO")</f>
        <v>0</v>
      </c>
      <c r="BK1189" s="42">
        <f t="shared" si="111"/>
        <v>0</v>
      </c>
      <c r="BL1189" s="42">
        <f t="shared" si="112"/>
        <v>1</v>
      </c>
      <c r="BM1189" s="42">
        <f t="shared" si="113"/>
        <v>1</v>
      </c>
      <c r="BN1189" s="42">
        <f>SUM(AY1189:BJ1189)+SUM(COUNTIFS(Q1189:AX1189,{"TERM","RESIGNED"}))</f>
        <v>30.5</v>
      </c>
      <c r="BO1189" s="1" t="s">
        <v>45</v>
      </c>
      <c r="BP1189" s="42" t="s">
        <v>1023</v>
      </c>
      <c r="BQ1189" s="34"/>
    </row>
    <row r="1190" spans="1:69" x14ac:dyDescent="0.25">
      <c r="A1190" s="32">
        <f t="shared" si="114"/>
        <v>1188</v>
      </c>
      <c r="B1190" s="1" t="s">
        <v>36</v>
      </c>
      <c r="C1190" s="1">
        <v>19394</v>
      </c>
      <c r="D1190" s="1">
        <v>19394</v>
      </c>
      <c r="E1190" s="1" t="s">
        <v>945</v>
      </c>
      <c r="F1190" s="34" t="s">
        <v>1441</v>
      </c>
      <c r="G1190" s="34" t="s">
        <v>123</v>
      </c>
      <c r="H1190" s="30">
        <v>45230</v>
      </c>
      <c r="I1190" s="30" t="s">
        <v>39</v>
      </c>
      <c r="J1190" s="30" t="s">
        <v>39</v>
      </c>
      <c r="K1190" s="42">
        <f t="shared" ca="1" si="109"/>
        <v>72</v>
      </c>
      <c r="L1190" s="44" t="str">
        <f t="shared" si="110"/>
        <v>Billable</v>
      </c>
      <c r="M1190" s="34" t="s">
        <v>124</v>
      </c>
      <c r="N1190" s="1" t="s">
        <v>41</v>
      </c>
      <c r="O1190" s="1" t="s">
        <v>42</v>
      </c>
      <c r="P1190" s="1"/>
      <c r="Q1190" s="1"/>
      <c r="R1190" s="1" t="s">
        <v>43</v>
      </c>
      <c r="S1190" s="33" t="s">
        <v>198</v>
      </c>
      <c r="T1190" s="47" t="s">
        <v>965</v>
      </c>
      <c r="U1190" s="47" t="s">
        <v>20</v>
      </c>
      <c r="V1190" s="47" t="s">
        <v>20</v>
      </c>
      <c r="W1190" s="47" t="s">
        <v>965</v>
      </c>
      <c r="X1190" s="47" t="s">
        <v>965</v>
      </c>
      <c r="Y1190" s="47" t="s">
        <v>965</v>
      </c>
      <c r="Z1190" s="47" t="s">
        <v>965</v>
      </c>
      <c r="AA1190" s="47" t="s">
        <v>965</v>
      </c>
      <c r="AB1190" s="47" t="s">
        <v>20</v>
      </c>
      <c r="AC1190" s="47" t="s">
        <v>20</v>
      </c>
      <c r="AD1190" s="47" t="s">
        <v>966</v>
      </c>
      <c r="AE1190" s="47" t="s">
        <v>965</v>
      </c>
      <c r="AF1190" s="47" t="s">
        <v>965</v>
      </c>
      <c r="AG1190" s="47" t="s">
        <v>965</v>
      </c>
      <c r="AH1190" s="47" t="s">
        <v>965</v>
      </c>
      <c r="AI1190" s="47" t="s">
        <v>20</v>
      </c>
      <c r="AJ1190" s="47" t="s">
        <v>20</v>
      </c>
      <c r="AK1190" s="47" t="s">
        <v>965</v>
      </c>
      <c r="AL1190" s="47" t="s">
        <v>21</v>
      </c>
      <c r="AM1190" s="47" t="s">
        <v>965</v>
      </c>
      <c r="AN1190" s="47" t="s">
        <v>965</v>
      </c>
      <c r="AO1190" s="47" t="s">
        <v>22</v>
      </c>
      <c r="AP1190" s="47" t="s">
        <v>20</v>
      </c>
      <c r="AQ1190" s="47" t="s">
        <v>20</v>
      </c>
      <c r="AR1190" s="47" t="s">
        <v>20</v>
      </c>
      <c r="AS1190" s="47" t="s">
        <v>22</v>
      </c>
      <c r="AT1190" s="47" t="s">
        <v>965</v>
      </c>
      <c r="AU1190" s="47" t="s">
        <v>965</v>
      </c>
      <c r="AV1190" s="47" t="s">
        <v>21</v>
      </c>
      <c r="AW1190" s="47" t="s">
        <v>20</v>
      </c>
      <c r="AX1190" s="47" t="s">
        <v>20</v>
      </c>
      <c r="AY1190" s="42">
        <f>COUNTIFS($T1190:$AX1190,"P")</f>
        <v>15</v>
      </c>
      <c r="AZ1190" s="42">
        <f>COUNTIFS($T1190:$AX1190,"HD")/2</f>
        <v>0.5</v>
      </c>
      <c r="BA1190" s="42">
        <f>COUNTIFS($T1190:$AX1190,"DO")</f>
        <v>11</v>
      </c>
      <c r="BB1190" s="1">
        <f>COUNTIFS($T1190:$AX1190,"UPL")</f>
        <v>2</v>
      </c>
      <c r="BC1190" s="42">
        <f>COUNTIFS($T1190:$AX1190,"LWP")</f>
        <v>2</v>
      </c>
      <c r="BD1190" s="42">
        <f>SUM(COUNTIFS($T1190:$AX1190,{"PAT","MAT"}))</f>
        <v>0</v>
      </c>
      <c r="BE1190" s="42">
        <f>COUNTIFS($T1190:$AX1190,"HO")</f>
        <v>0</v>
      </c>
      <c r="BF1190" s="42">
        <f>COUNTIFS($T1190:$AX1190,"NA")</f>
        <v>0</v>
      </c>
      <c r="BG1190" s="42">
        <f>COUNTIFS($T1190:$AX1190,"PL")</f>
        <v>0</v>
      </c>
      <c r="BH1190" s="42">
        <f>COUNTIFS($T1190:$AX1190,"CL")</f>
        <v>0</v>
      </c>
      <c r="BI1190" s="42">
        <f>COUNTIFS($T1190:$AX1190,"BL")</f>
        <v>0</v>
      </c>
      <c r="BJ1190" s="42">
        <f>COUNTIFS($T1190:$AX1190,"CO")</f>
        <v>0</v>
      </c>
      <c r="BK1190" s="42">
        <f t="shared" si="111"/>
        <v>0</v>
      </c>
      <c r="BL1190" s="42">
        <f t="shared" si="112"/>
        <v>0</v>
      </c>
      <c r="BM1190" s="42">
        <f t="shared" si="113"/>
        <v>1</v>
      </c>
      <c r="BN1190" s="42">
        <f>SUM(AY1190:BJ1190)+SUM(COUNTIFS(Q1190:AX1190,{"TERM","RESIGNED"}))</f>
        <v>30.5</v>
      </c>
      <c r="BO1190" s="1" t="s">
        <v>45</v>
      </c>
      <c r="BP1190" s="42" t="s">
        <v>1023</v>
      </c>
      <c r="BQ1190" s="34"/>
    </row>
    <row r="1191" spans="1:69" x14ac:dyDescent="0.25">
      <c r="A1191" s="32">
        <f t="shared" si="114"/>
        <v>1189</v>
      </c>
      <c r="B1191" s="1" t="s">
        <v>36</v>
      </c>
      <c r="C1191" s="1">
        <v>19395</v>
      </c>
      <c r="D1191" s="1">
        <v>19395</v>
      </c>
      <c r="E1191" s="1" t="s">
        <v>946</v>
      </c>
      <c r="F1191" s="34" t="s">
        <v>1442</v>
      </c>
      <c r="G1191" s="34" t="s">
        <v>123</v>
      </c>
      <c r="H1191" s="30">
        <v>45230</v>
      </c>
      <c r="I1191" s="30" t="s">
        <v>39</v>
      </c>
      <c r="J1191" s="30" t="s">
        <v>39</v>
      </c>
      <c r="K1191" s="42">
        <f t="shared" ca="1" si="109"/>
        <v>72</v>
      </c>
      <c r="L1191" s="44" t="str">
        <f t="shared" si="110"/>
        <v>Billable</v>
      </c>
      <c r="M1191" s="34" t="s">
        <v>124</v>
      </c>
      <c r="N1191" s="1" t="s">
        <v>41</v>
      </c>
      <c r="O1191" s="1" t="s">
        <v>42</v>
      </c>
      <c r="P1191" s="1"/>
      <c r="Q1191" s="1"/>
      <c r="R1191" s="1" t="s">
        <v>43</v>
      </c>
      <c r="S1191" s="33" t="s">
        <v>432</v>
      </c>
      <c r="T1191" s="47" t="s">
        <v>965</v>
      </c>
      <c r="U1191" s="47" t="s">
        <v>20</v>
      </c>
      <c r="V1191" s="47" t="s">
        <v>20</v>
      </c>
      <c r="W1191" s="47" t="s">
        <v>965</v>
      </c>
      <c r="X1191" s="47" t="s">
        <v>965</v>
      </c>
      <c r="Y1191" s="47" t="s">
        <v>965</v>
      </c>
      <c r="Z1191" s="47" t="s">
        <v>965</v>
      </c>
      <c r="AA1191" s="47" t="s">
        <v>965</v>
      </c>
      <c r="AB1191" s="47" t="s">
        <v>20</v>
      </c>
      <c r="AC1191" s="47" t="s">
        <v>20</v>
      </c>
      <c r="AD1191" s="47" t="s">
        <v>965</v>
      </c>
      <c r="AE1191" s="47" t="s">
        <v>965</v>
      </c>
      <c r="AF1191" s="47" t="s">
        <v>22</v>
      </c>
      <c r="AG1191" s="47" t="s">
        <v>965</v>
      </c>
      <c r="AH1191" s="47" t="s">
        <v>965</v>
      </c>
      <c r="AI1191" s="47" t="s">
        <v>20</v>
      </c>
      <c r="AJ1191" s="47" t="s">
        <v>20</v>
      </c>
      <c r="AK1191" s="47" t="s">
        <v>965</v>
      </c>
      <c r="AL1191" s="47" t="s">
        <v>965</v>
      </c>
      <c r="AM1191" s="47" t="s">
        <v>965</v>
      </c>
      <c r="AN1191" s="47" t="s">
        <v>965</v>
      </c>
      <c r="AO1191" s="47" t="s">
        <v>965</v>
      </c>
      <c r="AP1191" s="47" t="s">
        <v>20</v>
      </c>
      <c r="AQ1191" s="47" t="s">
        <v>20</v>
      </c>
      <c r="AR1191" s="47" t="s">
        <v>20</v>
      </c>
      <c r="AS1191" s="47" t="s">
        <v>965</v>
      </c>
      <c r="AT1191" s="47" t="s">
        <v>965</v>
      </c>
      <c r="AU1191" s="47" t="s">
        <v>965</v>
      </c>
      <c r="AV1191" s="47" t="s">
        <v>965</v>
      </c>
      <c r="AW1191" s="47" t="s">
        <v>20</v>
      </c>
      <c r="AX1191" s="47" t="s">
        <v>20</v>
      </c>
      <c r="AY1191" s="42">
        <f>COUNTIFS($T1191:$AX1191,"P")</f>
        <v>19</v>
      </c>
      <c r="AZ1191" s="42">
        <f>COUNTIFS($T1191:$AX1191,"HD")/2</f>
        <v>0</v>
      </c>
      <c r="BA1191" s="42">
        <f>COUNTIFS($T1191:$AX1191,"DO")</f>
        <v>11</v>
      </c>
      <c r="BB1191" s="1">
        <f>COUNTIFS($T1191:$AX1191,"UPL")</f>
        <v>0</v>
      </c>
      <c r="BC1191" s="42">
        <f>COUNTIFS($T1191:$AX1191,"LWP")</f>
        <v>1</v>
      </c>
      <c r="BD1191" s="42">
        <f>SUM(COUNTIFS($T1191:$AX1191,{"PAT","MAT"}))</f>
        <v>0</v>
      </c>
      <c r="BE1191" s="42">
        <f>COUNTIFS($T1191:$AX1191,"HO")</f>
        <v>0</v>
      </c>
      <c r="BF1191" s="42">
        <f>COUNTIFS($T1191:$AX1191,"NA")</f>
        <v>0</v>
      </c>
      <c r="BG1191" s="42">
        <f>COUNTIFS($T1191:$AX1191,"PL")</f>
        <v>0</v>
      </c>
      <c r="BH1191" s="42">
        <f>COUNTIFS($T1191:$AX1191,"CL")</f>
        <v>0</v>
      </c>
      <c r="BI1191" s="42">
        <f>COUNTIFS($T1191:$AX1191,"BL")</f>
        <v>0</v>
      </c>
      <c r="BJ1191" s="42">
        <f>COUNTIFS($T1191:$AX1191,"CO")</f>
        <v>0</v>
      </c>
      <c r="BK1191" s="42">
        <f t="shared" si="111"/>
        <v>0</v>
      </c>
      <c r="BL1191" s="42">
        <f t="shared" si="112"/>
        <v>1</v>
      </c>
      <c r="BM1191" s="42">
        <f t="shared" si="113"/>
        <v>1</v>
      </c>
      <c r="BN1191" s="42">
        <f>SUM(AY1191:BJ1191)+SUM(COUNTIFS(Q1191:AX1191,{"TERM","RESIGNED"}))</f>
        <v>31</v>
      </c>
      <c r="BO1191" s="1" t="s">
        <v>45</v>
      </c>
      <c r="BP1191" s="42" t="s">
        <v>1023</v>
      </c>
      <c r="BQ1191" s="34"/>
    </row>
    <row r="1192" spans="1:69" x14ac:dyDescent="0.25">
      <c r="A1192" s="32">
        <f t="shared" si="114"/>
        <v>1190</v>
      </c>
      <c r="B1192" s="1" t="s">
        <v>36</v>
      </c>
      <c r="C1192" s="1">
        <v>19396</v>
      </c>
      <c r="D1192" s="1">
        <v>19396</v>
      </c>
      <c r="E1192" s="1" t="s">
        <v>946</v>
      </c>
      <c r="F1192" s="34" t="s">
        <v>1443</v>
      </c>
      <c r="G1192" s="34" t="s">
        <v>123</v>
      </c>
      <c r="H1192" s="30">
        <v>45230</v>
      </c>
      <c r="I1192" s="30" t="s">
        <v>39</v>
      </c>
      <c r="J1192" s="30" t="s">
        <v>39</v>
      </c>
      <c r="K1192" s="42">
        <f t="shared" ca="1" si="109"/>
        <v>72</v>
      </c>
      <c r="L1192" s="44" t="str">
        <f t="shared" si="110"/>
        <v>Billable</v>
      </c>
      <c r="M1192" s="34" t="s">
        <v>124</v>
      </c>
      <c r="N1192" s="1" t="s">
        <v>41</v>
      </c>
      <c r="O1192" s="1" t="s">
        <v>42</v>
      </c>
      <c r="P1192" s="1"/>
      <c r="Q1192" s="1"/>
      <c r="R1192" s="1" t="s">
        <v>43</v>
      </c>
      <c r="S1192" s="33" t="s">
        <v>432</v>
      </c>
      <c r="T1192" s="47" t="s">
        <v>965</v>
      </c>
      <c r="U1192" s="47" t="s">
        <v>20</v>
      </c>
      <c r="V1192" s="47" t="s">
        <v>20</v>
      </c>
      <c r="W1192" s="47" t="s">
        <v>965</v>
      </c>
      <c r="X1192" s="47" t="s">
        <v>965</v>
      </c>
      <c r="Y1192" s="47" t="s">
        <v>965</v>
      </c>
      <c r="Z1192" s="47" t="s">
        <v>965</v>
      </c>
      <c r="AA1192" s="47" t="s">
        <v>965</v>
      </c>
      <c r="AB1192" s="47" t="s">
        <v>20</v>
      </c>
      <c r="AC1192" s="47" t="s">
        <v>20</v>
      </c>
      <c r="AD1192" s="47" t="s">
        <v>965</v>
      </c>
      <c r="AE1192" s="47" t="s">
        <v>22</v>
      </c>
      <c r="AF1192" s="47" t="s">
        <v>965</v>
      </c>
      <c r="AG1192" s="47" t="s">
        <v>965</v>
      </c>
      <c r="AH1192" s="47" t="s">
        <v>966</v>
      </c>
      <c r="AI1192" s="47" t="s">
        <v>20</v>
      </c>
      <c r="AJ1192" s="47" t="s">
        <v>20</v>
      </c>
      <c r="AK1192" s="47" t="s">
        <v>965</v>
      </c>
      <c r="AL1192" s="47" t="s">
        <v>965</v>
      </c>
      <c r="AM1192" s="47" t="s">
        <v>965</v>
      </c>
      <c r="AN1192" s="47" t="s">
        <v>965</v>
      </c>
      <c r="AO1192" s="47" t="s">
        <v>22</v>
      </c>
      <c r="AP1192" s="47" t="s">
        <v>20</v>
      </c>
      <c r="AQ1192" s="47" t="s">
        <v>20</v>
      </c>
      <c r="AR1192" s="47" t="s">
        <v>20</v>
      </c>
      <c r="AS1192" s="47" t="s">
        <v>22</v>
      </c>
      <c r="AT1192" s="47" t="s">
        <v>22</v>
      </c>
      <c r="AU1192" s="47" t="s">
        <v>22</v>
      </c>
      <c r="AV1192" s="47" t="s">
        <v>22</v>
      </c>
      <c r="AW1192" s="47" t="s">
        <v>20</v>
      </c>
      <c r="AX1192" s="47" t="s">
        <v>20</v>
      </c>
      <c r="AY1192" s="42">
        <f>COUNTIFS($T1192:$AX1192,"P")</f>
        <v>13</v>
      </c>
      <c r="AZ1192" s="42">
        <f>COUNTIFS($T1192:$AX1192,"HD")/2</f>
        <v>0.5</v>
      </c>
      <c r="BA1192" s="42">
        <f>COUNTIFS($T1192:$AX1192,"DO")</f>
        <v>11</v>
      </c>
      <c r="BB1192" s="1">
        <f>COUNTIFS($T1192:$AX1192,"UPL")</f>
        <v>0</v>
      </c>
      <c r="BC1192" s="42">
        <f>COUNTIFS($T1192:$AX1192,"LWP")</f>
        <v>6</v>
      </c>
      <c r="BD1192" s="42">
        <f>SUM(COUNTIFS($T1192:$AX1192,{"PAT","MAT"}))</f>
        <v>0</v>
      </c>
      <c r="BE1192" s="42">
        <f>COUNTIFS($T1192:$AX1192,"HO")</f>
        <v>0</v>
      </c>
      <c r="BF1192" s="42">
        <f>COUNTIFS($T1192:$AX1192,"NA")</f>
        <v>0</v>
      </c>
      <c r="BG1192" s="42">
        <f>COUNTIFS($T1192:$AX1192,"PL")</f>
        <v>0</v>
      </c>
      <c r="BH1192" s="42">
        <f>COUNTIFS($T1192:$AX1192,"CL")</f>
        <v>0</v>
      </c>
      <c r="BI1192" s="42">
        <f>COUNTIFS($T1192:$AX1192,"BL")</f>
        <v>0</v>
      </c>
      <c r="BJ1192" s="42">
        <f>COUNTIFS($T1192:$AX1192,"CO")</f>
        <v>0</v>
      </c>
      <c r="BK1192" s="42">
        <f t="shared" si="111"/>
        <v>0</v>
      </c>
      <c r="BL1192" s="42">
        <f t="shared" si="112"/>
        <v>0</v>
      </c>
      <c r="BM1192" s="42">
        <f t="shared" si="113"/>
        <v>1</v>
      </c>
      <c r="BN1192" s="42">
        <f>SUM(AY1192:BJ1192)+SUM(COUNTIFS(Q1192:AX1192,{"TERM","RESIGNED"}))</f>
        <v>30.5</v>
      </c>
      <c r="BO1192" s="1" t="s">
        <v>45</v>
      </c>
      <c r="BP1192" s="42" t="s">
        <v>1023</v>
      </c>
      <c r="BQ1192" s="34"/>
    </row>
    <row r="1193" spans="1:69" x14ac:dyDescent="0.25">
      <c r="A1193" s="32">
        <f t="shared" si="114"/>
        <v>1191</v>
      </c>
      <c r="B1193" s="1" t="s">
        <v>36</v>
      </c>
      <c r="C1193" s="1">
        <v>19397</v>
      </c>
      <c r="D1193" s="1">
        <v>19397</v>
      </c>
      <c r="E1193" s="1" t="s">
        <v>946</v>
      </c>
      <c r="F1193" s="34" t="s">
        <v>1444</v>
      </c>
      <c r="G1193" s="34" t="s">
        <v>123</v>
      </c>
      <c r="H1193" s="30">
        <v>45230</v>
      </c>
      <c r="I1193" s="30" t="s">
        <v>39</v>
      </c>
      <c r="J1193" s="30" t="s">
        <v>39</v>
      </c>
      <c r="K1193" s="42">
        <f t="shared" ca="1" si="109"/>
        <v>72</v>
      </c>
      <c r="L1193" s="44" t="str">
        <f t="shared" si="110"/>
        <v>Billable</v>
      </c>
      <c r="M1193" s="34" t="s">
        <v>124</v>
      </c>
      <c r="N1193" s="1" t="s">
        <v>41</v>
      </c>
      <c r="O1193" s="1" t="s">
        <v>42</v>
      </c>
      <c r="P1193" s="1"/>
      <c r="Q1193" s="1"/>
      <c r="R1193" s="1" t="s">
        <v>43</v>
      </c>
      <c r="S1193" s="33" t="s">
        <v>432</v>
      </c>
      <c r="T1193" s="47" t="s">
        <v>965</v>
      </c>
      <c r="U1193" s="47" t="s">
        <v>20</v>
      </c>
      <c r="V1193" s="47" t="s">
        <v>20</v>
      </c>
      <c r="W1193" s="47" t="s">
        <v>965</v>
      </c>
      <c r="X1193" s="47" t="s">
        <v>965</v>
      </c>
      <c r="Y1193" s="47" t="s">
        <v>965</v>
      </c>
      <c r="Z1193" s="47" t="s">
        <v>965</v>
      </c>
      <c r="AA1193" s="47" t="s">
        <v>965</v>
      </c>
      <c r="AB1193" s="47" t="s">
        <v>20</v>
      </c>
      <c r="AC1193" s="47" t="s">
        <v>20</v>
      </c>
      <c r="AD1193" s="47" t="s">
        <v>965</v>
      </c>
      <c r="AE1193" s="47" t="s">
        <v>965</v>
      </c>
      <c r="AF1193" s="47" t="s">
        <v>965</v>
      </c>
      <c r="AG1193" s="47" t="s">
        <v>965</v>
      </c>
      <c r="AH1193" s="47" t="s">
        <v>965</v>
      </c>
      <c r="AI1193" s="47" t="s">
        <v>20</v>
      </c>
      <c r="AJ1193" s="47" t="s">
        <v>20</v>
      </c>
      <c r="AK1193" s="47" t="s">
        <v>965</v>
      </c>
      <c r="AL1193" s="47" t="s">
        <v>965</v>
      </c>
      <c r="AM1193" s="47" t="s">
        <v>965</v>
      </c>
      <c r="AN1193" s="47" t="s">
        <v>965</v>
      </c>
      <c r="AO1193" s="47" t="s">
        <v>965</v>
      </c>
      <c r="AP1193" s="47" t="s">
        <v>20</v>
      </c>
      <c r="AQ1193" s="47" t="s">
        <v>20</v>
      </c>
      <c r="AR1193" s="47" t="s">
        <v>20</v>
      </c>
      <c r="AS1193" s="47" t="s">
        <v>965</v>
      </c>
      <c r="AT1193" s="47" t="s">
        <v>965</v>
      </c>
      <c r="AU1193" s="47" t="s">
        <v>965</v>
      </c>
      <c r="AV1193" s="47" t="s">
        <v>965</v>
      </c>
      <c r="AW1193" s="47" t="s">
        <v>20</v>
      </c>
      <c r="AX1193" s="47" t="s">
        <v>20</v>
      </c>
      <c r="AY1193" s="42">
        <f>COUNTIFS($T1193:$AX1193,"P")</f>
        <v>20</v>
      </c>
      <c r="AZ1193" s="42">
        <f>COUNTIFS($T1193:$AX1193,"HD")/2</f>
        <v>0</v>
      </c>
      <c r="BA1193" s="42">
        <f>COUNTIFS($T1193:$AX1193,"DO")</f>
        <v>11</v>
      </c>
      <c r="BB1193" s="1">
        <f>COUNTIFS($T1193:$AX1193,"UPL")</f>
        <v>0</v>
      </c>
      <c r="BC1193" s="42">
        <f>COUNTIFS($T1193:$AX1193,"LWP")</f>
        <v>0</v>
      </c>
      <c r="BD1193" s="42">
        <f>SUM(COUNTIFS($T1193:$AX1193,{"PAT","MAT"}))</f>
        <v>0</v>
      </c>
      <c r="BE1193" s="42">
        <f>COUNTIFS($T1193:$AX1193,"HO")</f>
        <v>0</v>
      </c>
      <c r="BF1193" s="42">
        <f>COUNTIFS($T1193:$AX1193,"NA")</f>
        <v>0</v>
      </c>
      <c r="BG1193" s="42">
        <f>COUNTIFS($T1193:$AX1193,"PL")</f>
        <v>0</v>
      </c>
      <c r="BH1193" s="42">
        <f>COUNTIFS($T1193:$AX1193,"CL")</f>
        <v>0</v>
      </c>
      <c r="BI1193" s="42">
        <f>COUNTIFS($T1193:$AX1193,"BL")</f>
        <v>0</v>
      </c>
      <c r="BJ1193" s="42">
        <f>COUNTIFS($T1193:$AX1193,"CO")</f>
        <v>0</v>
      </c>
      <c r="BK1193" s="42">
        <f t="shared" si="111"/>
        <v>0</v>
      </c>
      <c r="BL1193" s="42">
        <f t="shared" si="112"/>
        <v>1</v>
      </c>
      <c r="BM1193" s="42">
        <f t="shared" si="113"/>
        <v>1</v>
      </c>
      <c r="BN1193" s="42">
        <f>SUM(AY1193:BJ1193)+SUM(COUNTIFS(Q1193:AX1193,{"TERM","RESIGNED"}))</f>
        <v>31</v>
      </c>
      <c r="BO1193" s="1" t="s">
        <v>45</v>
      </c>
      <c r="BP1193" s="42" t="s">
        <v>1023</v>
      </c>
      <c r="BQ1193" s="34"/>
    </row>
    <row r="1194" spans="1:69" x14ac:dyDescent="0.25">
      <c r="A1194" s="32">
        <f t="shared" si="114"/>
        <v>1192</v>
      </c>
      <c r="B1194" s="1" t="s">
        <v>36</v>
      </c>
      <c r="C1194" s="1">
        <v>19398</v>
      </c>
      <c r="D1194" s="1">
        <v>19398</v>
      </c>
      <c r="E1194" s="1" t="s">
        <v>946</v>
      </c>
      <c r="F1194" s="34" t="s">
        <v>1445</v>
      </c>
      <c r="G1194" s="34" t="s">
        <v>123</v>
      </c>
      <c r="H1194" s="30">
        <v>45230</v>
      </c>
      <c r="I1194" s="30" t="s">
        <v>39</v>
      </c>
      <c r="J1194" s="30" t="s">
        <v>39</v>
      </c>
      <c r="K1194" s="42">
        <f t="shared" ca="1" si="109"/>
        <v>72</v>
      </c>
      <c r="L1194" s="44" t="str">
        <f t="shared" si="110"/>
        <v>Billable</v>
      </c>
      <c r="M1194" s="34" t="s">
        <v>124</v>
      </c>
      <c r="N1194" s="1" t="s">
        <v>41</v>
      </c>
      <c r="O1194" s="1" t="s">
        <v>42</v>
      </c>
      <c r="P1194" s="1"/>
      <c r="Q1194" s="1"/>
      <c r="R1194" s="1" t="s">
        <v>43</v>
      </c>
      <c r="S1194" s="33" t="s">
        <v>418</v>
      </c>
      <c r="T1194" s="47" t="s">
        <v>965</v>
      </c>
      <c r="U1194" s="47" t="s">
        <v>20</v>
      </c>
      <c r="V1194" s="47" t="s">
        <v>20</v>
      </c>
      <c r="W1194" s="47" t="s">
        <v>965</v>
      </c>
      <c r="X1194" s="47" t="s">
        <v>965</v>
      </c>
      <c r="Y1194" s="47" t="s">
        <v>965</v>
      </c>
      <c r="Z1194" s="47" t="s">
        <v>965</v>
      </c>
      <c r="AA1194" s="47" t="s">
        <v>965</v>
      </c>
      <c r="AB1194" s="47" t="s">
        <v>20</v>
      </c>
      <c r="AC1194" s="47" t="s">
        <v>20</v>
      </c>
      <c r="AD1194" s="47" t="s">
        <v>965</v>
      </c>
      <c r="AE1194" s="47" t="s">
        <v>965</v>
      </c>
      <c r="AF1194" s="47" t="s">
        <v>22</v>
      </c>
      <c r="AG1194" s="47" t="s">
        <v>965</v>
      </c>
      <c r="AH1194" s="47" t="s">
        <v>965</v>
      </c>
      <c r="AI1194" s="47" t="s">
        <v>20</v>
      </c>
      <c r="AJ1194" s="47" t="s">
        <v>20</v>
      </c>
      <c r="AK1194" s="47" t="s">
        <v>965</v>
      </c>
      <c r="AL1194" s="47" t="s">
        <v>965</v>
      </c>
      <c r="AM1194" s="47" t="s">
        <v>965</v>
      </c>
      <c r="AN1194" s="47" t="s">
        <v>965</v>
      </c>
      <c r="AO1194" s="47" t="s">
        <v>965</v>
      </c>
      <c r="AP1194" s="47" t="s">
        <v>20</v>
      </c>
      <c r="AQ1194" s="47" t="s">
        <v>20</v>
      </c>
      <c r="AR1194" s="47" t="s">
        <v>20</v>
      </c>
      <c r="AS1194" s="47" t="s">
        <v>965</v>
      </c>
      <c r="AT1194" s="47" t="s">
        <v>965</v>
      </c>
      <c r="AU1194" s="47" t="s">
        <v>965</v>
      </c>
      <c r="AV1194" s="47" t="s">
        <v>965</v>
      </c>
      <c r="AW1194" s="47" t="s">
        <v>20</v>
      </c>
      <c r="AX1194" s="47" t="s">
        <v>20</v>
      </c>
      <c r="AY1194" s="42">
        <f>COUNTIFS($T1194:$AX1194,"P")</f>
        <v>19</v>
      </c>
      <c r="AZ1194" s="42">
        <f>COUNTIFS($T1194:$AX1194,"HD")/2</f>
        <v>0</v>
      </c>
      <c r="BA1194" s="42">
        <f>COUNTIFS($T1194:$AX1194,"DO")</f>
        <v>11</v>
      </c>
      <c r="BB1194" s="1">
        <f>COUNTIFS($T1194:$AX1194,"UPL")</f>
        <v>0</v>
      </c>
      <c r="BC1194" s="42">
        <f>COUNTIFS($T1194:$AX1194,"LWP")</f>
        <v>1</v>
      </c>
      <c r="BD1194" s="42">
        <f>SUM(COUNTIFS($T1194:$AX1194,{"PAT","MAT"}))</f>
        <v>0</v>
      </c>
      <c r="BE1194" s="42">
        <f>COUNTIFS($T1194:$AX1194,"HO")</f>
        <v>0</v>
      </c>
      <c r="BF1194" s="42">
        <f>COUNTIFS($T1194:$AX1194,"NA")</f>
        <v>0</v>
      </c>
      <c r="BG1194" s="42">
        <f>COUNTIFS($T1194:$AX1194,"PL")</f>
        <v>0</v>
      </c>
      <c r="BH1194" s="42">
        <f>COUNTIFS($T1194:$AX1194,"CL")</f>
        <v>0</v>
      </c>
      <c r="BI1194" s="42">
        <f>COUNTIFS($T1194:$AX1194,"BL")</f>
        <v>0</v>
      </c>
      <c r="BJ1194" s="42">
        <f>COUNTIFS($T1194:$AX1194,"CO")</f>
        <v>0</v>
      </c>
      <c r="BK1194" s="42">
        <f t="shared" si="111"/>
        <v>0</v>
      </c>
      <c r="BL1194" s="42">
        <f t="shared" si="112"/>
        <v>1</v>
      </c>
      <c r="BM1194" s="42">
        <f t="shared" si="113"/>
        <v>1</v>
      </c>
      <c r="BN1194" s="42">
        <f>SUM(AY1194:BJ1194)+SUM(COUNTIFS(Q1194:AX1194,{"TERM","RESIGNED"}))</f>
        <v>31</v>
      </c>
      <c r="BO1194" s="1" t="s">
        <v>45</v>
      </c>
      <c r="BP1194" s="42" t="s">
        <v>1023</v>
      </c>
      <c r="BQ1194" s="34"/>
    </row>
    <row r="1195" spans="1:69" x14ac:dyDescent="0.25">
      <c r="A1195" s="32">
        <f t="shared" si="114"/>
        <v>1193</v>
      </c>
      <c r="B1195" s="1" t="s">
        <v>36</v>
      </c>
      <c r="C1195" s="1">
        <v>19401</v>
      </c>
      <c r="D1195" s="1">
        <v>19401</v>
      </c>
      <c r="E1195" s="1" t="s">
        <v>946</v>
      </c>
      <c r="F1195" s="34" t="s">
        <v>1446</v>
      </c>
      <c r="G1195" s="34" t="s">
        <v>123</v>
      </c>
      <c r="H1195" s="30">
        <v>45230</v>
      </c>
      <c r="I1195" s="30" t="s">
        <v>39</v>
      </c>
      <c r="J1195" s="30" t="s">
        <v>39</v>
      </c>
      <c r="K1195" s="42">
        <f t="shared" ca="1" si="109"/>
        <v>72</v>
      </c>
      <c r="L1195" s="44" t="str">
        <f t="shared" si="110"/>
        <v>Billable</v>
      </c>
      <c r="M1195" s="34" t="s">
        <v>124</v>
      </c>
      <c r="N1195" s="1" t="s">
        <v>41</v>
      </c>
      <c r="O1195" s="1" t="s">
        <v>42</v>
      </c>
      <c r="P1195" s="1"/>
      <c r="Q1195" s="1"/>
      <c r="R1195" s="1" t="s">
        <v>43</v>
      </c>
      <c r="S1195" s="33" t="s">
        <v>432</v>
      </c>
      <c r="T1195" s="47" t="s">
        <v>965</v>
      </c>
      <c r="U1195" s="47" t="s">
        <v>20</v>
      </c>
      <c r="V1195" s="47" t="s">
        <v>20</v>
      </c>
      <c r="W1195" s="47" t="s">
        <v>965</v>
      </c>
      <c r="X1195" s="47" t="s">
        <v>965</v>
      </c>
      <c r="Y1195" s="47" t="s">
        <v>965</v>
      </c>
      <c r="Z1195" s="47" t="s">
        <v>965</v>
      </c>
      <c r="AA1195" s="47" t="s">
        <v>965</v>
      </c>
      <c r="AB1195" s="47" t="s">
        <v>20</v>
      </c>
      <c r="AC1195" s="47" t="s">
        <v>20</v>
      </c>
      <c r="AD1195" s="47" t="s">
        <v>965</v>
      </c>
      <c r="AE1195" s="47" t="s">
        <v>966</v>
      </c>
      <c r="AF1195" s="47" t="s">
        <v>965</v>
      </c>
      <c r="AG1195" s="47" t="s">
        <v>965</v>
      </c>
      <c r="AH1195" s="47" t="s">
        <v>965</v>
      </c>
      <c r="AI1195" s="47" t="s">
        <v>20</v>
      </c>
      <c r="AJ1195" s="47" t="s">
        <v>20</v>
      </c>
      <c r="AK1195" s="47" t="s">
        <v>965</v>
      </c>
      <c r="AL1195" s="47" t="s">
        <v>965</v>
      </c>
      <c r="AM1195" s="47" t="s">
        <v>965</v>
      </c>
      <c r="AN1195" s="47" t="s">
        <v>965</v>
      </c>
      <c r="AO1195" s="47" t="s">
        <v>965</v>
      </c>
      <c r="AP1195" s="47" t="s">
        <v>20</v>
      </c>
      <c r="AQ1195" s="47" t="s">
        <v>20</v>
      </c>
      <c r="AR1195" s="47" t="s">
        <v>20</v>
      </c>
      <c r="AS1195" s="47" t="s">
        <v>965</v>
      </c>
      <c r="AT1195" s="47" t="s">
        <v>965</v>
      </c>
      <c r="AU1195" s="47" t="s">
        <v>22</v>
      </c>
      <c r="AV1195" s="47" t="s">
        <v>22</v>
      </c>
      <c r="AW1195" s="47" t="s">
        <v>20</v>
      </c>
      <c r="AX1195" s="47" t="s">
        <v>20</v>
      </c>
      <c r="AY1195" s="42">
        <f>COUNTIFS($T1195:$AX1195,"P")</f>
        <v>17</v>
      </c>
      <c r="AZ1195" s="42">
        <f>COUNTIFS($T1195:$AX1195,"HD")/2</f>
        <v>0.5</v>
      </c>
      <c r="BA1195" s="42">
        <f>COUNTIFS($T1195:$AX1195,"DO")</f>
        <v>11</v>
      </c>
      <c r="BB1195" s="1">
        <f>COUNTIFS($T1195:$AX1195,"UPL")</f>
        <v>0</v>
      </c>
      <c r="BC1195" s="42">
        <f>COUNTIFS($T1195:$AX1195,"LWP")</f>
        <v>2</v>
      </c>
      <c r="BD1195" s="42">
        <f>SUM(COUNTIFS($T1195:$AX1195,{"PAT","MAT"}))</f>
        <v>0</v>
      </c>
      <c r="BE1195" s="42">
        <f>COUNTIFS($T1195:$AX1195,"HO")</f>
        <v>0</v>
      </c>
      <c r="BF1195" s="42">
        <f>COUNTIFS($T1195:$AX1195,"NA")</f>
        <v>0</v>
      </c>
      <c r="BG1195" s="42">
        <f>COUNTIFS($T1195:$AX1195,"PL")</f>
        <v>0</v>
      </c>
      <c r="BH1195" s="42">
        <f>COUNTIFS($T1195:$AX1195,"CL")</f>
        <v>0</v>
      </c>
      <c r="BI1195" s="42">
        <f>COUNTIFS($T1195:$AX1195,"BL")</f>
        <v>0</v>
      </c>
      <c r="BJ1195" s="42">
        <f>COUNTIFS($T1195:$AX1195,"CO")</f>
        <v>0</v>
      </c>
      <c r="BK1195" s="42">
        <f t="shared" si="111"/>
        <v>0</v>
      </c>
      <c r="BL1195" s="42">
        <f t="shared" si="112"/>
        <v>1</v>
      </c>
      <c r="BM1195" s="42">
        <f t="shared" si="113"/>
        <v>1</v>
      </c>
      <c r="BN1195" s="42">
        <f>SUM(AY1195:BJ1195)+SUM(COUNTIFS(Q1195:AX1195,{"TERM","RESIGNED"}))</f>
        <v>30.5</v>
      </c>
      <c r="BO1195" s="1" t="s">
        <v>45</v>
      </c>
      <c r="BP1195" s="42" t="s">
        <v>1023</v>
      </c>
      <c r="BQ1195" s="34"/>
    </row>
    <row r="1196" spans="1:69" x14ac:dyDescent="0.25">
      <c r="A1196" s="32">
        <f t="shared" si="114"/>
        <v>1194</v>
      </c>
      <c r="B1196" s="1" t="s">
        <v>172</v>
      </c>
      <c r="C1196" s="1">
        <v>105971</v>
      </c>
      <c r="D1196" s="1">
        <v>105971</v>
      </c>
      <c r="E1196" s="1" t="s">
        <v>946</v>
      </c>
      <c r="F1196" s="34" t="s">
        <v>1540</v>
      </c>
      <c r="G1196" s="34" t="s">
        <v>1138</v>
      </c>
      <c r="H1196" s="30">
        <v>45231</v>
      </c>
      <c r="I1196" s="30" t="s">
        <v>39</v>
      </c>
      <c r="J1196" s="30" t="s">
        <v>39</v>
      </c>
      <c r="K1196" s="42">
        <f t="shared" ca="1" si="109"/>
        <v>71</v>
      </c>
      <c r="L1196" s="44" t="str">
        <f t="shared" si="110"/>
        <v>Non Billable</v>
      </c>
      <c r="M1196" s="34" t="s">
        <v>1083</v>
      </c>
      <c r="N1196" s="1" t="s">
        <v>41</v>
      </c>
      <c r="O1196" s="1" t="s">
        <v>42</v>
      </c>
      <c r="P1196" s="1"/>
      <c r="Q1196" s="1"/>
      <c r="R1196" s="1" t="s">
        <v>43</v>
      </c>
      <c r="S1196" s="33" t="s">
        <v>212</v>
      </c>
      <c r="T1196" s="47" t="s">
        <v>965</v>
      </c>
      <c r="U1196" s="47" t="s">
        <v>20</v>
      </c>
      <c r="V1196" s="47" t="s">
        <v>20</v>
      </c>
      <c r="W1196" s="47" t="s">
        <v>965</v>
      </c>
      <c r="X1196" s="47" t="s">
        <v>965</v>
      </c>
      <c r="Y1196" s="47" t="s">
        <v>965</v>
      </c>
      <c r="Z1196" s="47" t="s">
        <v>965</v>
      </c>
      <c r="AA1196" s="47" t="s">
        <v>965</v>
      </c>
      <c r="AB1196" s="47" t="s">
        <v>20</v>
      </c>
      <c r="AC1196" s="47" t="s">
        <v>20</v>
      </c>
      <c r="AD1196" s="47" t="s">
        <v>965</v>
      </c>
      <c r="AE1196" s="47" t="s">
        <v>22</v>
      </c>
      <c r="AF1196" s="47" t="s">
        <v>965</v>
      </c>
      <c r="AG1196" s="47" t="s">
        <v>965</v>
      </c>
      <c r="AH1196" s="47" t="s">
        <v>965</v>
      </c>
      <c r="AI1196" s="47" t="s">
        <v>20</v>
      </c>
      <c r="AJ1196" s="47" t="s">
        <v>20</v>
      </c>
      <c r="AK1196" s="47" t="s">
        <v>965</v>
      </c>
      <c r="AL1196" s="47" t="s">
        <v>965</v>
      </c>
      <c r="AM1196" s="47" t="s">
        <v>965</v>
      </c>
      <c r="AN1196" s="47" t="s">
        <v>965</v>
      </c>
      <c r="AO1196" s="47" t="s">
        <v>965</v>
      </c>
      <c r="AP1196" s="47" t="s">
        <v>20</v>
      </c>
      <c r="AQ1196" s="47" t="s">
        <v>20</v>
      </c>
      <c r="AR1196" s="47" t="s">
        <v>20</v>
      </c>
      <c r="AS1196" s="47" t="s">
        <v>965</v>
      </c>
      <c r="AT1196" s="47" t="s">
        <v>965</v>
      </c>
      <c r="AU1196" s="47" t="s">
        <v>965</v>
      </c>
      <c r="AV1196" s="47" t="s">
        <v>965</v>
      </c>
      <c r="AW1196" s="47" t="s">
        <v>20</v>
      </c>
      <c r="AX1196" s="47" t="s">
        <v>20</v>
      </c>
      <c r="AY1196" s="42">
        <f>COUNTIFS($T1196:$AX1196,"P")</f>
        <v>19</v>
      </c>
      <c r="AZ1196" s="42">
        <f>COUNTIFS($T1196:$AX1196,"HD")/2</f>
        <v>0</v>
      </c>
      <c r="BA1196" s="42">
        <f>COUNTIFS($T1196:$AX1196,"DO")</f>
        <v>11</v>
      </c>
      <c r="BB1196" s="1">
        <f>COUNTIFS($T1196:$AX1196,"UPL")</f>
        <v>0</v>
      </c>
      <c r="BC1196" s="42">
        <f>COUNTIFS($T1196:$AX1196,"LWP")</f>
        <v>1</v>
      </c>
      <c r="BD1196" s="42">
        <f>SUM(COUNTIFS($T1196:$AX1196,{"PAT","MAT"}))</f>
        <v>0</v>
      </c>
      <c r="BE1196" s="42">
        <f>COUNTIFS($T1196:$AX1196,"HO")</f>
        <v>0</v>
      </c>
      <c r="BF1196" s="42">
        <f>COUNTIFS($T1196:$AX1196,"NA")</f>
        <v>0</v>
      </c>
      <c r="BG1196" s="42">
        <f>COUNTIFS($T1196:$AX1196,"PL")</f>
        <v>0</v>
      </c>
      <c r="BH1196" s="42">
        <f>COUNTIFS($T1196:$AX1196,"CL")</f>
        <v>0</v>
      </c>
      <c r="BI1196" s="42">
        <f>COUNTIFS($T1196:$AX1196,"BL")</f>
        <v>0</v>
      </c>
      <c r="BJ1196" s="42">
        <f>COUNTIFS($T1196:$AX1196,"CO")</f>
        <v>0</v>
      </c>
      <c r="BK1196" s="42">
        <f t="shared" si="111"/>
        <v>0</v>
      </c>
      <c r="BL1196" s="42">
        <f t="shared" si="112"/>
        <v>1</v>
      </c>
      <c r="BM1196" s="42">
        <f t="shared" si="113"/>
        <v>1</v>
      </c>
      <c r="BN1196" s="42">
        <f>SUM(AY1196:BJ1196)+SUM(COUNTIFS(Q1196:AX1196,{"TERM","RESIGNED"}))</f>
        <v>31</v>
      </c>
      <c r="BO1196" s="1" t="s">
        <v>45</v>
      </c>
      <c r="BP1196" s="42" t="s">
        <v>1023</v>
      </c>
      <c r="BQ1196" s="34"/>
    </row>
    <row r="1197" spans="1:69" x14ac:dyDescent="0.25">
      <c r="A1197" s="32">
        <f t="shared" si="114"/>
        <v>1195</v>
      </c>
      <c r="B1197" s="1" t="s">
        <v>36</v>
      </c>
      <c r="C1197" s="1">
        <v>19408</v>
      </c>
      <c r="D1197" s="1">
        <v>19408</v>
      </c>
      <c r="E1197" s="1" t="s">
        <v>946</v>
      </c>
      <c r="F1197" s="34" t="s">
        <v>1448</v>
      </c>
      <c r="G1197" s="34" t="s">
        <v>123</v>
      </c>
      <c r="H1197" s="30">
        <v>45233</v>
      </c>
      <c r="I1197" s="30" t="s">
        <v>39</v>
      </c>
      <c r="J1197" s="30" t="s">
        <v>39</v>
      </c>
      <c r="K1197" s="42">
        <f t="shared" ca="1" si="109"/>
        <v>69</v>
      </c>
      <c r="L1197" s="44" t="str">
        <f t="shared" si="110"/>
        <v>Billable</v>
      </c>
      <c r="M1197" s="34" t="s">
        <v>124</v>
      </c>
      <c r="N1197" s="1" t="s">
        <v>41</v>
      </c>
      <c r="O1197" s="1" t="s">
        <v>42</v>
      </c>
      <c r="P1197" s="1"/>
      <c r="Q1197" s="1"/>
      <c r="R1197" s="1" t="s">
        <v>43</v>
      </c>
      <c r="S1197" s="33" t="s">
        <v>196</v>
      </c>
      <c r="T1197" s="47" t="s">
        <v>965</v>
      </c>
      <c r="U1197" s="47" t="s">
        <v>20</v>
      </c>
      <c r="V1197" s="47" t="s">
        <v>20</v>
      </c>
      <c r="W1197" s="47" t="s">
        <v>965</v>
      </c>
      <c r="X1197" s="47" t="s">
        <v>965</v>
      </c>
      <c r="Y1197" s="47" t="s">
        <v>965</v>
      </c>
      <c r="Z1197" s="47" t="s">
        <v>965</v>
      </c>
      <c r="AA1197" s="47" t="s">
        <v>965</v>
      </c>
      <c r="AB1197" s="47" t="s">
        <v>20</v>
      </c>
      <c r="AC1197" s="47" t="s">
        <v>20</v>
      </c>
      <c r="AD1197" s="47" t="s">
        <v>22</v>
      </c>
      <c r="AE1197" s="47" t="s">
        <v>965</v>
      </c>
      <c r="AF1197" s="47" t="s">
        <v>965</v>
      </c>
      <c r="AG1197" s="47" t="s">
        <v>965</v>
      </c>
      <c r="AH1197" s="47" t="s">
        <v>965</v>
      </c>
      <c r="AI1197" s="47" t="s">
        <v>20</v>
      </c>
      <c r="AJ1197" s="47" t="s">
        <v>20</v>
      </c>
      <c r="AK1197" s="47" t="s">
        <v>965</v>
      </c>
      <c r="AL1197" s="47" t="s">
        <v>965</v>
      </c>
      <c r="AM1197" s="47" t="s">
        <v>965</v>
      </c>
      <c r="AN1197" s="47" t="s">
        <v>965</v>
      </c>
      <c r="AO1197" s="47" t="s">
        <v>965</v>
      </c>
      <c r="AP1197" s="47" t="s">
        <v>20</v>
      </c>
      <c r="AQ1197" s="47" t="s">
        <v>20</v>
      </c>
      <c r="AR1197" s="47" t="s">
        <v>20</v>
      </c>
      <c r="AS1197" s="47" t="s">
        <v>965</v>
      </c>
      <c r="AT1197" s="47" t="s">
        <v>965</v>
      </c>
      <c r="AU1197" s="47" t="s">
        <v>965</v>
      </c>
      <c r="AV1197" s="47" t="s">
        <v>965</v>
      </c>
      <c r="AW1197" s="47" t="s">
        <v>20</v>
      </c>
      <c r="AX1197" s="47" t="s">
        <v>20</v>
      </c>
      <c r="AY1197" s="42">
        <f>COUNTIFS($T1197:$AX1197,"P")</f>
        <v>19</v>
      </c>
      <c r="AZ1197" s="42">
        <f>COUNTIFS($T1197:$AX1197,"HD")/2</f>
        <v>0</v>
      </c>
      <c r="BA1197" s="42">
        <f>COUNTIFS($T1197:$AX1197,"DO")</f>
        <v>11</v>
      </c>
      <c r="BB1197" s="1">
        <f>COUNTIFS($T1197:$AX1197,"UPL")</f>
        <v>0</v>
      </c>
      <c r="BC1197" s="42">
        <f>COUNTIFS($T1197:$AX1197,"LWP")</f>
        <v>1</v>
      </c>
      <c r="BD1197" s="42">
        <f>SUM(COUNTIFS($T1197:$AX1197,{"PAT","MAT"}))</f>
        <v>0</v>
      </c>
      <c r="BE1197" s="42">
        <f>COUNTIFS($T1197:$AX1197,"HO")</f>
        <v>0</v>
      </c>
      <c r="BF1197" s="42">
        <f>COUNTIFS($T1197:$AX1197,"NA")</f>
        <v>0</v>
      </c>
      <c r="BG1197" s="42">
        <f>COUNTIFS($T1197:$AX1197,"PL")</f>
        <v>0</v>
      </c>
      <c r="BH1197" s="42">
        <f>COUNTIFS($T1197:$AX1197,"CL")</f>
        <v>0</v>
      </c>
      <c r="BI1197" s="42">
        <f>COUNTIFS($T1197:$AX1197,"BL")</f>
        <v>0</v>
      </c>
      <c r="BJ1197" s="42">
        <f>COUNTIFS($T1197:$AX1197,"CO")</f>
        <v>0</v>
      </c>
      <c r="BK1197" s="42">
        <f t="shared" si="111"/>
        <v>0</v>
      </c>
      <c r="BL1197" s="42">
        <f t="shared" si="112"/>
        <v>1</v>
      </c>
      <c r="BM1197" s="42">
        <f t="shared" si="113"/>
        <v>1</v>
      </c>
      <c r="BN1197" s="42">
        <f>SUM(AY1197:BJ1197)+SUM(COUNTIFS(Q1197:AX1197,{"TERM","RESIGNED"}))</f>
        <v>31</v>
      </c>
      <c r="BO1197" s="1" t="s">
        <v>45</v>
      </c>
      <c r="BP1197" s="42" t="s">
        <v>1018</v>
      </c>
      <c r="BQ1197" s="34"/>
    </row>
    <row r="1198" spans="1:69" x14ac:dyDescent="0.25">
      <c r="A1198" s="32">
        <f t="shared" si="114"/>
        <v>1196</v>
      </c>
      <c r="B1198" s="1" t="s">
        <v>36</v>
      </c>
      <c r="C1198" s="1">
        <v>19414</v>
      </c>
      <c r="D1198" s="1">
        <v>19414</v>
      </c>
      <c r="E1198" s="1" t="s">
        <v>946</v>
      </c>
      <c r="F1198" s="34" t="s">
        <v>1451</v>
      </c>
      <c r="G1198" s="34" t="s">
        <v>123</v>
      </c>
      <c r="H1198" s="30">
        <v>45233</v>
      </c>
      <c r="I1198" s="30" t="s">
        <v>39</v>
      </c>
      <c r="J1198" s="30" t="s">
        <v>39</v>
      </c>
      <c r="K1198" s="42">
        <f t="shared" ca="1" si="109"/>
        <v>69</v>
      </c>
      <c r="L1198" s="44" t="str">
        <f t="shared" si="110"/>
        <v>Billable</v>
      </c>
      <c r="M1198" s="34" t="s">
        <v>124</v>
      </c>
      <c r="N1198" s="1" t="s">
        <v>41</v>
      </c>
      <c r="O1198" s="1" t="s">
        <v>42</v>
      </c>
      <c r="P1198" s="1"/>
      <c r="Q1198" s="1"/>
      <c r="R1198" s="1" t="s">
        <v>43</v>
      </c>
      <c r="S1198" s="33" t="s">
        <v>167</v>
      </c>
      <c r="T1198" s="47" t="s">
        <v>22</v>
      </c>
      <c r="U1198" s="47" t="s">
        <v>20</v>
      </c>
      <c r="V1198" s="47" t="s">
        <v>20</v>
      </c>
      <c r="W1198" s="47" t="s">
        <v>965</v>
      </c>
      <c r="X1198" s="47" t="s">
        <v>965</v>
      </c>
      <c r="Y1198" s="47" t="s">
        <v>965</v>
      </c>
      <c r="Z1198" s="47" t="s">
        <v>965</v>
      </c>
      <c r="AA1198" s="47" t="s">
        <v>966</v>
      </c>
      <c r="AB1198" s="47" t="s">
        <v>20</v>
      </c>
      <c r="AC1198" s="47" t="s">
        <v>20</v>
      </c>
      <c r="AD1198" s="47" t="s">
        <v>965</v>
      </c>
      <c r="AE1198" s="47" t="s">
        <v>965</v>
      </c>
      <c r="AF1198" s="47" t="s">
        <v>965</v>
      </c>
      <c r="AG1198" s="47" t="s">
        <v>965</v>
      </c>
      <c r="AH1198" s="47" t="s">
        <v>965</v>
      </c>
      <c r="AI1198" s="47" t="s">
        <v>20</v>
      </c>
      <c r="AJ1198" s="47" t="s">
        <v>20</v>
      </c>
      <c r="AK1198" s="47" t="s">
        <v>965</v>
      </c>
      <c r="AL1198" s="47" t="s">
        <v>965</v>
      </c>
      <c r="AM1198" s="47" t="s">
        <v>965</v>
      </c>
      <c r="AN1198" s="47" t="s">
        <v>965</v>
      </c>
      <c r="AO1198" s="47" t="s">
        <v>965</v>
      </c>
      <c r="AP1198" s="47" t="s">
        <v>20</v>
      </c>
      <c r="AQ1198" s="47" t="s">
        <v>20</v>
      </c>
      <c r="AR1198" s="47" t="s">
        <v>20</v>
      </c>
      <c r="AS1198" s="47" t="s">
        <v>965</v>
      </c>
      <c r="AT1198" s="47" t="s">
        <v>965</v>
      </c>
      <c r="AU1198" s="47" t="s">
        <v>965</v>
      </c>
      <c r="AV1198" s="47" t="s">
        <v>965</v>
      </c>
      <c r="AW1198" s="47" t="s">
        <v>20</v>
      </c>
      <c r="AX1198" s="47" t="s">
        <v>20</v>
      </c>
      <c r="AY1198" s="42">
        <f>COUNTIFS($T1198:$AX1198,"P")</f>
        <v>18</v>
      </c>
      <c r="AZ1198" s="42">
        <f>COUNTIFS($T1198:$AX1198,"HD")/2</f>
        <v>0.5</v>
      </c>
      <c r="BA1198" s="42">
        <f>COUNTIFS($T1198:$AX1198,"DO")</f>
        <v>11</v>
      </c>
      <c r="BB1198" s="1">
        <f>COUNTIFS($T1198:$AX1198,"UPL")</f>
        <v>0</v>
      </c>
      <c r="BC1198" s="42">
        <f>COUNTIFS($T1198:$AX1198,"LWP")</f>
        <v>1</v>
      </c>
      <c r="BD1198" s="42">
        <f>SUM(COUNTIFS($T1198:$AX1198,{"PAT","MAT"}))</f>
        <v>0</v>
      </c>
      <c r="BE1198" s="42">
        <f>COUNTIFS($T1198:$AX1198,"HO")</f>
        <v>0</v>
      </c>
      <c r="BF1198" s="42">
        <f>COUNTIFS($T1198:$AX1198,"NA")</f>
        <v>0</v>
      </c>
      <c r="BG1198" s="42">
        <f>COUNTIFS($T1198:$AX1198,"PL")</f>
        <v>0</v>
      </c>
      <c r="BH1198" s="42">
        <f>COUNTIFS($T1198:$AX1198,"CL")</f>
        <v>0</v>
      </c>
      <c r="BI1198" s="42">
        <f>COUNTIFS($T1198:$AX1198,"BL")</f>
        <v>0</v>
      </c>
      <c r="BJ1198" s="42">
        <f>COUNTIFS($T1198:$AX1198,"CO")</f>
        <v>0</v>
      </c>
      <c r="BK1198" s="42">
        <f t="shared" si="111"/>
        <v>0</v>
      </c>
      <c r="BL1198" s="42">
        <f t="shared" si="112"/>
        <v>1</v>
      </c>
      <c r="BM1198" s="42">
        <f t="shared" si="113"/>
        <v>1</v>
      </c>
      <c r="BN1198" s="42">
        <f>SUM(AY1198:BJ1198)+SUM(COUNTIFS(Q1198:AX1198,{"TERM","RESIGNED"}))</f>
        <v>30.5</v>
      </c>
      <c r="BO1198" s="1" t="s">
        <v>45</v>
      </c>
      <c r="BP1198" s="42" t="s">
        <v>1018</v>
      </c>
      <c r="BQ1198" s="34"/>
    </row>
    <row r="1199" spans="1:69" x14ac:dyDescent="0.25">
      <c r="A1199" s="32">
        <f t="shared" si="114"/>
        <v>1197</v>
      </c>
      <c r="B1199" s="1" t="s">
        <v>36</v>
      </c>
      <c r="C1199" s="1">
        <v>19416</v>
      </c>
      <c r="D1199" s="1">
        <v>19416</v>
      </c>
      <c r="E1199" s="1" t="s">
        <v>946</v>
      </c>
      <c r="F1199" s="34" t="s">
        <v>1452</v>
      </c>
      <c r="G1199" s="34" t="s">
        <v>123</v>
      </c>
      <c r="H1199" s="30">
        <v>45233</v>
      </c>
      <c r="I1199" s="30" t="s">
        <v>39</v>
      </c>
      <c r="J1199" s="30" t="s">
        <v>39</v>
      </c>
      <c r="K1199" s="42">
        <f t="shared" ca="1" si="109"/>
        <v>69</v>
      </c>
      <c r="L1199" s="44" t="str">
        <f t="shared" si="110"/>
        <v>Billable</v>
      </c>
      <c r="M1199" s="34" t="s">
        <v>124</v>
      </c>
      <c r="N1199" s="1" t="s">
        <v>41</v>
      </c>
      <c r="O1199" s="1" t="s">
        <v>42</v>
      </c>
      <c r="P1199" s="1"/>
      <c r="Q1199" s="1"/>
      <c r="R1199" s="1" t="s">
        <v>43</v>
      </c>
      <c r="S1199" s="33" t="s">
        <v>196</v>
      </c>
      <c r="T1199" s="47" t="s">
        <v>965</v>
      </c>
      <c r="U1199" s="47" t="s">
        <v>20</v>
      </c>
      <c r="V1199" s="47" t="s">
        <v>20</v>
      </c>
      <c r="W1199" s="47" t="s">
        <v>965</v>
      </c>
      <c r="X1199" s="47" t="s">
        <v>965</v>
      </c>
      <c r="Y1199" s="47" t="s">
        <v>965</v>
      </c>
      <c r="Z1199" s="47" t="s">
        <v>965</v>
      </c>
      <c r="AA1199" s="47" t="s">
        <v>965</v>
      </c>
      <c r="AB1199" s="47" t="s">
        <v>20</v>
      </c>
      <c r="AC1199" s="47" t="s">
        <v>20</v>
      </c>
      <c r="AD1199" s="47" t="s">
        <v>965</v>
      </c>
      <c r="AE1199" s="47" t="s">
        <v>965</v>
      </c>
      <c r="AF1199" s="47" t="s">
        <v>965</v>
      </c>
      <c r="AG1199" s="47" t="s">
        <v>965</v>
      </c>
      <c r="AH1199" s="47" t="s">
        <v>965</v>
      </c>
      <c r="AI1199" s="47" t="s">
        <v>20</v>
      </c>
      <c r="AJ1199" s="47" t="s">
        <v>20</v>
      </c>
      <c r="AK1199" s="47" t="s">
        <v>965</v>
      </c>
      <c r="AL1199" s="47" t="s">
        <v>965</v>
      </c>
      <c r="AM1199" s="47" t="s">
        <v>965</v>
      </c>
      <c r="AN1199" s="47" t="s">
        <v>965</v>
      </c>
      <c r="AO1199" s="47" t="s">
        <v>965</v>
      </c>
      <c r="AP1199" s="47" t="s">
        <v>20</v>
      </c>
      <c r="AQ1199" s="47" t="s">
        <v>20</v>
      </c>
      <c r="AR1199" s="47" t="s">
        <v>20</v>
      </c>
      <c r="AS1199" s="47" t="s">
        <v>22</v>
      </c>
      <c r="AT1199" s="47" t="s">
        <v>965</v>
      </c>
      <c r="AU1199" s="47" t="s">
        <v>965</v>
      </c>
      <c r="AV1199" s="47" t="s">
        <v>965</v>
      </c>
      <c r="AW1199" s="47" t="s">
        <v>20</v>
      </c>
      <c r="AX1199" s="47" t="s">
        <v>20</v>
      </c>
      <c r="AY1199" s="42">
        <f>COUNTIFS($T1199:$AX1199,"P")</f>
        <v>19</v>
      </c>
      <c r="AZ1199" s="42">
        <f>COUNTIFS($T1199:$AX1199,"HD")/2</f>
        <v>0</v>
      </c>
      <c r="BA1199" s="42">
        <f>COUNTIFS($T1199:$AX1199,"DO")</f>
        <v>11</v>
      </c>
      <c r="BB1199" s="1">
        <f>COUNTIFS($T1199:$AX1199,"UPL")</f>
        <v>0</v>
      </c>
      <c r="BC1199" s="42">
        <f>COUNTIFS($T1199:$AX1199,"LWP")</f>
        <v>1</v>
      </c>
      <c r="BD1199" s="42">
        <f>SUM(COUNTIFS($T1199:$AX1199,{"PAT","MAT"}))</f>
        <v>0</v>
      </c>
      <c r="BE1199" s="42">
        <f>COUNTIFS($T1199:$AX1199,"HO")</f>
        <v>0</v>
      </c>
      <c r="BF1199" s="42">
        <f>COUNTIFS($T1199:$AX1199,"NA")</f>
        <v>0</v>
      </c>
      <c r="BG1199" s="42">
        <f>COUNTIFS($T1199:$AX1199,"PL")</f>
        <v>0</v>
      </c>
      <c r="BH1199" s="42">
        <f>COUNTIFS($T1199:$AX1199,"CL")</f>
        <v>0</v>
      </c>
      <c r="BI1199" s="42">
        <f>COUNTIFS($T1199:$AX1199,"BL")</f>
        <v>0</v>
      </c>
      <c r="BJ1199" s="42">
        <f>COUNTIFS($T1199:$AX1199,"CO")</f>
        <v>0</v>
      </c>
      <c r="BK1199" s="42">
        <f t="shared" si="111"/>
        <v>0</v>
      </c>
      <c r="BL1199" s="42">
        <f t="shared" si="112"/>
        <v>1</v>
      </c>
      <c r="BM1199" s="42">
        <f t="shared" si="113"/>
        <v>1</v>
      </c>
      <c r="BN1199" s="42">
        <f>SUM(AY1199:BJ1199)+SUM(COUNTIFS(Q1199:AX1199,{"TERM","RESIGNED"}))</f>
        <v>31</v>
      </c>
      <c r="BO1199" s="1" t="s">
        <v>45</v>
      </c>
      <c r="BP1199" s="42" t="s">
        <v>1018</v>
      </c>
      <c r="BQ1199" s="34"/>
    </row>
    <row r="1200" spans="1:69" x14ac:dyDescent="0.25">
      <c r="A1200" s="32">
        <f t="shared" si="114"/>
        <v>1198</v>
      </c>
      <c r="B1200" s="1" t="s">
        <v>36</v>
      </c>
      <c r="C1200" s="1">
        <v>19417</v>
      </c>
      <c r="D1200" s="1">
        <v>19417</v>
      </c>
      <c r="E1200" s="1" t="s">
        <v>946</v>
      </c>
      <c r="F1200" s="34" t="s">
        <v>1453</v>
      </c>
      <c r="G1200" s="34" t="s">
        <v>123</v>
      </c>
      <c r="H1200" s="30">
        <v>45233</v>
      </c>
      <c r="I1200" s="30" t="s">
        <v>39</v>
      </c>
      <c r="J1200" s="30" t="s">
        <v>39</v>
      </c>
      <c r="K1200" s="42">
        <f t="shared" ca="1" si="109"/>
        <v>69</v>
      </c>
      <c r="L1200" s="44" t="str">
        <f t="shared" si="110"/>
        <v>Billable</v>
      </c>
      <c r="M1200" s="34" t="s">
        <v>124</v>
      </c>
      <c r="N1200" s="1" t="s">
        <v>41</v>
      </c>
      <c r="O1200" s="1" t="s">
        <v>42</v>
      </c>
      <c r="P1200" s="1"/>
      <c r="Q1200" s="1"/>
      <c r="R1200" s="1" t="s">
        <v>43</v>
      </c>
      <c r="S1200" s="33" t="s">
        <v>196</v>
      </c>
      <c r="T1200" s="47" t="s">
        <v>965</v>
      </c>
      <c r="U1200" s="47" t="s">
        <v>20</v>
      </c>
      <c r="V1200" s="47" t="s">
        <v>20</v>
      </c>
      <c r="W1200" s="47" t="s">
        <v>965</v>
      </c>
      <c r="X1200" s="47" t="s">
        <v>965</v>
      </c>
      <c r="Y1200" s="47" t="s">
        <v>965</v>
      </c>
      <c r="Z1200" s="47" t="s">
        <v>965</v>
      </c>
      <c r="AA1200" s="47" t="s">
        <v>965</v>
      </c>
      <c r="AB1200" s="47" t="s">
        <v>20</v>
      </c>
      <c r="AC1200" s="47" t="s">
        <v>20</v>
      </c>
      <c r="AD1200" s="47" t="s">
        <v>965</v>
      </c>
      <c r="AE1200" s="47" t="s">
        <v>965</v>
      </c>
      <c r="AF1200" s="47" t="s">
        <v>965</v>
      </c>
      <c r="AG1200" s="47" t="s">
        <v>965</v>
      </c>
      <c r="AH1200" s="47" t="s">
        <v>965</v>
      </c>
      <c r="AI1200" s="47" t="s">
        <v>20</v>
      </c>
      <c r="AJ1200" s="47" t="s">
        <v>20</v>
      </c>
      <c r="AK1200" s="47" t="s">
        <v>965</v>
      </c>
      <c r="AL1200" s="47" t="s">
        <v>965</v>
      </c>
      <c r="AM1200" s="47" t="s">
        <v>965</v>
      </c>
      <c r="AN1200" s="47" t="s">
        <v>965</v>
      </c>
      <c r="AO1200" s="47" t="s">
        <v>965</v>
      </c>
      <c r="AP1200" s="47" t="s">
        <v>20</v>
      </c>
      <c r="AQ1200" s="47" t="s">
        <v>20</v>
      </c>
      <c r="AR1200" s="47" t="s">
        <v>20</v>
      </c>
      <c r="AS1200" s="47" t="s">
        <v>965</v>
      </c>
      <c r="AT1200" s="47" t="s">
        <v>965</v>
      </c>
      <c r="AU1200" s="47" t="s">
        <v>965</v>
      </c>
      <c r="AV1200" s="47" t="s">
        <v>965</v>
      </c>
      <c r="AW1200" s="47" t="s">
        <v>20</v>
      </c>
      <c r="AX1200" s="47" t="s">
        <v>20</v>
      </c>
      <c r="AY1200" s="42">
        <f>COUNTIFS($T1200:$AX1200,"P")</f>
        <v>20</v>
      </c>
      <c r="AZ1200" s="42">
        <f>COUNTIFS($T1200:$AX1200,"HD")/2</f>
        <v>0</v>
      </c>
      <c r="BA1200" s="42">
        <f>COUNTIFS($T1200:$AX1200,"DO")</f>
        <v>11</v>
      </c>
      <c r="BB1200" s="1">
        <f>COUNTIFS($T1200:$AX1200,"UPL")</f>
        <v>0</v>
      </c>
      <c r="BC1200" s="42">
        <f>COUNTIFS($T1200:$AX1200,"LWP")</f>
        <v>0</v>
      </c>
      <c r="BD1200" s="42">
        <f>SUM(COUNTIFS($T1200:$AX1200,{"PAT","MAT"}))</f>
        <v>0</v>
      </c>
      <c r="BE1200" s="42">
        <f>COUNTIFS($T1200:$AX1200,"HO")</f>
        <v>0</v>
      </c>
      <c r="BF1200" s="42">
        <f>COUNTIFS($T1200:$AX1200,"NA")</f>
        <v>0</v>
      </c>
      <c r="BG1200" s="42">
        <f>COUNTIFS($T1200:$AX1200,"PL")</f>
        <v>0</v>
      </c>
      <c r="BH1200" s="42">
        <f>COUNTIFS($T1200:$AX1200,"CL")</f>
        <v>0</v>
      </c>
      <c r="BI1200" s="42">
        <f>COUNTIFS($T1200:$AX1200,"BL")</f>
        <v>0</v>
      </c>
      <c r="BJ1200" s="42">
        <f>COUNTIFS($T1200:$AX1200,"CO")</f>
        <v>0</v>
      </c>
      <c r="BK1200" s="42">
        <f t="shared" si="111"/>
        <v>0</v>
      </c>
      <c r="BL1200" s="42">
        <f t="shared" si="112"/>
        <v>1</v>
      </c>
      <c r="BM1200" s="42">
        <f t="shared" si="113"/>
        <v>1</v>
      </c>
      <c r="BN1200" s="42">
        <f>SUM(AY1200:BJ1200)+SUM(COUNTIFS(Q1200:AX1200,{"TERM","RESIGNED"}))</f>
        <v>31</v>
      </c>
      <c r="BO1200" s="1" t="s">
        <v>45</v>
      </c>
      <c r="BP1200" s="42" t="s">
        <v>1018</v>
      </c>
      <c r="BQ1200" s="34"/>
    </row>
    <row r="1201" spans="1:69" x14ac:dyDescent="0.25">
      <c r="A1201" s="32">
        <f t="shared" si="114"/>
        <v>1199</v>
      </c>
      <c r="B1201" s="1" t="s">
        <v>36</v>
      </c>
      <c r="C1201" s="1">
        <v>19418</v>
      </c>
      <c r="D1201" s="1">
        <v>19418</v>
      </c>
      <c r="E1201" s="1" t="s">
        <v>945</v>
      </c>
      <c r="F1201" s="34" t="s">
        <v>1454</v>
      </c>
      <c r="G1201" s="34" t="s">
        <v>123</v>
      </c>
      <c r="H1201" s="30">
        <v>45233</v>
      </c>
      <c r="I1201" s="30" t="s">
        <v>39</v>
      </c>
      <c r="J1201" s="30" t="s">
        <v>39</v>
      </c>
      <c r="K1201" s="42">
        <f t="shared" ca="1" si="109"/>
        <v>69</v>
      </c>
      <c r="L1201" s="44" t="str">
        <f t="shared" si="110"/>
        <v>Billable</v>
      </c>
      <c r="M1201" s="34" t="s">
        <v>124</v>
      </c>
      <c r="N1201" s="1" t="s">
        <v>41</v>
      </c>
      <c r="O1201" s="1" t="s">
        <v>42</v>
      </c>
      <c r="P1201" s="1"/>
      <c r="Q1201" s="1"/>
      <c r="R1201" s="1" t="s">
        <v>43</v>
      </c>
      <c r="S1201" s="33" t="s">
        <v>196</v>
      </c>
      <c r="T1201" s="47" t="s">
        <v>965</v>
      </c>
      <c r="U1201" s="47" t="s">
        <v>20</v>
      </c>
      <c r="V1201" s="47" t="s">
        <v>20</v>
      </c>
      <c r="W1201" s="47" t="s">
        <v>965</v>
      </c>
      <c r="X1201" s="47" t="s">
        <v>965</v>
      </c>
      <c r="Y1201" s="47" t="s">
        <v>965</v>
      </c>
      <c r="Z1201" s="47" t="s">
        <v>965</v>
      </c>
      <c r="AA1201" s="47" t="s">
        <v>22</v>
      </c>
      <c r="AB1201" s="47" t="s">
        <v>20</v>
      </c>
      <c r="AC1201" s="47" t="s">
        <v>20</v>
      </c>
      <c r="AD1201" s="47" t="s">
        <v>965</v>
      </c>
      <c r="AE1201" s="47" t="s">
        <v>965</v>
      </c>
      <c r="AF1201" s="47" t="s">
        <v>965</v>
      </c>
      <c r="AG1201" s="47" t="s">
        <v>965</v>
      </c>
      <c r="AH1201" s="47" t="s">
        <v>965</v>
      </c>
      <c r="AI1201" s="47" t="s">
        <v>20</v>
      </c>
      <c r="AJ1201" s="47" t="s">
        <v>20</v>
      </c>
      <c r="AK1201" s="47" t="s">
        <v>965</v>
      </c>
      <c r="AL1201" s="47" t="s">
        <v>965</v>
      </c>
      <c r="AM1201" s="47" t="s">
        <v>965</v>
      </c>
      <c r="AN1201" s="47" t="s">
        <v>965</v>
      </c>
      <c r="AO1201" s="47" t="s">
        <v>965</v>
      </c>
      <c r="AP1201" s="47" t="s">
        <v>20</v>
      </c>
      <c r="AQ1201" s="47" t="s">
        <v>20</v>
      </c>
      <c r="AR1201" s="47" t="s">
        <v>20</v>
      </c>
      <c r="AS1201" s="47" t="s">
        <v>22</v>
      </c>
      <c r="AT1201" s="47" t="s">
        <v>965</v>
      </c>
      <c r="AU1201" s="47" t="s">
        <v>965</v>
      </c>
      <c r="AV1201" s="47" t="s">
        <v>965</v>
      </c>
      <c r="AW1201" s="47" t="s">
        <v>20</v>
      </c>
      <c r="AX1201" s="47" t="s">
        <v>20</v>
      </c>
      <c r="AY1201" s="42">
        <f>COUNTIFS($T1201:$AX1201,"P")</f>
        <v>18</v>
      </c>
      <c r="AZ1201" s="42">
        <f>COUNTIFS($T1201:$AX1201,"HD")/2</f>
        <v>0</v>
      </c>
      <c r="BA1201" s="42">
        <f>COUNTIFS($T1201:$AX1201,"DO")</f>
        <v>11</v>
      </c>
      <c r="BB1201" s="1">
        <f>COUNTIFS($T1201:$AX1201,"UPL")</f>
        <v>0</v>
      </c>
      <c r="BC1201" s="42">
        <f>COUNTIFS($T1201:$AX1201,"LWP")</f>
        <v>2</v>
      </c>
      <c r="BD1201" s="42">
        <f>SUM(COUNTIFS($T1201:$AX1201,{"PAT","MAT"}))</f>
        <v>0</v>
      </c>
      <c r="BE1201" s="42">
        <f>COUNTIFS($T1201:$AX1201,"HO")</f>
        <v>0</v>
      </c>
      <c r="BF1201" s="42">
        <f>COUNTIFS($T1201:$AX1201,"NA")</f>
        <v>0</v>
      </c>
      <c r="BG1201" s="42">
        <f>COUNTIFS($T1201:$AX1201,"PL")</f>
        <v>0</v>
      </c>
      <c r="BH1201" s="42">
        <f>COUNTIFS($T1201:$AX1201,"CL")</f>
        <v>0</v>
      </c>
      <c r="BI1201" s="42">
        <f>COUNTIFS($T1201:$AX1201,"BL")</f>
        <v>0</v>
      </c>
      <c r="BJ1201" s="42">
        <f>COUNTIFS($T1201:$AX1201,"CO")</f>
        <v>0</v>
      </c>
      <c r="BK1201" s="42">
        <f t="shared" si="111"/>
        <v>0</v>
      </c>
      <c r="BL1201" s="42">
        <f t="shared" si="112"/>
        <v>1</v>
      </c>
      <c r="BM1201" s="42">
        <f t="shared" si="113"/>
        <v>1</v>
      </c>
      <c r="BN1201" s="42">
        <f>SUM(AY1201:BJ1201)+SUM(COUNTIFS(Q1201:AX1201,{"TERM","RESIGNED"}))</f>
        <v>31</v>
      </c>
      <c r="BO1201" s="1" t="s">
        <v>45</v>
      </c>
      <c r="BP1201" s="42" t="s">
        <v>1018</v>
      </c>
      <c r="BQ1201" s="34"/>
    </row>
    <row r="1202" spans="1:69" x14ac:dyDescent="0.25">
      <c r="A1202" s="32">
        <f t="shared" si="114"/>
        <v>1200</v>
      </c>
      <c r="B1202" s="1" t="s">
        <v>36</v>
      </c>
      <c r="C1202" s="1">
        <v>19419</v>
      </c>
      <c r="D1202" s="1">
        <v>19419</v>
      </c>
      <c r="E1202" s="1" t="s">
        <v>946</v>
      </c>
      <c r="F1202" s="34" t="s">
        <v>1455</v>
      </c>
      <c r="G1202" s="34" t="s">
        <v>123</v>
      </c>
      <c r="H1202" s="30">
        <v>45233</v>
      </c>
      <c r="I1202" s="30" t="s">
        <v>39</v>
      </c>
      <c r="J1202" s="30" t="s">
        <v>39</v>
      </c>
      <c r="K1202" s="42">
        <f t="shared" ca="1" si="109"/>
        <v>69</v>
      </c>
      <c r="L1202" s="44" t="str">
        <f t="shared" si="110"/>
        <v>Billable</v>
      </c>
      <c r="M1202" s="34" t="s">
        <v>124</v>
      </c>
      <c r="N1202" s="1" t="s">
        <v>41</v>
      </c>
      <c r="O1202" s="1" t="s">
        <v>42</v>
      </c>
      <c r="P1202" s="1"/>
      <c r="Q1202" s="1"/>
      <c r="R1202" s="1" t="s">
        <v>43</v>
      </c>
      <c r="S1202" s="33" t="s">
        <v>381</v>
      </c>
      <c r="T1202" s="47" t="s">
        <v>965</v>
      </c>
      <c r="U1202" s="47" t="s">
        <v>20</v>
      </c>
      <c r="V1202" s="47" t="s">
        <v>20</v>
      </c>
      <c r="W1202" s="47" t="s">
        <v>965</v>
      </c>
      <c r="X1202" s="47" t="s">
        <v>965</v>
      </c>
      <c r="Y1202" s="47" t="s">
        <v>965</v>
      </c>
      <c r="Z1202" s="47" t="s">
        <v>965</v>
      </c>
      <c r="AA1202" s="47" t="s">
        <v>966</v>
      </c>
      <c r="AB1202" s="47" t="s">
        <v>20</v>
      </c>
      <c r="AC1202" s="47" t="s">
        <v>20</v>
      </c>
      <c r="AD1202" s="47" t="s">
        <v>965</v>
      </c>
      <c r="AE1202" s="47" t="s">
        <v>965</v>
      </c>
      <c r="AF1202" s="47" t="s">
        <v>965</v>
      </c>
      <c r="AG1202" s="47" t="s">
        <v>965</v>
      </c>
      <c r="AH1202" s="47" t="s">
        <v>965</v>
      </c>
      <c r="AI1202" s="47" t="s">
        <v>20</v>
      </c>
      <c r="AJ1202" s="47" t="s">
        <v>20</v>
      </c>
      <c r="AK1202" s="47" t="s">
        <v>965</v>
      </c>
      <c r="AL1202" s="47" t="s">
        <v>965</v>
      </c>
      <c r="AM1202" s="47" t="s">
        <v>965</v>
      </c>
      <c r="AN1202" s="47" t="s">
        <v>965</v>
      </c>
      <c r="AO1202" s="47" t="s">
        <v>22</v>
      </c>
      <c r="AP1202" s="47" t="s">
        <v>20</v>
      </c>
      <c r="AQ1202" s="47" t="s">
        <v>20</v>
      </c>
      <c r="AR1202" s="47" t="s">
        <v>20</v>
      </c>
      <c r="AS1202" s="47" t="s">
        <v>965</v>
      </c>
      <c r="AT1202" s="47" t="s">
        <v>965</v>
      </c>
      <c r="AU1202" s="47" t="s">
        <v>965</v>
      </c>
      <c r="AV1202" s="47" t="s">
        <v>965</v>
      </c>
      <c r="AW1202" s="47" t="s">
        <v>20</v>
      </c>
      <c r="AX1202" s="47" t="s">
        <v>20</v>
      </c>
      <c r="AY1202" s="42">
        <f>COUNTIFS($T1202:$AX1202,"P")</f>
        <v>18</v>
      </c>
      <c r="AZ1202" s="42">
        <f>COUNTIFS($T1202:$AX1202,"HD")/2</f>
        <v>0.5</v>
      </c>
      <c r="BA1202" s="42">
        <f>COUNTIFS($T1202:$AX1202,"DO")</f>
        <v>11</v>
      </c>
      <c r="BB1202" s="1">
        <f>COUNTIFS($T1202:$AX1202,"UPL")</f>
        <v>0</v>
      </c>
      <c r="BC1202" s="42">
        <f>COUNTIFS($T1202:$AX1202,"LWP")</f>
        <v>1</v>
      </c>
      <c r="BD1202" s="42">
        <f>SUM(COUNTIFS($T1202:$AX1202,{"PAT","MAT"}))</f>
        <v>0</v>
      </c>
      <c r="BE1202" s="42">
        <f>COUNTIFS($T1202:$AX1202,"HO")</f>
        <v>0</v>
      </c>
      <c r="BF1202" s="42">
        <f>COUNTIFS($T1202:$AX1202,"NA")</f>
        <v>0</v>
      </c>
      <c r="BG1202" s="42">
        <f>COUNTIFS($T1202:$AX1202,"PL")</f>
        <v>0</v>
      </c>
      <c r="BH1202" s="42">
        <f>COUNTIFS($T1202:$AX1202,"CL")</f>
        <v>0</v>
      </c>
      <c r="BI1202" s="42">
        <f>COUNTIFS($T1202:$AX1202,"BL")</f>
        <v>0</v>
      </c>
      <c r="BJ1202" s="42">
        <f>COUNTIFS($T1202:$AX1202,"CO")</f>
        <v>0</v>
      </c>
      <c r="BK1202" s="42">
        <f t="shared" si="111"/>
        <v>0</v>
      </c>
      <c r="BL1202" s="42">
        <f t="shared" si="112"/>
        <v>1</v>
      </c>
      <c r="BM1202" s="42">
        <f t="shared" si="113"/>
        <v>1</v>
      </c>
      <c r="BN1202" s="42">
        <f>SUM(AY1202:BJ1202)+SUM(COUNTIFS(Q1202:AX1202,{"TERM","RESIGNED"}))</f>
        <v>30.5</v>
      </c>
      <c r="BO1202" s="1" t="s">
        <v>45</v>
      </c>
      <c r="BP1202" s="42" t="s">
        <v>1018</v>
      </c>
      <c r="BQ1202" s="34"/>
    </row>
    <row r="1203" spans="1:69" x14ac:dyDescent="0.25">
      <c r="A1203" s="32">
        <f t="shared" si="114"/>
        <v>1201</v>
      </c>
      <c r="B1203" s="1" t="s">
        <v>36</v>
      </c>
      <c r="C1203" s="1">
        <v>19420</v>
      </c>
      <c r="D1203" s="1">
        <v>19420</v>
      </c>
      <c r="E1203" s="1" t="s">
        <v>946</v>
      </c>
      <c r="F1203" s="34" t="s">
        <v>1456</v>
      </c>
      <c r="G1203" s="34" t="s">
        <v>162</v>
      </c>
      <c r="H1203" s="30">
        <v>45233</v>
      </c>
      <c r="I1203" s="30" t="s">
        <v>39</v>
      </c>
      <c r="J1203" s="30" t="s">
        <v>39</v>
      </c>
      <c r="K1203" s="42">
        <f t="shared" ca="1" si="109"/>
        <v>69</v>
      </c>
      <c r="L1203" s="44" t="str">
        <f t="shared" si="110"/>
        <v>Billable</v>
      </c>
      <c r="M1203" s="34" t="s">
        <v>124</v>
      </c>
      <c r="N1203" s="1" t="s">
        <v>41</v>
      </c>
      <c r="O1203" s="1" t="s">
        <v>42</v>
      </c>
      <c r="P1203" s="1"/>
      <c r="Q1203" s="1"/>
      <c r="R1203" s="1" t="s">
        <v>43</v>
      </c>
      <c r="S1203" s="33" t="s">
        <v>144</v>
      </c>
      <c r="T1203" s="47" t="s">
        <v>965</v>
      </c>
      <c r="U1203" s="47" t="s">
        <v>20</v>
      </c>
      <c r="V1203" s="47" t="s">
        <v>20</v>
      </c>
      <c r="W1203" s="47" t="s">
        <v>965</v>
      </c>
      <c r="X1203" s="47" t="s">
        <v>965</v>
      </c>
      <c r="Y1203" s="47" t="s">
        <v>965</v>
      </c>
      <c r="Z1203" s="47" t="s">
        <v>965</v>
      </c>
      <c r="AA1203" s="47" t="s">
        <v>965</v>
      </c>
      <c r="AB1203" s="47" t="s">
        <v>20</v>
      </c>
      <c r="AC1203" s="47" t="s">
        <v>20</v>
      </c>
      <c r="AD1203" s="47" t="s">
        <v>965</v>
      </c>
      <c r="AE1203" s="47" t="s">
        <v>965</v>
      </c>
      <c r="AF1203" s="47" t="s">
        <v>965</v>
      </c>
      <c r="AG1203" s="47" t="s">
        <v>965</v>
      </c>
      <c r="AH1203" s="47" t="s">
        <v>965</v>
      </c>
      <c r="AI1203" s="47" t="s">
        <v>20</v>
      </c>
      <c r="AJ1203" s="47" t="s">
        <v>20</v>
      </c>
      <c r="AK1203" s="47" t="s">
        <v>965</v>
      </c>
      <c r="AL1203" s="47" t="s">
        <v>965</v>
      </c>
      <c r="AM1203" s="47" t="s">
        <v>966</v>
      </c>
      <c r="AN1203" s="47" t="s">
        <v>965</v>
      </c>
      <c r="AO1203" s="47" t="s">
        <v>965</v>
      </c>
      <c r="AP1203" s="47" t="s">
        <v>20</v>
      </c>
      <c r="AQ1203" s="47" t="s">
        <v>20</v>
      </c>
      <c r="AR1203" s="47" t="s">
        <v>20</v>
      </c>
      <c r="AS1203" s="47" t="s">
        <v>965</v>
      </c>
      <c r="AT1203" s="47" t="s">
        <v>965</v>
      </c>
      <c r="AU1203" s="47" t="s">
        <v>965</v>
      </c>
      <c r="AV1203" s="47" t="s">
        <v>965</v>
      </c>
      <c r="AW1203" s="47" t="s">
        <v>20</v>
      </c>
      <c r="AX1203" s="47" t="s">
        <v>20</v>
      </c>
      <c r="AY1203" s="42">
        <f>COUNTIFS($T1203:$AX1203,"P")</f>
        <v>19</v>
      </c>
      <c r="AZ1203" s="42">
        <f>COUNTIFS($T1203:$AX1203,"HD")/2</f>
        <v>0.5</v>
      </c>
      <c r="BA1203" s="42">
        <f>COUNTIFS($T1203:$AX1203,"DO")</f>
        <v>11</v>
      </c>
      <c r="BB1203" s="1">
        <f>COUNTIFS($T1203:$AX1203,"UPL")</f>
        <v>0</v>
      </c>
      <c r="BC1203" s="42">
        <f>COUNTIFS($T1203:$AX1203,"LWP")</f>
        <v>0</v>
      </c>
      <c r="BD1203" s="42">
        <f>SUM(COUNTIFS($T1203:$AX1203,{"PAT","MAT"}))</f>
        <v>0</v>
      </c>
      <c r="BE1203" s="42">
        <f>COUNTIFS($T1203:$AX1203,"HO")</f>
        <v>0</v>
      </c>
      <c r="BF1203" s="42">
        <f>COUNTIFS($T1203:$AX1203,"NA")</f>
        <v>0</v>
      </c>
      <c r="BG1203" s="42">
        <f>COUNTIFS($T1203:$AX1203,"PL")</f>
        <v>0</v>
      </c>
      <c r="BH1203" s="42">
        <f>COUNTIFS($T1203:$AX1203,"CL")</f>
        <v>0</v>
      </c>
      <c r="BI1203" s="42">
        <f>COUNTIFS($T1203:$AX1203,"BL")</f>
        <v>0</v>
      </c>
      <c r="BJ1203" s="42">
        <f>COUNTIFS($T1203:$AX1203,"CO")</f>
        <v>0</v>
      </c>
      <c r="BK1203" s="42">
        <f t="shared" si="111"/>
        <v>0</v>
      </c>
      <c r="BL1203" s="42">
        <f t="shared" si="112"/>
        <v>1</v>
      </c>
      <c r="BM1203" s="42">
        <f t="shared" si="113"/>
        <v>1</v>
      </c>
      <c r="BN1203" s="42">
        <f>SUM(AY1203:BJ1203)+SUM(COUNTIFS(Q1203:AX1203,{"TERM","RESIGNED"}))</f>
        <v>30.5</v>
      </c>
      <c r="BO1203" s="1" t="s">
        <v>45</v>
      </c>
      <c r="BP1203" s="42" t="s">
        <v>1021</v>
      </c>
      <c r="BQ1203" s="34"/>
    </row>
    <row r="1204" spans="1:69" x14ac:dyDescent="0.25">
      <c r="A1204" s="32">
        <f t="shared" si="114"/>
        <v>1202</v>
      </c>
      <c r="B1204" s="1" t="s">
        <v>36</v>
      </c>
      <c r="C1204" s="1">
        <v>19422</v>
      </c>
      <c r="D1204" s="1">
        <v>19422</v>
      </c>
      <c r="E1204" s="1" t="s">
        <v>946</v>
      </c>
      <c r="F1204" s="34" t="s">
        <v>1457</v>
      </c>
      <c r="G1204" s="34" t="s">
        <v>162</v>
      </c>
      <c r="H1204" s="30">
        <v>45233</v>
      </c>
      <c r="I1204" s="30" t="s">
        <v>39</v>
      </c>
      <c r="J1204" s="30" t="s">
        <v>39</v>
      </c>
      <c r="K1204" s="42">
        <f t="shared" ca="1" si="109"/>
        <v>69</v>
      </c>
      <c r="L1204" s="44" t="str">
        <f t="shared" si="110"/>
        <v>Billable</v>
      </c>
      <c r="M1204" s="34" t="s">
        <v>124</v>
      </c>
      <c r="N1204" s="1" t="s">
        <v>41</v>
      </c>
      <c r="O1204" s="1" t="s">
        <v>42</v>
      </c>
      <c r="P1204" s="1"/>
      <c r="Q1204" s="1"/>
      <c r="R1204" s="1" t="s">
        <v>43</v>
      </c>
      <c r="S1204" s="33" t="s">
        <v>144</v>
      </c>
      <c r="T1204" s="47" t="s">
        <v>965</v>
      </c>
      <c r="U1204" s="47" t="s">
        <v>20</v>
      </c>
      <c r="V1204" s="47" t="s">
        <v>20</v>
      </c>
      <c r="W1204" s="47" t="s">
        <v>965</v>
      </c>
      <c r="X1204" s="47" t="s">
        <v>965</v>
      </c>
      <c r="Y1204" s="47" t="s">
        <v>965</v>
      </c>
      <c r="Z1204" s="47" t="s">
        <v>965</v>
      </c>
      <c r="AA1204" s="47" t="s">
        <v>965</v>
      </c>
      <c r="AB1204" s="47" t="s">
        <v>20</v>
      </c>
      <c r="AC1204" s="47" t="s">
        <v>20</v>
      </c>
      <c r="AD1204" s="47" t="s">
        <v>22</v>
      </c>
      <c r="AE1204" s="47" t="s">
        <v>965</v>
      </c>
      <c r="AF1204" s="47" t="s">
        <v>965</v>
      </c>
      <c r="AG1204" s="47" t="s">
        <v>965</v>
      </c>
      <c r="AH1204" s="47" t="s">
        <v>965</v>
      </c>
      <c r="AI1204" s="47" t="s">
        <v>20</v>
      </c>
      <c r="AJ1204" s="47" t="s">
        <v>20</v>
      </c>
      <c r="AK1204" s="47" t="s">
        <v>965</v>
      </c>
      <c r="AL1204" s="47" t="s">
        <v>965</v>
      </c>
      <c r="AM1204" s="47" t="s">
        <v>965</v>
      </c>
      <c r="AN1204" s="47" t="s">
        <v>965</v>
      </c>
      <c r="AO1204" s="47" t="s">
        <v>965</v>
      </c>
      <c r="AP1204" s="47" t="s">
        <v>20</v>
      </c>
      <c r="AQ1204" s="47" t="s">
        <v>20</v>
      </c>
      <c r="AR1204" s="47" t="s">
        <v>20</v>
      </c>
      <c r="AS1204" s="47" t="s">
        <v>965</v>
      </c>
      <c r="AT1204" s="47" t="s">
        <v>965</v>
      </c>
      <c r="AU1204" s="47" t="s">
        <v>965</v>
      </c>
      <c r="AV1204" s="47" t="s">
        <v>21</v>
      </c>
      <c r="AW1204" s="47" t="s">
        <v>20</v>
      </c>
      <c r="AX1204" s="47" t="s">
        <v>20</v>
      </c>
      <c r="AY1204" s="42">
        <f>COUNTIFS($T1204:$AX1204,"P")</f>
        <v>18</v>
      </c>
      <c r="AZ1204" s="42">
        <f>COUNTIFS($T1204:$AX1204,"HD")/2</f>
        <v>0</v>
      </c>
      <c r="BA1204" s="42">
        <f>COUNTIFS($T1204:$AX1204,"DO")</f>
        <v>11</v>
      </c>
      <c r="BB1204" s="1">
        <f>COUNTIFS($T1204:$AX1204,"UPL")</f>
        <v>1</v>
      </c>
      <c r="BC1204" s="42">
        <f>COUNTIFS($T1204:$AX1204,"LWP")</f>
        <v>1</v>
      </c>
      <c r="BD1204" s="42">
        <f>SUM(COUNTIFS($T1204:$AX1204,{"PAT","MAT"}))</f>
        <v>0</v>
      </c>
      <c r="BE1204" s="42">
        <f>COUNTIFS($T1204:$AX1204,"HO")</f>
        <v>0</v>
      </c>
      <c r="BF1204" s="42">
        <f>COUNTIFS($T1204:$AX1204,"NA")</f>
        <v>0</v>
      </c>
      <c r="BG1204" s="42">
        <f>COUNTIFS($T1204:$AX1204,"PL")</f>
        <v>0</v>
      </c>
      <c r="BH1204" s="42">
        <f>COUNTIFS($T1204:$AX1204,"CL")</f>
        <v>0</v>
      </c>
      <c r="BI1204" s="42">
        <f>COUNTIFS($T1204:$AX1204,"BL")</f>
        <v>0</v>
      </c>
      <c r="BJ1204" s="42">
        <f>COUNTIFS($T1204:$AX1204,"CO")</f>
        <v>0</v>
      </c>
      <c r="BK1204" s="42">
        <f t="shared" si="111"/>
        <v>0</v>
      </c>
      <c r="BL1204" s="42">
        <f t="shared" si="112"/>
        <v>1</v>
      </c>
      <c r="BM1204" s="42">
        <f t="shared" si="113"/>
        <v>1</v>
      </c>
      <c r="BN1204" s="42">
        <f>SUM(AY1204:BJ1204)+SUM(COUNTIFS(Q1204:AX1204,{"TERM","RESIGNED"}))</f>
        <v>31</v>
      </c>
      <c r="BO1204" s="1" t="s">
        <v>45</v>
      </c>
      <c r="BP1204" s="42" t="s">
        <v>1021</v>
      </c>
      <c r="BQ1204" s="34"/>
    </row>
    <row r="1205" spans="1:69" x14ac:dyDescent="0.25">
      <c r="A1205" s="32">
        <f t="shared" si="114"/>
        <v>1203</v>
      </c>
      <c r="B1205" s="1" t="s">
        <v>36</v>
      </c>
      <c r="C1205" s="1">
        <v>19423</v>
      </c>
      <c r="D1205" s="1">
        <v>19423</v>
      </c>
      <c r="E1205" s="1" t="s">
        <v>945</v>
      </c>
      <c r="F1205" s="34" t="s">
        <v>1458</v>
      </c>
      <c r="G1205" s="34" t="s">
        <v>162</v>
      </c>
      <c r="H1205" s="30">
        <v>45233</v>
      </c>
      <c r="I1205" s="30" t="s">
        <v>39</v>
      </c>
      <c r="J1205" s="30" t="s">
        <v>39</v>
      </c>
      <c r="K1205" s="42">
        <f t="shared" ca="1" si="109"/>
        <v>69</v>
      </c>
      <c r="L1205" s="44" t="str">
        <f t="shared" si="110"/>
        <v>Billable</v>
      </c>
      <c r="M1205" s="34" t="s">
        <v>124</v>
      </c>
      <c r="N1205" s="1" t="s">
        <v>41</v>
      </c>
      <c r="O1205" s="1" t="s">
        <v>42</v>
      </c>
      <c r="P1205" s="1"/>
      <c r="Q1205" s="1"/>
      <c r="R1205" s="1" t="s">
        <v>43</v>
      </c>
      <c r="S1205" s="33" t="s">
        <v>163</v>
      </c>
      <c r="T1205" s="47" t="s">
        <v>965</v>
      </c>
      <c r="U1205" s="47" t="s">
        <v>20</v>
      </c>
      <c r="V1205" s="47" t="s">
        <v>20</v>
      </c>
      <c r="W1205" s="47" t="s">
        <v>965</v>
      </c>
      <c r="X1205" s="47" t="s">
        <v>965</v>
      </c>
      <c r="Y1205" s="47" t="s">
        <v>965</v>
      </c>
      <c r="Z1205" s="47" t="s">
        <v>965</v>
      </c>
      <c r="AA1205" s="47" t="s">
        <v>965</v>
      </c>
      <c r="AB1205" s="47" t="s">
        <v>20</v>
      </c>
      <c r="AC1205" s="47" t="s">
        <v>20</v>
      </c>
      <c r="AD1205" s="47" t="s">
        <v>22</v>
      </c>
      <c r="AE1205" s="47" t="s">
        <v>22</v>
      </c>
      <c r="AF1205" s="47" t="s">
        <v>22</v>
      </c>
      <c r="AG1205" s="47" t="s">
        <v>966</v>
      </c>
      <c r="AH1205" s="47" t="s">
        <v>965</v>
      </c>
      <c r="AI1205" s="47" t="s">
        <v>20</v>
      </c>
      <c r="AJ1205" s="47" t="s">
        <v>20</v>
      </c>
      <c r="AK1205" s="47" t="s">
        <v>965</v>
      </c>
      <c r="AL1205" s="47" t="s">
        <v>965</v>
      </c>
      <c r="AM1205" s="47" t="s">
        <v>965</v>
      </c>
      <c r="AN1205" s="47" t="s">
        <v>965</v>
      </c>
      <c r="AO1205" s="47" t="s">
        <v>965</v>
      </c>
      <c r="AP1205" s="47" t="s">
        <v>20</v>
      </c>
      <c r="AQ1205" s="47" t="s">
        <v>20</v>
      </c>
      <c r="AR1205" s="47" t="s">
        <v>20</v>
      </c>
      <c r="AS1205" s="47" t="s">
        <v>965</v>
      </c>
      <c r="AT1205" s="47" t="s">
        <v>965</v>
      </c>
      <c r="AU1205" s="47" t="s">
        <v>965</v>
      </c>
      <c r="AV1205" s="47" t="s">
        <v>965</v>
      </c>
      <c r="AW1205" s="47" t="s">
        <v>20</v>
      </c>
      <c r="AX1205" s="47" t="s">
        <v>20</v>
      </c>
      <c r="AY1205" s="42">
        <f>COUNTIFS($T1205:$AX1205,"P")</f>
        <v>16</v>
      </c>
      <c r="AZ1205" s="42">
        <f>COUNTIFS($T1205:$AX1205,"HD")/2</f>
        <v>0.5</v>
      </c>
      <c r="BA1205" s="42">
        <f>COUNTIFS($T1205:$AX1205,"DO")</f>
        <v>11</v>
      </c>
      <c r="BB1205" s="1">
        <f>COUNTIFS($T1205:$AX1205,"UPL")</f>
        <v>0</v>
      </c>
      <c r="BC1205" s="42">
        <f>COUNTIFS($T1205:$AX1205,"LWP")</f>
        <v>3</v>
      </c>
      <c r="BD1205" s="42">
        <f>SUM(COUNTIFS($T1205:$AX1205,{"PAT","MAT"}))</f>
        <v>0</v>
      </c>
      <c r="BE1205" s="42">
        <f>COUNTIFS($T1205:$AX1205,"HO")</f>
        <v>0</v>
      </c>
      <c r="BF1205" s="42">
        <f>COUNTIFS($T1205:$AX1205,"NA")</f>
        <v>0</v>
      </c>
      <c r="BG1205" s="42">
        <f>COUNTIFS($T1205:$AX1205,"PL")</f>
        <v>0</v>
      </c>
      <c r="BH1205" s="42">
        <f>COUNTIFS($T1205:$AX1205,"CL")</f>
        <v>0</v>
      </c>
      <c r="BI1205" s="42">
        <f>COUNTIFS($T1205:$AX1205,"BL")</f>
        <v>0</v>
      </c>
      <c r="BJ1205" s="42">
        <f>COUNTIFS($T1205:$AX1205,"CO")</f>
        <v>0</v>
      </c>
      <c r="BK1205" s="42">
        <f t="shared" si="111"/>
        <v>0</v>
      </c>
      <c r="BL1205" s="42">
        <f t="shared" si="112"/>
        <v>0</v>
      </c>
      <c r="BM1205" s="42">
        <f t="shared" si="113"/>
        <v>1</v>
      </c>
      <c r="BN1205" s="42">
        <f>SUM(AY1205:BJ1205)+SUM(COUNTIFS(Q1205:AX1205,{"TERM","RESIGNED"}))</f>
        <v>30.5</v>
      </c>
      <c r="BO1205" s="1" t="s">
        <v>45</v>
      </c>
      <c r="BP1205" s="42" t="s">
        <v>1020</v>
      </c>
      <c r="BQ1205" s="34"/>
    </row>
    <row r="1206" spans="1:69" x14ac:dyDescent="0.25">
      <c r="A1206" s="32">
        <f t="shared" si="114"/>
        <v>1204</v>
      </c>
      <c r="B1206" s="1" t="s">
        <v>36</v>
      </c>
      <c r="C1206" s="1">
        <v>19424</v>
      </c>
      <c r="D1206" s="1">
        <v>19424</v>
      </c>
      <c r="E1206" s="1" t="s">
        <v>946</v>
      </c>
      <c r="F1206" s="34" t="s">
        <v>1459</v>
      </c>
      <c r="G1206" s="34" t="s">
        <v>162</v>
      </c>
      <c r="H1206" s="30">
        <v>45233</v>
      </c>
      <c r="I1206" s="30" t="s">
        <v>39</v>
      </c>
      <c r="J1206" s="30" t="s">
        <v>39</v>
      </c>
      <c r="K1206" s="42">
        <f t="shared" ca="1" si="109"/>
        <v>69</v>
      </c>
      <c r="L1206" s="44" t="str">
        <f t="shared" si="110"/>
        <v>Billable</v>
      </c>
      <c r="M1206" s="34" t="s">
        <v>124</v>
      </c>
      <c r="N1206" s="1" t="s">
        <v>41</v>
      </c>
      <c r="O1206" s="1" t="s">
        <v>42</v>
      </c>
      <c r="P1206" s="1"/>
      <c r="Q1206" s="1"/>
      <c r="R1206" s="1" t="s">
        <v>43</v>
      </c>
      <c r="S1206" s="33" t="s">
        <v>144</v>
      </c>
      <c r="T1206" s="47" t="s">
        <v>965</v>
      </c>
      <c r="U1206" s="47" t="s">
        <v>20</v>
      </c>
      <c r="V1206" s="47" t="s">
        <v>20</v>
      </c>
      <c r="W1206" s="47" t="s">
        <v>965</v>
      </c>
      <c r="X1206" s="47" t="s">
        <v>965</v>
      </c>
      <c r="Y1206" s="47" t="s">
        <v>965</v>
      </c>
      <c r="Z1206" s="47" t="s">
        <v>965</v>
      </c>
      <c r="AA1206" s="47" t="s">
        <v>965</v>
      </c>
      <c r="AB1206" s="47" t="s">
        <v>20</v>
      </c>
      <c r="AC1206" s="47" t="s">
        <v>20</v>
      </c>
      <c r="AD1206" s="47" t="s">
        <v>965</v>
      </c>
      <c r="AE1206" s="47" t="s">
        <v>965</v>
      </c>
      <c r="AF1206" s="47" t="s">
        <v>965</v>
      </c>
      <c r="AG1206" s="47" t="s">
        <v>965</v>
      </c>
      <c r="AH1206" s="47" t="s">
        <v>965</v>
      </c>
      <c r="AI1206" s="47" t="s">
        <v>20</v>
      </c>
      <c r="AJ1206" s="47" t="s">
        <v>20</v>
      </c>
      <c r="AK1206" s="47" t="s">
        <v>965</v>
      </c>
      <c r="AL1206" s="47" t="s">
        <v>965</v>
      </c>
      <c r="AM1206" s="47" t="s">
        <v>965</v>
      </c>
      <c r="AN1206" s="47" t="s">
        <v>965</v>
      </c>
      <c r="AO1206" s="47" t="s">
        <v>965</v>
      </c>
      <c r="AP1206" s="47" t="s">
        <v>20</v>
      </c>
      <c r="AQ1206" s="47" t="s">
        <v>20</v>
      </c>
      <c r="AR1206" s="47" t="s">
        <v>20</v>
      </c>
      <c r="AS1206" s="47" t="s">
        <v>965</v>
      </c>
      <c r="AT1206" s="47" t="s">
        <v>965</v>
      </c>
      <c r="AU1206" s="47" t="s">
        <v>965</v>
      </c>
      <c r="AV1206" s="47" t="s">
        <v>965</v>
      </c>
      <c r="AW1206" s="47" t="s">
        <v>20</v>
      </c>
      <c r="AX1206" s="47" t="s">
        <v>20</v>
      </c>
      <c r="AY1206" s="42">
        <f>COUNTIFS($T1206:$AX1206,"P")</f>
        <v>20</v>
      </c>
      <c r="AZ1206" s="42">
        <f>COUNTIFS($T1206:$AX1206,"HD")/2</f>
        <v>0</v>
      </c>
      <c r="BA1206" s="42">
        <f>COUNTIFS($T1206:$AX1206,"DO")</f>
        <v>11</v>
      </c>
      <c r="BB1206" s="1">
        <f>COUNTIFS($T1206:$AX1206,"UPL")</f>
        <v>0</v>
      </c>
      <c r="BC1206" s="42">
        <f>COUNTIFS($T1206:$AX1206,"LWP")</f>
        <v>0</v>
      </c>
      <c r="BD1206" s="42">
        <f>SUM(COUNTIFS($T1206:$AX1206,{"PAT","MAT"}))</f>
        <v>0</v>
      </c>
      <c r="BE1206" s="42">
        <f>COUNTIFS($T1206:$AX1206,"HO")</f>
        <v>0</v>
      </c>
      <c r="BF1206" s="42">
        <f>COUNTIFS($T1206:$AX1206,"NA")</f>
        <v>0</v>
      </c>
      <c r="BG1206" s="42">
        <f>COUNTIFS($T1206:$AX1206,"PL")</f>
        <v>0</v>
      </c>
      <c r="BH1206" s="42">
        <f>COUNTIFS($T1206:$AX1206,"CL")</f>
        <v>0</v>
      </c>
      <c r="BI1206" s="42">
        <f>COUNTIFS($T1206:$AX1206,"BL")</f>
        <v>0</v>
      </c>
      <c r="BJ1206" s="42">
        <f>COUNTIFS($T1206:$AX1206,"CO")</f>
        <v>0</v>
      </c>
      <c r="BK1206" s="42">
        <f t="shared" si="111"/>
        <v>0</v>
      </c>
      <c r="BL1206" s="42">
        <f t="shared" si="112"/>
        <v>1</v>
      </c>
      <c r="BM1206" s="42">
        <f t="shared" si="113"/>
        <v>1</v>
      </c>
      <c r="BN1206" s="42">
        <f>SUM(AY1206:BJ1206)+SUM(COUNTIFS(Q1206:AX1206,{"TERM","RESIGNED"}))</f>
        <v>31</v>
      </c>
      <c r="BO1206" s="1" t="s">
        <v>45</v>
      </c>
      <c r="BP1206" s="42" t="s">
        <v>1021</v>
      </c>
      <c r="BQ1206" s="34"/>
    </row>
    <row r="1207" spans="1:69" x14ac:dyDescent="0.25">
      <c r="A1207" s="32">
        <f t="shared" si="114"/>
        <v>1205</v>
      </c>
      <c r="B1207" s="1" t="s">
        <v>172</v>
      </c>
      <c r="C1207" s="1">
        <v>600489</v>
      </c>
      <c r="D1207" s="1">
        <v>600489</v>
      </c>
      <c r="E1207" s="1" t="s">
        <v>946</v>
      </c>
      <c r="F1207" s="34" t="s">
        <v>1465</v>
      </c>
      <c r="G1207" s="34" t="s">
        <v>190</v>
      </c>
      <c r="H1207" s="30">
        <v>45237</v>
      </c>
      <c r="I1207" s="30" t="s">
        <v>39</v>
      </c>
      <c r="J1207" s="30" t="s">
        <v>39</v>
      </c>
      <c r="K1207" s="42">
        <f t="shared" ca="1" si="109"/>
        <v>65</v>
      </c>
      <c r="L1207" s="44" t="str">
        <f t="shared" si="110"/>
        <v>Billable</v>
      </c>
      <c r="M1207" s="34" t="s">
        <v>827</v>
      </c>
      <c r="N1207" s="1" t="s">
        <v>270</v>
      </c>
      <c r="O1207" s="1" t="s">
        <v>42</v>
      </c>
      <c r="P1207" s="1"/>
      <c r="Q1207" s="1"/>
      <c r="R1207" s="1" t="s">
        <v>43</v>
      </c>
      <c r="S1207" s="33" t="s">
        <v>488</v>
      </c>
      <c r="T1207" s="47" t="s">
        <v>965</v>
      </c>
      <c r="U1207" s="47" t="s">
        <v>20</v>
      </c>
      <c r="V1207" s="47" t="s">
        <v>20</v>
      </c>
      <c r="W1207" s="47" t="s">
        <v>965</v>
      </c>
      <c r="X1207" s="47" t="s">
        <v>965</v>
      </c>
      <c r="Y1207" s="47" t="s">
        <v>965</v>
      </c>
      <c r="Z1207" s="47" t="s">
        <v>965</v>
      </c>
      <c r="AA1207" s="47" t="s">
        <v>965</v>
      </c>
      <c r="AB1207" s="47" t="s">
        <v>20</v>
      </c>
      <c r="AC1207" s="47" t="s">
        <v>20</v>
      </c>
      <c r="AD1207" s="47" t="s">
        <v>966</v>
      </c>
      <c r="AE1207" s="47" t="s">
        <v>965</v>
      </c>
      <c r="AF1207" s="47" t="s">
        <v>965</v>
      </c>
      <c r="AG1207" s="47" t="s">
        <v>965</v>
      </c>
      <c r="AH1207" s="47" t="s">
        <v>965</v>
      </c>
      <c r="AI1207" s="47" t="s">
        <v>20</v>
      </c>
      <c r="AJ1207" s="47" t="s">
        <v>20</v>
      </c>
      <c r="AK1207" s="47" t="s">
        <v>966</v>
      </c>
      <c r="AL1207" s="47" t="s">
        <v>965</v>
      </c>
      <c r="AM1207" s="47" t="s">
        <v>965</v>
      </c>
      <c r="AN1207" s="47" t="s">
        <v>965</v>
      </c>
      <c r="AO1207" s="47" t="s">
        <v>965</v>
      </c>
      <c r="AP1207" s="47" t="s">
        <v>20</v>
      </c>
      <c r="AQ1207" s="47" t="s">
        <v>20</v>
      </c>
      <c r="AR1207" s="47" t="s">
        <v>20</v>
      </c>
      <c r="AS1207" s="47" t="s">
        <v>21</v>
      </c>
      <c r="AT1207" s="47" t="s">
        <v>965</v>
      </c>
      <c r="AU1207" s="47" t="s">
        <v>965</v>
      </c>
      <c r="AV1207" s="47" t="s">
        <v>22</v>
      </c>
      <c r="AW1207" s="47" t="s">
        <v>20</v>
      </c>
      <c r="AX1207" s="47" t="s">
        <v>20</v>
      </c>
      <c r="AY1207" s="42">
        <f>COUNTIFS($T1207:$AX1207,"P")</f>
        <v>16</v>
      </c>
      <c r="AZ1207" s="42">
        <f>COUNTIFS($T1207:$AX1207,"HD")/2</f>
        <v>1</v>
      </c>
      <c r="BA1207" s="42">
        <f>COUNTIFS($T1207:$AX1207,"DO")</f>
        <v>11</v>
      </c>
      <c r="BB1207" s="1">
        <f>COUNTIFS($T1207:$AX1207,"UPL")</f>
        <v>1</v>
      </c>
      <c r="BC1207" s="42">
        <f>COUNTIFS($T1207:$AX1207,"LWP")</f>
        <v>1</v>
      </c>
      <c r="BD1207" s="42">
        <f>SUM(COUNTIFS($T1207:$AX1207,{"PAT","MAT"}))</f>
        <v>0</v>
      </c>
      <c r="BE1207" s="42">
        <f>COUNTIFS($T1207:$AX1207,"HO")</f>
        <v>0</v>
      </c>
      <c r="BF1207" s="42">
        <f>COUNTIFS($T1207:$AX1207,"NA")</f>
        <v>0</v>
      </c>
      <c r="BG1207" s="42">
        <f>COUNTIFS($T1207:$AX1207,"PL")</f>
        <v>0</v>
      </c>
      <c r="BH1207" s="42">
        <f>COUNTIFS($T1207:$AX1207,"CL")</f>
        <v>0</v>
      </c>
      <c r="BI1207" s="42">
        <f>COUNTIFS($T1207:$AX1207,"BL")</f>
        <v>0</v>
      </c>
      <c r="BJ1207" s="42">
        <f>COUNTIFS($T1207:$AX1207,"CO")</f>
        <v>0</v>
      </c>
      <c r="BK1207" s="42">
        <f t="shared" si="111"/>
        <v>0</v>
      </c>
      <c r="BL1207" s="42">
        <f t="shared" si="112"/>
        <v>1</v>
      </c>
      <c r="BM1207" s="42">
        <f t="shared" si="113"/>
        <v>1</v>
      </c>
      <c r="BN1207" s="42">
        <f>SUM(AY1207:BJ1207)+SUM(COUNTIFS(Q1207:AX1207,{"TERM","RESIGNED"}))</f>
        <v>30</v>
      </c>
      <c r="BO1207" s="1" t="s">
        <v>45</v>
      </c>
      <c r="BP1207" s="42" t="s">
        <v>1018</v>
      </c>
      <c r="BQ1207" s="34"/>
    </row>
    <row r="1208" spans="1:69" x14ac:dyDescent="0.25">
      <c r="A1208" s="32">
        <f t="shared" si="114"/>
        <v>1206</v>
      </c>
      <c r="B1208" s="1" t="s">
        <v>172</v>
      </c>
      <c r="C1208" s="1">
        <v>600491</v>
      </c>
      <c r="D1208" s="1">
        <v>600491</v>
      </c>
      <c r="E1208" s="1" t="s">
        <v>945</v>
      </c>
      <c r="F1208" s="34" t="s">
        <v>1466</v>
      </c>
      <c r="G1208" s="34" t="s">
        <v>190</v>
      </c>
      <c r="H1208" s="30">
        <v>45237</v>
      </c>
      <c r="I1208" s="30" t="s">
        <v>39</v>
      </c>
      <c r="J1208" s="30" t="s">
        <v>39</v>
      </c>
      <c r="K1208" s="42">
        <f t="shared" ca="1" si="109"/>
        <v>65</v>
      </c>
      <c r="L1208" s="44" t="str">
        <f t="shared" si="110"/>
        <v>Billable</v>
      </c>
      <c r="M1208" s="34" t="s">
        <v>827</v>
      </c>
      <c r="N1208" s="1" t="s">
        <v>270</v>
      </c>
      <c r="O1208" s="1" t="s">
        <v>42</v>
      </c>
      <c r="P1208" s="1"/>
      <c r="Q1208" s="1"/>
      <c r="R1208" s="1" t="s">
        <v>43</v>
      </c>
      <c r="S1208" s="33" t="s">
        <v>488</v>
      </c>
      <c r="T1208" s="47" t="s">
        <v>21</v>
      </c>
      <c r="U1208" s="47" t="s">
        <v>20</v>
      </c>
      <c r="V1208" s="47" t="s">
        <v>20</v>
      </c>
      <c r="W1208" s="47" t="s">
        <v>22</v>
      </c>
      <c r="X1208" s="47" t="s">
        <v>22</v>
      </c>
      <c r="Y1208" s="47" t="s">
        <v>21</v>
      </c>
      <c r="Z1208" s="47" t="s">
        <v>965</v>
      </c>
      <c r="AA1208" s="47" t="s">
        <v>965</v>
      </c>
      <c r="AB1208" s="47" t="s">
        <v>20</v>
      </c>
      <c r="AC1208" s="47" t="s">
        <v>20</v>
      </c>
      <c r="AD1208" s="47" t="s">
        <v>965</v>
      </c>
      <c r="AE1208" s="47" t="s">
        <v>965</v>
      </c>
      <c r="AF1208" s="47" t="s">
        <v>965</v>
      </c>
      <c r="AG1208" s="47" t="s">
        <v>965</v>
      </c>
      <c r="AH1208" s="47" t="s">
        <v>965</v>
      </c>
      <c r="AI1208" s="47" t="s">
        <v>20</v>
      </c>
      <c r="AJ1208" s="47" t="s">
        <v>20</v>
      </c>
      <c r="AK1208" s="47" t="s">
        <v>965</v>
      </c>
      <c r="AL1208" s="47" t="s">
        <v>965</v>
      </c>
      <c r="AM1208" s="47" t="s">
        <v>965</v>
      </c>
      <c r="AN1208" s="47" t="s">
        <v>965</v>
      </c>
      <c r="AO1208" s="47" t="s">
        <v>965</v>
      </c>
      <c r="AP1208" s="47" t="s">
        <v>20</v>
      </c>
      <c r="AQ1208" s="47" t="s">
        <v>20</v>
      </c>
      <c r="AR1208" s="47" t="s">
        <v>20</v>
      </c>
      <c r="AS1208" s="47" t="s">
        <v>965</v>
      </c>
      <c r="AT1208" s="47" t="s">
        <v>21</v>
      </c>
      <c r="AU1208" s="47" t="s">
        <v>21</v>
      </c>
      <c r="AV1208" s="47" t="s">
        <v>965</v>
      </c>
      <c r="AW1208" s="47" t="s">
        <v>20</v>
      </c>
      <c r="AX1208" s="47" t="s">
        <v>20</v>
      </c>
      <c r="AY1208" s="42">
        <f>COUNTIFS($T1208:$AX1208,"P")</f>
        <v>14</v>
      </c>
      <c r="AZ1208" s="42">
        <f>COUNTIFS($T1208:$AX1208,"HD")/2</f>
        <v>0</v>
      </c>
      <c r="BA1208" s="42">
        <f>COUNTIFS($T1208:$AX1208,"DO")</f>
        <v>11</v>
      </c>
      <c r="BB1208" s="1">
        <f>COUNTIFS($T1208:$AX1208,"UPL")</f>
        <v>4</v>
      </c>
      <c r="BC1208" s="42">
        <f>COUNTIFS($T1208:$AX1208,"LWP")</f>
        <v>2</v>
      </c>
      <c r="BD1208" s="42">
        <f>SUM(COUNTIFS($T1208:$AX1208,{"PAT","MAT"}))</f>
        <v>0</v>
      </c>
      <c r="BE1208" s="42">
        <f>COUNTIFS($T1208:$AX1208,"HO")</f>
        <v>0</v>
      </c>
      <c r="BF1208" s="42">
        <f>COUNTIFS($T1208:$AX1208,"NA")</f>
        <v>0</v>
      </c>
      <c r="BG1208" s="42">
        <f>COUNTIFS($T1208:$AX1208,"PL")</f>
        <v>0</v>
      </c>
      <c r="BH1208" s="42">
        <f>COUNTIFS($T1208:$AX1208,"CL")</f>
        <v>0</v>
      </c>
      <c r="BI1208" s="42">
        <f>COUNTIFS($T1208:$AX1208,"BL")</f>
        <v>0</v>
      </c>
      <c r="BJ1208" s="42">
        <f>COUNTIFS($T1208:$AX1208,"CO")</f>
        <v>0</v>
      </c>
      <c r="BK1208" s="42">
        <f t="shared" si="111"/>
        <v>0</v>
      </c>
      <c r="BL1208" s="42">
        <f t="shared" si="112"/>
        <v>0</v>
      </c>
      <c r="BM1208" s="42">
        <f t="shared" si="113"/>
        <v>1</v>
      </c>
      <c r="BN1208" s="42">
        <f>SUM(AY1208:BJ1208)+SUM(COUNTIFS(Q1208:AX1208,{"TERM","RESIGNED"}))</f>
        <v>31</v>
      </c>
      <c r="BO1208" s="1" t="s">
        <v>45</v>
      </c>
      <c r="BP1208" s="42" t="s">
        <v>1018</v>
      </c>
      <c r="BQ1208" s="34"/>
    </row>
    <row r="1209" spans="1:69" x14ac:dyDescent="0.25">
      <c r="A1209" s="32">
        <f t="shared" si="114"/>
        <v>1207</v>
      </c>
      <c r="B1209" s="1" t="s">
        <v>172</v>
      </c>
      <c r="C1209" s="1">
        <v>600494</v>
      </c>
      <c r="D1209" s="1">
        <v>600494</v>
      </c>
      <c r="E1209" s="1" t="s">
        <v>945</v>
      </c>
      <c r="F1209" s="34" t="s">
        <v>1469</v>
      </c>
      <c r="G1209" s="34" t="s">
        <v>186</v>
      </c>
      <c r="H1209" s="30">
        <v>45237</v>
      </c>
      <c r="I1209" s="30" t="s">
        <v>39</v>
      </c>
      <c r="J1209" s="30" t="s">
        <v>39</v>
      </c>
      <c r="K1209" s="42">
        <f t="shared" ca="1" si="109"/>
        <v>65</v>
      </c>
      <c r="L1209" s="44" t="str">
        <f t="shared" si="110"/>
        <v>Billable</v>
      </c>
      <c r="M1209" s="34" t="s">
        <v>827</v>
      </c>
      <c r="N1209" s="1" t="s">
        <v>270</v>
      </c>
      <c r="O1209" s="1" t="s">
        <v>42</v>
      </c>
      <c r="P1209" s="1"/>
      <c r="Q1209" s="1"/>
      <c r="R1209" s="1" t="s">
        <v>43</v>
      </c>
      <c r="S1209" s="33" t="s">
        <v>488</v>
      </c>
      <c r="T1209" s="47" t="s">
        <v>965</v>
      </c>
      <c r="U1209" s="47" t="s">
        <v>20</v>
      </c>
      <c r="V1209" s="47" t="s">
        <v>20</v>
      </c>
      <c r="W1209" s="47" t="s">
        <v>966</v>
      </c>
      <c r="X1209" s="47" t="s">
        <v>22</v>
      </c>
      <c r="Y1209" s="47" t="s">
        <v>965</v>
      </c>
      <c r="Z1209" s="47" t="s">
        <v>965</v>
      </c>
      <c r="AA1209" s="47" t="s">
        <v>22</v>
      </c>
      <c r="AB1209" s="47" t="s">
        <v>20</v>
      </c>
      <c r="AC1209" s="47" t="s">
        <v>20</v>
      </c>
      <c r="AD1209" s="47" t="s">
        <v>965</v>
      </c>
      <c r="AE1209" s="47" t="s">
        <v>965</v>
      </c>
      <c r="AF1209" s="47" t="s">
        <v>965</v>
      </c>
      <c r="AG1209" s="47" t="s">
        <v>965</v>
      </c>
      <c r="AH1209" s="47" t="s">
        <v>965</v>
      </c>
      <c r="AI1209" s="47" t="s">
        <v>20</v>
      </c>
      <c r="AJ1209" s="47" t="s">
        <v>20</v>
      </c>
      <c r="AK1209" s="47" t="s">
        <v>965</v>
      </c>
      <c r="AL1209" s="47" t="s">
        <v>965</v>
      </c>
      <c r="AM1209" s="47" t="s">
        <v>965</v>
      </c>
      <c r="AN1209" s="47" t="s">
        <v>965</v>
      </c>
      <c r="AO1209" s="47" t="s">
        <v>965</v>
      </c>
      <c r="AP1209" s="47" t="s">
        <v>20</v>
      </c>
      <c r="AQ1209" s="47" t="s">
        <v>20</v>
      </c>
      <c r="AR1209" s="47" t="s">
        <v>20</v>
      </c>
      <c r="AS1209" s="47" t="s">
        <v>965</v>
      </c>
      <c r="AT1209" s="47" t="s">
        <v>965</v>
      </c>
      <c r="AU1209" s="47" t="s">
        <v>965</v>
      </c>
      <c r="AV1209" s="47" t="s">
        <v>21</v>
      </c>
      <c r="AW1209" s="47" t="s">
        <v>20</v>
      </c>
      <c r="AX1209" s="47" t="s">
        <v>20</v>
      </c>
      <c r="AY1209" s="42">
        <f>COUNTIFS($T1209:$AX1209,"P")</f>
        <v>16</v>
      </c>
      <c r="AZ1209" s="42">
        <f>COUNTIFS($T1209:$AX1209,"HD")/2</f>
        <v>0.5</v>
      </c>
      <c r="BA1209" s="42">
        <f>COUNTIFS($T1209:$AX1209,"DO")</f>
        <v>11</v>
      </c>
      <c r="BB1209" s="1">
        <f>COUNTIFS($T1209:$AX1209,"UPL")</f>
        <v>1</v>
      </c>
      <c r="BC1209" s="42">
        <f>COUNTIFS($T1209:$AX1209,"LWP")</f>
        <v>2</v>
      </c>
      <c r="BD1209" s="42">
        <f>SUM(COUNTIFS($T1209:$AX1209,{"PAT","MAT"}))</f>
        <v>0</v>
      </c>
      <c r="BE1209" s="42">
        <f>COUNTIFS($T1209:$AX1209,"HO")</f>
        <v>0</v>
      </c>
      <c r="BF1209" s="42">
        <f>COUNTIFS($T1209:$AX1209,"NA")</f>
        <v>0</v>
      </c>
      <c r="BG1209" s="42">
        <f>COUNTIFS($T1209:$AX1209,"PL")</f>
        <v>0</v>
      </c>
      <c r="BH1209" s="42">
        <f>COUNTIFS($T1209:$AX1209,"CL")</f>
        <v>0</v>
      </c>
      <c r="BI1209" s="42">
        <f>COUNTIFS($T1209:$AX1209,"BL")</f>
        <v>0</v>
      </c>
      <c r="BJ1209" s="42">
        <f>COUNTIFS($T1209:$AX1209,"CO")</f>
        <v>0</v>
      </c>
      <c r="BK1209" s="42">
        <f t="shared" si="111"/>
        <v>0</v>
      </c>
      <c r="BL1209" s="42">
        <f t="shared" si="112"/>
        <v>0</v>
      </c>
      <c r="BM1209" s="42">
        <f t="shared" si="113"/>
        <v>1</v>
      </c>
      <c r="BN1209" s="42">
        <f>SUM(AY1209:BJ1209)+SUM(COUNTIFS(Q1209:AX1209,{"TERM","RESIGNED"}))</f>
        <v>30.5</v>
      </c>
      <c r="BO1209" s="1" t="s">
        <v>45</v>
      </c>
      <c r="BP1209" s="42" t="s">
        <v>1018</v>
      </c>
      <c r="BQ1209" s="34"/>
    </row>
    <row r="1210" spans="1:69" x14ac:dyDescent="0.25">
      <c r="A1210" s="32">
        <f t="shared" si="114"/>
        <v>1208</v>
      </c>
      <c r="B1210" s="1" t="s">
        <v>36</v>
      </c>
      <c r="C1210" s="1">
        <v>19428</v>
      </c>
      <c r="D1210" s="1">
        <v>19428</v>
      </c>
      <c r="E1210" s="1" t="s">
        <v>946</v>
      </c>
      <c r="F1210" s="34" t="s">
        <v>1470</v>
      </c>
      <c r="G1210" s="34" t="s">
        <v>106</v>
      </c>
      <c r="H1210" s="30">
        <v>45238</v>
      </c>
      <c r="I1210" s="30" t="s">
        <v>39</v>
      </c>
      <c r="J1210" s="30" t="s">
        <v>39</v>
      </c>
      <c r="K1210" s="42">
        <f t="shared" ca="1" si="109"/>
        <v>64</v>
      </c>
      <c r="L1210" s="44" t="str">
        <f t="shared" si="110"/>
        <v>Non Billable</v>
      </c>
      <c r="M1210" s="34" t="s">
        <v>210</v>
      </c>
      <c r="N1210" s="1" t="s">
        <v>41</v>
      </c>
      <c r="O1210" s="1" t="s">
        <v>42</v>
      </c>
      <c r="P1210" s="1"/>
      <c r="Q1210" s="1"/>
      <c r="R1210" s="1" t="s">
        <v>43</v>
      </c>
      <c r="S1210" s="33" t="s">
        <v>209</v>
      </c>
      <c r="T1210" s="47" t="s">
        <v>965</v>
      </c>
      <c r="U1210" s="47" t="s">
        <v>20</v>
      </c>
      <c r="V1210" s="47" t="s">
        <v>20</v>
      </c>
      <c r="W1210" s="47" t="s">
        <v>965</v>
      </c>
      <c r="X1210" s="47" t="s">
        <v>965</v>
      </c>
      <c r="Y1210" s="47" t="s">
        <v>965</v>
      </c>
      <c r="Z1210" s="47" t="s">
        <v>965</v>
      </c>
      <c r="AA1210" s="47" t="s">
        <v>965</v>
      </c>
      <c r="AB1210" s="47" t="s">
        <v>20</v>
      </c>
      <c r="AC1210" s="47" t="s">
        <v>20</v>
      </c>
      <c r="AD1210" s="47" t="s">
        <v>965</v>
      </c>
      <c r="AE1210" s="47" t="s">
        <v>965</v>
      </c>
      <c r="AF1210" s="47" t="s">
        <v>965</v>
      </c>
      <c r="AG1210" s="47" t="s">
        <v>965</v>
      </c>
      <c r="AH1210" s="47" t="s">
        <v>965</v>
      </c>
      <c r="AI1210" s="47" t="s">
        <v>20</v>
      </c>
      <c r="AJ1210" s="47" t="s">
        <v>20</v>
      </c>
      <c r="AK1210" s="47" t="s">
        <v>965</v>
      </c>
      <c r="AL1210" s="47" t="s">
        <v>965</v>
      </c>
      <c r="AM1210" s="47" t="s">
        <v>965</v>
      </c>
      <c r="AN1210" s="47" t="s">
        <v>965</v>
      </c>
      <c r="AO1210" s="47" t="s">
        <v>965</v>
      </c>
      <c r="AP1210" s="47" t="s">
        <v>20</v>
      </c>
      <c r="AQ1210" s="47" t="s">
        <v>20</v>
      </c>
      <c r="AR1210" s="47" t="s">
        <v>20</v>
      </c>
      <c r="AS1210" s="47" t="s">
        <v>965</v>
      </c>
      <c r="AT1210" s="47" t="s">
        <v>965</v>
      </c>
      <c r="AU1210" s="47" t="s">
        <v>965</v>
      </c>
      <c r="AV1210" s="47" t="s">
        <v>965</v>
      </c>
      <c r="AW1210" s="47" t="s">
        <v>20</v>
      </c>
      <c r="AX1210" s="47" t="s">
        <v>20</v>
      </c>
      <c r="AY1210" s="42">
        <f>COUNTIFS($T1210:$AX1210,"P")</f>
        <v>20</v>
      </c>
      <c r="AZ1210" s="42">
        <f>COUNTIFS($T1210:$AX1210,"HD")/2</f>
        <v>0</v>
      </c>
      <c r="BA1210" s="42">
        <f>COUNTIFS($T1210:$AX1210,"DO")</f>
        <v>11</v>
      </c>
      <c r="BB1210" s="1">
        <f>COUNTIFS($T1210:$AX1210,"UPL")</f>
        <v>0</v>
      </c>
      <c r="BC1210" s="42">
        <f>COUNTIFS($T1210:$AX1210,"LWP")</f>
        <v>0</v>
      </c>
      <c r="BD1210" s="42">
        <f>SUM(COUNTIFS($T1210:$AX1210,{"PAT","MAT"}))</f>
        <v>0</v>
      </c>
      <c r="BE1210" s="42">
        <f>COUNTIFS($T1210:$AX1210,"HO")</f>
        <v>0</v>
      </c>
      <c r="BF1210" s="42">
        <f>COUNTIFS($T1210:$AX1210,"NA")</f>
        <v>0</v>
      </c>
      <c r="BG1210" s="42">
        <f>COUNTIFS($T1210:$AX1210,"PL")</f>
        <v>0</v>
      </c>
      <c r="BH1210" s="42">
        <f>COUNTIFS($T1210:$AX1210,"CL")</f>
        <v>0</v>
      </c>
      <c r="BI1210" s="42">
        <f>COUNTIFS($T1210:$AX1210,"BL")</f>
        <v>0</v>
      </c>
      <c r="BJ1210" s="42">
        <f>COUNTIFS($T1210:$AX1210,"CO")</f>
        <v>0</v>
      </c>
      <c r="BK1210" s="42">
        <f t="shared" si="111"/>
        <v>0</v>
      </c>
      <c r="BL1210" s="42">
        <f t="shared" si="112"/>
        <v>1</v>
      </c>
      <c r="BM1210" s="42">
        <f t="shared" si="113"/>
        <v>1</v>
      </c>
      <c r="BN1210" s="42">
        <f>SUM(AY1210:BJ1210)+SUM(COUNTIFS(Q1210:AX1210,{"TERM","RESIGNED"}))</f>
        <v>31</v>
      </c>
      <c r="BO1210" s="1" t="s">
        <v>45</v>
      </c>
      <c r="BP1210" s="42" t="s">
        <v>1215</v>
      </c>
      <c r="BQ1210" s="34"/>
    </row>
    <row r="1211" spans="1:69" x14ac:dyDescent="0.25">
      <c r="A1211" s="32">
        <f t="shared" si="114"/>
        <v>1209</v>
      </c>
      <c r="B1211" s="1" t="s">
        <v>36</v>
      </c>
      <c r="C1211" s="1">
        <v>19429</v>
      </c>
      <c r="D1211" s="1">
        <v>19429</v>
      </c>
      <c r="E1211" s="1" t="s">
        <v>946</v>
      </c>
      <c r="F1211" s="34" t="s">
        <v>1471</v>
      </c>
      <c r="G1211" s="34" t="s">
        <v>190</v>
      </c>
      <c r="H1211" s="30">
        <v>45238</v>
      </c>
      <c r="I1211" s="30" t="s">
        <v>39</v>
      </c>
      <c r="J1211" s="30" t="s">
        <v>39</v>
      </c>
      <c r="K1211" s="42">
        <f t="shared" ca="1" si="109"/>
        <v>64</v>
      </c>
      <c r="L1211" s="44" t="str">
        <f t="shared" si="110"/>
        <v>Billable</v>
      </c>
      <c r="M1211" s="34" t="s">
        <v>187</v>
      </c>
      <c r="N1211" s="1" t="s">
        <v>41</v>
      </c>
      <c r="O1211" s="1" t="s">
        <v>42</v>
      </c>
      <c r="P1211" s="1"/>
      <c r="Q1211" s="1"/>
      <c r="R1211" s="1" t="s">
        <v>43</v>
      </c>
      <c r="S1211" s="33" t="s">
        <v>239</v>
      </c>
      <c r="T1211" s="47" t="s">
        <v>965</v>
      </c>
      <c r="U1211" s="47" t="s">
        <v>20</v>
      </c>
      <c r="V1211" s="47" t="s">
        <v>20</v>
      </c>
      <c r="W1211" s="47" t="s">
        <v>965</v>
      </c>
      <c r="X1211" s="47" t="s">
        <v>965</v>
      </c>
      <c r="Y1211" s="47" t="s">
        <v>965</v>
      </c>
      <c r="Z1211" s="47" t="s">
        <v>965</v>
      </c>
      <c r="AA1211" s="47" t="s">
        <v>965</v>
      </c>
      <c r="AB1211" s="47" t="s">
        <v>20</v>
      </c>
      <c r="AC1211" s="47" t="s">
        <v>20</v>
      </c>
      <c r="AD1211" s="47" t="s">
        <v>965</v>
      </c>
      <c r="AE1211" s="47" t="s">
        <v>965</v>
      </c>
      <c r="AF1211" s="47" t="s">
        <v>965</v>
      </c>
      <c r="AG1211" s="47" t="s">
        <v>965</v>
      </c>
      <c r="AH1211" s="47" t="s">
        <v>965</v>
      </c>
      <c r="AI1211" s="47" t="s">
        <v>20</v>
      </c>
      <c r="AJ1211" s="47" t="s">
        <v>20</v>
      </c>
      <c r="AK1211" s="47" t="s">
        <v>22</v>
      </c>
      <c r="AL1211" s="47" t="s">
        <v>965</v>
      </c>
      <c r="AM1211" s="47" t="s">
        <v>965</v>
      </c>
      <c r="AN1211" s="47" t="s">
        <v>965</v>
      </c>
      <c r="AO1211" s="47" t="s">
        <v>965</v>
      </c>
      <c r="AP1211" s="47" t="s">
        <v>20</v>
      </c>
      <c r="AQ1211" s="47" t="s">
        <v>20</v>
      </c>
      <c r="AR1211" s="47" t="s">
        <v>20</v>
      </c>
      <c r="AS1211" s="47" t="s">
        <v>965</v>
      </c>
      <c r="AT1211" s="47" t="s">
        <v>965</v>
      </c>
      <c r="AU1211" s="47" t="s">
        <v>965</v>
      </c>
      <c r="AV1211" s="47" t="s">
        <v>965</v>
      </c>
      <c r="AW1211" s="47" t="s">
        <v>20</v>
      </c>
      <c r="AX1211" s="47" t="s">
        <v>20</v>
      </c>
      <c r="AY1211" s="42">
        <f>COUNTIFS($T1211:$AX1211,"P")</f>
        <v>19</v>
      </c>
      <c r="AZ1211" s="42">
        <f>COUNTIFS($T1211:$AX1211,"HD")/2</f>
        <v>0</v>
      </c>
      <c r="BA1211" s="42">
        <f>COUNTIFS($T1211:$AX1211,"DO")</f>
        <v>11</v>
      </c>
      <c r="BB1211" s="1">
        <f>COUNTIFS($T1211:$AX1211,"UPL")</f>
        <v>0</v>
      </c>
      <c r="BC1211" s="42">
        <f>COUNTIFS($T1211:$AX1211,"LWP")</f>
        <v>1</v>
      </c>
      <c r="BD1211" s="42">
        <f>SUM(COUNTIFS($T1211:$AX1211,{"PAT","MAT"}))</f>
        <v>0</v>
      </c>
      <c r="BE1211" s="42">
        <f>COUNTIFS($T1211:$AX1211,"HO")</f>
        <v>0</v>
      </c>
      <c r="BF1211" s="42">
        <f>COUNTIFS($T1211:$AX1211,"NA")</f>
        <v>0</v>
      </c>
      <c r="BG1211" s="42">
        <f>COUNTIFS($T1211:$AX1211,"PL")</f>
        <v>0</v>
      </c>
      <c r="BH1211" s="42">
        <f>COUNTIFS($T1211:$AX1211,"CL")</f>
        <v>0</v>
      </c>
      <c r="BI1211" s="42">
        <f>COUNTIFS($T1211:$AX1211,"BL")</f>
        <v>0</v>
      </c>
      <c r="BJ1211" s="42">
        <f>COUNTIFS($T1211:$AX1211,"CO")</f>
        <v>0</v>
      </c>
      <c r="BK1211" s="42">
        <f t="shared" si="111"/>
        <v>0</v>
      </c>
      <c r="BL1211" s="42">
        <f t="shared" si="112"/>
        <v>1</v>
      </c>
      <c r="BM1211" s="42">
        <f t="shared" si="113"/>
        <v>1</v>
      </c>
      <c r="BN1211" s="42">
        <f>SUM(AY1211:BJ1211)+SUM(COUNTIFS(Q1211:AX1211,{"TERM","RESIGNED"}))</f>
        <v>31</v>
      </c>
      <c r="BO1211" s="1" t="s">
        <v>45</v>
      </c>
      <c r="BP1211" s="42" t="s">
        <v>1018</v>
      </c>
      <c r="BQ1211" s="34"/>
    </row>
    <row r="1212" spans="1:69" x14ac:dyDescent="0.25">
      <c r="A1212" s="32">
        <f t="shared" si="114"/>
        <v>1210</v>
      </c>
      <c r="B1212" s="1" t="s">
        <v>36</v>
      </c>
      <c r="C1212" s="1">
        <v>19431</v>
      </c>
      <c r="D1212" s="1">
        <v>19431</v>
      </c>
      <c r="E1212" s="1" t="s">
        <v>946</v>
      </c>
      <c r="F1212" s="34" t="s">
        <v>1473</v>
      </c>
      <c r="G1212" s="34" t="s">
        <v>190</v>
      </c>
      <c r="H1212" s="30">
        <v>45238</v>
      </c>
      <c r="I1212" s="30" t="s">
        <v>39</v>
      </c>
      <c r="J1212" s="30" t="s">
        <v>39</v>
      </c>
      <c r="K1212" s="42">
        <f t="shared" ca="1" si="109"/>
        <v>64</v>
      </c>
      <c r="L1212" s="44" t="str">
        <f t="shared" si="110"/>
        <v>Billable</v>
      </c>
      <c r="M1212" s="34" t="s">
        <v>187</v>
      </c>
      <c r="N1212" s="1" t="s">
        <v>41</v>
      </c>
      <c r="O1212" s="1" t="s">
        <v>42</v>
      </c>
      <c r="P1212" s="1"/>
      <c r="Q1212" s="1"/>
      <c r="R1212" s="1" t="s">
        <v>43</v>
      </c>
      <c r="S1212" s="33" t="s">
        <v>235</v>
      </c>
      <c r="T1212" s="47" t="s">
        <v>965</v>
      </c>
      <c r="U1212" s="47" t="s">
        <v>20</v>
      </c>
      <c r="V1212" s="47" t="s">
        <v>20</v>
      </c>
      <c r="W1212" s="47" t="s">
        <v>965</v>
      </c>
      <c r="X1212" s="47" t="s">
        <v>965</v>
      </c>
      <c r="Y1212" s="47" t="s">
        <v>965</v>
      </c>
      <c r="Z1212" s="47" t="s">
        <v>965</v>
      </c>
      <c r="AA1212" s="47" t="s">
        <v>965</v>
      </c>
      <c r="AB1212" s="47" t="s">
        <v>20</v>
      </c>
      <c r="AC1212" s="47" t="s">
        <v>20</v>
      </c>
      <c r="AD1212" s="47" t="s">
        <v>965</v>
      </c>
      <c r="AE1212" s="47" t="s">
        <v>965</v>
      </c>
      <c r="AF1212" s="47" t="s">
        <v>965</v>
      </c>
      <c r="AG1212" s="47" t="s">
        <v>965</v>
      </c>
      <c r="AH1212" s="47" t="s">
        <v>965</v>
      </c>
      <c r="AI1212" s="47" t="s">
        <v>20</v>
      </c>
      <c r="AJ1212" s="47" t="s">
        <v>20</v>
      </c>
      <c r="AK1212" s="47" t="s">
        <v>965</v>
      </c>
      <c r="AL1212" s="47" t="s">
        <v>965</v>
      </c>
      <c r="AM1212" s="47" t="s">
        <v>965</v>
      </c>
      <c r="AN1212" s="47" t="s">
        <v>965</v>
      </c>
      <c r="AO1212" s="47" t="s">
        <v>965</v>
      </c>
      <c r="AP1212" s="47" t="s">
        <v>20</v>
      </c>
      <c r="AQ1212" s="47" t="s">
        <v>20</v>
      </c>
      <c r="AR1212" s="47" t="s">
        <v>20</v>
      </c>
      <c r="AS1212" s="47" t="s">
        <v>22</v>
      </c>
      <c r="AT1212" s="47" t="s">
        <v>22</v>
      </c>
      <c r="AU1212" s="47" t="s">
        <v>965</v>
      </c>
      <c r="AV1212" s="47" t="s">
        <v>965</v>
      </c>
      <c r="AW1212" s="47" t="s">
        <v>20</v>
      </c>
      <c r="AX1212" s="47" t="s">
        <v>20</v>
      </c>
      <c r="AY1212" s="42">
        <f>COUNTIFS($T1212:$AX1212,"P")</f>
        <v>18</v>
      </c>
      <c r="AZ1212" s="42">
        <f>COUNTIFS($T1212:$AX1212,"HD")/2</f>
        <v>0</v>
      </c>
      <c r="BA1212" s="42">
        <f>COUNTIFS($T1212:$AX1212,"DO")</f>
        <v>11</v>
      </c>
      <c r="BB1212" s="1">
        <f>COUNTIFS($T1212:$AX1212,"UPL")</f>
        <v>0</v>
      </c>
      <c r="BC1212" s="42">
        <f>COUNTIFS($T1212:$AX1212,"LWP")</f>
        <v>2</v>
      </c>
      <c r="BD1212" s="42">
        <f>SUM(COUNTIFS($T1212:$AX1212,{"PAT","MAT"}))</f>
        <v>0</v>
      </c>
      <c r="BE1212" s="42">
        <f>COUNTIFS($T1212:$AX1212,"HO")</f>
        <v>0</v>
      </c>
      <c r="BF1212" s="42">
        <f>COUNTIFS($T1212:$AX1212,"NA")</f>
        <v>0</v>
      </c>
      <c r="BG1212" s="42">
        <f>COUNTIFS($T1212:$AX1212,"PL")</f>
        <v>0</v>
      </c>
      <c r="BH1212" s="42">
        <f>COUNTIFS($T1212:$AX1212,"CL")</f>
        <v>0</v>
      </c>
      <c r="BI1212" s="42">
        <f>COUNTIFS($T1212:$AX1212,"BL")</f>
        <v>0</v>
      </c>
      <c r="BJ1212" s="42">
        <f>COUNTIFS($T1212:$AX1212,"CO")</f>
        <v>0</v>
      </c>
      <c r="BK1212" s="42">
        <f t="shared" si="111"/>
        <v>0</v>
      </c>
      <c r="BL1212" s="42">
        <f t="shared" si="112"/>
        <v>1</v>
      </c>
      <c r="BM1212" s="42">
        <f t="shared" si="113"/>
        <v>1</v>
      </c>
      <c r="BN1212" s="42">
        <f>SUM(AY1212:BJ1212)+SUM(COUNTIFS(Q1212:AX1212,{"TERM","RESIGNED"}))</f>
        <v>31</v>
      </c>
      <c r="BO1212" s="1" t="s">
        <v>45</v>
      </c>
      <c r="BP1212" s="42" t="s">
        <v>1018</v>
      </c>
      <c r="BQ1212" s="34"/>
    </row>
    <row r="1213" spans="1:69" x14ac:dyDescent="0.25">
      <c r="A1213" s="32">
        <f t="shared" si="114"/>
        <v>1211</v>
      </c>
      <c r="B1213" s="1" t="s">
        <v>36</v>
      </c>
      <c r="C1213" s="1">
        <v>19438</v>
      </c>
      <c r="D1213" s="1">
        <v>19438</v>
      </c>
      <c r="E1213" s="1" t="s">
        <v>946</v>
      </c>
      <c r="F1213" s="34" t="s">
        <v>1476</v>
      </c>
      <c r="G1213" s="34" t="s">
        <v>123</v>
      </c>
      <c r="H1213" s="30">
        <v>45238</v>
      </c>
      <c r="I1213" s="30" t="s">
        <v>39</v>
      </c>
      <c r="J1213" s="30" t="s">
        <v>39</v>
      </c>
      <c r="K1213" s="42">
        <f t="shared" ca="1" si="109"/>
        <v>64</v>
      </c>
      <c r="L1213" s="44" t="str">
        <f t="shared" si="110"/>
        <v>Billable</v>
      </c>
      <c r="M1213" s="34" t="s">
        <v>124</v>
      </c>
      <c r="N1213" s="1" t="s">
        <v>41</v>
      </c>
      <c r="O1213" s="1" t="s">
        <v>42</v>
      </c>
      <c r="P1213" s="1"/>
      <c r="Q1213" s="1"/>
      <c r="R1213" s="1" t="s">
        <v>43</v>
      </c>
      <c r="S1213" s="33" t="s">
        <v>198</v>
      </c>
      <c r="T1213" s="47" t="s">
        <v>965</v>
      </c>
      <c r="U1213" s="47" t="s">
        <v>20</v>
      </c>
      <c r="V1213" s="47" t="s">
        <v>20</v>
      </c>
      <c r="W1213" s="47" t="s">
        <v>965</v>
      </c>
      <c r="X1213" s="47" t="s">
        <v>965</v>
      </c>
      <c r="Y1213" s="47" t="s">
        <v>965</v>
      </c>
      <c r="Z1213" s="47" t="s">
        <v>965</v>
      </c>
      <c r="AA1213" s="47" t="s">
        <v>965</v>
      </c>
      <c r="AB1213" s="47" t="s">
        <v>20</v>
      </c>
      <c r="AC1213" s="47" t="s">
        <v>20</v>
      </c>
      <c r="AD1213" s="47" t="s">
        <v>965</v>
      </c>
      <c r="AE1213" s="47" t="s">
        <v>965</v>
      </c>
      <c r="AF1213" s="47" t="s">
        <v>965</v>
      </c>
      <c r="AG1213" s="47" t="s">
        <v>965</v>
      </c>
      <c r="AH1213" s="47" t="s">
        <v>965</v>
      </c>
      <c r="AI1213" s="47" t="s">
        <v>20</v>
      </c>
      <c r="AJ1213" s="47" t="s">
        <v>20</v>
      </c>
      <c r="AK1213" s="47" t="s">
        <v>965</v>
      </c>
      <c r="AL1213" s="47" t="s">
        <v>965</v>
      </c>
      <c r="AM1213" s="47" t="s">
        <v>965</v>
      </c>
      <c r="AN1213" s="47" t="s">
        <v>965</v>
      </c>
      <c r="AO1213" s="47" t="s">
        <v>965</v>
      </c>
      <c r="AP1213" s="47" t="s">
        <v>20</v>
      </c>
      <c r="AQ1213" s="47" t="s">
        <v>20</v>
      </c>
      <c r="AR1213" s="47" t="s">
        <v>20</v>
      </c>
      <c r="AS1213" s="47" t="s">
        <v>965</v>
      </c>
      <c r="AT1213" s="47" t="s">
        <v>965</v>
      </c>
      <c r="AU1213" s="47" t="s">
        <v>965</v>
      </c>
      <c r="AV1213" s="47" t="s">
        <v>965</v>
      </c>
      <c r="AW1213" s="47" t="s">
        <v>20</v>
      </c>
      <c r="AX1213" s="47" t="s">
        <v>20</v>
      </c>
      <c r="AY1213" s="42">
        <f>COUNTIFS($T1213:$AX1213,"P")</f>
        <v>20</v>
      </c>
      <c r="AZ1213" s="42">
        <f>COUNTIFS($T1213:$AX1213,"HD")/2</f>
        <v>0</v>
      </c>
      <c r="BA1213" s="42">
        <f>COUNTIFS($T1213:$AX1213,"DO")</f>
        <v>11</v>
      </c>
      <c r="BB1213" s="1">
        <f>COUNTIFS($T1213:$AX1213,"UPL")</f>
        <v>0</v>
      </c>
      <c r="BC1213" s="42">
        <f>COUNTIFS($T1213:$AX1213,"LWP")</f>
        <v>0</v>
      </c>
      <c r="BD1213" s="42">
        <f>SUM(COUNTIFS($T1213:$AX1213,{"PAT","MAT"}))</f>
        <v>0</v>
      </c>
      <c r="BE1213" s="42">
        <f>COUNTIFS($T1213:$AX1213,"HO")</f>
        <v>0</v>
      </c>
      <c r="BF1213" s="42">
        <f>COUNTIFS($T1213:$AX1213,"NA")</f>
        <v>0</v>
      </c>
      <c r="BG1213" s="42">
        <f>COUNTIFS($T1213:$AX1213,"PL")</f>
        <v>0</v>
      </c>
      <c r="BH1213" s="42">
        <f>COUNTIFS($T1213:$AX1213,"CL")</f>
        <v>0</v>
      </c>
      <c r="BI1213" s="42">
        <f>COUNTIFS($T1213:$AX1213,"BL")</f>
        <v>0</v>
      </c>
      <c r="BJ1213" s="42">
        <f>COUNTIFS($T1213:$AX1213,"CO")</f>
        <v>0</v>
      </c>
      <c r="BK1213" s="42">
        <f t="shared" si="111"/>
        <v>0</v>
      </c>
      <c r="BL1213" s="42">
        <f t="shared" si="112"/>
        <v>1</v>
      </c>
      <c r="BM1213" s="42">
        <f t="shared" si="113"/>
        <v>1</v>
      </c>
      <c r="BN1213" s="42">
        <f>SUM(AY1213:BJ1213)+SUM(COUNTIFS(Q1213:AX1213,{"TERM","RESIGNED"}))</f>
        <v>31</v>
      </c>
      <c r="BO1213" s="1" t="s">
        <v>45</v>
      </c>
      <c r="BP1213" s="42" t="s">
        <v>1023</v>
      </c>
      <c r="BQ1213" s="34"/>
    </row>
    <row r="1214" spans="1:69" x14ac:dyDescent="0.25">
      <c r="A1214" s="32">
        <f t="shared" si="114"/>
        <v>1212</v>
      </c>
      <c r="B1214" s="1" t="s">
        <v>36</v>
      </c>
      <c r="C1214" s="1">
        <v>19439</v>
      </c>
      <c r="D1214" s="1">
        <v>19439</v>
      </c>
      <c r="E1214" s="1" t="s">
        <v>945</v>
      </c>
      <c r="F1214" s="34" t="s">
        <v>1477</v>
      </c>
      <c r="G1214" s="34" t="s">
        <v>123</v>
      </c>
      <c r="H1214" s="30">
        <v>45238</v>
      </c>
      <c r="I1214" s="30" t="s">
        <v>39</v>
      </c>
      <c r="J1214" s="30" t="s">
        <v>39</v>
      </c>
      <c r="K1214" s="42">
        <f t="shared" ca="1" si="109"/>
        <v>64</v>
      </c>
      <c r="L1214" s="44" t="str">
        <f t="shared" si="110"/>
        <v>Billable</v>
      </c>
      <c r="M1214" s="34" t="s">
        <v>124</v>
      </c>
      <c r="N1214" s="1" t="s">
        <v>41</v>
      </c>
      <c r="O1214" s="1" t="s">
        <v>42</v>
      </c>
      <c r="P1214" s="1"/>
      <c r="Q1214" s="1"/>
      <c r="R1214" s="1" t="s">
        <v>43</v>
      </c>
      <c r="S1214" s="33" t="s">
        <v>167</v>
      </c>
      <c r="T1214" s="47" t="s">
        <v>965</v>
      </c>
      <c r="U1214" s="47" t="s">
        <v>20</v>
      </c>
      <c r="V1214" s="47" t="s">
        <v>20</v>
      </c>
      <c r="W1214" s="47" t="s">
        <v>965</v>
      </c>
      <c r="X1214" s="47" t="s">
        <v>965</v>
      </c>
      <c r="Y1214" s="47" t="s">
        <v>966</v>
      </c>
      <c r="Z1214" s="47" t="s">
        <v>965</v>
      </c>
      <c r="AA1214" s="47" t="s">
        <v>965</v>
      </c>
      <c r="AB1214" s="47" t="s">
        <v>20</v>
      </c>
      <c r="AC1214" s="47" t="s">
        <v>20</v>
      </c>
      <c r="AD1214" s="47" t="s">
        <v>965</v>
      </c>
      <c r="AE1214" s="47" t="s">
        <v>965</v>
      </c>
      <c r="AF1214" s="47" t="s">
        <v>965</v>
      </c>
      <c r="AG1214" s="47" t="s">
        <v>965</v>
      </c>
      <c r="AH1214" s="47" t="s">
        <v>965</v>
      </c>
      <c r="AI1214" s="47" t="s">
        <v>20</v>
      </c>
      <c r="AJ1214" s="47" t="s">
        <v>20</v>
      </c>
      <c r="AK1214" s="47" t="s">
        <v>965</v>
      </c>
      <c r="AL1214" s="47" t="s">
        <v>965</v>
      </c>
      <c r="AM1214" s="47" t="s">
        <v>965</v>
      </c>
      <c r="AN1214" s="47" t="s">
        <v>965</v>
      </c>
      <c r="AO1214" s="47" t="s">
        <v>965</v>
      </c>
      <c r="AP1214" s="47" t="s">
        <v>20</v>
      </c>
      <c r="AQ1214" s="47" t="s">
        <v>20</v>
      </c>
      <c r="AR1214" s="47" t="s">
        <v>20</v>
      </c>
      <c r="AS1214" s="47" t="s">
        <v>965</v>
      </c>
      <c r="AT1214" s="47" t="s">
        <v>965</v>
      </c>
      <c r="AU1214" s="47" t="s">
        <v>965</v>
      </c>
      <c r="AV1214" s="47" t="s">
        <v>965</v>
      </c>
      <c r="AW1214" s="47" t="s">
        <v>20</v>
      </c>
      <c r="AX1214" s="47" t="s">
        <v>20</v>
      </c>
      <c r="AY1214" s="42">
        <f>COUNTIFS($T1214:$AX1214,"P")</f>
        <v>19</v>
      </c>
      <c r="AZ1214" s="42">
        <f>COUNTIFS($T1214:$AX1214,"HD")/2</f>
        <v>0.5</v>
      </c>
      <c r="BA1214" s="42">
        <f>COUNTIFS($T1214:$AX1214,"DO")</f>
        <v>11</v>
      </c>
      <c r="BB1214" s="1">
        <f>COUNTIFS($T1214:$AX1214,"UPL")</f>
        <v>0</v>
      </c>
      <c r="BC1214" s="42">
        <f>COUNTIFS($T1214:$AX1214,"LWP")</f>
        <v>0</v>
      </c>
      <c r="BD1214" s="42">
        <f>SUM(COUNTIFS($T1214:$AX1214,{"PAT","MAT"}))</f>
        <v>0</v>
      </c>
      <c r="BE1214" s="42">
        <f>COUNTIFS($T1214:$AX1214,"HO")</f>
        <v>0</v>
      </c>
      <c r="BF1214" s="42">
        <f>COUNTIFS($T1214:$AX1214,"NA")</f>
        <v>0</v>
      </c>
      <c r="BG1214" s="42">
        <f>COUNTIFS($T1214:$AX1214,"PL")</f>
        <v>0</v>
      </c>
      <c r="BH1214" s="42">
        <f>COUNTIFS($T1214:$AX1214,"CL")</f>
        <v>0</v>
      </c>
      <c r="BI1214" s="42">
        <f>COUNTIFS($T1214:$AX1214,"BL")</f>
        <v>0</v>
      </c>
      <c r="BJ1214" s="42">
        <f>COUNTIFS($T1214:$AX1214,"CO")</f>
        <v>0</v>
      </c>
      <c r="BK1214" s="42">
        <f t="shared" si="111"/>
        <v>0</v>
      </c>
      <c r="BL1214" s="42">
        <f t="shared" si="112"/>
        <v>1</v>
      </c>
      <c r="BM1214" s="42">
        <f t="shared" si="113"/>
        <v>1</v>
      </c>
      <c r="BN1214" s="42">
        <f>SUM(AY1214:BJ1214)+SUM(COUNTIFS(Q1214:AX1214,{"TERM","RESIGNED"}))</f>
        <v>30.5</v>
      </c>
      <c r="BO1214" s="1" t="s">
        <v>45</v>
      </c>
      <c r="BP1214" s="42" t="s">
        <v>1018</v>
      </c>
      <c r="BQ1214" s="34"/>
    </row>
    <row r="1215" spans="1:69" x14ac:dyDescent="0.25">
      <c r="A1215" s="32">
        <f t="shared" si="114"/>
        <v>1213</v>
      </c>
      <c r="B1215" s="1" t="s">
        <v>36</v>
      </c>
      <c r="C1215" s="1">
        <v>19440</v>
      </c>
      <c r="D1215" s="1">
        <v>19440</v>
      </c>
      <c r="E1215" s="1" t="s">
        <v>945</v>
      </c>
      <c r="F1215" s="34" t="s">
        <v>1478</v>
      </c>
      <c r="G1215" s="34" t="s">
        <v>123</v>
      </c>
      <c r="H1215" s="30">
        <v>45238</v>
      </c>
      <c r="I1215" s="30" t="s">
        <v>39</v>
      </c>
      <c r="J1215" s="30" t="s">
        <v>39</v>
      </c>
      <c r="K1215" s="42">
        <f t="shared" ca="1" si="109"/>
        <v>64</v>
      </c>
      <c r="L1215" s="44" t="str">
        <f t="shared" si="110"/>
        <v>Billable</v>
      </c>
      <c r="M1215" s="34" t="s">
        <v>124</v>
      </c>
      <c r="N1215" s="1" t="s">
        <v>41</v>
      </c>
      <c r="O1215" s="1" t="s">
        <v>42</v>
      </c>
      <c r="P1215" s="1"/>
      <c r="Q1215" s="1"/>
      <c r="R1215" s="1" t="s">
        <v>43</v>
      </c>
      <c r="S1215" s="33" t="s">
        <v>167</v>
      </c>
      <c r="T1215" s="47" t="s">
        <v>965</v>
      </c>
      <c r="U1215" s="47" t="s">
        <v>20</v>
      </c>
      <c r="V1215" s="47" t="s">
        <v>20</v>
      </c>
      <c r="W1215" s="47" t="s">
        <v>965</v>
      </c>
      <c r="X1215" s="47" t="s">
        <v>965</v>
      </c>
      <c r="Y1215" s="47" t="s">
        <v>965</v>
      </c>
      <c r="Z1215" s="47" t="s">
        <v>965</v>
      </c>
      <c r="AA1215" s="47" t="s">
        <v>965</v>
      </c>
      <c r="AB1215" s="47" t="s">
        <v>20</v>
      </c>
      <c r="AC1215" s="47" t="s">
        <v>20</v>
      </c>
      <c r="AD1215" s="47" t="s">
        <v>965</v>
      </c>
      <c r="AE1215" s="47" t="s">
        <v>965</v>
      </c>
      <c r="AF1215" s="47" t="s">
        <v>965</v>
      </c>
      <c r="AG1215" s="47" t="s">
        <v>965</v>
      </c>
      <c r="AH1215" s="47" t="s">
        <v>965</v>
      </c>
      <c r="AI1215" s="47" t="s">
        <v>20</v>
      </c>
      <c r="AJ1215" s="47" t="s">
        <v>20</v>
      </c>
      <c r="AK1215" s="47" t="s">
        <v>965</v>
      </c>
      <c r="AL1215" s="47" t="s">
        <v>965</v>
      </c>
      <c r="AM1215" s="47" t="s">
        <v>965</v>
      </c>
      <c r="AN1215" s="47" t="s">
        <v>965</v>
      </c>
      <c r="AO1215" s="47" t="s">
        <v>965</v>
      </c>
      <c r="AP1215" s="47" t="s">
        <v>20</v>
      </c>
      <c r="AQ1215" s="47" t="s">
        <v>20</v>
      </c>
      <c r="AR1215" s="47" t="s">
        <v>20</v>
      </c>
      <c r="AS1215" s="47" t="s">
        <v>965</v>
      </c>
      <c r="AT1215" s="47" t="s">
        <v>965</v>
      </c>
      <c r="AU1215" s="47" t="s">
        <v>965</v>
      </c>
      <c r="AV1215" s="47" t="s">
        <v>965</v>
      </c>
      <c r="AW1215" s="47" t="s">
        <v>20</v>
      </c>
      <c r="AX1215" s="47" t="s">
        <v>20</v>
      </c>
      <c r="AY1215" s="42">
        <f>COUNTIFS($T1215:$AX1215,"P")</f>
        <v>20</v>
      </c>
      <c r="AZ1215" s="42">
        <f>COUNTIFS($T1215:$AX1215,"HD")/2</f>
        <v>0</v>
      </c>
      <c r="BA1215" s="42">
        <f>COUNTIFS($T1215:$AX1215,"DO")</f>
        <v>11</v>
      </c>
      <c r="BB1215" s="1">
        <f>COUNTIFS($T1215:$AX1215,"UPL")</f>
        <v>0</v>
      </c>
      <c r="BC1215" s="42">
        <f>COUNTIFS($T1215:$AX1215,"LWP")</f>
        <v>0</v>
      </c>
      <c r="BD1215" s="42">
        <f>SUM(COUNTIFS($T1215:$AX1215,{"PAT","MAT"}))</f>
        <v>0</v>
      </c>
      <c r="BE1215" s="42">
        <f>COUNTIFS($T1215:$AX1215,"HO")</f>
        <v>0</v>
      </c>
      <c r="BF1215" s="42">
        <f>COUNTIFS($T1215:$AX1215,"NA")</f>
        <v>0</v>
      </c>
      <c r="BG1215" s="42">
        <f>COUNTIFS($T1215:$AX1215,"PL")</f>
        <v>0</v>
      </c>
      <c r="BH1215" s="42">
        <f>COUNTIFS($T1215:$AX1215,"CL")</f>
        <v>0</v>
      </c>
      <c r="BI1215" s="42">
        <f>COUNTIFS($T1215:$AX1215,"BL")</f>
        <v>0</v>
      </c>
      <c r="BJ1215" s="42">
        <f>COUNTIFS($T1215:$AX1215,"CO")</f>
        <v>0</v>
      </c>
      <c r="BK1215" s="42">
        <f t="shared" si="111"/>
        <v>0</v>
      </c>
      <c r="BL1215" s="42">
        <f t="shared" si="112"/>
        <v>1</v>
      </c>
      <c r="BM1215" s="42">
        <f t="shared" si="113"/>
        <v>1</v>
      </c>
      <c r="BN1215" s="42">
        <f>SUM(AY1215:BJ1215)+SUM(COUNTIFS(Q1215:AX1215,{"TERM","RESIGNED"}))</f>
        <v>31</v>
      </c>
      <c r="BO1215" s="1" t="s">
        <v>45</v>
      </c>
      <c r="BP1215" s="42" t="s">
        <v>1018</v>
      </c>
      <c r="BQ1215" s="34"/>
    </row>
    <row r="1216" spans="1:69" x14ac:dyDescent="0.25">
      <c r="A1216" s="32">
        <f t="shared" si="114"/>
        <v>1214</v>
      </c>
      <c r="B1216" s="1" t="s">
        <v>36</v>
      </c>
      <c r="C1216" s="1">
        <v>19442</v>
      </c>
      <c r="D1216" s="1">
        <v>19442</v>
      </c>
      <c r="E1216" s="1" t="s">
        <v>946</v>
      </c>
      <c r="F1216" s="34" t="s">
        <v>1479</v>
      </c>
      <c r="G1216" s="34" t="s">
        <v>123</v>
      </c>
      <c r="H1216" s="30">
        <v>45238</v>
      </c>
      <c r="I1216" s="30" t="s">
        <v>39</v>
      </c>
      <c r="J1216" s="30" t="s">
        <v>39</v>
      </c>
      <c r="K1216" s="42">
        <f t="shared" ca="1" si="109"/>
        <v>64</v>
      </c>
      <c r="L1216" s="44" t="str">
        <f t="shared" si="110"/>
        <v>Billable</v>
      </c>
      <c r="M1216" s="34" t="s">
        <v>124</v>
      </c>
      <c r="N1216" s="1" t="s">
        <v>41</v>
      </c>
      <c r="O1216" s="1" t="s">
        <v>42</v>
      </c>
      <c r="P1216" s="1"/>
      <c r="Q1216" s="1"/>
      <c r="R1216" s="1" t="s">
        <v>43</v>
      </c>
      <c r="S1216" s="33" t="s">
        <v>167</v>
      </c>
      <c r="T1216" s="47" t="s">
        <v>965</v>
      </c>
      <c r="U1216" s="47" t="s">
        <v>20</v>
      </c>
      <c r="V1216" s="47" t="s">
        <v>20</v>
      </c>
      <c r="W1216" s="47" t="s">
        <v>965</v>
      </c>
      <c r="X1216" s="47" t="s">
        <v>965</v>
      </c>
      <c r="Y1216" s="47" t="s">
        <v>965</v>
      </c>
      <c r="Z1216" s="47" t="s">
        <v>965</v>
      </c>
      <c r="AA1216" s="47" t="s">
        <v>965</v>
      </c>
      <c r="AB1216" s="47" t="s">
        <v>20</v>
      </c>
      <c r="AC1216" s="47" t="s">
        <v>20</v>
      </c>
      <c r="AD1216" s="47" t="s">
        <v>965</v>
      </c>
      <c r="AE1216" s="47" t="s">
        <v>965</v>
      </c>
      <c r="AF1216" s="47" t="s">
        <v>965</v>
      </c>
      <c r="AG1216" s="47" t="s">
        <v>965</v>
      </c>
      <c r="AH1216" s="47" t="s">
        <v>966</v>
      </c>
      <c r="AI1216" s="47" t="s">
        <v>20</v>
      </c>
      <c r="AJ1216" s="47" t="s">
        <v>20</v>
      </c>
      <c r="AK1216" s="47" t="s">
        <v>965</v>
      </c>
      <c r="AL1216" s="47" t="s">
        <v>965</v>
      </c>
      <c r="AM1216" s="47" t="s">
        <v>965</v>
      </c>
      <c r="AN1216" s="47" t="s">
        <v>22</v>
      </c>
      <c r="AO1216" s="47" t="s">
        <v>965</v>
      </c>
      <c r="AP1216" s="47" t="s">
        <v>20</v>
      </c>
      <c r="AQ1216" s="47" t="s">
        <v>20</v>
      </c>
      <c r="AR1216" s="47" t="s">
        <v>20</v>
      </c>
      <c r="AS1216" s="47" t="s">
        <v>966</v>
      </c>
      <c r="AT1216" s="47" t="s">
        <v>965</v>
      </c>
      <c r="AU1216" s="47" t="s">
        <v>965</v>
      </c>
      <c r="AV1216" s="47" t="s">
        <v>22</v>
      </c>
      <c r="AW1216" s="47" t="s">
        <v>20</v>
      </c>
      <c r="AX1216" s="47" t="s">
        <v>20</v>
      </c>
      <c r="AY1216" s="42">
        <f>COUNTIFS($T1216:$AX1216,"P")</f>
        <v>16</v>
      </c>
      <c r="AZ1216" s="42">
        <f>COUNTIFS($T1216:$AX1216,"HD")/2</f>
        <v>1</v>
      </c>
      <c r="BA1216" s="42">
        <f>COUNTIFS($T1216:$AX1216,"DO")</f>
        <v>11</v>
      </c>
      <c r="BB1216" s="1">
        <f>COUNTIFS($T1216:$AX1216,"UPL")</f>
        <v>0</v>
      </c>
      <c r="BC1216" s="42">
        <f>COUNTIFS($T1216:$AX1216,"LWP")</f>
        <v>2</v>
      </c>
      <c r="BD1216" s="42">
        <f>SUM(COUNTIFS($T1216:$AX1216,{"PAT","MAT"}))</f>
        <v>0</v>
      </c>
      <c r="BE1216" s="42">
        <f>COUNTIFS($T1216:$AX1216,"HO")</f>
        <v>0</v>
      </c>
      <c r="BF1216" s="42">
        <f>COUNTIFS($T1216:$AX1216,"NA")</f>
        <v>0</v>
      </c>
      <c r="BG1216" s="42">
        <f>COUNTIFS($T1216:$AX1216,"PL")</f>
        <v>0</v>
      </c>
      <c r="BH1216" s="42">
        <f>COUNTIFS($T1216:$AX1216,"CL")</f>
        <v>0</v>
      </c>
      <c r="BI1216" s="42">
        <f>COUNTIFS($T1216:$AX1216,"BL")</f>
        <v>0</v>
      </c>
      <c r="BJ1216" s="42">
        <f>COUNTIFS($T1216:$AX1216,"CO")</f>
        <v>0</v>
      </c>
      <c r="BK1216" s="42">
        <f t="shared" si="111"/>
        <v>0</v>
      </c>
      <c r="BL1216" s="42">
        <f t="shared" si="112"/>
        <v>1</v>
      </c>
      <c r="BM1216" s="42">
        <f t="shared" si="113"/>
        <v>1</v>
      </c>
      <c r="BN1216" s="42">
        <f>SUM(AY1216:BJ1216)+SUM(COUNTIFS(Q1216:AX1216,{"TERM","RESIGNED"}))</f>
        <v>30</v>
      </c>
      <c r="BO1216" s="1" t="s">
        <v>45</v>
      </c>
      <c r="BP1216" s="42" t="s">
        <v>1018</v>
      </c>
      <c r="BQ1216" s="34"/>
    </row>
    <row r="1217" spans="1:69" x14ac:dyDescent="0.25">
      <c r="A1217" s="32">
        <f t="shared" si="114"/>
        <v>1215</v>
      </c>
      <c r="B1217" s="1" t="s">
        <v>36</v>
      </c>
      <c r="C1217" s="1">
        <v>19443</v>
      </c>
      <c r="D1217" s="1">
        <v>19443</v>
      </c>
      <c r="E1217" s="1" t="s">
        <v>946</v>
      </c>
      <c r="F1217" s="34" t="s">
        <v>1480</v>
      </c>
      <c r="G1217" s="34" t="s">
        <v>123</v>
      </c>
      <c r="H1217" s="30">
        <v>45238</v>
      </c>
      <c r="I1217" s="30" t="s">
        <v>39</v>
      </c>
      <c r="J1217" s="30" t="s">
        <v>39</v>
      </c>
      <c r="K1217" s="42">
        <f t="shared" ca="1" si="109"/>
        <v>64</v>
      </c>
      <c r="L1217" s="44" t="str">
        <f t="shared" si="110"/>
        <v>Billable</v>
      </c>
      <c r="M1217" s="34" t="s">
        <v>124</v>
      </c>
      <c r="N1217" s="1" t="s">
        <v>41</v>
      </c>
      <c r="O1217" s="1" t="s">
        <v>42</v>
      </c>
      <c r="P1217" s="1"/>
      <c r="Q1217" s="1"/>
      <c r="R1217" s="1" t="s">
        <v>43</v>
      </c>
      <c r="S1217" s="33" t="s">
        <v>429</v>
      </c>
      <c r="T1217" s="47" t="s">
        <v>965</v>
      </c>
      <c r="U1217" s="47" t="s">
        <v>20</v>
      </c>
      <c r="V1217" s="47" t="s">
        <v>20</v>
      </c>
      <c r="W1217" s="47" t="s">
        <v>965</v>
      </c>
      <c r="X1217" s="47" t="s">
        <v>965</v>
      </c>
      <c r="Y1217" s="47" t="s">
        <v>965</v>
      </c>
      <c r="Z1217" s="47" t="s">
        <v>965</v>
      </c>
      <c r="AA1217" s="47" t="s">
        <v>965</v>
      </c>
      <c r="AB1217" s="47" t="s">
        <v>20</v>
      </c>
      <c r="AC1217" s="47" t="s">
        <v>20</v>
      </c>
      <c r="AD1217" s="47" t="s">
        <v>965</v>
      </c>
      <c r="AE1217" s="47" t="s">
        <v>965</v>
      </c>
      <c r="AF1217" s="47" t="s">
        <v>965</v>
      </c>
      <c r="AG1217" s="47" t="s">
        <v>965</v>
      </c>
      <c r="AH1217" s="47" t="s">
        <v>965</v>
      </c>
      <c r="AI1217" s="47" t="s">
        <v>20</v>
      </c>
      <c r="AJ1217" s="47" t="s">
        <v>20</v>
      </c>
      <c r="AK1217" s="47" t="s">
        <v>965</v>
      </c>
      <c r="AL1217" s="47" t="s">
        <v>965</v>
      </c>
      <c r="AM1217" s="47" t="s">
        <v>965</v>
      </c>
      <c r="AN1217" s="47" t="s">
        <v>965</v>
      </c>
      <c r="AO1217" s="47" t="s">
        <v>965</v>
      </c>
      <c r="AP1217" s="47" t="s">
        <v>20</v>
      </c>
      <c r="AQ1217" s="47" t="s">
        <v>20</v>
      </c>
      <c r="AR1217" s="47" t="s">
        <v>20</v>
      </c>
      <c r="AS1217" s="47" t="s">
        <v>965</v>
      </c>
      <c r="AT1217" s="47" t="s">
        <v>965</v>
      </c>
      <c r="AU1217" s="47" t="s">
        <v>965</v>
      </c>
      <c r="AV1217" s="47" t="s">
        <v>965</v>
      </c>
      <c r="AW1217" s="47" t="s">
        <v>20</v>
      </c>
      <c r="AX1217" s="47" t="s">
        <v>20</v>
      </c>
      <c r="AY1217" s="42">
        <f>COUNTIFS($T1217:$AX1217,"P")</f>
        <v>20</v>
      </c>
      <c r="AZ1217" s="42">
        <f>COUNTIFS($T1217:$AX1217,"HD")/2</f>
        <v>0</v>
      </c>
      <c r="BA1217" s="42">
        <f>COUNTIFS($T1217:$AX1217,"DO")</f>
        <v>11</v>
      </c>
      <c r="BB1217" s="1">
        <f>COUNTIFS($T1217:$AX1217,"UPL")</f>
        <v>0</v>
      </c>
      <c r="BC1217" s="42">
        <f>COUNTIFS($T1217:$AX1217,"LWP")</f>
        <v>0</v>
      </c>
      <c r="BD1217" s="42">
        <f>SUM(COUNTIFS($T1217:$AX1217,{"PAT","MAT"}))</f>
        <v>0</v>
      </c>
      <c r="BE1217" s="42">
        <f>COUNTIFS($T1217:$AX1217,"HO")</f>
        <v>0</v>
      </c>
      <c r="BF1217" s="42">
        <f>COUNTIFS($T1217:$AX1217,"NA")</f>
        <v>0</v>
      </c>
      <c r="BG1217" s="42">
        <f>COUNTIFS($T1217:$AX1217,"PL")</f>
        <v>0</v>
      </c>
      <c r="BH1217" s="42">
        <f>COUNTIFS($T1217:$AX1217,"CL")</f>
        <v>0</v>
      </c>
      <c r="BI1217" s="42">
        <f>COUNTIFS($T1217:$AX1217,"BL")</f>
        <v>0</v>
      </c>
      <c r="BJ1217" s="42">
        <f>COUNTIFS($T1217:$AX1217,"CO")</f>
        <v>0</v>
      </c>
      <c r="BK1217" s="42">
        <f t="shared" si="111"/>
        <v>0</v>
      </c>
      <c r="BL1217" s="42">
        <f t="shared" si="112"/>
        <v>1</v>
      </c>
      <c r="BM1217" s="42">
        <f t="shared" si="113"/>
        <v>1</v>
      </c>
      <c r="BN1217" s="42">
        <f>SUM(AY1217:BJ1217)+SUM(COUNTIFS(Q1217:AX1217,{"TERM","RESIGNED"}))</f>
        <v>31</v>
      </c>
      <c r="BO1217" s="1" t="s">
        <v>45</v>
      </c>
      <c r="BP1217" s="42" t="s">
        <v>1020</v>
      </c>
      <c r="BQ1217" s="34"/>
    </row>
    <row r="1218" spans="1:69" x14ac:dyDescent="0.25">
      <c r="A1218" s="32">
        <f t="shared" si="114"/>
        <v>1216</v>
      </c>
      <c r="B1218" s="1" t="s">
        <v>36</v>
      </c>
      <c r="C1218" s="1">
        <v>19445</v>
      </c>
      <c r="D1218" s="1">
        <v>19445</v>
      </c>
      <c r="E1218" s="1" t="s">
        <v>946</v>
      </c>
      <c r="F1218" s="34" t="s">
        <v>1481</v>
      </c>
      <c r="G1218" s="34" t="s">
        <v>123</v>
      </c>
      <c r="H1218" s="30">
        <v>45238</v>
      </c>
      <c r="I1218" s="30" t="s">
        <v>39</v>
      </c>
      <c r="J1218" s="30" t="s">
        <v>39</v>
      </c>
      <c r="K1218" s="42">
        <f t="shared" ca="1" si="109"/>
        <v>64</v>
      </c>
      <c r="L1218" s="44" t="str">
        <f t="shared" si="110"/>
        <v>Billable</v>
      </c>
      <c r="M1218" s="34" t="s">
        <v>124</v>
      </c>
      <c r="N1218" s="1" t="s">
        <v>41</v>
      </c>
      <c r="O1218" s="1" t="s">
        <v>42</v>
      </c>
      <c r="P1218" s="1"/>
      <c r="Q1218" s="1"/>
      <c r="R1218" s="1" t="s">
        <v>43</v>
      </c>
      <c r="S1218" s="33" t="s">
        <v>429</v>
      </c>
      <c r="T1218" s="47" t="s">
        <v>22</v>
      </c>
      <c r="U1218" s="47" t="s">
        <v>20</v>
      </c>
      <c r="V1218" s="47" t="s">
        <v>20</v>
      </c>
      <c r="W1218" s="47" t="s">
        <v>965</v>
      </c>
      <c r="X1218" s="47" t="s">
        <v>965</v>
      </c>
      <c r="Y1218" s="47" t="s">
        <v>965</v>
      </c>
      <c r="Z1218" s="47" t="s">
        <v>965</v>
      </c>
      <c r="AA1218" s="47" t="s">
        <v>965</v>
      </c>
      <c r="AB1218" s="47" t="s">
        <v>20</v>
      </c>
      <c r="AC1218" s="47" t="s">
        <v>20</v>
      </c>
      <c r="AD1218" s="47" t="s">
        <v>965</v>
      </c>
      <c r="AE1218" s="47" t="s">
        <v>965</v>
      </c>
      <c r="AF1218" s="47" t="s">
        <v>965</v>
      </c>
      <c r="AG1218" s="47" t="s">
        <v>965</v>
      </c>
      <c r="AH1218" s="47" t="s">
        <v>22</v>
      </c>
      <c r="AI1218" s="47" t="s">
        <v>20</v>
      </c>
      <c r="AJ1218" s="47" t="s">
        <v>20</v>
      </c>
      <c r="AK1218" s="47" t="s">
        <v>965</v>
      </c>
      <c r="AL1218" s="47" t="s">
        <v>965</v>
      </c>
      <c r="AM1218" s="47" t="s">
        <v>965</v>
      </c>
      <c r="AN1218" s="47" t="s">
        <v>965</v>
      </c>
      <c r="AO1218" s="47" t="s">
        <v>965</v>
      </c>
      <c r="AP1218" s="47" t="s">
        <v>20</v>
      </c>
      <c r="AQ1218" s="47" t="s">
        <v>20</v>
      </c>
      <c r="AR1218" s="47" t="s">
        <v>20</v>
      </c>
      <c r="AS1218" s="47" t="s">
        <v>21</v>
      </c>
      <c r="AT1218" s="47" t="s">
        <v>22</v>
      </c>
      <c r="AU1218" s="47" t="s">
        <v>965</v>
      </c>
      <c r="AV1218" s="47" t="s">
        <v>965</v>
      </c>
      <c r="AW1218" s="47" t="s">
        <v>20</v>
      </c>
      <c r="AX1218" s="47" t="s">
        <v>20</v>
      </c>
      <c r="AY1218" s="42">
        <f>COUNTIFS($T1218:$AX1218,"P")</f>
        <v>16</v>
      </c>
      <c r="AZ1218" s="42">
        <f>COUNTIFS($T1218:$AX1218,"HD")/2</f>
        <v>0</v>
      </c>
      <c r="BA1218" s="42">
        <f>COUNTIFS($T1218:$AX1218,"DO")</f>
        <v>11</v>
      </c>
      <c r="BB1218" s="1">
        <f>COUNTIFS($T1218:$AX1218,"UPL")</f>
        <v>1</v>
      </c>
      <c r="BC1218" s="42">
        <f>COUNTIFS($T1218:$AX1218,"LWP")</f>
        <v>3</v>
      </c>
      <c r="BD1218" s="42">
        <f>SUM(COUNTIFS($T1218:$AX1218,{"PAT","MAT"}))</f>
        <v>0</v>
      </c>
      <c r="BE1218" s="42">
        <f>COUNTIFS($T1218:$AX1218,"HO")</f>
        <v>0</v>
      </c>
      <c r="BF1218" s="42">
        <f>COUNTIFS($T1218:$AX1218,"NA")</f>
        <v>0</v>
      </c>
      <c r="BG1218" s="42">
        <f>COUNTIFS($T1218:$AX1218,"PL")</f>
        <v>0</v>
      </c>
      <c r="BH1218" s="42">
        <f>COUNTIFS($T1218:$AX1218,"CL")</f>
        <v>0</v>
      </c>
      <c r="BI1218" s="42">
        <f>COUNTIFS($T1218:$AX1218,"BL")</f>
        <v>0</v>
      </c>
      <c r="BJ1218" s="42">
        <f>COUNTIFS($T1218:$AX1218,"CO")</f>
        <v>0</v>
      </c>
      <c r="BK1218" s="42">
        <f t="shared" si="111"/>
        <v>0</v>
      </c>
      <c r="BL1218" s="42">
        <f t="shared" si="112"/>
        <v>0</v>
      </c>
      <c r="BM1218" s="42">
        <f t="shared" si="113"/>
        <v>1</v>
      </c>
      <c r="BN1218" s="42">
        <f>SUM(AY1218:BJ1218)+SUM(COUNTIFS(Q1218:AX1218,{"TERM","RESIGNED"}))</f>
        <v>31</v>
      </c>
      <c r="BO1218" s="1" t="s">
        <v>45</v>
      </c>
      <c r="BP1218" s="42" t="s">
        <v>1020</v>
      </c>
      <c r="BQ1218" s="34"/>
    </row>
    <row r="1219" spans="1:69" x14ac:dyDescent="0.25">
      <c r="A1219" s="32">
        <f t="shared" si="114"/>
        <v>1217</v>
      </c>
      <c r="B1219" s="1" t="s">
        <v>36</v>
      </c>
      <c r="C1219" s="1">
        <v>19447</v>
      </c>
      <c r="D1219" s="1">
        <v>19447</v>
      </c>
      <c r="E1219" s="1" t="s">
        <v>946</v>
      </c>
      <c r="F1219" s="34" t="s">
        <v>1482</v>
      </c>
      <c r="G1219" s="34" t="s">
        <v>123</v>
      </c>
      <c r="H1219" s="30">
        <v>45238</v>
      </c>
      <c r="I1219" s="30" t="s">
        <v>39</v>
      </c>
      <c r="J1219" s="30" t="s">
        <v>39</v>
      </c>
      <c r="K1219" s="42">
        <f t="shared" ref="K1219:K1282" ca="1" si="115">IF(O1219="ACTIVE",(TODAY()-H1219),(J1219-H1219))</f>
        <v>64</v>
      </c>
      <c r="L1219" s="44" t="str">
        <f t="shared" ref="L1219:L1282" si="116">IF(OR(M1219="Email Verification",M1219="Operations",M1219="OJT",M1219="Bottom Quartile Group",M1219="Training"),"Billable","Non Billable")</f>
        <v>Billable</v>
      </c>
      <c r="M1219" s="34" t="s">
        <v>124</v>
      </c>
      <c r="N1219" s="1" t="s">
        <v>41</v>
      </c>
      <c r="O1219" s="1" t="s">
        <v>42</v>
      </c>
      <c r="P1219" s="1"/>
      <c r="Q1219" s="1"/>
      <c r="R1219" s="1" t="s">
        <v>43</v>
      </c>
      <c r="S1219" s="33" t="s">
        <v>198</v>
      </c>
      <c r="T1219" s="47" t="s">
        <v>965</v>
      </c>
      <c r="U1219" s="47" t="s">
        <v>20</v>
      </c>
      <c r="V1219" s="47" t="s">
        <v>20</v>
      </c>
      <c r="W1219" s="47" t="s">
        <v>22</v>
      </c>
      <c r="X1219" s="47" t="s">
        <v>965</v>
      </c>
      <c r="Y1219" s="47" t="s">
        <v>965</v>
      </c>
      <c r="Z1219" s="47" t="s">
        <v>965</v>
      </c>
      <c r="AA1219" s="47" t="s">
        <v>965</v>
      </c>
      <c r="AB1219" s="47" t="s">
        <v>20</v>
      </c>
      <c r="AC1219" s="47" t="s">
        <v>20</v>
      </c>
      <c r="AD1219" s="47" t="s">
        <v>965</v>
      </c>
      <c r="AE1219" s="47" t="s">
        <v>965</v>
      </c>
      <c r="AF1219" s="47" t="s">
        <v>966</v>
      </c>
      <c r="AG1219" s="47" t="s">
        <v>965</v>
      </c>
      <c r="AH1219" s="47" t="s">
        <v>965</v>
      </c>
      <c r="AI1219" s="47" t="s">
        <v>20</v>
      </c>
      <c r="AJ1219" s="47" t="s">
        <v>20</v>
      </c>
      <c r="AK1219" s="47" t="s">
        <v>965</v>
      </c>
      <c r="AL1219" s="47" t="s">
        <v>965</v>
      </c>
      <c r="AM1219" s="47" t="s">
        <v>965</v>
      </c>
      <c r="AN1219" s="47" t="s">
        <v>965</v>
      </c>
      <c r="AO1219" s="47" t="s">
        <v>22</v>
      </c>
      <c r="AP1219" s="47" t="s">
        <v>20</v>
      </c>
      <c r="AQ1219" s="47" t="s">
        <v>20</v>
      </c>
      <c r="AR1219" s="47" t="s">
        <v>20</v>
      </c>
      <c r="AS1219" s="47" t="s">
        <v>21</v>
      </c>
      <c r="AT1219" s="47" t="s">
        <v>21</v>
      </c>
      <c r="AU1219" s="47" t="s">
        <v>21</v>
      </c>
      <c r="AV1219" s="47" t="s">
        <v>965</v>
      </c>
      <c r="AW1219" s="47" t="s">
        <v>20</v>
      </c>
      <c r="AX1219" s="47" t="s">
        <v>20</v>
      </c>
      <c r="AY1219" s="42">
        <f>COUNTIFS($T1219:$AX1219,"P")</f>
        <v>14</v>
      </c>
      <c r="AZ1219" s="42">
        <f>COUNTIFS($T1219:$AX1219,"HD")/2</f>
        <v>0.5</v>
      </c>
      <c r="BA1219" s="42">
        <f>COUNTIFS($T1219:$AX1219,"DO")</f>
        <v>11</v>
      </c>
      <c r="BB1219" s="1">
        <f>COUNTIFS($T1219:$AX1219,"UPL")</f>
        <v>3</v>
      </c>
      <c r="BC1219" s="42">
        <f>COUNTIFS($T1219:$AX1219,"LWP")</f>
        <v>2</v>
      </c>
      <c r="BD1219" s="42">
        <f>SUM(COUNTIFS($T1219:$AX1219,{"PAT","MAT"}))</f>
        <v>0</v>
      </c>
      <c r="BE1219" s="42">
        <f>COUNTIFS($T1219:$AX1219,"HO")</f>
        <v>0</v>
      </c>
      <c r="BF1219" s="42">
        <f>COUNTIFS($T1219:$AX1219,"NA")</f>
        <v>0</v>
      </c>
      <c r="BG1219" s="42">
        <f>COUNTIFS($T1219:$AX1219,"PL")</f>
        <v>0</v>
      </c>
      <c r="BH1219" s="42">
        <f>COUNTIFS($T1219:$AX1219,"CL")</f>
        <v>0</v>
      </c>
      <c r="BI1219" s="42">
        <f>COUNTIFS($T1219:$AX1219,"BL")</f>
        <v>0</v>
      </c>
      <c r="BJ1219" s="42">
        <f>COUNTIFS($T1219:$AX1219,"CO")</f>
        <v>0</v>
      </c>
      <c r="BK1219" s="42">
        <f t="shared" ref="BK1219:BK1282" si="117">SUM(BG1219:BJ1219)</f>
        <v>0</v>
      </c>
      <c r="BL1219" s="42">
        <f t="shared" ref="BL1219:BL1282" si="118">IF(SUM(AY1219+AZ1219)&gt;=17,1,0)</f>
        <v>0</v>
      </c>
      <c r="BM1219" s="42">
        <f t="shared" ref="BM1219:BM1282" si="119">IF(SUM(AY1219+AZ1219)&gt;=13,1,0)</f>
        <v>1</v>
      </c>
      <c r="BN1219" s="42">
        <f>SUM(AY1219:BJ1219)+SUM(COUNTIFS(Q1219:AX1219,{"TERM","RESIGNED"}))</f>
        <v>30.5</v>
      </c>
      <c r="BO1219" s="1" t="s">
        <v>45</v>
      </c>
      <c r="BP1219" s="42" t="s">
        <v>1023</v>
      </c>
      <c r="BQ1219" s="34"/>
    </row>
    <row r="1220" spans="1:69" x14ac:dyDescent="0.25">
      <c r="A1220" s="32">
        <f t="shared" si="114"/>
        <v>1218</v>
      </c>
      <c r="B1220" s="1" t="s">
        <v>36</v>
      </c>
      <c r="C1220" s="1">
        <v>19448</v>
      </c>
      <c r="D1220" s="1">
        <v>19448</v>
      </c>
      <c r="E1220" s="1" t="s">
        <v>946</v>
      </c>
      <c r="F1220" s="34" t="s">
        <v>1483</v>
      </c>
      <c r="G1220" s="34" t="s">
        <v>123</v>
      </c>
      <c r="H1220" s="30">
        <v>45238</v>
      </c>
      <c r="I1220" s="30" t="s">
        <v>39</v>
      </c>
      <c r="J1220" s="30" t="s">
        <v>39</v>
      </c>
      <c r="K1220" s="42">
        <f t="shared" ca="1" si="115"/>
        <v>64</v>
      </c>
      <c r="L1220" s="44" t="str">
        <f t="shared" si="116"/>
        <v>Billable</v>
      </c>
      <c r="M1220" s="34" t="s">
        <v>124</v>
      </c>
      <c r="N1220" s="1" t="s">
        <v>41</v>
      </c>
      <c r="O1220" s="1" t="s">
        <v>42</v>
      </c>
      <c r="P1220" s="1"/>
      <c r="Q1220" s="1"/>
      <c r="R1220" s="1" t="s">
        <v>43</v>
      </c>
      <c r="S1220" s="33" t="s">
        <v>429</v>
      </c>
      <c r="T1220" s="47" t="s">
        <v>965</v>
      </c>
      <c r="U1220" s="47" t="s">
        <v>20</v>
      </c>
      <c r="V1220" s="47" t="s">
        <v>20</v>
      </c>
      <c r="W1220" s="47" t="s">
        <v>22</v>
      </c>
      <c r="X1220" s="47" t="s">
        <v>965</v>
      </c>
      <c r="Y1220" s="47" t="s">
        <v>965</v>
      </c>
      <c r="Z1220" s="47" t="s">
        <v>965</v>
      </c>
      <c r="AA1220" s="47" t="s">
        <v>965</v>
      </c>
      <c r="AB1220" s="47" t="s">
        <v>20</v>
      </c>
      <c r="AC1220" s="47" t="s">
        <v>20</v>
      </c>
      <c r="AD1220" s="47" t="s">
        <v>965</v>
      </c>
      <c r="AE1220" s="47" t="s">
        <v>965</v>
      </c>
      <c r="AF1220" s="47" t="s">
        <v>965</v>
      </c>
      <c r="AG1220" s="47" t="s">
        <v>965</v>
      </c>
      <c r="AH1220" s="47" t="s">
        <v>965</v>
      </c>
      <c r="AI1220" s="47" t="s">
        <v>20</v>
      </c>
      <c r="AJ1220" s="47" t="s">
        <v>20</v>
      </c>
      <c r="AK1220" s="47" t="s">
        <v>965</v>
      </c>
      <c r="AL1220" s="47" t="s">
        <v>965</v>
      </c>
      <c r="AM1220" s="47" t="s">
        <v>22</v>
      </c>
      <c r="AN1220" s="47" t="s">
        <v>965</v>
      </c>
      <c r="AO1220" s="47" t="s">
        <v>965</v>
      </c>
      <c r="AP1220" s="47" t="s">
        <v>20</v>
      </c>
      <c r="AQ1220" s="47" t="s">
        <v>20</v>
      </c>
      <c r="AR1220" s="47" t="s">
        <v>20</v>
      </c>
      <c r="AS1220" s="47" t="s">
        <v>965</v>
      </c>
      <c r="AT1220" s="47" t="s">
        <v>965</v>
      </c>
      <c r="AU1220" s="47" t="s">
        <v>965</v>
      </c>
      <c r="AV1220" s="47" t="s">
        <v>965</v>
      </c>
      <c r="AW1220" s="47" t="s">
        <v>20</v>
      </c>
      <c r="AX1220" s="47" t="s">
        <v>20</v>
      </c>
      <c r="AY1220" s="42">
        <f>COUNTIFS($T1220:$AX1220,"P")</f>
        <v>18</v>
      </c>
      <c r="AZ1220" s="42">
        <f>COUNTIFS($T1220:$AX1220,"HD")/2</f>
        <v>0</v>
      </c>
      <c r="BA1220" s="42">
        <f>COUNTIFS($T1220:$AX1220,"DO")</f>
        <v>11</v>
      </c>
      <c r="BB1220" s="1">
        <f>COUNTIFS($T1220:$AX1220,"UPL")</f>
        <v>0</v>
      </c>
      <c r="BC1220" s="42">
        <f>COUNTIFS($T1220:$AX1220,"LWP")</f>
        <v>2</v>
      </c>
      <c r="BD1220" s="42">
        <f>SUM(COUNTIFS($T1220:$AX1220,{"PAT","MAT"}))</f>
        <v>0</v>
      </c>
      <c r="BE1220" s="42">
        <f>COUNTIFS($T1220:$AX1220,"HO")</f>
        <v>0</v>
      </c>
      <c r="BF1220" s="42">
        <f>COUNTIFS($T1220:$AX1220,"NA")</f>
        <v>0</v>
      </c>
      <c r="BG1220" s="42">
        <f>COUNTIFS($T1220:$AX1220,"PL")</f>
        <v>0</v>
      </c>
      <c r="BH1220" s="42">
        <f>COUNTIFS($T1220:$AX1220,"CL")</f>
        <v>0</v>
      </c>
      <c r="BI1220" s="42">
        <f>COUNTIFS($T1220:$AX1220,"BL")</f>
        <v>0</v>
      </c>
      <c r="BJ1220" s="42">
        <f>COUNTIFS($T1220:$AX1220,"CO")</f>
        <v>0</v>
      </c>
      <c r="BK1220" s="42">
        <f t="shared" si="117"/>
        <v>0</v>
      </c>
      <c r="BL1220" s="42">
        <f t="shared" si="118"/>
        <v>1</v>
      </c>
      <c r="BM1220" s="42">
        <f t="shared" si="119"/>
        <v>1</v>
      </c>
      <c r="BN1220" s="42">
        <f>SUM(AY1220:BJ1220)+SUM(COUNTIFS(Q1220:AX1220,{"TERM","RESIGNED"}))</f>
        <v>31</v>
      </c>
      <c r="BO1220" s="1" t="s">
        <v>45</v>
      </c>
      <c r="BP1220" s="42" t="s">
        <v>1020</v>
      </c>
      <c r="BQ1220" s="34"/>
    </row>
    <row r="1221" spans="1:69" x14ac:dyDescent="0.25">
      <c r="A1221" s="32">
        <f t="shared" ref="A1221:A1284" si="120">A1220+1</f>
        <v>1219</v>
      </c>
      <c r="B1221" s="1" t="s">
        <v>36</v>
      </c>
      <c r="C1221" s="1">
        <v>19449</v>
      </c>
      <c r="D1221" s="1">
        <v>19449</v>
      </c>
      <c r="E1221" s="1" t="s">
        <v>945</v>
      </c>
      <c r="F1221" s="34" t="s">
        <v>1484</v>
      </c>
      <c r="G1221" s="34" t="s">
        <v>123</v>
      </c>
      <c r="H1221" s="30">
        <v>45238</v>
      </c>
      <c r="I1221" s="30" t="s">
        <v>39</v>
      </c>
      <c r="J1221" s="30" t="s">
        <v>39</v>
      </c>
      <c r="K1221" s="42">
        <f t="shared" ca="1" si="115"/>
        <v>64</v>
      </c>
      <c r="L1221" s="44" t="str">
        <f t="shared" si="116"/>
        <v>Billable</v>
      </c>
      <c r="M1221" s="34" t="s">
        <v>124</v>
      </c>
      <c r="N1221" s="1" t="s">
        <v>41</v>
      </c>
      <c r="O1221" s="1" t="s">
        <v>42</v>
      </c>
      <c r="P1221" s="1"/>
      <c r="Q1221" s="1"/>
      <c r="R1221" s="1" t="s">
        <v>43</v>
      </c>
      <c r="S1221" s="33" t="s">
        <v>196</v>
      </c>
      <c r="T1221" s="47" t="s">
        <v>965</v>
      </c>
      <c r="U1221" s="47" t="s">
        <v>20</v>
      </c>
      <c r="V1221" s="47" t="s">
        <v>20</v>
      </c>
      <c r="W1221" s="47" t="s">
        <v>965</v>
      </c>
      <c r="X1221" s="47" t="s">
        <v>965</v>
      </c>
      <c r="Y1221" s="47" t="s">
        <v>965</v>
      </c>
      <c r="Z1221" s="47" t="s">
        <v>965</v>
      </c>
      <c r="AA1221" s="47" t="s">
        <v>965</v>
      </c>
      <c r="AB1221" s="47" t="s">
        <v>20</v>
      </c>
      <c r="AC1221" s="47" t="s">
        <v>20</v>
      </c>
      <c r="AD1221" s="47" t="s">
        <v>965</v>
      </c>
      <c r="AE1221" s="47" t="s">
        <v>965</v>
      </c>
      <c r="AF1221" s="47" t="s">
        <v>965</v>
      </c>
      <c r="AG1221" s="47" t="s">
        <v>965</v>
      </c>
      <c r="AH1221" s="47" t="s">
        <v>965</v>
      </c>
      <c r="AI1221" s="47" t="s">
        <v>20</v>
      </c>
      <c r="AJ1221" s="47" t="s">
        <v>20</v>
      </c>
      <c r="AK1221" s="47" t="s">
        <v>965</v>
      </c>
      <c r="AL1221" s="47" t="s">
        <v>965</v>
      </c>
      <c r="AM1221" s="47" t="s">
        <v>965</v>
      </c>
      <c r="AN1221" s="47" t="s">
        <v>965</v>
      </c>
      <c r="AO1221" s="47" t="s">
        <v>965</v>
      </c>
      <c r="AP1221" s="47" t="s">
        <v>20</v>
      </c>
      <c r="AQ1221" s="47" t="s">
        <v>20</v>
      </c>
      <c r="AR1221" s="47" t="s">
        <v>20</v>
      </c>
      <c r="AS1221" s="47" t="s">
        <v>965</v>
      </c>
      <c r="AT1221" s="47" t="s">
        <v>965</v>
      </c>
      <c r="AU1221" s="47" t="s">
        <v>965</v>
      </c>
      <c r="AV1221" s="47" t="s">
        <v>965</v>
      </c>
      <c r="AW1221" s="47" t="s">
        <v>20</v>
      </c>
      <c r="AX1221" s="47" t="s">
        <v>20</v>
      </c>
      <c r="AY1221" s="42">
        <f>COUNTIFS($T1221:$AX1221,"P")</f>
        <v>20</v>
      </c>
      <c r="AZ1221" s="42">
        <f>COUNTIFS($T1221:$AX1221,"HD")/2</f>
        <v>0</v>
      </c>
      <c r="BA1221" s="42">
        <f>COUNTIFS($T1221:$AX1221,"DO")</f>
        <v>11</v>
      </c>
      <c r="BB1221" s="1">
        <f>COUNTIFS($T1221:$AX1221,"UPL")</f>
        <v>0</v>
      </c>
      <c r="BC1221" s="42">
        <f>COUNTIFS($T1221:$AX1221,"LWP")</f>
        <v>0</v>
      </c>
      <c r="BD1221" s="42">
        <f>SUM(COUNTIFS($T1221:$AX1221,{"PAT","MAT"}))</f>
        <v>0</v>
      </c>
      <c r="BE1221" s="42">
        <f>COUNTIFS($T1221:$AX1221,"HO")</f>
        <v>0</v>
      </c>
      <c r="BF1221" s="42">
        <f>COUNTIFS($T1221:$AX1221,"NA")</f>
        <v>0</v>
      </c>
      <c r="BG1221" s="42">
        <f>COUNTIFS($T1221:$AX1221,"PL")</f>
        <v>0</v>
      </c>
      <c r="BH1221" s="42">
        <f>COUNTIFS($T1221:$AX1221,"CL")</f>
        <v>0</v>
      </c>
      <c r="BI1221" s="42">
        <f>COUNTIFS($T1221:$AX1221,"BL")</f>
        <v>0</v>
      </c>
      <c r="BJ1221" s="42">
        <f>COUNTIFS($T1221:$AX1221,"CO")</f>
        <v>0</v>
      </c>
      <c r="BK1221" s="42">
        <f t="shared" si="117"/>
        <v>0</v>
      </c>
      <c r="BL1221" s="42">
        <f t="shared" si="118"/>
        <v>1</v>
      </c>
      <c r="BM1221" s="42">
        <f t="shared" si="119"/>
        <v>1</v>
      </c>
      <c r="BN1221" s="42">
        <f>SUM(AY1221:BJ1221)+SUM(COUNTIFS(Q1221:AX1221,{"TERM","RESIGNED"}))</f>
        <v>31</v>
      </c>
      <c r="BO1221" s="1" t="s">
        <v>45</v>
      </c>
      <c r="BP1221" s="42" t="s">
        <v>1018</v>
      </c>
      <c r="BQ1221" s="34"/>
    </row>
    <row r="1222" spans="1:69" x14ac:dyDescent="0.25">
      <c r="A1222" s="32">
        <f t="shared" si="120"/>
        <v>1220</v>
      </c>
      <c r="B1222" s="1" t="s">
        <v>36</v>
      </c>
      <c r="C1222" s="1">
        <v>19452</v>
      </c>
      <c r="D1222" s="1">
        <v>19452</v>
      </c>
      <c r="E1222" s="1" t="s">
        <v>946</v>
      </c>
      <c r="F1222" s="34" t="s">
        <v>1486</v>
      </c>
      <c r="G1222" s="34" t="s">
        <v>123</v>
      </c>
      <c r="H1222" s="30">
        <v>45238</v>
      </c>
      <c r="I1222" s="30" t="s">
        <v>39</v>
      </c>
      <c r="J1222" s="30" t="s">
        <v>39</v>
      </c>
      <c r="K1222" s="42">
        <f t="shared" ca="1" si="115"/>
        <v>64</v>
      </c>
      <c r="L1222" s="44" t="str">
        <f t="shared" si="116"/>
        <v>Billable</v>
      </c>
      <c r="M1222" s="34" t="s">
        <v>124</v>
      </c>
      <c r="N1222" s="1" t="s">
        <v>41</v>
      </c>
      <c r="O1222" s="1" t="s">
        <v>42</v>
      </c>
      <c r="P1222" s="1"/>
      <c r="Q1222" s="1"/>
      <c r="R1222" s="1" t="s">
        <v>43</v>
      </c>
      <c r="S1222" s="33" t="s">
        <v>198</v>
      </c>
      <c r="T1222" s="47" t="s">
        <v>965</v>
      </c>
      <c r="U1222" s="47" t="s">
        <v>20</v>
      </c>
      <c r="V1222" s="47" t="s">
        <v>20</v>
      </c>
      <c r="W1222" s="47" t="s">
        <v>965</v>
      </c>
      <c r="X1222" s="47" t="s">
        <v>965</v>
      </c>
      <c r="Y1222" s="47" t="s">
        <v>965</v>
      </c>
      <c r="Z1222" s="47" t="s">
        <v>965</v>
      </c>
      <c r="AA1222" s="47" t="s">
        <v>965</v>
      </c>
      <c r="AB1222" s="47" t="s">
        <v>20</v>
      </c>
      <c r="AC1222" s="47" t="s">
        <v>20</v>
      </c>
      <c r="AD1222" s="47" t="s">
        <v>965</v>
      </c>
      <c r="AE1222" s="47" t="s">
        <v>965</v>
      </c>
      <c r="AF1222" s="47" t="s">
        <v>965</v>
      </c>
      <c r="AG1222" s="47" t="s">
        <v>965</v>
      </c>
      <c r="AH1222" s="47" t="s">
        <v>965</v>
      </c>
      <c r="AI1222" s="47" t="s">
        <v>20</v>
      </c>
      <c r="AJ1222" s="47" t="s">
        <v>20</v>
      </c>
      <c r="AK1222" s="47" t="s">
        <v>965</v>
      </c>
      <c r="AL1222" s="47" t="s">
        <v>965</v>
      </c>
      <c r="AM1222" s="47" t="s">
        <v>965</v>
      </c>
      <c r="AN1222" s="47" t="s">
        <v>965</v>
      </c>
      <c r="AO1222" s="47" t="s">
        <v>965</v>
      </c>
      <c r="AP1222" s="47" t="s">
        <v>20</v>
      </c>
      <c r="AQ1222" s="47" t="s">
        <v>20</v>
      </c>
      <c r="AR1222" s="47" t="s">
        <v>20</v>
      </c>
      <c r="AS1222" s="47" t="s">
        <v>21</v>
      </c>
      <c r="AT1222" s="47" t="s">
        <v>965</v>
      </c>
      <c r="AU1222" s="47" t="s">
        <v>965</v>
      </c>
      <c r="AV1222" s="47" t="s">
        <v>22</v>
      </c>
      <c r="AW1222" s="47" t="s">
        <v>20</v>
      </c>
      <c r="AX1222" s="47" t="s">
        <v>20</v>
      </c>
      <c r="AY1222" s="42">
        <f>COUNTIFS($T1222:$AX1222,"P")</f>
        <v>18</v>
      </c>
      <c r="AZ1222" s="42">
        <f>COUNTIFS($T1222:$AX1222,"HD")/2</f>
        <v>0</v>
      </c>
      <c r="BA1222" s="42">
        <f>COUNTIFS($T1222:$AX1222,"DO")</f>
        <v>11</v>
      </c>
      <c r="BB1222" s="1">
        <f>COUNTIFS($T1222:$AX1222,"UPL")</f>
        <v>1</v>
      </c>
      <c r="BC1222" s="42">
        <f>COUNTIFS($T1222:$AX1222,"LWP")</f>
        <v>1</v>
      </c>
      <c r="BD1222" s="42">
        <f>SUM(COUNTIFS($T1222:$AX1222,{"PAT","MAT"}))</f>
        <v>0</v>
      </c>
      <c r="BE1222" s="42">
        <f>COUNTIFS($T1222:$AX1222,"HO")</f>
        <v>0</v>
      </c>
      <c r="BF1222" s="42">
        <f>COUNTIFS($T1222:$AX1222,"NA")</f>
        <v>0</v>
      </c>
      <c r="BG1222" s="42">
        <f>COUNTIFS($T1222:$AX1222,"PL")</f>
        <v>0</v>
      </c>
      <c r="BH1222" s="42">
        <f>COUNTIFS($T1222:$AX1222,"CL")</f>
        <v>0</v>
      </c>
      <c r="BI1222" s="42">
        <f>COUNTIFS($T1222:$AX1222,"BL")</f>
        <v>0</v>
      </c>
      <c r="BJ1222" s="42">
        <f>COUNTIFS($T1222:$AX1222,"CO")</f>
        <v>0</v>
      </c>
      <c r="BK1222" s="42">
        <f t="shared" si="117"/>
        <v>0</v>
      </c>
      <c r="BL1222" s="42">
        <f t="shared" si="118"/>
        <v>1</v>
      </c>
      <c r="BM1222" s="42">
        <f t="shared" si="119"/>
        <v>1</v>
      </c>
      <c r="BN1222" s="42">
        <f>SUM(AY1222:BJ1222)+SUM(COUNTIFS(Q1222:AX1222,{"TERM","RESIGNED"}))</f>
        <v>31</v>
      </c>
      <c r="BO1222" s="1" t="s">
        <v>45</v>
      </c>
      <c r="BP1222" s="42" t="s">
        <v>1023</v>
      </c>
      <c r="BQ1222" s="34"/>
    </row>
    <row r="1223" spans="1:69" x14ac:dyDescent="0.25">
      <c r="A1223" s="32">
        <f t="shared" si="120"/>
        <v>1221</v>
      </c>
      <c r="B1223" s="1" t="s">
        <v>36</v>
      </c>
      <c r="C1223" s="1">
        <v>19453</v>
      </c>
      <c r="D1223" s="1">
        <v>19453</v>
      </c>
      <c r="E1223" s="1" t="s">
        <v>946</v>
      </c>
      <c r="F1223" s="34" t="s">
        <v>1487</v>
      </c>
      <c r="G1223" s="34" t="s">
        <v>123</v>
      </c>
      <c r="H1223" s="30">
        <v>45238</v>
      </c>
      <c r="I1223" s="30" t="s">
        <v>39</v>
      </c>
      <c r="J1223" s="30" t="s">
        <v>39</v>
      </c>
      <c r="K1223" s="42">
        <f t="shared" ca="1" si="115"/>
        <v>64</v>
      </c>
      <c r="L1223" s="44" t="str">
        <f t="shared" si="116"/>
        <v>Billable</v>
      </c>
      <c r="M1223" s="34" t="s">
        <v>124</v>
      </c>
      <c r="N1223" s="1" t="s">
        <v>41</v>
      </c>
      <c r="O1223" s="1" t="s">
        <v>42</v>
      </c>
      <c r="P1223" s="1"/>
      <c r="Q1223" s="1"/>
      <c r="R1223" s="1" t="s">
        <v>43</v>
      </c>
      <c r="S1223" s="33" t="s">
        <v>167</v>
      </c>
      <c r="T1223" s="47" t="s">
        <v>965</v>
      </c>
      <c r="U1223" s="47" t="s">
        <v>20</v>
      </c>
      <c r="V1223" s="47" t="s">
        <v>20</v>
      </c>
      <c r="W1223" s="47" t="s">
        <v>965</v>
      </c>
      <c r="X1223" s="47" t="s">
        <v>965</v>
      </c>
      <c r="Y1223" s="47" t="s">
        <v>965</v>
      </c>
      <c r="Z1223" s="47" t="s">
        <v>965</v>
      </c>
      <c r="AA1223" s="47" t="s">
        <v>965</v>
      </c>
      <c r="AB1223" s="47" t="s">
        <v>20</v>
      </c>
      <c r="AC1223" s="47" t="s">
        <v>20</v>
      </c>
      <c r="AD1223" s="47" t="s">
        <v>965</v>
      </c>
      <c r="AE1223" s="47" t="s">
        <v>965</v>
      </c>
      <c r="AF1223" s="47" t="s">
        <v>965</v>
      </c>
      <c r="AG1223" s="47" t="s">
        <v>965</v>
      </c>
      <c r="AH1223" s="47" t="s">
        <v>965</v>
      </c>
      <c r="AI1223" s="47" t="s">
        <v>20</v>
      </c>
      <c r="AJ1223" s="47" t="s">
        <v>20</v>
      </c>
      <c r="AK1223" s="47" t="s">
        <v>965</v>
      </c>
      <c r="AL1223" s="47" t="s">
        <v>965</v>
      </c>
      <c r="AM1223" s="47" t="s">
        <v>965</v>
      </c>
      <c r="AN1223" s="47" t="s">
        <v>965</v>
      </c>
      <c r="AO1223" s="47" t="s">
        <v>965</v>
      </c>
      <c r="AP1223" s="47" t="s">
        <v>20</v>
      </c>
      <c r="AQ1223" s="47" t="s">
        <v>20</v>
      </c>
      <c r="AR1223" s="47" t="s">
        <v>20</v>
      </c>
      <c r="AS1223" s="47" t="s">
        <v>965</v>
      </c>
      <c r="AT1223" s="47" t="s">
        <v>965</v>
      </c>
      <c r="AU1223" s="47" t="s">
        <v>965</v>
      </c>
      <c r="AV1223" s="47" t="s">
        <v>965</v>
      </c>
      <c r="AW1223" s="47" t="s">
        <v>20</v>
      </c>
      <c r="AX1223" s="47" t="s">
        <v>20</v>
      </c>
      <c r="AY1223" s="42">
        <f>COUNTIFS($T1223:$AX1223,"P")</f>
        <v>20</v>
      </c>
      <c r="AZ1223" s="42">
        <f>COUNTIFS($T1223:$AX1223,"HD")/2</f>
        <v>0</v>
      </c>
      <c r="BA1223" s="42">
        <f>COUNTIFS($T1223:$AX1223,"DO")</f>
        <v>11</v>
      </c>
      <c r="BB1223" s="1">
        <f>COUNTIFS($T1223:$AX1223,"UPL")</f>
        <v>0</v>
      </c>
      <c r="BC1223" s="42">
        <f>COUNTIFS($T1223:$AX1223,"LWP")</f>
        <v>0</v>
      </c>
      <c r="BD1223" s="42">
        <f>SUM(COUNTIFS($T1223:$AX1223,{"PAT","MAT"}))</f>
        <v>0</v>
      </c>
      <c r="BE1223" s="42">
        <f>COUNTIFS($T1223:$AX1223,"HO")</f>
        <v>0</v>
      </c>
      <c r="BF1223" s="42">
        <f>COUNTIFS($T1223:$AX1223,"NA")</f>
        <v>0</v>
      </c>
      <c r="BG1223" s="42">
        <f>COUNTIFS($T1223:$AX1223,"PL")</f>
        <v>0</v>
      </c>
      <c r="BH1223" s="42">
        <f>COUNTIFS($T1223:$AX1223,"CL")</f>
        <v>0</v>
      </c>
      <c r="BI1223" s="42">
        <f>COUNTIFS($T1223:$AX1223,"BL")</f>
        <v>0</v>
      </c>
      <c r="BJ1223" s="42">
        <f>COUNTIFS($T1223:$AX1223,"CO")</f>
        <v>0</v>
      </c>
      <c r="BK1223" s="42">
        <f t="shared" si="117"/>
        <v>0</v>
      </c>
      <c r="BL1223" s="42">
        <f t="shared" si="118"/>
        <v>1</v>
      </c>
      <c r="BM1223" s="42">
        <f t="shared" si="119"/>
        <v>1</v>
      </c>
      <c r="BN1223" s="42">
        <f>SUM(AY1223:BJ1223)+SUM(COUNTIFS(Q1223:AX1223,{"TERM","RESIGNED"}))</f>
        <v>31</v>
      </c>
      <c r="BO1223" s="1" t="s">
        <v>45</v>
      </c>
      <c r="BP1223" s="42" t="s">
        <v>1018</v>
      </c>
      <c r="BQ1223" s="34"/>
    </row>
    <row r="1224" spans="1:69" x14ac:dyDescent="0.25">
      <c r="A1224" s="32">
        <f t="shared" si="120"/>
        <v>1222</v>
      </c>
      <c r="B1224" s="1" t="s">
        <v>36</v>
      </c>
      <c r="C1224" s="1">
        <v>19455</v>
      </c>
      <c r="D1224" s="1">
        <v>19455</v>
      </c>
      <c r="E1224" s="1" t="s">
        <v>945</v>
      </c>
      <c r="F1224" s="34" t="s">
        <v>1488</v>
      </c>
      <c r="G1224" s="34" t="s">
        <v>162</v>
      </c>
      <c r="H1224" s="30">
        <v>45238</v>
      </c>
      <c r="I1224" s="30" t="s">
        <v>39</v>
      </c>
      <c r="J1224" s="30" t="s">
        <v>39</v>
      </c>
      <c r="K1224" s="42">
        <f t="shared" ca="1" si="115"/>
        <v>64</v>
      </c>
      <c r="L1224" s="44" t="str">
        <f t="shared" si="116"/>
        <v>Billable</v>
      </c>
      <c r="M1224" s="34" t="s">
        <v>124</v>
      </c>
      <c r="N1224" s="1" t="s">
        <v>41</v>
      </c>
      <c r="O1224" s="1" t="s">
        <v>42</v>
      </c>
      <c r="P1224" s="1"/>
      <c r="Q1224" s="1"/>
      <c r="R1224" s="1" t="s">
        <v>43</v>
      </c>
      <c r="S1224" s="33" t="s">
        <v>163</v>
      </c>
      <c r="T1224" s="47" t="s">
        <v>965</v>
      </c>
      <c r="U1224" s="47" t="s">
        <v>20</v>
      </c>
      <c r="V1224" s="47" t="s">
        <v>20</v>
      </c>
      <c r="W1224" s="47" t="s">
        <v>965</v>
      </c>
      <c r="X1224" s="47" t="s">
        <v>965</v>
      </c>
      <c r="Y1224" s="47" t="s">
        <v>965</v>
      </c>
      <c r="Z1224" s="47" t="s">
        <v>965</v>
      </c>
      <c r="AA1224" s="47" t="s">
        <v>965</v>
      </c>
      <c r="AB1224" s="47" t="s">
        <v>20</v>
      </c>
      <c r="AC1224" s="47" t="s">
        <v>20</v>
      </c>
      <c r="AD1224" s="47" t="s">
        <v>965</v>
      </c>
      <c r="AE1224" s="47" t="s">
        <v>965</v>
      </c>
      <c r="AF1224" s="47" t="s">
        <v>965</v>
      </c>
      <c r="AG1224" s="47" t="s">
        <v>965</v>
      </c>
      <c r="AH1224" s="47" t="s">
        <v>965</v>
      </c>
      <c r="AI1224" s="47" t="s">
        <v>20</v>
      </c>
      <c r="AJ1224" s="47" t="s">
        <v>20</v>
      </c>
      <c r="AK1224" s="47" t="s">
        <v>965</v>
      </c>
      <c r="AL1224" s="47" t="s">
        <v>965</v>
      </c>
      <c r="AM1224" s="47" t="s">
        <v>965</v>
      </c>
      <c r="AN1224" s="47" t="s">
        <v>965</v>
      </c>
      <c r="AO1224" s="47" t="s">
        <v>21</v>
      </c>
      <c r="AP1224" s="47" t="s">
        <v>20</v>
      </c>
      <c r="AQ1224" s="47" t="s">
        <v>20</v>
      </c>
      <c r="AR1224" s="47" t="s">
        <v>20</v>
      </c>
      <c r="AS1224" s="47" t="s">
        <v>965</v>
      </c>
      <c r="AT1224" s="47" t="s">
        <v>965</v>
      </c>
      <c r="AU1224" s="47" t="s">
        <v>965</v>
      </c>
      <c r="AV1224" s="47" t="s">
        <v>965</v>
      </c>
      <c r="AW1224" s="47" t="s">
        <v>20</v>
      </c>
      <c r="AX1224" s="47" t="s">
        <v>20</v>
      </c>
      <c r="AY1224" s="42">
        <f>COUNTIFS($T1224:$AX1224,"P")</f>
        <v>19</v>
      </c>
      <c r="AZ1224" s="42">
        <f>COUNTIFS($T1224:$AX1224,"HD")/2</f>
        <v>0</v>
      </c>
      <c r="BA1224" s="42">
        <f>COUNTIFS($T1224:$AX1224,"DO")</f>
        <v>11</v>
      </c>
      <c r="BB1224" s="1">
        <f>COUNTIFS($T1224:$AX1224,"UPL")</f>
        <v>1</v>
      </c>
      <c r="BC1224" s="42">
        <f>COUNTIFS($T1224:$AX1224,"LWP")</f>
        <v>0</v>
      </c>
      <c r="BD1224" s="42">
        <f>SUM(COUNTIFS($T1224:$AX1224,{"PAT","MAT"}))</f>
        <v>0</v>
      </c>
      <c r="BE1224" s="42">
        <f>COUNTIFS($T1224:$AX1224,"HO")</f>
        <v>0</v>
      </c>
      <c r="BF1224" s="42">
        <f>COUNTIFS($T1224:$AX1224,"NA")</f>
        <v>0</v>
      </c>
      <c r="BG1224" s="42">
        <f>COUNTIFS($T1224:$AX1224,"PL")</f>
        <v>0</v>
      </c>
      <c r="BH1224" s="42">
        <f>COUNTIFS($T1224:$AX1224,"CL")</f>
        <v>0</v>
      </c>
      <c r="BI1224" s="42">
        <f>COUNTIFS($T1224:$AX1224,"BL")</f>
        <v>0</v>
      </c>
      <c r="BJ1224" s="42">
        <f>COUNTIFS($T1224:$AX1224,"CO")</f>
        <v>0</v>
      </c>
      <c r="BK1224" s="42">
        <f t="shared" si="117"/>
        <v>0</v>
      </c>
      <c r="BL1224" s="42">
        <f t="shared" si="118"/>
        <v>1</v>
      </c>
      <c r="BM1224" s="42">
        <f t="shared" si="119"/>
        <v>1</v>
      </c>
      <c r="BN1224" s="42">
        <f>SUM(AY1224:BJ1224)+SUM(COUNTIFS(Q1224:AX1224,{"TERM","RESIGNED"}))</f>
        <v>31</v>
      </c>
      <c r="BO1224" s="1" t="s">
        <v>45</v>
      </c>
      <c r="BP1224" s="42" t="s">
        <v>1020</v>
      </c>
      <c r="BQ1224" s="34"/>
    </row>
    <row r="1225" spans="1:69" x14ac:dyDescent="0.25">
      <c r="A1225" s="32">
        <f t="shared" si="120"/>
        <v>1223</v>
      </c>
      <c r="B1225" s="1" t="s">
        <v>172</v>
      </c>
      <c r="C1225" s="1">
        <v>600495</v>
      </c>
      <c r="D1225" s="1">
        <v>600495</v>
      </c>
      <c r="E1225" s="1" t="s">
        <v>946</v>
      </c>
      <c r="F1225" s="34" t="s">
        <v>1520</v>
      </c>
      <c r="G1225" s="34" t="s">
        <v>190</v>
      </c>
      <c r="H1225" s="30">
        <v>45238</v>
      </c>
      <c r="I1225" s="30" t="s">
        <v>39</v>
      </c>
      <c r="J1225" s="30" t="s">
        <v>39</v>
      </c>
      <c r="K1225" s="42">
        <f t="shared" ca="1" si="115"/>
        <v>64</v>
      </c>
      <c r="L1225" s="44" t="str">
        <f t="shared" si="116"/>
        <v>Billable</v>
      </c>
      <c r="M1225" s="34" t="s">
        <v>827</v>
      </c>
      <c r="N1225" s="1" t="s">
        <v>270</v>
      </c>
      <c r="O1225" s="1" t="s">
        <v>42</v>
      </c>
      <c r="P1225" s="1"/>
      <c r="Q1225" s="1"/>
      <c r="R1225" s="1" t="s">
        <v>43</v>
      </c>
      <c r="S1225" s="33" t="s">
        <v>488</v>
      </c>
      <c r="T1225" s="47" t="s">
        <v>965</v>
      </c>
      <c r="U1225" s="47" t="s">
        <v>20</v>
      </c>
      <c r="V1225" s="47" t="s">
        <v>20</v>
      </c>
      <c r="W1225" s="47" t="s">
        <v>22</v>
      </c>
      <c r="X1225" s="47" t="s">
        <v>22</v>
      </c>
      <c r="Y1225" s="47" t="s">
        <v>21</v>
      </c>
      <c r="Z1225" s="47" t="s">
        <v>965</v>
      </c>
      <c r="AA1225" s="47" t="s">
        <v>965</v>
      </c>
      <c r="AB1225" s="47" t="s">
        <v>20</v>
      </c>
      <c r="AC1225" s="47" t="s">
        <v>20</v>
      </c>
      <c r="AD1225" s="47" t="s">
        <v>965</v>
      </c>
      <c r="AE1225" s="47" t="s">
        <v>965</v>
      </c>
      <c r="AF1225" s="47" t="s">
        <v>965</v>
      </c>
      <c r="AG1225" s="47" t="s">
        <v>965</v>
      </c>
      <c r="AH1225" s="47" t="s">
        <v>965</v>
      </c>
      <c r="AI1225" s="47" t="s">
        <v>20</v>
      </c>
      <c r="AJ1225" s="47" t="s">
        <v>20</v>
      </c>
      <c r="AK1225" s="47" t="s">
        <v>965</v>
      </c>
      <c r="AL1225" s="47" t="s">
        <v>965</v>
      </c>
      <c r="AM1225" s="47" t="s">
        <v>965</v>
      </c>
      <c r="AN1225" s="47" t="s">
        <v>965</v>
      </c>
      <c r="AO1225" s="47" t="s">
        <v>965</v>
      </c>
      <c r="AP1225" s="47" t="s">
        <v>20</v>
      </c>
      <c r="AQ1225" s="47" t="s">
        <v>20</v>
      </c>
      <c r="AR1225" s="47" t="s">
        <v>20</v>
      </c>
      <c r="AS1225" s="47" t="s">
        <v>965</v>
      </c>
      <c r="AT1225" s="47" t="s">
        <v>965</v>
      </c>
      <c r="AU1225" s="47" t="s">
        <v>965</v>
      </c>
      <c r="AV1225" s="47" t="s">
        <v>965</v>
      </c>
      <c r="AW1225" s="47" t="s">
        <v>20</v>
      </c>
      <c r="AX1225" s="47" t="s">
        <v>20</v>
      </c>
      <c r="AY1225" s="42">
        <f>COUNTIFS($T1225:$AX1225,"P")</f>
        <v>17</v>
      </c>
      <c r="AZ1225" s="42">
        <f>COUNTIFS($T1225:$AX1225,"HD")/2</f>
        <v>0</v>
      </c>
      <c r="BA1225" s="42">
        <f>COUNTIFS($T1225:$AX1225,"DO")</f>
        <v>11</v>
      </c>
      <c r="BB1225" s="1">
        <f>COUNTIFS($T1225:$AX1225,"UPL")</f>
        <v>1</v>
      </c>
      <c r="BC1225" s="42">
        <f>COUNTIFS($T1225:$AX1225,"LWP")</f>
        <v>2</v>
      </c>
      <c r="BD1225" s="42">
        <f>SUM(COUNTIFS($T1225:$AX1225,{"PAT","MAT"}))</f>
        <v>0</v>
      </c>
      <c r="BE1225" s="42">
        <f>COUNTIFS($T1225:$AX1225,"HO")</f>
        <v>0</v>
      </c>
      <c r="BF1225" s="42">
        <f>COUNTIFS($T1225:$AX1225,"NA")</f>
        <v>0</v>
      </c>
      <c r="BG1225" s="42">
        <f>COUNTIFS($T1225:$AX1225,"PL")</f>
        <v>0</v>
      </c>
      <c r="BH1225" s="42">
        <f>COUNTIFS($T1225:$AX1225,"CL")</f>
        <v>0</v>
      </c>
      <c r="BI1225" s="42">
        <f>COUNTIFS($T1225:$AX1225,"BL")</f>
        <v>0</v>
      </c>
      <c r="BJ1225" s="42">
        <f>COUNTIFS($T1225:$AX1225,"CO")</f>
        <v>0</v>
      </c>
      <c r="BK1225" s="42">
        <f t="shared" si="117"/>
        <v>0</v>
      </c>
      <c r="BL1225" s="42">
        <f t="shared" si="118"/>
        <v>1</v>
      </c>
      <c r="BM1225" s="42">
        <f t="shared" si="119"/>
        <v>1</v>
      </c>
      <c r="BN1225" s="42">
        <f>SUM(AY1225:BJ1225)+SUM(COUNTIFS(Q1225:AX1225,{"TERM","RESIGNED"}))</f>
        <v>31</v>
      </c>
      <c r="BO1225" s="1" t="s">
        <v>45</v>
      </c>
      <c r="BP1225" s="42" t="s">
        <v>1018</v>
      </c>
      <c r="BQ1225" s="34"/>
    </row>
    <row r="1226" spans="1:69" x14ac:dyDescent="0.25">
      <c r="A1226" s="32">
        <f t="shared" si="120"/>
        <v>1224</v>
      </c>
      <c r="B1226" s="1" t="s">
        <v>172</v>
      </c>
      <c r="C1226" s="1">
        <v>105973</v>
      </c>
      <c r="D1226" s="1">
        <v>105973</v>
      </c>
      <c r="E1226" s="1" t="s">
        <v>946</v>
      </c>
      <c r="F1226" s="34" t="s">
        <v>1489</v>
      </c>
      <c r="G1226" s="34" t="s">
        <v>186</v>
      </c>
      <c r="H1226" s="30">
        <v>45244</v>
      </c>
      <c r="I1226" s="30" t="s">
        <v>39</v>
      </c>
      <c r="J1226" s="30" t="s">
        <v>39</v>
      </c>
      <c r="K1226" s="42">
        <f t="shared" ca="1" si="115"/>
        <v>58</v>
      </c>
      <c r="L1226" s="44" t="str">
        <f t="shared" si="116"/>
        <v>Billable</v>
      </c>
      <c r="M1226" s="34" t="s">
        <v>827</v>
      </c>
      <c r="N1226" s="1" t="s">
        <v>41</v>
      </c>
      <c r="O1226" s="1" t="s">
        <v>42</v>
      </c>
      <c r="P1226" s="1"/>
      <c r="Q1226" s="1"/>
      <c r="R1226" s="1" t="s">
        <v>43</v>
      </c>
      <c r="S1226" s="33" t="s">
        <v>255</v>
      </c>
      <c r="T1226" s="47" t="s">
        <v>965</v>
      </c>
      <c r="U1226" s="47" t="s">
        <v>20</v>
      </c>
      <c r="V1226" s="47" t="s">
        <v>20</v>
      </c>
      <c r="W1226" s="47" t="s">
        <v>965</v>
      </c>
      <c r="X1226" s="47" t="s">
        <v>965</v>
      </c>
      <c r="Y1226" s="47" t="s">
        <v>965</v>
      </c>
      <c r="Z1226" s="47" t="s">
        <v>965</v>
      </c>
      <c r="AA1226" s="47" t="s">
        <v>965</v>
      </c>
      <c r="AB1226" s="47" t="s">
        <v>20</v>
      </c>
      <c r="AC1226" s="47" t="s">
        <v>20</v>
      </c>
      <c r="AD1226" s="47" t="s">
        <v>965</v>
      </c>
      <c r="AE1226" s="47" t="s">
        <v>965</v>
      </c>
      <c r="AF1226" s="47" t="s">
        <v>965</v>
      </c>
      <c r="AG1226" s="47" t="s">
        <v>965</v>
      </c>
      <c r="AH1226" s="47" t="s">
        <v>965</v>
      </c>
      <c r="AI1226" s="47" t="s">
        <v>20</v>
      </c>
      <c r="AJ1226" s="47" t="s">
        <v>20</v>
      </c>
      <c r="AK1226" s="47" t="s">
        <v>965</v>
      </c>
      <c r="AL1226" s="47" t="s">
        <v>965</v>
      </c>
      <c r="AM1226" s="47" t="s">
        <v>965</v>
      </c>
      <c r="AN1226" s="47" t="s">
        <v>965</v>
      </c>
      <c r="AO1226" s="47" t="s">
        <v>965</v>
      </c>
      <c r="AP1226" s="47" t="s">
        <v>20</v>
      </c>
      <c r="AQ1226" s="47" t="s">
        <v>20</v>
      </c>
      <c r="AR1226" s="47" t="s">
        <v>20</v>
      </c>
      <c r="AS1226" s="47" t="s">
        <v>965</v>
      </c>
      <c r="AT1226" s="47" t="s">
        <v>965</v>
      </c>
      <c r="AU1226" s="47" t="s">
        <v>965</v>
      </c>
      <c r="AV1226" s="47" t="s">
        <v>965</v>
      </c>
      <c r="AW1226" s="47" t="s">
        <v>20</v>
      </c>
      <c r="AX1226" s="47" t="s">
        <v>20</v>
      </c>
      <c r="AY1226" s="42">
        <f>COUNTIFS($T1226:$AX1226,"P")</f>
        <v>20</v>
      </c>
      <c r="AZ1226" s="42">
        <f>COUNTIFS($T1226:$AX1226,"HD")/2</f>
        <v>0</v>
      </c>
      <c r="BA1226" s="42">
        <f>COUNTIFS($T1226:$AX1226,"DO")</f>
        <v>11</v>
      </c>
      <c r="BB1226" s="1">
        <f>COUNTIFS($T1226:$AX1226,"UPL")</f>
        <v>0</v>
      </c>
      <c r="BC1226" s="42">
        <f>COUNTIFS($T1226:$AX1226,"LWP")</f>
        <v>0</v>
      </c>
      <c r="BD1226" s="42">
        <f>SUM(COUNTIFS($T1226:$AX1226,{"PAT","MAT"}))</f>
        <v>0</v>
      </c>
      <c r="BE1226" s="42">
        <f>COUNTIFS($T1226:$AX1226,"HO")</f>
        <v>0</v>
      </c>
      <c r="BF1226" s="42">
        <f>COUNTIFS($T1226:$AX1226,"NA")</f>
        <v>0</v>
      </c>
      <c r="BG1226" s="42">
        <f>COUNTIFS($T1226:$AX1226,"PL")</f>
        <v>0</v>
      </c>
      <c r="BH1226" s="42">
        <f>COUNTIFS($T1226:$AX1226,"CL")</f>
        <v>0</v>
      </c>
      <c r="BI1226" s="42">
        <f>COUNTIFS($T1226:$AX1226,"BL")</f>
        <v>0</v>
      </c>
      <c r="BJ1226" s="42">
        <f>COUNTIFS($T1226:$AX1226,"CO")</f>
        <v>0</v>
      </c>
      <c r="BK1226" s="42">
        <f t="shared" si="117"/>
        <v>0</v>
      </c>
      <c r="BL1226" s="42">
        <f t="shared" si="118"/>
        <v>1</v>
      </c>
      <c r="BM1226" s="42">
        <f t="shared" si="119"/>
        <v>1</v>
      </c>
      <c r="BN1226" s="42">
        <f>SUM(AY1226:BJ1226)+SUM(COUNTIFS(Q1226:AX1226,{"TERM","RESIGNED"}))</f>
        <v>31</v>
      </c>
      <c r="BO1226" s="1" t="s">
        <v>45</v>
      </c>
      <c r="BP1226" s="42" t="s">
        <v>1018</v>
      </c>
      <c r="BQ1226" s="34"/>
    </row>
    <row r="1227" spans="1:69" x14ac:dyDescent="0.25">
      <c r="A1227" s="32">
        <f t="shared" si="120"/>
        <v>1225</v>
      </c>
      <c r="B1227" s="1" t="s">
        <v>172</v>
      </c>
      <c r="C1227" s="1">
        <v>105975</v>
      </c>
      <c r="D1227" s="1">
        <v>105975</v>
      </c>
      <c r="E1227" s="1" t="s">
        <v>945</v>
      </c>
      <c r="F1227" s="34" t="s">
        <v>1490</v>
      </c>
      <c r="G1227" s="34" t="s">
        <v>186</v>
      </c>
      <c r="H1227" s="30">
        <v>45244</v>
      </c>
      <c r="I1227" s="30" t="s">
        <v>39</v>
      </c>
      <c r="J1227" s="30" t="s">
        <v>39</v>
      </c>
      <c r="K1227" s="42">
        <f t="shared" ca="1" si="115"/>
        <v>58</v>
      </c>
      <c r="L1227" s="44" t="str">
        <f t="shared" si="116"/>
        <v>Billable</v>
      </c>
      <c r="M1227" s="34" t="s">
        <v>827</v>
      </c>
      <c r="N1227" s="1" t="s">
        <v>41</v>
      </c>
      <c r="O1227" s="1" t="s">
        <v>42</v>
      </c>
      <c r="P1227" s="1"/>
      <c r="Q1227" s="1"/>
      <c r="R1227" s="1" t="s">
        <v>43</v>
      </c>
      <c r="S1227" s="33" t="s">
        <v>443</v>
      </c>
      <c r="T1227" s="47" t="s">
        <v>965</v>
      </c>
      <c r="U1227" s="47" t="s">
        <v>20</v>
      </c>
      <c r="V1227" s="47" t="s">
        <v>20</v>
      </c>
      <c r="W1227" s="47" t="s">
        <v>965</v>
      </c>
      <c r="X1227" s="47" t="s">
        <v>965</v>
      </c>
      <c r="Y1227" s="47" t="s">
        <v>965</v>
      </c>
      <c r="Z1227" s="47" t="s">
        <v>965</v>
      </c>
      <c r="AA1227" s="47" t="s">
        <v>965</v>
      </c>
      <c r="AB1227" s="47" t="s">
        <v>20</v>
      </c>
      <c r="AC1227" s="47" t="s">
        <v>20</v>
      </c>
      <c r="AD1227" s="47" t="s">
        <v>965</v>
      </c>
      <c r="AE1227" s="47" t="s">
        <v>965</v>
      </c>
      <c r="AF1227" s="47" t="s">
        <v>965</v>
      </c>
      <c r="AG1227" s="47" t="s">
        <v>965</v>
      </c>
      <c r="AH1227" s="47" t="s">
        <v>965</v>
      </c>
      <c r="AI1227" s="47" t="s">
        <v>20</v>
      </c>
      <c r="AJ1227" s="47" t="s">
        <v>20</v>
      </c>
      <c r="AK1227" s="47" t="s">
        <v>965</v>
      </c>
      <c r="AL1227" s="47" t="s">
        <v>965</v>
      </c>
      <c r="AM1227" s="47" t="s">
        <v>965</v>
      </c>
      <c r="AN1227" s="47" t="s">
        <v>965</v>
      </c>
      <c r="AO1227" s="47" t="s">
        <v>965</v>
      </c>
      <c r="AP1227" s="47" t="s">
        <v>20</v>
      </c>
      <c r="AQ1227" s="47" t="s">
        <v>20</v>
      </c>
      <c r="AR1227" s="47" t="s">
        <v>20</v>
      </c>
      <c r="AS1227" s="47" t="s">
        <v>965</v>
      </c>
      <c r="AT1227" s="47" t="s">
        <v>965</v>
      </c>
      <c r="AU1227" s="47" t="s">
        <v>965</v>
      </c>
      <c r="AV1227" s="47" t="s">
        <v>965</v>
      </c>
      <c r="AW1227" s="47" t="s">
        <v>20</v>
      </c>
      <c r="AX1227" s="47" t="s">
        <v>20</v>
      </c>
      <c r="AY1227" s="42">
        <f>COUNTIFS($T1227:$AX1227,"P")</f>
        <v>20</v>
      </c>
      <c r="AZ1227" s="42">
        <f>COUNTIFS($T1227:$AX1227,"HD")/2</f>
        <v>0</v>
      </c>
      <c r="BA1227" s="42">
        <f>COUNTIFS($T1227:$AX1227,"DO")</f>
        <v>11</v>
      </c>
      <c r="BB1227" s="1">
        <f>COUNTIFS($T1227:$AX1227,"UPL")</f>
        <v>0</v>
      </c>
      <c r="BC1227" s="42">
        <f>COUNTIFS($T1227:$AX1227,"LWP")</f>
        <v>0</v>
      </c>
      <c r="BD1227" s="42">
        <f>SUM(COUNTIFS($T1227:$AX1227,{"PAT","MAT"}))</f>
        <v>0</v>
      </c>
      <c r="BE1227" s="42">
        <f>COUNTIFS($T1227:$AX1227,"HO")</f>
        <v>0</v>
      </c>
      <c r="BF1227" s="42">
        <f>COUNTIFS($T1227:$AX1227,"NA")</f>
        <v>0</v>
      </c>
      <c r="BG1227" s="42">
        <f>COUNTIFS($T1227:$AX1227,"PL")</f>
        <v>0</v>
      </c>
      <c r="BH1227" s="42">
        <f>COUNTIFS($T1227:$AX1227,"CL")</f>
        <v>0</v>
      </c>
      <c r="BI1227" s="42">
        <f>COUNTIFS($T1227:$AX1227,"BL")</f>
        <v>0</v>
      </c>
      <c r="BJ1227" s="42">
        <f>COUNTIFS($T1227:$AX1227,"CO")</f>
        <v>0</v>
      </c>
      <c r="BK1227" s="42">
        <f t="shared" si="117"/>
        <v>0</v>
      </c>
      <c r="BL1227" s="42">
        <f t="shared" si="118"/>
        <v>1</v>
      </c>
      <c r="BM1227" s="42">
        <f t="shared" si="119"/>
        <v>1</v>
      </c>
      <c r="BN1227" s="42">
        <f>SUM(AY1227:BJ1227)+SUM(COUNTIFS(Q1227:AX1227,{"TERM","RESIGNED"}))</f>
        <v>31</v>
      </c>
      <c r="BO1227" s="1" t="s">
        <v>45</v>
      </c>
      <c r="BP1227" s="42" t="s">
        <v>1018</v>
      </c>
      <c r="BQ1227" s="34"/>
    </row>
    <row r="1228" spans="1:69" x14ac:dyDescent="0.25">
      <c r="A1228" s="32">
        <f t="shared" si="120"/>
        <v>1226</v>
      </c>
      <c r="B1228" s="1" t="s">
        <v>172</v>
      </c>
      <c r="C1228" s="1">
        <v>105977</v>
      </c>
      <c r="D1228" s="1">
        <v>105977</v>
      </c>
      <c r="E1228" s="1" t="s">
        <v>946</v>
      </c>
      <c r="F1228" s="34" t="s">
        <v>1492</v>
      </c>
      <c r="G1228" s="34" t="s">
        <v>190</v>
      </c>
      <c r="H1228" s="30">
        <v>45244</v>
      </c>
      <c r="I1228" s="30" t="s">
        <v>39</v>
      </c>
      <c r="J1228" s="30" t="s">
        <v>39</v>
      </c>
      <c r="K1228" s="42">
        <f t="shared" ca="1" si="115"/>
        <v>58</v>
      </c>
      <c r="L1228" s="44" t="str">
        <f t="shared" si="116"/>
        <v>Billable</v>
      </c>
      <c r="M1228" s="34" t="s">
        <v>187</v>
      </c>
      <c r="N1228" s="1" t="s">
        <v>41</v>
      </c>
      <c r="O1228" s="1" t="s">
        <v>42</v>
      </c>
      <c r="P1228" s="1"/>
      <c r="Q1228" s="1"/>
      <c r="R1228" s="1" t="s">
        <v>43</v>
      </c>
      <c r="S1228" s="33" t="s">
        <v>431</v>
      </c>
      <c r="T1228" s="47" t="s">
        <v>965</v>
      </c>
      <c r="U1228" s="47" t="s">
        <v>20</v>
      </c>
      <c r="V1228" s="47" t="s">
        <v>20</v>
      </c>
      <c r="W1228" s="47" t="s">
        <v>965</v>
      </c>
      <c r="X1228" s="47" t="s">
        <v>965</v>
      </c>
      <c r="Y1228" s="47" t="s">
        <v>965</v>
      </c>
      <c r="Z1228" s="47" t="s">
        <v>965</v>
      </c>
      <c r="AA1228" s="47" t="s">
        <v>965</v>
      </c>
      <c r="AB1228" s="47" t="s">
        <v>20</v>
      </c>
      <c r="AC1228" s="47" t="s">
        <v>20</v>
      </c>
      <c r="AD1228" s="47" t="s">
        <v>965</v>
      </c>
      <c r="AE1228" s="47" t="s">
        <v>965</v>
      </c>
      <c r="AF1228" s="47" t="s">
        <v>965</v>
      </c>
      <c r="AG1228" s="47" t="s">
        <v>965</v>
      </c>
      <c r="AH1228" s="47" t="s">
        <v>965</v>
      </c>
      <c r="AI1228" s="47" t="s">
        <v>20</v>
      </c>
      <c r="AJ1228" s="47" t="s">
        <v>20</v>
      </c>
      <c r="AK1228" s="47" t="s">
        <v>965</v>
      </c>
      <c r="AL1228" s="47" t="s">
        <v>965</v>
      </c>
      <c r="AM1228" s="47" t="s">
        <v>965</v>
      </c>
      <c r="AN1228" s="47" t="s">
        <v>965</v>
      </c>
      <c r="AO1228" s="47" t="s">
        <v>965</v>
      </c>
      <c r="AP1228" s="47" t="s">
        <v>20</v>
      </c>
      <c r="AQ1228" s="47" t="s">
        <v>20</v>
      </c>
      <c r="AR1228" s="47" t="s">
        <v>20</v>
      </c>
      <c r="AS1228" s="47" t="s">
        <v>965</v>
      </c>
      <c r="AT1228" s="47" t="s">
        <v>965</v>
      </c>
      <c r="AU1228" s="47" t="s">
        <v>965</v>
      </c>
      <c r="AV1228" s="47" t="s">
        <v>965</v>
      </c>
      <c r="AW1228" s="47" t="s">
        <v>20</v>
      </c>
      <c r="AX1228" s="47" t="s">
        <v>20</v>
      </c>
      <c r="AY1228" s="42">
        <f>COUNTIFS($T1228:$AX1228,"P")</f>
        <v>20</v>
      </c>
      <c r="AZ1228" s="42">
        <f>COUNTIFS($T1228:$AX1228,"HD")/2</f>
        <v>0</v>
      </c>
      <c r="BA1228" s="42">
        <f>COUNTIFS($T1228:$AX1228,"DO")</f>
        <v>11</v>
      </c>
      <c r="BB1228" s="1">
        <f>COUNTIFS($T1228:$AX1228,"UPL")</f>
        <v>0</v>
      </c>
      <c r="BC1228" s="42">
        <f>COUNTIFS($T1228:$AX1228,"LWP")</f>
        <v>0</v>
      </c>
      <c r="BD1228" s="42">
        <f>SUM(COUNTIFS($T1228:$AX1228,{"PAT","MAT"}))</f>
        <v>0</v>
      </c>
      <c r="BE1228" s="42">
        <f>COUNTIFS($T1228:$AX1228,"HO")</f>
        <v>0</v>
      </c>
      <c r="BF1228" s="42">
        <f>COUNTIFS($T1228:$AX1228,"NA")</f>
        <v>0</v>
      </c>
      <c r="BG1228" s="42">
        <f>COUNTIFS($T1228:$AX1228,"PL")</f>
        <v>0</v>
      </c>
      <c r="BH1228" s="42">
        <f>COUNTIFS($T1228:$AX1228,"CL")</f>
        <v>0</v>
      </c>
      <c r="BI1228" s="42">
        <f>COUNTIFS($T1228:$AX1228,"BL")</f>
        <v>0</v>
      </c>
      <c r="BJ1228" s="42">
        <f>COUNTIFS($T1228:$AX1228,"CO")</f>
        <v>0</v>
      </c>
      <c r="BK1228" s="42">
        <f t="shared" si="117"/>
        <v>0</v>
      </c>
      <c r="BL1228" s="42">
        <f t="shared" si="118"/>
        <v>1</v>
      </c>
      <c r="BM1228" s="42">
        <f t="shared" si="119"/>
        <v>1</v>
      </c>
      <c r="BN1228" s="42">
        <f>SUM(AY1228:BJ1228)+SUM(COUNTIFS(Q1228:AX1228,{"TERM","RESIGNED"}))</f>
        <v>31</v>
      </c>
      <c r="BO1228" s="1" t="s">
        <v>45</v>
      </c>
      <c r="BP1228" s="42" t="s">
        <v>1018</v>
      </c>
      <c r="BQ1228" s="34"/>
    </row>
    <row r="1229" spans="1:69" x14ac:dyDescent="0.25">
      <c r="A1229" s="32">
        <f t="shared" si="120"/>
        <v>1227</v>
      </c>
      <c r="B1229" s="1" t="s">
        <v>172</v>
      </c>
      <c r="C1229" s="1">
        <v>105978</v>
      </c>
      <c r="D1229" s="1">
        <v>105978</v>
      </c>
      <c r="E1229" s="1" t="s">
        <v>945</v>
      </c>
      <c r="F1229" s="34" t="s">
        <v>1493</v>
      </c>
      <c r="G1229" s="34" t="s">
        <v>186</v>
      </c>
      <c r="H1229" s="30">
        <v>45244</v>
      </c>
      <c r="I1229" s="30" t="s">
        <v>39</v>
      </c>
      <c r="J1229" s="30" t="s">
        <v>39</v>
      </c>
      <c r="K1229" s="42">
        <f t="shared" ca="1" si="115"/>
        <v>58</v>
      </c>
      <c r="L1229" s="44" t="str">
        <f t="shared" si="116"/>
        <v>Billable</v>
      </c>
      <c r="M1229" s="34" t="s">
        <v>187</v>
      </c>
      <c r="N1229" s="1" t="s">
        <v>41</v>
      </c>
      <c r="O1229" s="1" t="s">
        <v>42</v>
      </c>
      <c r="P1229" s="1"/>
      <c r="Q1229" s="1"/>
      <c r="R1229" s="1" t="s">
        <v>43</v>
      </c>
      <c r="S1229" s="33" t="s">
        <v>235</v>
      </c>
      <c r="T1229" s="47" t="s">
        <v>965</v>
      </c>
      <c r="U1229" s="47" t="s">
        <v>20</v>
      </c>
      <c r="V1229" s="47" t="s">
        <v>20</v>
      </c>
      <c r="W1229" s="47" t="s">
        <v>965</v>
      </c>
      <c r="X1229" s="47" t="s">
        <v>965</v>
      </c>
      <c r="Y1229" s="47" t="s">
        <v>965</v>
      </c>
      <c r="Z1229" s="47" t="s">
        <v>965</v>
      </c>
      <c r="AA1229" s="47" t="s">
        <v>965</v>
      </c>
      <c r="AB1229" s="47" t="s">
        <v>20</v>
      </c>
      <c r="AC1229" s="47" t="s">
        <v>20</v>
      </c>
      <c r="AD1229" s="47" t="s">
        <v>965</v>
      </c>
      <c r="AE1229" s="47" t="s">
        <v>965</v>
      </c>
      <c r="AF1229" s="47" t="s">
        <v>965</v>
      </c>
      <c r="AG1229" s="47" t="s">
        <v>965</v>
      </c>
      <c r="AH1229" s="47" t="s">
        <v>965</v>
      </c>
      <c r="AI1229" s="47" t="s">
        <v>20</v>
      </c>
      <c r="AJ1229" s="47" t="s">
        <v>20</v>
      </c>
      <c r="AK1229" s="47" t="s">
        <v>965</v>
      </c>
      <c r="AL1229" s="47" t="s">
        <v>965</v>
      </c>
      <c r="AM1229" s="47" t="s">
        <v>965</v>
      </c>
      <c r="AN1229" s="47" t="s">
        <v>965</v>
      </c>
      <c r="AO1229" s="47" t="s">
        <v>965</v>
      </c>
      <c r="AP1229" s="47" t="s">
        <v>20</v>
      </c>
      <c r="AQ1229" s="47" t="s">
        <v>20</v>
      </c>
      <c r="AR1229" s="47" t="s">
        <v>20</v>
      </c>
      <c r="AS1229" s="47" t="s">
        <v>965</v>
      </c>
      <c r="AT1229" s="47" t="s">
        <v>965</v>
      </c>
      <c r="AU1229" s="47" t="s">
        <v>965</v>
      </c>
      <c r="AV1229" s="47" t="s">
        <v>22</v>
      </c>
      <c r="AW1229" s="47" t="s">
        <v>20</v>
      </c>
      <c r="AX1229" s="47" t="s">
        <v>20</v>
      </c>
      <c r="AY1229" s="42">
        <f>COUNTIFS($T1229:$AX1229,"P")</f>
        <v>19</v>
      </c>
      <c r="AZ1229" s="42">
        <f>COUNTIFS($T1229:$AX1229,"HD")/2</f>
        <v>0</v>
      </c>
      <c r="BA1229" s="42">
        <f>COUNTIFS($T1229:$AX1229,"DO")</f>
        <v>11</v>
      </c>
      <c r="BB1229" s="1">
        <f>COUNTIFS($T1229:$AX1229,"UPL")</f>
        <v>0</v>
      </c>
      <c r="BC1229" s="42">
        <f>COUNTIFS($T1229:$AX1229,"LWP")</f>
        <v>1</v>
      </c>
      <c r="BD1229" s="42">
        <f>SUM(COUNTIFS($T1229:$AX1229,{"PAT","MAT"}))</f>
        <v>0</v>
      </c>
      <c r="BE1229" s="42">
        <f>COUNTIFS($T1229:$AX1229,"HO")</f>
        <v>0</v>
      </c>
      <c r="BF1229" s="42">
        <f>COUNTIFS($T1229:$AX1229,"NA")</f>
        <v>0</v>
      </c>
      <c r="BG1229" s="42">
        <f>COUNTIFS($T1229:$AX1229,"PL")</f>
        <v>0</v>
      </c>
      <c r="BH1229" s="42">
        <f>COUNTIFS($T1229:$AX1229,"CL")</f>
        <v>0</v>
      </c>
      <c r="BI1229" s="42">
        <f>COUNTIFS($T1229:$AX1229,"BL")</f>
        <v>0</v>
      </c>
      <c r="BJ1229" s="42">
        <f>COUNTIFS($T1229:$AX1229,"CO")</f>
        <v>0</v>
      </c>
      <c r="BK1229" s="42">
        <f t="shared" si="117"/>
        <v>0</v>
      </c>
      <c r="BL1229" s="42">
        <f t="shared" si="118"/>
        <v>1</v>
      </c>
      <c r="BM1229" s="42">
        <f t="shared" si="119"/>
        <v>1</v>
      </c>
      <c r="BN1229" s="42">
        <f>SUM(AY1229:BJ1229)+SUM(COUNTIFS(Q1229:AX1229,{"TERM","RESIGNED"}))</f>
        <v>31</v>
      </c>
      <c r="BO1229" s="1" t="s">
        <v>45</v>
      </c>
      <c r="BP1229" s="42" t="s">
        <v>1018</v>
      </c>
      <c r="BQ1229" s="34"/>
    </row>
    <row r="1230" spans="1:69" x14ac:dyDescent="0.25">
      <c r="A1230" s="32">
        <f t="shared" si="120"/>
        <v>1228</v>
      </c>
      <c r="B1230" s="1" t="s">
        <v>172</v>
      </c>
      <c r="C1230" s="1">
        <v>105982</v>
      </c>
      <c r="D1230" s="1">
        <v>105982</v>
      </c>
      <c r="E1230" s="1" t="s">
        <v>945</v>
      </c>
      <c r="F1230" s="34" t="s">
        <v>1494</v>
      </c>
      <c r="G1230" s="34" t="s">
        <v>123</v>
      </c>
      <c r="H1230" s="30">
        <v>45244</v>
      </c>
      <c r="I1230" s="30" t="s">
        <v>39</v>
      </c>
      <c r="J1230" s="30" t="s">
        <v>39</v>
      </c>
      <c r="K1230" s="42">
        <f t="shared" ca="1" si="115"/>
        <v>58</v>
      </c>
      <c r="L1230" s="44" t="str">
        <f t="shared" si="116"/>
        <v>Billable</v>
      </c>
      <c r="M1230" s="34" t="s">
        <v>124</v>
      </c>
      <c r="N1230" s="1" t="s">
        <v>41</v>
      </c>
      <c r="O1230" s="1" t="s">
        <v>42</v>
      </c>
      <c r="P1230" s="1"/>
      <c r="Q1230" s="1"/>
      <c r="R1230" s="1" t="s">
        <v>43</v>
      </c>
      <c r="S1230" s="33" t="s">
        <v>303</v>
      </c>
      <c r="T1230" s="47" t="s">
        <v>965</v>
      </c>
      <c r="U1230" s="47" t="s">
        <v>20</v>
      </c>
      <c r="V1230" s="47" t="s">
        <v>20</v>
      </c>
      <c r="W1230" s="47" t="s">
        <v>965</v>
      </c>
      <c r="X1230" s="47" t="s">
        <v>965</v>
      </c>
      <c r="Y1230" s="47" t="s">
        <v>965</v>
      </c>
      <c r="Z1230" s="47" t="s">
        <v>965</v>
      </c>
      <c r="AA1230" s="47" t="s">
        <v>965</v>
      </c>
      <c r="AB1230" s="47" t="s">
        <v>20</v>
      </c>
      <c r="AC1230" s="47" t="s">
        <v>20</v>
      </c>
      <c r="AD1230" s="47" t="s">
        <v>965</v>
      </c>
      <c r="AE1230" s="47" t="s">
        <v>965</v>
      </c>
      <c r="AF1230" s="47" t="s">
        <v>22</v>
      </c>
      <c r="AG1230" s="47" t="s">
        <v>22</v>
      </c>
      <c r="AH1230" s="47" t="s">
        <v>21</v>
      </c>
      <c r="AI1230" s="47" t="s">
        <v>20</v>
      </c>
      <c r="AJ1230" s="47" t="s">
        <v>20</v>
      </c>
      <c r="AK1230" s="47" t="s">
        <v>965</v>
      </c>
      <c r="AL1230" s="47" t="s">
        <v>965</v>
      </c>
      <c r="AM1230" s="47" t="s">
        <v>965</v>
      </c>
      <c r="AN1230" s="47" t="s">
        <v>965</v>
      </c>
      <c r="AO1230" s="47" t="s">
        <v>965</v>
      </c>
      <c r="AP1230" s="47" t="s">
        <v>20</v>
      </c>
      <c r="AQ1230" s="47" t="s">
        <v>20</v>
      </c>
      <c r="AR1230" s="47" t="s">
        <v>20</v>
      </c>
      <c r="AS1230" s="47" t="s">
        <v>965</v>
      </c>
      <c r="AT1230" s="47" t="s">
        <v>965</v>
      </c>
      <c r="AU1230" s="47" t="s">
        <v>965</v>
      </c>
      <c r="AV1230" s="47" t="s">
        <v>965</v>
      </c>
      <c r="AW1230" s="47" t="s">
        <v>20</v>
      </c>
      <c r="AX1230" s="47" t="s">
        <v>20</v>
      </c>
      <c r="AY1230" s="42">
        <f>COUNTIFS($T1230:$AX1230,"P")</f>
        <v>17</v>
      </c>
      <c r="AZ1230" s="42">
        <f>COUNTIFS($T1230:$AX1230,"HD")/2</f>
        <v>0</v>
      </c>
      <c r="BA1230" s="42">
        <f>COUNTIFS($T1230:$AX1230,"DO")</f>
        <v>11</v>
      </c>
      <c r="BB1230" s="1">
        <f>COUNTIFS($T1230:$AX1230,"UPL")</f>
        <v>1</v>
      </c>
      <c r="BC1230" s="42">
        <f>COUNTIFS($T1230:$AX1230,"LWP")</f>
        <v>2</v>
      </c>
      <c r="BD1230" s="42">
        <f>SUM(COUNTIFS($T1230:$AX1230,{"PAT","MAT"}))</f>
        <v>0</v>
      </c>
      <c r="BE1230" s="42">
        <f>COUNTIFS($T1230:$AX1230,"HO")</f>
        <v>0</v>
      </c>
      <c r="BF1230" s="42">
        <f>COUNTIFS($T1230:$AX1230,"NA")</f>
        <v>0</v>
      </c>
      <c r="BG1230" s="42">
        <f>COUNTIFS($T1230:$AX1230,"PL")</f>
        <v>0</v>
      </c>
      <c r="BH1230" s="42">
        <f>COUNTIFS($T1230:$AX1230,"CL")</f>
        <v>0</v>
      </c>
      <c r="BI1230" s="42">
        <f>COUNTIFS($T1230:$AX1230,"BL")</f>
        <v>0</v>
      </c>
      <c r="BJ1230" s="42">
        <f>COUNTIFS($T1230:$AX1230,"CO")</f>
        <v>0</v>
      </c>
      <c r="BK1230" s="42">
        <f t="shared" si="117"/>
        <v>0</v>
      </c>
      <c r="BL1230" s="42">
        <f t="shared" si="118"/>
        <v>1</v>
      </c>
      <c r="BM1230" s="42">
        <f t="shared" si="119"/>
        <v>1</v>
      </c>
      <c r="BN1230" s="42">
        <f>SUM(AY1230:BJ1230)+SUM(COUNTIFS(Q1230:AX1230,{"TERM","RESIGNED"}))</f>
        <v>31</v>
      </c>
      <c r="BO1230" s="1" t="s">
        <v>45</v>
      </c>
      <c r="BP1230" s="42" t="s">
        <v>1020</v>
      </c>
      <c r="BQ1230" s="34"/>
    </row>
    <row r="1231" spans="1:69" x14ac:dyDescent="0.25">
      <c r="A1231" s="32">
        <f t="shared" si="120"/>
        <v>1229</v>
      </c>
      <c r="B1231" s="1" t="s">
        <v>172</v>
      </c>
      <c r="C1231" s="1">
        <v>105983</v>
      </c>
      <c r="D1231" s="1">
        <v>105983</v>
      </c>
      <c r="E1231" s="1" t="s">
        <v>946</v>
      </c>
      <c r="F1231" s="34" t="s">
        <v>1495</v>
      </c>
      <c r="G1231" s="34" t="s">
        <v>123</v>
      </c>
      <c r="H1231" s="30">
        <v>45244</v>
      </c>
      <c r="I1231" s="30" t="s">
        <v>39</v>
      </c>
      <c r="J1231" s="30" t="s">
        <v>39</v>
      </c>
      <c r="K1231" s="42">
        <f t="shared" ca="1" si="115"/>
        <v>58</v>
      </c>
      <c r="L1231" s="44" t="str">
        <f t="shared" si="116"/>
        <v>Billable</v>
      </c>
      <c r="M1231" s="34" t="s">
        <v>124</v>
      </c>
      <c r="N1231" s="1" t="s">
        <v>41</v>
      </c>
      <c r="O1231" s="1" t="s">
        <v>42</v>
      </c>
      <c r="P1231" s="1"/>
      <c r="Q1231" s="1"/>
      <c r="R1231" s="1" t="s">
        <v>43</v>
      </c>
      <c r="S1231" s="33" t="s">
        <v>303</v>
      </c>
      <c r="T1231" s="47" t="s">
        <v>965</v>
      </c>
      <c r="U1231" s="47" t="s">
        <v>20</v>
      </c>
      <c r="V1231" s="47" t="s">
        <v>20</v>
      </c>
      <c r="W1231" s="47" t="s">
        <v>965</v>
      </c>
      <c r="X1231" s="47" t="s">
        <v>965</v>
      </c>
      <c r="Y1231" s="47" t="s">
        <v>965</v>
      </c>
      <c r="Z1231" s="47" t="s">
        <v>965</v>
      </c>
      <c r="AA1231" s="47" t="s">
        <v>965</v>
      </c>
      <c r="AB1231" s="47" t="s">
        <v>20</v>
      </c>
      <c r="AC1231" s="47" t="s">
        <v>20</v>
      </c>
      <c r="AD1231" s="47" t="s">
        <v>965</v>
      </c>
      <c r="AE1231" s="47" t="s">
        <v>965</v>
      </c>
      <c r="AF1231" s="47" t="s">
        <v>965</v>
      </c>
      <c r="AG1231" s="47" t="s">
        <v>965</v>
      </c>
      <c r="AH1231" s="47" t="s">
        <v>965</v>
      </c>
      <c r="AI1231" s="47" t="s">
        <v>20</v>
      </c>
      <c r="AJ1231" s="47" t="s">
        <v>20</v>
      </c>
      <c r="AK1231" s="47" t="s">
        <v>965</v>
      </c>
      <c r="AL1231" s="47" t="s">
        <v>965</v>
      </c>
      <c r="AM1231" s="47" t="s">
        <v>965</v>
      </c>
      <c r="AN1231" s="47" t="s">
        <v>965</v>
      </c>
      <c r="AO1231" s="47" t="s">
        <v>965</v>
      </c>
      <c r="AP1231" s="47" t="s">
        <v>20</v>
      </c>
      <c r="AQ1231" s="47" t="s">
        <v>20</v>
      </c>
      <c r="AR1231" s="47" t="s">
        <v>20</v>
      </c>
      <c r="AS1231" s="47" t="s">
        <v>965</v>
      </c>
      <c r="AT1231" s="47" t="s">
        <v>965</v>
      </c>
      <c r="AU1231" s="47" t="s">
        <v>965</v>
      </c>
      <c r="AV1231" s="47" t="s">
        <v>965</v>
      </c>
      <c r="AW1231" s="47" t="s">
        <v>20</v>
      </c>
      <c r="AX1231" s="47" t="s">
        <v>20</v>
      </c>
      <c r="AY1231" s="42">
        <f>COUNTIFS($T1231:$AX1231,"P")</f>
        <v>20</v>
      </c>
      <c r="AZ1231" s="42">
        <f>COUNTIFS($T1231:$AX1231,"HD")/2</f>
        <v>0</v>
      </c>
      <c r="BA1231" s="42">
        <f>COUNTIFS($T1231:$AX1231,"DO")</f>
        <v>11</v>
      </c>
      <c r="BB1231" s="1">
        <f>COUNTIFS($T1231:$AX1231,"UPL")</f>
        <v>0</v>
      </c>
      <c r="BC1231" s="42">
        <f>COUNTIFS($T1231:$AX1231,"LWP")</f>
        <v>0</v>
      </c>
      <c r="BD1231" s="42">
        <f>SUM(COUNTIFS($T1231:$AX1231,{"PAT","MAT"}))</f>
        <v>0</v>
      </c>
      <c r="BE1231" s="42">
        <f>COUNTIFS($T1231:$AX1231,"HO")</f>
        <v>0</v>
      </c>
      <c r="BF1231" s="42">
        <f>COUNTIFS($T1231:$AX1231,"NA")</f>
        <v>0</v>
      </c>
      <c r="BG1231" s="42">
        <f>COUNTIFS($T1231:$AX1231,"PL")</f>
        <v>0</v>
      </c>
      <c r="BH1231" s="42">
        <f>COUNTIFS($T1231:$AX1231,"CL")</f>
        <v>0</v>
      </c>
      <c r="BI1231" s="42">
        <f>COUNTIFS($T1231:$AX1231,"BL")</f>
        <v>0</v>
      </c>
      <c r="BJ1231" s="42">
        <f>COUNTIFS($T1231:$AX1231,"CO")</f>
        <v>0</v>
      </c>
      <c r="BK1231" s="42">
        <f t="shared" si="117"/>
        <v>0</v>
      </c>
      <c r="BL1231" s="42">
        <f t="shared" si="118"/>
        <v>1</v>
      </c>
      <c r="BM1231" s="42">
        <f t="shared" si="119"/>
        <v>1</v>
      </c>
      <c r="BN1231" s="42">
        <f>SUM(AY1231:BJ1231)+SUM(COUNTIFS(Q1231:AX1231,{"TERM","RESIGNED"}))</f>
        <v>31</v>
      </c>
      <c r="BO1231" s="1" t="s">
        <v>45</v>
      </c>
      <c r="BP1231" s="42" t="s">
        <v>1020</v>
      </c>
      <c r="BQ1231" s="34"/>
    </row>
    <row r="1232" spans="1:69" x14ac:dyDescent="0.25">
      <c r="A1232" s="32">
        <f t="shared" si="120"/>
        <v>1230</v>
      </c>
      <c r="B1232" s="1" t="s">
        <v>172</v>
      </c>
      <c r="C1232" s="1">
        <v>105985</v>
      </c>
      <c r="D1232" s="1">
        <v>105985</v>
      </c>
      <c r="E1232" s="1" t="s">
        <v>945</v>
      </c>
      <c r="F1232" s="34" t="s">
        <v>1496</v>
      </c>
      <c r="G1232" s="34" t="s">
        <v>123</v>
      </c>
      <c r="H1232" s="30">
        <v>45244</v>
      </c>
      <c r="I1232" s="30" t="s">
        <v>39</v>
      </c>
      <c r="J1232" s="30" t="s">
        <v>39</v>
      </c>
      <c r="K1232" s="42">
        <f t="shared" ca="1" si="115"/>
        <v>58</v>
      </c>
      <c r="L1232" s="44" t="str">
        <f t="shared" si="116"/>
        <v>Billable</v>
      </c>
      <c r="M1232" s="34" t="s">
        <v>124</v>
      </c>
      <c r="N1232" s="1" t="s">
        <v>41</v>
      </c>
      <c r="O1232" s="1" t="s">
        <v>42</v>
      </c>
      <c r="P1232" s="1"/>
      <c r="Q1232" s="1"/>
      <c r="R1232" s="1" t="s">
        <v>43</v>
      </c>
      <c r="S1232" s="33" t="s">
        <v>303</v>
      </c>
      <c r="T1232" s="47" t="s">
        <v>965</v>
      </c>
      <c r="U1232" s="47" t="s">
        <v>20</v>
      </c>
      <c r="V1232" s="47" t="s">
        <v>20</v>
      </c>
      <c r="W1232" s="47" t="s">
        <v>965</v>
      </c>
      <c r="X1232" s="47" t="s">
        <v>965</v>
      </c>
      <c r="Y1232" s="47" t="s">
        <v>965</v>
      </c>
      <c r="Z1232" s="47" t="s">
        <v>965</v>
      </c>
      <c r="AA1232" s="47" t="s">
        <v>965</v>
      </c>
      <c r="AB1232" s="47" t="s">
        <v>20</v>
      </c>
      <c r="AC1232" s="47" t="s">
        <v>20</v>
      </c>
      <c r="AD1232" s="47" t="s">
        <v>965</v>
      </c>
      <c r="AE1232" s="47" t="s">
        <v>965</v>
      </c>
      <c r="AF1232" s="47" t="s">
        <v>965</v>
      </c>
      <c r="AG1232" s="47" t="s">
        <v>965</v>
      </c>
      <c r="AH1232" s="47" t="s">
        <v>965</v>
      </c>
      <c r="AI1232" s="47" t="s">
        <v>20</v>
      </c>
      <c r="AJ1232" s="47" t="s">
        <v>20</v>
      </c>
      <c r="AK1232" s="47" t="s">
        <v>965</v>
      </c>
      <c r="AL1232" s="47" t="s">
        <v>965</v>
      </c>
      <c r="AM1232" s="47" t="s">
        <v>965</v>
      </c>
      <c r="AN1232" s="47" t="s">
        <v>965</v>
      </c>
      <c r="AO1232" s="47" t="s">
        <v>22</v>
      </c>
      <c r="AP1232" s="47" t="s">
        <v>20</v>
      </c>
      <c r="AQ1232" s="47" t="s">
        <v>20</v>
      </c>
      <c r="AR1232" s="47" t="s">
        <v>20</v>
      </c>
      <c r="AS1232" s="47" t="s">
        <v>965</v>
      </c>
      <c r="AT1232" s="47" t="s">
        <v>965</v>
      </c>
      <c r="AU1232" s="47" t="s">
        <v>965</v>
      </c>
      <c r="AV1232" s="47" t="s">
        <v>965</v>
      </c>
      <c r="AW1232" s="47" t="s">
        <v>20</v>
      </c>
      <c r="AX1232" s="47" t="s">
        <v>20</v>
      </c>
      <c r="AY1232" s="42">
        <f>COUNTIFS($T1232:$AX1232,"P")</f>
        <v>19</v>
      </c>
      <c r="AZ1232" s="42">
        <f>COUNTIFS($T1232:$AX1232,"HD")/2</f>
        <v>0</v>
      </c>
      <c r="BA1232" s="42">
        <f>COUNTIFS($T1232:$AX1232,"DO")</f>
        <v>11</v>
      </c>
      <c r="BB1232" s="1">
        <f>COUNTIFS($T1232:$AX1232,"UPL")</f>
        <v>0</v>
      </c>
      <c r="BC1232" s="42">
        <f>COUNTIFS($T1232:$AX1232,"LWP")</f>
        <v>1</v>
      </c>
      <c r="BD1232" s="42">
        <f>SUM(COUNTIFS($T1232:$AX1232,{"PAT","MAT"}))</f>
        <v>0</v>
      </c>
      <c r="BE1232" s="42">
        <f>COUNTIFS($T1232:$AX1232,"HO")</f>
        <v>0</v>
      </c>
      <c r="BF1232" s="42">
        <f>COUNTIFS($T1232:$AX1232,"NA")</f>
        <v>0</v>
      </c>
      <c r="BG1232" s="42">
        <f>COUNTIFS($T1232:$AX1232,"PL")</f>
        <v>0</v>
      </c>
      <c r="BH1232" s="42">
        <f>COUNTIFS($T1232:$AX1232,"CL")</f>
        <v>0</v>
      </c>
      <c r="BI1232" s="42">
        <f>COUNTIFS($T1232:$AX1232,"BL")</f>
        <v>0</v>
      </c>
      <c r="BJ1232" s="42">
        <f>COUNTIFS($T1232:$AX1232,"CO")</f>
        <v>0</v>
      </c>
      <c r="BK1232" s="42">
        <f t="shared" si="117"/>
        <v>0</v>
      </c>
      <c r="BL1232" s="42">
        <f t="shared" si="118"/>
        <v>1</v>
      </c>
      <c r="BM1232" s="42">
        <f t="shared" si="119"/>
        <v>1</v>
      </c>
      <c r="BN1232" s="42">
        <f>SUM(AY1232:BJ1232)+SUM(COUNTIFS(Q1232:AX1232,{"TERM","RESIGNED"}))</f>
        <v>31</v>
      </c>
      <c r="BO1232" s="1" t="s">
        <v>45</v>
      </c>
      <c r="BP1232" s="42" t="s">
        <v>1020</v>
      </c>
      <c r="BQ1232" s="34"/>
    </row>
    <row r="1233" spans="1:69" x14ac:dyDescent="0.25">
      <c r="A1233" s="32">
        <f t="shared" si="120"/>
        <v>1231</v>
      </c>
      <c r="B1233" s="1" t="s">
        <v>172</v>
      </c>
      <c r="C1233" s="1">
        <v>105986</v>
      </c>
      <c r="D1233" s="1">
        <v>105986</v>
      </c>
      <c r="E1233" s="1" t="s">
        <v>945</v>
      </c>
      <c r="F1233" s="34" t="s">
        <v>1497</v>
      </c>
      <c r="G1233" s="34" t="s">
        <v>123</v>
      </c>
      <c r="H1233" s="30">
        <v>45244</v>
      </c>
      <c r="I1233" s="30" t="s">
        <v>39</v>
      </c>
      <c r="J1233" s="30" t="s">
        <v>39</v>
      </c>
      <c r="K1233" s="42">
        <f t="shared" ca="1" si="115"/>
        <v>58</v>
      </c>
      <c r="L1233" s="44" t="str">
        <f t="shared" si="116"/>
        <v>Billable</v>
      </c>
      <c r="M1233" s="34" t="s">
        <v>124</v>
      </c>
      <c r="N1233" s="1" t="s">
        <v>41</v>
      </c>
      <c r="O1233" s="1" t="s">
        <v>42</v>
      </c>
      <c r="P1233" s="1"/>
      <c r="Q1233" s="1"/>
      <c r="R1233" s="1" t="s">
        <v>43</v>
      </c>
      <c r="S1233" s="33" t="s">
        <v>303</v>
      </c>
      <c r="T1233" s="47" t="s">
        <v>965</v>
      </c>
      <c r="U1233" s="47" t="s">
        <v>20</v>
      </c>
      <c r="V1233" s="47" t="s">
        <v>20</v>
      </c>
      <c r="W1233" s="47" t="s">
        <v>965</v>
      </c>
      <c r="X1233" s="47" t="s">
        <v>965</v>
      </c>
      <c r="Y1233" s="47" t="s">
        <v>965</v>
      </c>
      <c r="Z1233" s="47" t="s">
        <v>965</v>
      </c>
      <c r="AA1233" s="47" t="s">
        <v>965</v>
      </c>
      <c r="AB1233" s="47" t="s">
        <v>20</v>
      </c>
      <c r="AC1233" s="47" t="s">
        <v>20</v>
      </c>
      <c r="AD1233" s="47" t="s">
        <v>965</v>
      </c>
      <c r="AE1233" s="47" t="s">
        <v>965</v>
      </c>
      <c r="AF1233" s="47" t="s">
        <v>965</v>
      </c>
      <c r="AG1233" s="47" t="s">
        <v>965</v>
      </c>
      <c r="AH1233" s="47" t="s">
        <v>965</v>
      </c>
      <c r="AI1233" s="47" t="s">
        <v>20</v>
      </c>
      <c r="AJ1233" s="47" t="s">
        <v>20</v>
      </c>
      <c r="AK1233" s="47" t="s">
        <v>965</v>
      </c>
      <c r="AL1233" s="47" t="s">
        <v>965</v>
      </c>
      <c r="AM1233" s="47" t="s">
        <v>965</v>
      </c>
      <c r="AN1233" s="47" t="s">
        <v>965</v>
      </c>
      <c r="AO1233" s="47" t="s">
        <v>965</v>
      </c>
      <c r="AP1233" s="47" t="s">
        <v>20</v>
      </c>
      <c r="AQ1233" s="47" t="s">
        <v>20</v>
      </c>
      <c r="AR1233" s="47" t="s">
        <v>20</v>
      </c>
      <c r="AS1233" s="47" t="s">
        <v>965</v>
      </c>
      <c r="AT1233" s="47" t="s">
        <v>965</v>
      </c>
      <c r="AU1233" s="47" t="s">
        <v>965</v>
      </c>
      <c r="AV1233" s="47" t="s">
        <v>965</v>
      </c>
      <c r="AW1233" s="47" t="s">
        <v>20</v>
      </c>
      <c r="AX1233" s="47" t="s">
        <v>20</v>
      </c>
      <c r="AY1233" s="42">
        <f>COUNTIFS($T1233:$AX1233,"P")</f>
        <v>20</v>
      </c>
      <c r="AZ1233" s="42">
        <f>COUNTIFS($T1233:$AX1233,"HD")/2</f>
        <v>0</v>
      </c>
      <c r="BA1233" s="42">
        <f>COUNTIFS($T1233:$AX1233,"DO")</f>
        <v>11</v>
      </c>
      <c r="BB1233" s="1">
        <f>COUNTIFS($T1233:$AX1233,"UPL")</f>
        <v>0</v>
      </c>
      <c r="BC1233" s="42">
        <f>COUNTIFS($T1233:$AX1233,"LWP")</f>
        <v>0</v>
      </c>
      <c r="BD1233" s="42">
        <f>SUM(COUNTIFS($T1233:$AX1233,{"PAT","MAT"}))</f>
        <v>0</v>
      </c>
      <c r="BE1233" s="42">
        <f>COUNTIFS($T1233:$AX1233,"HO")</f>
        <v>0</v>
      </c>
      <c r="BF1233" s="42">
        <f>COUNTIFS($T1233:$AX1233,"NA")</f>
        <v>0</v>
      </c>
      <c r="BG1233" s="42">
        <f>COUNTIFS($T1233:$AX1233,"PL")</f>
        <v>0</v>
      </c>
      <c r="BH1233" s="42">
        <f>COUNTIFS($T1233:$AX1233,"CL")</f>
        <v>0</v>
      </c>
      <c r="BI1233" s="42">
        <f>COUNTIFS($T1233:$AX1233,"BL")</f>
        <v>0</v>
      </c>
      <c r="BJ1233" s="42">
        <f>COUNTIFS($T1233:$AX1233,"CO")</f>
        <v>0</v>
      </c>
      <c r="BK1233" s="42">
        <f t="shared" si="117"/>
        <v>0</v>
      </c>
      <c r="BL1233" s="42">
        <f t="shared" si="118"/>
        <v>1</v>
      </c>
      <c r="BM1233" s="42">
        <f t="shared" si="119"/>
        <v>1</v>
      </c>
      <c r="BN1233" s="42">
        <f>SUM(AY1233:BJ1233)+SUM(COUNTIFS(Q1233:AX1233,{"TERM","RESIGNED"}))</f>
        <v>31</v>
      </c>
      <c r="BO1233" s="1" t="s">
        <v>45</v>
      </c>
      <c r="BP1233" s="42" t="s">
        <v>1020</v>
      </c>
      <c r="BQ1233" s="34"/>
    </row>
    <row r="1234" spans="1:69" x14ac:dyDescent="0.25">
      <c r="A1234" s="32">
        <f t="shared" si="120"/>
        <v>1232</v>
      </c>
      <c r="B1234" s="1" t="s">
        <v>172</v>
      </c>
      <c r="C1234" s="1">
        <v>105987</v>
      </c>
      <c r="D1234" s="1">
        <v>105987</v>
      </c>
      <c r="E1234" s="1" t="s">
        <v>946</v>
      </c>
      <c r="F1234" s="34" t="s">
        <v>1498</v>
      </c>
      <c r="G1234" s="34" t="s">
        <v>123</v>
      </c>
      <c r="H1234" s="30">
        <v>45244</v>
      </c>
      <c r="I1234" s="30" t="s">
        <v>39</v>
      </c>
      <c r="J1234" s="30" t="s">
        <v>39</v>
      </c>
      <c r="K1234" s="42">
        <f t="shared" ca="1" si="115"/>
        <v>58</v>
      </c>
      <c r="L1234" s="44" t="str">
        <f t="shared" si="116"/>
        <v>Billable</v>
      </c>
      <c r="M1234" s="34" t="s">
        <v>124</v>
      </c>
      <c r="N1234" s="1" t="s">
        <v>41</v>
      </c>
      <c r="O1234" s="1" t="s">
        <v>42</v>
      </c>
      <c r="P1234" s="1"/>
      <c r="Q1234" s="1"/>
      <c r="R1234" s="1" t="s">
        <v>43</v>
      </c>
      <c r="S1234" s="33" t="s">
        <v>303</v>
      </c>
      <c r="T1234" s="47" t="s">
        <v>965</v>
      </c>
      <c r="U1234" s="47" t="s">
        <v>20</v>
      </c>
      <c r="V1234" s="47" t="s">
        <v>20</v>
      </c>
      <c r="W1234" s="47" t="s">
        <v>965</v>
      </c>
      <c r="X1234" s="47" t="s">
        <v>965</v>
      </c>
      <c r="Y1234" s="47" t="s">
        <v>965</v>
      </c>
      <c r="Z1234" s="47" t="s">
        <v>965</v>
      </c>
      <c r="AA1234" s="47" t="s">
        <v>965</v>
      </c>
      <c r="AB1234" s="47" t="s">
        <v>20</v>
      </c>
      <c r="AC1234" s="47" t="s">
        <v>20</v>
      </c>
      <c r="AD1234" s="47" t="s">
        <v>965</v>
      </c>
      <c r="AE1234" s="47" t="s">
        <v>965</v>
      </c>
      <c r="AF1234" s="47" t="s">
        <v>965</v>
      </c>
      <c r="AG1234" s="47" t="s">
        <v>965</v>
      </c>
      <c r="AH1234" s="47" t="s">
        <v>965</v>
      </c>
      <c r="AI1234" s="47" t="s">
        <v>20</v>
      </c>
      <c r="AJ1234" s="47" t="s">
        <v>20</v>
      </c>
      <c r="AK1234" s="47" t="s">
        <v>965</v>
      </c>
      <c r="AL1234" s="47" t="s">
        <v>965</v>
      </c>
      <c r="AM1234" s="47" t="s">
        <v>965</v>
      </c>
      <c r="AN1234" s="47" t="s">
        <v>965</v>
      </c>
      <c r="AO1234" s="47" t="s">
        <v>965</v>
      </c>
      <c r="AP1234" s="47" t="s">
        <v>20</v>
      </c>
      <c r="AQ1234" s="47" t="s">
        <v>20</v>
      </c>
      <c r="AR1234" s="47" t="s">
        <v>20</v>
      </c>
      <c r="AS1234" s="47" t="s">
        <v>21</v>
      </c>
      <c r="AT1234" s="47" t="s">
        <v>965</v>
      </c>
      <c r="AU1234" s="47" t="s">
        <v>965</v>
      </c>
      <c r="AV1234" s="47" t="s">
        <v>965</v>
      </c>
      <c r="AW1234" s="47" t="s">
        <v>20</v>
      </c>
      <c r="AX1234" s="47" t="s">
        <v>20</v>
      </c>
      <c r="AY1234" s="42">
        <f>COUNTIFS($T1234:$AX1234,"P")</f>
        <v>19</v>
      </c>
      <c r="AZ1234" s="42">
        <f>COUNTIFS($T1234:$AX1234,"HD")/2</f>
        <v>0</v>
      </c>
      <c r="BA1234" s="42">
        <f>COUNTIFS($T1234:$AX1234,"DO")</f>
        <v>11</v>
      </c>
      <c r="BB1234" s="1">
        <f>COUNTIFS($T1234:$AX1234,"UPL")</f>
        <v>1</v>
      </c>
      <c r="BC1234" s="42">
        <f>COUNTIFS($T1234:$AX1234,"LWP")</f>
        <v>0</v>
      </c>
      <c r="BD1234" s="42">
        <f>SUM(COUNTIFS($T1234:$AX1234,{"PAT","MAT"}))</f>
        <v>0</v>
      </c>
      <c r="BE1234" s="42">
        <f>COUNTIFS($T1234:$AX1234,"HO")</f>
        <v>0</v>
      </c>
      <c r="BF1234" s="42">
        <f>COUNTIFS($T1234:$AX1234,"NA")</f>
        <v>0</v>
      </c>
      <c r="BG1234" s="42">
        <f>COUNTIFS($T1234:$AX1234,"PL")</f>
        <v>0</v>
      </c>
      <c r="BH1234" s="42">
        <f>COUNTIFS($T1234:$AX1234,"CL")</f>
        <v>0</v>
      </c>
      <c r="BI1234" s="42">
        <f>COUNTIFS($T1234:$AX1234,"BL")</f>
        <v>0</v>
      </c>
      <c r="BJ1234" s="42">
        <f>COUNTIFS($T1234:$AX1234,"CO")</f>
        <v>0</v>
      </c>
      <c r="BK1234" s="42">
        <f t="shared" si="117"/>
        <v>0</v>
      </c>
      <c r="BL1234" s="42">
        <f t="shared" si="118"/>
        <v>1</v>
      </c>
      <c r="BM1234" s="42">
        <f t="shared" si="119"/>
        <v>1</v>
      </c>
      <c r="BN1234" s="42">
        <f>SUM(AY1234:BJ1234)+SUM(COUNTIFS(Q1234:AX1234,{"TERM","RESIGNED"}))</f>
        <v>31</v>
      </c>
      <c r="BO1234" s="1" t="s">
        <v>45</v>
      </c>
      <c r="BP1234" s="42" t="s">
        <v>1020</v>
      </c>
      <c r="BQ1234" s="34"/>
    </row>
    <row r="1235" spans="1:69" x14ac:dyDescent="0.25">
      <c r="A1235" s="32">
        <f t="shared" si="120"/>
        <v>1233</v>
      </c>
      <c r="B1235" s="1" t="s">
        <v>172</v>
      </c>
      <c r="C1235" s="1">
        <v>105988</v>
      </c>
      <c r="D1235" s="1">
        <v>105988</v>
      </c>
      <c r="E1235" s="1" t="s">
        <v>946</v>
      </c>
      <c r="F1235" s="34" t="s">
        <v>1499</v>
      </c>
      <c r="G1235" s="34" t="s">
        <v>123</v>
      </c>
      <c r="H1235" s="30">
        <v>45244</v>
      </c>
      <c r="I1235" s="30" t="s">
        <v>39</v>
      </c>
      <c r="J1235" s="30" t="s">
        <v>39</v>
      </c>
      <c r="K1235" s="42">
        <f t="shared" ca="1" si="115"/>
        <v>58</v>
      </c>
      <c r="L1235" s="44" t="str">
        <f t="shared" si="116"/>
        <v>Billable</v>
      </c>
      <c r="M1235" s="34" t="s">
        <v>124</v>
      </c>
      <c r="N1235" s="1" t="s">
        <v>41</v>
      </c>
      <c r="O1235" s="1" t="s">
        <v>42</v>
      </c>
      <c r="P1235" s="1"/>
      <c r="Q1235" s="1"/>
      <c r="R1235" s="1" t="s">
        <v>43</v>
      </c>
      <c r="S1235" s="33" t="s">
        <v>303</v>
      </c>
      <c r="T1235" s="47" t="s">
        <v>965</v>
      </c>
      <c r="U1235" s="47" t="s">
        <v>20</v>
      </c>
      <c r="V1235" s="47" t="s">
        <v>20</v>
      </c>
      <c r="W1235" s="47" t="s">
        <v>965</v>
      </c>
      <c r="X1235" s="47" t="s">
        <v>965</v>
      </c>
      <c r="Y1235" s="47" t="s">
        <v>965</v>
      </c>
      <c r="Z1235" s="47" t="s">
        <v>965</v>
      </c>
      <c r="AA1235" s="47" t="s">
        <v>965</v>
      </c>
      <c r="AB1235" s="47" t="s">
        <v>20</v>
      </c>
      <c r="AC1235" s="47" t="s">
        <v>20</v>
      </c>
      <c r="AD1235" s="47" t="s">
        <v>965</v>
      </c>
      <c r="AE1235" s="47" t="s">
        <v>965</v>
      </c>
      <c r="AF1235" s="47" t="s">
        <v>965</v>
      </c>
      <c r="AG1235" s="47" t="s">
        <v>965</v>
      </c>
      <c r="AH1235" s="47" t="s">
        <v>965</v>
      </c>
      <c r="AI1235" s="47" t="s">
        <v>20</v>
      </c>
      <c r="AJ1235" s="47" t="s">
        <v>20</v>
      </c>
      <c r="AK1235" s="47" t="s">
        <v>965</v>
      </c>
      <c r="AL1235" s="47" t="s">
        <v>965</v>
      </c>
      <c r="AM1235" s="47" t="s">
        <v>965</v>
      </c>
      <c r="AN1235" s="47" t="s">
        <v>965</v>
      </c>
      <c r="AO1235" s="47" t="s">
        <v>965</v>
      </c>
      <c r="AP1235" s="47" t="s">
        <v>20</v>
      </c>
      <c r="AQ1235" s="47" t="s">
        <v>20</v>
      </c>
      <c r="AR1235" s="47" t="s">
        <v>20</v>
      </c>
      <c r="AS1235" s="47" t="s">
        <v>965</v>
      </c>
      <c r="AT1235" s="47" t="s">
        <v>965</v>
      </c>
      <c r="AU1235" s="47" t="s">
        <v>965</v>
      </c>
      <c r="AV1235" s="47" t="s">
        <v>965</v>
      </c>
      <c r="AW1235" s="47" t="s">
        <v>20</v>
      </c>
      <c r="AX1235" s="47" t="s">
        <v>20</v>
      </c>
      <c r="AY1235" s="42">
        <f>COUNTIFS($T1235:$AX1235,"P")</f>
        <v>20</v>
      </c>
      <c r="AZ1235" s="42">
        <f>COUNTIFS($T1235:$AX1235,"HD")/2</f>
        <v>0</v>
      </c>
      <c r="BA1235" s="42">
        <f>COUNTIFS($T1235:$AX1235,"DO")</f>
        <v>11</v>
      </c>
      <c r="BB1235" s="1">
        <f>COUNTIFS($T1235:$AX1235,"UPL")</f>
        <v>0</v>
      </c>
      <c r="BC1235" s="42">
        <f>COUNTIFS($T1235:$AX1235,"LWP")</f>
        <v>0</v>
      </c>
      <c r="BD1235" s="42">
        <f>SUM(COUNTIFS($T1235:$AX1235,{"PAT","MAT"}))</f>
        <v>0</v>
      </c>
      <c r="BE1235" s="42">
        <f>COUNTIFS($T1235:$AX1235,"HO")</f>
        <v>0</v>
      </c>
      <c r="BF1235" s="42">
        <f>COUNTIFS($T1235:$AX1235,"NA")</f>
        <v>0</v>
      </c>
      <c r="BG1235" s="42">
        <f>COUNTIFS($T1235:$AX1235,"PL")</f>
        <v>0</v>
      </c>
      <c r="BH1235" s="42">
        <f>COUNTIFS($T1235:$AX1235,"CL")</f>
        <v>0</v>
      </c>
      <c r="BI1235" s="42">
        <f>COUNTIFS($T1235:$AX1235,"BL")</f>
        <v>0</v>
      </c>
      <c r="BJ1235" s="42">
        <f>COUNTIFS($T1235:$AX1235,"CO")</f>
        <v>0</v>
      </c>
      <c r="BK1235" s="42">
        <f t="shared" si="117"/>
        <v>0</v>
      </c>
      <c r="BL1235" s="42">
        <f t="shared" si="118"/>
        <v>1</v>
      </c>
      <c r="BM1235" s="42">
        <f t="shared" si="119"/>
        <v>1</v>
      </c>
      <c r="BN1235" s="42">
        <f>SUM(AY1235:BJ1235)+SUM(COUNTIFS(Q1235:AX1235,{"TERM","RESIGNED"}))</f>
        <v>31</v>
      </c>
      <c r="BO1235" s="1" t="s">
        <v>45</v>
      </c>
      <c r="BP1235" s="42" t="s">
        <v>1020</v>
      </c>
      <c r="BQ1235" s="34"/>
    </row>
    <row r="1236" spans="1:69" x14ac:dyDescent="0.25">
      <c r="A1236" s="32">
        <f t="shared" si="120"/>
        <v>1234</v>
      </c>
      <c r="B1236" s="1" t="s">
        <v>172</v>
      </c>
      <c r="C1236" s="1">
        <v>105991</v>
      </c>
      <c r="D1236" s="1">
        <v>105991</v>
      </c>
      <c r="E1236" s="1" t="s">
        <v>946</v>
      </c>
      <c r="F1236" s="34" t="s">
        <v>1500</v>
      </c>
      <c r="G1236" s="34" t="s">
        <v>123</v>
      </c>
      <c r="H1236" s="30">
        <v>45244</v>
      </c>
      <c r="I1236" s="30" t="s">
        <v>39</v>
      </c>
      <c r="J1236" s="30" t="s">
        <v>39</v>
      </c>
      <c r="K1236" s="42">
        <f t="shared" ca="1" si="115"/>
        <v>58</v>
      </c>
      <c r="L1236" s="44" t="str">
        <f t="shared" si="116"/>
        <v>Billable</v>
      </c>
      <c r="M1236" s="34" t="s">
        <v>124</v>
      </c>
      <c r="N1236" s="1" t="s">
        <v>41</v>
      </c>
      <c r="O1236" s="1" t="s">
        <v>42</v>
      </c>
      <c r="P1236" s="1"/>
      <c r="Q1236" s="1"/>
      <c r="R1236" s="1" t="s">
        <v>43</v>
      </c>
      <c r="S1236" s="33" t="s">
        <v>303</v>
      </c>
      <c r="T1236" s="47" t="s">
        <v>965</v>
      </c>
      <c r="U1236" s="47" t="s">
        <v>20</v>
      </c>
      <c r="V1236" s="47" t="s">
        <v>20</v>
      </c>
      <c r="W1236" s="47" t="s">
        <v>965</v>
      </c>
      <c r="X1236" s="47" t="s">
        <v>965</v>
      </c>
      <c r="Y1236" s="47" t="s">
        <v>965</v>
      </c>
      <c r="Z1236" s="47" t="s">
        <v>965</v>
      </c>
      <c r="AA1236" s="47" t="s">
        <v>965</v>
      </c>
      <c r="AB1236" s="47" t="s">
        <v>20</v>
      </c>
      <c r="AC1236" s="47" t="s">
        <v>20</v>
      </c>
      <c r="AD1236" s="47" t="s">
        <v>965</v>
      </c>
      <c r="AE1236" s="47" t="s">
        <v>965</v>
      </c>
      <c r="AF1236" s="47" t="s">
        <v>965</v>
      </c>
      <c r="AG1236" s="47" t="s">
        <v>965</v>
      </c>
      <c r="AH1236" s="47" t="s">
        <v>965</v>
      </c>
      <c r="AI1236" s="47" t="s">
        <v>20</v>
      </c>
      <c r="AJ1236" s="47" t="s">
        <v>20</v>
      </c>
      <c r="AK1236" s="47" t="s">
        <v>965</v>
      </c>
      <c r="AL1236" s="47" t="s">
        <v>965</v>
      </c>
      <c r="AM1236" s="47" t="s">
        <v>965</v>
      </c>
      <c r="AN1236" s="47" t="s">
        <v>965</v>
      </c>
      <c r="AO1236" s="47" t="s">
        <v>965</v>
      </c>
      <c r="AP1236" s="47" t="s">
        <v>20</v>
      </c>
      <c r="AQ1236" s="47" t="s">
        <v>20</v>
      </c>
      <c r="AR1236" s="47" t="s">
        <v>20</v>
      </c>
      <c r="AS1236" s="47" t="s">
        <v>965</v>
      </c>
      <c r="AT1236" s="47" t="s">
        <v>965</v>
      </c>
      <c r="AU1236" s="47" t="s">
        <v>965</v>
      </c>
      <c r="AV1236" s="47" t="s">
        <v>965</v>
      </c>
      <c r="AW1236" s="47" t="s">
        <v>20</v>
      </c>
      <c r="AX1236" s="47" t="s">
        <v>20</v>
      </c>
      <c r="AY1236" s="42">
        <f>COUNTIFS($T1236:$AX1236,"P")</f>
        <v>20</v>
      </c>
      <c r="AZ1236" s="42">
        <f>COUNTIFS($T1236:$AX1236,"HD")/2</f>
        <v>0</v>
      </c>
      <c r="BA1236" s="42">
        <f>COUNTIFS($T1236:$AX1236,"DO")</f>
        <v>11</v>
      </c>
      <c r="BB1236" s="1">
        <f>COUNTIFS($T1236:$AX1236,"UPL")</f>
        <v>0</v>
      </c>
      <c r="BC1236" s="42">
        <f>COUNTIFS($T1236:$AX1236,"LWP")</f>
        <v>0</v>
      </c>
      <c r="BD1236" s="42">
        <f>SUM(COUNTIFS($T1236:$AX1236,{"PAT","MAT"}))</f>
        <v>0</v>
      </c>
      <c r="BE1236" s="42">
        <f>COUNTIFS($T1236:$AX1236,"HO")</f>
        <v>0</v>
      </c>
      <c r="BF1236" s="42">
        <f>COUNTIFS($T1236:$AX1236,"NA")</f>
        <v>0</v>
      </c>
      <c r="BG1236" s="42">
        <f>COUNTIFS($T1236:$AX1236,"PL")</f>
        <v>0</v>
      </c>
      <c r="BH1236" s="42">
        <f>COUNTIFS($T1236:$AX1236,"CL")</f>
        <v>0</v>
      </c>
      <c r="BI1236" s="42">
        <f>COUNTIFS($T1236:$AX1236,"BL")</f>
        <v>0</v>
      </c>
      <c r="BJ1236" s="42">
        <f>COUNTIFS($T1236:$AX1236,"CO")</f>
        <v>0</v>
      </c>
      <c r="BK1236" s="42">
        <f t="shared" si="117"/>
        <v>0</v>
      </c>
      <c r="BL1236" s="42">
        <f t="shared" si="118"/>
        <v>1</v>
      </c>
      <c r="BM1236" s="42">
        <f t="shared" si="119"/>
        <v>1</v>
      </c>
      <c r="BN1236" s="42">
        <f>SUM(AY1236:BJ1236)+SUM(COUNTIFS(Q1236:AX1236,{"TERM","RESIGNED"}))</f>
        <v>31</v>
      </c>
      <c r="BO1236" s="1" t="s">
        <v>45</v>
      </c>
      <c r="BP1236" s="42" t="s">
        <v>1020</v>
      </c>
      <c r="BQ1236" s="34"/>
    </row>
    <row r="1237" spans="1:69" x14ac:dyDescent="0.25">
      <c r="A1237" s="32">
        <f t="shared" si="120"/>
        <v>1235</v>
      </c>
      <c r="B1237" s="1" t="s">
        <v>172</v>
      </c>
      <c r="C1237" s="1">
        <v>105993</v>
      </c>
      <c r="D1237" s="1">
        <v>105993</v>
      </c>
      <c r="E1237" s="1" t="s">
        <v>946</v>
      </c>
      <c r="F1237" s="34" t="s">
        <v>1575</v>
      </c>
      <c r="G1237" s="34" t="s">
        <v>123</v>
      </c>
      <c r="H1237" s="30">
        <v>45244</v>
      </c>
      <c r="I1237" s="30" t="s">
        <v>39</v>
      </c>
      <c r="J1237" s="30" t="s">
        <v>39</v>
      </c>
      <c r="K1237" s="42">
        <f t="shared" ca="1" si="115"/>
        <v>58</v>
      </c>
      <c r="L1237" s="44" t="str">
        <f t="shared" si="116"/>
        <v>Billable</v>
      </c>
      <c r="M1237" s="34" t="s">
        <v>124</v>
      </c>
      <c r="N1237" s="1" t="s">
        <v>41</v>
      </c>
      <c r="O1237" s="1" t="s">
        <v>42</v>
      </c>
      <c r="P1237" s="1"/>
      <c r="Q1237" s="1"/>
      <c r="R1237" s="1" t="s">
        <v>43</v>
      </c>
      <c r="S1237" s="33" t="s">
        <v>303</v>
      </c>
      <c r="T1237" s="47" t="s">
        <v>965</v>
      </c>
      <c r="U1237" s="47" t="s">
        <v>20</v>
      </c>
      <c r="V1237" s="47" t="s">
        <v>20</v>
      </c>
      <c r="W1237" s="47" t="s">
        <v>965</v>
      </c>
      <c r="X1237" s="47" t="s">
        <v>965</v>
      </c>
      <c r="Y1237" s="47" t="s">
        <v>965</v>
      </c>
      <c r="Z1237" s="47" t="s">
        <v>965</v>
      </c>
      <c r="AA1237" s="47" t="s">
        <v>965</v>
      </c>
      <c r="AB1237" s="47" t="s">
        <v>20</v>
      </c>
      <c r="AC1237" s="47" t="s">
        <v>20</v>
      </c>
      <c r="AD1237" s="47" t="s">
        <v>965</v>
      </c>
      <c r="AE1237" s="47" t="s">
        <v>965</v>
      </c>
      <c r="AF1237" s="47" t="s">
        <v>965</v>
      </c>
      <c r="AG1237" s="47" t="s">
        <v>965</v>
      </c>
      <c r="AH1237" s="47" t="s">
        <v>965</v>
      </c>
      <c r="AI1237" s="47" t="s">
        <v>20</v>
      </c>
      <c r="AJ1237" s="47" t="s">
        <v>20</v>
      </c>
      <c r="AK1237" s="47" t="s">
        <v>965</v>
      </c>
      <c r="AL1237" s="47" t="s">
        <v>965</v>
      </c>
      <c r="AM1237" s="47" t="s">
        <v>965</v>
      </c>
      <c r="AN1237" s="47" t="s">
        <v>965</v>
      </c>
      <c r="AO1237" s="47" t="s">
        <v>965</v>
      </c>
      <c r="AP1237" s="47" t="s">
        <v>20</v>
      </c>
      <c r="AQ1237" s="47" t="s">
        <v>20</v>
      </c>
      <c r="AR1237" s="47" t="s">
        <v>20</v>
      </c>
      <c r="AS1237" s="47" t="s">
        <v>965</v>
      </c>
      <c r="AT1237" s="47" t="s">
        <v>22</v>
      </c>
      <c r="AU1237" s="47" t="s">
        <v>965</v>
      </c>
      <c r="AV1237" s="47" t="s">
        <v>965</v>
      </c>
      <c r="AW1237" s="47" t="s">
        <v>20</v>
      </c>
      <c r="AX1237" s="47" t="s">
        <v>20</v>
      </c>
      <c r="AY1237" s="42">
        <f>COUNTIFS($T1237:$AX1237,"P")</f>
        <v>19</v>
      </c>
      <c r="AZ1237" s="42">
        <f>COUNTIFS($T1237:$AX1237,"HD")/2</f>
        <v>0</v>
      </c>
      <c r="BA1237" s="42">
        <f>COUNTIFS($T1237:$AX1237,"DO")</f>
        <v>11</v>
      </c>
      <c r="BB1237" s="1">
        <f>COUNTIFS($T1237:$AX1237,"UPL")</f>
        <v>0</v>
      </c>
      <c r="BC1237" s="42">
        <f>COUNTIFS($T1237:$AX1237,"LWP")</f>
        <v>1</v>
      </c>
      <c r="BD1237" s="42">
        <f>SUM(COUNTIFS($T1237:$AX1237,{"PAT","MAT"}))</f>
        <v>0</v>
      </c>
      <c r="BE1237" s="42">
        <f>COUNTIFS($T1237:$AX1237,"HO")</f>
        <v>0</v>
      </c>
      <c r="BF1237" s="42">
        <f>COUNTIFS($T1237:$AX1237,"NA")</f>
        <v>0</v>
      </c>
      <c r="BG1237" s="42">
        <f>COUNTIFS($T1237:$AX1237,"PL")</f>
        <v>0</v>
      </c>
      <c r="BH1237" s="42">
        <f>COUNTIFS($T1237:$AX1237,"CL")</f>
        <v>0</v>
      </c>
      <c r="BI1237" s="42">
        <f>COUNTIFS($T1237:$AX1237,"BL")</f>
        <v>0</v>
      </c>
      <c r="BJ1237" s="42">
        <f>COUNTIFS($T1237:$AX1237,"CO")</f>
        <v>0</v>
      </c>
      <c r="BK1237" s="42">
        <f t="shared" si="117"/>
        <v>0</v>
      </c>
      <c r="BL1237" s="42">
        <f t="shared" si="118"/>
        <v>1</v>
      </c>
      <c r="BM1237" s="42">
        <f t="shared" si="119"/>
        <v>1</v>
      </c>
      <c r="BN1237" s="42">
        <f>SUM(AY1237:BJ1237)+SUM(COUNTIFS(Q1237:AX1237,{"TERM","RESIGNED"}))</f>
        <v>31</v>
      </c>
      <c r="BO1237" s="1" t="s">
        <v>45</v>
      </c>
      <c r="BP1237" s="42" t="s">
        <v>1020</v>
      </c>
      <c r="BQ1237" s="34"/>
    </row>
    <row r="1238" spans="1:69" x14ac:dyDescent="0.25">
      <c r="A1238" s="32">
        <f t="shared" si="120"/>
        <v>1236</v>
      </c>
      <c r="B1238" s="1" t="s">
        <v>172</v>
      </c>
      <c r="C1238" s="1">
        <v>105997</v>
      </c>
      <c r="D1238" s="27">
        <v>105997</v>
      </c>
      <c r="E1238" s="1" t="s">
        <v>946</v>
      </c>
      <c r="F1238" s="34" t="s">
        <v>1501</v>
      </c>
      <c r="G1238" s="34" t="s">
        <v>106</v>
      </c>
      <c r="H1238" s="30">
        <v>45247</v>
      </c>
      <c r="I1238" s="30" t="s">
        <v>39</v>
      </c>
      <c r="J1238" s="30" t="s">
        <v>39</v>
      </c>
      <c r="K1238" s="42">
        <f t="shared" ca="1" si="115"/>
        <v>55</v>
      </c>
      <c r="L1238" s="44" t="str">
        <f t="shared" si="116"/>
        <v>Non Billable</v>
      </c>
      <c r="M1238" s="34" t="s">
        <v>47</v>
      </c>
      <c r="N1238" s="1" t="s">
        <v>41</v>
      </c>
      <c r="O1238" s="1" t="s">
        <v>42</v>
      </c>
      <c r="P1238" s="1"/>
      <c r="Q1238" s="1"/>
      <c r="R1238" s="1" t="s">
        <v>43</v>
      </c>
      <c r="S1238" s="33" t="s">
        <v>69</v>
      </c>
      <c r="T1238" s="47" t="s">
        <v>965</v>
      </c>
      <c r="U1238" s="47" t="s">
        <v>20</v>
      </c>
      <c r="V1238" s="47" t="s">
        <v>20</v>
      </c>
      <c r="W1238" s="47" t="s">
        <v>965</v>
      </c>
      <c r="X1238" s="47" t="s">
        <v>965</v>
      </c>
      <c r="Y1238" s="47" t="s">
        <v>965</v>
      </c>
      <c r="Z1238" s="47" t="s">
        <v>965</v>
      </c>
      <c r="AA1238" s="47" t="s">
        <v>965</v>
      </c>
      <c r="AB1238" s="47" t="s">
        <v>20</v>
      </c>
      <c r="AC1238" s="47" t="s">
        <v>20</v>
      </c>
      <c r="AD1238" s="47" t="s">
        <v>965</v>
      </c>
      <c r="AE1238" s="47" t="s">
        <v>965</v>
      </c>
      <c r="AF1238" s="47" t="s">
        <v>965</v>
      </c>
      <c r="AG1238" s="47" t="s">
        <v>965</v>
      </c>
      <c r="AH1238" s="47" t="s">
        <v>965</v>
      </c>
      <c r="AI1238" s="47" t="s">
        <v>20</v>
      </c>
      <c r="AJ1238" s="47" t="s">
        <v>20</v>
      </c>
      <c r="AK1238" s="47" t="s">
        <v>965</v>
      </c>
      <c r="AL1238" s="47" t="s">
        <v>965</v>
      </c>
      <c r="AM1238" s="47" t="s">
        <v>965</v>
      </c>
      <c r="AN1238" s="47" t="s">
        <v>965</v>
      </c>
      <c r="AO1238" s="47" t="s">
        <v>965</v>
      </c>
      <c r="AP1238" s="47" t="s">
        <v>20</v>
      </c>
      <c r="AQ1238" s="47" t="s">
        <v>20</v>
      </c>
      <c r="AR1238" s="47" t="s">
        <v>20</v>
      </c>
      <c r="AS1238" s="47" t="s">
        <v>965</v>
      </c>
      <c r="AT1238" s="47" t="s">
        <v>965</v>
      </c>
      <c r="AU1238" s="47" t="s">
        <v>965</v>
      </c>
      <c r="AV1238" s="47" t="s">
        <v>965</v>
      </c>
      <c r="AW1238" s="47" t="s">
        <v>20</v>
      </c>
      <c r="AX1238" s="47" t="s">
        <v>20</v>
      </c>
      <c r="AY1238" s="42">
        <f>COUNTIFS($T1238:$AX1238,"P")</f>
        <v>20</v>
      </c>
      <c r="AZ1238" s="42">
        <f>COUNTIFS($T1238:$AX1238,"HD")/2</f>
        <v>0</v>
      </c>
      <c r="BA1238" s="42">
        <f>COUNTIFS($T1238:$AX1238,"DO")</f>
        <v>11</v>
      </c>
      <c r="BB1238" s="1">
        <f>COUNTIFS($T1238:$AX1238,"UPL")</f>
        <v>0</v>
      </c>
      <c r="BC1238" s="42">
        <f>COUNTIFS($T1238:$AX1238,"LWP")</f>
        <v>0</v>
      </c>
      <c r="BD1238" s="42">
        <f>SUM(COUNTIFS($T1238:$AX1238,{"PAT","MAT"}))</f>
        <v>0</v>
      </c>
      <c r="BE1238" s="42">
        <f>COUNTIFS($T1238:$AX1238,"HO")</f>
        <v>0</v>
      </c>
      <c r="BF1238" s="42">
        <f>COUNTIFS($T1238:$AX1238,"NA")</f>
        <v>0</v>
      </c>
      <c r="BG1238" s="42">
        <f>COUNTIFS($T1238:$AX1238,"PL")</f>
        <v>0</v>
      </c>
      <c r="BH1238" s="42">
        <f>COUNTIFS($T1238:$AX1238,"CL")</f>
        <v>0</v>
      </c>
      <c r="BI1238" s="42">
        <f>COUNTIFS($T1238:$AX1238,"BL")</f>
        <v>0</v>
      </c>
      <c r="BJ1238" s="42">
        <f>COUNTIFS($T1238:$AX1238,"CO")</f>
        <v>0</v>
      </c>
      <c r="BK1238" s="42">
        <f t="shared" si="117"/>
        <v>0</v>
      </c>
      <c r="BL1238" s="42">
        <f t="shared" si="118"/>
        <v>1</v>
      </c>
      <c r="BM1238" s="42">
        <f t="shared" si="119"/>
        <v>1</v>
      </c>
      <c r="BN1238" s="42">
        <f>SUM(AY1238:BJ1238)+SUM(COUNTIFS(Q1238:AX1238,{"TERM","RESIGNED"}))</f>
        <v>31</v>
      </c>
      <c r="BO1238" s="1" t="s">
        <v>45</v>
      </c>
      <c r="BP1238" s="42" t="s">
        <v>1018</v>
      </c>
      <c r="BQ1238" s="34"/>
    </row>
    <row r="1239" spans="1:69" x14ac:dyDescent="0.25">
      <c r="A1239" s="32">
        <f t="shared" si="120"/>
        <v>1237</v>
      </c>
      <c r="B1239" s="1" t="s">
        <v>172</v>
      </c>
      <c r="C1239" s="1">
        <v>105998</v>
      </c>
      <c r="D1239" s="27">
        <v>105998</v>
      </c>
      <c r="E1239" s="1" t="s">
        <v>946</v>
      </c>
      <c r="F1239" s="34" t="s">
        <v>1502</v>
      </c>
      <c r="G1239" s="34" t="s">
        <v>123</v>
      </c>
      <c r="H1239" s="30">
        <v>45247</v>
      </c>
      <c r="I1239" s="30" t="s">
        <v>39</v>
      </c>
      <c r="J1239" s="30" t="s">
        <v>39</v>
      </c>
      <c r="K1239" s="42">
        <f t="shared" ca="1" si="115"/>
        <v>55</v>
      </c>
      <c r="L1239" s="44" t="str">
        <f t="shared" si="116"/>
        <v>Billable</v>
      </c>
      <c r="M1239" s="34" t="s">
        <v>124</v>
      </c>
      <c r="N1239" s="1" t="s">
        <v>41</v>
      </c>
      <c r="O1239" s="1" t="s">
        <v>42</v>
      </c>
      <c r="P1239" s="1"/>
      <c r="Q1239" s="1"/>
      <c r="R1239" s="1" t="s">
        <v>43</v>
      </c>
      <c r="S1239" s="33" t="s">
        <v>364</v>
      </c>
      <c r="T1239" s="47" t="s">
        <v>965</v>
      </c>
      <c r="U1239" s="47" t="s">
        <v>20</v>
      </c>
      <c r="V1239" s="47" t="s">
        <v>20</v>
      </c>
      <c r="W1239" s="47" t="s">
        <v>22</v>
      </c>
      <c r="X1239" s="47" t="s">
        <v>965</v>
      </c>
      <c r="Y1239" s="47" t="s">
        <v>965</v>
      </c>
      <c r="Z1239" s="47" t="s">
        <v>965</v>
      </c>
      <c r="AA1239" s="47" t="s">
        <v>965</v>
      </c>
      <c r="AB1239" s="47" t="s">
        <v>20</v>
      </c>
      <c r="AC1239" s="47" t="s">
        <v>20</v>
      </c>
      <c r="AD1239" s="47" t="s">
        <v>965</v>
      </c>
      <c r="AE1239" s="47" t="s">
        <v>965</v>
      </c>
      <c r="AF1239" s="47" t="s">
        <v>965</v>
      </c>
      <c r="AG1239" s="47" t="s">
        <v>965</v>
      </c>
      <c r="AH1239" s="47" t="s">
        <v>965</v>
      </c>
      <c r="AI1239" s="47" t="s">
        <v>20</v>
      </c>
      <c r="AJ1239" s="47" t="s">
        <v>20</v>
      </c>
      <c r="AK1239" s="47" t="s">
        <v>965</v>
      </c>
      <c r="AL1239" s="47" t="s">
        <v>965</v>
      </c>
      <c r="AM1239" s="47" t="s">
        <v>965</v>
      </c>
      <c r="AN1239" s="47" t="s">
        <v>965</v>
      </c>
      <c r="AO1239" s="47" t="s">
        <v>965</v>
      </c>
      <c r="AP1239" s="47" t="s">
        <v>20</v>
      </c>
      <c r="AQ1239" s="47" t="s">
        <v>20</v>
      </c>
      <c r="AR1239" s="47" t="s">
        <v>20</v>
      </c>
      <c r="AS1239" s="47" t="s">
        <v>965</v>
      </c>
      <c r="AT1239" s="47" t="s">
        <v>965</v>
      </c>
      <c r="AU1239" s="47" t="s">
        <v>965</v>
      </c>
      <c r="AV1239" s="47" t="s">
        <v>965</v>
      </c>
      <c r="AW1239" s="47" t="s">
        <v>20</v>
      </c>
      <c r="AX1239" s="47" t="s">
        <v>20</v>
      </c>
      <c r="AY1239" s="42">
        <f>COUNTIFS($T1239:$AX1239,"P")</f>
        <v>19</v>
      </c>
      <c r="AZ1239" s="42">
        <f>COUNTIFS($T1239:$AX1239,"HD")/2</f>
        <v>0</v>
      </c>
      <c r="BA1239" s="42">
        <f>COUNTIFS($T1239:$AX1239,"DO")</f>
        <v>11</v>
      </c>
      <c r="BB1239" s="1">
        <f>COUNTIFS($T1239:$AX1239,"UPL")</f>
        <v>0</v>
      </c>
      <c r="BC1239" s="42">
        <f>COUNTIFS($T1239:$AX1239,"LWP")</f>
        <v>1</v>
      </c>
      <c r="BD1239" s="42">
        <f>SUM(COUNTIFS($T1239:$AX1239,{"PAT","MAT"}))</f>
        <v>0</v>
      </c>
      <c r="BE1239" s="42">
        <f>COUNTIFS($T1239:$AX1239,"HO")</f>
        <v>0</v>
      </c>
      <c r="BF1239" s="42">
        <f>COUNTIFS($T1239:$AX1239,"NA")</f>
        <v>0</v>
      </c>
      <c r="BG1239" s="42">
        <f>COUNTIFS($T1239:$AX1239,"PL")</f>
        <v>0</v>
      </c>
      <c r="BH1239" s="42">
        <f>COUNTIFS($T1239:$AX1239,"CL")</f>
        <v>0</v>
      </c>
      <c r="BI1239" s="42">
        <f>COUNTIFS($T1239:$AX1239,"BL")</f>
        <v>0</v>
      </c>
      <c r="BJ1239" s="42">
        <f>COUNTIFS($T1239:$AX1239,"CO")</f>
        <v>0</v>
      </c>
      <c r="BK1239" s="42">
        <f t="shared" si="117"/>
        <v>0</v>
      </c>
      <c r="BL1239" s="42">
        <f t="shared" si="118"/>
        <v>1</v>
      </c>
      <c r="BM1239" s="42">
        <f t="shared" si="119"/>
        <v>1</v>
      </c>
      <c r="BN1239" s="42">
        <f>SUM(AY1239:BJ1239)+SUM(COUNTIFS(Q1239:AX1239,{"TERM","RESIGNED"}))</f>
        <v>31</v>
      </c>
      <c r="BO1239" s="1" t="s">
        <v>45</v>
      </c>
      <c r="BP1239" s="42" t="s">
        <v>1018</v>
      </c>
      <c r="BQ1239" s="34"/>
    </row>
    <row r="1240" spans="1:69" x14ac:dyDescent="0.25">
      <c r="A1240" s="32">
        <f t="shared" si="120"/>
        <v>1238</v>
      </c>
      <c r="B1240" s="1" t="s">
        <v>172</v>
      </c>
      <c r="C1240" s="1">
        <v>105999</v>
      </c>
      <c r="D1240" s="27">
        <v>105999</v>
      </c>
      <c r="E1240" s="1" t="s">
        <v>946</v>
      </c>
      <c r="F1240" s="34" t="s">
        <v>1503</v>
      </c>
      <c r="G1240" s="34" t="s">
        <v>123</v>
      </c>
      <c r="H1240" s="30">
        <v>45247</v>
      </c>
      <c r="I1240" s="30" t="s">
        <v>39</v>
      </c>
      <c r="J1240" s="30" t="s">
        <v>39</v>
      </c>
      <c r="K1240" s="42">
        <f t="shared" ca="1" si="115"/>
        <v>55</v>
      </c>
      <c r="L1240" s="44" t="str">
        <f t="shared" si="116"/>
        <v>Billable</v>
      </c>
      <c r="M1240" s="34" t="s">
        <v>124</v>
      </c>
      <c r="N1240" s="1" t="s">
        <v>41</v>
      </c>
      <c r="O1240" s="1" t="s">
        <v>42</v>
      </c>
      <c r="P1240" s="1"/>
      <c r="Q1240" s="1"/>
      <c r="R1240" s="1" t="s">
        <v>43</v>
      </c>
      <c r="S1240" s="33" t="s">
        <v>364</v>
      </c>
      <c r="T1240" s="47" t="s">
        <v>965</v>
      </c>
      <c r="U1240" s="47" t="s">
        <v>20</v>
      </c>
      <c r="V1240" s="47" t="s">
        <v>20</v>
      </c>
      <c r="W1240" s="47" t="s">
        <v>965</v>
      </c>
      <c r="X1240" s="47" t="s">
        <v>965</v>
      </c>
      <c r="Y1240" s="47" t="s">
        <v>965</v>
      </c>
      <c r="Z1240" s="47" t="s">
        <v>965</v>
      </c>
      <c r="AA1240" s="47" t="s">
        <v>965</v>
      </c>
      <c r="AB1240" s="47" t="s">
        <v>20</v>
      </c>
      <c r="AC1240" s="47" t="s">
        <v>20</v>
      </c>
      <c r="AD1240" s="47" t="s">
        <v>965</v>
      </c>
      <c r="AE1240" s="47" t="s">
        <v>966</v>
      </c>
      <c r="AF1240" s="47" t="s">
        <v>965</v>
      </c>
      <c r="AG1240" s="47" t="s">
        <v>965</v>
      </c>
      <c r="AH1240" s="47" t="s">
        <v>965</v>
      </c>
      <c r="AI1240" s="47" t="s">
        <v>20</v>
      </c>
      <c r="AJ1240" s="47" t="s">
        <v>20</v>
      </c>
      <c r="AK1240" s="47" t="s">
        <v>965</v>
      </c>
      <c r="AL1240" s="47" t="s">
        <v>965</v>
      </c>
      <c r="AM1240" s="47" t="s">
        <v>965</v>
      </c>
      <c r="AN1240" s="47" t="s">
        <v>965</v>
      </c>
      <c r="AO1240" s="47" t="s">
        <v>965</v>
      </c>
      <c r="AP1240" s="47" t="s">
        <v>20</v>
      </c>
      <c r="AQ1240" s="47" t="s">
        <v>20</v>
      </c>
      <c r="AR1240" s="47" t="s">
        <v>20</v>
      </c>
      <c r="AS1240" s="47" t="s">
        <v>965</v>
      </c>
      <c r="AT1240" s="47" t="s">
        <v>965</v>
      </c>
      <c r="AU1240" s="47" t="s">
        <v>965</v>
      </c>
      <c r="AV1240" s="47" t="s">
        <v>965</v>
      </c>
      <c r="AW1240" s="47" t="s">
        <v>20</v>
      </c>
      <c r="AX1240" s="47" t="s">
        <v>20</v>
      </c>
      <c r="AY1240" s="42">
        <f>COUNTIFS($T1240:$AX1240,"P")</f>
        <v>19</v>
      </c>
      <c r="AZ1240" s="42">
        <f>COUNTIFS($T1240:$AX1240,"HD")/2</f>
        <v>0.5</v>
      </c>
      <c r="BA1240" s="42">
        <f>COUNTIFS($T1240:$AX1240,"DO")</f>
        <v>11</v>
      </c>
      <c r="BB1240" s="1">
        <f>COUNTIFS($T1240:$AX1240,"UPL")</f>
        <v>0</v>
      </c>
      <c r="BC1240" s="42">
        <f>COUNTIFS($T1240:$AX1240,"LWP")</f>
        <v>0</v>
      </c>
      <c r="BD1240" s="42">
        <f>SUM(COUNTIFS($T1240:$AX1240,{"PAT","MAT"}))</f>
        <v>0</v>
      </c>
      <c r="BE1240" s="42">
        <f>COUNTIFS($T1240:$AX1240,"HO")</f>
        <v>0</v>
      </c>
      <c r="BF1240" s="42">
        <f>COUNTIFS($T1240:$AX1240,"NA")</f>
        <v>0</v>
      </c>
      <c r="BG1240" s="42">
        <f>COUNTIFS($T1240:$AX1240,"PL")</f>
        <v>0</v>
      </c>
      <c r="BH1240" s="42">
        <f>COUNTIFS($T1240:$AX1240,"CL")</f>
        <v>0</v>
      </c>
      <c r="BI1240" s="42">
        <f>COUNTIFS($T1240:$AX1240,"BL")</f>
        <v>0</v>
      </c>
      <c r="BJ1240" s="42">
        <f>COUNTIFS($T1240:$AX1240,"CO")</f>
        <v>0</v>
      </c>
      <c r="BK1240" s="42">
        <f t="shared" si="117"/>
        <v>0</v>
      </c>
      <c r="BL1240" s="42">
        <f t="shared" si="118"/>
        <v>1</v>
      </c>
      <c r="BM1240" s="42">
        <f t="shared" si="119"/>
        <v>1</v>
      </c>
      <c r="BN1240" s="42">
        <f>SUM(AY1240:BJ1240)+SUM(COUNTIFS(Q1240:AX1240,{"TERM","RESIGNED"}))</f>
        <v>30.5</v>
      </c>
      <c r="BO1240" s="1" t="s">
        <v>45</v>
      </c>
      <c r="BP1240" s="42" t="s">
        <v>1018</v>
      </c>
      <c r="BQ1240" s="34"/>
    </row>
    <row r="1241" spans="1:69" x14ac:dyDescent="0.25">
      <c r="A1241" s="32">
        <f t="shared" si="120"/>
        <v>1239</v>
      </c>
      <c r="B1241" s="1" t="s">
        <v>172</v>
      </c>
      <c r="C1241" s="1">
        <v>106000</v>
      </c>
      <c r="D1241" s="27">
        <v>106000</v>
      </c>
      <c r="E1241" s="1" t="s">
        <v>946</v>
      </c>
      <c r="F1241" s="34" t="s">
        <v>1504</v>
      </c>
      <c r="G1241" s="34" t="s">
        <v>123</v>
      </c>
      <c r="H1241" s="30">
        <v>45247</v>
      </c>
      <c r="I1241" s="30" t="s">
        <v>39</v>
      </c>
      <c r="J1241" s="30" t="s">
        <v>39</v>
      </c>
      <c r="K1241" s="42">
        <f t="shared" ca="1" si="115"/>
        <v>55</v>
      </c>
      <c r="L1241" s="44" t="str">
        <f t="shared" si="116"/>
        <v>Billable</v>
      </c>
      <c r="M1241" s="34" t="s">
        <v>124</v>
      </c>
      <c r="N1241" s="1" t="s">
        <v>41</v>
      </c>
      <c r="O1241" s="1" t="s">
        <v>42</v>
      </c>
      <c r="P1241" s="1"/>
      <c r="Q1241" s="1"/>
      <c r="R1241" s="1" t="s">
        <v>43</v>
      </c>
      <c r="S1241" s="33" t="s">
        <v>366</v>
      </c>
      <c r="T1241" s="47" t="s">
        <v>965</v>
      </c>
      <c r="U1241" s="47" t="s">
        <v>20</v>
      </c>
      <c r="V1241" s="47" t="s">
        <v>20</v>
      </c>
      <c r="W1241" s="47" t="s">
        <v>965</v>
      </c>
      <c r="X1241" s="47" t="s">
        <v>965</v>
      </c>
      <c r="Y1241" s="47" t="s">
        <v>965</v>
      </c>
      <c r="Z1241" s="47" t="s">
        <v>965</v>
      </c>
      <c r="AA1241" s="47" t="s">
        <v>22</v>
      </c>
      <c r="AB1241" s="47" t="s">
        <v>20</v>
      </c>
      <c r="AC1241" s="47" t="s">
        <v>20</v>
      </c>
      <c r="AD1241" s="47" t="s">
        <v>965</v>
      </c>
      <c r="AE1241" s="47" t="s">
        <v>965</v>
      </c>
      <c r="AF1241" s="47" t="s">
        <v>965</v>
      </c>
      <c r="AG1241" s="47" t="s">
        <v>965</v>
      </c>
      <c r="AH1241" s="47" t="s">
        <v>965</v>
      </c>
      <c r="AI1241" s="47" t="s">
        <v>20</v>
      </c>
      <c r="AJ1241" s="47" t="s">
        <v>20</v>
      </c>
      <c r="AK1241" s="47" t="s">
        <v>965</v>
      </c>
      <c r="AL1241" s="47" t="s">
        <v>965</v>
      </c>
      <c r="AM1241" s="47" t="s">
        <v>965</v>
      </c>
      <c r="AN1241" s="47" t="s">
        <v>965</v>
      </c>
      <c r="AO1241" s="47" t="s">
        <v>965</v>
      </c>
      <c r="AP1241" s="47" t="s">
        <v>20</v>
      </c>
      <c r="AQ1241" s="47" t="s">
        <v>20</v>
      </c>
      <c r="AR1241" s="47" t="s">
        <v>20</v>
      </c>
      <c r="AS1241" s="47" t="s">
        <v>965</v>
      </c>
      <c r="AT1241" s="47" t="s">
        <v>965</v>
      </c>
      <c r="AU1241" s="47" t="s">
        <v>965</v>
      </c>
      <c r="AV1241" s="47" t="s">
        <v>965</v>
      </c>
      <c r="AW1241" s="47" t="s">
        <v>20</v>
      </c>
      <c r="AX1241" s="47" t="s">
        <v>20</v>
      </c>
      <c r="AY1241" s="42">
        <f>COUNTIFS($T1241:$AX1241,"P")</f>
        <v>19</v>
      </c>
      <c r="AZ1241" s="42">
        <f>COUNTIFS($T1241:$AX1241,"HD")/2</f>
        <v>0</v>
      </c>
      <c r="BA1241" s="42">
        <f>COUNTIFS($T1241:$AX1241,"DO")</f>
        <v>11</v>
      </c>
      <c r="BB1241" s="1">
        <f>COUNTIFS($T1241:$AX1241,"UPL")</f>
        <v>0</v>
      </c>
      <c r="BC1241" s="42">
        <f>COUNTIFS($T1241:$AX1241,"LWP")</f>
        <v>1</v>
      </c>
      <c r="BD1241" s="42">
        <f>SUM(COUNTIFS($T1241:$AX1241,{"PAT","MAT"}))</f>
        <v>0</v>
      </c>
      <c r="BE1241" s="42">
        <f>COUNTIFS($T1241:$AX1241,"HO")</f>
        <v>0</v>
      </c>
      <c r="BF1241" s="42">
        <f>COUNTIFS($T1241:$AX1241,"NA")</f>
        <v>0</v>
      </c>
      <c r="BG1241" s="42">
        <f>COUNTIFS($T1241:$AX1241,"PL")</f>
        <v>0</v>
      </c>
      <c r="BH1241" s="42">
        <f>COUNTIFS($T1241:$AX1241,"CL")</f>
        <v>0</v>
      </c>
      <c r="BI1241" s="42">
        <f>COUNTIFS($T1241:$AX1241,"BL")</f>
        <v>0</v>
      </c>
      <c r="BJ1241" s="42">
        <f>COUNTIFS($T1241:$AX1241,"CO")</f>
        <v>0</v>
      </c>
      <c r="BK1241" s="42">
        <f t="shared" si="117"/>
        <v>0</v>
      </c>
      <c r="BL1241" s="42">
        <f t="shared" si="118"/>
        <v>1</v>
      </c>
      <c r="BM1241" s="42">
        <f t="shared" si="119"/>
        <v>1</v>
      </c>
      <c r="BN1241" s="42">
        <f>SUM(AY1241:BJ1241)+SUM(COUNTIFS(Q1241:AX1241,{"TERM","RESIGNED"}))</f>
        <v>31</v>
      </c>
      <c r="BO1241" s="1" t="s">
        <v>45</v>
      </c>
      <c r="BP1241" s="42" t="s">
        <v>1018</v>
      </c>
      <c r="BQ1241" s="34"/>
    </row>
    <row r="1242" spans="1:69" x14ac:dyDescent="0.25">
      <c r="A1242" s="32">
        <f t="shared" si="120"/>
        <v>1240</v>
      </c>
      <c r="B1242" s="1" t="s">
        <v>172</v>
      </c>
      <c r="C1242" s="1">
        <v>106003</v>
      </c>
      <c r="D1242" s="27">
        <v>106003</v>
      </c>
      <c r="E1242" s="1" t="s">
        <v>946</v>
      </c>
      <c r="F1242" s="34" t="s">
        <v>1507</v>
      </c>
      <c r="G1242" s="34" t="s">
        <v>123</v>
      </c>
      <c r="H1242" s="30">
        <v>45247</v>
      </c>
      <c r="I1242" s="30" t="s">
        <v>39</v>
      </c>
      <c r="J1242" s="30" t="s">
        <v>39</v>
      </c>
      <c r="K1242" s="42">
        <f t="shared" ca="1" si="115"/>
        <v>55</v>
      </c>
      <c r="L1242" s="44" t="str">
        <f t="shared" si="116"/>
        <v>Billable</v>
      </c>
      <c r="M1242" s="34" t="s">
        <v>124</v>
      </c>
      <c r="N1242" s="1" t="s">
        <v>41</v>
      </c>
      <c r="O1242" s="1" t="s">
        <v>42</v>
      </c>
      <c r="P1242" s="1"/>
      <c r="Q1242" s="1"/>
      <c r="R1242" s="1" t="s">
        <v>43</v>
      </c>
      <c r="S1242" s="33" t="s">
        <v>364</v>
      </c>
      <c r="T1242" s="47" t="s">
        <v>965</v>
      </c>
      <c r="U1242" s="47" t="s">
        <v>20</v>
      </c>
      <c r="V1242" s="47" t="s">
        <v>20</v>
      </c>
      <c r="W1242" s="47" t="s">
        <v>965</v>
      </c>
      <c r="X1242" s="47" t="s">
        <v>965</v>
      </c>
      <c r="Y1242" s="47" t="s">
        <v>965</v>
      </c>
      <c r="Z1242" s="47" t="s">
        <v>965</v>
      </c>
      <c r="AA1242" s="47" t="s">
        <v>965</v>
      </c>
      <c r="AB1242" s="47" t="s">
        <v>20</v>
      </c>
      <c r="AC1242" s="47" t="s">
        <v>20</v>
      </c>
      <c r="AD1242" s="47" t="s">
        <v>965</v>
      </c>
      <c r="AE1242" s="47" t="s">
        <v>965</v>
      </c>
      <c r="AF1242" s="47" t="s">
        <v>965</v>
      </c>
      <c r="AG1242" s="47" t="s">
        <v>965</v>
      </c>
      <c r="AH1242" s="47" t="s">
        <v>965</v>
      </c>
      <c r="AI1242" s="47" t="s">
        <v>20</v>
      </c>
      <c r="AJ1242" s="47" t="s">
        <v>20</v>
      </c>
      <c r="AK1242" s="47" t="s">
        <v>965</v>
      </c>
      <c r="AL1242" s="47" t="s">
        <v>965</v>
      </c>
      <c r="AM1242" s="47" t="s">
        <v>965</v>
      </c>
      <c r="AN1242" s="47" t="s">
        <v>965</v>
      </c>
      <c r="AO1242" s="47" t="s">
        <v>22</v>
      </c>
      <c r="AP1242" s="47" t="s">
        <v>20</v>
      </c>
      <c r="AQ1242" s="47" t="s">
        <v>20</v>
      </c>
      <c r="AR1242" s="47" t="s">
        <v>20</v>
      </c>
      <c r="AS1242" s="47" t="s">
        <v>965</v>
      </c>
      <c r="AT1242" s="47" t="s">
        <v>22</v>
      </c>
      <c r="AU1242" s="47" t="s">
        <v>965</v>
      </c>
      <c r="AV1242" s="47" t="s">
        <v>965</v>
      </c>
      <c r="AW1242" s="47" t="s">
        <v>20</v>
      </c>
      <c r="AX1242" s="47" t="s">
        <v>20</v>
      </c>
      <c r="AY1242" s="42">
        <f>COUNTIFS($T1242:$AX1242,"P")</f>
        <v>18</v>
      </c>
      <c r="AZ1242" s="42">
        <f>COUNTIFS($T1242:$AX1242,"HD")/2</f>
        <v>0</v>
      </c>
      <c r="BA1242" s="42">
        <f>COUNTIFS($T1242:$AX1242,"DO")</f>
        <v>11</v>
      </c>
      <c r="BB1242" s="1">
        <f>COUNTIFS($T1242:$AX1242,"UPL")</f>
        <v>0</v>
      </c>
      <c r="BC1242" s="42">
        <f>COUNTIFS($T1242:$AX1242,"LWP")</f>
        <v>2</v>
      </c>
      <c r="BD1242" s="42">
        <f>SUM(COUNTIFS($T1242:$AX1242,{"PAT","MAT"}))</f>
        <v>0</v>
      </c>
      <c r="BE1242" s="42">
        <f>COUNTIFS($T1242:$AX1242,"HO")</f>
        <v>0</v>
      </c>
      <c r="BF1242" s="42">
        <f>COUNTIFS($T1242:$AX1242,"NA")</f>
        <v>0</v>
      </c>
      <c r="BG1242" s="42">
        <f>COUNTIFS($T1242:$AX1242,"PL")</f>
        <v>0</v>
      </c>
      <c r="BH1242" s="42">
        <f>COUNTIFS($T1242:$AX1242,"CL")</f>
        <v>0</v>
      </c>
      <c r="BI1242" s="42">
        <f>COUNTIFS($T1242:$AX1242,"BL")</f>
        <v>0</v>
      </c>
      <c r="BJ1242" s="42">
        <f>COUNTIFS($T1242:$AX1242,"CO")</f>
        <v>0</v>
      </c>
      <c r="BK1242" s="42">
        <f t="shared" si="117"/>
        <v>0</v>
      </c>
      <c r="BL1242" s="42">
        <f t="shared" si="118"/>
        <v>1</v>
      </c>
      <c r="BM1242" s="42">
        <f t="shared" si="119"/>
        <v>1</v>
      </c>
      <c r="BN1242" s="42">
        <f>SUM(AY1242:BJ1242)+SUM(COUNTIFS(Q1242:AX1242,{"TERM","RESIGNED"}))</f>
        <v>31</v>
      </c>
      <c r="BO1242" s="1" t="s">
        <v>45</v>
      </c>
      <c r="BP1242" s="42" t="s">
        <v>1018</v>
      </c>
      <c r="BQ1242" s="34"/>
    </row>
    <row r="1243" spans="1:69" x14ac:dyDescent="0.25">
      <c r="A1243" s="32">
        <f t="shared" si="120"/>
        <v>1241</v>
      </c>
      <c r="B1243" s="1" t="s">
        <v>172</v>
      </c>
      <c r="C1243" s="1">
        <v>106004</v>
      </c>
      <c r="D1243" s="27">
        <v>106004</v>
      </c>
      <c r="E1243" s="1" t="s">
        <v>946</v>
      </c>
      <c r="F1243" s="34" t="s">
        <v>1508</v>
      </c>
      <c r="G1243" s="34" t="s">
        <v>123</v>
      </c>
      <c r="H1243" s="30">
        <v>45247</v>
      </c>
      <c r="I1243" s="30" t="s">
        <v>39</v>
      </c>
      <c r="J1243" s="30" t="s">
        <v>39</v>
      </c>
      <c r="K1243" s="42">
        <f t="shared" ca="1" si="115"/>
        <v>55</v>
      </c>
      <c r="L1243" s="44" t="str">
        <f t="shared" si="116"/>
        <v>Billable</v>
      </c>
      <c r="M1243" s="34" t="s">
        <v>124</v>
      </c>
      <c r="N1243" s="1" t="s">
        <v>41</v>
      </c>
      <c r="O1243" s="1" t="s">
        <v>42</v>
      </c>
      <c r="P1243" s="1"/>
      <c r="Q1243" s="1"/>
      <c r="R1243" s="1" t="s">
        <v>43</v>
      </c>
      <c r="S1243" s="33" t="s">
        <v>364</v>
      </c>
      <c r="T1243" s="47" t="s">
        <v>965</v>
      </c>
      <c r="U1243" s="47" t="s">
        <v>20</v>
      </c>
      <c r="V1243" s="47" t="s">
        <v>20</v>
      </c>
      <c r="W1243" s="47" t="s">
        <v>965</v>
      </c>
      <c r="X1243" s="47" t="s">
        <v>965</v>
      </c>
      <c r="Y1243" s="47" t="s">
        <v>965</v>
      </c>
      <c r="Z1243" s="47" t="s">
        <v>965</v>
      </c>
      <c r="AA1243" s="47" t="s">
        <v>22</v>
      </c>
      <c r="AB1243" s="47" t="s">
        <v>20</v>
      </c>
      <c r="AC1243" s="47" t="s">
        <v>20</v>
      </c>
      <c r="AD1243" s="47" t="s">
        <v>965</v>
      </c>
      <c r="AE1243" s="47" t="s">
        <v>965</v>
      </c>
      <c r="AF1243" s="47" t="s">
        <v>965</v>
      </c>
      <c r="AG1243" s="47" t="s">
        <v>965</v>
      </c>
      <c r="AH1243" s="47" t="s">
        <v>965</v>
      </c>
      <c r="AI1243" s="47" t="s">
        <v>20</v>
      </c>
      <c r="AJ1243" s="47" t="s">
        <v>20</v>
      </c>
      <c r="AK1243" s="47" t="s">
        <v>965</v>
      </c>
      <c r="AL1243" s="47" t="s">
        <v>965</v>
      </c>
      <c r="AM1243" s="47" t="s">
        <v>965</v>
      </c>
      <c r="AN1243" s="47" t="s">
        <v>965</v>
      </c>
      <c r="AO1243" s="47" t="s">
        <v>965</v>
      </c>
      <c r="AP1243" s="47" t="s">
        <v>20</v>
      </c>
      <c r="AQ1243" s="47" t="s">
        <v>20</v>
      </c>
      <c r="AR1243" s="47" t="s">
        <v>20</v>
      </c>
      <c r="AS1243" s="47" t="s">
        <v>965</v>
      </c>
      <c r="AT1243" s="47" t="s">
        <v>965</v>
      </c>
      <c r="AU1243" s="47" t="s">
        <v>965</v>
      </c>
      <c r="AV1243" s="47" t="s">
        <v>965</v>
      </c>
      <c r="AW1243" s="47" t="s">
        <v>20</v>
      </c>
      <c r="AX1243" s="47" t="s">
        <v>20</v>
      </c>
      <c r="AY1243" s="42">
        <f>COUNTIFS($T1243:$AX1243,"P")</f>
        <v>19</v>
      </c>
      <c r="AZ1243" s="42">
        <f>COUNTIFS($T1243:$AX1243,"HD")/2</f>
        <v>0</v>
      </c>
      <c r="BA1243" s="42">
        <f>COUNTIFS($T1243:$AX1243,"DO")</f>
        <v>11</v>
      </c>
      <c r="BB1243" s="1">
        <f>COUNTIFS($T1243:$AX1243,"UPL")</f>
        <v>0</v>
      </c>
      <c r="BC1243" s="42">
        <f>COUNTIFS($T1243:$AX1243,"LWP")</f>
        <v>1</v>
      </c>
      <c r="BD1243" s="42">
        <f>SUM(COUNTIFS($T1243:$AX1243,{"PAT","MAT"}))</f>
        <v>0</v>
      </c>
      <c r="BE1243" s="42">
        <f>COUNTIFS($T1243:$AX1243,"HO")</f>
        <v>0</v>
      </c>
      <c r="BF1243" s="42">
        <f>COUNTIFS($T1243:$AX1243,"NA")</f>
        <v>0</v>
      </c>
      <c r="BG1243" s="42">
        <f>COUNTIFS($T1243:$AX1243,"PL")</f>
        <v>0</v>
      </c>
      <c r="BH1243" s="42">
        <f>COUNTIFS($T1243:$AX1243,"CL")</f>
        <v>0</v>
      </c>
      <c r="BI1243" s="42">
        <f>COUNTIFS($T1243:$AX1243,"BL")</f>
        <v>0</v>
      </c>
      <c r="BJ1243" s="42">
        <f>COUNTIFS($T1243:$AX1243,"CO")</f>
        <v>0</v>
      </c>
      <c r="BK1243" s="42">
        <f t="shared" si="117"/>
        <v>0</v>
      </c>
      <c r="BL1243" s="42">
        <f t="shared" si="118"/>
        <v>1</v>
      </c>
      <c r="BM1243" s="42">
        <f t="shared" si="119"/>
        <v>1</v>
      </c>
      <c r="BN1243" s="42">
        <f>SUM(AY1243:BJ1243)+SUM(COUNTIFS(Q1243:AX1243,{"TERM","RESIGNED"}))</f>
        <v>31</v>
      </c>
      <c r="BO1243" s="1" t="s">
        <v>45</v>
      </c>
      <c r="BP1243" s="42" t="s">
        <v>1018</v>
      </c>
      <c r="BQ1243" s="34"/>
    </row>
    <row r="1244" spans="1:69" x14ac:dyDescent="0.25">
      <c r="A1244" s="32">
        <f t="shared" si="120"/>
        <v>1242</v>
      </c>
      <c r="B1244" s="1" t="s">
        <v>172</v>
      </c>
      <c r="C1244" s="1">
        <v>106005</v>
      </c>
      <c r="D1244" s="27">
        <v>106005</v>
      </c>
      <c r="E1244" s="1" t="s">
        <v>945</v>
      </c>
      <c r="F1244" s="34" t="s">
        <v>1509</v>
      </c>
      <c r="G1244" s="34" t="s">
        <v>123</v>
      </c>
      <c r="H1244" s="30">
        <v>45247</v>
      </c>
      <c r="I1244" s="30" t="s">
        <v>39</v>
      </c>
      <c r="J1244" s="30" t="s">
        <v>39</v>
      </c>
      <c r="K1244" s="42">
        <f t="shared" ca="1" si="115"/>
        <v>55</v>
      </c>
      <c r="L1244" s="44" t="str">
        <f t="shared" si="116"/>
        <v>Billable</v>
      </c>
      <c r="M1244" s="34" t="s">
        <v>124</v>
      </c>
      <c r="N1244" s="1" t="s">
        <v>41</v>
      </c>
      <c r="O1244" s="1" t="s">
        <v>42</v>
      </c>
      <c r="P1244" s="1"/>
      <c r="Q1244" s="1"/>
      <c r="R1244" s="1" t="s">
        <v>43</v>
      </c>
      <c r="S1244" s="33" t="s">
        <v>253</v>
      </c>
      <c r="T1244" s="47" t="s">
        <v>965</v>
      </c>
      <c r="U1244" s="47" t="s">
        <v>20</v>
      </c>
      <c r="V1244" s="47" t="s">
        <v>20</v>
      </c>
      <c r="W1244" s="47" t="s">
        <v>965</v>
      </c>
      <c r="X1244" s="47" t="s">
        <v>965</v>
      </c>
      <c r="Y1244" s="47" t="s">
        <v>965</v>
      </c>
      <c r="Z1244" s="47" t="s">
        <v>965</v>
      </c>
      <c r="AA1244" s="47" t="s">
        <v>965</v>
      </c>
      <c r="AB1244" s="47" t="s">
        <v>20</v>
      </c>
      <c r="AC1244" s="47" t="s">
        <v>20</v>
      </c>
      <c r="AD1244" s="47" t="s">
        <v>965</v>
      </c>
      <c r="AE1244" s="47" t="s">
        <v>965</v>
      </c>
      <c r="AF1244" s="47" t="s">
        <v>965</v>
      </c>
      <c r="AG1244" s="47" t="s">
        <v>965</v>
      </c>
      <c r="AH1244" s="47" t="s">
        <v>965</v>
      </c>
      <c r="AI1244" s="47" t="s">
        <v>20</v>
      </c>
      <c r="AJ1244" s="47" t="s">
        <v>20</v>
      </c>
      <c r="AK1244" s="47" t="s">
        <v>965</v>
      </c>
      <c r="AL1244" s="47" t="s">
        <v>965</v>
      </c>
      <c r="AM1244" s="47" t="s">
        <v>965</v>
      </c>
      <c r="AN1244" s="47" t="s">
        <v>965</v>
      </c>
      <c r="AO1244" s="47" t="s">
        <v>965</v>
      </c>
      <c r="AP1244" s="47" t="s">
        <v>20</v>
      </c>
      <c r="AQ1244" s="47" t="s">
        <v>20</v>
      </c>
      <c r="AR1244" s="47" t="s">
        <v>20</v>
      </c>
      <c r="AS1244" s="47" t="s">
        <v>22</v>
      </c>
      <c r="AT1244" s="47" t="s">
        <v>965</v>
      </c>
      <c r="AU1244" s="47" t="s">
        <v>965</v>
      </c>
      <c r="AV1244" s="47" t="s">
        <v>966</v>
      </c>
      <c r="AW1244" s="47" t="s">
        <v>20</v>
      </c>
      <c r="AX1244" s="47" t="s">
        <v>20</v>
      </c>
      <c r="AY1244" s="42">
        <f>COUNTIFS($T1244:$AX1244,"P")</f>
        <v>18</v>
      </c>
      <c r="AZ1244" s="42">
        <f>COUNTIFS($T1244:$AX1244,"HD")/2</f>
        <v>0.5</v>
      </c>
      <c r="BA1244" s="42">
        <f>COUNTIFS($T1244:$AX1244,"DO")</f>
        <v>11</v>
      </c>
      <c r="BB1244" s="1">
        <f>COUNTIFS($T1244:$AX1244,"UPL")</f>
        <v>0</v>
      </c>
      <c r="BC1244" s="42">
        <f>COUNTIFS($T1244:$AX1244,"LWP")</f>
        <v>1</v>
      </c>
      <c r="BD1244" s="42">
        <f>SUM(COUNTIFS($T1244:$AX1244,{"PAT","MAT"}))</f>
        <v>0</v>
      </c>
      <c r="BE1244" s="42">
        <f>COUNTIFS($T1244:$AX1244,"HO")</f>
        <v>0</v>
      </c>
      <c r="BF1244" s="42">
        <f>COUNTIFS($T1244:$AX1244,"NA")</f>
        <v>0</v>
      </c>
      <c r="BG1244" s="42">
        <f>COUNTIFS($T1244:$AX1244,"PL")</f>
        <v>0</v>
      </c>
      <c r="BH1244" s="42">
        <f>COUNTIFS($T1244:$AX1244,"CL")</f>
        <v>0</v>
      </c>
      <c r="BI1244" s="42">
        <f>COUNTIFS($T1244:$AX1244,"BL")</f>
        <v>0</v>
      </c>
      <c r="BJ1244" s="42">
        <f>COUNTIFS($T1244:$AX1244,"CO")</f>
        <v>0</v>
      </c>
      <c r="BK1244" s="42">
        <f t="shared" si="117"/>
        <v>0</v>
      </c>
      <c r="BL1244" s="42">
        <f t="shared" si="118"/>
        <v>1</v>
      </c>
      <c r="BM1244" s="42">
        <f t="shared" si="119"/>
        <v>1</v>
      </c>
      <c r="BN1244" s="42">
        <f>SUM(AY1244:BJ1244)+SUM(COUNTIFS(Q1244:AX1244,{"TERM","RESIGNED"}))</f>
        <v>30.5</v>
      </c>
      <c r="BO1244" s="1" t="s">
        <v>45</v>
      </c>
      <c r="BP1244" s="42" t="s">
        <v>1018</v>
      </c>
      <c r="BQ1244" s="34"/>
    </row>
    <row r="1245" spans="1:69" x14ac:dyDescent="0.25">
      <c r="A1245" s="32">
        <f t="shared" si="120"/>
        <v>1243</v>
      </c>
      <c r="B1245" s="1" t="s">
        <v>172</v>
      </c>
      <c r="C1245" s="1">
        <v>106006</v>
      </c>
      <c r="D1245" s="27">
        <v>106006</v>
      </c>
      <c r="E1245" s="1" t="s">
        <v>946</v>
      </c>
      <c r="F1245" s="34" t="s">
        <v>1510</v>
      </c>
      <c r="G1245" s="34" t="s">
        <v>123</v>
      </c>
      <c r="H1245" s="30">
        <v>45247</v>
      </c>
      <c r="I1245" s="30" t="s">
        <v>39</v>
      </c>
      <c r="J1245" s="30" t="s">
        <v>39</v>
      </c>
      <c r="K1245" s="42">
        <f t="shared" ca="1" si="115"/>
        <v>55</v>
      </c>
      <c r="L1245" s="44" t="str">
        <f t="shared" si="116"/>
        <v>Billable</v>
      </c>
      <c r="M1245" s="34" t="s">
        <v>124</v>
      </c>
      <c r="N1245" s="1" t="s">
        <v>41</v>
      </c>
      <c r="O1245" s="1" t="s">
        <v>42</v>
      </c>
      <c r="P1245" s="1"/>
      <c r="Q1245" s="1"/>
      <c r="R1245" s="1" t="s">
        <v>43</v>
      </c>
      <c r="S1245" s="33" t="s">
        <v>364</v>
      </c>
      <c r="T1245" s="47" t="s">
        <v>965</v>
      </c>
      <c r="U1245" s="47" t="s">
        <v>20</v>
      </c>
      <c r="V1245" s="47" t="s">
        <v>20</v>
      </c>
      <c r="W1245" s="47" t="s">
        <v>965</v>
      </c>
      <c r="X1245" s="47" t="s">
        <v>965</v>
      </c>
      <c r="Y1245" s="47" t="s">
        <v>965</v>
      </c>
      <c r="Z1245" s="47" t="s">
        <v>965</v>
      </c>
      <c r="AA1245" s="47" t="s">
        <v>965</v>
      </c>
      <c r="AB1245" s="47" t="s">
        <v>20</v>
      </c>
      <c r="AC1245" s="47" t="s">
        <v>20</v>
      </c>
      <c r="AD1245" s="47" t="s">
        <v>965</v>
      </c>
      <c r="AE1245" s="47" t="s">
        <v>965</v>
      </c>
      <c r="AF1245" s="47" t="s">
        <v>965</v>
      </c>
      <c r="AG1245" s="47" t="s">
        <v>965</v>
      </c>
      <c r="AH1245" s="47" t="s">
        <v>965</v>
      </c>
      <c r="AI1245" s="47" t="s">
        <v>20</v>
      </c>
      <c r="AJ1245" s="47" t="s">
        <v>20</v>
      </c>
      <c r="AK1245" s="47" t="s">
        <v>965</v>
      </c>
      <c r="AL1245" s="47" t="s">
        <v>965</v>
      </c>
      <c r="AM1245" s="47" t="s">
        <v>965</v>
      </c>
      <c r="AN1245" s="47" t="s">
        <v>965</v>
      </c>
      <c r="AO1245" s="47" t="s">
        <v>965</v>
      </c>
      <c r="AP1245" s="47" t="s">
        <v>20</v>
      </c>
      <c r="AQ1245" s="47" t="s">
        <v>20</v>
      </c>
      <c r="AR1245" s="47" t="s">
        <v>20</v>
      </c>
      <c r="AS1245" s="47" t="s">
        <v>965</v>
      </c>
      <c r="AT1245" s="47" t="s">
        <v>965</v>
      </c>
      <c r="AU1245" s="47" t="s">
        <v>21</v>
      </c>
      <c r="AV1245" s="47" t="s">
        <v>21</v>
      </c>
      <c r="AW1245" s="47" t="s">
        <v>20</v>
      </c>
      <c r="AX1245" s="47" t="s">
        <v>20</v>
      </c>
      <c r="AY1245" s="42">
        <f>COUNTIFS($T1245:$AX1245,"P")</f>
        <v>18</v>
      </c>
      <c r="AZ1245" s="42">
        <f>COUNTIFS($T1245:$AX1245,"HD")/2</f>
        <v>0</v>
      </c>
      <c r="BA1245" s="42">
        <f>COUNTIFS($T1245:$AX1245,"DO")</f>
        <v>11</v>
      </c>
      <c r="BB1245" s="1">
        <f>COUNTIFS($T1245:$AX1245,"UPL")</f>
        <v>2</v>
      </c>
      <c r="BC1245" s="42">
        <f>COUNTIFS($T1245:$AX1245,"LWP")</f>
        <v>0</v>
      </c>
      <c r="BD1245" s="42">
        <f>SUM(COUNTIFS($T1245:$AX1245,{"PAT","MAT"}))</f>
        <v>0</v>
      </c>
      <c r="BE1245" s="42">
        <f>COUNTIFS($T1245:$AX1245,"HO")</f>
        <v>0</v>
      </c>
      <c r="BF1245" s="42">
        <f>COUNTIFS($T1245:$AX1245,"NA")</f>
        <v>0</v>
      </c>
      <c r="BG1245" s="42">
        <f>COUNTIFS($T1245:$AX1245,"PL")</f>
        <v>0</v>
      </c>
      <c r="BH1245" s="42">
        <f>COUNTIFS($T1245:$AX1245,"CL")</f>
        <v>0</v>
      </c>
      <c r="BI1245" s="42">
        <f>COUNTIFS($T1245:$AX1245,"BL")</f>
        <v>0</v>
      </c>
      <c r="BJ1245" s="42">
        <f>COUNTIFS($T1245:$AX1245,"CO")</f>
        <v>0</v>
      </c>
      <c r="BK1245" s="42">
        <f t="shared" si="117"/>
        <v>0</v>
      </c>
      <c r="BL1245" s="42">
        <f t="shared" si="118"/>
        <v>1</v>
      </c>
      <c r="BM1245" s="42">
        <f t="shared" si="119"/>
        <v>1</v>
      </c>
      <c r="BN1245" s="42">
        <f>SUM(AY1245:BJ1245)+SUM(COUNTIFS(Q1245:AX1245,{"TERM","RESIGNED"}))</f>
        <v>31</v>
      </c>
      <c r="BO1245" s="1" t="s">
        <v>45</v>
      </c>
      <c r="BP1245" s="42" t="s">
        <v>1018</v>
      </c>
      <c r="BQ1245" s="34"/>
    </row>
    <row r="1246" spans="1:69" x14ac:dyDescent="0.25">
      <c r="A1246" s="32">
        <f t="shared" si="120"/>
        <v>1244</v>
      </c>
      <c r="B1246" s="1" t="s">
        <v>172</v>
      </c>
      <c r="C1246" s="1">
        <v>106008</v>
      </c>
      <c r="D1246" s="27">
        <v>106008</v>
      </c>
      <c r="E1246" s="1" t="s">
        <v>946</v>
      </c>
      <c r="F1246" s="34" t="s">
        <v>1511</v>
      </c>
      <c r="G1246" s="34" t="s">
        <v>123</v>
      </c>
      <c r="H1246" s="30">
        <v>45247</v>
      </c>
      <c r="I1246" s="30" t="s">
        <v>39</v>
      </c>
      <c r="J1246" s="30" t="s">
        <v>39</v>
      </c>
      <c r="K1246" s="42">
        <f t="shared" ca="1" si="115"/>
        <v>55</v>
      </c>
      <c r="L1246" s="44" t="str">
        <f t="shared" si="116"/>
        <v>Billable</v>
      </c>
      <c r="M1246" s="34" t="s">
        <v>124</v>
      </c>
      <c r="N1246" s="1" t="s">
        <v>41</v>
      </c>
      <c r="O1246" s="1" t="s">
        <v>42</v>
      </c>
      <c r="P1246" s="1"/>
      <c r="Q1246" s="1"/>
      <c r="R1246" s="1" t="s">
        <v>43</v>
      </c>
      <c r="S1246" s="33" t="s">
        <v>364</v>
      </c>
      <c r="T1246" s="47" t="s">
        <v>965</v>
      </c>
      <c r="U1246" s="47" t="s">
        <v>20</v>
      </c>
      <c r="V1246" s="47" t="s">
        <v>20</v>
      </c>
      <c r="W1246" s="47" t="s">
        <v>965</v>
      </c>
      <c r="X1246" s="47" t="s">
        <v>965</v>
      </c>
      <c r="Y1246" s="47" t="s">
        <v>965</v>
      </c>
      <c r="Z1246" s="47" t="s">
        <v>965</v>
      </c>
      <c r="AA1246" s="47" t="s">
        <v>965</v>
      </c>
      <c r="AB1246" s="47" t="s">
        <v>20</v>
      </c>
      <c r="AC1246" s="47" t="s">
        <v>20</v>
      </c>
      <c r="AD1246" s="47" t="s">
        <v>965</v>
      </c>
      <c r="AE1246" s="47" t="s">
        <v>965</v>
      </c>
      <c r="AF1246" s="47" t="s">
        <v>965</v>
      </c>
      <c r="AG1246" s="47" t="s">
        <v>965</v>
      </c>
      <c r="AH1246" s="47" t="s">
        <v>966</v>
      </c>
      <c r="AI1246" s="47" t="s">
        <v>20</v>
      </c>
      <c r="AJ1246" s="47" t="s">
        <v>20</v>
      </c>
      <c r="AK1246" s="47" t="s">
        <v>965</v>
      </c>
      <c r="AL1246" s="47" t="s">
        <v>965</v>
      </c>
      <c r="AM1246" s="47" t="s">
        <v>965</v>
      </c>
      <c r="AN1246" s="47" t="s">
        <v>965</v>
      </c>
      <c r="AO1246" s="47" t="s">
        <v>965</v>
      </c>
      <c r="AP1246" s="47" t="s">
        <v>20</v>
      </c>
      <c r="AQ1246" s="47" t="s">
        <v>20</v>
      </c>
      <c r="AR1246" s="47" t="s">
        <v>20</v>
      </c>
      <c r="AS1246" s="47" t="s">
        <v>965</v>
      </c>
      <c r="AT1246" s="47" t="s">
        <v>965</v>
      </c>
      <c r="AU1246" s="47" t="s">
        <v>965</v>
      </c>
      <c r="AV1246" s="47" t="s">
        <v>965</v>
      </c>
      <c r="AW1246" s="47" t="s">
        <v>20</v>
      </c>
      <c r="AX1246" s="47" t="s">
        <v>20</v>
      </c>
      <c r="AY1246" s="42">
        <f>COUNTIFS($T1246:$AX1246,"P")</f>
        <v>19</v>
      </c>
      <c r="AZ1246" s="42">
        <f>COUNTIFS($T1246:$AX1246,"HD")/2</f>
        <v>0.5</v>
      </c>
      <c r="BA1246" s="42">
        <f>COUNTIFS($T1246:$AX1246,"DO")</f>
        <v>11</v>
      </c>
      <c r="BB1246" s="1">
        <f>COUNTIFS($T1246:$AX1246,"UPL")</f>
        <v>0</v>
      </c>
      <c r="BC1246" s="42">
        <f>COUNTIFS($T1246:$AX1246,"LWP")</f>
        <v>0</v>
      </c>
      <c r="BD1246" s="42">
        <f>SUM(COUNTIFS($T1246:$AX1246,{"PAT","MAT"}))</f>
        <v>0</v>
      </c>
      <c r="BE1246" s="42">
        <f>COUNTIFS($T1246:$AX1246,"HO")</f>
        <v>0</v>
      </c>
      <c r="BF1246" s="42">
        <f>COUNTIFS($T1246:$AX1246,"NA")</f>
        <v>0</v>
      </c>
      <c r="BG1246" s="42">
        <f>COUNTIFS($T1246:$AX1246,"PL")</f>
        <v>0</v>
      </c>
      <c r="BH1246" s="42">
        <f>COUNTIFS($T1246:$AX1246,"CL")</f>
        <v>0</v>
      </c>
      <c r="BI1246" s="42">
        <f>COUNTIFS($T1246:$AX1246,"BL")</f>
        <v>0</v>
      </c>
      <c r="BJ1246" s="42">
        <f>COUNTIFS($T1246:$AX1246,"CO")</f>
        <v>0</v>
      </c>
      <c r="BK1246" s="42">
        <f t="shared" si="117"/>
        <v>0</v>
      </c>
      <c r="BL1246" s="42">
        <f t="shared" si="118"/>
        <v>1</v>
      </c>
      <c r="BM1246" s="42">
        <f t="shared" si="119"/>
        <v>1</v>
      </c>
      <c r="BN1246" s="42">
        <f>SUM(AY1246:BJ1246)+SUM(COUNTIFS(Q1246:AX1246,{"TERM","RESIGNED"}))</f>
        <v>30.5</v>
      </c>
      <c r="BO1246" s="1" t="s">
        <v>45</v>
      </c>
      <c r="BP1246" s="42" t="s">
        <v>1018</v>
      </c>
      <c r="BQ1246" s="34"/>
    </row>
    <row r="1247" spans="1:69" x14ac:dyDescent="0.25">
      <c r="A1247" s="32">
        <f t="shared" si="120"/>
        <v>1245</v>
      </c>
      <c r="B1247" s="1" t="s">
        <v>172</v>
      </c>
      <c r="C1247" s="1">
        <v>106010</v>
      </c>
      <c r="D1247" s="27">
        <v>106010</v>
      </c>
      <c r="E1247" s="1" t="s">
        <v>946</v>
      </c>
      <c r="F1247" s="34" t="s">
        <v>1512</v>
      </c>
      <c r="G1247" s="34" t="s">
        <v>123</v>
      </c>
      <c r="H1247" s="30">
        <v>45247</v>
      </c>
      <c r="I1247" s="30" t="s">
        <v>39</v>
      </c>
      <c r="J1247" s="30" t="s">
        <v>39</v>
      </c>
      <c r="K1247" s="42">
        <f t="shared" ca="1" si="115"/>
        <v>55</v>
      </c>
      <c r="L1247" s="44" t="str">
        <f t="shared" si="116"/>
        <v>Billable</v>
      </c>
      <c r="M1247" s="34" t="s">
        <v>124</v>
      </c>
      <c r="N1247" s="1" t="s">
        <v>41</v>
      </c>
      <c r="O1247" s="1" t="s">
        <v>42</v>
      </c>
      <c r="P1247" s="1"/>
      <c r="Q1247" s="1"/>
      <c r="R1247" s="1" t="s">
        <v>43</v>
      </c>
      <c r="S1247" s="33" t="s">
        <v>364</v>
      </c>
      <c r="T1247" s="47" t="s">
        <v>965</v>
      </c>
      <c r="U1247" s="47" t="s">
        <v>20</v>
      </c>
      <c r="V1247" s="47" t="s">
        <v>20</v>
      </c>
      <c r="W1247" s="47" t="s">
        <v>965</v>
      </c>
      <c r="X1247" s="47" t="s">
        <v>965</v>
      </c>
      <c r="Y1247" s="47" t="s">
        <v>22</v>
      </c>
      <c r="Z1247" s="47" t="s">
        <v>965</v>
      </c>
      <c r="AA1247" s="47" t="s">
        <v>965</v>
      </c>
      <c r="AB1247" s="47" t="s">
        <v>20</v>
      </c>
      <c r="AC1247" s="47" t="s">
        <v>20</v>
      </c>
      <c r="AD1247" s="47" t="s">
        <v>965</v>
      </c>
      <c r="AE1247" s="47" t="s">
        <v>965</v>
      </c>
      <c r="AF1247" s="47" t="s">
        <v>965</v>
      </c>
      <c r="AG1247" s="47" t="s">
        <v>965</v>
      </c>
      <c r="AH1247" s="47" t="s">
        <v>22</v>
      </c>
      <c r="AI1247" s="47" t="s">
        <v>20</v>
      </c>
      <c r="AJ1247" s="47" t="s">
        <v>20</v>
      </c>
      <c r="AK1247" s="47" t="s">
        <v>965</v>
      </c>
      <c r="AL1247" s="47" t="s">
        <v>965</v>
      </c>
      <c r="AM1247" s="47" t="s">
        <v>965</v>
      </c>
      <c r="AN1247" s="47" t="s">
        <v>965</v>
      </c>
      <c r="AO1247" s="47" t="s">
        <v>965</v>
      </c>
      <c r="AP1247" s="47" t="s">
        <v>20</v>
      </c>
      <c r="AQ1247" s="47" t="s">
        <v>20</v>
      </c>
      <c r="AR1247" s="47" t="s">
        <v>20</v>
      </c>
      <c r="AS1247" s="47" t="s">
        <v>965</v>
      </c>
      <c r="AT1247" s="47" t="s">
        <v>966</v>
      </c>
      <c r="AU1247" s="47" t="s">
        <v>965</v>
      </c>
      <c r="AV1247" s="47" t="s">
        <v>965</v>
      </c>
      <c r="AW1247" s="47" t="s">
        <v>20</v>
      </c>
      <c r="AX1247" s="47" t="s">
        <v>20</v>
      </c>
      <c r="AY1247" s="42">
        <f>COUNTIFS($T1247:$AX1247,"P")</f>
        <v>17</v>
      </c>
      <c r="AZ1247" s="42">
        <f>COUNTIFS($T1247:$AX1247,"HD")/2</f>
        <v>0.5</v>
      </c>
      <c r="BA1247" s="42">
        <f>COUNTIFS($T1247:$AX1247,"DO")</f>
        <v>11</v>
      </c>
      <c r="BB1247" s="1">
        <f>COUNTIFS($T1247:$AX1247,"UPL")</f>
        <v>0</v>
      </c>
      <c r="BC1247" s="42">
        <f>COUNTIFS($T1247:$AX1247,"LWP")</f>
        <v>2</v>
      </c>
      <c r="BD1247" s="42">
        <f>SUM(COUNTIFS($T1247:$AX1247,{"PAT","MAT"}))</f>
        <v>0</v>
      </c>
      <c r="BE1247" s="42">
        <f>COUNTIFS($T1247:$AX1247,"HO")</f>
        <v>0</v>
      </c>
      <c r="BF1247" s="42">
        <f>COUNTIFS($T1247:$AX1247,"NA")</f>
        <v>0</v>
      </c>
      <c r="BG1247" s="42">
        <f>COUNTIFS($T1247:$AX1247,"PL")</f>
        <v>0</v>
      </c>
      <c r="BH1247" s="42">
        <f>COUNTIFS($T1247:$AX1247,"CL")</f>
        <v>0</v>
      </c>
      <c r="BI1247" s="42">
        <f>COUNTIFS($T1247:$AX1247,"BL")</f>
        <v>0</v>
      </c>
      <c r="BJ1247" s="42">
        <f>COUNTIFS($T1247:$AX1247,"CO")</f>
        <v>0</v>
      </c>
      <c r="BK1247" s="42">
        <f t="shared" si="117"/>
        <v>0</v>
      </c>
      <c r="BL1247" s="42">
        <f t="shared" si="118"/>
        <v>1</v>
      </c>
      <c r="BM1247" s="42">
        <f t="shared" si="119"/>
        <v>1</v>
      </c>
      <c r="BN1247" s="42">
        <f>SUM(AY1247:BJ1247)+SUM(COUNTIFS(Q1247:AX1247,{"TERM","RESIGNED"}))</f>
        <v>30.5</v>
      </c>
      <c r="BO1247" s="1" t="s">
        <v>45</v>
      </c>
      <c r="BP1247" s="42" t="s">
        <v>1018</v>
      </c>
      <c r="BQ1247" s="34"/>
    </row>
    <row r="1248" spans="1:69" x14ac:dyDescent="0.25">
      <c r="A1248" s="32">
        <f t="shared" si="120"/>
        <v>1246</v>
      </c>
      <c r="B1248" s="1" t="s">
        <v>172</v>
      </c>
      <c r="C1248" s="1">
        <v>106012</v>
      </c>
      <c r="D1248" s="27">
        <v>106012</v>
      </c>
      <c r="E1248" s="1" t="s">
        <v>946</v>
      </c>
      <c r="F1248" s="34" t="s">
        <v>1514</v>
      </c>
      <c r="G1248" s="34" t="s">
        <v>123</v>
      </c>
      <c r="H1248" s="30">
        <v>45247</v>
      </c>
      <c r="I1248" s="30" t="s">
        <v>39</v>
      </c>
      <c r="J1248" s="30" t="s">
        <v>39</v>
      </c>
      <c r="K1248" s="42">
        <f t="shared" ca="1" si="115"/>
        <v>55</v>
      </c>
      <c r="L1248" s="44" t="str">
        <f t="shared" si="116"/>
        <v>Billable</v>
      </c>
      <c r="M1248" s="34" t="s">
        <v>124</v>
      </c>
      <c r="N1248" s="1" t="s">
        <v>41</v>
      </c>
      <c r="O1248" s="1" t="s">
        <v>42</v>
      </c>
      <c r="P1248" s="1"/>
      <c r="Q1248" s="1"/>
      <c r="R1248" s="1" t="s">
        <v>43</v>
      </c>
      <c r="S1248" s="33" t="s">
        <v>364</v>
      </c>
      <c r="T1248" s="47" t="s">
        <v>965</v>
      </c>
      <c r="U1248" s="47" t="s">
        <v>20</v>
      </c>
      <c r="V1248" s="47" t="s">
        <v>20</v>
      </c>
      <c r="W1248" s="47" t="s">
        <v>965</v>
      </c>
      <c r="X1248" s="47" t="s">
        <v>965</v>
      </c>
      <c r="Y1248" s="47" t="s">
        <v>965</v>
      </c>
      <c r="Z1248" s="47" t="s">
        <v>965</v>
      </c>
      <c r="AA1248" s="47" t="s">
        <v>965</v>
      </c>
      <c r="AB1248" s="47" t="s">
        <v>20</v>
      </c>
      <c r="AC1248" s="47" t="s">
        <v>20</v>
      </c>
      <c r="AD1248" s="47" t="s">
        <v>965</v>
      </c>
      <c r="AE1248" s="47" t="s">
        <v>965</v>
      </c>
      <c r="AF1248" s="47" t="s">
        <v>965</v>
      </c>
      <c r="AG1248" s="47" t="s">
        <v>965</v>
      </c>
      <c r="AH1248" s="47" t="s">
        <v>965</v>
      </c>
      <c r="AI1248" s="47" t="s">
        <v>20</v>
      </c>
      <c r="AJ1248" s="47" t="s">
        <v>20</v>
      </c>
      <c r="AK1248" s="47" t="s">
        <v>965</v>
      </c>
      <c r="AL1248" s="47" t="s">
        <v>965</v>
      </c>
      <c r="AM1248" s="47" t="s">
        <v>965</v>
      </c>
      <c r="AN1248" s="47" t="s">
        <v>965</v>
      </c>
      <c r="AO1248" s="47" t="s">
        <v>965</v>
      </c>
      <c r="AP1248" s="47" t="s">
        <v>20</v>
      </c>
      <c r="AQ1248" s="47" t="s">
        <v>20</v>
      </c>
      <c r="AR1248" s="47" t="s">
        <v>20</v>
      </c>
      <c r="AS1248" s="47" t="s">
        <v>965</v>
      </c>
      <c r="AT1248" s="47" t="s">
        <v>965</v>
      </c>
      <c r="AU1248" s="47" t="s">
        <v>965</v>
      </c>
      <c r="AV1248" s="47" t="s">
        <v>965</v>
      </c>
      <c r="AW1248" s="47" t="s">
        <v>20</v>
      </c>
      <c r="AX1248" s="47" t="s">
        <v>20</v>
      </c>
      <c r="AY1248" s="42">
        <f>COUNTIFS($T1248:$AX1248,"P")</f>
        <v>20</v>
      </c>
      <c r="AZ1248" s="42">
        <f>COUNTIFS($T1248:$AX1248,"HD")/2</f>
        <v>0</v>
      </c>
      <c r="BA1248" s="42">
        <f>COUNTIFS($T1248:$AX1248,"DO")</f>
        <v>11</v>
      </c>
      <c r="BB1248" s="1">
        <f>COUNTIFS($T1248:$AX1248,"UPL")</f>
        <v>0</v>
      </c>
      <c r="BC1248" s="42">
        <f>COUNTIFS($T1248:$AX1248,"LWP")</f>
        <v>0</v>
      </c>
      <c r="BD1248" s="42">
        <f>SUM(COUNTIFS($T1248:$AX1248,{"PAT","MAT"}))</f>
        <v>0</v>
      </c>
      <c r="BE1248" s="42">
        <f>COUNTIFS($T1248:$AX1248,"HO")</f>
        <v>0</v>
      </c>
      <c r="BF1248" s="42">
        <f>COUNTIFS($T1248:$AX1248,"NA")</f>
        <v>0</v>
      </c>
      <c r="BG1248" s="42">
        <f>COUNTIFS($T1248:$AX1248,"PL")</f>
        <v>0</v>
      </c>
      <c r="BH1248" s="42">
        <f>COUNTIFS($T1248:$AX1248,"CL")</f>
        <v>0</v>
      </c>
      <c r="BI1248" s="42">
        <f>COUNTIFS($T1248:$AX1248,"BL")</f>
        <v>0</v>
      </c>
      <c r="BJ1248" s="42">
        <f>COUNTIFS($T1248:$AX1248,"CO")</f>
        <v>0</v>
      </c>
      <c r="BK1248" s="42">
        <f t="shared" si="117"/>
        <v>0</v>
      </c>
      <c r="BL1248" s="42">
        <f t="shared" si="118"/>
        <v>1</v>
      </c>
      <c r="BM1248" s="42">
        <f t="shared" si="119"/>
        <v>1</v>
      </c>
      <c r="BN1248" s="42">
        <f>SUM(AY1248:BJ1248)+SUM(COUNTIFS(Q1248:AX1248,{"TERM","RESIGNED"}))</f>
        <v>31</v>
      </c>
      <c r="BO1248" s="1" t="s">
        <v>45</v>
      </c>
      <c r="BP1248" s="42" t="s">
        <v>1018</v>
      </c>
      <c r="BQ1248" s="34"/>
    </row>
    <row r="1249" spans="1:69" x14ac:dyDescent="0.25">
      <c r="A1249" s="32">
        <f t="shared" si="120"/>
        <v>1247</v>
      </c>
      <c r="B1249" s="1" t="s">
        <v>172</v>
      </c>
      <c r="C1249" s="1">
        <v>106013</v>
      </c>
      <c r="D1249" s="27">
        <v>106013</v>
      </c>
      <c r="E1249" s="1" t="s">
        <v>945</v>
      </c>
      <c r="F1249" s="34" t="s">
        <v>1515</v>
      </c>
      <c r="G1249" s="34" t="s">
        <v>162</v>
      </c>
      <c r="H1249" s="30">
        <v>45247</v>
      </c>
      <c r="I1249" s="30" t="s">
        <v>39</v>
      </c>
      <c r="J1249" s="30" t="s">
        <v>39</v>
      </c>
      <c r="K1249" s="42">
        <f t="shared" ca="1" si="115"/>
        <v>55</v>
      </c>
      <c r="L1249" s="44" t="str">
        <f t="shared" si="116"/>
        <v>Billable</v>
      </c>
      <c r="M1249" s="34" t="s">
        <v>124</v>
      </c>
      <c r="N1249" s="1" t="s">
        <v>41</v>
      </c>
      <c r="O1249" s="1" t="s">
        <v>42</v>
      </c>
      <c r="P1249" s="1"/>
      <c r="Q1249" s="1"/>
      <c r="R1249" s="1" t="s">
        <v>43</v>
      </c>
      <c r="S1249" s="33" t="s">
        <v>144</v>
      </c>
      <c r="T1249" s="47" t="s">
        <v>965</v>
      </c>
      <c r="U1249" s="47" t="s">
        <v>20</v>
      </c>
      <c r="V1249" s="47" t="s">
        <v>20</v>
      </c>
      <c r="W1249" s="47" t="s">
        <v>965</v>
      </c>
      <c r="X1249" s="47" t="s">
        <v>965</v>
      </c>
      <c r="Y1249" s="47" t="s">
        <v>965</v>
      </c>
      <c r="Z1249" s="47" t="s">
        <v>965</v>
      </c>
      <c r="AA1249" s="47" t="s">
        <v>965</v>
      </c>
      <c r="AB1249" s="47" t="s">
        <v>20</v>
      </c>
      <c r="AC1249" s="47" t="s">
        <v>20</v>
      </c>
      <c r="AD1249" s="47" t="s">
        <v>965</v>
      </c>
      <c r="AE1249" s="47" t="s">
        <v>965</v>
      </c>
      <c r="AF1249" s="47" t="s">
        <v>965</v>
      </c>
      <c r="AG1249" s="47" t="s">
        <v>965</v>
      </c>
      <c r="AH1249" s="47" t="s">
        <v>965</v>
      </c>
      <c r="AI1249" s="47" t="s">
        <v>20</v>
      </c>
      <c r="AJ1249" s="47" t="s">
        <v>20</v>
      </c>
      <c r="AK1249" s="47" t="s">
        <v>965</v>
      </c>
      <c r="AL1249" s="47" t="s">
        <v>965</v>
      </c>
      <c r="AM1249" s="47" t="s">
        <v>22</v>
      </c>
      <c r="AN1249" s="47" t="s">
        <v>965</v>
      </c>
      <c r="AO1249" s="47" t="s">
        <v>965</v>
      </c>
      <c r="AP1249" s="47" t="s">
        <v>20</v>
      </c>
      <c r="AQ1249" s="47" t="s">
        <v>20</v>
      </c>
      <c r="AR1249" s="47" t="s">
        <v>20</v>
      </c>
      <c r="AS1249" s="47" t="s">
        <v>965</v>
      </c>
      <c r="AT1249" s="47" t="s">
        <v>22</v>
      </c>
      <c r="AU1249" s="47" t="s">
        <v>965</v>
      </c>
      <c r="AV1249" s="47" t="s">
        <v>965</v>
      </c>
      <c r="AW1249" s="47" t="s">
        <v>20</v>
      </c>
      <c r="AX1249" s="47" t="s">
        <v>20</v>
      </c>
      <c r="AY1249" s="42">
        <f>COUNTIFS($T1249:$AX1249,"P")</f>
        <v>18</v>
      </c>
      <c r="AZ1249" s="42">
        <f>COUNTIFS($T1249:$AX1249,"HD")/2</f>
        <v>0</v>
      </c>
      <c r="BA1249" s="42">
        <f>COUNTIFS($T1249:$AX1249,"DO")</f>
        <v>11</v>
      </c>
      <c r="BB1249" s="1">
        <f>COUNTIFS($T1249:$AX1249,"UPL")</f>
        <v>0</v>
      </c>
      <c r="BC1249" s="42">
        <f>COUNTIFS($T1249:$AX1249,"LWP")</f>
        <v>2</v>
      </c>
      <c r="BD1249" s="42">
        <f>SUM(COUNTIFS($T1249:$AX1249,{"PAT","MAT"}))</f>
        <v>0</v>
      </c>
      <c r="BE1249" s="42">
        <f>COUNTIFS($T1249:$AX1249,"HO")</f>
        <v>0</v>
      </c>
      <c r="BF1249" s="42">
        <f>COUNTIFS($T1249:$AX1249,"NA")</f>
        <v>0</v>
      </c>
      <c r="BG1249" s="42">
        <f>COUNTIFS($T1249:$AX1249,"PL")</f>
        <v>0</v>
      </c>
      <c r="BH1249" s="42">
        <f>COUNTIFS($T1249:$AX1249,"CL")</f>
        <v>0</v>
      </c>
      <c r="BI1249" s="42">
        <f>COUNTIFS($T1249:$AX1249,"BL")</f>
        <v>0</v>
      </c>
      <c r="BJ1249" s="42">
        <f>COUNTIFS($T1249:$AX1249,"CO")</f>
        <v>0</v>
      </c>
      <c r="BK1249" s="42">
        <f t="shared" si="117"/>
        <v>0</v>
      </c>
      <c r="BL1249" s="42">
        <f t="shared" si="118"/>
        <v>1</v>
      </c>
      <c r="BM1249" s="42">
        <f t="shared" si="119"/>
        <v>1</v>
      </c>
      <c r="BN1249" s="42">
        <f>SUM(AY1249:BJ1249)+SUM(COUNTIFS(Q1249:AX1249,{"TERM","RESIGNED"}))</f>
        <v>31</v>
      </c>
      <c r="BO1249" s="1" t="s">
        <v>45</v>
      </c>
      <c r="BP1249" s="42" t="s">
        <v>1021</v>
      </c>
      <c r="BQ1249" s="34"/>
    </row>
    <row r="1250" spans="1:69" x14ac:dyDescent="0.25">
      <c r="A1250" s="32">
        <f t="shared" si="120"/>
        <v>1248</v>
      </c>
      <c r="B1250" s="1" t="s">
        <v>172</v>
      </c>
      <c r="C1250" s="1">
        <v>106014</v>
      </c>
      <c r="D1250" s="27">
        <v>106014</v>
      </c>
      <c r="E1250" s="1" t="s">
        <v>945</v>
      </c>
      <c r="F1250" s="34" t="s">
        <v>1516</v>
      </c>
      <c r="G1250" s="34" t="s">
        <v>162</v>
      </c>
      <c r="H1250" s="30">
        <v>45247</v>
      </c>
      <c r="I1250" s="30" t="s">
        <v>39</v>
      </c>
      <c r="J1250" s="30" t="s">
        <v>39</v>
      </c>
      <c r="K1250" s="42">
        <f t="shared" ca="1" si="115"/>
        <v>55</v>
      </c>
      <c r="L1250" s="44" t="str">
        <f t="shared" si="116"/>
        <v>Billable</v>
      </c>
      <c r="M1250" s="34" t="s">
        <v>124</v>
      </c>
      <c r="N1250" s="1" t="s">
        <v>41</v>
      </c>
      <c r="O1250" s="1" t="s">
        <v>42</v>
      </c>
      <c r="P1250" s="1"/>
      <c r="Q1250" s="1"/>
      <c r="R1250" s="1" t="s">
        <v>43</v>
      </c>
      <c r="S1250" s="33" t="s">
        <v>165</v>
      </c>
      <c r="T1250" s="47" t="s">
        <v>965</v>
      </c>
      <c r="U1250" s="47" t="s">
        <v>20</v>
      </c>
      <c r="V1250" s="47" t="s">
        <v>20</v>
      </c>
      <c r="W1250" s="47" t="s">
        <v>965</v>
      </c>
      <c r="X1250" s="47" t="s">
        <v>965</v>
      </c>
      <c r="Y1250" s="47" t="s">
        <v>965</v>
      </c>
      <c r="Z1250" s="47" t="s">
        <v>965</v>
      </c>
      <c r="AA1250" s="47" t="s">
        <v>965</v>
      </c>
      <c r="AB1250" s="47" t="s">
        <v>20</v>
      </c>
      <c r="AC1250" s="47" t="s">
        <v>20</v>
      </c>
      <c r="AD1250" s="47" t="s">
        <v>965</v>
      </c>
      <c r="AE1250" s="47" t="s">
        <v>965</v>
      </c>
      <c r="AF1250" s="47" t="s">
        <v>965</v>
      </c>
      <c r="AG1250" s="47" t="s">
        <v>965</v>
      </c>
      <c r="AH1250" s="47" t="s">
        <v>965</v>
      </c>
      <c r="AI1250" s="47" t="s">
        <v>20</v>
      </c>
      <c r="AJ1250" s="47" t="s">
        <v>20</v>
      </c>
      <c r="AK1250" s="47" t="s">
        <v>22</v>
      </c>
      <c r="AL1250" s="47" t="s">
        <v>22</v>
      </c>
      <c r="AM1250" s="47" t="s">
        <v>965</v>
      </c>
      <c r="AN1250" s="47" t="s">
        <v>965</v>
      </c>
      <c r="AO1250" s="47" t="s">
        <v>965</v>
      </c>
      <c r="AP1250" s="47" t="s">
        <v>20</v>
      </c>
      <c r="AQ1250" s="47" t="s">
        <v>20</v>
      </c>
      <c r="AR1250" s="47" t="s">
        <v>20</v>
      </c>
      <c r="AS1250" s="47" t="s">
        <v>965</v>
      </c>
      <c r="AT1250" s="47" t="s">
        <v>965</v>
      </c>
      <c r="AU1250" s="47" t="s">
        <v>965</v>
      </c>
      <c r="AV1250" s="47" t="s">
        <v>965</v>
      </c>
      <c r="AW1250" s="47" t="s">
        <v>20</v>
      </c>
      <c r="AX1250" s="47" t="s">
        <v>20</v>
      </c>
      <c r="AY1250" s="42">
        <f>COUNTIFS($T1250:$AX1250,"P")</f>
        <v>18</v>
      </c>
      <c r="AZ1250" s="42">
        <f>COUNTIFS($T1250:$AX1250,"HD")/2</f>
        <v>0</v>
      </c>
      <c r="BA1250" s="42">
        <f>COUNTIFS($T1250:$AX1250,"DO")</f>
        <v>11</v>
      </c>
      <c r="BB1250" s="1">
        <f>COUNTIFS($T1250:$AX1250,"UPL")</f>
        <v>0</v>
      </c>
      <c r="BC1250" s="42">
        <f>COUNTIFS($T1250:$AX1250,"LWP")</f>
        <v>2</v>
      </c>
      <c r="BD1250" s="42">
        <f>SUM(COUNTIFS($T1250:$AX1250,{"PAT","MAT"}))</f>
        <v>0</v>
      </c>
      <c r="BE1250" s="42">
        <f>COUNTIFS($T1250:$AX1250,"HO")</f>
        <v>0</v>
      </c>
      <c r="BF1250" s="42">
        <f>COUNTIFS($T1250:$AX1250,"NA")</f>
        <v>0</v>
      </c>
      <c r="BG1250" s="42">
        <f>COUNTIFS($T1250:$AX1250,"PL")</f>
        <v>0</v>
      </c>
      <c r="BH1250" s="42">
        <f>COUNTIFS($T1250:$AX1250,"CL")</f>
        <v>0</v>
      </c>
      <c r="BI1250" s="42">
        <f>COUNTIFS($T1250:$AX1250,"BL")</f>
        <v>0</v>
      </c>
      <c r="BJ1250" s="42">
        <f>COUNTIFS($T1250:$AX1250,"CO")</f>
        <v>0</v>
      </c>
      <c r="BK1250" s="42">
        <f t="shared" si="117"/>
        <v>0</v>
      </c>
      <c r="BL1250" s="42">
        <f t="shared" si="118"/>
        <v>1</v>
      </c>
      <c r="BM1250" s="42">
        <f t="shared" si="119"/>
        <v>1</v>
      </c>
      <c r="BN1250" s="42">
        <f>SUM(AY1250:BJ1250)+SUM(COUNTIFS(Q1250:AX1250,{"TERM","RESIGNED"}))</f>
        <v>31</v>
      </c>
      <c r="BO1250" s="1" t="s">
        <v>45</v>
      </c>
      <c r="BP1250" s="42" t="s">
        <v>1020</v>
      </c>
      <c r="BQ1250" s="34"/>
    </row>
    <row r="1251" spans="1:69" x14ac:dyDescent="0.25">
      <c r="A1251" s="32">
        <f t="shared" si="120"/>
        <v>1249</v>
      </c>
      <c r="B1251" s="1" t="s">
        <v>172</v>
      </c>
      <c r="C1251" s="1">
        <v>106015</v>
      </c>
      <c r="D1251" s="27">
        <v>106015</v>
      </c>
      <c r="E1251" s="1" t="s">
        <v>945</v>
      </c>
      <c r="F1251" s="34" t="s">
        <v>1517</v>
      </c>
      <c r="G1251" s="34" t="s">
        <v>190</v>
      </c>
      <c r="H1251" s="30">
        <v>45247</v>
      </c>
      <c r="I1251" s="30" t="s">
        <v>39</v>
      </c>
      <c r="J1251" s="30" t="s">
        <v>39</v>
      </c>
      <c r="K1251" s="42">
        <f t="shared" ca="1" si="115"/>
        <v>55</v>
      </c>
      <c r="L1251" s="44" t="str">
        <f t="shared" si="116"/>
        <v>Billable</v>
      </c>
      <c r="M1251" s="34" t="s">
        <v>187</v>
      </c>
      <c r="N1251" s="1" t="s">
        <v>41</v>
      </c>
      <c r="O1251" s="1" t="s">
        <v>42</v>
      </c>
      <c r="P1251" s="1"/>
      <c r="Q1251" s="1"/>
      <c r="R1251" s="1" t="s">
        <v>43</v>
      </c>
      <c r="S1251" s="33" t="s">
        <v>235</v>
      </c>
      <c r="T1251" s="47" t="s">
        <v>965</v>
      </c>
      <c r="U1251" s="47" t="s">
        <v>20</v>
      </c>
      <c r="V1251" s="47" t="s">
        <v>20</v>
      </c>
      <c r="W1251" s="47" t="s">
        <v>965</v>
      </c>
      <c r="X1251" s="47" t="s">
        <v>965</v>
      </c>
      <c r="Y1251" s="47" t="s">
        <v>965</v>
      </c>
      <c r="Z1251" s="47" t="s">
        <v>965</v>
      </c>
      <c r="AA1251" s="47" t="s">
        <v>965</v>
      </c>
      <c r="AB1251" s="47" t="s">
        <v>20</v>
      </c>
      <c r="AC1251" s="47" t="s">
        <v>20</v>
      </c>
      <c r="AD1251" s="47" t="s">
        <v>965</v>
      </c>
      <c r="AE1251" s="47" t="s">
        <v>965</v>
      </c>
      <c r="AF1251" s="47" t="s">
        <v>965</v>
      </c>
      <c r="AG1251" s="47" t="s">
        <v>965</v>
      </c>
      <c r="AH1251" s="47" t="s">
        <v>965</v>
      </c>
      <c r="AI1251" s="47" t="s">
        <v>20</v>
      </c>
      <c r="AJ1251" s="47" t="s">
        <v>20</v>
      </c>
      <c r="AK1251" s="47" t="s">
        <v>965</v>
      </c>
      <c r="AL1251" s="47" t="s">
        <v>965</v>
      </c>
      <c r="AM1251" s="47" t="s">
        <v>965</v>
      </c>
      <c r="AN1251" s="47" t="s">
        <v>965</v>
      </c>
      <c r="AO1251" s="47" t="s">
        <v>965</v>
      </c>
      <c r="AP1251" s="47" t="s">
        <v>20</v>
      </c>
      <c r="AQ1251" s="47" t="s">
        <v>20</v>
      </c>
      <c r="AR1251" s="47" t="s">
        <v>20</v>
      </c>
      <c r="AS1251" s="47" t="s">
        <v>965</v>
      </c>
      <c r="AT1251" s="47" t="s">
        <v>965</v>
      </c>
      <c r="AU1251" s="47" t="s">
        <v>965</v>
      </c>
      <c r="AV1251" s="47" t="s">
        <v>22</v>
      </c>
      <c r="AW1251" s="47" t="s">
        <v>20</v>
      </c>
      <c r="AX1251" s="47" t="s">
        <v>20</v>
      </c>
      <c r="AY1251" s="42">
        <f>COUNTIFS($T1251:$AX1251,"P")</f>
        <v>19</v>
      </c>
      <c r="AZ1251" s="42">
        <f>COUNTIFS($T1251:$AX1251,"HD")/2</f>
        <v>0</v>
      </c>
      <c r="BA1251" s="42">
        <f>COUNTIFS($T1251:$AX1251,"DO")</f>
        <v>11</v>
      </c>
      <c r="BB1251" s="1">
        <f>COUNTIFS($T1251:$AX1251,"UPL")</f>
        <v>0</v>
      </c>
      <c r="BC1251" s="42">
        <f>COUNTIFS($T1251:$AX1251,"LWP")</f>
        <v>1</v>
      </c>
      <c r="BD1251" s="42">
        <f>SUM(COUNTIFS($T1251:$AX1251,{"PAT","MAT"}))</f>
        <v>0</v>
      </c>
      <c r="BE1251" s="42">
        <f>COUNTIFS($T1251:$AX1251,"HO")</f>
        <v>0</v>
      </c>
      <c r="BF1251" s="42">
        <f>COUNTIFS($T1251:$AX1251,"NA")</f>
        <v>0</v>
      </c>
      <c r="BG1251" s="42">
        <f>COUNTIFS($T1251:$AX1251,"PL")</f>
        <v>0</v>
      </c>
      <c r="BH1251" s="42">
        <f>COUNTIFS($T1251:$AX1251,"CL")</f>
        <v>0</v>
      </c>
      <c r="BI1251" s="42">
        <f>COUNTIFS($T1251:$AX1251,"BL")</f>
        <v>0</v>
      </c>
      <c r="BJ1251" s="42">
        <f>COUNTIFS($T1251:$AX1251,"CO")</f>
        <v>0</v>
      </c>
      <c r="BK1251" s="42">
        <f t="shared" si="117"/>
        <v>0</v>
      </c>
      <c r="BL1251" s="42">
        <f t="shared" si="118"/>
        <v>1</v>
      </c>
      <c r="BM1251" s="42">
        <f t="shared" si="119"/>
        <v>1</v>
      </c>
      <c r="BN1251" s="42">
        <f>SUM(AY1251:BJ1251)+SUM(COUNTIFS(Q1251:AX1251,{"TERM","RESIGNED"}))</f>
        <v>31</v>
      </c>
      <c r="BO1251" s="1" t="s">
        <v>45</v>
      </c>
      <c r="BP1251" s="42" t="s">
        <v>1018</v>
      </c>
      <c r="BQ1251" s="34"/>
    </row>
    <row r="1252" spans="1:69" x14ac:dyDescent="0.25">
      <c r="A1252" s="32">
        <f t="shared" si="120"/>
        <v>1250</v>
      </c>
      <c r="B1252" s="1" t="s">
        <v>172</v>
      </c>
      <c r="C1252" s="1">
        <v>106017</v>
      </c>
      <c r="D1252" s="27">
        <v>106017</v>
      </c>
      <c r="E1252" s="1" t="s">
        <v>946</v>
      </c>
      <c r="F1252" s="34" t="s">
        <v>1519</v>
      </c>
      <c r="G1252" s="34" t="s">
        <v>190</v>
      </c>
      <c r="H1252" s="30">
        <v>45247</v>
      </c>
      <c r="I1252" s="30" t="s">
        <v>39</v>
      </c>
      <c r="J1252" s="30" t="s">
        <v>39</v>
      </c>
      <c r="K1252" s="42">
        <f t="shared" ca="1" si="115"/>
        <v>55</v>
      </c>
      <c r="L1252" s="44" t="str">
        <f t="shared" si="116"/>
        <v>Billable</v>
      </c>
      <c r="M1252" s="34" t="s">
        <v>187</v>
      </c>
      <c r="N1252" s="1" t="s">
        <v>41</v>
      </c>
      <c r="O1252" s="1" t="s">
        <v>42</v>
      </c>
      <c r="P1252" s="1"/>
      <c r="Q1252" s="1"/>
      <c r="R1252" s="1" t="s">
        <v>43</v>
      </c>
      <c r="S1252" s="33" t="s">
        <v>252</v>
      </c>
      <c r="T1252" s="47" t="s">
        <v>965</v>
      </c>
      <c r="U1252" s="47" t="s">
        <v>20</v>
      </c>
      <c r="V1252" s="47" t="s">
        <v>20</v>
      </c>
      <c r="W1252" s="47" t="s">
        <v>966</v>
      </c>
      <c r="X1252" s="47" t="s">
        <v>965</v>
      </c>
      <c r="Y1252" s="47" t="s">
        <v>965</v>
      </c>
      <c r="Z1252" s="47" t="s">
        <v>965</v>
      </c>
      <c r="AA1252" s="47" t="s">
        <v>965</v>
      </c>
      <c r="AB1252" s="47" t="s">
        <v>20</v>
      </c>
      <c r="AC1252" s="47" t="s">
        <v>20</v>
      </c>
      <c r="AD1252" s="47" t="s">
        <v>22</v>
      </c>
      <c r="AE1252" s="47" t="s">
        <v>965</v>
      </c>
      <c r="AF1252" s="47" t="s">
        <v>965</v>
      </c>
      <c r="AG1252" s="47" t="s">
        <v>965</v>
      </c>
      <c r="AH1252" s="47" t="s">
        <v>965</v>
      </c>
      <c r="AI1252" s="47" t="s">
        <v>20</v>
      </c>
      <c r="AJ1252" s="47" t="s">
        <v>20</v>
      </c>
      <c r="AK1252" s="47" t="s">
        <v>965</v>
      </c>
      <c r="AL1252" s="47" t="s">
        <v>965</v>
      </c>
      <c r="AM1252" s="47" t="s">
        <v>965</v>
      </c>
      <c r="AN1252" s="47" t="s">
        <v>965</v>
      </c>
      <c r="AO1252" s="47" t="s">
        <v>965</v>
      </c>
      <c r="AP1252" s="47" t="s">
        <v>20</v>
      </c>
      <c r="AQ1252" s="47" t="s">
        <v>20</v>
      </c>
      <c r="AR1252" s="47" t="s">
        <v>20</v>
      </c>
      <c r="AS1252" s="47" t="s">
        <v>965</v>
      </c>
      <c r="AT1252" s="47" t="s">
        <v>965</v>
      </c>
      <c r="AU1252" s="47" t="s">
        <v>965</v>
      </c>
      <c r="AV1252" s="47" t="s">
        <v>965</v>
      </c>
      <c r="AW1252" s="47" t="s">
        <v>20</v>
      </c>
      <c r="AX1252" s="47" t="s">
        <v>20</v>
      </c>
      <c r="AY1252" s="42">
        <f>COUNTIFS($T1252:$AX1252,"P")</f>
        <v>18</v>
      </c>
      <c r="AZ1252" s="42">
        <f>COUNTIFS($T1252:$AX1252,"HD")/2</f>
        <v>0.5</v>
      </c>
      <c r="BA1252" s="42">
        <f>COUNTIFS($T1252:$AX1252,"DO")</f>
        <v>11</v>
      </c>
      <c r="BB1252" s="1">
        <f>COUNTIFS($T1252:$AX1252,"UPL")</f>
        <v>0</v>
      </c>
      <c r="BC1252" s="42">
        <f>COUNTIFS($T1252:$AX1252,"LWP")</f>
        <v>1</v>
      </c>
      <c r="BD1252" s="42">
        <f>SUM(COUNTIFS($T1252:$AX1252,{"PAT","MAT"}))</f>
        <v>0</v>
      </c>
      <c r="BE1252" s="42">
        <f>COUNTIFS($T1252:$AX1252,"HO")</f>
        <v>0</v>
      </c>
      <c r="BF1252" s="42">
        <f>COUNTIFS($T1252:$AX1252,"NA")</f>
        <v>0</v>
      </c>
      <c r="BG1252" s="42">
        <f>COUNTIFS($T1252:$AX1252,"PL")</f>
        <v>0</v>
      </c>
      <c r="BH1252" s="42">
        <f>COUNTIFS($T1252:$AX1252,"CL")</f>
        <v>0</v>
      </c>
      <c r="BI1252" s="42">
        <f>COUNTIFS($T1252:$AX1252,"BL")</f>
        <v>0</v>
      </c>
      <c r="BJ1252" s="42">
        <f>COUNTIFS($T1252:$AX1252,"CO")</f>
        <v>0</v>
      </c>
      <c r="BK1252" s="42">
        <f t="shared" si="117"/>
        <v>0</v>
      </c>
      <c r="BL1252" s="42">
        <f t="shared" si="118"/>
        <v>1</v>
      </c>
      <c r="BM1252" s="42">
        <f t="shared" si="119"/>
        <v>1</v>
      </c>
      <c r="BN1252" s="42">
        <f>SUM(AY1252:BJ1252)+SUM(COUNTIFS(Q1252:AX1252,{"TERM","RESIGNED"}))</f>
        <v>30.5</v>
      </c>
      <c r="BO1252" s="1" t="s">
        <v>45</v>
      </c>
      <c r="BP1252" s="42" t="s">
        <v>1018</v>
      </c>
      <c r="BQ1252" s="34"/>
    </row>
    <row r="1253" spans="1:69" x14ac:dyDescent="0.25">
      <c r="A1253" s="32">
        <f t="shared" si="120"/>
        <v>1251</v>
      </c>
      <c r="B1253" s="1" t="s">
        <v>172</v>
      </c>
      <c r="C1253" s="1">
        <v>106023</v>
      </c>
      <c r="D1253" s="27">
        <v>106023</v>
      </c>
      <c r="E1253" s="1" t="s">
        <v>946</v>
      </c>
      <c r="F1253" s="34" t="s">
        <v>1521</v>
      </c>
      <c r="G1253" s="34" t="s">
        <v>106</v>
      </c>
      <c r="H1253" s="30">
        <v>45247</v>
      </c>
      <c r="I1253" s="30" t="s">
        <v>39</v>
      </c>
      <c r="J1253" s="30" t="s">
        <v>39</v>
      </c>
      <c r="K1253" s="42">
        <f t="shared" ca="1" si="115"/>
        <v>55</v>
      </c>
      <c r="L1253" s="44" t="str">
        <f t="shared" si="116"/>
        <v>Non Billable</v>
      </c>
      <c r="M1253" s="34" t="s">
        <v>47</v>
      </c>
      <c r="N1253" s="1" t="s">
        <v>41</v>
      </c>
      <c r="O1253" s="1" t="s">
        <v>42</v>
      </c>
      <c r="P1253" s="1"/>
      <c r="Q1253" s="1"/>
      <c r="R1253" s="1" t="s">
        <v>43</v>
      </c>
      <c r="S1253" s="33" t="s">
        <v>82</v>
      </c>
      <c r="T1253" s="47" t="s">
        <v>966</v>
      </c>
      <c r="U1253" s="47" t="s">
        <v>20</v>
      </c>
      <c r="V1253" s="47" t="s">
        <v>20</v>
      </c>
      <c r="W1253" s="47" t="s">
        <v>965</v>
      </c>
      <c r="X1253" s="47" t="s">
        <v>965</v>
      </c>
      <c r="Y1253" s="47" t="s">
        <v>965</v>
      </c>
      <c r="Z1253" s="47" t="s">
        <v>965</v>
      </c>
      <c r="AA1253" s="47" t="s">
        <v>965</v>
      </c>
      <c r="AB1253" s="47" t="s">
        <v>20</v>
      </c>
      <c r="AC1253" s="47" t="s">
        <v>20</v>
      </c>
      <c r="AD1253" s="47" t="s">
        <v>965</v>
      </c>
      <c r="AE1253" s="47" t="s">
        <v>965</v>
      </c>
      <c r="AF1253" s="47" t="s">
        <v>965</v>
      </c>
      <c r="AG1253" s="47" t="s">
        <v>965</v>
      </c>
      <c r="AH1253" s="47" t="s">
        <v>965</v>
      </c>
      <c r="AI1253" s="47" t="s">
        <v>20</v>
      </c>
      <c r="AJ1253" s="47" t="s">
        <v>20</v>
      </c>
      <c r="AK1253" s="47" t="s">
        <v>965</v>
      </c>
      <c r="AL1253" s="47" t="s">
        <v>965</v>
      </c>
      <c r="AM1253" s="47" t="s">
        <v>965</v>
      </c>
      <c r="AN1253" s="47" t="s">
        <v>965</v>
      </c>
      <c r="AO1253" s="47" t="s">
        <v>22</v>
      </c>
      <c r="AP1253" s="47" t="s">
        <v>20</v>
      </c>
      <c r="AQ1253" s="47" t="s">
        <v>20</v>
      </c>
      <c r="AR1253" s="47" t="s">
        <v>20</v>
      </c>
      <c r="AS1253" s="47" t="s">
        <v>965</v>
      </c>
      <c r="AT1253" s="47" t="s">
        <v>965</v>
      </c>
      <c r="AU1253" s="47" t="s">
        <v>965</v>
      </c>
      <c r="AV1253" s="47" t="s">
        <v>21</v>
      </c>
      <c r="AW1253" s="47" t="s">
        <v>20</v>
      </c>
      <c r="AX1253" s="47" t="s">
        <v>20</v>
      </c>
      <c r="AY1253" s="42">
        <f>COUNTIFS($T1253:$AX1253,"P")</f>
        <v>17</v>
      </c>
      <c r="AZ1253" s="42">
        <f>COUNTIFS($T1253:$AX1253,"HD")/2</f>
        <v>0.5</v>
      </c>
      <c r="BA1253" s="42">
        <f>COUNTIFS($T1253:$AX1253,"DO")</f>
        <v>11</v>
      </c>
      <c r="BB1253" s="1">
        <f>COUNTIFS($T1253:$AX1253,"UPL")</f>
        <v>1</v>
      </c>
      <c r="BC1253" s="42">
        <f>COUNTIFS($T1253:$AX1253,"LWP")</f>
        <v>1</v>
      </c>
      <c r="BD1253" s="42">
        <f>SUM(COUNTIFS($T1253:$AX1253,{"PAT","MAT"}))</f>
        <v>0</v>
      </c>
      <c r="BE1253" s="42">
        <f>COUNTIFS($T1253:$AX1253,"HO")</f>
        <v>0</v>
      </c>
      <c r="BF1253" s="42">
        <f>COUNTIFS($T1253:$AX1253,"NA")</f>
        <v>0</v>
      </c>
      <c r="BG1253" s="42">
        <f>COUNTIFS($T1253:$AX1253,"PL")</f>
        <v>0</v>
      </c>
      <c r="BH1253" s="42">
        <f>COUNTIFS($T1253:$AX1253,"CL")</f>
        <v>0</v>
      </c>
      <c r="BI1253" s="42">
        <f>COUNTIFS($T1253:$AX1253,"BL")</f>
        <v>0</v>
      </c>
      <c r="BJ1253" s="42">
        <f>COUNTIFS($T1253:$AX1253,"CO")</f>
        <v>0</v>
      </c>
      <c r="BK1253" s="42">
        <f t="shared" si="117"/>
        <v>0</v>
      </c>
      <c r="BL1253" s="42">
        <f t="shared" si="118"/>
        <v>1</v>
      </c>
      <c r="BM1253" s="42">
        <f t="shared" si="119"/>
        <v>1</v>
      </c>
      <c r="BN1253" s="42">
        <f>SUM(AY1253:BJ1253)+SUM(COUNTIFS(Q1253:AX1253,{"TERM","RESIGNED"}))</f>
        <v>30.5</v>
      </c>
      <c r="BO1253" s="1" t="s">
        <v>45</v>
      </c>
      <c r="BP1253" s="42" t="s">
        <v>1018</v>
      </c>
      <c r="BQ1253" s="34"/>
    </row>
    <row r="1254" spans="1:69" x14ac:dyDescent="0.25">
      <c r="A1254" s="32">
        <f t="shared" si="120"/>
        <v>1252</v>
      </c>
      <c r="B1254" s="1" t="s">
        <v>172</v>
      </c>
      <c r="C1254" s="1">
        <v>106027</v>
      </c>
      <c r="D1254" s="27">
        <v>106027</v>
      </c>
      <c r="E1254" s="1" t="s">
        <v>946</v>
      </c>
      <c r="F1254" s="34" t="s">
        <v>1523</v>
      </c>
      <c r="G1254" s="34" t="s">
        <v>190</v>
      </c>
      <c r="H1254" s="30">
        <v>45251</v>
      </c>
      <c r="I1254" s="30" t="s">
        <v>39</v>
      </c>
      <c r="J1254" s="30" t="s">
        <v>39</v>
      </c>
      <c r="K1254" s="42">
        <f t="shared" ca="1" si="115"/>
        <v>51</v>
      </c>
      <c r="L1254" s="44" t="str">
        <f t="shared" si="116"/>
        <v>Billable</v>
      </c>
      <c r="M1254" s="34" t="s">
        <v>827</v>
      </c>
      <c r="N1254" s="1" t="s">
        <v>41</v>
      </c>
      <c r="O1254" s="1" t="s">
        <v>42</v>
      </c>
      <c r="P1254" s="1"/>
      <c r="Q1254" s="1"/>
      <c r="R1254" s="1" t="s">
        <v>43</v>
      </c>
      <c r="S1254" s="33" t="s">
        <v>252</v>
      </c>
      <c r="T1254" s="47" t="s">
        <v>965</v>
      </c>
      <c r="U1254" s="47" t="s">
        <v>20</v>
      </c>
      <c r="V1254" s="47" t="s">
        <v>20</v>
      </c>
      <c r="W1254" s="47" t="s">
        <v>965</v>
      </c>
      <c r="X1254" s="47" t="s">
        <v>965</v>
      </c>
      <c r="Y1254" s="47" t="s">
        <v>965</v>
      </c>
      <c r="Z1254" s="47" t="s">
        <v>965</v>
      </c>
      <c r="AA1254" s="47" t="s">
        <v>965</v>
      </c>
      <c r="AB1254" s="47" t="s">
        <v>20</v>
      </c>
      <c r="AC1254" s="47" t="s">
        <v>20</v>
      </c>
      <c r="AD1254" s="47" t="s">
        <v>965</v>
      </c>
      <c r="AE1254" s="47" t="s">
        <v>965</v>
      </c>
      <c r="AF1254" s="47" t="s">
        <v>965</v>
      </c>
      <c r="AG1254" s="47" t="s">
        <v>965</v>
      </c>
      <c r="AH1254" s="47" t="s">
        <v>965</v>
      </c>
      <c r="AI1254" s="47" t="s">
        <v>20</v>
      </c>
      <c r="AJ1254" s="47" t="s">
        <v>20</v>
      </c>
      <c r="AK1254" s="47" t="s">
        <v>22</v>
      </c>
      <c r="AL1254" s="47" t="s">
        <v>965</v>
      </c>
      <c r="AM1254" s="47" t="s">
        <v>22</v>
      </c>
      <c r="AN1254" s="47" t="s">
        <v>965</v>
      </c>
      <c r="AO1254" s="47" t="s">
        <v>965</v>
      </c>
      <c r="AP1254" s="47" t="s">
        <v>20</v>
      </c>
      <c r="AQ1254" s="47" t="s">
        <v>20</v>
      </c>
      <c r="AR1254" s="47" t="s">
        <v>20</v>
      </c>
      <c r="AS1254" s="47" t="s">
        <v>965</v>
      </c>
      <c r="AT1254" s="47" t="s">
        <v>965</v>
      </c>
      <c r="AU1254" s="47" t="s">
        <v>965</v>
      </c>
      <c r="AV1254" s="47" t="s">
        <v>965</v>
      </c>
      <c r="AW1254" s="47" t="s">
        <v>20</v>
      </c>
      <c r="AX1254" s="47" t="s">
        <v>20</v>
      </c>
      <c r="AY1254" s="42">
        <f>COUNTIFS($T1254:$AX1254,"P")</f>
        <v>18</v>
      </c>
      <c r="AZ1254" s="42">
        <f>COUNTIFS($T1254:$AX1254,"HD")/2</f>
        <v>0</v>
      </c>
      <c r="BA1254" s="42">
        <f>COUNTIFS($T1254:$AX1254,"DO")</f>
        <v>11</v>
      </c>
      <c r="BB1254" s="1">
        <f>COUNTIFS($T1254:$AX1254,"UPL")</f>
        <v>0</v>
      </c>
      <c r="BC1254" s="42">
        <f>COUNTIFS($T1254:$AX1254,"LWP")</f>
        <v>2</v>
      </c>
      <c r="BD1254" s="42">
        <f>SUM(COUNTIFS($T1254:$AX1254,{"PAT","MAT"}))</f>
        <v>0</v>
      </c>
      <c r="BE1254" s="42">
        <f>COUNTIFS($T1254:$AX1254,"HO")</f>
        <v>0</v>
      </c>
      <c r="BF1254" s="42">
        <f>COUNTIFS($T1254:$AX1254,"NA")</f>
        <v>0</v>
      </c>
      <c r="BG1254" s="42">
        <f>COUNTIFS($T1254:$AX1254,"PL")</f>
        <v>0</v>
      </c>
      <c r="BH1254" s="42">
        <f>COUNTIFS($T1254:$AX1254,"CL")</f>
        <v>0</v>
      </c>
      <c r="BI1254" s="42">
        <f>COUNTIFS($T1254:$AX1254,"BL")</f>
        <v>0</v>
      </c>
      <c r="BJ1254" s="42">
        <f>COUNTIFS($T1254:$AX1254,"CO")</f>
        <v>0</v>
      </c>
      <c r="BK1254" s="42">
        <f t="shared" si="117"/>
        <v>0</v>
      </c>
      <c r="BL1254" s="42">
        <f t="shared" si="118"/>
        <v>1</v>
      </c>
      <c r="BM1254" s="42">
        <f t="shared" si="119"/>
        <v>1</v>
      </c>
      <c r="BN1254" s="42">
        <f>SUM(AY1254:BJ1254)+SUM(COUNTIFS(Q1254:AX1254,{"TERM","RESIGNED"}))</f>
        <v>31</v>
      </c>
      <c r="BO1254" s="1" t="s">
        <v>45</v>
      </c>
      <c r="BP1254" s="42" t="s">
        <v>1018</v>
      </c>
      <c r="BQ1254" s="34"/>
    </row>
    <row r="1255" spans="1:69" x14ac:dyDescent="0.25">
      <c r="A1255" s="32">
        <f t="shared" si="120"/>
        <v>1253</v>
      </c>
      <c r="B1255" s="1" t="s">
        <v>172</v>
      </c>
      <c r="C1255" s="1">
        <v>106028</v>
      </c>
      <c r="D1255" s="27">
        <v>106028</v>
      </c>
      <c r="E1255" s="1" t="s">
        <v>946</v>
      </c>
      <c r="F1255" s="34" t="s">
        <v>1524</v>
      </c>
      <c r="G1255" s="34" t="s">
        <v>190</v>
      </c>
      <c r="H1255" s="30">
        <v>45251</v>
      </c>
      <c r="I1255" s="30" t="s">
        <v>39</v>
      </c>
      <c r="J1255" s="30" t="s">
        <v>39</v>
      </c>
      <c r="K1255" s="42">
        <f t="shared" ca="1" si="115"/>
        <v>51</v>
      </c>
      <c r="L1255" s="44" t="str">
        <f t="shared" si="116"/>
        <v>Billable</v>
      </c>
      <c r="M1255" s="34" t="s">
        <v>187</v>
      </c>
      <c r="N1255" s="1" t="s">
        <v>41</v>
      </c>
      <c r="O1255" s="1" t="s">
        <v>42</v>
      </c>
      <c r="P1255" s="1"/>
      <c r="Q1255" s="1"/>
      <c r="R1255" s="1" t="s">
        <v>43</v>
      </c>
      <c r="S1255" s="33" t="s">
        <v>238</v>
      </c>
      <c r="T1255" s="47" t="s">
        <v>965</v>
      </c>
      <c r="U1255" s="47" t="s">
        <v>20</v>
      </c>
      <c r="V1255" s="47" t="s">
        <v>20</v>
      </c>
      <c r="W1255" s="47" t="s">
        <v>965</v>
      </c>
      <c r="X1255" s="47" t="s">
        <v>965</v>
      </c>
      <c r="Y1255" s="47" t="s">
        <v>965</v>
      </c>
      <c r="Z1255" s="47" t="s">
        <v>965</v>
      </c>
      <c r="AA1255" s="47" t="s">
        <v>965</v>
      </c>
      <c r="AB1255" s="47" t="s">
        <v>20</v>
      </c>
      <c r="AC1255" s="47" t="s">
        <v>20</v>
      </c>
      <c r="AD1255" s="47" t="s">
        <v>965</v>
      </c>
      <c r="AE1255" s="47" t="s">
        <v>965</v>
      </c>
      <c r="AF1255" s="47" t="s">
        <v>965</v>
      </c>
      <c r="AG1255" s="47" t="s">
        <v>965</v>
      </c>
      <c r="AH1255" s="47" t="s">
        <v>965</v>
      </c>
      <c r="AI1255" s="47" t="s">
        <v>20</v>
      </c>
      <c r="AJ1255" s="47" t="s">
        <v>20</v>
      </c>
      <c r="AK1255" s="47" t="s">
        <v>966</v>
      </c>
      <c r="AL1255" s="47" t="s">
        <v>965</v>
      </c>
      <c r="AM1255" s="47" t="s">
        <v>965</v>
      </c>
      <c r="AN1255" s="47" t="s">
        <v>965</v>
      </c>
      <c r="AO1255" s="47" t="s">
        <v>965</v>
      </c>
      <c r="AP1255" s="47" t="s">
        <v>20</v>
      </c>
      <c r="AQ1255" s="47" t="s">
        <v>20</v>
      </c>
      <c r="AR1255" s="47" t="s">
        <v>20</v>
      </c>
      <c r="AS1255" s="47" t="s">
        <v>965</v>
      </c>
      <c r="AT1255" s="47" t="s">
        <v>965</v>
      </c>
      <c r="AU1255" s="47" t="s">
        <v>965</v>
      </c>
      <c r="AV1255" s="47" t="s">
        <v>965</v>
      </c>
      <c r="AW1255" s="47" t="s">
        <v>20</v>
      </c>
      <c r="AX1255" s="47" t="s">
        <v>20</v>
      </c>
      <c r="AY1255" s="42">
        <f>COUNTIFS($T1255:$AX1255,"P")</f>
        <v>19</v>
      </c>
      <c r="AZ1255" s="42">
        <f>COUNTIFS($T1255:$AX1255,"HD")/2</f>
        <v>0.5</v>
      </c>
      <c r="BA1255" s="42">
        <f>COUNTIFS($T1255:$AX1255,"DO")</f>
        <v>11</v>
      </c>
      <c r="BB1255" s="1">
        <f>COUNTIFS($T1255:$AX1255,"UPL")</f>
        <v>0</v>
      </c>
      <c r="BC1255" s="42">
        <f>COUNTIFS($T1255:$AX1255,"LWP")</f>
        <v>0</v>
      </c>
      <c r="BD1255" s="42">
        <f>SUM(COUNTIFS($T1255:$AX1255,{"PAT","MAT"}))</f>
        <v>0</v>
      </c>
      <c r="BE1255" s="42">
        <f>COUNTIFS($T1255:$AX1255,"HO")</f>
        <v>0</v>
      </c>
      <c r="BF1255" s="42">
        <f>COUNTIFS($T1255:$AX1255,"NA")</f>
        <v>0</v>
      </c>
      <c r="BG1255" s="42">
        <f>COUNTIFS($T1255:$AX1255,"PL")</f>
        <v>0</v>
      </c>
      <c r="BH1255" s="42">
        <f>COUNTIFS($T1255:$AX1255,"CL")</f>
        <v>0</v>
      </c>
      <c r="BI1255" s="42">
        <f>COUNTIFS($T1255:$AX1255,"BL")</f>
        <v>0</v>
      </c>
      <c r="BJ1255" s="42">
        <f>COUNTIFS($T1255:$AX1255,"CO")</f>
        <v>0</v>
      </c>
      <c r="BK1255" s="42">
        <f t="shared" si="117"/>
        <v>0</v>
      </c>
      <c r="BL1255" s="42">
        <f t="shared" si="118"/>
        <v>1</v>
      </c>
      <c r="BM1255" s="42">
        <f t="shared" si="119"/>
        <v>1</v>
      </c>
      <c r="BN1255" s="42">
        <f>SUM(AY1255:BJ1255)+SUM(COUNTIFS(Q1255:AX1255,{"TERM","RESIGNED"}))</f>
        <v>30.5</v>
      </c>
      <c r="BO1255" s="1" t="s">
        <v>45</v>
      </c>
      <c r="BP1255" s="42" t="s">
        <v>1018</v>
      </c>
      <c r="BQ1255" s="34"/>
    </row>
    <row r="1256" spans="1:69" x14ac:dyDescent="0.25">
      <c r="A1256" s="32">
        <f t="shared" si="120"/>
        <v>1254</v>
      </c>
      <c r="B1256" s="1" t="s">
        <v>172</v>
      </c>
      <c r="C1256" s="1">
        <v>106029</v>
      </c>
      <c r="D1256" s="27">
        <v>106029</v>
      </c>
      <c r="E1256" s="1" t="s">
        <v>945</v>
      </c>
      <c r="F1256" s="34" t="s">
        <v>1525</v>
      </c>
      <c r="G1256" s="34" t="s">
        <v>186</v>
      </c>
      <c r="H1256" s="30">
        <v>45251</v>
      </c>
      <c r="I1256" s="30" t="s">
        <v>39</v>
      </c>
      <c r="J1256" s="30" t="s">
        <v>39</v>
      </c>
      <c r="K1256" s="42">
        <f t="shared" ca="1" si="115"/>
        <v>51</v>
      </c>
      <c r="L1256" s="44" t="str">
        <f t="shared" si="116"/>
        <v>Billable</v>
      </c>
      <c r="M1256" s="34" t="s">
        <v>827</v>
      </c>
      <c r="N1256" s="1" t="s">
        <v>41</v>
      </c>
      <c r="O1256" s="1" t="s">
        <v>42</v>
      </c>
      <c r="P1256" s="1"/>
      <c r="Q1256" s="1"/>
      <c r="R1256" s="1" t="s">
        <v>43</v>
      </c>
      <c r="S1256" s="33" t="s">
        <v>252</v>
      </c>
      <c r="T1256" s="47" t="s">
        <v>965</v>
      </c>
      <c r="U1256" s="47" t="s">
        <v>20</v>
      </c>
      <c r="V1256" s="47" t="s">
        <v>20</v>
      </c>
      <c r="W1256" s="47" t="s">
        <v>965</v>
      </c>
      <c r="X1256" s="47" t="s">
        <v>965</v>
      </c>
      <c r="Y1256" s="47" t="s">
        <v>965</v>
      </c>
      <c r="Z1256" s="47" t="s">
        <v>965</v>
      </c>
      <c r="AA1256" s="47" t="s">
        <v>965</v>
      </c>
      <c r="AB1256" s="47" t="s">
        <v>20</v>
      </c>
      <c r="AC1256" s="47" t="s">
        <v>20</v>
      </c>
      <c r="AD1256" s="47" t="s">
        <v>965</v>
      </c>
      <c r="AE1256" s="47" t="s">
        <v>965</v>
      </c>
      <c r="AF1256" s="47" t="s">
        <v>965</v>
      </c>
      <c r="AG1256" s="47" t="s">
        <v>965</v>
      </c>
      <c r="AH1256" s="47" t="s">
        <v>965</v>
      </c>
      <c r="AI1256" s="47" t="s">
        <v>20</v>
      </c>
      <c r="AJ1256" s="47" t="s">
        <v>20</v>
      </c>
      <c r="AK1256" s="47" t="s">
        <v>965</v>
      </c>
      <c r="AL1256" s="47" t="s">
        <v>965</v>
      </c>
      <c r="AM1256" s="47" t="s">
        <v>965</v>
      </c>
      <c r="AN1256" s="47" t="s">
        <v>965</v>
      </c>
      <c r="AO1256" s="47" t="s">
        <v>965</v>
      </c>
      <c r="AP1256" s="47" t="s">
        <v>20</v>
      </c>
      <c r="AQ1256" s="47" t="s">
        <v>20</v>
      </c>
      <c r="AR1256" s="47" t="s">
        <v>20</v>
      </c>
      <c r="AS1256" s="47" t="s">
        <v>965</v>
      </c>
      <c r="AT1256" s="47" t="s">
        <v>965</v>
      </c>
      <c r="AU1256" s="47" t="s">
        <v>965</v>
      </c>
      <c r="AV1256" s="47" t="s">
        <v>965</v>
      </c>
      <c r="AW1256" s="47" t="s">
        <v>20</v>
      </c>
      <c r="AX1256" s="47" t="s">
        <v>20</v>
      </c>
      <c r="AY1256" s="42">
        <f>COUNTIFS($T1256:$AX1256,"P")</f>
        <v>20</v>
      </c>
      <c r="AZ1256" s="42">
        <f>COUNTIFS($T1256:$AX1256,"HD")/2</f>
        <v>0</v>
      </c>
      <c r="BA1256" s="42">
        <f>COUNTIFS($T1256:$AX1256,"DO")</f>
        <v>11</v>
      </c>
      <c r="BB1256" s="1">
        <f>COUNTIFS($T1256:$AX1256,"UPL")</f>
        <v>0</v>
      </c>
      <c r="BC1256" s="42">
        <f>COUNTIFS($T1256:$AX1256,"LWP")</f>
        <v>0</v>
      </c>
      <c r="BD1256" s="42">
        <f>SUM(COUNTIFS($T1256:$AX1256,{"PAT","MAT"}))</f>
        <v>0</v>
      </c>
      <c r="BE1256" s="42">
        <f>COUNTIFS($T1256:$AX1256,"HO")</f>
        <v>0</v>
      </c>
      <c r="BF1256" s="42">
        <f>COUNTIFS($T1256:$AX1256,"NA")</f>
        <v>0</v>
      </c>
      <c r="BG1256" s="42">
        <f>COUNTIFS($T1256:$AX1256,"PL")</f>
        <v>0</v>
      </c>
      <c r="BH1256" s="42">
        <f>COUNTIFS($T1256:$AX1256,"CL")</f>
        <v>0</v>
      </c>
      <c r="BI1256" s="42">
        <f>COUNTIFS($T1256:$AX1256,"BL")</f>
        <v>0</v>
      </c>
      <c r="BJ1256" s="42">
        <f>COUNTIFS($T1256:$AX1256,"CO")</f>
        <v>0</v>
      </c>
      <c r="BK1256" s="42">
        <f t="shared" si="117"/>
        <v>0</v>
      </c>
      <c r="BL1256" s="42">
        <f t="shared" si="118"/>
        <v>1</v>
      </c>
      <c r="BM1256" s="42">
        <f t="shared" si="119"/>
        <v>1</v>
      </c>
      <c r="BN1256" s="42">
        <f>SUM(AY1256:BJ1256)+SUM(COUNTIFS(Q1256:AX1256,{"TERM","RESIGNED"}))</f>
        <v>31</v>
      </c>
      <c r="BO1256" s="1" t="s">
        <v>45</v>
      </c>
      <c r="BP1256" s="42" t="s">
        <v>1018</v>
      </c>
      <c r="BQ1256" s="34"/>
    </row>
    <row r="1257" spans="1:69" x14ac:dyDescent="0.25">
      <c r="A1257" s="32">
        <f t="shared" si="120"/>
        <v>1255</v>
      </c>
      <c r="B1257" s="1" t="s">
        <v>172</v>
      </c>
      <c r="C1257" s="1">
        <v>106031</v>
      </c>
      <c r="D1257" s="27">
        <v>106031</v>
      </c>
      <c r="E1257" s="1" t="s">
        <v>946</v>
      </c>
      <c r="F1257" s="34" t="s">
        <v>1526</v>
      </c>
      <c r="G1257" s="34" t="s">
        <v>186</v>
      </c>
      <c r="H1257" s="30">
        <v>45251</v>
      </c>
      <c r="I1257" s="30" t="s">
        <v>39</v>
      </c>
      <c r="J1257" s="30" t="s">
        <v>39</v>
      </c>
      <c r="K1257" s="42">
        <f t="shared" ca="1" si="115"/>
        <v>51</v>
      </c>
      <c r="L1257" s="44" t="str">
        <f t="shared" si="116"/>
        <v>Billable</v>
      </c>
      <c r="M1257" s="34" t="s">
        <v>827</v>
      </c>
      <c r="N1257" s="1" t="s">
        <v>41</v>
      </c>
      <c r="O1257" s="1" t="s">
        <v>42</v>
      </c>
      <c r="P1257" s="1"/>
      <c r="Q1257" s="1"/>
      <c r="R1257" s="1" t="s">
        <v>43</v>
      </c>
      <c r="S1257" s="33" t="s">
        <v>252</v>
      </c>
      <c r="T1257" s="47" t="s">
        <v>965</v>
      </c>
      <c r="U1257" s="47" t="s">
        <v>20</v>
      </c>
      <c r="V1257" s="47" t="s">
        <v>20</v>
      </c>
      <c r="W1257" s="47" t="s">
        <v>965</v>
      </c>
      <c r="X1257" s="47" t="s">
        <v>965</v>
      </c>
      <c r="Y1257" s="47" t="s">
        <v>965</v>
      </c>
      <c r="Z1257" s="47" t="s">
        <v>965</v>
      </c>
      <c r="AA1257" s="47" t="s">
        <v>965</v>
      </c>
      <c r="AB1257" s="47" t="s">
        <v>20</v>
      </c>
      <c r="AC1257" s="47" t="s">
        <v>20</v>
      </c>
      <c r="AD1257" s="47" t="s">
        <v>965</v>
      </c>
      <c r="AE1257" s="47" t="s">
        <v>965</v>
      </c>
      <c r="AF1257" s="47" t="s">
        <v>965</v>
      </c>
      <c r="AG1257" s="47" t="s">
        <v>965</v>
      </c>
      <c r="AH1257" s="47" t="s">
        <v>965</v>
      </c>
      <c r="AI1257" s="47" t="s">
        <v>20</v>
      </c>
      <c r="AJ1257" s="47" t="s">
        <v>20</v>
      </c>
      <c r="AK1257" s="47" t="s">
        <v>965</v>
      </c>
      <c r="AL1257" s="47" t="s">
        <v>965</v>
      </c>
      <c r="AM1257" s="47" t="s">
        <v>965</v>
      </c>
      <c r="AN1257" s="47" t="s">
        <v>965</v>
      </c>
      <c r="AO1257" s="47" t="s">
        <v>965</v>
      </c>
      <c r="AP1257" s="47" t="s">
        <v>20</v>
      </c>
      <c r="AQ1257" s="47" t="s">
        <v>20</v>
      </c>
      <c r="AR1257" s="47" t="s">
        <v>20</v>
      </c>
      <c r="AS1257" s="47" t="s">
        <v>965</v>
      </c>
      <c r="AT1257" s="47" t="s">
        <v>965</v>
      </c>
      <c r="AU1257" s="47" t="s">
        <v>965</v>
      </c>
      <c r="AV1257" s="47" t="s">
        <v>965</v>
      </c>
      <c r="AW1257" s="47" t="s">
        <v>20</v>
      </c>
      <c r="AX1257" s="47" t="s">
        <v>20</v>
      </c>
      <c r="AY1257" s="42">
        <f>COUNTIFS($T1257:$AX1257,"P")</f>
        <v>20</v>
      </c>
      <c r="AZ1257" s="42">
        <f>COUNTIFS($T1257:$AX1257,"HD")/2</f>
        <v>0</v>
      </c>
      <c r="BA1257" s="42">
        <f>COUNTIFS($T1257:$AX1257,"DO")</f>
        <v>11</v>
      </c>
      <c r="BB1257" s="1">
        <f>COUNTIFS($T1257:$AX1257,"UPL")</f>
        <v>0</v>
      </c>
      <c r="BC1257" s="42">
        <f>COUNTIFS($T1257:$AX1257,"LWP")</f>
        <v>0</v>
      </c>
      <c r="BD1257" s="42">
        <f>SUM(COUNTIFS($T1257:$AX1257,{"PAT","MAT"}))</f>
        <v>0</v>
      </c>
      <c r="BE1257" s="42">
        <f>COUNTIFS($T1257:$AX1257,"HO")</f>
        <v>0</v>
      </c>
      <c r="BF1257" s="42">
        <f>COUNTIFS($T1257:$AX1257,"NA")</f>
        <v>0</v>
      </c>
      <c r="BG1257" s="42">
        <f>COUNTIFS($T1257:$AX1257,"PL")</f>
        <v>0</v>
      </c>
      <c r="BH1257" s="42">
        <f>COUNTIFS($T1257:$AX1257,"CL")</f>
        <v>0</v>
      </c>
      <c r="BI1257" s="42">
        <f>COUNTIFS($T1257:$AX1257,"BL")</f>
        <v>0</v>
      </c>
      <c r="BJ1257" s="42">
        <f>COUNTIFS($T1257:$AX1257,"CO")</f>
        <v>0</v>
      </c>
      <c r="BK1257" s="42">
        <f t="shared" si="117"/>
        <v>0</v>
      </c>
      <c r="BL1257" s="42">
        <f t="shared" si="118"/>
        <v>1</v>
      </c>
      <c r="BM1257" s="42">
        <f t="shared" si="119"/>
        <v>1</v>
      </c>
      <c r="BN1257" s="42">
        <f>SUM(AY1257:BJ1257)+SUM(COUNTIFS(Q1257:AX1257,{"TERM","RESIGNED"}))</f>
        <v>31</v>
      </c>
      <c r="BO1257" s="1" t="s">
        <v>45</v>
      </c>
      <c r="BP1257" s="42" t="s">
        <v>1018</v>
      </c>
      <c r="BQ1257" s="34"/>
    </row>
    <row r="1258" spans="1:69" x14ac:dyDescent="0.25">
      <c r="A1258" s="32">
        <f t="shared" si="120"/>
        <v>1256</v>
      </c>
      <c r="B1258" s="1" t="s">
        <v>172</v>
      </c>
      <c r="C1258" s="1">
        <v>106032</v>
      </c>
      <c r="D1258" s="27">
        <v>106032</v>
      </c>
      <c r="E1258" s="1" t="s">
        <v>946</v>
      </c>
      <c r="F1258" s="34" t="s">
        <v>1527</v>
      </c>
      <c r="G1258" s="34" t="s">
        <v>186</v>
      </c>
      <c r="H1258" s="30">
        <v>45251</v>
      </c>
      <c r="I1258" s="30" t="s">
        <v>39</v>
      </c>
      <c r="J1258" s="30" t="s">
        <v>39</v>
      </c>
      <c r="K1258" s="42">
        <f t="shared" ca="1" si="115"/>
        <v>51</v>
      </c>
      <c r="L1258" s="44" t="str">
        <f t="shared" si="116"/>
        <v>Billable</v>
      </c>
      <c r="M1258" s="34" t="s">
        <v>187</v>
      </c>
      <c r="N1258" s="1" t="s">
        <v>41</v>
      </c>
      <c r="O1258" s="1" t="s">
        <v>42</v>
      </c>
      <c r="P1258" s="1"/>
      <c r="Q1258" s="1"/>
      <c r="R1258" s="1" t="s">
        <v>43</v>
      </c>
      <c r="S1258" s="33" t="s">
        <v>431</v>
      </c>
      <c r="T1258" s="47" t="s">
        <v>965</v>
      </c>
      <c r="U1258" s="47" t="s">
        <v>20</v>
      </c>
      <c r="V1258" s="47" t="s">
        <v>20</v>
      </c>
      <c r="W1258" s="47" t="s">
        <v>965</v>
      </c>
      <c r="X1258" s="47" t="s">
        <v>965</v>
      </c>
      <c r="Y1258" s="47" t="s">
        <v>965</v>
      </c>
      <c r="Z1258" s="47" t="s">
        <v>965</v>
      </c>
      <c r="AA1258" s="47" t="s">
        <v>965</v>
      </c>
      <c r="AB1258" s="47" t="s">
        <v>20</v>
      </c>
      <c r="AC1258" s="47" t="s">
        <v>20</v>
      </c>
      <c r="AD1258" s="47" t="s">
        <v>965</v>
      </c>
      <c r="AE1258" s="47" t="s">
        <v>965</v>
      </c>
      <c r="AF1258" s="47" t="s">
        <v>965</v>
      </c>
      <c r="AG1258" s="47" t="s">
        <v>965</v>
      </c>
      <c r="AH1258" s="47" t="s">
        <v>965</v>
      </c>
      <c r="AI1258" s="47" t="s">
        <v>20</v>
      </c>
      <c r="AJ1258" s="47" t="s">
        <v>20</v>
      </c>
      <c r="AK1258" s="47" t="s">
        <v>965</v>
      </c>
      <c r="AL1258" s="47" t="s">
        <v>965</v>
      </c>
      <c r="AM1258" s="47" t="s">
        <v>965</v>
      </c>
      <c r="AN1258" s="47" t="s">
        <v>965</v>
      </c>
      <c r="AO1258" s="47" t="s">
        <v>965</v>
      </c>
      <c r="AP1258" s="47" t="s">
        <v>20</v>
      </c>
      <c r="AQ1258" s="47" t="s">
        <v>20</v>
      </c>
      <c r="AR1258" s="47" t="s">
        <v>20</v>
      </c>
      <c r="AS1258" s="47" t="s">
        <v>965</v>
      </c>
      <c r="AT1258" s="47" t="s">
        <v>965</v>
      </c>
      <c r="AU1258" s="47" t="s">
        <v>965</v>
      </c>
      <c r="AV1258" s="47" t="s">
        <v>965</v>
      </c>
      <c r="AW1258" s="47" t="s">
        <v>20</v>
      </c>
      <c r="AX1258" s="47" t="s">
        <v>20</v>
      </c>
      <c r="AY1258" s="42">
        <f>COUNTIFS($T1258:$AX1258,"P")</f>
        <v>20</v>
      </c>
      <c r="AZ1258" s="42">
        <f>COUNTIFS($T1258:$AX1258,"HD")/2</f>
        <v>0</v>
      </c>
      <c r="BA1258" s="42">
        <f>COUNTIFS($T1258:$AX1258,"DO")</f>
        <v>11</v>
      </c>
      <c r="BB1258" s="1">
        <f>COUNTIFS($T1258:$AX1258,"UPL")</f>
        <v>0</v>
      </c>
      <c r="BC1258" s="42">
        <f>COUNTIFS($T1258:$AX1258,"LWP")</f>
        <v>0</v>
      </c>
      <c r="BD1258" s="42">
        <f>SUM(COUNTIFS($T1258:$AX1258,{"PAT","MAT"}))</f>
        <v>0</v>
      </c>
      <c r="BE1258" s="42">
        <f>COUNTIFS($T1258:$AX1258,"HO")</f>
        <v>0</v>
      </c>
      <c r="BF1258" s="42">
        <f>COUNTIFS($T1258:$AX1258,"NA")</f>
        <v>0</v>
      </c>
      <c r="BG1258" s="42">
        <f>COUNTIFS($T1258:$AX1258,"PL")</f>
        <v>0</v>
      </c>
      <c r="BH1258" s="42">
        <f>COUNTIFS($T1258:$AX1258,"CL")</f>
        <v>0</v>
      </c>
      <c r="BI1258" s="42">
        <f>COUNTIFS($T1258:$AX1258,"BL")</f>
        <v>0</v>
      </c>
      <c r="BJ1258" s="42">
        <f>COUNTIFS($T1258:$AX1258,"CO")</f>
        <v>0</v>
      </c>
      <c r="BK1258" s="42">
        <f t="shared" si="117"/>
        <v>0</v>
      </c>
      <c r="BL1258" s="42">
        <f t="shared" si="118"/>
        <v>1</v>
      </c>
      <c r="BM1258" s="42">
        <f t="shared" si="119"/>
        <v>1</v>
      </c>
      <c r="BN1258" s="42">
        <f>SUM(AY1258:BJ1258)+SUM(COUNTIFS(Q1258:AX1258,{"TERM","RESIGNED"}))</f>
        <v>31</v>
      </c>
      <c r="BO1258" s="1" t="s">
        <v>45</v>
      </c>
      <c r="BP1258" s="42" t="s">
        <v>1018</v>
      </c>
      <c r="BQ1258" s="34"/>
    </row>
    <row r="1259" spans="1:69" x14ac:dyDescent="0.25">
      <c r="A1259" s="32">
        <f t="shared" si="120"/>
        <v>1257</v>
      </c>
      <c r="B1259" s="1" t="s">
        <v>172</v>
      </c>
      <c r="C1259" s="1">
        <v>106036</v>
      </c>
      <c r="D1259" s="27">
        <v>106036</v>
      </c>
      <c r="E1259" s="1" t="s">
        <v>946</v>
      </c>
      <c r="F1259" s="34" t="s">
        <v>1529</v>
      </c>
      <c r="G1259" s="34" t="s">
        <v>123</v>
      </c>
      <c r="H1259" s="30">
        <v>45251</v>
      </c>
      <c r="I1259" s="30" t="s">
        <v>39</v>
      </c>
      <c r="J1259" s="30" t="s">
        <v>39</v>
      </c>
      <c r="K1259" s="42">
        <f t="shared" ca="1" si="115"/>
        <v>51</v>
      </c>
      <c r="L1259" s="44" t="str">
        <f t="shared" si="116"/>
        <v>Billable</v>
      </c>
      <c r="M1259" s="34" t="s">
        <v>827</v>
      </c>
      <c r="N1259" s="1" t="s">
        <v>41</v>
      </c>
      <c r="O1259" s="1" t="s">
        <v>42</v>
      </c>
      <c r="P1259" s="1"/>
      <c r="Q1259" s="1"/>
      <c r="R1259" s="1" t="s">
        <v>43</v>
      </c>
      <c r="S1259" s="33" t="s">
        <v>247</v>
      </c>
      <c r="T1259" s="47" t="s">
        <v>965</v>
      </c>
      <c r="U1259" s="47" t="s">
        <v>20</v>
      </c>
      <c r="V1259" s="47" t="s">
        <v>20</v>
      </c>
      <c r="W1259" s="47" t="s">
        <v>965</v>
      </c>
      <c r="X1259" s="47" t="s">
        <v>965</v>
      </c>
      <c r="Y1259" s="47" t="s">
        <v>965</v>
      </c>
      <c r="Z1259" s="47" t="s">
        <v>965</v>
      </c>
      <c r="AA1259" s="47" t="s">
        <v>22</v>
      </c>
      <c r="AB1259" s="47" t="s">
        <v>20</v>
      </c>
      <c r="AC1259" s="47" t="s">
        <v>20</v>
      </c>
      <c r="AD1259" s="47" t="s">
        <v>965</v>
      </c>
      <c r="AE1259" s="47" t="s">
        <v>965</v>
      </c>
      <c r="AF1259" s="47" t="s">
        <v>965</v>
      </c>
      <c r="AG1259" s="47" t="s">
        <v>965</v>
      </c>
      <c r="AH1259" s="47" t="s">
        <v>966</v>
      </c>
      <c r="AI1259" s="47" t="s">
        <v>20</v>
      </c>
      <c r="AJ1259" s="47" t="s">
        <v>20</v>
      </c>
      <c r="AK1259" s="47" t="s">
        <v>965</v>
      </c>
      <c r="AL1259" s="47" t="s">
        <v>965</v>
      </c>
      <c r="AM1259" s="47" t="s">
        <v>965</v>
      </c>
      <c r="AN1259" s="47" t="s">
        <v>965</v>
      </c>
      <c r="AO1259" s="47" t="s">
        <v>965</v>
      </c>
      <c r="AP1259" s="47" t="s">
        <v>20</v>
      </c>
      <c r="AQ1259" s="47" t="s">
        <v>20</v>
      </c>
      <c r="AR1259" s="47" t="s">
        <v>20</v>
      </c>
      <c r="AS1259" s="47" t="s">
        <v>965</v>
      </c>
      <c r="AT1259" s="47" t="s">
        <v>965</v>
      </c>
      <c r="AU1259" s="47" t="s">
        <v>965</v>
      </c>
      <c r="AV1259" s="47" t="s">
        <v>965</v>
      </c>
      <c r="AW1259" s="47" t="s">
        <v>20</v>
      </c>
      <c r="AX1259" s="47" t="s">
        <v>20</v>
      </c>
      <c r="AY1259" s="42">
        <f>COUNTIFS($T1259:$AX1259,"P")</f>
        <v>18</v>
      </c>
      <c r="AZ1259" s="42">
        <f>COUNTIFS($T1259:$AX1259,"HD")/2</f>
        <v>0.5</v>
      </c>
      <c r="BA1259" s="42">
        <f>COUNTIFS($T1259:$AX1259,"DO")</f>
        <v>11</v>
      </c>
      <c r="BB1259" s="1">
        <f>COUNTIFS($T1259:$AX1259,"UPL")</f>
        <v>0</v>
      </c>
      <c r="BC1259" s="42">
        <f>COUNTIFS($T1259:$AX1259,"LWP")</f>
        <v>1</v>
      </c>
      <c r="BD1259" s="42">
        <f>SUM(COUNTIFS($T1259:$AX1259,{"PAT","MAT"}))</f>
        <v>0</v>
      </c>
      <c r="BE1259" s="42">
        <f>COUNTIFS($T1259:$AX1259,"HO")</f>
        <v>0</v>
      </c>
      <c r="BF1259" s="42">
        <f>COUNTIFS($T1259:$AX1259,"NA")</f>
        <v>0</v>
      </c>
      <c r="BG1259" s="42">
        <f>COUNTIFS($T1259:$AX1259,"PL")</f>
        <v>0</v>
      </c>
      <c r="BH1259" s="42">
        <f>COUNTIFS($T1259:$AX1259,"CL")</f>
        <v>0</v>
      </c>
      <c r="BI1259" s="42">
        <f>COUNTIFS($T1259:$AX1259,"BL")</f>
        <v>0</v>
      </c>
      <c r="BJ1259" s="42">
        <f>COUNTIFS($T1259:$AX1259,"CO")</f>
        <v>0</v>
      </c>
      <c r="BK1259" s="42">
        <f t="shared" si="117"/>
        <v>0</v>
      </c>
      <c r="BL1259" s="42">
        <f t="shared" si="118"/>
        <v>1</v>
      </c>
      <c r="BM1259" s="42">
        <f t="shared" si="119"/>
        <v>1</v>
      </c>
      <c r="BN1259" s="42">
        <f>SUM(AY1259:BJ1259)+SUM(COUNTIFS(Q1259:AX1259,{"TERM","RESIGNED"}))</f>
        <v>30.5</v>
      </c>
      <c r="BO1259" s="1" t="s">
        <v>45</v>
      </c>
      <c r="BP1259" s="42" t="s">
        <v>1018</v>
      </c>
      <c r="BQ1259" s="34"/>
    </row>
    <row r="1260" spans="1:69" x14ac:dyDescent="0.25">
      <c r="A1260" s="32">
        <f t="shared" si="120"/>
        <v>1258</v>
      </c>
      <c r="B1260" s="1" t="s">
        <v>172</v>
      </c>
      <c r="C1260" s="1">
        <v>106037</v>
      </c>
      <c r="D1260" s="27">
        <v>106037</v>
      </c>
      <c r="E1260" s="1" t="s">
        <v>946</v>
      </c>
      <c r="F1260" s="34" t="s">
        <v>1530</v>
      </c>
      <c r="G1260" s="34" t="s">
        <v>123</v>
      </c>
      <c r="H1260" s="30">
        <v>45251</v>
      </c>
      <c r="I1260" s="30" t="s">
        <v>39</v>
      </c>
      <c r="J1260" s="30" t="s">
        <v>39</v>
      </c>
      <c r="K1260" s="42">
        <f t="shared" ca="1" si="115"/>
        <v>51</v>
      </c>
      <c r="L1260" s="44" t="str">
        <f t="shared" si="116"/>
        <v>Billable</v>
      </c>
      <c r="M1260" s="34" t="s">
        <v>124</v>
      </c>
      <c r="N1260" s="1" t="s">
        <v>41</v>
      </c>
      <c r="O1260" s="1" t="s">
        <v>42</v>
      </c>
      <c r="P1260" s="1"/>
      <c r="Q1260" s="1"/>
      <c r="R1260" s="1" t="s">
        <v>43</v>
      </c>
      <c r="S1260" s="33" t="s">
        <v>253</v>
      </c>
      <c r="T1260" s="47" t="s">
        <v>965</v>
      </c>
      <c r="U1260" s="47" t="s">
        <v>20</v>
      </c>
      <c r="V1260" s="47" t="s">
        <v>20</v>
      </c>
      <c r="W1260" s="47" t="s">
        <v>965</v>
      </c>
      <c r="X1260" s="47" t="s">
        <v>965</v>
      </c>
      <c r="Y1260" s="47" t="s">
        <v>965</v>
      </c>
      <c r="Z1260" s="47" t="s">
        <v>965</v>
      </c>
      <c r="AA1260" s="47" t="s">
        <v>965</v>
      </c>
      <c r="AB1260" s="47" t="s">
        <v>20</v>
      </c>
      <c r="AC1260" s="47" t="s">
        <v>20</v>
      </c>
      <c r="AD1260" s="47" t="s">
        <v>965</v>
      </c>
      <c r="AE1260" s="47" t="s">
        <v>965</v>
      </c>
      <c r="AF1260" s="47" t="s">
        <v>965</v>
      </c>
      <c r="AG1260" s="47" t="s">
        <v>22</v>
      </c>
      <c r="AH1260" s="47" t="s">
        <v>965</v>
      </c>
      <c r="AI1260" s="47" t="s">
        <v>20</v>
      </c>
      <c r="AJ1260" s="47" t="s">
        <v>20</v>
      </c>
      <c r="AK1260" s="47" t="s">
        <v>965</v>
      </c>
      <c r="AL1260" s="47" t="s">
        <v>965</v>
      </c>
      <c r="AM1260" s="47" t="s">
        <v>22</v>
      </c>
      <c r="AN1260" s="47" t="s">
        <v>966</v>
      </c>
      <c r="AO1260" s="47" t="s">
        <v>965</v>
      </c>
      <c r="AP1260" s="47" t="s">
        <v>20</v>
      </c>
      <c r="AQ1260" s="47" t="s">
        <v>20</v>
      </c>
      <c r="AR1260" s="47" t="s">
        <v>20</v>
      </c>
      <c r="AS1260" s="47" t="s">
        <v>965</v>
      </c>
      <c r="AT1260" s="47" t="s">
        <v>965</v>
      </c>
      <c r="AU1260" s="47" t="s">
        <v>965</v>
      </c>
      <c r="AV1260" s="47" t="s">
        <v>965</v>
      </c>
      <c r="AW1260" s="47" t="s">
        <v>20</v>
      </c>
      <c r="AX1260" s="47" t="s">
        <v>20</v>
      </c>
      <c r="AY1260" s="42">
        <f>COUNTIFS($T1260:$AX1260,"P")</f>
        <v>17</v>
      </c>
      <c r="AZ1260" s="42">
        <f>COUNTIFS($T1260:$AX1260,"HD")/2</f>
        <v>0.5</v>
      </c>
      <c r="BA1260" s="42">
        <f>COUNTIFS($T1260:$AX1260,"DO")</f>
        <v>11</v>
      </c>
      <c r="BB1260" s="1">
        <f>COUNTIFS($T1260:$AX1260,"UPL")</f>
        <v>0</v>
      </c>
      <c r="BC1260" s="42">
        <f>COUNTIFS($T1260:$AX1260,"LWP")</f>
        <v>2</v>
      </c>
      <c r="BD1260" s="42">
        <f>SUM(COUNTIFS($T1260:$AX1260,{"PAT","MAT"}))</f>
        <v>0</v>
      </c>
      <c r="BE1260" s="42">
        <f>COUNTIFS($T1260:$AX1260,"HO")</f>
        <v>0</v>
      </c>
      <c r="BF1260" s="42">
        <f>COUNTIFS($T1260:$AX1260,"NA")</f>
        <v>0</v>
      </c>
      <c r="BG1260" s="42">
        <f>COUNTIFS($T1260:$AX1260,"PL")</f>
        <v>0</v>
      </c>
      <c r="BH1260" s="42">
        <f>COUNTIFS($T1260:$AX1260,"CL")</f>
        <v>0</v>
      </c>
      <c r="BI1260" s="42">
        <f>COUNTIFS($T1260:$AX1260,"BL")</f>
        <v>0</v>
      </c>
      <c r="BJ1260" s="42">
        <f>COUNTIFS($T1260:$AX1260,"CO")</f>
        <v>0</v>
      </c>
      <c r="BK1260" s="42">
        <f t="shared" si="117"/>
        <v>0</v>
      </c>
      <c r="BL1260" s="42">
        <f t="shared" si="118"/>
        <v>1</v>
      </c>
      <c r="BM1260" s="42">
        <f t="shared" si="119"/>
        <v>1</v>
      </c>
      <c r="BN1260" s="42">
        <f>SUM(AY1260:BJ1260)+SUM(COUNTIFS(Q1260:AX1260,{"TERM","RESIGNED"}))</f>
        <v>30.5</v>
      </c>
      <c r="BO1260" s="1" t="s">
        <v>45</v>
      </c>
      <c r="BP1260" s="42" t="s">
        <v>1018</v>
      </c>
      <c r="BQ1260" s="34"/>
    </row>
    <row r="1261" spans="1:69" x14ac:dyDescent="0.25">
      <c r="A1261" s="32">
        <f t="shared" si="120"/>
        <v>1259</v>
      </c>
      <c r="B1261" s="1" t="s">
        <v>172</v>
      </c>
      <c r="C1261" s="1">
        <v>106040</v>
      </c>
      <c r="D1261" s="27">
        <v>106040</v>
      </c>
      <c r="E1261" s="1" t="s">
        <v>946</v>
      </c>
      <c r="F1261" s="34" t="s">
        <v>1531</v>
      </c>
      <c r="G1261" s="34" t="s">
        <v>123</v>
      </c>
      <c r="H1261" s="30">
        <v>45251</v>
      </c>
      <c r="I1261" s="30" t="s">
        <v>39</v>
      </c>
      <c r="J1261" s="30" t="s">
        <v>39</v>
      </c>
      <c r="K1261" s="42">
        <f t="shared" ca="1" si="115"/>
        <v>51</v>
      </c>
      <c r="L1261" s="44" t="str">
        <f t="shared" si="116"/>
        <v>Billable</v>
      </c>
      <c r="M1261" s="34" t="s">
        <v>124</v>
      </c>
      <c r="N1261" s="1" t="s">
        <v>41</v>
      </c>
      <c r="O1261" s="1" t="s">
        <v>42</v>
      </c>
      <c r="P1261" s="1"/>
      <c r="Q1261" s="1"/>
      <c r="R1261" s="1" t="s">
        <v>43</v>
      </c>
      <c r="S1261" s="33" t="s">
        <v>253</v>
      </c>
      <c r="T1261" s="47" t="s">
        <v>965</v>
      </c>
      <c r="U1261" s="47" t="s">
        <v>20</v>
      </c>
      <c r="V1261" s="47" t="s">
        <v>20</v>
      </c>
      <c r="W1261" s="47" t="s">
        <v>965</v>
      </c>
      <c r="X1261" s="47" t="s">
        <v>965</v>
      </c>
      <c r="Y1261" s="47" t="s">
        <v>965</v>
      </c>
      <c r="Z1261" s="47" t="s">
        <v>965</v>
      </c>
      <c r="AA1261" s="47" t="s">
        <v>965</v>
      </c>
      <c r="AB1261" s="47" t="s">
        <v>20</v>
      </c>
      <c r="AC1261" s="47" t="s">
        <v>20</v>
      </c>
      <c r="AD1261" s="47" t="s">
        <v>965</v>
      </c>
      <c r="AE1261" s="47" t="s">
        <v>965</v>
      </c>
      <c r="AF1261" s="47" t="s">
        <v>965</v>
      </c>
      <c r="AG1261" s="47" t="s">
        <v>965</v>
      </c>
      <c r="AH1261" s="47" t="s">
        <v>965</v>
      </c>
      <c r="AI1261" s="47" t="s">
        <v>20</v>
      </c>
      <c r="AJ1261" s="47" t="s">
        <v>20</v>
      </c>
      <c r="AK1261" s="47" t="s">
        <v>965</v>
      </c>
      <c r="AL1261" s="47" t="s">
        <v>965</v>
      </c>
      <c r="AM1261" s="47" t="s">
        <v>965</v>
      </c>
      <c r="AN1261" s="47" t="s">
        <v>965</v>
      </c>
      <c r="AO1261" s="47" t="s">
        <v>965</v>
      </c>
      <c r="AP1261" s="47" t="s">
        <v>20</v>
      </c>
      <c r="AQ1261" s="47" t="s">
        <v>20</v>
      </c>
      <c r="AR1261" s="47" t="s">
        <v>20</v>
      </c>
      <c r="AS1261" s="47" t="s">
        <v>965</v>
      </c>
      <c r="AT1261" s="47" t="s">
        <v>965</v>
      </c>
      <c r="AU1261" s="47" t="s">
        <v>965</v>
      </c>
      <c r="AV1261" s="47" t="s">
        <v>965</v>
      </c>
      <c r="AW1261" s="47" t="s">
        <v>20</v>
      </c>
      <c r="AX1261" s="47" t="s">
        <v>20</v>
      </c>
      <c r="AY1261" s="42">
        <f>COUNTIFS($T1261:$AX1261,"P")</f>
        <v>20</v>
      </c>
      <c r="AZ1261" s="42">
        <f>COUNTIFS($T1261:$AX1261,"HD")/2</f>
        <v>0</v>
      </c>
      <c r="BA1261" s="42">
        <f>COUNTIFS($T1261:$AX1261,"DO")</f>
        <v>11</v>
      </c>
      <c r="BB1261" s="1">
        <f>COUNTIFS($T1261:$AX1261,"UPL")</f>
        <v>0</v>
      </c>
      <c r="BC1261" s="42">
        <f>COUNTIFS($T1261:$AX1261,"LWP")</f>
        <v>0</v>
      </c>
      <c r="BD1261" s="42">
        <f>SUM(COUNTIFS($T1261:$AX1261,{"PAT","MAT"}))</f>
        <v>0</v>
      </c>
      <c r="BE1261" s="42">
        <f>COUNTIFS($T1261:$AX1261,"HO")</f>
        <v>0</v>
      </c>
      <c r="BF1261" s="42">
        <f>COUNTIFS($T1261:$AX1261,"NA")</f>
        <v>0</v>
      </c>
      <c r="BG1261" s="42">
        <f>COUNTIFS($T1261:$AX1261,"PL")</f>
        <v>0</v>
      </c>
      <c r="BH1261" s="42">
        <f>COUNTIFS($T1261:$AX1261,"CL")</f>
        <v>0</v>
      </c>
      <c r="BI1261" s="42">
        <f>COUNTIFS($T1261:$AX1261,"BL")</f>
        <v>0</v>
      </c>
      <c r="BJ1261" s="42">
        <f>COUNTIFS($T1261:$AX1261,"CO")</f>
        <v>0</v>
      </c>
      <c r="BK1261" s="42">
        <f t="shared" si="117"/>
        <v>0</v>
      </c>
      <c r="BL1261" s="42">
        <f t="shared" si="118"/>
        <v>1</v>
      </c>
      <c r="BM1261" s="42">
        <f t="shared" si="119"/>
        <v>1</v>
      </c>
      <c r="BN1261" s="42">
        <f>SUM(AY1261:BJ1261)+SUM(COUNTIFS(Q1261:AX1261,{"TERM","RESIGNED"}))</f>
        <v>31</v>
      </c>
      <c r="BO1261" s="1" t="s">
        <v>45</v>
      </c>
      <c r="BP1261" s="42" t="s">
        <v>1018</v>
      </c>
      <c r="BQ1261" s="34"/>
    </row>
    <row r="1262" spans="1:69" x14ac:dyDescent="0.25">
      <c r="A1262" s="32">
        <f t="shared" si="120"/>
        <v>1260</v>
      </c>
      <c r="B1262" s="1" t="s">
        <v>172</v>
      </c>
      <c r="C1262" s="1">
        <v>106041</v>
      </c>
      <c r="D1262" s="27">
        <v>106041</v>
      </c>
      <c r="E1262" s="1" t="s">
        <v>946</v>
      </c>
      <c r="F1262" s="34" t="s">
        <v>1532</v>
      </c>
      <c r="G1262" s="34" t="s">
        <v>123</v>
      </c>
      <c r="H1262" s="30">
        <v>45251</v>
      </c>
      <c r="I1262" s="30" t="s">
        <v>39</v>
      </c>
      <c r="J1262" s="30" t="s">
        <v>39</v>
      </c>
      <c r="K1262" s="42">
        <f t="shared" ca="1" si="115"/>
        <v>51</v>
      </c>
      <c r="L1262" s="44" t="str">
        <f t="shared" si="116"/>
        <v>Billable</v>
      </c>
      <c r="M1262" s="34" t="s">
        <v>124</v>
      </c>
      <c r="N1262" s="1" t="s">
        <v>41</v>
      </c>
      <c r="O1262" s="1" t="s">
        <v>42</v>
      </c>
      <c r="P1262" s="1"/>
      <c r="Q1262" s="1"/>
      <c r="R1262" s="1" t="s">
        <v>43</v>
      </c>
      <c r="S1262" s="33" t="s">
        <v>247</v>
      </c>
      <c r="T1262" s="47" t="s">
        <v>965</v>
      </c>
      <c r="U1262" s="47" t="s">
        <v>20</v>
      </c>
      <c r="V1262" s="47" t="s">
        <v>20</v>
      </c>
      <c r="W1262" s="47" t="s">
        <v>965</v>
      </c>
      <c r="X1262" s="47" t="s">
        <v>965</v>
      </c>
      <c r="Y1262" s="47" t="s">
        <v>965</v>
      </c>
      <c r="Z1262" s="47" t="s">
        <v>965</v>
      </c>
      <c r="AA1262" s="47" t="s">
        <v>965</v>
      </c>
      <c r="AB1262" s="47" t="s">
        <v>20</v>
      </c>
      <c r="AC1262" s="47" t="s">
        <v>20</v>
      </c>
      <c r="AD1262" s="47" t="s">
        <v>965</v>
      </c>
      <c r="AE1262" s="47" t="s">
        <v>22</v>
      </c>
      <c r="AF1262" s="47" t="s">
        <v>22</v>
      </c>
      <c r="AG1262" s="47" t="s">
        <v>965</v>
      </c>
      <c r="AH1262" s="47" t="s">
        <v>965</v>
      </c>
      <c r="AI1262" s="47" t="s">
        <v>20</v>
      </c>
      <c r="AJ1262" s="47" t="s">
        <v>20</v>
      </c>
      <c r="AK1262" s="47" t="s">
        <v>965</v>
      </c>
      <c r="AL1262" s="47" t="s">
        <v>965</v>
      </c>
      <c r="AM1262" s="47" t="s">
        <v>965</v>
      </c>
      <c r="AN1262" s="47" t="s">
        <v>965</v>
      </c>
      <c r="AO1262" s="47" t="s">
        <v>965</v>
      </c>
      <c r="AP1262" s="47" t="s">
        <v>20</v>
      </c>
      <c r="AQ1262" s="47" t="s">
        <v>20</v>
      </c>
      <c r="AR1262" s="47" t="s">
        <v>20</v>
      </c>
      <c r="AS1262" s="47" t="s">
        <v>965</v>
      </c>
      <c r="AT1262" s="47" t="s">
        <v>965</v>
      </c>
      <c r="AU1262" s="47" t="s">
        <v>965</v>
      </c>
      <c r="AV1262" s="47" t="s">
        <v>965</v>
      </c>
      <c r="AW1262" s="47" t="s">
        <v>20</v>
      </c>
      <c r="AX1262" s="47" t="s">
        <v>20</v>
      </c>
      <c r="AY1262" s="42">
        <f>COUNTIFS($T1262:$AX1262,"P")</f>
        <v>18</v>
      </c>
      <c r="AZ1262" s="42">
        <f>COUNTIFS($T1262:$AX1262,"HD")/2</f>
        <v>0</v>
      </c>
      <c r="BA1262" s="42">
        <f>COUNTIFS($T1262:$AX1262,"DO")</f>
        <v>11</v>
      </c>
      <c r="BB1262" s="1">
        <f>COUNTIFS($T1262:$AX1262,"UPL")</f>
        <v>0</v>
      </c>
      <c r="BC1262" s="42">
        <f>COUNTIFS($T1262:$AX1262,"LWP")</f>
        <v>2</v>
      </c>
      <c r="BD1262" s="42">
        <f>SUM(COUNTIFS($T1262:$AX1262,{"PAT","MAT"}))</f>
        <v>0</v>
      </c>
      <c r="BE1262" s="42">
        <f>COUNTIFS($T1262:$AX1262,"HO")</f>
        <v>0</v>
      </c>
      <c r="BF1262" s="42">
        <f>COUNTIFS($T1262:$AX1262,"NA")</f>
        <v>0</v>
      </c>
      <c r="BG1262" s="42">
        <f>COUNTIFS($T1262:$AX1262,"PL")</f>
        <v>0</v>
      </c>
      <c r="BH1262" s="42">
        <f>COUNTIFS($T1262:$AX1262,"CL")</f>
        <v>0</v>
      </c>
      <c r="BI1262" s="42">
        <f>COUNTIFS($T1262:$AX1262,"BL")</f>
        <v>0</v>
      </c>
      <c r="BJ1262" s="42">
        <f>COUNTIFS($T1262:$AX1262,"CO")</f>
        <v>0</v>
      </c>
      <c r="BK1262" s="42">
        <f t="shared" si="117"/>
        <v>0</v>
      </c>
      <c r="BL1262" s="42">
        <f t="shared" si="118"/>
        <v>1</v>
      </c>
      <c r="BM1262" s="42">
        <f t="shared" si="119"/>
        <v>1</v>
      </c>
      <c r="BN1262" s="42">
        <f>SUM(AY1262:BJ1262)+SUM(COUNTIFS(Q1262:AX1262,{"TERM","RESIGNED"}))</f>
        <v>31</v>
      </c>
      <c r="BO1262" s="1" t="s">
        <v>45</v>
      </c>
      <c r="BP1262" s="42" t="s">
        <v>1018</v>
      </c>
      <c r="BQ1262" s="34"/>
    </row>
    <row r="1263" spans="1:69" x14ac:dyDescent="0.25">
      <c r="A1263" s="32">
        <f t="shared" si="120"/>
        <v>1261</v>
      </c>
      <c r="B1263" s="1" t="s">
        <v>172</v>
      </c>
      <c r="C1263" s="1">
        <v>106043</v>
      </c>
      <c r="D1263" s="27">
        <v>106043</v>
      </c>
      <c r="E1263" s="1" t="s">
        <v>946</v>
      </c>
      <c r="F1263" s="34" t="s">
        <v>1534</v>
      </c>
      <c r="G1263" s="34" t="s">
        <v>162</v>
      </c>
      <c r="H1263" s="30">
        <v>45251</v>
      </c>
      <c r="I1263" s="30" t="s">
        <v>39</v>
      </c>
      <c r="J1263" s="30" t="s">
        <v>39</v>
      </c>
      <c r="K1263" s="42">
        <f t="shared" ca="1" si="115"/>
        <v>51</v>
      </c>
      <c r="L1263" s="44" t="str">
        <f t="shared" si="116"/>
        <v>Billable</v>
      </c>
      <c r="M1263" s="34" t="s">
        <v>124</v>
      </c>
      <c r="N1263" s="1" t="s">
        <v>41</v>
      </c>
      <c r="O1263" s="1" t="s">
        <v>42</v>
      </c>
      <c r="P1263" s="1"/>
      <c r="Q1263" s="1"/>
      <c r="R1263" s="1" t="s">
        <v>43</v>
      </c>
      <c r="S1263" s="33" t="s">
        <v>165</v>
      </c>
      <c r="T1263" s="47" t="s">
        <v>965</v>
      </c>
      <c r="U1263" s="47" t="s">
        <v>20</v>
      </c>
      <c r="V1263" s="47" t="s">
        <v>20</v>
      </c>
      <c r="W1263" s="47" t="s">
        <v>965</v>
      </c>
      <c r="X1263" s="47" t="s">
        <v>965</v>
      </c>
      <c r="Y1263" s="47" t="s">
        <v>965</v>
      </c>
      <c r="Z1263" s="47" t="s">
        <v>970</v>
      </c>
      <c r="AA1263" s="47" t="s">
        <v>965</v>
      </c>
      <c r="AB1263" s="47" t="s">
        <v>20</v>
      </c>
      <c r="AC1263" s="47" t="s">
        <v>20</v>
      </c>
      <c r="AD1263" s="47" t="s">
        <v>965</v>
      </c>
      <c r="AE1263" s="47" t="s">
        <v>965</v>
      </c>
      <c r="AF1263" s="47" t="s">
        <v>965</v>
      </c>
      <c r="AG1263" s="47" t="s">
        <v>965</v>
      </c>
      <c r="AH1263" s="47" t="s">
        <v>965</v>
      </c>
      <c r="AI1263" s="47" t="s">
        <v>20</v>
      </c>
      <c r="AJ1263" s="47" t="s">
        <v>20</v>
      </c>
      <c r="AK1263" s="47" t="s">
        <v>965</v>
      </c>
      <c r="AL1263" s="47" t="s">
        <v>965</v>
      </c>
      <c r="AM1263" s="47" t="s">
        <v>965</v>
      </c>
      <c r="AN1263" s="47" t="s">
        <v>965</v>
      </c>
      <c r="AO1263" s="47" t="s">
        <v>965</v>
      </c>
      <c r="AP1263" s="47" t="s">
        <v>20</v>
      </c>
      <c r="AQ1263" s="47" t="s">
        <v>20</v>
      </c>
      <c r="AR1263" s="47" t="s">
        <v>20</v>
      </c>
      <c r="AS1263" s="47" t="s">
        <v>965</v>
      </c>
      <c r="AT1263" s="47" t="s">
        <v>965</v>
      </c>
      <c r="AU1263" s="47" t="s">
        <v>965</v>
      </c>
      <c r="AV1263" s="47" t="s">
        <v>965</v>
      </c>
      <c r="AW1263" s="47" t="s">
        <v>20</v>
      </c>
      <c r="AX1263" s="47" t="s">
        <v>20</v>
      </c>
      <c r="AY1263" s="42">
        <f>COUNTIFS($T1263:$AX1263,"P")</f>
        <v>19</v>
      </c>
      <c r="AZ1263" s="42">
        <f>COUNTIFS($T1263:$AX1263,"HD")/2</f>
        <v>0</v>
      </c>
      <c r="BA1263" s="42">
        <f>COUNTIFS($T1263:$AX1263,"DO")</f>
        <v>11</v>
      </c>
      <c r="BB1263" s="1">
        <f>COUNTIFS($T1263:$AX1263,"UPL")</f>
        <v>0</v>
      </c>
      <c r="BC1263" s="42">
        <f>COUNTIFS($T1263:$AX1263,"LWP")</f>
        <v>0</v>
      </c>
      <c r="BD1263" s="42">
        <f>SUM(COUNTIFS($T1263:$AX1263,{"PAT","MAT"}))</f>
        <v>0</v>
      </c>
      <c r="BE1263" s="42">
        <f>COUNTIFS($T1263:$AX1263,"HO")</f>
        <v>0</v>
      </c>
      <c r="BF1263" s="42">
        <f>COUNTIFS($T1263:$AX1263,"NA")</f>
        <v>0</v>
      </c>
      <c r="BG1263" s="42">
        <f>COUNTIFS($T1263:$AX1263,"PL")</f>
        <v>0</v>
      </c>
      <c r="BH1263" s="42">
        <f>COUNTIFS($T1263:$AX1263,"CL")</f>
        <v>0</v>
      </c>
      <c r="BI1263" s="42">
        <f>COUNTIFS($T1263:$AX1263,"BL")</f>
        <v>1</v>
      </c>
      <c r="BJ1263" s="42">
        <f>COUNTIFS($T1263:$AX1263,"CO")</f>
        <v>0</v>
      </c>
      <c r="BK1263" s="42">
        <f t="shared" si="117"/>
        <v>1</v>
      </c>
      <c r="BL1263" s="42">
        <f t="shared" si="118"/>
        <v>1</v>
      </c>
      <c r="BM1263" s="42">
        <f t="shared" si="119"/>
        <v>1</v>
      </c>
      <c r="BN1263" s="42">
        <f>SUM(AY1263:BJ1263)+SUM(COUNTIFS(Q1263:AX1263,{"TERM","RESIGNED"}))</f>
        <v>31</v>
      </c>
      <c r="BO1263" s="1" t="s">
        <v>45</v>
      </c>
      <c r="BP1263" s="42" t="s">
        <v>1020</v>
      </c>
      <c r="BQ1263" s="34"/>
    </row>
    <row r="1264" spans="1:69" x14ac:dyDescent="0.25">
      <c r="A1264" s="32">
        <f t="shared" si="120"/>
        <v>1262</v>
      </c>
      <c r="B1264" s="1" t="s">
        <v>172</v>
      </c>
      <c r="C1264" s="1">
        <v>106044</v>
      </c>
      <c r="D1264" s="27">
        <v>106044</v>
      </c>
      <c r="E1264" s="1" t="s">
        <v>945</v>
      </c>
      <c r="F1264" s="34" t="s">
        <v>1535</v>
      </c>
      <c r="G1264" s="34" t="s">
        <v>162</v>
      </c>
      <c r="H1264" s="30">
        <v>45251</v>
      </c>
      <c r="I1264" s="30" t="s">
        <v>39</v>
      </c>
      <c r="J1264" s="30" t="s">
        <v>39</v>
      </c>
      <c r="K1264" s="42">
        <f t="shared" ca="1" si="115"/>
        <v>51</v>
      </c>
      <c r="L1264" s="44" t="str">
        <f t="shared" si="116"/>
        <v>Billable</v>
      </c>
      <c r="M1264" s="34" t="s">
        <v>124</v>
      </c>
      <c r="N1264" s="1" t="s">
        <v>41</v>
      </c>
      <c r="O1264" s="1" t="s">
        <v>42</v>
      </c>
      <c r="P1264" s="1"/>
      <c r="Q1264" s="1"/>
      <c r="R1264" s="1" t="s">
        <v>43</v>
      </c>
      <c r="S1264" s="33" t="s">
        <v>165</v>
      </c>
      <c r="T1264" s="47" t="s">
        <v>965</v>
      </c>
      <c r="U1264" s="47" t="s">
        <v>20</v>
      </c>
      <c r="V1264" s="47" t="s">
        <v>20</v>
      </c>
      <c r="W1264" s="47" t="s">
        <v>965</v>
      </c>
      <c r="X1264" s="47" t="s">
        <v>965</v>
      </c>
      <c r="Y1264" s="47" t="s">
        <v>965</v>
      </c>
      <c r="Z1264" s="47" t="s">
        <v>965</v>
      </c>
      <c r="AA1264" s="47" t="s">
        <v>965</v>
      </c>
      <c r="AB1264" s="47" t="s">
        <v>20</v>
      </c>
      <c r="AC1264" s="47" t="s">
        <v>20</v>
      </c>
      <c r="AD1264" s="47" t="s">
        <v>965</v>
      </c>
      <c r="AE1264" s="47" t="s">
        <v>965</v>
      </c>
      <c r="AF1264" s="47" t="s">
        <v>965</v>
      </c>
      <c r="AG1264" s="47" t="s">
        <v>965</v>
      </c>
      <c r="AH1264" s="47" t="s">
        <v>965</v>
      </c>
      <c r="AI1264" s="47" t="s">
        <v>20</v>
      </c>
      <c r="AJ1264" s="47" t="s">
        <v>20</v>
      </c>
      <c r="AK1264" s="47" t="s">
        <v>965</v>
      </c>
      <c r="AL1264" s="47" t="s">
        <v>965</v>
      </c>
      <c r="AM1264" s="47" t="s">
        <v>965</v>
      </c>
      <c r="AN1264" s="47" t="s">
        <v>966</v>
      </c>
      <c r="AO1264" s="47" t="s">
        <v>965</v>
      </c>
      <c r="AP1264" s="47" t="s">
        <v>20</v>
      </c>
      <c r="AQ1264" s="47" t="s">
        <v>20</v>
      </c>
      <c r="AR1264" s="47" t="s">
        <v>20</v>
      </c>
      <c r="AS1264" s="47" t="s">
        <v>965</v>
      </c>
      <c r="AT1264" s="47" t="s">
        <v>965</v>
      </c>
      <c r="AU1264" s="47" t="s">
        <v>965</v>
      </c>
      <c r="AV1264" s="47" t="s">
        <v>965</v>
      </c>
      <c r="AW1264" s="47" t="s">
        <v>20</v>
      </c>
      <c r="AX1264" s="47" t="s">
        <v>20</v>
      </c>
      <c r="AY1264" s="42">
        <f>COUNTIFS($T1264:$AX1264,"P")</f>
        <v>19</v>
      </c>
      <c r="AZ1264" s="42">
        <f>COUNTIFS($T1264:$AX1264,"HD")/2</f>
        <v>0.5</v>
      </c>
      <c r="BA1264" s="42">
        <f>COUNTIFS($T1264:$AX1264,"DO")</f>
        <v>11</v>
      </c>
      <c r="BB1264" s="1">
        <f>COUNTIFS($T1264:$AX1264,"UPL")</f>
        <v>0</v>
      </c>
      <c r="BC1264" s="42">
        <f>COUNTIFS($T1264:$AX1264,"LWP")</f>
        <v>0</v>
      </c>
      <c r="BD1264" s="42">
        <f>SUM(COUNTIFS($T1264:$AX1264,{"PAT","MAT"}))</f>
        <v>0</v>
      </c>
      <c r="BE1264" s="42">
        <f>COUNTIFS($T1264:$AX1264,"HO")</f>
        <v>0</v>
      </c>
      <c r="BF1264" s="42">
        <f>COUNTIFS($T1264:$AX1264,"NA")</f>
        <v>0</v>
      </c>
      <c r="BG1264" s="42">
        <f>COUNTIFS($T1264:$AX1264,"PL")</f>
        <v>0</v>
      </c>
      <c r="BH1264" s="42">
        <f>COUNTIFS($T1264:$AX1264,"CL")</f>
        <v>0</v>
      </c>
      <c r="BI1264" s="42">
        <f>COUNTIFS($T1264:$AX1264,"BL")</f>
        <v>0</v>
      </c>
      <c r="BJ1264" s="42">
        <f>COUNTIFS($T1264:$AX1264,"CO")</f>
        <v>0</v>
      </c>
      <c r="BK1264" s="42">
        <f t="shared" si="117"/>
        <v>0</v>
      </c>
      <c r="BL1264" s="42">
        <f t="shared" si="118"/>
        <v>1</v>
      </c>
      <c r="BM1264" s="42">
        <f t="shared" si="119"/>
        <v>1</v>
      </c>
      <c r="BN1264" s="42">
        <f>SUM(AY1264:BJ1264)+SUM(COUNTIFS(Q1264:AX1264,{"TERM","RESIGNED"}))</f>
        <v>30.5</v>
      </c>
      <c r="BO1264" s="1" t="s">
        <v>45</v>
      </c>
      <c r="BP1264" s="42" t="s">
        <v>1020</v>
      </c>
      <c r="BQ1264" s="34"/>
    </row>
    <row r="1265" spans="1:69" x14ac:dyDescent="0.25">
      <c r="A1265" s="32">
        <f t="shared" si="120"/>
        <v>1263</v>
      </c>
      <c r="B1265" s="1" t="s">
        <v>172</v>
      </c>
      <c r="C1265" s="1">
        <v>106045</v>
      </c>
      <c r="D1265" s="27">
        <v>106045</v>
      </c>
      <c r="E1265" s="1" t="s">
        <v>945</v>
      </c>
      <c r="F1265" s="34" t="s">
        <v>1536</v>
      </c>
      <c r="G1265" s="34" t="s">
        <v>162</v>
      </c>
      <c r="H1265" s="30">
        <v>45251</v>
      </c>
      <c r="I1265" s="30" t="s">
        <v>39</v>
      </c>
      <c r="J1265" s="30" t="s">
        <v>39</v>
      </c>
      <c r="K1265" s="42">
        <f t="shared" ca="1" si="115"/>
        <v>51</v>
      </c>
      <c r="L1265" s="44" t="str">
        <f t="shared" si="116"/>
        <v>Billable</v>
      </c>
      <c r="M1265" s="34" t="s">
        <v>124</v>
      </c>
      <c r="N1265" s="1" t="s">
        <v>41</v>
      </c>
      <c r="O1265" s="1" t="s">
        <v>42</v>
      </c>
      <c r="P1265" s="1"/>
      <c r="Q1265" s="1"/>
      <c r="R1265" s="1" t="s">
        <v>43</v>
      </c>
      <c r="S1265" s="33" t="s">
        <v>163</v>
      </c>
      <c r="T1265" s="47" t="s">
        <v>965</v>
      </c>
      <c r="U1265" s="47" t="s">
        <v>20</v>
      </c>
      <c r="V1265" s="47" t="s">
        <v>20</v>
      </c>
      <c r="W1265" s="47" t="s">
        <v>965</v>
      </c>
      <c r="X1265" s="47" t="s">
        <v>965</v>
      </c>
      <c r="Y1265" s="47" t="s">
        <v>965</v>
      </c>
      <c r="Z1265" s="47" t="s">
        <v>965</v>
      </c>
      <c r="AA1265" s="47" t="s">
        <v>965</v>
      </c>
      <c r="AB1265" s="47" t="s">
        <v>20</v>
      </c>
      <c r="AC1265" s="47" t="s">
        <v>20</v>
      </c>
      <c r="AD1265" s="47" t="s">
        <v>965</v>
      </c>
      <c r="AE1265" s="47" t="s">
        <v>965</v>
      </c>
      <c r="AF1265" s="47" t="s">
        <v>965</v>
      </c>
      <c r="AG1265" s="47" t="s">
        <v>965</v>
      </c>
      <c r="AH1265" s="47" t="s">
        <v>965</v>
      </c>
      <c r="AI1265" s="47" t="s">
        <v>20</v>
      </c>
      <c r="AJ1265" s="47" t="s">
        <v>20</v>
      </c>
      <c r="AK1265" s="47" t="s">
        <v>965</v>
      </c>
      <c r="AL1265" s="47" t="s">
        <v>965</v>
      </c>
      <c r="AM1265" s="47" t="s">
        <v>965</v>
      </c>
      <c r="AN1265" s="47" t="s">
        <v>965</v>
      </c>
      <c r="AO1265" s="47" t="s">
        <v>965</v>
      </c>
      <c r="AP1265" s="47" t="s">
        <v>20</v>
      </c>
      <c r="AQ1265" s="47" t="s">
        <v>20</v>
      </c>
      <c r="AR1265" s="47" t="s">
        <v>20</v>
      </c>
      <c r="AS1265" s="47" t="s">
        <v>965</v>
      </c>
      <c r="AT1265" s="47" t="s">
        <v>965</v>
      </c>
      <c r="AU1265" s="47" t="s">
        <v>965</v>
      </c>
      <c r="AV1265" s="47" t="s">
        <v>965</v>
      </c>
      <c r="AW1265" s="47" t="s">
        <v>20</v>
      </c>
      <c r="AX1265" s="47" t="s">
        <v>20</v>
      </c>
      <c r="AY1265" s="42">
        <f>COUNTIFS($T1265:$AX1265,"P")</f>
        <v>20</v>
      </c>
      <c r="AZ1265" s="42">
        <f>COUNTIFS($T1265:$AX1265,"HD")/2</f>
        <v>0</v>
      </c>
      <c r="BA1265" s="42">
        <f>COUNTIFS($T1265:$AX1265,"DO")</f>
        <v>11</v>
      </c>
      <c r="BB1265" s="1">
        <f>COUNTIFS($T1265:$AX1265,"UPL")</f>
        <v>0</v>
      </c>
      <c r="BC1265" s="42">
        <f>COUNTIFS($T1265:$AX1265,"LWP")</f>
        <v>0</v>
      </c>
      <c r="BD1265" s="42">
        <f>SUM(COUNTIFS($T1265:$AX1265,{"PAT","MAT"}))</f>
        <v>0</v>
      </c>
      <c r="BE1265" s="42">
        <f>COUNTIFS($T1265:$AX1265,"HO")</f>
        <v>0</v>
      </c>
      <c r="BF1265" s="42">
        <f>COUNTIFS($T1265:$AX1265,"NA")</f>
        <v>0</v>
      </c>
      <c r="BG1265" s="42">
        <f>COUNTIFS($T1265:$AX1265,"PL")</f>
        <v>0</v>
      </c>
      <c r="BH1265" s="42">
        <f>COUNTIFS($T1265:$AX1265,"CL")</f>
        <v>0</v>
      </c>
      <c r="BI1265" s="42">
        <f>COUNTIFS($T1265:$AX1265,"BL")</f>
        <v>0</v>
      </c>
      <c r="BJ1265" s="42">
        <f>COUNTIFS($T1265:$AX1265,"CO")</f>
        <v>0</v>
      </c>
      <c r="BK1265" s="42">
        <f t="shared" si="117"/>
        <v>0</v>
      </c>
      <c r="BL1265" s="42">
        <f t="shared" si="118"/>
        <v>1</v>
      </c>
      <c r="BM1265" s="42">
        <f t="shared" si="119"/>
        <v>1</v>
      </c>
      <c r="BN1265" s="42">
        <f>SUM(AY1265:BJ1265)+SUM(COUNTIFS(Q1265:AX1265,{"TERM","RESIGNED"}))</f>
        <v>31</v>
      </c>
      <c r="BO1265" s="1" t="s">
        <v>45</v>
      </c>
      <c r="BP1265" s="42" t="s">
        <v>1020</v>
      </c>
      <c r="BQ1265" s="34"/>
    </row>
    <row r="1266" spans="1:69" x14ac:dyDescent="0.25">
      <c r="A1266" s="32">
        <f t="shared" si="120"/>
        <v>1264</v>
      </c>
      <c r="B1266" s="1" t="s">
        <v>172</v>
      </c>
      <c r="C1266" s="1">
        <v>106046</v>
      </c>
      <c r="D1266" s="27">
        <v>106046</v>
      </c>
      <c r="E1266" s="1" t="s">
        <v>945</v>
      </c>
      <c r="F1266" s="34" t="s">
        <v>1537</v>
      </c>
      <c r="G1266" s="34" t="s">
        <v>162</v>
      </c>
      <c r="H1266" s="30">
        <v>45251</v>
      </c>
      <c r="I1266" s="30" t="s">
        <v>39</v>
      </c>
      <c r="J1266" s="30" t="s">
        <v>39</v>
      </c>
      <c r="K1266" s="42">
        <f t="shared" ca="1" si="115"/>
        <v>51</v>
      </c>
      <c r="L1266" s="44" t="str">
        <f t="shared" si="116"/>
        <v>Billable</v>
      </c>
      <c r="M1266" s="34" t="s">
        <v>124</v>
      </c>
      <c r="N1266" s="1" t="s">
        <v>41</v>
      </c>
      <c r="O1266" s="1" t="s">
        <v>42</v>
      </c>
      <c r="P1266" s="1"/>
      <c r="Q1266" s="1"/>
      <c r="R1266" s="1" t="s">
        <v>43</v>
      </c>
      <c r="S1266" s="33" t="s">
        <v>163</v>
      </c>
      <c r="T1266" s="47" t="s">
        <v>965</v>
      </c>
      <c r="U1266" s="47" t="s">
        <v>20</v>
      </c>
      <c r="V1266" s="47" t="s">
        <v>20</v>
      </c>
      <c r="W1266" s="47" t="s">
        <v>965</v>
      </c>
      <c r="X1266" s="47" t="s">
        <v>965</v>
      </c>
      <c r="Y1266" s="47" t="s">
        <v>965</v>
      </c>
      <c r="Z1266" s="47" t="s">
        <v>965</v>
      </c>
      <c r="AA1266" s="47" t="s">
        <v>965</v>
      </c>
      <c r="AB1266" s="47" t="s">
        <v>20</v>
      </c>
      <c r="AC1266" s="47" t="s">
        <v>20</v>
      </c>
      <c r="AD1266" s="47" t="s">
        <v>965</v>
      </c>
      <c r="AE1266" s="47" t="s">
        <v>965</v>
      </c>
      <c r="AF1266" s="47" t="s">
        <v>965</v>
      </c>
      <c r="AG1266" s="47" t="s">
        <v>965</v>
      </c>
      <c r="AH1266" s="47" t="s">
        <v>965</v>
      </c>
      <c r="AI1266" s="47" t="s">
        <v>20</v>
      </c>
      <c r="AJ1266" s="47" t="s">
        <v>20</v>
      </c>
      <c r="AK1266" s="47" t="s">
        <v>965</v>
      </c>
      <c r="AL1266" s="47" t="s">
        <v>965</v>
      </c>
      <c r="AM1266" s="47" t="s">
        <v>965</v>
      </c>
      <c r="AN1266" s="47" t="s">
        <v>965</v>
      </c>
      <c r="AO1266" s="47" t="s">
        <v>965</v>
      </c>
      <c r="AP1266" s="47" t="s">
        <v>20</v>
      </c>
      <c r="AQ1266" s="47" t="s">
        <v>20</v>
      </c>
      <c r="AR1266" s="47" t="s">
        <v>20</v>
      </c>
      <c r="AS1266" s="47" t="s">
        <v>965</v>
      </c>
      <c r="AT1266" s="47" t="s">
        <v>965</v>
      </c>
      <c r="AU1266" s="47" t="s">
        <v>965</v>
      </c>
      <c r="AV1266" s="47" t="s">
        <v>965</v>
      </c>
      <c r="AW1266" s="47" t="s">
        <v>20</v>
      </c>
      <c r="AX1266" s="47" t="s">
        <v>20</v>
      </c>
      <c r="AY1266" s="42">
        <f>COUNTIFS($T1266:$AX1266,"P")</f>
        <v>20</v>
      </c>
      <c r="AZ1266" s="42">
        <f>COUNTIFS($T1266:$AX1266,"HD")/2</f>
        <v>0</v>
      </c>
      <c r="BA1266" s="42">
        <f>COUNTIFS($T1266:$AX1266,"DO")</f>
        <v>11</v>
      </c>
      <c r="BB1266" s="1">
        <f>COUNTIFS($T1266:$AX1266,"UPL")</f>
        <v>0</v>
      </c>
      <c r="BC1266" s="42">
        <f>COUNTIFS($T1266:$AX1266,"LWP")</f>
        <v>0</v>
      </c>
      <c r="BD1266" s="42">
        <f>SUM(COUNTIFS($T1266:$AX1266,{"PAT","MAT"}))</f>
        <v>0</v>
      </c>
      <c r="BE1266" s="42">
        <f>COUNTIFS($T1266:$AX1266,"HO")</f>
        <v>0</v>
      </c>
      <c r="BF1266" s="42">
        <f>COUNTIFS($T1266:$AX1266,"NA")</f>
        <v>0</v>
      </c>
      <c r="BG1266" s="42">
        <f>COUNTIFS($T1266:$AX1266,"PL")</f>
        <v>0</v>
      </c>
      <c r="BH1266" s="42">
        <f>COUNTIFS($T1266:$AX1266,"CL")</f>
        <v>0</v>
      </c>
      <c r="BI1266" s="42">
        <f>COUNTIFS($T1266:$AX1266,"BL")</f>
        <v>0</v>
      </c>
      <c r="BJ1266" s="42">
        <f>COUNTIFS($T1266:$AX1266,"CO")</f>
        <v>0</v>
      </c>
      <c r="BK1266" s="42">
        <f t="shared" si="117"/>
        <v>0</v>
      </c>
      <c r="BL1266" s="42">
        <f t="shared" si="118"/>
        <v>1</v>
      </c>
      <c r="BM1266" s="42">
        <f t="shared" si="119"/>
        <v>1</v>
      </c>
      <c r="BN1266" s="42">
        <f>SUM(AY1266:BJ1266)+SUM(COUNTIFS(Q1266:AX1266,{"TERM","RESIGNED"}))</f>
        <v>31</v>
      </c>
      <c r="BO1266" s="1" t="s">
        <v>45</v>
      </c>
      <c r="BP1266" s="42" t="s">
        <v>1020</v>
      </c>
      <c r="BQ1266" s="34"/>
    </row>
    <row r="1267" spans="1:69" x14ac:dyDescent="0.25">
      <c r="A1267" s="32">
        <f t="shared" si="120"/>
        <v>1265</v>
      </c>
      <c r="B1267" s="1" t="s">
        <v>172</v>
      </c>
      <c r="C1267" s="1">
        <v>106047</v>
      </c>
      <c r="D1267" s="27">
        <v>106047</v>
      </c>
      <c r="E1267" s="1" t="s">
        <v>945</v>
      </c>
      <c r="F1267" s="34" t="s">
        <v>1538</v>
      </c>
      <c r="G1267" s="34" t="s">
        <v>162</v>
      </c>
      <c r="H1267" s="30">
        <v>45251</v>
      </c>
      <c r="I1267" s="30" t="s">
        <v>39</v>
      </c>
      <c r="J1267" s="30" t="s">
        <v>39</v>
      </c>
      <c r="K1267" s="42">
        <f t="shared" ca="1" si="115"/>
        <v>51</v>
      </c>
      <c r="L1267" s="44" t="str">
        <f t="shared" si="116"/>
        <v>Billable</v>
      </c>
      <c r="M1267" s="34" t="s">
        <v>124</v>
      </c>
      <c r="N1267" s="1" t="s">
        <v>41</v>
      </c>
      <c r="O1267" s="1" t="s">
        <v>42</v>
      </c>
      <c r="P1267" s="1"/>
      <c r="Q1267" s="1"/>
      <c r="R1267" s="1" t="s">
        <v>43</v>
      </c>
      <c r="S1267" s="33" t="s">
        <v>163</v>
      </c>
      <c r="T1267" s="47" t="s">
        <v>965</v>
      </c>
      <c r="U1267" s="47" t="s">
        <v>20</v>
      </c>
      <c r="V1267" s="47" t="s">
        <v>20</v>
      </c>
      <c r="W1267" s="47" t="s">
        <v>965</v>
      </c>
      <c r="X1267" s="47" t="s">
        <v>965</v>
      </c>
      <c r="Y1267" s="47" t="s">
        <v>965</v>
      </c>
      <c r="Z1267" s="47" t="s">
        <v>965</v>
      </c>
      <c r="AA1267" s="47" t="s">
        <v>965</v>
      </c>
      <c r="AB1267" s="47" t="s">
        <v>20</v>
      </c>
      <c r="AC1267" s="47" t="s">
        <v>20</v>
      </c>
      <c r="AD1267" s="47" t="s">
        <v>965</v>
      </c>
      <c r="AE1267" s="47" t="s">
        <v>965</v>
      </c>
      <c r="AF1267" s="47" t="s">
        <v>965</v>
      </c>
      <c r="AG1267" s="47" t="s">
        <v>965</v>
      </c>
      <c r="AH1267" s="47" t="s">
        <v>965</v>
      </c>
      <c r="AI1267" s="47" t="s">
        <v>20</v>
      </c>
      <c r="AJ1267" s="47" t="s">
        <v>20</v>
      </c>
      <c r="AK1267" s="47" t="s">
        <v>965</v>
      </c>
      <c r="AL1267" s="47" t="s">
        <v>965</v>
      </c>
      <c r="AM1267" s="47" t="s">
        <v>965</v>
      </c>
      <c r="AN1267" s="47" t="s">
        <v>965</v>
      </c>
      <c r="AO1267" s="47" t="s">
        <v>965</v>
      </c>
      <c r="AP1267" s="47" t="s">
        <v>20</v>
      </c>
      <c r="AQ1267" s="47" t="s">
        <v>20</v>
      </c>
      <c r="AR1267" s="47" t="s">
        <v>20</v>
      </c>
      <c r="AS1267" s="47" t="s">
        <v>965</v>
      </c>
      <c r="AT1267" s="47" t="s">
        <v>965</v>
      </c>
      <c r="AU1267" s="47" t="s">
        <v>965</v>
      </c>
      <c r="AV1267" s="47" t="s">
        <v>965</v>
      </c>
      <c r="AW1267" s="47" t="s">
        <v>20</v>
      </c>
      <c r="AX1267" s="47" t="s">
        <v>20</v>
      </c>
      <c r="AY1267" s="42">
        <f>COUNTIFS($T1267:$AX1267,"P")</f>
        <v>20</v>
      </c>
      <c r="AZ1267" s="42">
        <f>COUNTIFS($T1267:$AX1267,"HD")/2</f>
        <v>0</v>
      </c>
      <c r="BA1267" s="42">
        <f>COUNTIFS($T1267:$AX1267,"DO")</f>
        <v>11</v>
      </c>
      <c r="BB1267" s="1">
        <f>COUNTIFS($T1267:$AX1267,"UPL")</f>
        <v>0</v>
      </c>
      <c r="BC1267" s="42">
        <f>COUNTIFS($T1267:$AX1267,"LWP")</f>
        <v>0</v>
      </c>
      <c r="BD1267" s="42">
        <f>SUM(COUNTIFS($T1267:$AX1267,{"PAT","MAT"}))</f>
        <v>0</v>
      </c>
      <c r="BE1267" s="42">
        <f>COUNTIFS($T1267:$AX1267,"HO")</f>
        <v>0</v>
      </c>
      <c r="BF1267" s="42">
        <f>COUNTIFS($T1267:$AX1267,"NA")</f>
        <v>0</v>
      </c>
      <c r="BG1267" s="42">
        <f>COUNTIFS($T1267:$AX1267,"PL")</f>
        <v>0</v>
      </c>
      <c r="BH1267" s="42">
        <f>COUNTIFS($T1267:$AX1267,"CL")</f>
        <v>0</v>
      </c>
      <c r="BI1267" s="42">
        <f>COUNTIFS($T1267:$AX1267,"BL")</f>
        <v>0</v>
      </c>
      <c r="BJ1267" s="42">
        <f>COUNTIFS($T1267:$AX1267,"CO")</f>
        <v>0</v>
      </c>
      <c r="BK1267" s="42">
        <f t="shared" si="117"/>
        <v>0</v>
      </c>
      <c r="BL1267" s="42">
        <f t="shared" si="118"/>
        <v>1</v>
      </c>
      <c r="BM1267" s="42">
        <f t="shared" si="119"/>
        <v>1</v>
      </c>
      <c r="BN1267" s="42">
        <f>SUM(AY1267:BJ1267)+SUM(COUNTIFS(Q1267:AX1267,{"TERM","RESIGNED"}))</f>
        <v>31</v>
      </c>
      <c r="BO1267" s="1" t="s">
        <v>45</v>
      </c>
      <c r="BP1267" s="42" t="s">
        <v>1020</v>
      </c>
      <c r="BQ1267" s="34"/>
    </row>
    <row r="1268" spans="1:69" x14ac:dyDescent="0.25">
      <c r="A1268" s="32">
        <f t="shared" si="120"/>
        <v>1266</v>
      </c>
      <c r="B1268" s="1" t="s">
        <v>172</v>
      </c>
      <c r="C1268" s="1">
        <v>106048</v>
      </c>
      <c r="D1268" s="48">
        <v>106048</v>
      </c>
      <c r="E1268" s="1" t="s">
        <v>946</v>
      </c>
      <c r="F1268" s="34" t="s">
        <v>1539</v>
      </c>
      <c r="G1268" s="34" t="s">
        <v>190</v>
      </c>
      <c r="H1268" s="30">
        <v>45251</v>
      </c>
      <c r="I1268" s="30" t="s">
        <v>39</v>
      </c>
      <c r="J1268" s="30" t="s">
        <v>39</v>
      </c>
      <c r="K1268" s="42">
        <f t="shared" ca="1" si="115"/>
        <v>51</v>
      </c>
      <c r="L1268" s="44" t="str">
        <f t="shared" si="116"/>
        <v>Billable</v>
      </c>
      <c r="M1268" s="34" t="s">
        <v>187</v>
      </c>
      <c r="N1268" s="1" t="s">
        <v>41</v>
      </c>
      <c r="O1268" s="1" t="s">
        <v>42</v>
      </c>
      <c r="P1268" s="1"/>
      <c r="Q1268" s="1"/>
      <c r="R1268" s="1" t="s">
        <v>43</v>
      </c>
      <c r="S1268" s="33" t="s">
        <v>431</v>
      </c>
      <c r="T1268" s="47" t="s">
        <v>965</v>
      </c>
      <c r="U1268" s="47" t="s">
        <v>20</v>
      </c>
      <c r="V1268" s="47" t="s">
        <v>20</v>
      </c>
      <c r="W1268" s="47" t="s">
        <v>965</v>
      </c>
      <c r="X1268" s="47" t="s">
        <v>965</v>
      </c>
      <c r="Y1268" s="47" t="s">
        <v>965</v>
      </c>
      <c r="Z1268" s="47" t="s">
        <v>965</v>
      </c>
      <c r="AA1268" s="47" t="s">
        <v>965</v>
      </c>
      <c r="AB1268" s="47" t="s">
        <v>20</v>
      </c>
      <c r="AC1268" s="47" t="s">
        <v>20</v>
      </c>
      <c r="AD1268" s="47" t="s">
        <v>965</v>
      </c>
      <c r="AE1268" s="47" t="s">
        <v>965</v>
      </c>
      <c r="AF1268" s="47" t="s">
        <v>965</v>
      </c>
      <c r="AG1268" s="47" t="s">
        <v>965</v>
      </c>
      <c r="AH1268" s="47" t="s">
        <v>965</v>
      </c>
      <c r="AI1268" s="47" t="s">
        <v>20</v>
      </c>
      <c r="AJ1268" s="47" t="s">
        <v>20</v>
      </c>
      <c r="AK1268" s="47" t="s">
        <v>965</v>
      </c>
      <c r="AL1268" s="47" t="s">
        <v>965</v>
      </c>
      <c r="AM1268" s="47" t="s">
        <v>965</v>
      </c>
      <c r="AN1268" s="47" t="s">
        <v>965</v>
      </c>
      <c r="AO1268" s="47" t="s">
        <v>965</v>
      </c>
      <c r="AP1268" s="47" t="s">
        <v>20</v>
      </c>
      <c r="AQ1268" s="47" t="s">
        <v>20</v>
      </c>
      <c r="AR1268" s="47" t="s">
        <v>20</v>
      </c>
      <c r="AS1268" s="47" t="s">
        <v>965</v>
      </c>
      <c r="AT1268" s="47" t="s">
        <v>965</v>
      </c>
      <c r="AU1268" s="47" t="s">
        <v>965</v>
      </c>
      <c r="AV1268" s="47" t="s">
        <v>22</v>
      </c>
      <c r="AW1268" s="47" t="s">
        <v>20</v>
      </c>
      <c r="AX1268" s="47" t="s">
        <v>20</v>
      </c>
      <c r="AY1268" s="42">
        <f>COUNTIFS($T1268:$AX1268,"P")</f>
        <v>19</v>
      </c>
      <c r="AZ1268" s="42">
        <f>COUNTIFS($T1268:$AX1268,"HD")/2</f>
        <v>0</v>
      </c>
      <c r="BA1268" s="42">
        <f>COUNTIFS($T1268:$AX1268,"DO")</f>
        <v>11</v>
      </c>
      <c r="BB1268" s="1">
        <f>COUNTIFS($T1268:$AX1268,"UPL")</f>
        <v>0</v>
      </c>
      <c r="BC1268" s="42">
        <f>COUNTIFS($T1268:$AX1268,"LWP")</f>
        <v>1</v>
      </c>
      <c r="BD1268" s="42">
        <f>SUM(COUNTIFS($T1268:$AX1268,{"PAT","MAT"}))</f>
        <v>0</v>
      </c>
      <c r="BE1268" s="42">
        <f>COUNTIFS($T1268:$AX1268,"HO")</f>
        <v>0</v>
      </c>
      <c r="BF1268" s="42">
        <f>COUNTIFS($T1268:$AX1268,"NA")</f>
        <v>0</v>
      </c>
      <c r="BG1268" s="42">
        <f>COUNTIFS($T1268:$AX1268,"PL")</f>
        <v>0</v>
      </c>
      <c r="BH1268" s="42">
        <f>COUNTIFS($T1268:$AX1268,"CL")</f>
        <v>0</v>
      </c>
      <c r="BI1268" s="42">
        <f>COUNTIFS($T1268:$AX1268,"BL")</f>
        <v>0</v>
      </c>
      <c r="BJ1268" s="42">
        <f>COUNTIFS($T1268:$AX1268,"CO")</f>
        <v>0</v>
      </c>
      <c r="BK1268" s="42">
        <f t="shared" si="117"/>
        <v>0</v>
      </c>
      <c r="BL1268" s="42">
        <f t="shared" si="118"/>
        <v>1</v>
      </c>
      <c r="BM1268" s="42">
        <f t="shared" si="119"/>
        <v>1</v>
      </c>
      <c r="BN1268" s="42">
        <f>SUM(AY1268:BJ1268)+SUM(COUNTIFS(Q1268:AX1268,{"TERM","RESIGNED"}))</f>
        <v>31</v>
      </c>
      <c r="BO1268" s="1" t="s">
        <v>45</v>
      </c>
      <c r="BP1268" s="42" t="s">
        <v>1018</v>
      </c>
      <c r="BQ1268" s="34"/>
    </row>
    <row r="1269" spans="1:69" x14ac:dyDescent="0.25">
      <c r="A1269" s="32">
        <f t="shared" si="120"/>
        <v>1267</v>
      </c>
      <c r="B1269" s="1" t="s">
        <v>172</v>
      </c>
      <c r="C1269" s="1">
        <v>106050</v>
      </c>
      <c r="D1269" s="1">
        <v>106050</v>
      </c>
      <c r="E1269" s="1" t="s">
        <v>945</v>
      </c>
      <c r="F1269" s="34" t="s">
        <v>1657</v>
      </c>
      <c r="G1269" s="34" t="s">
        <v>190</v>
      </c>
      <c r="H1269" s="30">
        <v>45254</v>
      </c>
      <c r="I1269" s="30" t="s">
        <v>39</v>
      </c>
      <c r="J1269" s="30" t="s">
        <v>39</v>
      </c>
      <c r="K1269" s="42">
        <f t="shared" ca="1" si="115"/>
        <v>48</v>
      </c>
      <c r="L1269" s="44" t="str">
        <f t="shared" si="116"/>
        <v>Billable</v>
      </c>
      <c r="M1269" s="34" t="s">
        <v>827</v>
      </c>
      <c r="N1269" s="1" t="s">
        <v>41</v>
      </c>
      <c r="O1269" s="1" t="s">
        <v>42</v>
      </c>
      <c r="P1269" s="1"/>
      <c r="Q1269" s="1"/>
      <c r="R1269" s="1" t="s">
        <v>43</v>
      </c>
      <c r="S1269" s="33" t="s">
        <v>252</v>
      </c>
      <c r="T1269" s="47" t="s">
        <v>965</v>
      </c>
      <c r="U1269" s="47" t="s">
        <v>20</v>
      </c>
      <c r="V1269" s="47" t="s">
        <v>20</v>
      </c>
      <c r="W1269" s="47" t="s">
        <v>965</v>
      </c>
      <c r="X1269" s="47" t="s">
        <v>965</v>
      </c>
      <c r="Y1269" s="47" t="s">
        <v>965</v>
      </c>
      <c r="Z1269" s="47" t="s">
        <v>965</v>
      </c>
      <c r="AA1269" s="47" t="s">
        <v>965</v>
      </c>
      <c r="AB1269" s="47" t="s">
        <v>20</v>
      </c>
      <c r="AC1269" s="47" t="s">
        <v>20</v>
      </c>
      <c r="AD1269" s="47" t="s">
        <v>965</v>
      </c>
      <c r="AE1269" s="47" t="s">
        <v>965</v>
      </c>
      <c r="AF1269" s="47" t="s">
        <v>965</v>
      </c>
      <c r="AG1269" s="47" t="s">
        <v>965</v>
      </c>
      <c r="AH1269" s="47" t="s">
        <v>965</v>
      </c>
      <c r="AI1269" s="47" t="s">
        <v>20</v>
      </c>
      <c r="AJ1269" s="47" t="s">
        <v>20</v>
      </c>
      <c r="AK1269" s="47" t="s">
        <v>22</v>
      </c>
      <c r="AL1269" s="47" t="s">
        <v>965</v>
      </c>
      <c r="AM1269" s="47" t="s">
        <v>965</v>
      </c>
      <c r="AN1269" s="47" t="s">
        <v>965</v>
      </c>
      <c r="AO1269" s="47" t="s">
        <v>965</v>
      </c>
      <c r="AP1269" s="47" t="s">
        <v>20</v>
      </c>
      <c r="AQ1269" s="47" t="s">
        <v>20</v>
      </c>
      <c r="AR1269" s="47" t="s">
        <v>20</v>
      </c>
      <c r="AS1269" s="47" t="s">
        <v>965</v>
      </c>
      <c r="AT1269" s="47" t="s">
        <v>22</v>
      </c>
      <c r="AU1269" s="47" t="s">
        <v>965</v>
      </c>
      <c r="AV1269" s="47" t="s">
        <v>966</v>
      </c>
      <c r="AW1269" s="47" t="s">
        <v>20</v>
      </c>
      <c r="AX1269" s="47" t="s">
        <v>20</v>
      </c>
      <c r="AY1269" s="42">
        <f>COUNTIFS($T1269:$AX1269,"P")</f>
        <v>17</v>
      </c>
      <c r="AZ1269" s="42">
        <f>COUNTIFS($T1269:$AX1269,"HD")/2</f>
        <v>0.5</v>
      </c>
      <c r="BA1269" s="42">
        <f>COUNTIFS($T1269:$AX1269,"DO")</f>
        <v>11</v>
      </c>
      <c r="BB1269" s="1">
        <f>COUNTIFS($T1269:$AX1269,"UPL")</f>
        <v>0</v>
      </c>
      <c r="BC1269" s="42">
        <f>COUNTIFS($T1269:$AX1269,"LWP")</f>
        <v>2</v>
      </c>
      <c r="BD1269" s="42">
        <f>SUM(COUNTIFS($T1269:$AX1269,{"PAT","MAT"}))</f>
        <v>0</v>
      </c>
      <c r="BE1269" s="42">
        <f>COUNTIFS($T1269:$AX1269,"HO")</f>
        <v>0</v>
      </c>
      <c r="BF1269" s="42">
        <f>COUNTIFS($T1269:$AX1269,"NA")</f>
        <v>0</v>
      </c>
      <c r="BG1269" s="42">
        <f>COUNTIFS($T1269:$AX1269,"PL")</f>
        <v>0</v>
      </c>
      <c r="BH1269" s="42">
        <f>COUNTIFS($T1269:$AX1269,"CL")</f>
        <v>0</v>
      </c>
      <c r="BI1269" s="42">
        <f>COUNTIFS($T1269:$AX1269,"BL")</f>
        <v>0</v>
      </c>
      <c r="BJ1269" s="42">
        <f>COUNTIFS($T1269:$AX1269,"CO")</f>
        <v>0</v>
      </c>
      <c r="BK1269" s="42">
        <f t="shared" si="117"/>
        <v>0</v>
      </c>
      <c r="BL1269" s="42">
        <f t="shared" si="118"/>
        <v>1</v>
      </c>
      <c r="BM1269" s="42">
        <f t="shared" si="119"/>
        <v>1</v>
      </c>
      <c r="BN1269" s="42">
        <f>SUM(AY1269:BJ1269)+SUM(COUNTIFS(Q1269:AX1269,{"TERM","RESIGNED"}))</f>
        <v>30.5</v>
      </c>
      <c r="BO1269" s="1" t="s">
        <v>45</v>
      </c>
      <c r="BP1269" s="42" t="s">
        <v>1018</v>
      </c>
      <c r="BQ1269" s="34"/>
    </row>
    <row r="1270" spans="1:69" x14ac:dyDescent="0.25">
      <c r="A1270" s="32">
        <f t="shared" si="120"/>
        <v>1268</v>
      </c>
      <c r="B1270" s="1" t="s">
        <v>172</v>
      </c>
      <c r="C1270" s="1">
        <v>106052</v>
      </c>
      <c r="D1270" s="1">
        <v>106052</v>
      </c>
      <c r="E1270" s="1" t="s">
        <v>946</v>
      </c>
      <c r="F1270" s="34" t="s">
        <v>1544</v>
      </c>
      <c r="G1270" s="34" t="s">
        <v>190</v>
      </c>
      <c r="H1270" s="30">
        <v>45254</v>
      </c>
      <c r="I1270" s="30" t="s">
        <v>39</v>
      </c>
      <c r="J1270" s="30" t="s">
        <v>39</v>
      </c>
      <c r="K1270" s="42">
        <f t="shared" ca="1" si="115"/>
        <v>48</v>
      </c>
      <c r="L1270" s="44" t="str">
        <f t="shared" si="116"/>
        <v>Billable</v>
      </c>
      <c r="M1270" s="34" t="s">
        <v>827</v>
      </c>
      <c r="N1270" s="1" t="s">
        <v>41</v>
      </c>
      <c r="O1270" s="1" t="s">
        <v>42</v>
      </c>
      <c r="P1270" s="1"/>
      <c r="Q1270" s="1"/>
      <c r="R1270" s="1" t="s">
        <v>43</v>
      </c>
      <c r="S1270" s="33" t="s">
        <v>252</v>
      </c>
      <c r="T1270" s="47" t="s">
        <v>965</v>
      </c>
      <c r="U1270" s="47" t="s">
        <v>20</v>
      </c>
      <c r="V1270" s="47" t="s">
        <v>20</v>
      </c>
      <c r="W1270" s="47" t="s">
        <v>965</v>
      </c>
      <c r="X1270" s="47" t="s">
        <v>965</v>
      </c>
      <c r="Y1270" s="47" t="s">
        <v>965</v>
      </c>
      <c r="Z1270" s="47" t="s">
        <v>965</v>
      </c>
      <c r="AA1270" s="47" t="s">
        <v>965</v>
      </c>
      <c r="AB1270" s="47" t="s">
        <v>20</v>
      </c>
      <c r="AC1270" s="47" t="s">
        <v>20</v>
      </c>
      <c r="AD1270" s="47" t="s">
        <v>965</v>
      </c>
      <c r="AE1270" s="47" t="s">
        <v>965</v>
      </c>
      <c r="AF1270" s="47" t="s">
        <v>965</v>
      </c>
      <c r="AG1270" s="47" t="s">
        <v>965</v>
      </c>
      <c r="AH1270" s="47" t="s">
        <v>965</v>
      </c>
      <c r="AI1270" s="47" t="s">
        <v>20</v>
      </c>
      <c r="AJ1270" s="47" t="s">
        <v>20</v>
      </c>
      <c r="AK1270" s="47" t="s">
        <v>965</v>
      </c>
      <c r="AL1270" s="47" t="s">
        <v>965</v>
      </c>
      <c r="AM1270" s="47" t="s">
        <v>965</v>
      </c>
      <c r="AN1270" s="47" t="s">
        <v>965</v>
      </c>
      <c r="AO1270" s="47" t="s">
        <v>965</v>
      </c>
      <c r="AP1270" s="47" t="s">
        <v>20</v>
      </c>
      <c r="AQ1270" s="47" t="s">
        <v>20</v>
      </c>
      <c r="AR1270" s="47" t="s">
        <v>20</v>
      </c>
      <c r="AS1270" s="47" t="s">
        <v>965</v>
      </c>
      <c r="AT1270" s="47" t="s">
        <v>965</v>
      </c>
      <c r="AU1270" s="47" t="s">
        <v>965</v>
      </c>
      <c r="AV1270" s="47" t="s">
        <v>22</v>
      </c>
      <c r="AW1270" s="47" t="s">
        <v>20</v>
      </c>
      <c r="AX1270" s="47" t="s">
        <v>20</v>
      </c>
      <c r="AY1270" s="42">
        <f>COUNTIFS($T1270:$AX1270,"P")</f>
        <v>19</v>
      </c>
      <c r="AZ1270" s="42">
        <f>COUNTIFS($T1270:$AX1270,"HD")/2</f>
        <v>0</v>
      </c>
      <c r="BA1270" s="42">
        <f>COUNTIFS($T1270:$AX1270,"DO")</f>
        <v>11</v>
      </c>
      <c r="BB1270" s="1">
        <f>COUNTIFS($T1270:$AX1270,"UPL")</f>
        <v>0</v>
      </c>
      <c r="BC1270" s="42">
        <f>COUNTIFS($T1270:$AX1270,"LWP")</f>
        <v>1</v>
      </c>
      <c r="BD1270" s="42">
        <f>SUM(COUNTIFS($T1270:$AX1270,{"PAT","MAT"}))</f>
        <v>0</v>
      </c>
      <c r="BE1270" s="42">
        <f>COUNTIFS($T1270:$AX1270,"HO")</f>
        <v>0</v>
      </c>
      <c r="BF1270" s="42">
        <f>COUNTIFS($T1270:$AX1270,"NA")</f>
        <v>0</v>
      </c>
      <c r="BG1270" s="42">
        <f>COUNTIFS($T1270:$AX1270,"PL")</f>
        <v>0</v>
      </c>
      <c r="BH1270" s="42">
        <f>COUNTIFS($T1270:$AX1270,"CL")</f>
        <v>0</v>
      </c>
      <c r="BI1270" s="42">
        <f>COUNTIFS($T1270:$AX1270,"BL")</f>
        <v>0</v>
      </c>
      <c r="BJ1270" s="42">
        <f>COUNTIFS($T1270:$AX1270,"CO")</f>
        <v>0</v>
      </c>
      <c r="BK1270" s="42">
        <f t="shared" si="117"/>
        <v>0</v>
      </c>
      <c r="BL1270" s="42">
        <f t="shared" si="118"/>
        <v>1</v>
      </c>
      <c r="BM1270" s="42">
        <f t="shared" si="119"/>
        <v>1</v>
      </c>
      <c r="BN1270" s="42">
        <f>SUM(AY1270:BJ1270)+SUM(COUNTIFS(Q1270:AX1270,{"TERM","RESIGNED"}))</f>
        <v>31</v>
      </c>
      <c r="BO1270" s="1" t="s">
        <v>45</v>
      </c>
      <c r="BP1270" s="42" t="s">
        <v>1018</v>
      </c>
      <c r="BQ1270" s="34"/>
    </row>
    <row r="1271" spans="1:69" x14ac:dyDescent="0.25">
      <c r="A1271" s="32">
        <f t="shared" si="120"/>
        <v>1269</v>
      </c>
      <c r="B1271" s="1" t="s">
        <v>172</v>
      </c>
      <c r="C1271" s="1">
        <v>106053</v>
      </c>
      <c r="D1271" s="1">
        <v>106053</v>
      </c>
      <c r="E1271" s="1" t="s">
        <v>946</v>
      </c>
      <c r="F1271" s="34" t="s">
        <v>1545</v>
      </c>
      <c r="G1271" s="34" t="s">
        <v>186</v>
      </c>
      <c r="H1271" s="30">
        <v>45254</v>
      </c>
      <c r="I1271" s="30" t="s">
        <v>39</v>
      </c>
      <c r="J1271" s="30" t="s">
        <v>39</v>
      </c>
      <c r="K1271" s="42">
        <f t="shared" ca="1" si="115"/>
        <v>48</v>
      </c>
      <c r="L1271" s="44" t="str">
        <f t="shared" si="116"/>
        <v>Billable</v>
      </c>
      <c r="M1271" s="34" t="s">
        <v>827</v>
      </c>
      <c r="N1271" s="1" t="s">
        <v>41</v>
      </c>
      <c r="O1271" s="1" t="s">
        <v>42</v>
      </c>
      <c r="P1271" s="1"/>
      <c r="Q1271" s="1"/>
      <c r="R1271" s="1" t="s">
        <v>43</v>
      </c>
      <c r="S1271" s="33" t="s">
        <v>252</v>
      </c>
      <c r="T1271" s="47" t="s">
        <v>965</v>
      </c>
      <c r="U1271" s="47" t="s">
        <v>20</v>
      </c>
      <c r="V1271" s="47" t="s">
        <v>20</v>
      </c>
      <c r="W1271" s="47" t="s">
        <v>965</v>
      </c>
      <c r="X1271" s="47" t="s">
        <v>965</v>
      </c>
      <c r="Y1271" s="47" t="s">
        <v>965</v>
      </c>
      <c r="Z1271" s="47" t="s">
        <v>965</v>
      </c>
      <c r="AA1271" s="47" t="s">
        <v>965</v>
      </c>
      <c r="AB1271" s="47" t="s">
        <v>20</v>
      </c>
      <c r="AC1271" s="47" t="s">
        <v>20</v>
      </c>
      <c r="AD1271" s="47" t="s">
        <v>965</v>
      </c>
      <c r="AE1271" s="47" t="s">
        <v>965</v>
      </c>
      <c r="AF1271" s="47" t="s">
        <v>965</v>
      </c>
      <c r="AG1271" s="47" t="s">
        <v>965</v>
      </c>
      <c r="AH1271" s="47" t="s">
        <v>965</v>
      </c>
      <c r="AI1271" s="47" t="s">
        <v>20</v>
      </c>
      <c r="AJ1271" s="47" t="s">
        <v>20</v>
      </c>
      <c r="AK1271" s="47" t="s">
        <v>965</v>
      </c>
      <c r="AL1271" s="47" t="s">
        <v>965</v>
      </c>
      <c r="AM1271" s="47" t="s">
        <v>965</v>
      </c>
      <c r="AN1271" s="47" t="s">
        <v>965</v>
      </c>
      <c r="AO1271" s="47" t="s">
        <v>965</v>
      </c>
      <c r="AP1271" s="47" t="s">
        <v>20</v>
      </c>
      <c r="AQ1271" s="47" t="s">
        <v>20</v>
      </c>
      <c r="AR1271" s="47" t="s">
        <v>20</v>
      </c>
      <c r="AS1271" s="47" t="s">
        <v>965</v>
      </c>
      <c r="AT1271" s="47" t="s">
        <v>965</v>
      </c>
      <c r="AU1271" s="47" t="s">
        <v>965</v>
      </c>
      <c r="AV1271" s="47" t="s">
        <v>965</v>
      </c>
      <c r="AW1271" s="47" t="s">
        <v>20</v>
      </c>
      <c r="AX1271" s="47" t="s">
        <v>20</v>
      </c>
      <c r="AY1271" s="42">
        <f>COUNTIFS($T1271:$AX1271,"P")</f>
        <v>20</v>
      </c>
      <c r="AZ1271" s="42">
        <f>COUNTIFS($T1271:$AX1271,"HD")/2</f>
        <v>0</v>
      </c>
      <c r="BA1271" s="42">
        <f>COUNTIFS($T1271:$AX1271,"DO")</f>
        <v>11</v>
      </c>
      <c r="BB1271" s="1">
        <f>COUNTIFS($T1271:$AX1271,"UPL")</f>
        <v>0</v>
      </c>
      <c r="BC1271" s="42">
        <f>COUNTIFS($T1271:$AX1271,"LWP")</f>
        <v>0</v>
      </c>
      <c r="BD1271" s="42">
        <f>SUM(COUNTIFS($T1271:$AX1271,{"PAT","MAT"}))</f>
        <v>0</v>
      </c>
      <c r="BE1271" s="42">
        <f>COUNTIFS($T1271:$AX1271,"HO")</f>
        <v>0</v>
      </c>
      <c r="BF1271" s="42">
        <f>COUNTIFS($T1271:$AX1271,"NA")</f>
        <v>0</v>
      </c>
      <c r="BG1271" s="42">
        <f>COUNTIFS($T1271:$AX1271,"PL")</f>
        <v>0</v>
      </c>
      <c r="BH1271" s="42">
        <f>COUNTIFS($T1271:$AX1271,"CL")</f>
        <v>0</v>
      </c>
      <c r="BI1271" s="42">
        <f>COUNTIFS($T1271:$AX1271,"BL")</f>
        <v>0</v>
      </c>
      <c r="BJ1271" s="42">
        <f>COUNTIFS($T1271:$AX1271,"CO")</f>
        <v>0</v>
      </c>
      <c r="BK1271" s="42">
        <f t="shared" si="117"/>
        <v>0</v>
      </c>
      <c r="BL1271" s="42">
        <f t="shared" si="118"/>
        <v>1</v>
      </c>
      <c r="BM1271" s="42">
        <f t="shared" si="119"/>
        <v>1</v>
      </c>
      <c r="BN1271" s="42">
        <f>SUM(AY1271:BJ1271)+SUM(COUNTIFS(Q1271:AX1271,{"TERM","RESIGNED"}))</f>
        <v>31</v>
      </c>
      <c r="BO1271" s="1" t="s">
        <v>45</v>
      </c>
      <c r="BP1271" s="42" t="s">
        <v>1018</v>
      </c>
      <c r="BQ1271" s="34"/>
    </row>
    <row r="1272" spans="1:69" x14ac:dyDescent="0.25">
      <c r="A1272" s="32">
        <f t="shared" si="120"/>
        <v>1270</v>
      </c>
      <c r="B1272" s="1" t="s">
        <v>172</v>
      </c>
      <c r="C1272" s="1">
        <v>106054</v>
      </c>
      <c r="D1272" s="1">
        <v>106054</v>
      </c>
      <c r="E1272" s="1" t="s">
        <v>945</v>
      </c>
      <c r="F1272" s="34" t="s">
        <v>1546</v>
      </c>
      <c r="G1272" s="34" t="s">
        <v>186</v>
      </c>
      <c r="H1272" s="30">
        <v>45254</v>
      </c>
      <c r="I1272" s="30" t="s">
        <v>39</v>
      </c>
      <c r="J1272" s="30" t="s">
        <v>39</v>
      </c>
      <c r="K1272" s="42">
        <f t="shared" ca="1" si="115"/>
        <v>48</v>
      </c>
      <c r="L1272" s="44" t="str">
        <f t="shared" si="116"/>
        <v>Billable</v>
      </c>
      <c r="M1272" s="34" t="s">
        <v>827</v>
      </c>
      <c r="N1272" s="1" t="s">
        <v>41</v>
      </c>
      <c r="O1272" s="1" t="s">
        <v>42</v>
      </c>
      <c r="P1272" s="1"/>
      <c r="Q1272" s="1"/>
      <c r="R1272" s="1" t="s">
        <v>43</v>
      </c>
      <c r="S1272" s="33" t="s">
        <v>252</v>
      </c>
      <c r="T1272" s="47" t="s">
        <v>965</v>
      </c>
      <c r="U1272" s="47" t="s">
        <v>20</v>
      </c>
      <c r="V1272" s="47" t="s">
        <v>20</v>
      </c>
      <c r="W1272" s="47" t="s">
        <v>965</v>
      </c>
      <c r="X1272" s="47" t="s">
        <v>965</v>
      </c>
      <c r="Y1272" s="47" t="s">
        <v>965</v>
      </c>
      <c r="Z1272" s="47" t="s">
        <v>965</v>
      </c>
      <c r="AA1272" s="47" t="s">
        <v>965</v>
      </c>
      <c r="AB1272" s="47" t="s">
        <v>20</v>
      </c>
      <c r="AC1272" s="47" t="s">
        <v>20</v>
      </c>
      <c r="AD1272" s="47" t="s">
        <v>965</v>
      </c>
      <c r="AE1272" s="47" t="s">
        <v>965</v>
      </c>
      <c r="AF1272" s="47" t="s">
        <v>965</v>
      </c>
      <c r="AG1272" s="47" t="s">
        <v>965</v>
      </c>
      <c r="AH1272" s="47" t="s">
        <v>965</v>
      </c>
      <c r="AI1272" s="47" t="s">
        <v>20</v>
      </c>
      <c r="AJ1272" s="47" t="s">
        <v>20</v>
      </c>
      <c r="AK1272" s="47" t="s">
        <v>22</v>
      </c>
      <c r="AL1272" s="47" t="s">
        <v>22</v>
      </c>
      <c r="AM1272" s="47" t="s">
        <v>22</v>
      </c>
      <c r="AN1272" s="47" t="s">
        <v>965</v>
      </c>
      <c r="AO1272" s="47" t="s">
        <v>965</v>
      </c>
      <c r="AP1272" s="47" t="s">
        <v>20</v>
      </c>
      <c r="AQ1272" s="47" t="s">
        <v>20</v>
      </c>
      <c r="AR1272" s="47" t="s">
        <v>20</v>
      </c>
      <c r="AS1272" s="47" t="s">
        <v>965</v>
      </c>
      <c r="AT1272" s="47" t="s">
        <v>965</v>
      </c>
      <c r="AU1272" s="47" t="s">
        <v>965</v>
      </c>
      <c r="AV1272" s="47" t="s">
        <v>22</v>
      </c>
      <c r="AW1272" s="47" t="s">
        <v>20</v>
      </c>
      <c r="AX1272" s="47" t="s">
        <v>20</v>
      </c>
      <c r="AY1272" s="42">
        <f>COUNTIFS($T1272:$AX1272,"P")</f>
        <v>16</v>
      </c>
      <c r="AZ1272" s="42">
        <f>COUNTIFS($T1272:$AX1272,"HD")/2</f>
        <v>0</v>
      </c>
      <c r="BA1272" s="42">
        <f>COUNTIFS($T1272:$AX1272,"DO")</f>
        <v>11</v>
      </c>
      <c r="BB1272" s="1">
        <f>COUNTIFS($T1272:$AX1272,"UPL")</f>
        <v>0</v>
      </c>
      <c r="BC1272" s="42">
        <f>COUNTIFS($T1272:$AX1272,"LWP")</f>
        <v>4</v>
      </c>
      <c r="BD1272" s="42">
        <f>SUM(COUNTIFS($T1272:$AX1272,{"PAT","MAT"}))</f>
        <v>0</v>
      </c>
      <c r="BE1272" s="42">
        <f>COUNTIFS($T1272:$AX1272,"HO")</f>
        <v>0</v>
      </c>
      <c r="BF1272" s="42">
        <f>COUNTIFS($T1272:$AX1272,"NA")</f>
        <v>0</v>
      </c>
      <c r="BG1272" s="42">
        <f>COUNTIFS($T1272:$AX1272,"PL")</f>
        <v>0</v>
      </c>
      <c r="BH1272" s="42">
        <f>COUNTIFS($T1272:$AX1272,"CL")</f>
        <v>0</v>
      </c>
      <c r="BI1272" s="42">
        <f>COUNTIFS($T1272:$AX1272,"BL")</f>
        <v>0</v>
      </c>
      <c r="BJ1272" s="42">
        <f>COUNTIFS($T1272:$AX1272,"CO")</f>
        <v>0</v>
      </c>
      <c r="BK1272" s="42">
        <f t="shared" si="117"/>
        <v>0</v>
      </c>
      <c r="BL1272" s="42">
        <f t="shared" si="118"/>
        <v>0</v>
      </c>
      <c r="BM1272" s="42">
        <f t="shared" si="119"/>
        <v>1</v>
      </c>
      <c r="BN1272" s="42">
        <f>SUM(AY1272:BJ1272)+SUM(COUNTIFS(Q1272:AX1272,{"TERM","RESIGNED"}))</f>
        <v>31</v>
      </c>
      <c r="BO1272" s="1" t="s">
        <v>45</v>
      </c>
      <c r="BP1272" s="42" t="s">
        <v>1018</v>
      </c>
      <c r="BQ1272" s="34"/>
    </row>
    <row r="1273" spans="1:69" x14ac:dyDescent="0.25">
      <c r="A1273" s="32">
        <f t="shared" si="120"/>
        <v>1271</v>
      </c>
      <c r="B1273" s="1" t="s">
        <v>172</v>
      </c>
      <c r="C1273" s="1">
        <v>106055</v>
      </c>
      <c r="D1273" s="1">
        <v>106055</v>
      </c>
      <c r="E1273" s="1" t="s">
        <v>946</v>
      </c>
      <c r="F1273" s="34" t="s">
        <v>1547</v>
      </c>
      <c r="G1273" s="34" t="s">
        <v>186</v>
      </c>
      <c r="H1273" s="30">
        <v>45254</v>
      </c>
      <c r="I1273" s="30" t="s">
        <v>39</v>
      </c>
      <c r="J1273" s="30" t="s">
        <v>39</v>
      </c>
      <c r="K1273" s="42">
        <f t="shared" ca="1" si="115"/>
        <v>48</v>
      </c>
      <c r="L1273" s="44" t="str">
        <f t="shared" si="116"/>
        <v>Billable</v>
      </c>
      <c r="M1273" s="34" t="s">
        <v>187</v>
      </c>
      <c r="N1273" s="1" t="s">
        <v>41</v>
      </c>
      <c r="O1273" s="1" t="s">
        <v>42</v>
      </c>
      <c r="P1273" s="1"/>
      <c r="Q1273" s="1"/>
      <c r="R1273" s="1" t="s">
        <v>43</v>
      </c>
      <c r="S1273" s="33" t="s">
        <v>431</v>
      </c>
      <c r="T1273" s="47" t="s">
        <v>965</v>
      </c>
      <c r="U1273" s="47" t="s">
        <v>20</v>
      </c>
      <c r="V1273" s="47" t="s">
        <v>20</v>
      </c>
      <c r="W1273" s="47" t="s">
        <v>965</v>
      </c>
      <c r="X1273" s="47" t="s">
        <v>965</v>
      </c>
      <c r="Y1273" s="47" t="s">
        <v>965</v>
      </c>
      <c r="Z1273" s="47" t="s">
        <v>965</v>
      </c>
      <c r="AA1273" s="47" t="s">
        <v>965</v>
      </c>
      <c r="AB1273" s="47" t="s">
        <v>20</v>
      </c>
      <c r="AC1273" s="47" t="s">
        <v>20</v>
      </c>
      <c r="AD1273" s="47" t="s">
        <v>965</v>
      </c>
      <c r="AE1273" s="47" t="s">
        <v>965</v>
      </c>
      <c r="AF1273" s="47" t="s">
        <v>965</v>
      </c>
      <c r="AG1273" s="47" t="s">
        <v>965</v>
      </c>
      <c r="AH1273" s="47" t="s">
        <v>965</v>
      </c>
      <c r="AI1273" s="47" t="s">
        <v>20</v>
      </c>
      <c r="AJ1273" s="47" t="s">
        <v>20</v>
      </c>
      <c r="AK1273" s="47" t="s">
        <v>965</v>
      </c>
      <c r="AL1273" s="47" t="s">
        <v>965</v>
      </c>
      <c r="AM1273" s="47" t="s">
        <v>965</v>
      </c>
      <c r="AN1273" s="47" t="s">
        <v>965</v>
      </c>
      <c r="AO1273" s="47" t="s">
        <v>965</v>
      </c>
      <c r="AP1273" s="47" t="s">
        <v>20</v>
      </c>
      <c r="AQ1273" s="47" t="s">
        <v>20</v>
      </c>
      <c r="AR1273" s="47" t="s">
        <v>20</v>
      </c>
      <c r="AS1273" s="47" t="s">
        <v>965</v>
      </c>
      <c r="AT1273" s="47" t="s">
        <v>965</v>
      </c>
      <c r="AU1273" s="47" t="s">
        <v>965</v>
      </c>
      <c r="AV1273" s="47" t="s">
        <v>965</v>
      </c>
      <c r="AW1273" s="47" t="s">
        <v>20</v>
      </c>
      <c r="AX1273" s="47" t="s">
        <v>20</v>
      </c>
      <c r="AY1273" s="42">
        <f>COUNTIFS($T1273:$AX1273,"P")</f>
        <v>20</v>
      </c>
      <c r="AZ1273" s="42">
        <f>COUNTIFS($T1273:$AX1273,"HD")/2</f>
        <v>0</v>
      </c>
      <c r="BA1273" s="42">
        <f>COUNTIFS($T1273:$AX1273,"DO")</f>
        <v>11</v>
      </c>
      <c r="BB1273" s="1">
        <f>COUNTIFS($T1273:$AX1273,"UPL")</f>
        <v>0</v>
      </c>
      <c r="BC1273" s="42">
        <f>COUNTIFS($T1273:$AX1273,"LWP")</f>
        <v>0</v>
      </c>
      <c r="BD1273" s="42">
        <f>SUM(COUNTIFS($T1273:$AX1273,{"PAT","MAT"}))</f>
        <v>0</v>
      </c>
      <c r="BE1273" s="42">
        <f>COUNTIFS($T1273:$AX1273,"HO")</f>
        <v>0</v>
      </c>
      <c r="BF1273" s="42">
        <f>COUNTIFS($T1273:$AX1273,"NA")</f>
        <v>0</v>
      </c>
      <c r="BG1273" s="42">
        <f>COUNTIFS($T1273:$AX1273,"PL")</f>
        <v>0</v>
      </c>
      <c r="BH1273" s="42">
        <f>COUNTIFS($T1273:$AX1273,"CL")</f>
        <v>0</v>
      </c>
      <c r="BI1273" s="42">
        <f>COUNTIFS($T1273:$AX1273,"BL")</f>
        <v>0</v>
      </c>
      <c r="BJ1273" s="42">
        <f>COUNTIFS($T1273:$AX1273,"CO")</f>
        <v>0</v>
      </c>
      <c r="BK1273" s="42">
        <f t="shared" si="117"/>
        <v>0</v>
      </c>
      <c r="BL1273" s="42">
        <f t="shared" si="118"/>
        <v>1</v>
      </c>
      <c r="BM1273" s="42">
        <f t="shared" si="119"/>
        <v>1</v>
      </c>
      <c r="BN1273" s="42">
        <f>SUM(AY1273:BJ1273)+SUM(COUNTIFS(Q1273:AX1273,{"TERM","RESIGNED"}))</f>
        <v>31</v>
      </c>
      <c r="BO1273" s="1" t="s">
        <v>45</v>
      </c>
      <c r="BP1273" s="42" t="s">
        <v>1018</v>
      </c>
      <c r="BQ1273" s="34"/>
    </row>
    <row r="1274" spans="1:69" x14ac:dyDescent="0.25">
      <c r="A1274" s="32">
        <f t="shared" si="120"/>
        <v>1272</v>
      </c>
      <c r="B1274" s="1" t="s">
        <v>172</v>
      </c>
      <c r="C1274" s="1">
        <v>106056</v>
      </c>
      <c r="D1274" s="1">
        <v>106056</v>
      </c>
      <c r="E1274" s="1" t="s">
        <v>946</v>
      </c>
      <c r="F1274" s="34" t="s">
        <v>1548</v>
      </c>
      <c r="G1274" s="34" t="s">
        <v>186</v>
      </c>
      <c r="H1274" s="30">
        <v>45254</v>
      </c>
      <c r="I1274" s="30" t="s">
        <v>39</v>
      </c>
      <c r="J1274" s="30" t="s">
        <v>39</v>
      </c>
      <c r="K1274" s="42">
        <f t="shared" ca="1" si="115"/>
        <v>48</v>
      </c>
      <c r="L1274" s="44" t="str">
        <f t="shared" si="116"/>
        <v>Billable</v>
      </c>
      <c r="M1274" s="34" t="s">
        <v>827</v>
      </c>
      <c r="N1274" s="1" t="s">
        <v>41</v>
      </c>
      <c r="O1274" s="1" t="s">
        <v>42</v>
      </c>
      <c r="P1274" s="1"/>
      <c r="Q1274" s="1"/>
      <c r="R1274" s="1" t="s">
        <v>43</v>
      </c>
      <c r="S1274" s="33" t="s">
        <v>252</v>
      </c>
      <c r="T1274" s="47" t="s">
        <v>965</v>
      </c>
      <c r="U1274" s="47" t="s">
        <v>20</v>
      </c>
      <c r="V1274" s="47" t="s">
        <v>20</v>
      </c>
      <c r="W1274" s="47" t="s">
        <v>965</v>
      </c>
      <c r="X1274" s="47" t="s">
        <v>965</v>
      </c>
      <c r="Y1274" s="47" t="s">
        <v>965</v>
      </c>
      <c r="Z1274" s="47" t="s">
        <v>965</v>
      </c>
      <c r="AA1274" s="47" t="s">
        <v>965</v>
      </c>
      <c r="AB1274" s="47" t="s">
        <v>20</v>
      </c>
      <c r="AC1274" s="47" t="s">
        <v>20</v>
      </c>
      <c r="AD1274" s="47" t="s">
        <v>965</v>
      </c>
      <c r="AE1274" s="47" t="s">
        <v>965</v>
      </c>
      <c r="AF1274" s="47" t="s">
        <v>965</v>
      </c>
      <c r="AG1274" s="47" t="s">
        <v>965</v>
      </c>
      <c r="AH1274" s="47" t="s">
        <v>965</v>
      </c>
      <c r="AI1274" s="47" t="s">
        <v>20</v>
      </c>
      <c r="AJ1274" s="47" t="s">
        <v>20</v>
      </c>
      <c r="AK1274" s="47" t="s">
        <v>965</v>
      </c>
      <c r="AL1274" s="47" t="s">
        <v>965</v>
      </c>
      <c r="AM1274" s="47" t="s">
        <v>965</v>
      </c>
      <c r="AN1274" s="47" t="s">
        <v>965</v>
      </c>
      <c r="AO1274" s="47" t="s">
        <v>965</v>
      </c>
      <c r="AP1274" s="47" t="s">
        <v>20</v>
      </c>
      <c r="AQ1274" s="47" t="s">
        <v>20</v>
      </c>
      <c r="AR1274" s="47" t="s">
        <v>20</v>
      </c>
      <c r="AS1274" s="47" t="s">
        <v>965</v>
      </c>
      <c r="AT1274" s="47" t="s">
        <v>965</v>
      </c>
      <c r="AU1274" s="47" t="s">
        <v>965</v>
      </c>
      <c r="AV1274" s="47" t="s">
        <v>966</v>
      </c>
      <c r="AW1274" s="47" t="s">
        <v>20</v>
      </c>
      <c r="AX1274" s="47" t="s">
        <v>20</v>
      </c>
      <c r="AY1274" s="42">
        <f>COUNTIFS($T1274:$AX1274,"P")</f>
        <v>19</v>
      </c>
      <c r="AZ1274" s="42">
        <f>COUNTIFS($T1274:$AX1274,"HD")/2</f>
        <v>0.5</v>
      </c>
      <c r="BA1274" s="42">
        <f>COUNTIFS($T1274:$AX1274,"DO")</f>
        <v>11</v>
      </c>
      <c r="BB1274" s="1">
        <f>COUNTIFS($T1274:$AX1274,"UPL")</f>
        <v>0</v>
      </c>
      <c r="BC1274" s="42">
        <f>COUNTIFS($T1274:$AX1274,"LWP")</f>
        <v>0</v>
      </c>
      <c r="BD1274" s="42">
        <f>SUM(COUNTIFS($T1274:$AX1274,{"PAT","MAT"}))</f>
        <v>0</v>
      </c>
      <c r="BE1274" s="42">
        <f>COUNTIFS($T1274:$AX1274,"HO")</f>
        <v>0</v>
      </c>
      <c r="BF1274" s="42">
        <f>COUNTIFS($T1274:$AX1274,"NA")</f>
        <v>0</v>
      </c>
      <c r="BG1274" s="42">
        <f>COUNTIFS($T1274:$AX1274,"PL")</f>
        <v>0</v>
      </c>
      <c r="BH1274" s="42">
        <f>COUNTIFS($T1274:$AX1274,"CL")</f>
        <v>0</v>
      </c>
      <c r="BI1274" s="42">
        <f>COUNTIFS($T1274:$AX1274,"BL")</f>
        <v>0</v>
      </c>
      <c r="BJ1274" s="42">
        <f>COUNTIFS($T1274:$AX1274,"CO")</f>
        <v>0</v>
      </c>
      <c r="BK1274" s="42">
        <f t="shared" si="117"/>
        <v>0</v>
      </c>
      <c r="BL1274" s="42">
        <f t="shared" si="118"/>
        <v>1</v>
      </c>
      <c r="BM1274" s="42">
        <f t="shared" si="119"/>
        <v>1</v>
      </c>
      <c r="BN1274" s="42">
        <f>SUM(AY1274:BJ1274)+SUM(COUNTIFS(Q1274:AX1274,{"TERM","RESIGNED"}))</f>
        <v>30.5</v>
      </c>
      <c r="BO1274" s="1" t="s">
        <v>45</v>
      </c>
      <c r="BP1274" s="42" t="s">
        <v>1018</v>
      </c>
      <c r="BQ1274" s="34"/>
    </row>
    <row r="1275" spans="1:69" x14ac:dyDescent="0.25">
      <c r="A1275" s="32">
        <f t="shared" si="120"/>
        <v>1273</v>
      </c>
      <c r="B1275" s="1" t="s">
        <v>172</v>
      </c>
      <c r="C1275" s="1">
        <v>106059</v>
      </c>
      <c r="D1275" s="1">
        <v>106059</v>
      </c>
      <c r="E1275" s="1" t="s">
        <v>946</v>
      </c>
      <c r="F1275" s="34" t="s">
        <v>1551</v>
      </c>
      <c r="G1275" s="34" t="s">
        <v>123</v>
      </c>
      <c r="H1275" s="30">
        <v>45254</v>
      </c>
      <c r="I1275" s="30" t="s">
        <v>39</v>
      </c>
      <c r="J1275" s="30" t="s">
        <v>39</v>
      </c>
      <c r="K1275" s="42">
        <f t="shared" ca="1" si="115"/>
        <v>48</v>
      </c>
      <c r="L1275" s="44" t="str">
        <f t="shared" si="116"/>
        <v>Billable</v>
      </c>
      <c r="M1275" s="34" t="s">
        <v>124</v>
      </c>
      <c r="N1275" s="1" t="s">
        <v>41</v>
      </c>
      <c r="O1275" s="1" t="s">
        <v>42</v>
      </c>
      <c r="P1275" s="1"/>
      <c r="Q1275" s="1"/>
      <c r="R1275" s="1" t="s">
        <v>43</v>
      </c>
      <c r="S1275" s="33" t="s">
        <v>253</v>
      </c>
      <c r="T1275" s="47" t="s">
        <v>965</v>
      </c>
      <c r="U1275" s="47" t="s">
        <v>20</v>
      </c>
      <c r="V1275" s="47" t="s">
        <v>20</v>
      </c>
      <c r="W1275" s="47" t="s">
        <v>965</v>
      </c>
      <c r="X1275" s="47" t="s">
        <v>965</v>
      </c>
      <c r="Y1275" s="47" t="s">
        <v>965</v>
      </c>
      <c r="Z1275" s="47" t="s">
        <v>965</v>
      </c>
      <c r="AA1275" s="47" t="s">
        <v>965</v>
      </c>
      <c r="AB1275" s="47" t="s">
        <v>20</v>
      </c>
      <c r="AC1275" s="47" t="s">
        <v>20</v>
      </c>
      <c r="AD1275" s="47" t="s">
        <v>965</v>
      </c>
      <c r="AE1275" s="47" t="s">
        <v>965</v>
      </c>
      <c r="AF1275" s="47" t="s">
        <v>965</v>
      </c>
      <c r="AG1275" s="47" t="s">
        <v>965</v>
      </c>
      <c r="AH1275" s="47" t="s">
        <v>965</v>
      </c>
      <c r="AI1275" s="47" t="s">
        <v>20</v>
      </c>
      <c r="AJ1275" s="47" t="s">
        <v>20</v>
      </c>
      <c r="AK1275" s="47" t="s">
        <v>965</v>
      </c>
      <c r="AL1275" s="47" t="s">
        <v>965</v>
      </c>
      <c r="AM1275" s="47" t="s">
        <v>965</v>
      </c>
      <c r="AN1275" s="47" t="s">
        <v>965</v>
      </c>
      <c r="AO1275" s="47" t="s">
        <v>21</v>
      </c>
      <c r="AP1275" s="47" t="s">
        <v>20</v>
      </c>
      <c r="AQ1275" s="47" t="s">
        <v>20</v>
      </c>
      <c r="AR1275" s="47" t="s">
        <v>20</v>
      </c>
      <c r="AS1275" s="47" t="s">
        <v>965</v>
      </c>
      <c r="AT1275" s="47" t="s">
        <v>965</v>
      </c>
      <c r="AU1275" s="47" t="s">
        <v>965</v>
      </c>
      <c r="AV1275" s="47" t="s">
        <v>965</v>
      </c>
      <c r="AW1275" s="47" t="s">
        <v>20</v>
      </c>
      <c r="AX1275" s="47" t="s">
        <v>20</v>
      </c>
      <c r="AY1275" s="42">
        <f>COUNTIFS($T1275:$AX1275,"P")</f>
        <v>19</v>
      </c>
      <c r="AZ1275" s="42">
        <f>COUNTIFS($T1275:$AX1275,"HD")/2</f>
        <v>0</v>
      </c>
      <c r="BA1275" s="42">
        <f>COUNTIFS($T1275:$AX1275,"DO")</f>
        <v>11</v>
      </c>
      <c r="BB1275" s="1">
        <f>COUNTIFS($T1275:$AX1275,"UPL")</f>
        <v>1</v>
      </c>
      <c r="BC1275" s="42">
        <f>COUNTIFS($T1275:$AX1275,"LWP")</f>
        <v>0</v>
      </c>
      <c r="BD1275" s="42">
        <f>SUM(COUNTIFS($T1275:$AX1275,{"PAT","MAT"}))</f>
        <v>0</v>
      </c>
      <c r="BE1275" s="42">
        <f>COUNTIFS($T1275:$AX1275,"HO")</f>
        <v>0</v>
      </c>
      <c r="BF1275" s="42">
        <f>COUNTIFS($T1275:$AX1275,"NA")</f>
        <v>0</v>
      </c>
      <c r="BG1275" s="42">
        <f>COUNTIFS($T1275:$AX1275,"PL")</f>
        <v>0</v>
      </c>
      <c r="BH1275" s="42">
        <f>COUNTIFS($T1275:$AX1275,"CL")</f>
        <v>0</v>
      </c>
      <c r="BI1275" s="42">
        <f>COUNTIFS($T1275:$AX1275,"BL")</f>
        <v>0</v>
      </c>
      <c r="BJ1275" s="42">
        <f>COUNTIFS($T1275:$AX1275,"CO")</f>
        <v>0</v>
      </c>
      <c r="BK1275" s="42">
        <f t="shared" si="117"/>
        <v>0</v>
      </c>
      <c r="BL1275" s="42">
        <f t="shared" si="118"/>
        <v>1</v>
      </c>
      <c r="BM1275" s="42">
        <f t="shared" si="119"/>
        <v>1</v>
      </c>
      <c r="BN1275" s="42">
        <f>SUM(AY1275:BJ1275)+SUM(COUNTIFS(Q1275:AX1275,{"TERM","RESIGNED"}))</f>
        <v>31</v>
      </c>
      <c r="BO1275" s="1" t="s">
        <v>45</v>
      </c>
      <c r="BP1275" s="42" t="s">
        <v>1018</v>
      </c>
      <c r="BQ1275" s="34"/>
    </row>
    <row r="1276" spans="1:69" x14ac:dyDescent="0.25">
      <c r="A1276" s="32">
        <f t="shared" si="120"/>
        <v>1274</v>
      </c>
      <c r="B1276" s="1" t="s">
        <v>172</v>
      </c>
      <c r="C1276" s="1">
        <v>106060</v>
      </c>
      <c r="D1276" s="1">
        <v>106060</v>
      </c>
      <c r="E1276" s="1" t="s">
        <v>946</v>
      </c>
      <c r="F1276" s="34" t="s">
        <v>1552</v>
      </c>
      <c r="G1276" s="34" t="s">
        <v>123</v>
      </c>
      <c r="H1276" s="30">
        <v>45254</v>
      </c>
      <c r="I1276" s="30" t="s">
        <v>39</v>
      </c>
      <c r="J1276" s="30" t="s">
        <v>39</v>
      </c>
      <c r="K1276" s="42">
        <f t="shared" ca="1" si="115"/>
        <v>48</v>
      </c>
      <c r="L1276" s="44" t="str">
        <f t="shared" si="116"/>
        <v>Billable</v>
      </c>
      <c r="M1276" s="34" t="s">
        <v>124</v>
      </c>
      <c r="N1276" s="1" t="s">
        <v>41</v>
      </c>
      <c r="O1276" s="1" t="s">
        <v>42</v>
      </c>
      <c r="P1276" s="1"/>
      <c r="Q1276" s="1"/>
      <c r="R1276" s="1" t="s">
        <v>43</v>
      </c>
      <c r="S1276" s="33" t="s">
        <v>253</v>
      </c>
      <c r="T1276" s="47" t="s">
        <v>965</v>
      </c>
      <c r="U1276" s="47" t="s">
        <v>20</v>
      </c>
      <c r="V1276" s="47" t="s">
        <v>20</v>
      </c>
      <c r="W1276" s="47" t="s">
        <v>965</v>
      </c>
      <c r="X1276" s="47" t="s">
        <v>965</v>
      </c>
      <c r="Y1276" s="47" t="s">
        <v>965</v>
      </c>
      <c r="Z1276" s="47" t="s">
        <v>965</v>
      </c>
      <c r="AA1276" s="47" t="s">
        <v>965</v>
      </c>
      <c r="AB1276" s="47" t="s">
        <v>20</v>
      </c>
      <c r="AC1276" s="47" t="s">
        <v>20</v>
      </c>
      <c r="AD1276" s="47" t="s">
        <v>965</v>
      </c>
      <c r="AE1276" s="47" t="s">
        <v>965</v>
      </c>
      <c r="AF1276" s="47" t="s">
        <v>965</v>
      </c>
      <c r="AG1276" s="47" t="s">
        <v>965</v>
      </c>
      <c r="AH1276" s="47" t="s">
        <v>965</v>
      </c>
      <c r="AI1276" s="47" t="s">
        <v>20</v>
      </c>
      <c r="AJ1276" s="47" t="s">
        <v>20</v>
      </c>
      <c r="AK1276" s="47" t="s">
        <v>965</v>
      </c>
      <c r="AL1276" s="47" t="s">
        <v>965</v>
      </c>
      <c r="AM1276" s="47" t="s">
        <v>965</v>
      </c>
      <c r="AN1276" s="47" t="s">
        <v>965</v>
      </c>
      <c r="AO1276" s="47" t="s">
        <v>965</v>
      </c>
      <c r="AP1276" s="47" t="s">
        <v>20</v>
      </c>
      <c r="AQ1276" s="47" t="s">
        <v>20</v>
      </c>
      <c r="AR1276" s="47" t="s">
        <v>20</v>
      </c>
      <c r="AS1276" s="47" t="s">
        <v>965</v>
      </c>
      <c r="AT1276" s="47" t="s">
        <v>965</v>
      </c>
      <c r="AU1276" s="47" t="s">
        <v>965</v>
      </c>
      <c r="AV1276" s="47" t="s">
        <v>965</v>
      </c>
      <c r="AW1276" s="47" t="s">
        <v>20</v>
      </c>
      <c r="AX1276" s="47" t="s">
        <v>20</v>
      </c>
      <c r="AY1276" s="42">
        <f>COUNTIFS($T1276:$AX1276,"P")</f>
        <v>20</v>
      </c>
      <c r="AZ1276" s="42">
        <f>COUNTIFS($T1276:$AX1276,"HD")/2</f>
        <v>0</v>
      </c>
      <c r="BA1276" s="42">
        <f>COUNTIFS($T1276:$AX1276,"DO")</f>
        <v>11</v>
      </c>
      <c r="BB1276" s="1">
        <f>COUNTIFS($T1276:$AX1276,"UPL")</f>
        <v>0</v>
      </c>
      <c r="BC1276" s="42">
        <f>COUNTIFS($T1276:$AX1276,"LWP")</f>
        <v>0</v>
      </c>
      <c r="BD1276" s="42">
        <f>SUM(COUNTIFS($T1276:$AX1276,{"PAT","MAT"}))</f>
        <v>0</v>
      </c>
      <c r="BE1276" s="42">
        <f>COUNTIFS($T1276:$AX1276,"HO")</f>
        <v>0</v>
      </c>
      <c r="BF1276" s="42">
        <f>COUNTIFS($T1276:$AX1276,"NA")</f>
        <v>0</v>
      </c>
      <c r="BG1276" s="42">
        <f>COUNTIFS($T1276:$AX1276,"PL")</f>
        <v>0</v>
      </c>
      <c r="BH1276" s="42">
        <f>COUNTIFS($T1276:$AX1276,"CL")</f>
        <v>0</v>
      </c>
      <c r="BI1276" s="42">
        <f>COUNTIFS($T1276:$AX1276,"BL")</f>
        <v>0</v>
      </c>
      <c r="BJ1276" s="42">
        <f>COUNTIFS($T1276:$AX1276,"CO")</f>
        <v>0</v>
      </c>
      <c r="BK1276" s="42">
        <f t="shared" si="117"/>
        <v>0</v>
      </c>
      <c r="BL1276" s="42">
        <f t="shared" si="118"/>
        <v>1</v>
      </c>
      <c r="BM1276" s="42">
        <f t="shared" si="119"/>
        <v>1</v>
      </c>
      <c r="BN1276" s="42">
        <f>SUM(AY1276:BJ1276)+SUM(COUNTIFS(Q1276:AX1276,{"TERM","RESIGNED"}))</f>
        <v>31</v>
      </c>
      <c r="BO1276" s="1" t="s">
        <v>45</v>
      </c>
      <c r="BP1276" s="42" t="s">
        <v>1018</v>
      </c>
      <c r="BQ1276" s="34"/>
    </row>
    <row r="1277" spans="1:69" x14ac:dyDescent="0.25">
      <c r="A1277" s="32">
        <f t="shared" si="120"/>
        <v>1275</v>
      </c>
      <c r="B1277" s="1" t="s">
        <v>172</v>
      </c>
      <c r="C1277" s="1">
        <v>106063</v>
      </c>
      <c r="D1277" s="1">
        <v>106063</v>
      </c>
      <c r="E1277" s="1" t="s">
        <v>946</v>
      </c>
      <c r="F1277" s="34" t="s">
        <v>1554</v>
      </c>
      <c r="G1277" s="34" t="s">
        <v>123</v>
      </c>
      <c r="H1277" s="30">
        <v>45254</v>
      </c>
      <c r="I1277" s="30" t="s">
        <v>39</v>
      </c>
      <c r="J1277" s="30" t="s">
        <v>39</v>
      </c>
      <c r="K1277" s="42">
        <f t="shared" ca="1" si="115"/>
        <v>48</v>
      </c>
      <c r="L1277" s="44" t="str">
        <f t="shared" si="116"/>
        <v>Billable</v>
      </c>
      <c r="M1277" s="34" t="s">
        <v>124</v>
      </c>
      <c r="N1277" s="1" t="s">
        <v>41</v>
      </c>
      <c r="O1277" s="1" t="s">
        <v>42</v>
      </c>
      <c r="P1277" s="1"/>
      <c r="Q1277" s="1"/>
      <c r="R1277" s="1" t="s">
        <v>43</v>
      </c>
      <c r="S1277" s="33" t="s">
        <v>253</v>
      </c>
      <c r="T1277" s="47" t="s">
        <v>965</v>
      </c>
      <c r="U1277" s="47" t="s">
        <v>20</v>
      </c>
      <c r="V1277" s="47" t="s">
        <v>20</v>
      </c>
      <c r="W1277" s="47" t="s">
        <v>965</v>
      </c>
      <c r="X1277" s="47" t="s">
        <v>965</v>
      </c>
      <c r="Y1277" s="47" t="s">
        <v>965</v>
      </c>
      <c r="Z1277" s="47" t="s">
        <v>965</v>
      </c>
      <c r="AA1277" s="47" t="s">
        <v>965</v>
      </c>
      <c r="AB1277" s="47" t="s">
        <v>20</v>
      </c>
      <c r="AC1277" s="47" t="s">
        <v>20</v>
      </c>
      <c r="AD1277" s="47" t="s">
        <v>965</v>
      </c>
      <c r="AE1277" s="47" t="s">
        <v>965</v>
      </c>
      <c r="AF1277" s="47" t="s">
        <v>965</v>
      </c>
      <c r="AG1277" s="47" t="s">
        <v>965</v>
      </c>
      <c r="AH1277" s="47" t="s">
        <v>965</v>
      </c>
      <c r="AI1277" s="47" t="s">
        <v>20</v>
      </c>
      <c r="AJ1277" s="47" t="s">
        <v>20</v>
      </c>
      <c r="AK1277" s="47" t="s">
        <v>965</v>
      </c>
      <c r="AL1277" s="47" t="s">
        <v>965</v>
      </c>
      <c r="AM1277" s="47" t="s">
        <v>965</v>
      </c>
      <c r="AN1277" s="47" t="s">
        <v>965</v>
      </c>
      <c r="AO1277" s="47" t="s">
        <v>965</v>
      </c>
      <c r="AP1277" s="47" t="s">
        <v>20</v>
      </c>
      <c r="AQ1277" s="47" t="s">
        <v>20</v>
      </c>
      <c r="AR1277" s="47" t="s">
        <v>20</v>
      </c>
      <c r="AS1277" s="47" t="s">
        <v>965</v>
      </c>
      <c r="AT1277" s="47" t="s">
        <v>965</v>
      </c>
      <c r="AU1277" s="47" t="s">
        <v>965</v>
      </c>
      <c r="AV1277" s="47" t="s">
        <v>965</v>
      </c>
      <c r="AW1277" s="47" t="s">
        <v>20</v>
      </c>
      <c r="AX1277" s="47" t="s">
        <v>20</v>
      </c>
      <c r="AY1277" s="42">
        <f>COUNTIFS($T1277:$AX1277,"P")</f>
        <v>20</v>
      </c>
      <c r="AZ1277" s="42">
        <f>COUNTIFS($T1277:$AX1277,"HD")/2</f>
        <v>0</v>
      </c>
      <c r="BA1277" s="42">
        <f>COUNTIFS($T1277:$AX1277,"DO")</f>
        <v>11</v>
      </c>
      <c r="BB1277" s="1">
        <f>COUNTIFS($T1277:$AX1277,"UPL")</f>
        <v>0</v>
      </c>
      <c r="BC1277" s="42">
        <f>COUNTIFS($T1277:$AX1277,"LWP")</f>
        <v>0</v>
      </c>
      <c r="BD1277" s="42">
        <f>SUM(COUNTIFS($T1277:$AX1277,{"PAT","MAT"}))</f>
        <v>0</v>
      </c>
      <c r="BE1277" s="42">
        <f>COUNTIFS($T1277:$AX1277,"HO")</f>
        <v>0</v>
      </c>
      <c r="BF1277" s="42">
        <f>COUNTIFS($T1277:$AX1277,"NA")</f>
        <v>0</v>
      </c>
      <c r="BG1277" s="42">
        <f>COUNTIFS($T1277:$AX1277,"PL")</f>
        <v>0</v>
      </c>
      <c r="BH1277" s="42">
        <f>COUNTIFS($T1277:$AX1277,"CL")</f>
        <v>0</v>
      </c>
      <c r="BI1277" s="42">
        <f>COUNTIFS($T1277:$AX1277,"BL")</f>
        <v>0</v>
      </c>
      <c r="BJ1277" s="42">
        <f>COUNTIFS($T1277:$AX1277,"CO")</f>
        <v>0</v>
      </c>
      <c r="BK1277" s="42">
        <f t="shared" si="117"/>
        <v>0</v>
      </c>
      <c r="BL1277" s="42">
        <f t="shared" si="118"/>
        <v>1</v>
      </c>
      <c r="BM1277" s="42">
        <f t="shared" si="119"/>
        <v>1</v>
      </c>
      <c r="BN1277" s="42">
        <f>SUM(AY1277:BJ1277)+SUM(COUNTIFS(Q1277:AX1277,{"TERM","RESIGNED"}))</f>
        <v>31</v>
      </c>
      <c r="BO1277" s="1" t="s">
        <v>45</v>
      </c>
      <c r="BP1277" s="42" t="s">
        <v>1018</v>
      </c>
      <c r="BQ1277" s="34"/>
    </row>
    <row r="1278" spans="1:69" x14ac:dyDescent="0.25">
      <c r="A1278" s="32">
        <f t="shared" si="120"/>
        <v>1276</v>
      </c>
      <c r="B1278" s="1" t="s">
        <v>172</v>
      </c>
      <c r="C1278" s="1">
        <v>106072</v>
      </c>
      <c r="D1278" s="1">
        <v>106072</v>
      </c>
      <c r="E1278" s="1" t="s">
        <v>945</v>
      </c>
      <c r="F1278" s="34" t="s">
        <v>1624</v>
      </c>
      <c r="G1278" s="34" t="s">
        <v>162</v>
      </c>
      <c r="H1278" s="30">
        <v>45254</v>
      </c>
      <c r="I1278" s="30" t="s">
        <v>39</v>
      </c>
      <c r="J1278" s="30" t="s">
        <v>39</v>
      </c>
      <c r="K1278" s="42">
        <f t="shared" ca="1" si="115"/>
        <v>48</v>
      </c>
      <c r="L1278" s="44" t="str">
        <f t="shared" si="116"/>
        <v>Billable</v>
      </c>
      <c r="M1278" s="34" t="s">
        <v>124</v>
      </c>
      <c r="N1278" s="1" t="s">
        <v>41</v>
      </c>
      <c r="O1278" s="1" t="s">
        <v>42</v>
      </c>
      <c r="P1278" s="1"/>
      <c r="Q1278" s="1"/>
      <c r="R1278" s="1" t="s">
        <v>43</v>
      </c>
      <c r="S1278" s="33" t="s">
        <v>163</v>
      </c>
      <c r="T1278" s="47" t="s">
        <v>965</v>
      </c>
      <c r="U1278" s="47" t="s">
        <v>20</v>
      </c>
      <c r="V1278" s="47" t="s">
        <v>20</v>
      </c>
      <c r="W1278" s="47" t="s">
        <v>965</v>
      </c>
      <c r="X1278" s="47" t="s">
        <v>965</v>
      </c>
      <c r="Y1278" s="47" t="s">
        <v>965</v>
      </c>
      <c r="Z1278" s="47" t="s">
        <v>965</v>
      </c>
      <c r="AA1278" s="47" t="s">
        <v>965</v>
      </c>
      <c r="AB1278" s="47" t="s">
        <v>20</v>
      </c>
      <c r="AC1278" s="47" t="s">
        <v>20</v>
      </c>
      <c r="AD1278" s="47" t="s">
        <v>965</v>
      </c>
      <c r="AE1278" s="47" t="s">
        <v>965</v>
      </c>
      <c r="AF1278" s="47" t="s">
        <v>965</v>
      </c>
      <c r="AG1278" s="47" t="s">
        <v>965</v>
      </c>
      <c r="AH1278" s="47" t="s">
        <v>965</v>
      </c>
      <c r="AI1278" s="47" t="s">
        <v>20</v>
      </c>
      <c r="AJ1278" s="47" t="s">
        <v>20</v>
      </c>
      <c r="AK1278" s="47" t="s">
        <v>22</v>
      </c>
      <c r="AL1278" s="47" t="s">
        <v>965</v>
      </c>
      <c r="AM1278" s="47" t="s">
        <v>965</v>
      </c>
      <c r="AN1278" s="47" t="s">
        <v>965</v>
      </c>
      <c r="AO1278" s="47" t="s">
        <v>965</v>
      </c>
      <c r="AP1278" s="47" t="s">
        <v>20</v>
      </c>
      <c r="AQ1278" s="47" t="s">
        <v>20</v>
      </c>
      <c r="AR1278" s="47" t="s">
        <v>20</v>
      </c>
      <c r="AS1278" s="47" t="s">
        <v>965</v>
      </c>
      <c r="AT1278" s="47" t="s">
        <v>965</v>
      </c>
      <c r="AU1278" s="47" t="s">
        <v>965</v>
      </c>
      <c r="AV1278" s="47" t="s">
        <v>965</v>
      </c>
      <c r="AW1278" s="47" t="s">
        <v>20</v>
      </c>
      <c r="AX1278" s="47" t="s">
        <v>20</v>
      </c>
      <c r="AY1278" s="42">
        <f>COUNTIFS($T1278:$AX1278,"P")</f>
        <v>19</v>
      </c>
      <c r="AZ1278" s="42">
        <f>COUNTIFS($T1278:$AX1278,"HD")/2</f>
        <v>0</v>
      </c>
      <c r="BA1278" s="42">
        <f>COUNTIFS($T1278:$AX1278,"DO")</f>
        <v>11</v>
      </c>
      <c r="BB1278" s="1">
        <f>COUNTIFS($T1278:$AX1278,"UPL")</f>
        <v>0</v>
      </c>
      <c r="BC1278" s="42">
        <f>COUNTIFS($T1278:$AX1278,"LWP")</f>
        <v>1</v>
      </c>
      <c r="BD1278" s="42">
        <f>SUM(COUNTIFS($T1278:$AX1278,{"PAT","MAT"}))</f>
        <v>0</v>
      </c>
      <c r="BE1278" s="42">
        <f>COUNTIFS($T1278:$AX1278,"HO")</f>
        <v>0</v>
      </c>
      <c r="BF1278" s="42">
        <f>COUNTIFS($T1278:$AX1278,"NA")</f>
        <v>0</v>
      </c>
      <c r="BG1278" s="42">
        <f>COUNTIFS($T1278:$AX1278,"PL")</f>
        <v>0</v>
      </c>
      <c r="BH1278" s="42">
        <f>COUNTIFS($T1278:$AX1278,"CL")</f>
        <v>0</v>
      </c>
      <c r="BI1278" s="42">
        <f>COUNTIFS($T1278:$AX1278,"BL")</f>
        <v>0</v>
      </c>
      <c r="BJ1278" s="42">
        <f>COUNTIFS($T1278:$AX1278,"CO")</f>
        <v>0</v>
      </c>
      <c r="BK1278" s="42">
        <f t="shared" si="117"/>
        <v>0</v>
      </c>
      <c r="BL1278" s="42">
        <f t="shared" si="118"/>
        <v>1</v>
      </c>
      <c r="BM1278" s="42">
        <f t="shared" si="119"/>
        <v>1</v>
      </c>
      <c r="BN1278" s="42">
        <f>SUM(AY1278:BJ1278)+SUM(COUNTIFS(Q1278:AX1278,{"TERM","RESIGNED"}))</f>
        <v>31</v>
      </c>
      <c r="BO1278" s="1" t="s">
        <v>45</v>
      </c>
      <c r="BP1278" s="42" t="s">
        <v>1020</v>
      </c>
      <c r="BQ1278" s="34"/>
    </row>
    <row r="1279" spans="1:69" x14ac:dyDescent="0.25">
      <c r="A1279" s="32">
        <f t="shared" si="120"/>
        <v>1277</v>
      </c>
      <c r="B1279" s="1" t="s">
        <v>172</v>
      </c>
      <c r="C1279" s="1">
        <v>106073</v>
      </c>
      <c r="D1279" s="1">
        <v>106073</v>
      </c>
      <c r="E1279" s="1" t="s">
        <v>945</v>
      </c>
      <c r="F1279" s="34" t="s">
        <v>1558</v>
      </c>
      <c r="G1279" s="34" t="s">
        <v>162</v>
      </c>
      <c r="H1279" s="30">
        <v>45254</v>
      </c>
      <c r="I1279" s="30" t="s">
        <v>39</v>
      </c>
      <c r="J1279" s="30" t="s">
        <v>39</v>
      </c>
      <c r="K1279" s="42">
        <f t="shared" ca="1" si="115"/>
        <v>48</v>
      </c>
      <c r="L1279" s="44" t="str">
        <f t="shared" si="116"/>
        <v>Billable</v>
      </c>
      <c r="M1279" s="34" t="s">
        <v>124</v>
      </c>
      <c r="N1279" s="1" t="s">
        <v>41</v>
      </c>
      <c r="O1279" s="1" t="s">
        <v>42</v>
      </c>
      <c r="P1279" s="1"/>
      <c r="Q1279" s="1"/>
      <c r="R1279" s="1" t="s">
        <v>43</v>
      </c>
      <c r="S1279" s="33" t="s">
        <v>163</v>
      </c>
      <c r="T1279" s="47" t="s">
        <v>965</v>
      </c>
      <c r="U1279" s="47" t="s">
        <v>20</v>
      </c>
      <c r="V1279" s="47" t="s">
        <v>20</v>
      </c>
      <c r="W1279" s="47" t="s">
        <v>965</v>
      </c>
      <c r="X1279" s="47" t="s">
        <v>965</v>
      </c>
      <c r="Y1279" s="47" t="s">
        <v>965</v>
      </c>
      <c r="Z1279" s="47" t="s">
        <v>965</v>
      </c>
      <c r="AA1279" s="47" t="s">
        <v>965</v>
      </c>
      <c r="AB1279" s="47" t="s">
        <v>20</v>
      </c>
      <c r="AC1279" s="47" t="s">
        <v>20</v>
      </c>
      <c r="AD1279" s="47" t="s">
        <v>965</v>
      </c>
      <c r="AE1279" s="47" t="s">
        <v>965</v>
      </c>
      <c r="AF1279" s="47" t="s">
        <v>965</v>
      </c>
      <c r="AG1279" s="47" t="s">
        <v>965</v>
      </c>
      <c r="AH1279" s="47" t="s">
        <v>965</v>
      </c>
      <c r="AI1279" s="47" t="s">
        <v>20</v>
      </c>
      <c r="AJ1279" s="47" t="s">
        <v>20</v>
      </c>
      <c r="AK1279" s="47" t="s">
        <v>965</v>
      </c>
      <c r="AL1279" s="47" t="s">
        <v>965</v>
      </c>
      <c r="AM1279" s="47" t="s">
        <v>965</v>
      </c>
      <c r="AN1279" s="47" t="s">
        <v>966</v>
      </c>
      <c r="AO1279" s="47" t="s">
        <v>965</v>
      </c>
      <c r="AP1279" s="47" t="s">
        <v>20</v>
      </c>
      <c r="AQ1279" s="47" t="s">
        <v>20</v>
      </c>
      <c r="AR1279" s="47" t="s">
        <v>20</v>
      </c>
      <c r="AS1279" s="47" t="s">
        <v>965</v>
      </c>
      <c r="AT1279" s="47" t="s">
        <v>965</v>
      </c>
      <c r="AU1279" s="47" t="s">
        <v>965</v>
      </c>
      <c r="AV1279" s="47" t="s">
        <v>965</v>
      </c>
      <c r="AW1279" s="47" t="s">
        <v>20</v>
      </c>
      <c r="AX1279" s="47" t="s">
        <v>20</v>
      </c>
      <c r="AY1279" s="42">
        <f>COUNTIFS($T1279:$AX1279,"P")</f>
        <v>19</v>
      </c>
      <c r="AZ1279" s="42">
        <f>COUNTIFS($T1279:$AX1279,"HD")/2</f>
        <v>0.5</v>
      </c>
      <c r="BA1279" s="42">
        <f>COUNTIFS($T1279:$AX1279,"DO")</f>
        <v>11</v>
      </c>
      <c r="BB1279" s="1">
        <f>COUNTIFS($T1279:$AX1279,"UPL")</f>
        <v>0</v>
      </c>
      <c r="BC1279" s="42">
        <f>COUNTIFS($T1279:$AX1279,"LWP")</f>
        <v>0</v>
      </c>
      <c r="BD1279" s="42">
        <f>SUM(COUNTIFS($T1279:$AX1279,{"PAT","MAT"}))</f>
        <v>0</v>
      </c>
      <c r="BE1279" s="42">
        <f>COUNTIFS($T1279:$AX1279,"HO")</f>
        <v>0</v>
      </c>
      <c r="BF1279" s="42">
        <f>COUNTIFS($T1279:$AX1279,"NA")</f>
        <v>0</v>
      </c>
      <c r="BG1279" s="42">
        <f>COUNTIFS($T1279:$AX1279,"PL")</f>
        <v>0</v>
      </c>
      <c r="BH1279" s="42">
        <f>COUNTIFS($T1279:$AX1279,"CL")</f>
        <v>0</v>
      </c>
      <c r="BI1279" s="42">
        <f>COUNTIFS($T1279:$AX1279,"BL")</f>
        <v>0</v>
      </c>
      <c r="BJ1279" s="42">
        <f>COUNTIFS($T1279:$AX1279,"CO")</f>
        <v>0</v>
      </c>
      <c r="BK1279" s="42">
        <f t="shared" si="117"/>
        <v>0</v>
      </c>
      <c r="BL1279" s="42">
        <f t="shared" si="118"/>
        <v>1</v>
      </c>
      <c r="BM1279" s="42">
        <f t="shared" si="119"/>
        <v>1</v>
      </c>
      <c r="BN1279" s="42">
        <f>SUM(AY1279:BJ1279)+SUM(COUNTIFS(Q1279:AX1279,{"TERM","RESIGNED"}))</f>
        <v>30.5</v>
      </c>
      <c r="BO1279" s="1" t="s">
        <v>45</v>
      </c>
      <c r="BP1279" s="42" t="s">
        <v>1020</v>
      </c>
      <c r="BQ1279" s="34"/>
    </row>
    <row r="1280" spans="1:69" x14ac:dyDescent="0.25">
      <c r="A1280" s="32">
        <f t="shared" si="120"/>
        <v>1278</v>
      </c>
      <c r="B1280" s="1" t="s">
        <v>172</v>
      </c>
      <c r="C1280" s="1">
        <v>106078</v>
      </c>
      <c r="D1280" s="1">
        <v>106078</v>
      </c>
      <c r="E1280" s="1" t="s">
        <v>946</v>
      </c>
      <c r="F1280" s="34" t="s">
        <v>1562</v>
      </c>
      <c r="G1280" s="34" t="s">
        <v>123</v>
      </c>
      <c r="H1280" s="30">
        <v>45258</v>
      </c>
      <c r="I1280" s="30" t="s">
        <v>39</v>
      </c>
      <c r="J1280" s="30" t="s">
        <v>39</v>
      </c>
      <c r="K1280" s="42">
        <f t="shared" ca="1" si="115"/>
        <v>44</v>
      </c>
      <c r="L1280" s="44" t="str">
        <f t="shared" si="116"/>
        <v>Billable</v>
      </c>
      <c r="M1280" s="34" t="s">
        <v>124</v>
      </c>
      <c r="N1280" s="1" t="s">
        <v>41</v>
      </c>
      <c r="O1280" s="1" t="s">
        <v>42</v>
      </c>
      <c r="P1280" s="1"/>
      <c r="Q1280" s="1"/>
      <c r="R1280" s="1" t="s">
        <v>43</v>
      </c>
      <c r="S1280" s="33" t="s">
        <v>253</v>
      </c>
      <c r="T1280" s="47" t="s">
        <v>965</v>
      </c>
      <c r="U1280" s="47" t="s">
        <v>20</v>
      </c>
      <c r="V1280" s="47" t="s">
        <v>20</v>
      </c>
      <c r="W1280" s="47" t="s">
        <v>965</v>
      </c>
      <c r="X1280" s="47" t="s">
        <v>965</v>
      </c>
      <c r="Y1280" s="47" t="s">
        <v>965</v>
      </c>
      <c r="Z1280" s="47" t="s">
        <v>965</v>
      </c>
      <c r="AA1280" s="47" t="s">
        <v>965</v>
      </c>
      <c r="AB1280" s="47" t="s">
        <v>20</v>
      </c>
      <c r="AC1280" s="47" t="s">
        <v>20</v>
      </c>
      <c r="AD1280" s="47" t="s">
        <v>965</v>
      </c>
      <c r="AE1280" s="47" t="s">
        <v>965</v>
      </c>
      <c r="AF1280" s="47" t="s">
        <v>965</v>
      </c>
      <c r="AG1280" s="47" t="s">
        <v>965</v>
      </c>
      <c r="AH1280" s="47" t="s">
        <v>965</v>
      </c>
      <c r="AI1280" s="47" t="s">
        <v>20</v>
      </c>
      <c r="AJ1280" s="47" t="s">
        <v>20</v>
      </c>
      <c r="AK1280" s="47" t="s">
        <v>965</v>
      </c>
      <c r="AL1280" s="47" t="s">
        <v>965</v>
      </c>
      <c r="AM1280" s="47" t="s">
        <v>965</v>
      </c>
      <c r="AN1280" s="47" t="s">
        <v>965</v>
      </c>
      <c r="AO1280" s="47" t="s">
        <v>966</v>
      </c>
      <c r="AP1280" s="47" t="s">
        <v>20</v>
      </c>
      <c r="AQ1280" s="47" t="s">
        <v>20</v>
      </c>
      <c r="AR1280" s="47" t="s">
        <v>20</v>
      </c>
      <c r="AS1280" s="47" t="s">
        <v>965</v>
      </c>
      <c r="AT1280" s="47" t="s">
        <v>965</v>
      </c>
      <c r="AU1280" s="47" t="s">
        <v>965</v>
      </c>
      <c r="AV1280" s="47" t="s">
        <v>965</v>
      </c>
      <c r="AW1280" s="47" t="s">
        <v>20</v>
      </c>
      <c r="AX1280" s="47" t="s">
        <v>20</v>
      </c>
      <c r="AY1280" s="42">
        <f>COUNTIFS($T1280:$AX1280,"P")</f>
        <v>19</v>
      </c>
      <c r="AZ1280" s="42">
        <f>COUNTIFS($T1280:$AX1280,"HD")/2</f>
        <v>0.5</v>
      </c>
      <c r="BA1280" s="42">
        <f>COUNTIFS($T1280:$AX1280,"DO")</f>
        <v>11</v>
      </c>
      <c r="BB1280" s="1">
        <f>COUNTIFS($T1280:$AX1280,"UPL")</f>
        <v>0</v>
      </c>
      <c r="BC1280" s="42">
        <f>COUNTIFS($T1280:$AX1280,"LWP")</f>
        <v>0</v>
      </c>
      <c r="BD1280" s="42">
        <f>SUM(COUNTIFS($T1280:$AX1280,{"PAT","MAT"}))</f>
        <v>0</v>
      </c>
      <c r="BE1280" s="42">
        <f>COUNTIFS($T1280:$AX1280,"HO")</f>
        <v>0</v>
      </c>
      <c r="BF1280" s="42">
        <f>COUNTIFS($T1280:$AX1280,"NA")</f>
        <v>0</v>
      </c>
      <c r="BG1280" s="42">
        <f>COUNTIFS($T1280:$AX1280,"PL")</f>
        <v>0</v>
      </c>
      <c r="BH1280" s="42">
        <f>COUNTIFS($T1280:$AX1280,"CL")</f>
        <v>0</v>
      </c>
      <c r="BI1280" s="42">
        <f>COUNTIFS($T1280:$AX1280,"BL")</f>
        <v>0</v>
      </c>
      <c r="BJ1280" s="42">
        <f>COUNTIFS($T1280:$AX1280,"CO")</f>
        <v>0</v>
      </c>
      <c r="BK1280" s="42">
        <f t="shared" si="117"/>
        <v>0</v>
      </c>
      <c r="BL1280" s="42">
        <f t="shared" si="118"/>
        <v>1</v>
      </c>
      <c r="BM1280" s="42">
        <f t="shared" si="119"/>
        <v>1</v>
      </c>
      <c r="BN1280" s="42">
        <f>SUM(AY1280:BJ1280)+SUM(COUNTIFS(Q1280:AX1280,{"TERM","RESIGNED"}))</f>
        <v>30.5</v>
      </c>
      <c r="BO1280" s="1" t="s">
        <v>45</v>
      </c>
      <c r="BP1280" s="42" t="s">
        <v>1018</v>
      </c>
      <c r="BQ1280" s="34"/>
    </row>
    <row r="1281" spans="1:69" x14ac:dyDescent="0.25">
      <c r="A1281" s="32">
        <f t="shared" si="120"/>
        <v>1279</v>
      </c>
      <c r="B1281" s="1" t="s">
        <v>172</v>
      </c>
      <c r="C1281" s="1">
        <v>106079</v>
      </c>
      <c r="D1281" s="1">
        <v>106079</v>
      </c>
      <c r="E1281" s="1" t="s">
        <v>946</v>
      </c>
      <c r="F1281" s="34" t="s">
        <v>1563</v>
      </c>
      <c r="G1281" s="34" t="s">
        <v>123</v>
      </c>
      <c r="H1281" s="30">
        <v>45258</v>
      </c>
      <c r="I1281" s="30" t="s">
        <v>39</v>
      </c>
      <c r="J1281" s="30" t="s">
        <v>39</v>
      </c>
      <c r="K1281" s="42">
        <f t="shared" ca="1" si="115"/>
        <v>44</v>
      </c>
      <c r="L1281" s="44" t="str">
        <f t="shared" si="116"/>
        <v>Billable</v>
      </c>
      <c r="M1281" s="34" t="s">
        <v>124</v>
      </c>
      <c r="N1281" s="1" t="s">
        <v>41</v>
      </c>
      <c r="O1281" s="1" t="s">
        <v>42</v>
      </c>
      <c r="P1281" s="1"/>
      <c r="Q1281" s="1"/>
      <c r="R1281" s="1" t="s">
        <v>43</v>
      </c>
      <c r="S1281" s="33" t="s">
        <v>253</v>
      </c>
      <c r="T1281" s="47" t="s">
        <v>965</v>
      </c>
      <c r="U1281" s="47" t="s">
        <v>20</v>
      </c>
      <c r="V1281" s="47" t="s">
        <v>20</v>
      </c>
      <c r="W1281" s="47" t="s">
        <v>965</v>
      </c>
      <c r="X1281" s="47" t="s">
        <v>965</v>
      </c>
      <c r="Y1281" s="47" t="s">
        <v>965</v>
      </c>
      <c r="Z1281" s="47" t="s">
        <v>965</v>
      </c>
      <c r="AA1281" s="47" t="s">
        <v>965</v>
      </c>
      <c r="AB1281" s="47" t="s">
        <v>20</v>
      </c>
      <c r="AC1281" s="47" t="s">
        <v>20</v>
      </c>
      <c r="AD1281" s="47" t="s">
        <v>965</v>
      </c>
      <c r="AE1281" s="47" t="s">
        <v>965</v>
      </c>
      <c r="AF1281" s="47" t="s">
        <v>965</v>
      </c>
      <c r="AG1281" s="47" t="s">
        <v>965</v>
      </c>
      <c r="AH1281" s="47" t="s">
        <v>965</v>
      </c>
      <c r="AI1281" s="47" t="s">
        <v>20</v>
      </c>
      <c r="AJ1281" s="47" t="s">
        <v>20</v>
      </c>
      <c r="AK1281" s="47" t="s">
        <v>965</v>
      </c>
      <c r="AL1281" s="47" t="s">
        <v>965</v>
      </c>
      <c r="AM1281" s="47" t="s">
        <v>965</v>
      </c>
      <c r="AN1281" s="47" t="s">
        <v>965</v>
      </c>
      <c r="AO1281" s="47" t="s">
        <v>965</v>
      </c>
      <c r="AP1281" s="47" t="s">
        <v>20</v>
      </c>
      <c r="AQ1281" s="47" t="s">
        <v>20</v>
      </c>
      <c r="AR1281" s="47" t="s">
        <v>20</v>
      </c>
      <c r="AS1281" s="47" t="s">
        <v>965</v>
      </c>
      <c r="AT1281" s="47" t="s">
        <v>965</v>
      </c>
      <c r="AU1281" s="47" t="s">
        <v>965</v>
      </c>
      <c r="AV1281" s="47" t="s">
        <v>965</v>
      </c>
      <c r="AW1281" s="47" t="s">
        <v>20</v>
      </c>
      <c r="AX1281" s="47" t="s">
        <v>20</v>
      </c>
      <c r="AY1281" s="42">
        <f>COUNTIFS($T1281:$AX1281,"P")</f>
        <v>20</v>
      </c>
      <c r="AZ1281" s="42">
        <f>COUNTIFS($T1281:$AX1281,"HD")/2</f>
        <v>0</v>
      </c>
      <c r="BA1281" s="42">
        <f>COUNTIFS($T1281:$AX1281,"DO")</f>
        <v>11</v>
      </c>
      <c r="BB1281" s="1">
        <f>COUNTIFS($T1281:$AX1281,"UPL")</f>
        <v>0</v>
      </c>
      <c r="BC1281" s="42">
        <f>COUNTIFS($T1281:$AX1281,"LWP")</f>
        <v>0</v>
      </c>
      <c r="BD1281" s="42">
        <f>SUM(COUNTIFS($T1281:$AX1281,{"PAT","MAT"}))</f>
        <v>0</v>
      </c>
      <c r="BE1281" s="42">
        <f>COUNTIFS($T1281:$AX1281,"HO")</f>
        <v>0</v>
      </c>
      <c r="BF1281" s="42">
        <f>COUNTIFS($T1281:$AX1281,"NA")</f>
        <v>0</v>
      </c>
      <c r="BG1281" s="42">
        <f>COUNTIFS($T1281:$AX1281,"PL")</f>
        <v>0</v>
      </c>
      <c r="BH1281" s="42">
        <f>COUNTIFS($T1281:$AX1281,"CL")</f>
        <v>0</v>
      </c>
      <c r="BI1281" s="42">
        <f>COUNTIFS($T1281:$AX1281,"BL")</f>
        <v>0</v>
      </c>
      <c r="BJ1281" s="42">
        <f>COUNTIFS($T1281:$AX1281,"CO")</f>
        <v>0</v>
      </c>
      <c r="BK1281" s="42">
        <f t="shared" si="117"/>
        <v>0</v>
      </c>
      <c r="BL1281" s="42">
        <f t="shared" si="118"/>
        <v>1</v>
      </c>
      <c r="BM1281" s="42">
        <f t="shared" si="119"/>
        <v>1</v>
      </c>
      <c r="BN1281" s="42">
        <f>SUM(AY1281:BJ1281)+SUM(COUNTIFS(Q1281:AX1281,{"TERM","RESIGNED"}))</f>
        <v>31</v>
      </c>
      <c r="BO1281" s="1" t="s">
        <v>45</v>
      </c>
      <c r="BP1281" s="42" t="s">
        <v>1018</v>
      </c>
      <c r="BQ1281" s="34"/>
    </row>
    <row r="1282" spans="1:69" x14ac:dyDescent="0.25">
      <c r="A1282" s="32">
        <f t="shared" si="120"/>
        <v>1280</v>
      </c>
      <c r="B1282" s="1" t="s">
        <v>172</v>
      </c>
      <c r="C1282" s="1">
        <v>106084</v>
      </c>
      <c r="D1282" s="1">
        <v>106084</v>
      </c>
      <c r="E1282" s="1" t="s">
        <v>946</v>
      </c>
      <c r="F1282" s="34" t="s">
        <v>1625</v>
      </c>
      <c r="G1282" s="34" t="s">
        <v>123</v>
      </c>
      <c r="H1282" s="30">
        <v>45258</v>
      </c>
      <c r="I1282" s="30" t="s">
        <v>39</v>
      </c>
      <c r="J1282" s="30" t="s">
        <v>39</v>
      </c>
      <c r="K1282" s="42">
        <f t="shared" ca="1" si="115"/>
        <v>44</v>
      </c>
      <c r="L1282" s="44" t="str">
        <f t="shared" si="116"/>
        <v>Billable</v>
      </c>
      <c r="M1282" s="34" t="s">
        <v>124</v>
      </c>
      <c r="N1282" s="1" t="s">
        <v>41</v>
      </c>
      <c r="O1282" s="1" t="s">
        <v>42</v>
      </c>
      <c r="P1282" s="1"/>
      <c r="Q1282" s="1"/>
      <c r="R1282" s="1" t="s">
        <v>43</v>
      </c>
      <c r="S1282" s="33" t="s">
        <v>253</v>
      </c>
      <c r="T1282" s="47" t="s">
        <v>965</v>
      </c>
      <c r="U1282" s="47" t="s">
        <v>20</v>
      </c>
      <c r="V1282" s="47" t="s">
        <v>20</v>
      </c>
      <c r="W1282" s="47" t="s">
        <v>965</v>
      </c>
      <c r="X1282" s="47" t="s">
        <v>965</v>
      </c>
      <c r="Y1282" s="47" t="s">
        <v>965</v>
      </c>
      <c r="Z1282" s="47" t="s">
        <v>965</v>
      </c>
      <c r="AA1282" s="47" t="s">
        <v>965</v>
      </c>
      <c r="AB1282" s="47" t="s">
        <v>20</v>
      </c>
      <c r="AC1282" s="47" t="s">
        <v>20</v>
      </c>
      <c r="AD1282" s="47" t="s">
        <v>965</v>
      </c>
      <c r="AE1282" s="47" t="s">
        <v>965</v>
      </c>
      <c r="AF1282" s="47" t="s">
        <v>965</v>
      </c>
      <c r="AG1282" s="47" t="s">
        <v>965</v>
      </c>
      <c r="AH1282" s="47" t="s">
        <v>965</v>
      </c>
      <c r="AI1282" s="47" t="s">
        <v>20</v>
      </c>
      <c r="AJ1282" s="47" t="s">
        <v>20</v>
      </c>
      <c r="AK1282" s="47" t="s">
        <v>965</v>
      </c>
      <c r="AL1282" s="47" t="s">
        <v>965</v>
      </c>
      <c r="AM1282" s="47" t="s">
        <v>965</v>
      </c>
      <c r="AN1282" s="47" t="s">
        <v>965</v>
      </c>
      <c r="AO1282" s="47" t="s">
        <v>965</v>
      </c>
      <c r="AP1282" s="47" t="s">
        <v>20</v>
      </c>
      <c r="AQ1282" s="47" t="s">
        <v>20</v>
      </c>
      <c r="AR1282" s="47" t="s">
        <v>20</v>
      </c>
      <c r="AS1282" s="47" t="s">
        <v>965</v>
      </c>
      <c r="AT1282" s="47" t="s">
        <v>965</v>
      </c>
      <c r="AU1282" s="47" t="s">
        <v>965</v>
      </c>
      <c r="AV1282" s="47" t="s">
        <v>965</v>
      </c>
      <c r="AW1282" s="47" t="s">
        <v>20</v>
      </c>
      <c r="AX1282" s="47" t="s">
        <v>20</v>
      </c>
      <c r="AY1282" s="42">
        <f>COUNTIFS($T1282:$AX1282,"P")</f>
        <v>20</v>
      </c>
      <c r="AZ1282" s="42">
        <f>COUNTIFS($T1282:$AX1282,"HD")/2</f>
        <v>0</v>
      </c>
      <c r="BA1282" s="42">
        <f>COUNTIFS($T1282:$AX1282,"DO")</f>
        <v>11</v>
      </c>
      <c r="BB1282" s="1">
        <f>COUNTIFS($T1282:$AX1282,"UPL")</f>
        <v>0</v>
      </c>
      <c r="BC1282" s="42">
        <f>COUNTIFS($T1282:$AX1282,"LWP")</f>
        <v>0</v>
      </c>
      <c r="BD1282" s="42">
        <f>SUM(COUNTIFS($T1282:$AX1282,{"PAT","MAT"}))</f>
        <v>0</v>
      </c>
      <c r="BE1282" s="42">
        <f>COUNTIFS($T1282:$AX1282,"HO")</f>
        <v>0</v>
      </c>
      <c r="BF1282" s="42">
        <f>COUNTIFS($T1282:$AX1282,"NA")</f>
        <v>0</v>
      </c>
      <c r="BG1282" s="42">
        <f>COUNTIFS($T1282:$AX1282,"PL")</f>
        <v>0</v>
      </c>
      <c r="BH1282" s="42">
        <f>COUNTIFS($T1282:$AX1282,"CL")</f>
        <v>0</v>
      </c>
      <c r="BI1282" s="42">
        <f>COUNTIFS($T1282:$AX1282,"BL")</f>
        <v>0</v>
      </c>
      <c r="BJ1282" s="42">
        <f>COUNTIFS($T1282:$AX1282,"CO")</f>
        <v>0</v>
      </c>
      <c r="BK1282" s="42">
        <f t="shared" si="117"/>
        <v>0</v>
      </c>
      <c r="BL1282" s="42">
        <f t="shared" si="118"/>
        <v>1</v>
      </c>
      <c r="BM1282" s="42">
        <f t="shared" si="119"/>
        <v>1</v>
      </c>
      <c r="BN1282" s="42">
        <f>SUM(AY1282:BJ1282)+SUM(COUNTIFS(Q1282:AX1282,{"TERM","RESIGNED"}))</f>
        <v>31</v>
      </c>
      <c r="BO1282" s="1" t="s">
        <v>45</v>
      </c>
      <c r="BP1282" s="42" t="s">
        <v>1018</v>
      </c>
      <c r="BQ1282" s="34"/>
    </row>
    <row r="1283" spans="1:69" x14ac:dyDescent="0.25">
      <c r="A1283" s="32">
        <f t="shared" si="120"/>
        <v>1281</v>
      </c>
      <c r="B1283" s="1" t="s">
        <v>172</v>
      </c>
      <c r="C1283" s="1">
        <v>106085</v>
      </c>
      <c r="D1283" s="1">
        <v>106085</v>
      </c>
      <c r="E1283" s="1" t="s">
        <v>946</v>
      </c>
      <c r="F1283" s="34" t="s">
        <v>1565</v>
      </c>
      <c r="G1283" s="34" t="s">
        <v>123</v>
      </c>
      <c r="H1283" s="30">
        <v>45258</v>
      </c>
      <c r="I1283" s="30" t="s">
        <v>39</v>
      </c>
      <c r="J1283" s="30" t="s">
        <v>39</v>
      </c>
      <c r="K1283" s="42">
        <f t="shared" ref="K1283:K1288" ca="1" si="121">IF(O1283="ACTIVE",(TODAY()-H1283),(J1283-H1283))</f>
        <v>44</v>
      </c>
      <c r="L1283" s="44" t="str">
        <f t="shared" ref="L1283:L1288" si="122">IF(OR(M1283="Email Verification",M1283="Operations",M1283="OJT",M1283="Bottom Quartile Group",M1283="Training"),"Billable","Non Billable")</f>
        <v>Billable</v>
      </c>
      <c r="M1283" s="34" t="s">
        <v>124</v>
      </c>
      <c r="N1283" s="1" t="s">
        <v>41</v>
      </c>
      <c r="O1283" s="1" t="s">
        <v>42</v>
      </c>
      <c r="P1283" s="1"/>
      <c r="Q1283" s="1"/>
      <c r="R1283" s="1" t="s">
        <v>43</v>
      </c>
      <c r="S1283" s="33" t="s">
        <v>253</v>
      </c>
      <c r="T1283" s="47" t="s">
        <v>965</v>
      </c>
      <c r="U1283" s="47" t="s">
        <v>20</v>
      </c>
      <c r="V1283" s="47" t="s">
        <v>20</v>
      </c>
      <c r="W1283" s="47" t="s">
        <v>965</v>
      </c>
      <c r="X1283" s="47" t="s">
        <v>965</v>
      </c>
      <c r="Y1283" s="47" t="s">
        <v>965</v>
      </c>
      <c r="Z1283" s="47" t="s">
        <v>965</v>
      </c>
      <c r="AA1283" s="47" t="s">
        <v>965</v>
      </c>
      <c r="AB1283" s="47" t="s">
        <v>20</v>
      </c>
      <c r="AC1283" s="47" t="s">
        <v>20</v>
      </c>
      <c r="AD1283" s="47" t="s">
        <v>965</v>
      </c>
      <c r="AE1283" s="47" t="s">
        <v>965</v>
      </c>
      <c r="AF1283" s="47" t="s">
        <v>965</v>
      </c>
      <c r="AG1283" s="47" t="s">
        <v>965</v>
      </c>
      <c r="AH1283" s="47" t="s">
        <v>965</v>
      </c>
      <c r="AI1283" s="47" t="s">
        <v>20</v>
      </c>
      <c r="AJ1283" s="47" t="s">
        <v>20</v>
      </c>
      <c r="AK1283" s="47" t="s">
        <v>965</v>
      </c>
      <c r="AL1283" s="47" t="s">
        <v>965</v>
      </c>
      <c r="AM1283" s="47" t="s">
        <v>965</v>
      </c>
      <c r="AN1283" s="47" t="s">
        <v>965</v>
      </c>
      <c r="AO1283" s="47" t="s">
        <v>965</v>
      </c>
      <c r="AP1283" s="47" t="s">
        <v>20</v>
      </c>
      <c r="AQ1283" s="47" t="s">
        <v>20</v>
      </c>
      <c r="AR1283" s="47" t="s">
        <v>20</v>
      </c>
      <c r="AS1283" s="47" t="s">
        <v>965</v>
      </c>
      <c r="AT1283" s="47" t="s">
        <v>965</v>
      </c>
      <c r="AU1283" s="47" t="s">
        <v>965</v>
      </c>
      <c r="AV1283" s="47" t="s">
        <v>965</v>
      </c>
      <c r="AW1283" s="47" t="s">
        <v>20</v>
      </c>
      <c r="AX1283" s="47" t="s">
        <v>20</v>
      </c>
      <c r="AY1283" s="42">
        <f>COUNTIFS($T1283:$AX1283,"P")</f>
        <v>20</v>
      </c>
      <c r="AZ1283" s="42">
        <f>COUNTIFS($T1283:$AX1283,"HD")/2</f>
        <v>0</v>
      </c>
      <c r="BA1283" s="42">
        <f>COUNTIFS($T1283:$AX1283,"DO")</f>
        <v>11</v>
      </c>
      <c r="BB1283" s="1">
        <f>COUNTIFS($T1283:$AX1283,"UPL")</f>
        <v>0</v>
      </c>
      <c r="BC1283" s="42">
        <f>COUNTIFS($T1283:$AX1283,"LWP")</f>
        <v>0</v>
      </c>
      <c r="BD1283" s="42">
        <f>SUM(COUNTIFS($T1283:$AX1283,{"PAT","MAT"}))</f>
        <v>0</v>
      </c>
      <c r="BE1283" s="42">
        <f>COUNTIFS($T1283:$AX1283,"HO")</f>
        <v>0</v>
      </c>
      <c r="BF1283" s="42">
        <f>COUNTIFS($T1283:$AX1283,"NA")</f>
        <v>0</v>
      </c>
      <c r="BG1283" s="42">
        <f>COUNTIFS($T1283:$AX1283,"PL")</f>
        <v>0</v>
      </c>
      <c r="BH1283" s="42">
        <f>COUNTIFS($T1283:$AX1283,"CL")</f>
        <v>0</v>
      </c>
      <c r="BI1283" s="42">
        <f>COUNTIFS($T1283:$AX1283,"BL")</f>
        <v>0</v>
      </c>
      <c r="BJ1283" s="42">
        <f>COUNTIFS($T1283:$AX1283,"CO")</f>
        <v>0</v>
      </c>
      <c r="BK1283" s="42">
        <f t="shared" ref="BK1283:BK1346" si="123">SUM(BG1283:BJ1283)</f>
        <v>0</v>
      </c>
      <c r="BL1283" s="42">
        <f t="shared" ref="BL1283:BL1346" si="124">IF(SUM(AY1283+AZ1283)&gt;=17,1,0)</f>
        <v>1</v>
      </c>
      <c r="BM1283" s="42">
        <f t="shared" ref="BM1283:BM1346" si="125">IF(SUM(AY1283+AZ1283)&gt;=13,1,0)</f>
        <v>1</v>
      </c>
      <c r="BN1283" s="42">
        <f>SUM(AY1283:BJ1283)+SUM(COUNTIFS(Q1283:AX1283,{"TERM","RESIGNED"}))</f>
        <v>31</v>
      </c>
      <c r="BO1283" s="1" t="s">
        <v>45</v>
      </c>
      <c r="BP1283" s="42" t="s">
        <v>1018</v>
      </c>
      <c r="BQ1283" s="34"/>
    </row>
    <row r="1284" spans="1:69" x14ac:dyDescent="0.25">
      <c r="A1284" s="32">
        <f t="shared" si="120"/>
        <v>1282</v>
      </c>
      <c r="B1284" s="1" t="s">
        <v>172</v>
      </c>
      <c r="C1284" s="1">
        <v>106086</v>
      </c>
      <c r="D1284" s="1">
        <v>106086</v>
      </c>
      <c r="E1284" s="1" t="s">
        <v>946</v>
      </c>
      <c r="F1284" s="34" t="s">
        <v>1566</v>
      </c>
      <c r="G1284" s="34" t="s">
        <v>123</v>
      </c>
      <c r="H1284" s="30">
        <v>45258</v>
      </c>
      <c r="I1284" s="30" t="s">
        <v>39</v>
      </c>
      <c r="J1284" s="30" t="s">
        <v>39</v>
      </c>
      <c r="K1284" s="42">
        <f t="shared" ca="1" si="121"/>
        <v>44</v>
      </c>
      <c r="L1284" s="44" t="str">
        <f t="shared" si="122"/>
        <v>Billable</v>
      </c>
      <c r="M1284" s="34" t="s">
        <v>124</v>
      </c>
      <c r="N1284" s="1" t="s">
        <v>41</v>
      </c>
      <c r="O1284" s="1" t="s">
        <v>42</v>
      </c>
      <c r="P1284" s="1"/>
      <c r="Q1284" s="1"/>
      <c r="R1284" s="1" t="s">
        <v>43</v>
      </c>
      <c r="S1284" s="33" t="s">
        <v>253</v>
      </c>
      <c r="T1284" s="47" t="s">
        <v>965</v>
      </c>
      <c r="U1284" s="47" t="s">
        <v>20</v>
      </c>
      <c r="V1284" s="47" t="s">
        <v>20</v>
      </c>
      <c r="W1284" s="47" t="s">
        <v>965</v>
      </c>
      <c r="X1284" s="47" t="s">
        <v>965</v>
      </c>
      <c r="Y1284" s="47" t="s">
        <v>965</v>
      </c>
      <c r="Z1284" s="47" t="s">
        <v>965</v>
      </c>
      <c r="AA1284" s="47" t="s">
        <v>965</v>
      </c>
      <c r="AB1284" s="47" t="s">
        <v>20</v>
      </c>
      <c r="AC1284" s="47" t="s">
        <v>20</v>
      </c>
      <c r="AD1284" s="47" t="s">
        <v>965</v>
      </c>
      <c r="AE1284" s="47" t="s">
        <v>965</v>
      </c>
      <c r="AF1284" s="47" t="s">
        <v>965</v>
      </c>
      <c r="AG1284" s="47" t="s">
        <v>965</v>
      </c>
      <c r="AH1284" s="47" t="s">
        <v>965</v>
      </c>
      <c r="AI1284" s="47" t="s">
        <v>20</v>
      </c>
      <c r="AJ1284" s="47" t="s">
        <v>20</v>
      </c>
      <c r="AK1284" s="47" t="s">
        <v>965</v>
      </c>
      <c r="AL1284" s="47" t="s">
        <v>965</v>
      </c>
      <c r="AM1284" s="47" t="s">
        <v>965</v>
      </c>
      <c r="AN1284" s="47" t="s">
        <v>965</v>
      </c>
      <c r="AO1284" s="47" t="s">
        <v>965</v>
      </c>
      <c r="AP1284" s="47" t="s">
        <v>20</v>
      </c>
      <c r="AQ1284" s="47" t="s">
        <v>20</v>
      </c>
      <c r="AR1284" s="47" t="s">
        <v>20</v>
      </c>
      <c r="AS1284" s="47" t="s">
        <v>965</v>
      </c>
      <c r="AT1284" s="47" t="s">
        <v>965</v>
      </c>
      <c r="AU1284" s="47" t="s">
        <v>965</v>
      </c>
      <c r="AV1284" s="47" t="s">
        <v>965</v>
      </c>
      <c r="AW1284" s="47" t="s">
        <v>20</v>
      </c>
      <c r="AX1284" s="47" t="s">
        <v>20</v>
      </c>
      <c r="AY1284" s="42">
        <f>COUNTIFS($T1284:$AX1284,"P")</f>
        <v>20</v>
      </c>
      <c r="AZ1284" s="42">
        <f>COUNTIFS($T1284:$AX1284,"HD")/2</f>
        <v>0</v>
      </c>
      <c r="BA1284" s="42">
        <f>COUNTIFS($T1284:$AX1284,"DO")</f>
        <v>11</v>
      </c>
      <c r="BB1284" s="1">
        <f>COUNTIFS($T1284:$AX1284,"UPL")</f>
        <v>0</v>
      </c>
      <c r="BC1284" s="42">
        <f>COUNTIFS($T1284:$AX1284,"LWP")</f>
        <v>0</v>
      </c>
      <c r="BD1284" s="42">
        <f>SUM(COUNTIFS($T1284:$AX1284,{"PAT","MAT"}))</f>
        <v>0</v>
      </c>
      <c r="BE1284" s="42">
        <f>COUNTIFS($T1284:$AX1284,"HO")</f>
        <v>0</v>
      </c>
      <c r="BF1284" s="42">
        <f>COUNTIFS($T1284:$AX1284,"NA")</f>
        <v>0</v>
      </c>
      <c r="BG1284" s="42">
        <f>COUNTIFS($T1284:$AX1284,"PL")</f>
        <v>0</v>
      </c>
      <c r="BH1284" s="42">
        <f>COUNTIFS($T1284:$AX1284,"CL")</f>
        <v>0</v>
      </c>
      <c r="BI1284" s="42">
        <f>COUNTIFS($T1284:$AX1284,"BL")</f>
        <v>0</v>
      </c>
      <c r="BJ1284" s="42">
        <f>COUNTIFS($T1284:$AX1284,"CO")</f>
        <v>0</v>
      </c>
      <c r="BK1284" s="42">
        <f t="shared" si="123"/>
        <v>0</v>
      </c>
      <c r="BL1284" s="42">
        <f t="shared" si="124"/>
        <v>1</v>
      </c>
      <c r="BM1284" s="42">
        <f t="shared" si="125"/>
        <v>1</v>
      </c>
      <c r="BN1284" s="42">
        <f>SUM(AY1284:BJ1284)+SUM(COUNTIFS(Q1284:AX1284,{"TERM","RESIGNED"}))</f>
        <v>31</v>
      </c>
      <c r="BO1284" s="1" t="s">
        <v>45</v>
      </c>
      <c r="BP1284" s="42" t="s">
        <v>1018</v>
      </c>
      <c r="BQ1284" s="34"/>
    </row>
    <row r="1285" spans="1:69" x14ac:dyDescent="0.25">
      <c r="A1285" s="32">
        <f t="shared" ref="A1285:A1348" si="126">A1284+1</f>
        <v>1283</v>
      </c>
      <c r="B1285" s="1" t="s">
        <v>172</v>
      </c>
      <c r="C1285" s="1">
        <v>106087</v>
      </c>
      <c r="D1285" s="1">
        <v>106087</v>
      </c>
      <c r="E1285" s="1" t="s">
        <v>946</v>
      </c>
      <c r="F1285" s="34" t="s">
        <v>1567</v>
      </c>
      <c r="G1285" s="34" t="s">
        <v>123</v>
      </c>
      <c r="H1285" s="30">
        <v>45258</v>
      </c>
      <c r="I1285" s="30" t="s">
        <v>39</v>
      </c>
      <c r="J1285" s="30" t="s">
        <v>39</v>
      </c>
      <c r="K1285" s="42">
        <f t="shared" ca="1" si="121"/>
        <v>44</v>
      </c>
      <c r="L1285" s="44" t="str">
        <f t="shared" si="122"/>
        <v>Billable</v>
      </c>
      <c r="M1285" s="34" t="s">
        <v>124</v>
      </c>
      <c r="N1285" s="1" t="s">
        <v>41</v>
      </c>
      <c r="O1285" s="1" t="s">
        <v>42</v>
      </c>
      <c r="P1285" s="1"/>
      <c r="Q1285" s="1"/>
      <c r="R1285" s="1" t="s">
        <v>43</v>
      </c>
      <c r="S1285" s="33" t="s">
        <v>253</v>
      </c>
      <c r="T1285" s="47" t="s">
        <v>965</v>
      </c>
      <c r="U1285" s="47" t="s">
        <v>20</v>
      </c>
      <c r="V1285" s="47" t="s">
        <v>20</v>
      </c>
      <c r="W1285" s="47" t="s">
        <v>965</v>
      </c>
      <c r="X1285" s="47" t="s">
        <v>965</v>
      </c>
      <c r="Y1285" s="47" t="s">
        <v>966</v>
      </c>
      <c r="Z1285" s="47" t="s">
        <v>965</v>
      </c>
      <c r="AA1285" s="47" t="s">
        <v>965</v>
      </c>
      <c r="AB1285" s="47" t="s">
        <v>20</v>
      </c>
      <c r="AC1285" s="47" t="s">
        <v>20</v>
      </c>
      <c r="AD1285" s="47" t="s">
        <v>965</v>
      </c>
      <c r="AE1285" s="47" t="s">
        <v>965</v>
      </c>
      <c r="AF1285" s="47" t="s">
        <v>965</v>
      </c>
      <c r="AG1285" s="47" t="s">
        <v>965</v>
      </c>
      <c r="AH1285" s="47" t="s">
        <v>965</v>
      </c>
      <c r="AI1285" s="47" t="s">
        <v>20</v>
      </c>
      <c r="AJ1285" s="47" t="s">
        <v>20</v>
      </c>
      <c r="AK1285" s="47" t="s">
        <v>965</v>
      </c>
      <c r="AL1285" s="47" t="s">
        <v>966</v>
      </c>
      <c r="AM1285" s="47" t="s">
        <v>965</v>
      </c>
      <c r="AN1285" s="47" t="s">
        <v>965</v>
      </c>
      <c r="AO1285" s="47" t="s">
        <v>965</v>
      </c>
      <c r="AP1285" s="47" t="s">
        <v>20</v>
      </c>
      <c r="AQ1285" s="47" t="s">
        <v>20</v>
      </c>
      <c r="AR1285" s="47" t="s">
        <v>20</v>
      </c>
      <c r="AS1285" s="47" t="s">
        <v>965</v>
      </c>
      <c r="AT1285" s="47" t="s">
        <v>965</v>
      </c>
      <c r="AU1285" s="47" t="s">
        <v>965</v>
      </c>
      <c r="AV1285" s="47" t="s">
        <v>22</v>
      </c>
      <c r="AW1285" s="47" t="s">
        <v>20</v>
      </c>
      <c r="AX1285" s="47" t="s">
        <v>20</v>
      </c>
      <c r="AY1285" s="42">
        <f>COUNTIFS($T1285:$AX1285,"P")</f>
        <v>17</v>
      </c>
      <c r="AZ1285" s="42">
        <f>COUNTIFS($T1285:$AX1285,"HD")/2</f>
        <v>1</v>
      </c>
      <c r="BA1285" s="42">
        <f>COUNTIFS($T1285:$AX1285,"DO")</f>
        <v>11</v>
      </c>
      <c r="BB1285" s="1">
        <f>COUNTIFS($T1285:$AX1285,"UPL")</f>
        <v>0</v>
      </c>
      <c r="BC1285" s="42">
        <f>COUNTIFS($T1285:$AX1285,"LWP")</f>
        <v>1</v>
      </c>
      <c r="BD1285" s="42">
        <f>SUM(COUNTIFS($T1285:$AX1285,{"PAT","MAT"}))</f>
        <v>0</v>
      </c>
      <c r="BE1285" s="42">
        <f>COUNTIFS($T1285:$AX1285,"HO")</f>
        <v>0</v>
      </c>
      <c r="BF1285" s="42">
        <f>COUNTIFS($T1285:$AX1285,"NA")</f>
        <v>0</v>
      </c>
      <c r="BG1285" s="42">
        <f>COUNTIFS($T1285:$AX1285,"PL")</f>
        <v>0</v>
      </c>
      <c r="BH1285" s="42">
        <f>COUNTIFS($T1285:$AX1285,"CL")</f>
        <v>0</v>
      </c>
      <c r="BI1285" s="42">
        <f>COUNTIFS($T1285:$AX1285,"BL")</f>
        <v>0</v>
      </c>
      <c r="BJ1285" s="42">
        <f>COUNTIFS($T1285:$AX1285,"CO")</f>
        <v>0</v>
      </c>
      <c r="BK1285" s="42">
        <f t="shared" si="123"/>
        <v>0</v>
      </c>
      <c r="BL1285" s="42">
        <f t="shared" si="124"/>
        <v>1</v>
      </c>
      <c r="BM1285" s="42">
        <f t="shared" si="125"/>
        <v>1</v>
      </c>
      <c r="BN1285" s="42">
        <f>SUM(AY1285:BJ1285)+SUM(COUNTIFS(Q1285:AX1285,{"TERM","RESIGNED"}))</f>
        <v>30</v>
      </c>
      <c r="BO1285" s="1" t="s">
        <v>45</v>
      </c>
      <c r="BP1285" s="42" t="s">
        <v>1018</v>
      </c>
      <c r="BQ1285" s="34"/>
    </row>
    <row r="1286" spans="1:69" x14ac:dyDescent="0.25">
      <c r="A1286" s="32">
        <f t="shared" si="126"/>
        <v>1284</v>
      </c>
      <c r="B1286" s="1" t="s">
        <v>172</v>
      </c>
      <c r="C1286" s="1">
        <v>106088</v>
      </c>
      <c r="D1286" s="1">
        <v>106088</v>
      </c>
      <c r="E1286" s="1" t="s">
        <v>945</v>
      </c>
      <c r="F1286" s="34" t="s">
        <v>1568</v>
      </c>
      <c r="G1286" s="34" t="s">
        <v>162</v>
      </c>
      <c r="H1286" s="30">
        <v>45258</v>
      </c>
      <c r="I1286" s="30" t="s">
        <v>39</v>
      </c>
      <c r="J1286" s="30" t="s">
        <v>39</v>
      </c>
      <c r="K1286" s="42">
        <f t="shared" ca="1" si="121"/>
        <v>44</v>
      </c>
      <c r="L1286" s="44" t="str">
        <f t="shared" si="122"/>
        <v>Billable</v>
      </c>
      <c r="M1286" s="34" t="s">
        <v>124</v>
      </c>
      <c r="N1286" s="1" t="s">
        <v>41</v>
      </c>
      <c r="O1286" s="1" t="s">
        <v>42</v>
      </c>
      <c r="P1286" s="1"/>
      <c r="Q1286" s="1"/>
      <c r="R1286" s="1" t="s">
        <v>43</v>
      </c>
      <c r="S1286" s="33" t="s">
        <v>165</v>
      </c>
      <c r="T1286" s="47" t="s">
        <v>965</v>
      </c>
      <c r="U1286" s="47" t="s">
        <v>20</v>
      </c>
      <c r="V1286" s="47" t="s">
        <v>20</v>
      </c>
      <c r="W1286" s="47" t="s">
        <v>965</v>
      </c>
      <c r="X1286" s="47" t="s">
        <v>965</v>
      </c>
      <c r="Y1286" s="47" t="s">
        <v>965</v>
      </c>
      <c r="Z1286" s="47" t="s">
        <v>965</v>
      </c>
      <c r="AA1286" s="47" t="s">
        <v>22</v>
      </c>
      <c r="AB1286" s="47" t="s">
        <v>20</v>
      </c>
      <c r="AC1286" s="47" t="s">
        <v>20</v>
      </c>
      <c r="AD1286" s="47" t="s">
        <v>22</v>
      </c>
      <c r="AE1286" s="47" t="s">
        <v>21</v>
      </c>
      <c r="AF1286" s="47" t="s">
        <v>965</v>
      </c>
      <c r="AG1286" s="47" t="s">
        <v>965</v>
      </c>
      <c r="AH1286" s="47" t="s">
        <v>965</v>
      </c>
      <c r="AI1286" s="47" t="s">
        <v>20</v>
      </c>
      <c r="AJ1286" s="47" t="s">
        <v>20</v>
      </c>
      <c r="AK1286" s="47" t="s">
        <v>965</v>
      </c>
      <c r="AL1286" s="47" t="s">
        <v>965</v>
      </c>
      <c r="AM1286" s="47" t="s">
        <v>965</v>
      </c>
      <c r="AN1286" s="47" t="s">
        <v>965</v>
      </c>
      <c r="AO1286" s="47" t="s">
        <v>965</v>
      </c>
      <c r="AP1286" s="47" t="s">
        <v>20</v>
      </c>
      <c r="AQ1286" s="47" t="s">
        <v>20</v>
      </c>
      <c r="AR1286" s="47" t="s">
        <v>20</v>
      </c>
      <c r="AS1286" s="47" t="s">
        <v>965</v>
      </c>
      <c r="AT1286" s="47" t="s">
        <v>965</v>
      </c>
      <c r="AU1286" s="47" t="s">
        <v>965</v>
      </c>
      <c r="AV1286" s="47" t="s">
        <v>965</v>
      </c>
      <c r="AW1286" s="47" t="s">
        <v>20</v>
      </c>
      <c r="AX1286" s="47" t="s">
        <v>20</v>
      </c>
      <c r="AY1286" s="42">
        <f>COUNTIFS($T1286:$AX1286,"P")</f>
        <v>17</v>
      </c>
      <c r="AZ1286" s="42">
        <f>COUNTIFS($T1286:$AX1286,"HD")/2</f>
        <v>0</v>
      </c>
      <c r="BA1286" s="42">
        <f>COUNTIFS($T1286:$AX1286,"DO")</f>
        <v>11</v>
      </c>
      <c r="BB1286" s="1">
        <f>COUNTIFS($T1286:$AX1286,"UPL")</f>
        <v>1</v>
      </c>
      <c r="BC1286" s="42">
        <f>COUNTIFS($T1286:$AX1286,"LWP")</f>
        <v>2</v>
      </c>
      <c r="BD1286" s="42">
        <f>SUM(COUNTIFS($T1286:$AX1286,{"PAT","MAT"}))</f>
        <v>0</v>
      </c>
      <c r="BE1286" s="42">
        <f>COUNTIFS($T1286:$AX1286,"HO")</f>
        <v>0</v>
      </c>
      <c r="BF1286" s="42">
        <f>COUNTIFS($T1286:$AX1286,"NA")</f>
        <v>0</v>
      </c>
      <c r="BG1286" s="42">
        <f>COUNTIFS($T1286:$AX1286,"PL")</f>
        <v>0</v>
      </c>
      <c r="BH1286" s="42">
        <f>COUNTIFS($T1286:$AX1286,"CL")</f>
        <v>0</v>
      </c>
      <c r="BI1286" s="42">
        <f>COUNTIFS($T1286:$AX1286,"BL")</f>
        <v>0</v>
      </c>
      <c r="BJ1286" s="42">
        <f>COUNTIFS($T1286:$AX1286,"CO")</f>
        <v>0</v>
      </c>
      <c r="BK1286" s="42">
        <f t="shared" si="123"/>
        <v>0</v>
      </c>
      <c r="BL1286" s="42">
        <f t="shared" si="124"/>
        <v>1</v>
      </c>
      <c r="BM1286" s="42">
        <f t="shared" si="125"/>
        <v>1</v>
      </c>
      <c r="BN1286" s="42">
        <f>SUM(AY1286:BJ1286)+SUM(COUNTIFS(Q1286:AX1286,{"TERM","RESIGNED"}))</f>
        <v>31</v>
      </c>
      <c r="BO1286" s="1" t="s">
        <v>45</v>
      </c>
      <c r="BP1286" s="42"/>
      <c r="BQ1286" s="34"/>
    </row>
    <row r="1287" spans="1:69" x14ac:dyDescent="0.25">
      <c r="A1287" s="32">
        <f t="shared" si="126"/>
        <v>1285</v>
      </c>
      <c r="B1287" s="1" t="s">
        <v>172</v>
      </c>
      <c r="C1287" s="1">
        <v>106093</v>
      </c>
      <c r="D1287" s="1">
        <v>106093</v>
      </c>
      <c r="E1287" s="1" t="s">
        <v>946</v>
      </c>
      <c r="F1287" s="34" t="s">
        <v>1572</v>
      </c>
      <c r="G1287" s="34" t="s">
        <v>190</v>
      </c>
      <c r="H1287" s="30">
        <v>45258</v>
      </c>
      <c r="I1287" s="30" t="s">
        <v>39</v>
      </c>
      <c r="J1287" s="30" t="s">
        <v>39</v>
      </c>
      <c r="K1287" s="42">
        <f t="shared" ca="1" si="121"/>
        <v>44</v>
      </c>
      <c r="L1287" s="44" t="str">
        <f t="shared" si="122"/>
        <v>Billable</v>
      </c>
      <c r="M1287" s="34" t="s">
        <v>187</v>
      </c>
      <c r="N1287" s="1" t="s">
        <v>41</v>
      </c>
      <c r="O1287" s="1" t="s">
        <v>42</v>
      </c>
      <c r="P1287" s="1"/>
      <c r="Q1287" s="1"/>
      <c r="R1287" s="1" t="s">
        <v>43</v>
      </c>
      <c r="S1287" s="33" t="s">
        <v>235</v>
      </c>
      <c r="T1287" s="47" t="s">
        <v>965</v>
      </c>
      <c r="U1287" s="47" t="s">
        <v>20</v>
      </c>
      <c r="V1287" s="47" t="s">
        <v>20</v>
      </c>
      <c r="W1287" s="47" t="s">
        <v>965</v>
      </c>
      <c r="X1287" s="47" t="s">
        <v>965</v>
      </c>
      <c r="Y1287" s="47" t="s">
        <v>965</v>
      </c>
      <c r="Z1287" s="47" t="s">
        <v>965</v>
      </c>
      <c r="AA1287" s="47" t="s">
        <v>965</v>
      </c>
      <c r="AB1287" s="47" t="s">
        <v>20</v>
      </c>
      <c r="AC1287" s="47" t="s">
        <v>20</v>
      </c>
      <c r="AD1287" s="47" t="s">
        <v>965</v>
      </c>
      <c r="AE1287" s="47" t="s">
        <v>965</v>
      </c>
      <c r="AF1287" s="47" t="s">
        <v>965</v>
      </c>
      <c r="AG1287" s="47" t="s">
        <v>965</v>
      </c>
      <c r="AH1287" s="47" t="s">
        <v>965</v>
      </c>
      <c r="AI1287" s="47" t="s">
        <v>20</v>
      </c>
      <c r="AJ1287" s="47" t="s">
        <v>20</v>
      </c>
      <c r="AK1287" s="47" t="s">
        <v>965</v>
      </c>
      <c r="AL1287" s="47" t="s">
        <v>965</v>
      </c>
      <c r="AM1287" s="47" t="s">
        <v>965</v>
      </c>
      <c r="AN1287" s="47" t="s">
        <v>22</v>
      </c>
      <c r="AO1287" s="47" t="s">
        <v>22</v>
      </c>
      <c r="AP1287" s="47" t="s">
        <v>20</v>
      </c>
      <c r="AQ1287" s="47" t="s">
        <v>20</v>
      </c>
      <c r="AR1287" s="47" t="s">
        <v>20</v>
      </c>
      <c r="AS1287" s="47" t="s">
        <v>965</v>
      </c>
      <c r="AT1287" s="47" t="s">
        <v>965</v>
      </c>
      <c r="AU1287" s="47" t="s">
        <v>965</v>
      </c>
      <c r="AV1287" s="47" t="s">
        <v>965</v>
      </c>
      <c r="AW1287" s="47" t="s">
        <v>20</v>
      </c>
      <c r="AX1287" s="47" t="s">
        <v>20</v>
      </c>
      <c r="AY1287" s="42">
        <f>COUNTIFS($T1287:$AX1287,"P")</f>
        <v>18</v>
      </c>
      <c r="AZ1287" s="42">
        <f>COUNTIFS($T1287:$AX1287,"HD")/2</f>
        <v>0</v>
      </c>
      <c r="BA1287" s="42">
        <f>COUNTIFS($T1287:$AX1287,"DO")</f>
        <v>11</v>
      </c>
      <c r="BB1287" s="1">
        <f>COUNTIFS($T1287:$AX1287,"UPL")</f>
        <v>0</v>
      </c>
      <c r="BC1287" s="42">
        <f>COUNTIFS($T1287:$AX1287,"LWP")</f>
        <v>2</v>
      </c>
      <c r="BD1287" s="42">
        <f>SUM(COUNTIFS($T1287:$AX1287,{"PAT","MAT"}))</f>
        <v>0</v>
      </c>
      <c r="BE1287" s="42">
        <f>COUNTIFS($T1287:$AX1287,"HO")</f>
        <v>0</v>
      </c>
      <c r="BF1287" s="42">
        <f>COUNTIFS($T1287:$AX1287,"NA")</f>
        <v>0</v>
      </c>
      <c r="BG1287" s="42">
        <f>COUNTIFS($T1287:$AX1287,"PL")</f>
        <v>0</v>
      </c>
      <c r="BH1287" s="42">
        <f>COUNTIFS($T1287:$AX1287,"CL")</f>
        <v>0</v>
      </c>
      <c r="BI1287" s="42">
        <f>COUNTIFS($T1287:$AX1287,"BL")</f>
        <v>0</v>
      </c>
      <c r="BJ1287" s="42">
        <f>COUNTIFS($T1287:$AX1287,"CO")</f>
        <v>0</v>
      </c>
      <c r="BK1287" s="42">
        <f t="shared" si="123"/>
        <v>0</v>
      </c>
      <c r="BL1287" s="42">
        <f t="shared" si="124"/>
        <v>1</v>
      </c>
      <c r="BM1287" s="42">
        <f t="shared" si="125"/>
        <v>1</v>
      </c>
      <c r="BN1287" s="42">
        <f>SUM(AY1287:BJ1287)+SUM(COUNTIFS(Q1287:AX1287,{"TERM","RESIGNED"}))</f>
        <v>31</v>
      </c>
      <c r="BO1287" s="1" t="s">
        <v>45</v>
      </c>
      <c r="BP1287" s="42" t="s">
        <v>1018</v>
      </c>
      <c r="BQ1287" s="34"/>
    </row>
    <row r="1288" spans="1:69" x14ac:dyDescent="0.25">
      <c r="A1288" s="32">
        <f t="shared" si="126"/>
        <v>1286</v>
      </c>
      <c r="B1288" s="1" t="s">
        <v>172</v>
      </c>
      <c r="C1288" s="1">
        <v>106097</v>
      </c>
      <c r="D1288" s="1">
        <v>106097</v>
      </c>
      <c r="E1288" s="1" t="s">
        <v>945</v>
      </c>
      <c r="F1288" s="34" t="s">
        <v>1706</v>
      </c>
      <c r="G1288" s="34" t="s">
        <v>1138</v>
      </c>
      <c r="H1288" s="30">
        <v>45259</v>
      </c>
      <c r="I1288" s="30" t="s">
        <v>39</v>
      </c>
      <c r="J1288" s="30" t="s">
        <v>39</v>
      </c>
      <c r="K1288" s="42">
        <f t="shared" ca="1" si="121"/>
        <v>43</v>
      </c>
      <c r="L1288" s="44" t="str">
        <f t="shared" si="122"/>
        <v>Non Billable</v>
      </c>
      <c r="M1288" s="34" t="s">
        <v>1083</v>
      </c>
      <c r="N1288" s="1" t="s">
        <v>41</v>
      </c>
      <c r="O1288" s="1" t="s">
        <v>42</v>
      </c>
      <c r="P1288" s="1"/>
      <c r="Q1288" s="1"/>
      <c r="R1288" s="1" t="s">
        <v>43</v>
      </c>
      <c r="S1288" s="33" t="s">
        <v>212</v>
      </c>
      <c r="T1288" s="47" t="s">
        <v>965</v>
      </c>
      <c r="U1288" s="47" t="s">
        <v>20</v>
      </c>
      <c r="V1288" s="47" t="s">
        <v>20</v>
      </c>
      <c r="W1288" s="47" t="s">
        <v>965</v>
      </c>
      <c r="X1288" s="47" t="s">
        <v>965</v>
      </c>
      <c r="Y1288" s="47" t="s">
        <v>965</v>
      </c>
      <c r="Z1288" s="47" t="s">
        <v>965</v>
      </c>
      <c r="AA1288" s="47" t="s">
        <v>965</v>
      </c>
      <c r="AB1288" s="47" t="s">
        <v>20</v>
      </c>
      <c r="AC1288" s="47" t="s">
        <v>20</v>
      </c>
      <c r="AD1288" s="47" t="s">
        <v>965</v>
      </c>
      <c r="AE1288" s="47" t="s">
        <v>965</v>
      </c>
      <c r="AF1288" s="47" t="s">
        <v>965</v>
      </c>
      <c r="AG1288" s="47" t="s">
        <v>965</v>
      </c>
      <c r="AH1288" s="47" t="s">
        <v>965</v>
      </c>
      <c r="AI1288" s="47" t="s">
        <v>20</v>
      </c>
      <c r="AJ1288" s="47" t="s">
        <v>20</v>
      </c>
      <c r="AK1288" s="47" t="s">
        <v>965</v>
      </c>
      <c r="AL1288" s="47" t="s">
        <v>965</v>
      </c>
      <c r="AM1288" s="47" t="s">
        <v>965</v>
      </c>
      <c r="AN1288" s="47" t="s">
        <v>22</v>
      </c>
      <c r="AO1288" s="47" t="s">
        <v>965</v>
      </c>
      <c r="AP1288" s="47" t="s">
        <v>20</v>
      </c>
      <c r="AQ1288" s="47" t="s">
        <v>20</v>
      </c>
      <c r="AR1288" s="47" t="s">
        <v>20</v>
      </c>
      <c r="AS1288" s="47" t="s">
        <v>965</v>
      </c>
      <c r="AT1288" s="47" t="s">
        <v>965</v>
      </c>
      <c r="AU1288" s="47" t="s">
        <v>965</v>
      </c>
      <c r="AV1288" s="47" t="s">
        <v>966</v>
      </c>
      <c r="AW1288" s="47" t="s">
        <v>20</v>
      </c>
      <c r="AX1288" s="47" t="s">
        <v>20</v>
      </c>
      <c r="AY1288" s="42">
        <f>COUNTIFS($T1288:$AX1288,"P")</f>
        <v>18</v>
      </c>
      <c r="AZ1288" s="42">
        <f>COUNTIFS($T1288:$AX1288,"HD")/2</f>
        <v>0.5</v>
      </c>
      <c r="BA1288" s="42">
        <f>COUNTIFS($T1288:$AX1288,"DO")</f>
        <v>11</v>
      </c>
      <c r="BB1288" s="1">
        <f>COUNTIFS($T1288:$AX1288,"UPL")</f>
        <v>0</v>
      </c>
      <c r="BC1288" s="42">
        <f>COUNTIFS($T1288:$AX1288,"LWP")</f>
        <v>1</v>
      </c>
      <c r="BD1288" s="42">
        <f>SUM(COUNTIFS($T1288:$AX1288,{"PAT","MAT"}))</f>
        <v>0</v>
      </c>
      <c r="BE1288" s="42">
        <f>COUNTIFS($T1288:$AX1288,"HO")</f>
        <v>0</v>
      </c>
      <c r="BF1288" s="42">
        <f>COUNTIFS($T1288:$AX1288,"NA")</f>
        <v>0</v>
      </c>
      <c r="BG1288" s="42">
        <f>COUNTIFS($T1288:$AX1288,"PL")</f>
        <v>0</v>
      </c>
      <c r="BH1288" s="42">
        <f>COUNTIFS($T1288:$AX1288,"CL")</f>
        <v>0</v>
      </c>
      <c r="BI1288" s="42">
        <f>COUNTIFS($T1288:$AX1288,"BL")</f>
        <v>0</v>
      </c>
      <c r="BJ1288" s="42">
        <f>COUNTIFS($T1288:$AX1288,"CO")</f>
        <v>0</v>
      </c>
      <c r="BK1288" s="42">
        <f t="shared" si="123"/>
        <v>0</v>
      </c>
      <c r="BL1288" s="42">
        <f t="shared" si="124"/>
        <v>1</v>
      </c>
      <c r="BM1288" s="42">
        <f t="shared" si="125"/>
        <v>1</v>
      </c>
      <c r="BN1288" s="42">
        <f>SUM(AY1288:BJ1288)+SUM(COUNTIFS(Q1288:AX1288,{"TERM","RESIGNED"}))</f>
        <v>30.5</v>
      </c>
      <c r="BO1288" s="1" t="s">
        <v>45</v>
      </c>
      <c r="BP1288" s="42" t="s">
        <v>1023</v>
      </c>
      <c r="BQ1288" s="34"/>
    </row>
    <row r="1289" spans="1:69" x14ac:dyDescent="0.25">
      <c r="A1289" s="32">
        <f t="shared" si="126"/>
        <v>1287</v>
      </c>
      <c r="B1289" s="1" t="s">
        <v>172</v>
      </c>
      <c r="C1289" s="1">
        <v>600497</v>
      </c>
      <c r="D1289" s="1">
        <v>600497</v>
      </c>
      <c r="E1289" s="1" t="s">
        <v>946</v>
      </c>
      <c r="F1289" s="34" t="s">
        <v>1599</v>
      </c>
      <c r="G1289" s="34" t="s">
        <v>190</v>
      </c>
      <c r="H1289" s="30">
        <v>45260</v>
      </c>
      <c r="I1289" s="30" t="s">
        <v>39</v>
      </c>
      <c r="J1289" s="30" t="s">
        <v>39</v>
      </c>
      <c r="K1289" s="42">
        <v>5</v>
      </c>
      <c r="L1289" s="44" t="s">
        <v>1598</v>
      </c>
      <c r="M1289" s="34" t="s">
        <v>827</v>
      </c>
      <c r="N1289" s="1" t="s">
        <v>270</v>
      </c>
      <c r="O1289" s="1" t="s">
        <v>42</v>
      </c>
      <c r="P1289" s="1"/>
      <c r="Q1289" s="1"/>
      <c r="R1289" s="1" t="s">
        <v>43</v>
      </c>
      <c r="S1289" s="33" t="s">
        <v>273</v>
      </c>
      <c r="T1289" s="14" t="s">
        <v>965</v>
      </c>
      <c r="U1289" s="14" t="s">
        <v>20</v>
      </c>
      <c r="V1289" s="14" t="s">
        <v>20</v>
      </c>
      <c r="W1289" s="14" t="s">
        <v>965</v>
      </c>
      <c r="X1289" s="47" t="s">
        <v>965</v>
      </c>
      <c r="Y1289" s="47" t="s">
        <v>965</v>
      </c>
      <c r="Z1289" s="47" t="s">
        <v>965</v>
      </c>
      <c r="AA1289" s="47" t="s">
        <v>965</v>
      </c>
      <c r="AB1289" s="47" t="s">
        <v>20</v>
      </c>
      <c r="AC1289" s="47" t="s">
        <v>20</v>
      </c>
      <c r="AD1289" s="47" t="s">
        <v>965</v>
      </c>
      <c r="AE1289" s="47" t="s">
        <v>965</v>
      </c>
      <c r="AF1289" s="47" t="s">
        <v>965</v>
      </c>
      <c r="AG1289" s="47" t="s">
        <v>965</v>
      </c>
      <c r="AH1289" s="47" t="s">
        <v>965</v>
      </c>
      <c r="AI1289" s="47" t="s">
        <v>20</v>
      </c>
      <c r="AJ1289" s="47" t="s">
        <v>20</v>
      </c>
      <c r="AK1289" s="47" t="s">
        <v>965</v>
      </c>
      <c r="AL1289" s="47" t="s">
        <v>965</v>
      </c>
      <c r="AM1289" s="47" t="s">
        <v>965</v>
      </c>
      <c r="AN1289" s="47" t="s">
        <v>965</v>
      </c>
      <c r="AO1289" s="47" t="s">
        <v>965</v>
      </c>
      <c r="AP1289" s="47" t="s">
        <v>20</v>
      </c>
      <c r="AQ1289" s="47" t="s">
        <v>20</v>
      </c>
      <c r="AR1289" s="47" t="s">
        <v>20</v>
      </c>
      <c r="AS1289" s="47" t="s">
        <v>965</v>
      </c>
      <c r="AT1289" s="47" t="s">
        <v>965</v>
      </c>
      <c r="AU1289" s="47" t="s">
        <v>965</v>
      </c>
      <c r="AV1289" s="47" t="s">
        <v>965</v>
      </c>
      <c r="AW1289" s="47" t="s">
        <v>20</v>
      </c>
      <c r="AX1289" s="47" t="s">
        <v>20</v>
      </c>
      <c r="AY1289" s="42">
        <f>COUNTIFS($T1289:$AX1289,"P")</f>
        <v>20</v>
      </c>
      <c r="AZ1289" s="42">
        <f>COUNTIFS($T1289:$AX1289,"HD")/2</f>
        <v>0</v>
      </c>
      <c r="BA1289" s="42">
        <f>COUNTIFS($T1289:$AX1289,"DO")</f>
        <v>11</v>
      </c>
      <c r="BB1289" s="1">
        <f>COUNTIFS($T1289:$AX1289,"UPL")</f>
        <v>0</v>
      </c>
      <c r="BC1289" s="42">
        <f>COUNTIFS($T1289:$AX1289,"LWP")</f>
        <v>0</v>
      </c>
      <c r="BD1289" s="42">
        <f>SUM(COUNTIFS($T1289:$AX1289,{"PAT","MAT"}))</f>
        <v>0</v>
      </c>
      <c r="BE1289" s="42">
        <f>COUNTIFS($T1289:$AX1289,"HO")</f>
        <v>0</v>
      </c>
      <c r="BF1289" s="42">
        <f>COUNTIFS($T1289:$AX1289,"NA")</f>
        <v>0</v>
      </c>
      <c r="BG1289" s="42">
        <f>COUNTIFS($T1289:$AX1289,"PL")</f>
        <v>0</v>
      </c>
      <c r="BH1289" s="42">
        <f>COUNTIFS($T1289:$AX1289,"CL")</f>
        <v>0</v>
      </c>
      <c r="BI1289" s="42">
        <f>COUNTIFS($T1289:$AX1289,"BL")</f>
        <v>0</v>
      </c>
      <c r="BJ1289" s="42">
        <f>COUNTIFS($T1289:$AX1289,"CO")</f>
        <v>0</v>
      </c>
      <c r="BK1289" s="42">
        <f t="shared" si="123"/>
        <v>0</v>
      </c>
      <c r="BL1289" s="42">
        <f t="shared" si="124"/>
        <v>1</v>
      </c>
      <c r="BM1289" s="42">
        <f t="shared" si="125"/>
        <v>1</v>
      </c>
      <c r="BN1289" s="42">
        <f>SUM(AY1289:BJ1289)+SUM(COUNTIFS(Q1289:AX1289,{"TERM","RESIGNED"}))</f>
        <v>31</v>
      </c>
      <c r="BO1289" s="1" t="s">
        <v>45</v>
      </c>
      <c r="BP1289" s="42" t="s">
        <v>1018</v>
      </c>
    </row>
    <row r="1290" spans="1:69" x14ac:dyDescent="0.25">
      <c r="A1290" s="32">
        <f t="shared" si="126"/>
        <v>1288</v>
      </c>
      <c r="B1290" s="1" t="s">
        <v>172</v>
      </c>
      <c r="C1290" s="1">
        <v>600499</v>
      </c>
      <c r="D1290" s="1">
        <v>600499</v>
      </c>
      <c r="E1290" s="1" t="s">
        <v>945</v>
      </c>
      <c r="F1290" s="34" t="s">
        <v>1601</v>
      </c>
      <c r="G1290" s="34" t="s">
        <v>190</v>
      </c>
      <c r="H1290" s="30">
        <v>45260</v>
      </c>
      <c r="I1290" s="30" t="s">
        <v>39</v>
      </c>
      <c r="J1290" s="30" t="s">
        <v>39</v>
      </c>
      <c r="K1290" s="42">
        <v>5</v>
      </c>
      <c r="L1290" s="44" t="s">
        <v>1598</v>
      </c>
      <c r="M1290" s="34" t="s">
        <v>827</v>
      </c>
      <c r="N1290" s="1" t="s">
        <v>270</v>
      </c>
      <c r="O1290" s="1" t="s">
        <v>42</v>
      </c>
      <c r="P1290" s="1"/>
      <c r="Q1290" s="1"/>
      <c r="R1290" s="1" t="s">
        <v>43</v>
      </c>
      <c r="S1290" s="33" t="s">
        <v>273</v>
      </c>
      <c r="T1290" s="14" t="s">
        <v>965</v>
      </c>
      <c r="U1290" s="14" t="s">
        <v>20</v>
      </c>
      <c r="V1290" s="14" t="s">
        <v>20</v>
      </c>
      <c r="W1290" s="14" t="s">
        <v>965</v>
      </c>
      <c r="X1290" s="47" t="s">
        <v>965</v>
      </c>
      <c r="Y1290" s="47" t="s">
        <v>965</v>
      </c>
      <c r="Z1290" s="47" t="s">
        <v>965</v>
      </c>
      <c r="AA1290" s="47" t="s">
        <v>965</v>
      </c>
      <c r="AB1290" s="47" t="s">
        <v>20</v>
      </c>
      <c r="AC1290" s="47" t="s">
        <v>20</v>
      </c>
      <c r="AD1290" s="47" t="s">
        <v>965</v>
      </c>
      <c r="AE1290" s="47" t="s">
        <v>965</v>
      </c>
      <c r="AF1290" s="47" t="s">
        <v>965</v>
      </c>
      <c r="AG1290" s="47" t="s">
        <v>965</v>
      </c>
      <c r="AH1290" s="47" t="s">
        <v>965</v>
      </c>
      <c r="AI1290" s="47" t="s">
        <v>20</v>
      </c>
      <c r="AJ1290" s="47" t="s">
        <v>20</v>
      </c>
      <c r="AK1290" s="47" t="s">
        <v>965</v>
      </c>
      <c r="AL1290" s="47" t="s">
        <v>965</v>
      </c>
      <c r="AM1290" s="47" t="s">
        <v>965</v>
      </c>
      <c r="AN1290" s="47" t="s">
        <v>965</v>
      </c>
      <c r="AO1290" s="47" t="s">
        <v>22</v>
      </c>
      <c r="AP1290" s="47" t="s">
        <v>20</v>
      </c>
      <c r="AQ1290" s="47" t="s">
        <v>20</v>
      </c>
      <c r="AR1290" s="47" t="s">
        <v>20</v>
      </c>
      <c r="AS1290" s="47" t="s">
        <v>965</v>
      </c>
      <c r="AT1290" s="47" t="s">
        <v>965</v>
      </c>
      <c r="AU1290" s="47" t="s">
        <v>21</v>
      </c>
      <c r="AV1290" s="47" t="s">
        <v>966</v>
      </c>
      <c r="AW1290" s="47" t="s">
        <v>20</v>
      </c>
      <c r="AX1290" s="47" t="s">
        <v>20</v>
      </c>
      <c r="AY1290" s="42">
        <f>COUNTIFS($T1290:$AX1290,"P")</f>
        <v>17</v>
      </c>
      <c r="AZ1290" s="42">
        <f>COUNTIFS($T1290:$AX1290,"HD")/2</f>
        <v>0.5</v>
      </c>
      <c r="BA1290" s="42">
        <f>COUNTIFS($T1290:$AX1290,"DO")</f>
        <v>11</v>
      </c>
      <c r="BB1290" s="1">
        <f>COUNTIFS($T1290:$AX1290,"UPL")</f>
        <v>1</v>
      </c>
      <c r="BC1290" s="42">
        <f>COUNTIFS($T1290:$AX1290,"LWP")</f>
        <v>1</v>
      </c>
      <c r="BD1290" s="42">
        <f>SUM(COUNTIFS($T1290:$AX1290,{"PAT","MAT"}))</f>
        <v>0</v>
      </c>
      <c r="BE1290" s="42">
        <f>COUNTIFS($T1290:$AX1290,"HO")</f>
        <v>0</v>
      </c>
      <c r="BF1290" s="42">
        <f>COUNTIFS($T1290:$AX1290,"NA")</f>
        <v>0</v>
      </c>
      <c r="BG1290" s="42">
        <f>COUNTIFS($T1290:$AX1290,"PL")</f>
        <v>0</v>
      </c>
      <c r="BH1290" s="42">
        <f>COUNTIFS($T1290:$AX1290,"CL")</f>
        <v>0</v>
      </c>
      <c r="BI1290" s="42">
        <f>COUNTIFS($T1290:$AX1290,"BL")</f>
        <v>0</v>
      </c>
      <c r="BJ1290" s="42">
        <f>COUNTIFS($T1290:$AX1290,"CO")</f>
        <v>0</v>
      </c>
      <c r="BK1290" s="42">
        <f t="shared" si="123"/>
        <v>0</v>
      </c>
      <c r="BL1290" s="42">
        <f t="shared" si="124"/>
        <v>1</v>
      </c>
      <c r="BM1290" s="42">
        <f t="shared" si="125"/>
        <v>1</v>
      </c>
      <c r="BN1290" s="42">
        <f>SUM(AY1290:BJ1290)+SUM(COUNTIFS(Q1290:AX1290,{"TERM","RESIGNED"}))</f>
        <v>30.5</v>
      </c>
      <c r="BO1290" s="1" t="s">
        <v>45</v>
      </c>
      <c r="BP1290" s="42" t="s">
        <v>1018</v>
      </c>
    </row>
    <row r="1291" spans="1:69" x14ac:dyDescent="0.25">
      <c r="A1291" s="32">
        <f t="shared" si="126"/>
        <v>1289</v>
      </c>
      <c r="B1291" s="1" t="s">
        <v>172</v>
      </c>
      <c r="C1291" s="1">
        <v>600500</v>
      </c>
      <c r="D1291" s="1">
        <v>600500</v>
      </c>
      <c r="E1291" s="1" t="s">
        <v>946</v>
      </c>
      <c r="F1291" s="34" t="s">
        <v>1602</v>
      </c>
      <c r="G1291" s="34" t="s">
        <v>190</v>
      </c>
      <c r="H1291" s="30">
        <v>45260</v>
      </c>
      <c r="I1291" s="30" t="s">
        <v>39</v>
      </c>
      <c r="J1291" s="30" t="s">
        <v>39</v>
      </c>
      <c r="K1291" s="42">
        <v>5</v>
      </c>
      <c r="L1291" s="44" t="s">
        <v>1598</v>
      </c>
      <c r="M1291" s="34" t="s">
        <v>827</v>
      </c>
      <c r="N1291" s="1" t="s">
        <v>270</v>
      </c>
      <c r="O1291" s="1" t="s">
        <v>42</v>
      </c>
      <c r="P1291" s="1"/>
      <c r="Q1291" s="1"/>
      <c r="R1291" s="1" t="s">
        <v>43</v>
      </c>
      <c r="S1291" s="33" t="s">
        <v>273</v>
      </c>
      <c r="T1291" s="14" t="s">
        <v>965</v>
      </c>
      <c r="U1291" s="14" t="s">
        <v>20</v>
      </c>
      <c r="V1291" s="14" t="s">
        <v>20</v>
      </c>
      <c r="W1291" s="14" t="s">
        <v>965</v>
      </c>
      <c r="X1291" s="47" t="s">
        <v>965</v>
      </c>
      <c r="Y1291" s="47" t="s">
        <v>965</v>
      </c>
      <c r="Z1291" s="47" t="s">
        <v>965</v>
      </c>
      <c r="AA1291" s="47" t="s">
        <v>965</v>
      </c>
      <c r="AB1291" s="47" t="s">
        <v>20</v>
      </c>
      <c r="AC1291" s="47" t="s">
        <v>20</v>
      </c>
      <c r="AD1291" s="47" t="s">
        <v>965</v>
      </c>
      <c r="AE1291" s="47" t="s">
        <v>965</v>
      </c>
      <c r="AF1291" s="47" t="s">
        <v>22</v>
      </c>
      <c r="AG1291" s="47" t="s">
        <v>965</v>
      </c>
      <c r="AH1291" s="47" t="s">
        <v>965</v>
      </c>
      <c r="AI1291" s="47" t="s">
        <v>20</v>
      </c>
      <c r="AJ1291" s="47" t="s">
        <v>20</v>
      </c>
      <c r="AK1291" s="47" t="s">
        <v>965</v>
      </c>
      <c r="AL1291" s="47" t="s">
        <v>965</v>
      </c>
      <c r="AM1291" s="47" t="s">
        <v>965</v>
      </c>
      <c r="AN1291" s="47" t="s">
        <v>965</v>
      </c>
      <c r="AO1291" s="47" t="s">
        <v>965</v>
      </c>
      <c r="AP1291" s="47" t="s">
        <v>20</v>
      </c>
      <c r="AQ1291" s="47" t="s">
        <v>20</v>
      </c>
      <c r="AR1291" s="47" t="s">
        <v>20</v>
      </c>
      <c r="AS1291" s="47" t="s">
        <v>965</v>
      </c>
      <c r="AT1291" s="47" t="s">
        <v>965</v>
      </c>
      <c r="AU1291" s="47" t="s">
        <v>965</v>
      </c>
      <c r="AV1291" s="47" t="s">
        <v>965</v>
      </c>
      <c r="AW1291" s="47" t="s">
        <v>20</v>
      </c>
      <c r="AX1291" s="47" t="s">
        <v>20</v>
      </c>
      <c r="AY1291" s="42">
        <f>COUNTIFS($T1291:$AX1291,"P")</f>
        <v>19</v>
      </c>
      <c r="AZ1291" s="42">
        <f>COUNTIFS($T1291:$AX1291,"HD")/2</f>
        <v>0</v>
      </c>
      <c r="BA1291" s="42">
        <f>COUNTIFS($T1291:$AX1291,"DO")</f>
        <v>11</v>
      </c>
      <c r="BB1291" s="1">
        <f>COUNTIFS($T1291:$AX1291,"UPL")</f>
        <v>0</v>
      </c>
      <c r="BC1291" s="42">
        <f>COUNTIFS($T1291:$AX1291,"LWP")</f>
        <v>1</v>
      </c>
      <c r="BD1291" s="42">
        <f>SUM(COUNTIFS($T1291:$AX1291,{"PAT","MAT"}))</f>
        <v>0</v>
      </c>
      <c r="BE1291" s="42">
        <f>COUNTIFS($T1291:$AX1291,"HO")</f>
        <v>0</v>
      </c>
      <c r="BF1291" s="42">
        <f>COUNTIFS($T1291:$AX1291,"NA")</f>
        <v>0</v>
      </c>
      <c r="BG1291" s="42">
        <f>COUNTIFS($T1291:$AX1291,"PL")</f>
        <v>0</v>
      </c>
      <c r="BH1291" s="42">
        <f>COUNTIFS($T1291:$AX1291,"CL")</f>
        <v>0</v>
      </c>
      <c r="BI1291" s="42">
        <f>COUNTIFS($T1291:$AX1291,"BL")</f>
        <v>0</v>
      </c>
      <c r="BJ1291" s="42">
        <f>COUNTIFS($T1291:$AX1291,"CO")</f>
        <v>0</v>
      </c>
      <c r="BK1291" s="42">
        <f t="shared" si="123"/>
        <v>0</v>
      </c>
      <c r="BL1291" s="42">
        <f t="shared" si="124"/>
        <v>1</v>
      </c>
      <c r="BM1291" s="42">
        <f t="shared" si="125"/>
        <v>1</v>
      </c>
      <c r="BN1291" s="42">
        <f>SUM(AY1291:BJ1291)+SUM(COUNTIFS(Q1291:AX1291,{"TERM","RESIGNED"}))</f>
        <v>31</v>
      </c>
      <c r="BO1291" s="1" t="s">
        <v>45</v>
      </c>
      <c r="BP1291" s="42" t="s">
        <v>1018</v>
      </c>
    </row>
    <row r="1292" spans="1:69" x14ac:dyDescent="0.25">
      <c r="A1292" s="32">
        <f t="shared" si="126"/>
        <v>1290</v>
      </c>
      <c r="B1292" s="1" t="s">
        <v>172</v>
      </c>
      <c r="C1292" s="1">
        <v>106104</v>
      </c>
      <c r="D1292" s="1">
        <v>106104</v>
      </c>
      <c r="E1292" s="1" t="s">
        <v>945</v>
      </c>
      <c r="F1292" s="34" t="s">
        <v>1581</v>
      </c>
      <c r="G1292" s="34" t="s">
        <v>123</v>
      </c>
      <c r="H1292" s="30">
        <v>45261</v>
      </c>
      <c r="I1292" s="30" t="s">
        <v>39</v>
      </c>
      <c r="J1292" s="30" t="s">
        <v>39</v>
      </c>
      <c r="K1292" s="42">
        <f t="shared" ref="K1292:K1355" ca="1" si="127">IF(O1292="ACTIVE",(TODAY()-H1292),(J1292-H1292))</f>
        <v>41</v>
      </c>
      <c r="L1292" s="44" t="str">
        <f t="shared" ref="L1292:L1355" si="128">IF(OR(M1292="Email Verification",M1292="Operations",M1292="OJT",M1292="Bottom Quartile Group",M1292="Training"),"Billable","Non Billable")</f>
        <v>Billable</v>
      </c>
      <c r="M1292" s="34" t="s">
        <v>827</v>
      </c>
      <c r="N1292" s="1" t="s">
        <v>41</v>
      </c>
      <c r="O1292" s="1" t="s">
        <v>42</v>
      </c>
      <c r="P1292" s="1"/>
      <c r="Q1292" s="1"/>
      <c r="R1292" s="1" t="s">
        <v>43</v>
      </c>
      <c r="S1292" s="33" t="s">
        <v>246</v>
      </c>
      <c r="T1292" s="47" t="s">
        <v>965</v>
      </c>
      <c r="U1292" s="47" t="s">
        <v>20</v>
      </c>
      <c r="V1292" s="47" t="s">
        <v>20</v>
      </c>
      <c r="W1292" s="47" t="s">
        <v>965</v>
      </c>
      <c r="X1292" s="47" t="s">
        <v>965</v>
      </c>
      <c r="Y1292" s="47" t="s">
        <v>965</v>
      </c>
      <c r="Z1292" s="47" t="s">
        <v>965</v>
      </c>
      <c r="AA1292" s="47" t="s">
        <v>965</v>
      </c>
      <c r="AB1292" s="47" t="s">
        <v>20</v>
      </c>
      <c r="AC1292" s="47" t="s">
        <v>20</v>
      </c>
      <c r="AD1292" s="47" t="s">
        <v>965</v>
      </c>
      <c r="AE1292" s="47" t="s">
        <v>965</v>
      </c>
      <c r="AF1292" s="47" t="s">
        <v>965</v>
      </c>
      <c r="AG1292" s="47" t="s">
        <v>965</v>
      </c>
      <c r="AH1292" s="47" t="s">
        <v>965</v>
      </c>
      <c r="AI1292" s="47" t="s">
        <v>20</v>
      </c>
      <c r="AJ1292" s="47" t="s">
        <v>20</v>
      </c>
      <c r="AK1292" s="47" t="s">
        <v>965</v>
      </c>
      <c r="AL1292" s="47" t="s">
        <v>965</v>
      </c>
      <c r="AM1292" s="47" t="s">
        <v>965</v>
      </c>
      <c r="AN1292" s="47" t="s">
        <v>965</v>
      </c>
      <c r="AO1292" s="47" t="s">
        <v>965</v>
      </c>
      <c r="AP1292" s="47" t="s">
        <v>20</v>
      </c>
      <c r="AQ1292" s="47" t="s">
        <v>20</v>
      </c>
      <c r="AR1292" s="47" t="s">
        <v>20</v>
      </c>
      <c r="AS1292" s="47" t="s">
        <v>965</v>
      </c>
      <c r="AT1292" s="47" t="s">
        <v>965</v>
      </c>
      <c r="AU1292" s="47" t="s">
        <v>965</v>
      </c>
      <c r="AV1292" s="47" t="s">
        <v>965</v>
      </c>
      <c r="AW1292" s="47" t="s">
        <v>20</v>
      </c>
      <c r="AX1292" s="47" t="s">
        <v>20</v>
      </c>
      <c r="AY1292" s="42">
        <f>COUNTIFS($T1292:$AX1292,"P")</f>
        <v>20</v>
      </c>
      <c r="AZ1292" s="42">
        <f>COUNTIFS($T1292:$AX1292,"HD")/2</f>
        <v>0</v>
      </c>
      <c r="BA1292" s="42">
        <f>COUNTIFS($T1292:$AX1292,"DO")</f>
        <v>11</v>
      </c>
      <c r="BB1292" s="1">
        <f>COUNTIFS($T1292:$AX1292,"UPL")</f>
        <v>0</v>
      </c>
      <c r="BC1292" s="42">
        <f>COUNTIFS($T1292:$AX1292,"LWP")</f>
        <v>0</v>
      </c>
      <c r="BD1292" s="42">
        <f>SUM(COUNTIFS($T1292:$AX1292,{"PAT","MAT"}))</f>
        <v>0</v>
      </c>
      <c r="BE1292" s="42">
        <f>COUNTIFS($T1292:$AX1292,"HO")</f>
        <v>0</v>
      </c>
      <c r="BF1292" s="42">
        <f>COUNTIFS($T1292:$AX1292,"NA")</f>
        <v>0</v>
      </c>
      <c r="BG1292" s="42">
        <f>COUNTIFS($T1292:$AX1292,"PL")</f>
        <v>0</v>
      </c>
      <c r="BH1292" s="42">
        <f>COUNTIFS($T1292:$AX1292,"CL")</f>
        <v>0</v>
      </c>
      <c r="BI1292" s="42">
        <f>COUNTIFS($T1292:$AX1292,"BL")</f>
        <v>0</v>
      </c>
      <c r="BJ1292" s="42">
        <f>COUNTIFS($T1292:$AX1292,"CO")</f>
        <v>0</v>
      </c>
      <c r="BK1292" s="42">
        <f t="shared" si="123"/>
        <v>0</v>
      </c>
      <c r="BL1292" s="42">
        <f t="shared" si="124"/>
        <v>1</v>
      </c>
      <c r="BM1292" s="42">
        <f t="shared" si="125"/>
        <v>1</v>
      </c>
      <c r="BN1292" s="42">
        <f>SUM(AY1292:BJ1292)+SUM(COUNTIFS(Q1292:AX1292,{"TERM","RESIGNED"}))</f>
        <v>31</v>
      </c>
      <c r="BO1292" s="1" t="s">
        <v>45</v>
      </c>
      <c r="BP1292" s="42" t="s">
        <v>1018</v>
      </c>
      <c r="BQ1292" s="34"/>
    </row>
    <row r="1293" spans="1:69" x14ac:dyDescent="0.25">
      <c r="A1293" s="32">
        <f t="shared" si="126"/>
        <v>1291</v>
      </c>
      <c r="B1293" s="1" t="s">
        <v>172</v>
      </c>
      <c r="C1293" s="1">
        <v>106105</v>
      </c>
      <c r="D1293" s="1">
        <v>106105</v>
      </c>
      <c r="E1293" s="1" t="s">
        <v>945</v>
      </c>
      <c r="F1293" s="34" t="s">
        <v>1582</v>
      </c>
      <c r="G1293" s="34" t="s">
        <v>123</v>
      </c>
      <c r="H1293" s="30">
        <v>45261</v>
      </c>
      <c r="I1293" s="30" t="s">
        <v>39</v>
      </c>
      <c r="J1293" s="30" t="s">
        <v>39</v>
      </c>
      <c r="K1293" s="42">
        <f t="shared" ca="1" si="127"/>
        <v>41</v>
      </c>
      <c r="L1293" s="44" t="str">
        <f t="shared" si="128"/>
        <v>Billable</v>
      </c>
      <c r="M1293" s="34" t="s">
        <v>827</v>
      </c>
      <c r="N1293" s="1" t="s">
        <v>41</v>
      </c>
      <c r="O1293" s="1" t="s">
        <v>42</v>
      </c>
      <c r="P1293" s="1"/>
      <c r="Q1293" s="1"/>
      <c r="R1293" s="1" t="s">
        <v>43</v>
      </c>
      <c r="S1293" s="33" t="s">
        <v>246</v>
      </c>
      <c r="T1293" s="47" t="s">
        <v>965</v>
      </c>
      <c r="U1293" s="47" t="s">
        <v>20</v>
      </c>
      <c r="V1293" s="47" t="s">
        <v>20</v>
      </c>
      <c r="W1293" s="47" t="s">
        <v>965</v>
      </c>
      <c r="X1293" s="47" t="s">
        <v>965</v>
      </c>
      <c r="Y1293" s="47" t="s">
        <v>965</v>
      </c>
      <c r="Z1293" s="47" t="s">
        <v>965</v>
      </c>
      <c r="AA1293" s="47" t="s">
        <v>965</v>
      </c>
      <c r="AB1293" s="47" t="s">
        <v>20</v>
      </c>
      <c r="AC1293" s="47" t="s">
        <v>20</v>
      </c>
      <c r="AD1293" s="47" t="s">
        <v>965</v>
      </c>
      <c r="AE1293" s="47" t="s">
        <v>965</v>
      </c>
      <c r="AF1293" s="47" t="s">
        <v>965</v>
      </c>
      <c r="AG1293" s="47" t="s">
        <v>965</v>
      </c>
      <c r="AH1293" s="47" t="s">
        <v>965</v>
      </c>
      <c r="AI1293" s="47" t="s">
        <v>20</v>
      </c>
      <c r="AJ1293" s="47" t="s">
        <v>20</v>
      </c>
      <c r="AK1293" s="47" t="s">
        <v>965</v>
      </c>
      <c r="AL1293" s="47" t="s">
        <v>965</v>
      </c>
      <c r="AM1293" s="47" t="s">
        <v>965</v>
      </c>
      <c r="AN1293" s="47" t="s">
        <v>965</v>
      </c>
      <c r="AO1293" s="47" t="s">
        <v>965</v>
      </c>
      <c r="AP1293" s="47" t="s">
        <v>20</v>
      </c>
      <c r="AQ1293" s="47" t="s">
        <v>20</v>
      </c>
      <c r="AR1293" s="47" t="s">
        <v>20</v>
      </c>
      <c r="AS1293" s="47" t="s">
        <v>965</v>
      </c>
      <c r="AT1293" s="47" t="s">
        <v>965</v>
      </c>
      <c r="AU1293" s="47" t="s">
        <v>965</v>
      </c>
      <c r="AV1293" s="47" t="s">
        <v>965</v>
      </c>
      <c r="AW1293" s="47" t="s">
        <v>20</v>
      </c>
      <c r="AX1293" s="47" t="s">
        <v>20</v>
      </c>
      <c r="AY1293" s="42">
        <f>COUNTIFS($T1293:$AX1293,"P")</f>
        <v>20</v>
      </c>
      <c r="AZ1293" s="42">
        <f>COUNTIFS($T1293:$AX1293,"HD")/2</f>
        <v>0</v>
      </c>
      <c r="BA1293" s="42">
        <f>COUNTIFS($T1293:$AX1293,"DO")</f>
        <v>11</v>
      </c>
      <c r="BB1293" s="1">
        <f>COUNTIFS($T1293:$AX1293,"UPL")</f>
        <v>0</v>
      </c>
      <c r="BC1293" s="42">
        <f>COUNTIFS($T1293:$AX1293,"LWP")</f>
        <v>0</v>
      </c>
      <c r="BD1293" s="42">
        <f>SUM(COUNTIFS($T1293:$AX1293,{"PAT","MAT"}))</f>
        <v>0</v>
      </c>
      <c r="BE1293" s="42">
        <f>COUNTIFS($T1293:$AX1293,"HO")</f>
        <v>0</v>
      </c>
      <c r="BF1293" s="42">
        <f>COUNTIFS($T1293:$AX1293,"NA")</f>
        <v>0</v>
      </c>
      <c r="BG1293" s="42">
        <f>COUNTIFS($T1293:$AX1293,"PL")</f>
        <v>0</v>
      </c>
      <c r="BH1293" s="42">
        <f>COUNTIFS($T1293:$AX1293,"CL")</f>
        <v>0</v>
      </c>
      <c r="BI1293" s="42">
        <f>COUNTIFS($T1293:$AX1293,"BL")</f>
        <v>0</v>
      </c>
      <c r="BJ1293" s="42">
        <f>COUNTIFS($T1293:$AX1293,"CO")</f>
        <v>0</v>
      </c>
      <c r="BK1293" s="42">
        <f t="shared" si="123"/>
        <v>0</v>
      </c>
      <c r="BL1293" s="42">
        <f t="shared" si="124"/>
        <v>1</v>
      </c>
      <c r="BM1293" s="42">
        <f t="shared" si="125"/>
        <v>1</v>
      </c>
      <c r="BN1293" s="42">
        <f>SUM(AY1293:BJ1293)+SUM(COUNTIFS(Q1293:AX1293,{"TERM","RESIGNED"}))</f>
        <v>31</v>
      </c>
      <c r="BO1293" s="1" t="s">
        <v>45</v>
      </c>
      <c r="BP1293" s="42" t="s">
        <v>1018</v>
      </c>
      <c r="BQ1293" s="34"/>
    </row>
    <row r="1294" spans="1:69" x14ac:dyDescent="0.25">
      <c r="A1294" s="32">
        <f t="shared" si="126"/>
        <v>1292</v>
      </c>
      <c r="B1294" s="1" t="s">
        <v>172</v>
      </c>
      <c r="C1294" s="1">
        <v>106107</v>
      </c>
      <c r="D1294" s="1">
        <v>106107</v>
      </c>
      <c r="E1294" s="1" t="s">
        <v>946</v>
      </c>
      <c r="F1294" s="34" t="s">
        <v>1584</v>
      </c>
      <c r="G1294" s="34" t="s">
        <v>123</v>
      </c>
      <c r="H1294" s="30">
        <v>45261</v>
      </c>
      <c r="I1294" s="30" t="s">
        <v>39</v>
      </c>
      <c r="J1294" s="30" t="s">
        <v>39</v>
      </c>
      <c r="K1294" s="42">
        <f t="shared" ca="1" si="127"/>
        <v>41</v>
      </c>
      <c r="L1294" s="44" t="str">
        <f t="shared" si="128"/>
        <v>Billable</v>
      </c>
      <c r="M1294" s="34" t="s">
        <v>827</v>
      </c>
      <c r="N1294" s="1" t="s">
        <v>41</v>
      </c>
      <c r="O1294" s="1" t="s">
        <v>42</v>
      </c>
      <c r="P1294" s="1"/>
      <c r="Q1294" s="1"/>
      <c r="R1294" s="1" t="s">
        <v>43</v>
      </c>
      <c r="S1294" s="33" t="s">
        <v>246</v>
      </c>
      <c r="T1294" s="47" t="s">
        <v>965</v>
      </c>
      <c r="U1294" s="47" t="s">
        <v>20</v>
      </c>
      <c r="V1294" s="47" t="s">
        <v>20</v>
      </c>
      <c r="W1294" s="47" t="s">
        <v>965</v>
      </c>
      <c r="X1294" s="47" t="s">
        <v>965</v>
      </c>
      <c r="Y1294" s="47" t="s">
        <v>965</v>
      </c>
      <c r="Z1294" s="47" t="s">
        <v>965</v>
      </c>
      <c r="AA1294" s="47" t="s">
        <v>965</v>
      </c>
      <c r="AB1294" s="47" t="s">
        <v>20</v>
      </c>
      <c r="AC1294" s="47" t="s">
        <v>20</v>
      </c>
      <c r="AD1294" s="47" t="s">
        <v>965</v>
      </c>
      <c r="AE1294" s="47" t="s">
        <v>965</v>
      </c>
      <c r="AF1294" s="47" t="s">
        <v>965</v>
      </c>
      <c r="AG1294" s="47" t="s">
        <v>966</v>
      </c>
      <c r="AH1294" s="47" t="s">
        <v>965</v>
      </c>
      <c r="AI1294" s="47" t="s">
        <v>20</v>
      </c>
      <c r="AJ1294" s="47" t="s">
        <v>20</v>
      </c>
      <c r="AK1294" s="47" t="s">
        <v>965</v>
      </c>
      <c r="AL1294" s="47" t="s">
        <v>965</v>
      </c>
      <c r="AM1294" s="47" t="s">
        <v>965</v>
      </c>
      <c r="AN1294" s="47" t="s">
        <v>965</v>
      </c>
      <c r="AO1294" s="47" t="s">
        <v>965</v>
      </c>
      <c r="AP1294" s="47" t="s">
        <v>20</v>
      </c>
      <c r="AQ1294" s="47" t="s">
        <v>20</v>
      </c>
      <c r="AR1294" s="47" t="s">
        <v>20</v>
      </c>
      <c r="AS1294" s="47" t="s">
        <v>965</v>
      </c>
      <c r="AT1294" s="47" t="s">
        <v>965</v>
      </c>
      <c r="AU1294" s="47" t="s">
        <v>965</v>
      </c>
      <c r="AV1294" s="47" t="s">
        <v>965</v>
      </c>
      <c r="AW1294" s="47" t="s">
        <v>20</v>
      </c>
      <c r="AX1294" s="47" t="s">
        <v>20</v>
      </c>
      <c r="AY1294" s="42">
        <f>COUNTIFS($T1294:$AX1294,"P")</f>
        <v>19</v>
      </c>
      <c r="AZ1294" s="42">
        <f>COUNTIFS($T1294:$AX1294,"HD")/2</f>
        <v>0.5</v>
      </c>
      <c r="BA1294" s="42">
        <f>COUNTIFS($T1294:$AX1294,"DO")</f>
        <v>11</v>
      </c>
      <c r="BB1294" s="1">
        <f>COUNTIFS($T1294:$AX1294,"UPL")</f>
        <v>0</v>
      </c>
      <c r="BC1294" s="42">
        <f>COUNTIFS($T1294:$AX1294,"LWP")</f>
        <v>0</v>
      </c>
      <c r="BD1294" s="42">
        <f>SUM(COUNTIFS($T1294:$AX1294,{"PAT","MAT"}))</f>
        <v>0</v>
      </c>
      <c r="BE1294" s="42">
        <f>COUNTIFS($T1294:$AX1294,"HO")</f>
        <v>0</v>
      </c>
      <c r="BF1294" s="42">
        <f>COUNTIFS($T1294:$AX1294,"NA")</f>
        <v>0</v>
      </c>
      <c r="BG1294" s="42">
        <f>COUNTIFS($T1294:$AX1294,"PL")</f>
        <v>0</v>
      </c>
      <c r="BH1294" s="42">
        <f>COUNTIFS($T1294:$AX1294,"CL")</f>
        <v>0</v>
      </c>
      <c r="BI1294" s="42">
        <f>COUNTIFS($T1294:$AX1294,"BL")</f>
        <v>0</v>
      </c>
      <c r="BJ1294" s="42">
        <f>COUNTIFS($T1294:$AX1294,"CO")</f>
        <v>0</v>
      </c>
      <c r="BK1294" s="42">
        <f t="shared" si="123"/>
        <v>0</v>
      </c>
      <c r="BL1294" s="42">
        <f t="shared" si="124"/>
        <v>1</v>
      </c>
      <c r="BM1294" s="42">
        <f t="shared" si="125"/>
        <v>1</v>
      </c>
      <c r="BN1294" s="42">
        <f>SUM(AY1294:BJ1294)+SUM(COUNTIFS(Q1294:AX1294,{"TERM","RESIGNED"}))</f>
        <v>30.5</v>
      </c>
      <c r="BO1294" s="1" t="s">
        <v>45</v>
      </c>
      <c r="BP1294" s="42" t="s">
        <v>1018</v>
      </c>
      <c r="BQ1294" s="34"/>
    </row>
    <row r="1295" spans="1:69" x14ac:dyDescent="0.25">
      <c r="A1295" s="32">
        <f t="shared" si="126"/>
        <v>1293</v>
      </c>
      <c r="B1295" s="1" t="s">
        <v>172</v>
      </c>
      <c r="C1295" s="1">
        <v>106108</v>
      </c>
      <c r="D1295" s="1">
        <v>106108</v>
      </c>
      <c r="E1295" s="1" t="s">
        <v>946</v>
      </c>
      <c r="F1295" s="34" t="s">
        <v>1585</v>
      </c>
      <c r="G1295" s="34" t="s">
        <v>123</v>
      </c>
      <c r="H1295" s="30">
        <v>45261</v>
      </c>
      <c r="I1295" s="30" t="s">
        <v>39</v>
      </c>
      <c r="J1295" s="30" t="s">
        <v>39</v>
      </c>
      <c r="K1295" s="42">
        <f t="shared" ca="1" si="127"/>
        <v>41</v>
      </c>
      <c r="L1295" s="44" t="str">
        <f t="shared" si="128"/>
        <v>Billable</v>
      </c>
      <c r="M1295" s="34" t="s">
        <v>827</v>
      </c>
      <c r="N1295" s="1" t="s">
        <v>41</v>
      </c>
      <c r="O1295" s="1" t="s">
        <v>42</v>
      </c>
      <c r="P1295" s="1"/>
      <c r="Q1295" s="1"/>
      <c r="R1295" s="1" t="s">
        <v>43</v>
      </c>
      <c r="S1295" s="33" t="s">
        <v>246</v>
      </c>
      <c r="T1295" s="47" t="s">
        <v>965</v>
      </c>
      <c r="U1295" s="47" t="s">
        <v>20</v>
      </c>
      <c r="V1295" s="47" t="s">
        <v>20</v>
      </c>
      <c r="W1295" s="47" t="s">
        <v>965</v>
      </c>
      <c r="X1295" s="47" t="s">
        <v>965</v>
      </c>
      <c r="Y1295" s="47" t="s">
        <v>965</v>
      </c>
      <c r="Z1295" s="47" t="s">
        <v>965</v>
      </c>
      <c r="AA1295" s="47" t="s">
        <v>965</v>
      </c>
      <c r="AB1295" s="47" t="s">
        <v>20</v>
      </c>
      <c r="AC1295" s="47" t="s">
        <v>20</v>
      </c>
      <c r="AD1295" s="47" t="s">
        <v>965</v>
      </c>
      <c r="AE1295" s="47" t="s">
        <v>965</v>
      </c>
      <c r="AF1295" s="47" t="s">
        <v>965</v>
      </c>
      <c r="AG1295" s="47" t="s">
        <v>965</v>
      </c>
      <c r="AH1295" s="47" t="s">
        <v>965</v>
      </c>
      <c r="AI1295" s="47" t="s">
        <v>20</v>
      </c>
      <c r="AJ1295" s="47" t="s">
        <v>20</v>
      </c>
      <c r="AK1295" s="47" t="s">
        <v>965</v>
      </c>
      <c r="AL1295" s="47" t="s">
        <v>965</v>
      </c>
      <c r="AM1295" s="47" t="s">
        <v>965</v>
      </c>
      <c r="AN1295" s="47" t="s">
        <v>965</v>
      </c>
      <c r="AO1295" s="47" t="s">
        <v>965</v>
      </c>
      <c r="AP1295" s="47" t="s">
        <v>20</v>
      </c>
      <c r="AQ1295" s="47" t="s">
        <v>20</v>
      </c>
      <c r="AR1295" s="47" t="s">
        <v>20</v>
      </c>
      <c r="AS1295" s="47" t="s">
        <v>965</v>
      </c>
      <c r="AT1295" s="47" t="s">
        <v>965</v>
      </c>
      <c r="AU1295" s="47" t="s">
        <v>965</v>
      </c>
      <c r="AV1295" s="47" t="s">
        <v>965</v>
      </c>
      <c r="AW1295" s="47" t="s">
        <v>20</v>
      </c>
      <c r="AX1295" s="47" t="s">
        <v>20</v>
      </c>
      <c r="AY1295" s="42">
        <f>COUNTIFS($T1295:$AX1295,"P")</f>
        <v>20</v>
      </c>
      <c r="AZ1295" s="42">
        <f>COUNTIFS($T1295:$AX1295,"HD")/2</f>
        <v>0</v>
      </c>
      <c r="BA1295" s="42">
        <f>COUNTIFS($T1295:$AX1295,"DO")</f>
        <v>11</v>
      </c>
      <c r="BB1295" s="1">
        <f>COUNTIFS($T1295:$AX1295,"UPL")</f>
        <v>0</v>
      </c>
      <c r="BC1295" s="42">
        <f>COUNTIFS($T1295:$AX1295,"LWP")</f>
        <v>0</v>
      </c>
      <c r="BD1295" s="42">
        <f>SUM(COUNTIFS($T1295:$AX1295,{"PAT","MAT"}))</f>
        <v>0</v>
      </c>
      <c r="BE1295" s="42">
        <f>COUNTIFS($T1295:$AX1295,"HO")</f>
        <v>0</v>
      </c>
      <c r="BF1295" s="42">
        <f>COUNTIFS($T1295:$AX1295,"NA")</f>
        <v>0</v>
      </c>
      <c r="BG1295" s="42">
        <f>COUNTIFS($T1295:$AX1295,"PL")</f>
        <v>0</v>
      </c>
      <c r="BH1295" s="42">
        <f>COUNTIFS($T1295:$AX1295,"CL")</f>
        <v>0</v>
      </c>
      <c r="BI1295" s="42">
        <f>COUNTIFS($T1295:$AX1295,"BL")</f>
        <v>0</v>
      </c>
      <c r="BJ1295" s="42">
        <f>COUNTIFS($T1295:$AX1295,"CO")</f>
        <v>0</v>
      </c>
      <c r="BK1295" s="42">
        <f t="shared" si="123"/>
        <v>0</v>
      </c>
      <c r="BL1295" s="42">
        <f t="shared" si="124"/>
        <v>1</v>
      </c>
      <c r="BM1295" s="42">
        <f t="shared" si="125"/>
        <v>1</v>
      </c>
      <c r="BN1295" s="42">
        <f>SUM(AY1295:BJ1295)+SUM(COUNTIFS(Q1295:AX1295,{"TERM","RESIGNED"}))</f>
        <v>31</v>
      </c>
      <c r="BO1295" s="1" t="s">
        <v>45</v>
      </c>
      <c r="BP1295" s="42" t="s">
        <v>1018</v>
      </c>
      <c r="BQ1295" s="34"/>
    </row>
    <row r="1296" spans="1:69" x14ac:dyDescent="0.25">
      <c r="A1296" s="32">
        <f t="shared" si="126"/>
        <v>1294</v>
      </c>
      <c r="B1296" s="1" t="s">
        <v>172</v>
      </c>
      <c r="C1296" s="1">
        <v>106117</v>
      </c>
      <c r="D1296" s="1">
        <v>106117</v>
      </c>
      <c r="E1296" s="1" t="s">
        <v>946</v>
      </c>
      <c r="F1296" s="34" t="s">
        <v>1589</v>
      </c>
      <c r="G1296" s="34" t="s">
        <v>162</v>
      </c>
      <c r="H1296" s="30">
        <v>45261</v>
      </c>
      <c r="I1296" s="30" t="s">
        <v>39</v>
      </c>
      <c r="J1296" s="30" t="s">
        <v>39</v>
      </c>
      <c r="K1296" s="42">
        <f t="shared" ca="1" si="127"/>
        <v>41</v>
      </c>
      <c r="L1296" s="44" t="str">
        <f t="shared" si="128"/>
        <v>Billable</v>
      </c>
      <c r="M1296" s="34" t="s">
        <v>124</v>
      </c>
      <c r="N1296" s="1" t="s">
        <v>41</v>
      </c>
      <c r="O1296" s="1" t="s">
        <v>42</v>
      </c>
      <c r="P1296" s="1"/>
      <c r="Q1296" s="1"/>
      <c r="R1296" s="1" t="s">
        <v>43</v>
      </c>
      <c r="S1296" s="33" t="s">
        <v>367</v>
      </c>
      <c r="T1296" s="47" t="s">
        <v>965</v>
      </c>
      <c r="U1296" s="47" t="s">
        <v>20</v>
      </c>
      <c r="V1296" s="47" t="s">
        <v>20</v>
      </c>
      <c r="W1296" s="47" t="s">
        <v>965</v>
      </c>
      <c r="X1296" s="47" t="s">
        <v>965</v>
      </c>
      <c r="Y1296" s="47" t="s">
        <v>965</v>
      </c>
      <c r="Z1296" s="47" t="s">
        <v>965</v>
      </c>
      <c r="AA1296" s="47" t="s">
        <v>965</v>
      </c>
      <c r="AB1296" s="47" t="s">
        <v>20</v>
      </c>
      <c r="AC1296" s="47" t="s">
        <v>20</v>
      </c>
      <c r="AD1296" s="47" t="s">
        <v>965</v>
      </c>
      <c r="AE1296" s="47" t="s">
        <v>965</v>
      </c>
      <c r="AF1296" s="47" t="s">
        <v>965</v>
      </c>
      <c r="AG1296" s="47" t="s">
        <v>965</v>
      </c>
      <c r="AH1296" s="47" t="s">
        <v>965</v>
      </c>
      <c r="AI1296" s="47" t="s">
        <v>20</v>
      </c>
      <c r="AJ1296" s="47" t="s">
        <v>20</v>
      </c>
      <c r="AK1296" s="47" t="s">
        <v>965</v>
      </c>
      <c r="AL1296" s="47" t="s">
        <v>965</v>
      </c>
      <c r="AM1296" s="47" t="s">
        <v>965</v>
      </c>
      <c r="AN1296" s="47" t="s">
        <v>965</v>
      </c>
      <c r="AO1296" s="47" t="s">
        <v>965</v>
      </c>
      <c r="AP1296" s="47" t="s">
        <v>20</v>
      </c>
      <c r="AQ1296" s="47" t="s">
        <v>20</v>
      </c>
      <c r="AR1296" s="47" t="s">
        <v>20</v>
      </c>
      <c r="AS1296" s="47" t="s">
        <v>965</v>
      </c>
      <c r="AT1296" s="47" t="s">
        <v>965</v>
      </c>
      <c r="AU1296" s="47" t="s">
        <v>965</v>
      </c>
      <c r="AV1296" s="47" t="s">
        <v>965</v>
      </c>
      <c r="AW1296" s="47" t="s">
        <v>20</v>
      </c>
      <c r="AX1296" s="47" t="s">
        <v>20</v>
      </c>
      <c r="AY1296" s="42">
        <f>COUNTIFS($T1296:$AX1296,"P")</f>
        <v>20</v>
      </c>
      <c r="AZ1296" s="42">
        <f>COUNTIFS($T1296:$AX1296,"HD")/2</f>
        <v>0</v>
      </c>
      <c r="BA1296" s="42">
        <f>COUNTIFS($T1296:$AX1296,"DO")</f>
        <v>11</v>
      </c>
      <c r="BB1296" s="1">
        <f>COUNTIFS($T1296:$AX1296,"UPL")</f>
        <v>0</v>
      </c>
      <c r="BC1296" s="42">
        <f>COUNTIFS($T1296:$AX1296,"LWP")</f>
        <v>0</v>
      </c>
      <c r="BD1296" s="42">
        <f>SUM(COUNTIFS($T1296:$AX1296,{"PAT","MAT"}))</f>
        <v>0</v>
      </c>
      <c r="BE1296" s="42">
        <f>COUNTIFS($T1296:$AX1296,"HO")</f>
        <v>0</v>
      </c>
      <c r="BF1296" s="42">
        <f>COUNTIFS($T1296:$AX1296,"NA")</f>
        <v>0</v>
      </c>
      <c r="BG1296" s="42">
        <f>COUNTIFS($T1296:$AX1296,"PL")</f>
        <v>0</v>
      </c>
      <c r="BH1296" s="42">
        <f>COUNTIFS($T1296:$AX1296,"CL")</f>
        <v>0</v>
      </c>
      <c r="BI1296" s="42">
        <f>COUNTIFS($T1296:$AX1296,"BL")</f>
        <v>0</v>
      </c>
      <c r="BJ1296" s="42">
        <f>COUNTIFS($T1296:$AX1296,"CO")</f>
        <v>0</v>
      </c>
      <c r="BK1296" s="42">
        <f t="shared" si="123"/>
        <v>0</v>
      </c>
      <c r="BL1296" s="42">
        <f t="shared" si="124"/>
        <v>1</v>
      </c>
      <c r="BM1296" s="42">
        <f t="shared" si="125"/>
        <v>1</v>
      </c>
      <c r="BN1296" s="42">
        <f>SUM(AY1296:BJ1296)+SUM(COUNTIFS(Q1296:AX1296,{"TERM","RESIGNED"}))</f>
        <v>31</v>
      </c>
      <c r="BO1296" s="1" t="s">
        <v>45</v>
      </c>
      <c r="BP1296" s="42" t="s">
        <v>1020</v>
      </c>
      <c r="BQ1296" s="34"/>
    </row>
    <row r="1297" spans="1:69" x14ac:dyDescent="0.25">
      <c r="A1297" s="32">
        <f t="shared" si="126"/>
        <v>1295</v>
      </c>
      <c r="B1297" s="1" t="s">
        <v>172</v>
      </c>
      <c r="C1297" s="1">
        <v>106121</v>
      </c>
      <c r="D1297" s="1">
        <v>106121</v>
      </c>
      <c r="E1297" s="1" t="s">
        <v>945</v>
      </c>
      <c r="F1297" s="34" t="s">
        <v>1592</v>
      </c>
      <c r="G1297" s="34" t="s">
        <v>1593</v>
      </c>
      <c r="H1297" s="30">
        <v>45261</v>
      </c>
      <c r="I1297" s="30" t="s">
        <v>39</v>
      </c>
      <c r="J1297" s="30" t="s">
        <v>39</v>
      </c>
      <c r="K1297" s="42">
        <f t="shared" ca="1" si="127"/>
        <v>41</v>
      </c>
      <c r="L1297" s="44" t="str">
        <f t="shared" si="128"/>
        <v>Non Billable</v>
      </c>
      <c r="M1297" s="34" t="s">
        <v>1083</v>
      </c>
      <c r="N1297" s="1" t="s">
        <v>41</v>
      </c>
      <c r="O1297" s="1" t="s">
        <v>42</v>
      </c>
      <c r="P1297" s="1"/>
      <c r="Q1297" s="1"/>
      <c r="R1297" s="1" t="s">
        <v>43</v>
      </c>
      <c r="S1297" s="33" t="s">
        <v>212</v>
      </c>
      <c r="T1297" s="47" t="s">
        <v>965</v>
      </c>
      <c r="U1297" s="47" t="s">
        <v>20</v>
      </c>
      <c r="V1297" s="47" t="s">
        <v>20</v>
      </c>
      <c r="W1297" s="47" t="s">
        <v>965</v>
      </c>
      <c r="X1297" s="47" t="s">
        <v>965</v>
      </c>
      <c r="Y1297" s="47" t="s">
        <v>965</v>
      </c>
      <c r="Z1297" s="47" t="s">
        <v>965</v>
      </c>
      <c r="AA1297" s="47" t="s">
        <v>965</v>
      </c>
      <c r="AB1297" s="47" t="s">
        <v>20</v>
      </c>
      <c r="AC1297" s="47" t="s">
        <v>20</v>
      </c>
      <c r="AD1297" s="47" t="s">
        <v>965</v>
      </c>
      <c r="AE1297" s="47" t="s">
        <v>965</v>
      </c>
      <c r="AF1297" s="47" t="s">
        <v>965</v>
      </c>
      <c r="AG1297" s="47" t="s">
        <v>965</v>
      </c>
      <c r="AH1297" s="47" t="s">
        <v>965</v>
      </c>
      <c r="AI1297" s="47" t="s">
        <v>20</v>
      </c>
      <c r="AJ1297" s="47" t="s">
        <v>20</v>
      </c>
      <c r="AK1297" s="47" t="s">
        <v>965</v>
      </c>
      <c r="AL1297" s="47" t="s">
        <v>965</v>
      </c>
      <c r="AM1297" s="47" t="s">
        <v>965</v>
      </c>
      <c r="AN1297" s="47" t="s">
        <v>965</v>
      </c>
      <c r="AO1297" s="47" t="s">
        <v>965</v>
      </c>
      <c r="AP1297" s="47" t="s">
        <v>20</v>
      </c>
      <c r="AQ1297" s="47" t="s">
        <v>20</v>
      </c>
      <c r="AR1297" s="47" t="s">
        <v>20</v>
      </c>
      <c r="AS1297" s="47" t="s">
        <v>965</v>
      </c>
      <c r="AT1297" s="47" t="s">
        <v>965</v>
      </c>
      <c r="AU1297" s="47" t="s">
        <v>965</v>
      </c>
      <c r="AV1297" s="47" t="s">
        <v>965</v>
      </c>
      <c r="AW1297" s="47" t="s">
        <v>20</v>
      </c>
      <c r="AX1297" s="47" t="s">
        <v>20</v>
      </c>
      <c r="AY1297" s="42">
        <f>COUNTIFS($T1297:$AX1297,"P")</f>
        <v>20</v>
      </c>
      <c r="AZ1297" s="42">
        <f>COUNTIFS($T1297:$AX1297,"HD")/2</f>
        <v>0</v>
      </c>
      <c r="BA1297" s="42">
        <f>COUNTIFS($T1297:$AX1297,"DO")</f>
        <v>11</v>
      </c>
      <c r="BB1297" s="1">
        <f>COUNTIFS($T1297:$AX1297,"UPL")</f>
        <v>0</v>
      </c>
      <c r="BC1297" s="42">
        <f>COUNTIFS($T1297:$AX1297,"LWP")</f>
        <v>0</v>
      </c>
      <c r="BD1297" s="42">
        <f>SUM(COUNTIFS($T1297:$AX1297,{"PAT","MAT"}))</f>
        <v>0</v>
      </c>
      <c r="BE1297" s="42">
        <f>COUNTIFS($T1297:$AX1297,"HO")</f>
        <v>0</v>
      </c>
      <c r="BF1297" s="42">
        <f>COUNTIFS($T1297:$AX1297,"NA")</f>
        <v>0</v>
      </c>
      <c r="BG1297" s="42">
        <f>COUNTIFS($T1297:$AX1297,"PL")</f>
        <v>0</v>
      </c>
      <c r="BH1297" s="42">
        <f>COUNTIFS($T1297:$AX1297,"CL")</f>
        <v>0</v>
      </c>
      <c r="BI1297" s="42">
        <f>COUNTIFS($T1297:$AX1297,"BL")</f>
        <v>0</v>
      </c>
      <c r="BJ1297" s="42">
        <f>COUNTIFS($T1297:$AX1297,"CO")</f>
        <v>0</v>
      </c>
      <c r="BK1297" s="42">
        <f t="shared" si="123"/>
        <v>0</v>
      </c>
      <c r="BL1297" s="42">
        <f t="shared" si="124"/>
        <v>1</v>
      </c>
      <c r="BM1297" s="42">
        <f t="shared" si="125"/>
        <v>1</v>
      </c>
      <c r="BN1297" s="42">
        <f>SUM(AY1297:BJ1297)+SUM(COUNTIFS(Q1297:AX1297,{"TERM","RESIGNED"}))</f>
        <v>31</v>
      </c>
      <c r="BO1297" s="1" t="s">
        <v>45</v>
      </c>
      <c r="BP1297" s="42" t="s">
        <v>1023</v>
      </c>
      <c r="BQ1297" s="34"/>
    </row>
    <row r="1298" spans="1:69" x14ac:dyDescent="0.25">
      <c r="A1298" s="32">
        <f t="shared" si="126"/>
        <v>1296</v>
      </c>
      <c r="B1298" s="1" t="s">
        <v>172</v>
      </c>
      <c r="C1298" s="1">
        <v>106147</v>
      </c>
      <c r="D1298" s="1">
        <v>106147</v>
      </c>
      <c r="E1298" s="1" t="s">
        <v>946</v>
      </c>
      <c r="F1298" s="34" t="s">
        <v>1606</v>
      </c>
      <c r="G1298" s="34" t="s">
        <v>123</v>
      </c>
      <c r="H1298" s="30">
        <v>45266</v>
      </c>
      <c r="I1298" s="30" t="s">
        <v>39</v>
      </c>
      <c r="J1298" s="30" t="s">
        <v>39</v>
      </c>
      <c r="K1298" s="42">
        <f t="shared" ca="1" si="127"/>
        <v>36</v>
      </c>
      <c r="L1298" s="44" t="str">
        <f t="shared" si="128"/>
        <v>Billable</v>
      </c>
      <c r="M1298" s="34" t="s">
        <v>827</v>
      </c>
      <c r="N1298" s="1" t="s">
        <v>41</v>
      </c>
      <c r="O1298" s="1" t="s">
        <v>42</v>
      </c>
      <c r="P1298" s="1"/>
      <c r="Q1298" s="1"/>
      <c r="R1298" s="1" t="s">
        <v>43</v>
      </c>
      <c r="S1298" s="33" t="s">
        <v>246</v>
      </c>
      <c r="T1298" s="47" t="s">
        <v>25</v>
      </c>
      <c r="U1298" s="47" t="s">
        <v>25</v>
      </c>
      <c r="V1298" s="47" t="s">
        <v>25</v>
      </c>
      <c r="W1298" s="47" t="s">
        <v>25</v>
      </c>
      <c r="X1298" s="47" t="s">
        <v>25</v>
      </c>
      <c r="Y1298" s="47" t="s">
        <v>965</v>
      </c>
      <c r="Z1298" s="47" t="s">
        <v>965</v>
      </c>
      <c r="AA1298" s="47" t="s">
        <v>965</v>
      </c>
      <c r="AB1298" s="47" t="s">
        <v>20</v>
      </c>
      <c r="AC1298" s="47" t="s">
        <v>20</v>
      </c>
      <c r="AD1298" s="47" t="s">
        <v>965</v>
      </c>
      <c r="AE1298" s="47" t="s">
        <v>965</v>
      </c>
      <c r="AF1298" s="47" t="s">
        <v>965</v>
      </c>
      <c r="AG1298" s="47" t="s">
        <v>965</v>
      </c>
      <c r="AH1298" s="47" t="s">
        <v>965</v>
      </c>
      <c r="AI1298" s="47" t="s">
        <v>20</v>
      </c>
      <c r="AJ1298" s="47" t="s">
        <v>20</v>
      </c>
      <c r="AK1298" s="47" t="s">
        <v>965</v>
      </c>
      <c r="AL1298" s="47" t="s">
        <v>965</v>
      </c>
      <c r="AM1298" s="47" t="s">
        <v>965</v>
      </c>
      <c r="AN1298" s="47" t="s">
        <v>965</v>
      </c>
      <c r="AO1298" s="47" t="s">
        <v>965</v>
      </c>
      <c r="AP1298" s="47" t="s">
        <v>20</v>
      </c>
      <c r="AQ1298" s="47" t="s">
        <v>20</v>
      </c>
      <c r="AR1298" s="47" t="s">
        <v>20</v>
      </c>
      <c r="AS1298" s="47" t="s">
        <v>22</v>
      </c>
      <c r="AT1298" s="47" t="s">
        <v>965</v>
      </c>
      <c r="AU1298" s="47" t="s">
        <v>965</v>
      </c>
      <c r="AV1298" s="47" t="s">
        <v>965</v>
      </c>
      <c r="AW1298" s="47" t="s">
        <v>20</v>
      </c>
      <c r="AX1298" s="47" t="s">
        <v>20</v>
      </c>
      <c r="AY1298" s="42">
        <f>COUNTIFS($T1298:$AX1298,"P")</f>
        <v>16</v>
      </c>
      <c r="AZ1298" s="42">
        <f>COUNTIFS($T1298:$AX1298,"HD")/2</f>
        <v>0</v>
      </c>
      <c r="BA1298" s="42">
        <f>COUNTIFS($T1298:$AX1298,"DO")</f>
        <v>9</v>
      </c>
      <c r="BB1298" s="1">
        <f>COUNTIFS($T1298:$AX1298,"UPL")</f>
        <v>0</v>
      </c>
      <c r="BC1298" s="42">
        <f>COUNTIFS($T1298:$AX1298,"LWP")</f>
        <v>1</v>
      </c>
      <c r="BD1298" s="42">
        <f>SUM(COUNTIFS($T1298:$AX1298,{"PAT","MAT"}))</f>
        <v>0</v>
      </c>
      <c r="BE1298" s="42">
        <f>COUNTIFS($T1298:$AX1298,"HO")</f>
        <v>0</v>
      </c>
      <c r="BF1298" s="42">
        <f>COUNTIFS($T1298:$AX1298,"NA")</f>
        <v>5</v>
      </c>
      <c r="BG1298" s="42">
        <f>COUNTIFS($T1298:$AX1298,"PL")</f>
        <v>0</v>
      </c>
      <c r="BH1298" s="42">
        <f>COUNTIFS($T1298:$AX1298,"CL")</f>
        <v>0</v>
      </c>
      <c r="BI1298" s="42">
        <f>COUNTIFS($T1298:$AX1298,"BL")</f>
        <v>0</v>
      </c>
      <c r="BJ1298" s="42">
        <f>COUNTIFS($T1298:$AX1298,"CO")</f>
        <v>0</v>
      </c>
      <c r="BK1298" s="42">
        <f t="shared" si="123"/>
        <v>0</v>
      </c>
      <c r="BL1298" s="42">
        <f t="shared" si="124"/>
        <v>0</v>
      </c>
      <c r="BM1298" s="42">
        <f t="shared" si="125"/>
        <v>1</v>
      </c>
      <c r="BN1298" s="42">
        <f>SUM(AY1298:BJ1298)+SUM(COUNTIFS(Q1298:AX1298,{"TERM","RESIGNED"}))</f>
        <v>31</v>
      </c>
      <c r="BO1298" s="1" t="s">
        <v>45</v>
      </c>
      <c r="BP1298" s="42" t="s">
        <v>1018</v>
      </c>
      <c r="BQ1298" s="34"/>
    </row>
    <row r="1299" spans="1:69" x14ac:dyDescent="0.25">
      <c r="A1299" s="32">
        <f t="shared" si="126"/>
        <v>1297</v>
      </c>
      <c r="B1299" s="1" t="s">
        <v>172</v>
      </c>
      <c r="C1299" s="1">
        <v>106149</v>
      </c>
      <c r="D1299" s="1">
        <v>106149</v>
      </c>
      <c r="E1299" s="1" t="s">
        <v>946</v>
      </c>
      <c r="F1299" s="34" t="s">
        <v>1608</v>
      </c>
      <c r="G1299" s="34" t="s">
        <v>123</v>
      </c>
      <c r="H1299" s="30">
        <v>45266</v>
      </c>
      <c r="I1299" s="30" t="s">
        <v>39</v>
      </c>
      <c r="J1299" s="30" t="s">
        <v>39</v>
      </c>
      <c r="K1299" s="42">
        <f t="shared" ca="1" si="127"/>
        <v>36</v>
      </c>
      <c r="L1299" s="44" t="str">
        <f t="shared" si="128"/>
        <v>Billable</v>
      </c>
      <c r="M1299" s="34" t="s">
        <v>827</v>
      </c>
      <c r="N1299" s="1" t="s">
        <v>41</v>
      </c>
      <c r="O1299" s="1" t="s">
        <v>42</v>
      </c>
      <c r="P1299" s="1"/>
      <c r="Q1299" s="1"/>
      <c r="R1299" s="1" t="s">
        <v>43</v>
      </c>
      <c r="S1299" s="33" t="s">
        <v>246</v>
      </c>
      <c r="T1299" s="47" t="s">
        <v>25</v>
      </c>
      <c r="U1299" s="47" t="s">
        <v>25</v>
      </c>
      <c r="V1299" s="47" t="s">
        <v>25</v>
      </c>
      <c r="W1299" s="47" t="s">
        <v>25</v>
      </c>
      <c r="X1299" s="47" t="s">
        <v>25</v>
      </c>
      <c r="Y1299" s="47" t="s">
        <v>965</v>
      </c>
      <c r="Z1299" s="47" t="s">
        <v>965</v>
      </c>
      <c r="AA1299" s="47" t="s">
        <v>965</v>
      </c>
      <c r="AB1299" s="47" t="s">
        <v>20</v>
      </c>
      <c r="AC1299" s="47" t="s">
        <v>20</v>
      </c>
      <c r="AD1299" s="47" t="s">
        <v>965</v>
      </c>
      <c r="AE1299" s="47" t="s">
        <v>965</v>
      </c>
      <c r="AF1299" s="47" t="s">
        <v>965</v>
      </c>
      <c r="AG1299" s="47" t="s">
        <v>965</v>
      </c>
      <c r="AH1299" s="47" t="s">
        <v>965</v>
      </c>
      <c r="AI1299" s="47" t="s">
        <v>20</v>
      </c>
      <c r="AJ1299" s="47" t="s">
        <v>20</v>
      </c>
      <c r="AK1299" s="47" t="s">
        <v>965</v>
      </c>
      <c r="AL1299" s="47" t="s">
        <v>965</v>
      </c>
      <c r="AM1299" s="47" t="s">
        <v>965</v>
      </c>
      <c r="AN1299" s="47" t="s">
        <v>965</v>
      </c>
      <c r="AO1299" s="47" t="s">
        <v>965</v>
      </c>
      <c r="AP1299" s="47" t="s">
        <v>20</v>
      </c>
      <c r="AQ1299" s="47" t="s">
        <v>20</v>
      </c>
      <c r="AR1299" s="47" t="s">
        <v>20</v>
      </c>
      <c r="AS1299" s="47" t="s">
        <v>965</v>
      </c>
      <c r="AT1299" s="47" t="s">
        <v>965</v>
      </c>
      <c r="AU1299" s="47" t="s">
        <v>965</v>
      </c>
      <c r="AV1299" s="47" t="s">
        <v>965</v>
      </c>
      <c r="AW1299" s="47" t="s">
        <v>20</v>
      </c>
      <c r="AX1299" s="47" t="s">
        <v>20</v>
      </c>
      <c r="AY1299" s="42">
        <f>COUNTIFS($T1299:$AX1299,"P")</f>
        <v>17</v>
      </c>
      <c r="AZ1299" s="42">
        <f>COUNTIFS($T1299:$AX1299,"HD")/2</f>
        <v>0</v>
      </c>
      <c r="BA1299" s="42">
        <f>COUNTIFS($T1299:$AX1299,"DO")</f>
        <v>9</v>
      </c>
      <c r="BB1299" s="1">
        <f>COUNTIFS($T1299:$AX1299,"UPL")</f>
        <v>0</v>
      </c>
      <c r="BC1299" s="42">
        <f>COUNTIFS($T1299:$AX1299,"LWP")</f>
        <v>0</v>
      </c>
      <c r="BD1299" s="42">
        <f>SUM(COUNTIFS($T1299:$AX1299,{"PAT","MAT"}))</f>
        <v>0</v>
      </c>
      <c r="BE1299" s="42">
        <f>COUNTIFS($T1299:$AX1299,"HO")</f>
        <v>0</v>
      </c>
      <c r="BF1299" s="42">
        <f>COUNTIFS($T1299:$AX1299,"NA")</f>
        <v>5</v>
      </c>
      <c r="BG1299" s="42">
        <f>COUNTIFS($T1299:$AX1299,"PL")</f>
        <v>0</v>
      </c>
      <c r="BH1299" s="42">
        <f>COUNTIFS($T1299:$AX1299,"CL")</f>
        <v>0</v>
      </c>
      <c r="BI1299" s="42">
        <f>COUNTIFS($T1299:$AX1299,"BL")</f>
        <v>0</v>
      </c>
      <c r="BJ1299" s="42">
        <f>COUNTIFS($T1299:$AX1299,"CO")</f>
        <v>0</v>
      </c>
      <c r="BK1299" s="42">
        <f t="shared" si="123"/>
        <v>0</v>
      </c>
      <c r="BL1299" s="42">
        <f t="shared" si="124"/>
        <v>1</v>
      </c>
      <c r="BM1299" s="42">
        <f t="shared" si="125"/>
        <v>1</v>
      </c>
      <c r="BN1299" s="42">
        <f>SUM(AY1299:BJ1299)+SUM(COUNTIFS(Q1299:AX1299,{"TERM","RESIGNED"}))</f>
        <v>31</v>
      </c>
      <c r="BO1299" s="1" t="s">
        <v>45</v>
      </c>
      <c r="BP1299" s="42" t="s">
        <v>1018</v>
      </c>
      <c r="BQ1299" s="34"/>
    </row>
    <row r="1300" spans="1:69" x14ac:dyDescent="0.25">
      <c r="A1300" s="32">
        <f t="shared" si="126"/>
        <v>1298</v>
      </c>
      <c r="B1300" s="1" t="s">
        <v>172</v>
      </c>
      <c r="C1300" s="1">
        <v>106150</v>
      </c>
      <c r="D1300" s="1">
        <v>106150</v>
      </c>
      <c r="E1300" s="1" t="s">
        <v>945</v>
      </c>
      <c r="F1300" s="34" t="s">
        <v>1609</v>
      </c>
      <c r="G1300" s="34" t="s">
        <v>123</v>
      </c>
      <c r="H1300" s="30">
        <v>45266</v>
      </c>
      <c r="I1300" s="30" t="s">
        <v>39</v>
      </c>
      <c r="J1300" s="30" t="s">
        <v>39</v>
      </c>
      <c r="K1300" s="42">
        <f t="shared" ca="1" si="127"/>
        <v>36</v>
      </c>
      <c r="L1300" s="44" t="str">
        <f t="shared" si="128"/>
        <v>Billable</v>
      </c>
      <c r="M1300" s="34" t="s">
        <v>827</v>
      </c>
      <c r="N1300" s="1" t="s">
        <v>41</v>
      </c>
      <c r="O1300" s="1" t="s">
        <v>42</v>
      </c>
      <c r="P1300" s="1"/>
      <c r="Q1300" s="1"/>
      <c r="R1300" s="1" t="s">
        <v>43</v>
      </c>
      <c r="S1300" s="33" t="s">
        <v>246</v>
      </c>
      <c r="T1300" s="47" t="s">
        <v>25</v>
      </c>
      <c r="U1300" s="47" t="s">
        <v>25</v>
      </c>
      <c r="V1300" s="47" t="s">
        <v>25</v>
      </c>
      <c r="W1300" s="47" t="s">
        <v>25</v>
      </c>
      <c r="X1300" s="47" t="s">
        <v>25</v>
      </c>
      <c r="Y1300" s="47" t="s">
        <v>965</v>
      </c>
      <c r="Z1300" s="47" t="s">
        <v>965</v>
      </c>
      <c r="AA1300" s="47" t="s">
        <v>965</v>
      </c>
      <c r="AB1300" s="47" t="s">
        <v>20</v>
      </c>
      <c r="AC1300" s="47" t="s">
        <v>20</v>
      </c>
      <c r="AD1300" s="47" t="s">
        <v>965</v>
      </c>
      <c r="AE1300" s="47" t="s">
        <v>965</v>
      </c>
      <c r="AF1300" s="47" t="s">
        <v>965</v>
      </c>
      <c r="AG1300" s="47" t="s">
        <v>965</v>
      </c>
      <c r="AH1300" s="47" t="s">
        <v>965</v>
      </c>
      <c r="AI1300" s="47" t="s">
        <v>20</v>
      </c>
      <c r="AJ1300" s="47" t="s">
        <v>20</v>
      </c>
      <c r="AK1300" s="47" t="s">
        <v>22</v>
      </c>
      <c r="AL1300" s="47" t="s">
        <v>22</v>
      </c>
      <c r="AM1300" s="47" t="s">
        <v>965</v>
      </c>
      <c r="AN1300" s="47" t="s">
        <v>965</v>
      </c>
      <c r="AO1300" s="47" t="s">
        <v>965</v>
      </c>
      <c r="AP1300" s="47" t="s">
        <v>20</v>
      </c>
      <c r="AQ1300" s="47" t="s">
        <v>20</v>
      </c>
      <c r="AR1300" s="47" t="s">
        <v>20</v>
      </c>
      <c r="AS1300" s="47" t="s">
        <v>965</v>
      </c>
      <c r="AT1300" s="47" t="s">
        <v>965</v>
      </c>
      <c r="AU1300" s="47" t="s">
        <v>965</v>
      </c>
      <c r="AV1300" s="47" t="s">
        <v>965</v>
      </c>
      <c r="AW1300" s="47" t="s">
        <v>20</v>
      </c>
      <c r="AX1300" s="47" t="s">
        <v>20</v>
      </c>
      <c r="AY1300" s="42">
        <f>COUNTIFS($T1300:$AX1300,"P")</f>
        <v>15</v>
      </c>
      <c r="AZ1300" s="42">
        <f>COUNTIFS($T1300:$AX1300,"HD")/2</f>
        <v>0</v>
      </c>
      <c r="BA1300" s="42">
        <f>COUNTIFS($T1300:$AX1300,"DO")</f>
        <v>9</v>
      </c>
      <c r="BB1300" s="1">
        <f>COUNTIFS($T1300:$AX1300,"UPL")</f>
        <v>0</v>
      </c>
      <c r="BC1300" s="42">
        <f>COUNTIFS($T1300:$AX1300,"LWP")</f>
        <v>2</v>
      </c>
      <c r="BD1300" s="42">
        <f>SUM(COUNTIFS($T1300:$AX1300,{"PAT","MAT"}))</f>
        <v>0</v>
      </c>
      <c r="BE1300" s="42">
        <f>COUNTIFS($T1300:$AX1300,"HO")</f>
        <v>0</v>
      </c>
      <c r="BF1300" s="42">
        <f>COUNTIFS($T1300:$AX1300,"NA")</f>
        <v>5</v>
      </c>
      <c r="BG1300" s="42">
        <f>COUNTIFS($T1300:$AX1300,"PL")</f>
        <v>0</v>
      </c>
      <c r="BH1300" s="42">
        <f>COUNTIFS($T1300:$AX1300,"CL")</f>
        <v>0</v>
      </c>
      <c r="BI1300" s="42">
        <f>COUNTIFS($T1300:$AX1300,"BL")</f>
        <v>0</v>
      </c>
      <c r="BJ1300" s="42">
        <f>COUNTIFS($T1300:$AX1300,"CO")</f>
        <v>0</v>
      </c>
      <c r="BK1300" s="42">
        <f t="shared" si="123"/>
        <v>0</v>
      </c>
      <c r="BL1300" s="42">
        <f t="shared" si="124"/>
        <v>0</v>
      </c>
      <c r="BM1300" s="42">
        <f t="shared" si="125"/>
        <v>1</v>
      </c>
      <c r="BN1300" s="42">
        <f>SUM(AY1300:BJ1300)+SUM(COUNTIFS(Q1300:AX1300,{"TERM","RESIGNED"}))</f>
        <v>31</v>
      </c>
      <c r="BO1300" s="1" t="s">
        <v>45</v>
      </c>
      <c r="BP1300" s="42" t="s">
        <v>1018</v>
      </c>
      <c r="BQ1300" s="34"/>
    </row>
    <row r="1301" spans="1:69" x14ac:dyDescent="0.25">
      <c r="A1301" s="32">
        <f t="shared" si="126"/>
        <v>1299</v>
      </c>
      <c r="B1301" s="1" t="s">
        <v>172</v>
      </c>
      <c r="C1301" s="1">
        <v>106153</v>
      </c>
      <c r="D1301" s="1">
        <v>106153</v>
      </c>
      <c r="E1301" s="1" t="s">
        <v>946</v>
      </c>
      <c r="F1301" s="34" t="s">
        <v>1610</v>
      </c>
      <c r="G1301" s="34" t="s">
        <v>123</v>
      </c>
      <c r="H1301" s="30">
        <v>45266</v>
      </c>
      <c r="I1301" s="30" t="s">
        <v>39</v>
      </c>
      <c r="J1301" s="30" t="s">
        <v>39</v>
      </c>
      <c r="K1301" s="42">
        <f t="shared" ca="1" si="127"/>
        <v>36</v>
      </c>
      <c r="L1301" s="44" t="str">
        <f t="shared" si="128"/>
        <v>Billable</v>
      </c>
      <c r="M1301" s="34" t="s">
        <v>827</v>
      </c>
      <c r="N1301" s="1" t="s">
        <v>41</v>
      </c>
      <c r="O1301" s="1" t="s">
        <v>42</v>
      </c>
      <c r="P1301" s="1"/>
      <c r="Q1301" s="1"/>
      <c r="R1301" s="1" t="s">
        <v>43</v>
      </c>
      <c r="S1301" s="33" t="s">
        <v>246</v>
      </c>
      <c r="T1301" s="47" t="s">
        <v>25</v>
      </c>
      <c r="U1301" s="47" t="s">
        <v>25</v>
      </c>
      <c r="V1301" s="47" t="s">
        <v>25</v>
      </c>
      <c r="W1301" s="47" t="s">
        <v>25</v>
      </c>
      <c r="X1301" s="47" t="s">
        <v>25</v>
      </c>
      <c r="Y1301" s="47" t="s">
        <v>965</v>
      </c>
      <c r="Z1301" s="47" t="s">
        <v>965</v>
      </c>
      <c r="AA1301" s="47" t="s">
        <v>965</v>
      </c>
      <c r="AB1301" s="47" t="s">
        <v>20</v>
      </c>
      <c r="AC1301" s="47" t="s">
        <v>20</v>
      </c>
      <c r="AD1301" s="47" t="s">
        <v>965</v>
      </c>
      <c r="AE1301" s="47" t="s">
        <v>965</v>
      </c>
      <c r="AF1301" s="47" t="s">
        <v>965</v>
      </c>
      <c r="AG1301" s="47" t="s">
        <v>965</v>
      </c>
      <c r="AH1301" s="47" t="s">
        <v>965</v>
      </c>
      <c r="AI1301" s="47" t="s">
        <v>20</v>
      </c>
      <c r="AJ1301" s="47" t="s">
        <v>20</v>
      </c>
      <c r="AK1301" s="47" t="s">
        <v>965</v>
      </c>
      <c r="AL1301" s="47" t="s">
        <v>965</v>
      </c>
      <c r="AM1301" s="47" t="s">
        <v>965</v>
      </c>
      <c r="AN1301" s="47" t="s">
        <v>965</v>
      </c>
      <c r="AO1301" s="47" t="s">
        <v>965</v>
      </c>
      <c r="AP1301" s="47" t="s">
        <v>20</v>
      </c>
      <c r="AQ1301" s="47" t="s">
        <v>20</v>
      </c>
      <c r="AR1301" s="47" t="s">
        <v>20</v>
      </c>
      <c r="AS1301" s="47" t="s">
        <v>965</v>
      </c>
      <c r="AT1301" s="47" t="s">
        <v>965</v>
      </c>
      <c r="AU1301" s="47" t="s">
        <v>965</v>
      </c>
      <c r="AV1301" s="47" t="s">
        <v>965</v>
      </c>
      <c r="AW1301" s="47" t="s">
        <v>20</v>
      </c>
      <c r="AX1301" s="47" t="s">
        <v>20</v>
      </c>
      <c r="AY1301" s="42">
        <f>COUNTIFS($T1301:$AX1301,"P")</f>
        <v>17</v>
      </c>
      <c r="AZ1301" s="42">
        <f>COUNTIFS($T1301:$AX1301,"HD")/2</f>
        <v>0</v>
      </c>
      <c r="BA1301" s="42">
        <f>COUNTIFS($T1301:$AX1301,"DO")</f>
        <v>9</v>
      </c>
      <c r="BB1301" s="1">
        <f>COUNTIFS($T1301:$AX1301,"UPL")</f>
        <v>0</v>
      </c>
      <c r="BC1301" s="42">
        <f>COUNTIFS($T1301:$AX1301,"LWP")</f>
        <v>0</v>
      </c>
      <c r="BD1301" s="42">
        <f>SUM(COUNTIFS($T1301:$AX1301,{"PAT","MAT"}))</f>
        <v>0</v>
      </c>
      <c r="BE1301" s="42">
        <f>COUNTIFS($T1301:$AX1301,"HO")</f>
        <v>0</v>
      </c>
      <c r="BF1301" s="42">
        <f>COUNTIFS($T1301:$AX1301,"NA")</f>
        <v>5</v>
      </c>
      <c r="BG1301" s="42">
        <f>COUNTIFS($T1301:$AX1301,"PL")</f>
        <v>0</v>
      </c>
      <c r="BH1301" s="42">
        <f>COUNTIFS($T1301:$AX1301,"CL")</f>
        <v>0</v>
      </c>
      <c r="BI1301" s="42">
        <f>COUNTIFS($T1301:$AX1301,"BL")</f>
        <v>0</v>
      </c>
      <c r="BJ1301" s="42">
        <f>COUNTIFS($T1301:$AX1301,"CO")</f>
        <v>0</v>
      </c>
      <c r="BK1301" s="42">
        <f t="shared" si="123"/>
        <v>0</v>
      </c>
      <c r="BL1301" s="42">
        <f t="shared" si="124"/>
        <v>1</v>
      </c>
      <c r="BM1301" s="42">
        <f t="shared" si="125"/>
        <v>1</v>
      </c>
      <c r="BN1301" s="42">
        <f>SUM(AY1301:BJ1301)+SUM(COUNTIFS(Q1301:AX1301,{"TERM","RESIGNED"}))</f>
        <v>31</v>
      </c>
      <c r="BO1301" s="1" t="s">
        <v>45</v>
      </c>
      <c r="BP1301" s="42" t="s">
        <v>1018</v>
      </c>
      <c r="BQ1301" s="34"/>
    </row>
    <row r="1302" spans="1:69" x14ac:dyDescent="0.25">
      <c r="A1302" s="32">
        <f t="shared" si="126"/>
        <v>1300</v>
      </c>
      <c r="B1302" s="1" t="s">
        <v>172</v>
      </c>
      <c r="C1302" s="1">
        <v>106154</v>
      </c>
      <c r="D1302" s="1">
        <v>106154</v>
      </c>
      <c r="E1302" s="1" t="s">
        <v>946</v>
      </c>
      <c r="F1302" s="34" t="s">
        <v>1611</v>
      </c>
      <c r="G1302" s="34" t="s">
        <v>123</v>
      </c>
      <c r="H1302" s="30">
        <v>45266</v>
      </c>
      <c r="I1302" s="30" t="s">
        <v>39</v>
      </c>
      <c r="J1302" s="30" t="s">
        <v>39</v>
      </c>
      <c r="K1302" s="42">
        <f t="shared" ca="1" si="127"/>
        <v>36</v>
      </c>
      <c r="L1302" s="44" t="str">
        <f t="shared" si="128"/>
        <v>Billable</v>
      </c>
      <c r="M1302" s="34" t="s">
        <v>827</v>
      </c>
      <c r="N1302" s="1" t="s">
        <v>41</v>
      </c>
      <c r="O1302" s="1" t="s">
        <v>42</v>
      </c>
      <c r="P1302" s="1"/>
      <c r="Q1302" s="1"/>
      <c r="R1302" s="1" t="s">
        <v>43</v>
      </c>
      <c r="S1302" s="33" t="s">
        <v>246</v>
      </c>
      <c r="T1302" s="47" t="s">
        <v>25</v>
      </c>
      <c r="U1302" s="47" t="s">
        <v>25</v>
      </c>
      <c r="V1302" s="47" t="s">
        <v>25</v>
      </c>
      <c r="W1302" s="47" t="s">
        <v>25</v>
      </c>
      <c r="X1302" s="47" t="s">
        <v>25</v>
      </c>
      <c r="Y1302" s="47" t="s">
        <v>965</v>
      </c>
      <c r="Z1302" s="47" t="s">
        <v>965</v>
      </c>
      <c r="AA1302" s="47" t="s">
        <v>965</v>
      </c>
      <c r="AB1302" s="47" t="s">
        <v>20</v>
      </c>
      <c r="AC1302" s="47" t="s">
        <v>20</v>
      </c>
      <c r="AD1302" s="47" t="s">
        <v>965</v>
      </c>
      <c r="AE1302" s="47" t="s">
        <v>965</v>
      </c>
      <c r="AF1302" s="47" t="s">
        <v>965</v>
      </c>
      <c r="AG1302" s="47" t="s">
        <v>965</v>
      </c>
      <c r="AH1302" s="47" t="s">
        <v>965</v>
      </c>
      <c r="AI1302" s="47" t="s">
        <v>20</v>
      </c>
      <c r="AJ1302" s="47" t="s">
        <v>20</v>
      </c>
      <c r="AK1302" s="47" t="s">
        <v>965</v>
      </c>
      <c r="AL1302" s="47" t="s">
        <v>965</v>
      </c>
      <c r="AM1302" s="47" t="s">
        <v>965</v>
      </c>
      <c r="AN1302" s="47" t="s">
        <v>965</v>
      </c>
      <c r="AO1302" s="47" t="s">
        <v>965</v>
      </c>
      <c r="AP1302" s="47" t="s">
        <v>20</v>
      </c>
      <c r="AQ1302" s="47" t="s">
        <v>20</v>
      </c>
      <c r="AR1302" s="47" t="s">
        <v>20</v>
      </c>
      <c r="AS1302" s="47" t="s">
        <v>965</v>
      </c>
      <c r="AT1302" s="47" t="s">
        <v>965</v>
      </c>
      <c r="AU1302" s="47" t="s">
        <v>965</v>
      </c>
      <c r="AV1302" s="47" t="s">
        <v>965</v>
      </c>
      <c r="AW1302" s="47" t="s">
        <v>20</v>
      </c>
      <c r="AX1302" s="47" t="s">
        <v>20</v>
      </c>
      <c r="AY1302" s="42">
        <f>COUNTIFS($T1302:$AX1302,"P")</f>
        <v>17</v>
      </c>
      <c r="AZ1302" s="42">
        <f>COUNTIFS($T1302:$AX1302,"HD")/2</f>
        <v>0</v>
      </c>
      <c r="BA1302" s="42">
        <f>COUNTIFS($T1302:$AX1302,"DO")</f>
        <v>9</v>
      </c>
      <c r="BB1302" s="1">
        <f>COUNTIFS($T1302:$AX1302,"UPL")</f>
        <v>0</v>
      </c>
      <c r="BC1302" s="42">
        <f>COUNTIFS($T1302:$AX1302,"LWP")</f>
        <v>0</v>
      </c>
      <c r="BD1302" s="42">
        <f>SUM(COUNTIFS($T1302:$AX1302,{"PAT","MAT"}))</f>
        <v>0</v>
      </c>
      <c r="BE1302" s="42">
        <f>COUNTIFS($T1302:$AX1302,"HO")</f>
        <v>0</v>
      </c>
      <c r="BF1302" s="42">
        <f>COUNTIFS($T1302:$AX1302,"NA")</f>
        <v>5</v>
      </c>
      <c r="BG1302" s="42">
        <f>COUNTIFS($T1302:$AX1302,"PL")</f>
        <v>0</v>
      </c>
      <c r="BH1302" s="42">
        <f>COUNTIFS($T1302:$AX1302,"CL")</f>
        <v>0</v>
      </c>
      <c r="BI1302" s="42">
        <f>COUNTIFS($T1302:$AX1302,"BL")</f>
        <v>0</v>
      </c>
      <c r="BJ1302" s="42">
        <f>COUNTIFS($T1302:$AX1302,"CO")</f>
        <v>0</v>
      </c>
      <c r="BK1302" s="42">
        <f t="shared" si="123"/>
        <v>0</v>
      </c>
      <c r="BL1302" s="42">
        <f t="shared" si="124"/>
        <v>1</v>
      </c>
      <c r="BM1302" s="42">
        <f t="shared" si="125"/>
        <v>1</v>
      </c>
      <c r="BN1302" s="42">
        <f>SUM(AY1302:BJ1302)+SUM(COUNTIFS(Q1302:AX1302,{"TERM","RESIGNED"}))</f>
        <v>31</v>
      </c>
      <c r="BO1302" s="1" t="s">
        <v>45</v>
      </c>
      <c r="BP1302" s="42" t="s">
        <v>1018</v>
      </c>
      <c r="BQ1302" s="34"/>
    </row>
    <row r="1303" spans="1:69" x14ac:dyDescent="0.25">
      <c r="A1303" s="32">
        <f t="shared" si="126"/>
        <v>1301</v>
      </c>
      <c r="B1303" s="1" t="s">
        <v>172</v>
      </c>
      <c r="C1303" s="1">
        <v>106161</v>
      </c>
      <c r="D1303" s="1">
        <v>106161</v>
      </c>
      <c r="E1303" s="1" t="s">
        <v>945</v>
      </c>
      <c r="F1303" s="34" t="s">
        <v>1618</v>
      </c>
      <c r="G1303" s="34" t="s">
        <v>123</v>
      </c>
      <c r="H1303" s="30">
        <v>45266</v>
      </c>
      <c r="I1303" s="30" t="s">
        <v>39</v>
      </c>
      <c r="J1303" s="30" t="s">
        <v>39</v>
      </c>
      <c r="K1303" s="42">
        <f t="shared" ca="1" si="127"/>
        <v>36</v>
      </c>
      <c r="L1303" s="44" t="str">
        <f t="shared" si="128"/>
        <v>Billable</v>
      </c>
      <c r="M1303" s="34" t="s">
        <v>827</v>
      </c>
      <c r="N1303" s="1" t="s">
        <v>41</v>
      </c>
      <c r="O1303" s="1" t="s">
        <v>42</v>
      </c>
      <c r="P1303" s="1"/>
      <c r="Q1303" s="1"/>
      <c r="R1303" s="1" t="s">
        <v>43</v>
      </c>
      <c r="S1303" s="33" t="s">
        <v>246</v>
      </c>
      <c r="T1303" s="47" t="s">
        <v>25</v>
      </c>
      <c r="U1303" s="47" t="s">
        <v>25</v>
      </c>
      <c r="V1303" s="47" t="s">
        <v>25</v>
      </c>
      <c r="W1303" s="47" t="s">
        <v>25</v>
      </c>
      <c r="X1303" s="47" t="s">
        <v>25</v>
      </c>
      <c r="Y1303" s="47" t="s">
        <v>965</v>
      </c>
      <c r="Z1303" s="47" t="s">
        <v>965</v>
      </c>
      <c r="AA1303" s="47" t="s">
        <v>965</v>
      </c>
      <c r="AB1303" s="47" t="s">
        <v>20</v>
      </c>
      <c r="AC1303" s="47" t="s">
        <v>20</v>
      </c>
      <c r="AD1303" s="47" t="s">
        <v>965</v>
      </c>
      <c r="AE1303" s="47" t="s">
        <v>965</v>
      </c>
      <c r="AF1303" s="47" t="s">
        <v>965</v>
      </c>
      <c r="AG1303" s="47" t="s">
        <v>965</v>
      </c>
      <c r="AH1303" s="47" t="s">
        <v>965</v>
      </c>
      <c r="AI1303" s="47" t="s">
        <v>20</v>
      </c>
      <c r="AJ1303" s="47" t="s">
        <v>20</v>
      </c>
      <c r="AK1303" s="47" t="s">
        <v>965</v>
      </c>
      <c r="AL1303" s="47" t="s">
        <v>965</v>
      </c>
      <c r="AM1303" s="47" t="s">
        <v>965</v>
      </c>
      <c r="AN1303" s="47" t="s">
        <v>965</v>
      </c>
      <c r="AO1303" s="47" t="s">
        <v>965</v>
      </c>
      <c r="AP1303" s="47" t="s">
        <v>20</v>
      </c>
      <c r="AQ1303" s="47" t="s">
        <v>20</v>
      </c>
      <c r="AR1303" s="47" t="s">
        <v>20</v>
      </c>
      <c r="AS1303" s="47" t="s">
        <v>965</v>
      </c>
      <c r="AT1303" s="47" t="s">
        <v>965</v>
      </c>
      <c r="AU1303" s="47" t="s">
        <v>965</v>
      </c>
      <c r="AV1303" s="47" t="s">
        <v>965</v>
      </c>
      <c r="AW1303" s="47" t="s">
        <v>20</v>
      </c>
      <c r="AX1303" s="47" t="s">
        <v>20</v>
      </c>
      <c r="AY1303" s="42">
        <f>COUNTIFS($T1303:$AX1303,"P")</f>
        <v>17</v>
      </c>
      <c r="AZ1303" s="42">
        <f>COUNTIFS($T1303:$AX1303,"HD")/2</f>
        <v>0</v>
      </c>
      <c r="BA1303" s="42">
        <f>COUNTIFS($T1303:$AX1303,"DO")</f>
        <v>9</v>
      </c>
      <c r="BB1303" s="1">
        <f>COUNTIFS($T1303:$AX1303,"UPL")</f>
        <v>0</v>
      </c>
      <c r="BC1303" s="42">
        <f>COUNTIFS($T1303:$AX1303,"LWP")</f>
        <v>0</v>
      </c>
      <c r="BD1303" s="42">
        <f>SUM(COUNTIFS($T1303:$AX1303,{"PAT","MAT"}))</f>
        <v>0</v>
      </c>
      <c r="BE1303" s="42">
        <f>COUNTIFS($T1303:$AX1303,"HO")</f>
        <v>0</v>
      </c>
      <c r="BF1303" s="42">
        <f>COUNTIFS($T1303:$AX1303,"NA")</f>
        <v>5</v>
      </c>
      <c r="BG1303" s="42">
        <f>COUNTIFS($T1303:$AX1303,"PL")</f>
        <v>0</v>
      </c>
      <c r="BH1303" s="42">
        <f>COUNTIFS($T1303:$AX1303,"CL")</f>
        <v>0</v>
      </c>
      <c r="BI1303" s="42">
        <f>COUNTIFS($T1303:$AX1303,"BL")</f>
        <v>0</v>
      </c>
      <c r="BJ1303" s="42">
        <f>COUNTIFS($T1303:$AX1303,"CO")</f>
        <v>0</v>
      </c>
      <c r="BK1303" s="42">
        <f t="shared" si="123"/>
        <v>0</v>
      </c>
      <c r="BL1303" s="42">
        <f t="shared" si="124"/>
        <v>1</v>
      </c>
      <c r="BM1303" s="42">
        <f t="shared" si="125"/>
        <v>1</v>
      </c>
      <c r="BN1303" s="42">
        <f>SUM(AY1303:BJ1303)+SUM(COUNTIFS(Q1303:AX1303,{"TERM","RESIGNED"}))</f>
        <v>31</v>
      </c>
      <c r="BO1303" s="1" t="s">
        <v>45</v>
      </c>
      <c r="BP1303" s="42" t="s">
        <v>1018</v>
      </c>
      <c r="BQ1303" s="34"/>
    </row>
    <row r="1304" spans="1:69" x14ac:dyDescent="0.25">
      <c r="A1304" s="32">
        <f t="shared" si="126"/>
        <v>1302</v>
      </c>
      <c r="B1304" s="1" t="s">
        <v>172</v>
      </c>
      <c r="C1304" s="1">
        <v>106163</v>
      </c>
      <c r="D1304" s="1">
        <v>106163</v>
      </c>
      <c r="E1304" s="1" t="s">
        <v>945</v>
      </c>
      <c r="F1304" s="34" t="s">
        <v>1619</v>
      </c>
      <c r="G1304" s="34" t="s">
        <v>123</v>
      </c>
      <c r="H1304" s="30">
        <v>45266</v>
      </c>
      <c r="I1304" s="30" t="s">
        <v>39</v>
      </c>
      <c r="J1304" s="30" t="s">
        <v>39</v>
      </c>
      <c r="K1304" s="42">
        <f t="shared" ca="1" si="127"/>
        <v>36</v>
      </c>
      <c r="L1304" s="44" t="str">
        <f t="shared" si="128"/>
        <v>Billable</v>
      </c>
      <c r="M1304" s="34" t="s">
        <v>827</v>
      </c>
      <c r="N1304" s="1" t="s">
        <v>41</v>
      </c>
      <c r="O1304" s="1" t="s">
        <v>42</v>
      </c>
      <c r="P1304" s="1"/>
      <c r="Q1304" s="1"/>
      <c r="R1304" s="1" t="s">
        <v>43</v>
      </c>
      <c r="S1304" s="33" t="s">
        <v>246</v>
      </c>
      <c r="T1304" s="47" t="s">
        <v>25</v>
      </c>
      <c r="U1304" s="47" t="s">
        <v>25</v>
      </c>
      <c r="V1304" s="47" t="s">
        <v>25</v>
      </c>
      <c r="W1304" s="47" t="s">
        <v>25</v>
      </c>
      <c r="X1304" s="47" t="s">
        <v>25</v>
      </c>
      <c r="Y1304" s="47" t="s">
        <v>965</v>
      </c>
      <c r="Z1304" s="47" t="s">
        <v>965</v>
      </c>
      <c r="AA1304" s="47" t="s">
        <v>965</v>
      </c>
      <c r="AB1304" s="47" t="s">
        <v>20</v>
      </c>
      <c r="AC1304" s="47" t="s">
        <v>20</v>
      </c>
      <c r="AD1304" s="47" t="s">
        <v>965</v>
      </c>
      <c r="AE1304" s="47" t="s">
        <v>965</v>
      </c>
      <c r="AF1304" s="47" t="s">
        <v>965</v>
      </c>
      <c r="AG1304" s="47" t="s">
        <v>965</v>
      </c>
      <c r="AH1304" s="47" t="s">
        <v>965</v>
      </c>
      <c r="AI1304" s="47" t="s">
        <v>20</v>
      </c>
      <c r="AJ1304" s="47" t="s">
        <v>20</v>
      </c>
      <c r="AK1304" s="47" t="s">
        <v>965</v>
      </c>
      <c r="AL1304" s="47" t="s">
        <v>965</v>
      </c>
      <c r="AM1304" s="47" t="s">
        <v>965</v>
      </c>
      <c r="AN1304" s="47" t="s">
        <v>965</v>
      </c>
      <c r="AO1304" s="47" t="s">
        <v>965</v>
      </c>
      <c r="AP1304" s="47" t="s">
        <v>20</v>
      </c>
      <c r="AQ1304" s="47" t="s">
        <v>20</v>
      </c>
      <c r="AR1304" s="47" t="s">
        <v>20</v>
      </c>
      <c r="AS1304" s="47" t="s">
        <v>965</v>
      </c>
      <c r="AT1304" s="47" t="s">
        <v>965</v>
      </c>
      <c r="AU1304" s="47" t="s">
        <v>965</v>
      </c>
      <c r="AV1304" s="47" t="s">
        <v>965</v>
      </c>
      <c r="AW1304" s="47" t="s">
        <v>20</v>
      </c>
      <c r="AX1304" s="47" t="s">
        <v>20</v>
      </c>
      <c r="AY1304" s="42">
        <f>COUNTIFS($T1304:$AX1304,"P")</f>
        <v>17</v>
      </c>
      <c r="AZ1304" s="42">
        <f>COUNTIFS($T1304:$AX1304,"HD")/2</f>
        <v>0</v>
      </c>
      <c r="BA1304" s="42">
        <f>COUNTIFS($T1304:$AX1304,"DO")</f>
        <v>9</v>
      </c>
      <c r="BB1304" s="1">
        <f>COUNTIFS($T1304:$AX1304,"UPL")</f>
        <v>0</v>
      </c>
      <c r="BC1304" s="42">
        <f>COUNTIFS($T1304:$AX1304,"LWP")</f>
        <v>0</v>
      </c>
      <c r="BD1304" s="42">
        <f>SUM(COUNTIFS($T1304:$AX1304,{"PAT","MAT"}))</f>
        <v>0</v>
      </c>
      <c r="BE1304" s="42">
        <f>COUNTIFS($T1304:$AX1304,"HO")</f>
        <v>0</v>
      </c>
      <c r="BF1304" s="42">
        <f>COUNTIFS($T1304:$AX1304,"NA")</f>
        <v>5</v>
      </c>
      <c r="BG1304" s="42">
        <f>COUNTIFS($T1304:$AX1304,"PL")</f>
        <v>0</v>
      </c>
      <c r="BH1304" s="42">
        <f>COUNTIFS($T1304:$AX1304,"CL")</f>
        <v>0</v>
      </c>
      <c r="BI1304" s="42">
        <f>COUNTIFS($T1304:$AX1304,"BL")</f>
        <v>0</v>
      </c>
      <c r="BJ1304" s="42">
        <f>COUNTIFS($T1304:$AX1304,"CO")</f>
        <v>0</v>
      </c>
      <c r="BK1304" s="42">
        <f t="shared" si="123"/>
        <v>0</v>
      </c>
      <c r="BL1304" s="42">
        <f t="shared" si="124"/>
        <v>1</v>
      </c>
      <c r="BM1304" s="42">
        <f t="shared" si="125"/>
        <v>1</v>
      </c>
      <c r="BN1304" s="42">
        <f>SUM(AY1304:BJ1304)+SUM(COUNTIFS(Q1304:AX1304,{"TERM","RESIGNED"}))</f>
        <v>31</v>
      </c>
      <c r="BO1304" s="1" t="s">
        <v>45</v>
      </c>
      <c r="BP1304" s="42" t="s">
        <v>1018</v>
      </c>
      <c r="BQ1304" s="34"/>
    </row>
    <row r="1305" spans="1:69" x14ac:dyDescent="0.25">
      <c r="A1305" s="32">
        <f t="shared" si="126"/>
        <v>1303</v>
      </c>
      <c r="B1305" s="1" t="s">
        <v>172</v>
      </c>
      <c r="C1305" s="1">
        <v>106168</v>
      </c>
      <c r="D1305" s="1">
        <v>106168</v>
      </c>
      <c r="E1305" s="1" t="s">
        <v>945</v>
      </c>
      <c r="F1305" s="34" t="s">
        <v>1620</v>
      </c>
      <c r="G1305" s="34" t="s">
        <v>186</v>
      </c>
      <c r="H1305" s="30">
        <v>45266</v>
      </c>
      <c r="I1305" s="30" t="s">
        <v>39</v>
      </c>
      <c r="J1305" s="30" t="s">
        <v>39</v>
      </c>
      <c r="K1305" s="42">
        <f t="shared" ca="1" si="127"/>
        <v>36</v>
      </c>
      <c r="L1305" s="44" t="str">
        <f t="shared" si="128"/>
        <v>Billable</v>
      </c>
      <c r="M1305" s="34" t="s">
        <v>827</v>
      </c>
      <c r="N1305" s="1" t="s">
        <v>41</v>
      </c>
      <c r="O1305" s="1" t="s">
        <v>42</v>
      </c>
      <c r="P1305" s="1"/>
      <c r="Q1305" s="1"/>
      <c r="R1305" s="1" t="s">
        <v>43</v>
      </c>
      <c r="S1305" s="33" t="s">
        <v>252</v>
      </c>
      <c r="T1305" s="47" t="s">
        <v>25</v>
      </c>
      <c r="U1305" s="47" t="s">
        <v>25</v>
      </c>
      <c r="V1305" s="47" t="s">
        <v>25</v>
      </c>
      <c r="W1305" s="47" t="s">
        <v>25</v>
      </c>
      <c r="X1305" s="47" t="s">
        <v>25</v>
      </c>
      <c r="Y1305" s="47" t="s">
        <v>965</v>
      </c>
      <c r="Z1305" s="47" t="s">
        <v>965</v>
      </c>
      <c r="AA1305" s="47" t="s">
        <v>965</v>
      </c>
      <c r="AB1305" s="47" t="s">
        <v>20</v>
      </c>
      <c r="AC1305" s="47" t="s">
        <v>20</v>
      </c>
      <c r="AD1305" s="47" t="s">
        <v>965</v>
      </c>
      <c r="AE1305" s="47" t="s">
        <v>965</v>
      </c>
      <c r="AF1305" s="47" t="s">
        <v>965</v>
      </c>
      <c r="AG1305" s="47" t="s">
        <v>965</v>
      </c>
      <c r="AH1305" s="47" t="s">
        <v>965</v>
      </c>
      <c r="AI1305" s="47" t="s">
        <v>20</v>
      </c>
      <c r="AJ1305" s="47" t="s">
        <v>20</v>
      </c>
      <c r="AK1305" s="47" t="s">
        <v>965</v>
      </c>
      <c r="AL1305" s="47" t="s">
        <v>22</v>
      </c>
      <c r="AM1305" s="47" t="s">
        <v>966</v>
      </c>
      <c r="AN1305" s="47" t="s">
        <v>965</v>
      </c>
      <c r="AO1305" s="47" t="s">
        <v>965</v>
      </c>
      <c r="AP1305" s="47" t="s">
        <v>20</v>
      </c>
      <c r="AQ1305" s="47" t="s">
        <v>20</v>
      </c>
      <c r="AR1305" s="47" t="s">
        <v>20</v>
      </c>
      <c r="AS1305" s="47" t="s">
        <v>965</v>
      </c>
      <c r="AT1305" s="47" t="s">
        <v>965</v>
      </c>
      <c r="AU1305" s="47" t="s">
        <v>965</v>
      </c>
      <c r="AV1305" s="47" t="s">
        <v>965</v>
      </c>
      <c r="AW1305" s="47" t="s">
        <v>20</v>
      </c>
      <c r="AX1305" s="47" t="s">
        <v>20</v>
      </c>
      <c r="AY1305" s="42">
        <f>COUNTIFS($T1305:$AX1305,"P")</f>
        <v>15</v>
      </c>
      <c r="AZ1305" s="42">
        <f>COUNTIFS($T1305:$AX1305,"HD")/2</f>
        <v>0.5</v>
      </c>
      <c r="BA1305" s="42">
        <f>COUNTIFS($T1305:$AX1305,"DO")</f>
        <v>9</v>
      </c>
      <c r="BB1305" s="1">
        <f>COUNTIFS($T1305:$AX1305,"UPL")</f>
        <v>0</v>
      </c>
      <c r="BC1305" s="42">
        <f>COUNTIFS($T1305:$AX1305,"LWP")</f>
        <v>1</v>
      </c>
      <c r="BD1305" s="42">
        <f>SUM(COUNTIFS($T1305:$AX1305,{"PAT","MAT"}))</f>
        <v>0</v>
      </c>
      <c r="BE1305" s="42">
        <f>COUNTIFS($T1305:$AX1305,"HO")</f>
        <v>0</v>
      </c>
      <c r="BF1305" s="42">
        <f>COUNTIFS($T1305:$AX1305,"NA")</f>
        <v>5</v>
      </c>
      <c r="BG1305" s="42">
        <f>COUNTIFS($T1305:$AX1305,"PL")</f>
        <v>0</v>
      </c>
      <c r="BH1305" s="42">
        <f>COUNTIFS($T1305:$AX1305,"CL")</f>
        <v>0</v>
      </c>
      <c r="BI1305" s="42">
        <f>COUNTIFS($T1305:$AX1305,"BL")</f>
        <v>0</v>
      </c>
      <c r="BJ1305" s="42">
        <f>COUNTIFS($T1305:$AX1305,"CO")</f>
        <v>0</v>
      </c>
      <c r="BK1305" s="42">
        <f t="shared" si="123"/>
        <v>0</v>
      </c>
      <c r="BL1305" s="42">
        <f t="shared" si="124"/>
        <v>0</v>
      </c>
      <c r="BM1305" s="42">
        <f t="shared" si="125"/>
        <v>1</v>
      </c>
      <c r="BN1305" s="42">
        <f>SUM(AY1305:BJ1305)+SUM(COUNTIFS(Q1305:AX1305,{"TERM","RESIGNED"}))</f>
        <v>30.5</v>
      </c>
      <c r="BO1305" s="1" t="s">
        <v>45</v>
      </c>
      <c r="BP1305" s="42" t="s">
        <v>1018</v>
      </c>
      <c r="BQ1305" s="34"/>
    </row>
    <row r="1306" spans="1:69" x14ac:dyDescent="0.25">
      <c r="A1306" s="32">
        <f t="shared" si="126"/>
        <v>1304</v>
      </c>
      <c r="B1306" s="1" t="s">
        <v>172</v>
      </c>
      <c r="C1306" s="1">
        <v>106170</v>
      </c>
      <c r="D1306" s="1">
        <v>106170</v>
      </c>
      <c r="E1306" s="1" t="s">
        <v>946</v>
      </c>
      <c r="F1306" s="34" t="s">
        <v>1621</v>
      </c>
      <c r="G1306" s="34" t="s">
        <v>186</v>
      </c>
      <c r="H1306" s="30">
        <v>45266</v>
      </c>
      <c r="I1306" s="30" t="s">
        <v>39</v>
      </c>
      <c r="J1306" s="30" t="s">
        <v>39</v>
      </c>
      <c r="K1306" s="42">
        <f t="shared" ca="1" si="127"/>
        <v>36</v>
      </c>
      <c r="L1306" s="44" t="str">
        <f t="shared" si="128"/>
        <v>Billable</v>
      </c>
      <c r="M1306" s="34" t="s">
        <v>827</v>
      </c>
      <c r="N1306" s="1" t="s">
        <v>41</v>
      </c>
      <c r="O1306" s="1" t="s">
        <v>42</v>
      </c>
      <c r="P1306" s="1"/>
      <c r="Q1306" s="1"/>
      <c r="R1306" s="1" t="s">
        <v>43</v>
      </c>
      <c r="S1306" s="33" t="s">
        <v>252</v>
      </c>
      <c r="T1306" s="47" t="s">
        <v>25</v>
      </c>
      <c r="U1306" s="47" t="s">
        <v>25</v>
      </c>
      <c r="V1306" s="47" t="s">
        <v>25</v>
      </c>
      <c r="W1306" s="47" t="s">
        <v>25</v>
      </c>
      <c r="X1306" s="47" t="s">
        <v>25</v>
      </c>
      <c r="Y1306" s="47" t="s">
        <v>965</v>
      </c>
      <c r="Z1306" s="47" t="s">
        <v>965</v>
      </c>
      <c r="AA1306" s="47" t="s">
        <v>965</v>
      </c>
      <c r="AB1306" s="47" t="s">
        <v>20</v>
      </c>
      <c r="AC1306" s="47" t="s">
        <v>20</v>
      </c>
      <c r="AD1306" s="47" t="s">
        <v>965</v>
      </c>
      <c r="AE1306" s="47" t="s">
        <v>965</v>
      </c>
      <c r="AF1306" s="47" t="s">
        <v>965</v>
      </c>
      <c r="AG1306" s="47" t="s">
        <v>22</v>
      </c>
      <c r="AH1306" s="47" t="s">
        <v>965</v>
      </c>
      <c r="AI1306" s="47" t="s">
        <v>20</v>
      </c>
      <c r="AJ1306" s="47" t="s">
        <v>20</v>
      </c>
      <c r="AK1306" s="47" t="s">
        <v>965</v>
      </c>
      <c r="AL1306" s="47" t="s">
        <v>965</v>
      </c>
      <c r="AM1306" s="47" t="s">
        <v>965</v>
      </c>
      <c r="AN1306" s="47" t="s">
        <v>965</v>
      </c>
      <c r="AO1306" s="47" t="s">
        <v>965</v>
      </c>
      <c r="AP1306" s="47" t="s">
        <v>20</v>
      </c>
      <c r="AQ1306" s="47" t="s">
        <v>20</v>
      </c>
      <c r="AR1306" s="47" t="s">
        <v>20</v>
      </c>
      <c r="AS1306" s="47" t="s">
        <v>965</v>
      </c>
      <c r="AT1306" s="47" t="s">
        <v>965</v>
      </c>
      <c r="AU1306" s="47" t="s">
        <v>965</v>
      </c>
      <c r="AV1306" s="47" t="s">
        <v>22</v>
      </c>
      <c r="AW1306" s="47" t="s">
        <v>20</v>
      </c>
      <c r="AX1306" s="47" t="s">
        <v>20</v>
      </c>
      <c r="AY1306" s="42">
        <f>COUNTIFS($T1306:$AX1306,"P")</f>
        <v>15</v>
      </c>
      <c r="AZ1306" s="42">
        <f>COUNTIFS($T1306:$AX1306,"HD")/2</f>
        <v>0</v>
      </c>
      <c r="BA1306" s="42">
        <f>COUNTIFS($T1306:$AX1306,"DO")</f>
        <v>9</v>
      </c>
      <c r="BB1306" s="1">
        <f>COUNTIFS($T1306:$AX1306,"UPL")</f>
        <v>0</v>
      </c>
      <c r="BC1306" s="42">
        <f>COUNTIFS($T1306:$AX1306,"LWP")</f>
        <v>2</v>
      </c>
      <c r="BD1306" s="42">
        <f>SUM(COUNTIFS($T1306:$AX1306,{"PAT","MAT"}))</f>
        <v>0</v>
      </c>
      <c r="BE1306" s="42">
        <f>COUNTIFS($T1306:$AX1306,"HO")</f>
        <v>0</v>
      </c>
      <c r="BF1306" s="42">
        <f>COUNTIFS($T1306:$AX1306,"NA")</f>
        <v>5</v>
      </c>
      <c r="BG1306" s="42">
        <f>COUNTIFS($T1306:$AX1306,"PL")</f>
        <v>0</v>
      </c>
      <c r="BH1306" s="42">
        <f>COUNTIFS($T1306:$AX1306,"CL")</f>
        <v>0</v>
      </c>
      <c r="BI1306" s="42">
        <f>COUNTIFS($T1306:$AX1306,"BL")</f>
        <v>0</v>
      </c>
      <c r="BJ1306" s="42">
        <f>COUNTIFS($T1306:$AX1306,"CO")</f>
        <v>0</v>
      </c>
      <c r="BK1306" s="42">
        <f t="shared" si="123"/>
        <v>0</v>
      </c>
      <c r="BL1306" s="42">
        <f t="shared" si="124"/>
        <v>0</v>
      </c>
      <c r="BM1306" s="42">
        <f t="shared" si="125"/>
        <v>1</v>
      </c>
      <c r="BN1306" s="42">
        <f>SUM(AY1306:BJ1306)+SUM(COUNTIFS(Q1306:AX1306,{"TERM","RESIGNED"}))</f>
        <v>31</v>
      </c>
      <c r="BO1306" s="1" t="s">
        <v>45</v>
      </c>
      <c r="BP1306" s="42" t="s">
        <v>1018</v>
      </c>
      <c r="BQ1306" s="34"/>
    </row>
    <row r="1307" spans="1:69" x14ac:dyDescent="0.25">
      <c r="A1307" s="32">
        <f t="shared" si="126"/>
        <v>1305</v>
      </c>
      <c r="B1307" s="1" t="s">
        <v>172</v>
      </c>
      <c r="C1307" s="1">
        <v>106176</v>
      </c>
      <c r="D1307" s="1">
        <v>106176</v>
      </c>
      <c r="E1307" s="1" t="s">
        <v>946</v>
      </c>
      <c r="F1307" s="34" t="s">
        <v>1629</v>
      </c>
      <c r="G1307" s="34" t="s">
        <v>190</v>
      </c>
      <c r="H1307" s="30">
        <v>45269</v>
      </c>
      <c r="I1307" s="30" t="s">
        <v>39</v>
      </c>
      <c r="J1307" s="30" t="s">
        <v>39</v>
      </c>
      <c r="K1307" s="42">
        <f t="shared" ca="1" si="127"/>
        <v>33</v>
      </c>
      <c r="L1307" s="44" t="str">
        <f t="shared" si="128"/>
        <v>Billable</v>
      </c>
      <c r="M1307" s="34" t="s">
        <v>827</v>
      </c>
      <c r="N1307" s="1" t="s">
        <v>41</v>
      </c>
      <c r="O1307" s="1" t="s">
        <v>42</v>
      </c>
      <c r="P1307" s="1"/>
      <c r="Q1307" s="1"/>
      <c r="R1307" s="1" t="s">
        <v>43</v>
      </c>
      <c r="S1307" s="33" t="s">
        <v>252</v>
      </c>
      <c r="T1307" s="47" t="s">
        <v>25</v>
      </c>
      <c r="U1307" s="47" t="s">
        <v>25</v>
      </c>
      <c r="V1307" s="47" t="s">
        <v>25</v>
      </c>
      <c r="W1307" s="47" t="s">
        <v>25</v>
      </c>
      <c r="X1307" s="47" t="s">
        <v>25</v>
      </c>
      <c r="Y1307" s="47" t="s">
        <v>25</v>
      </c>
      <c r="Z1307" s="47" t="s">
        <v>25</v>
      </c>
      <c r="AA1307" s="47" t="s">
        <v>25</v>
      </c>
      <c r="AB1307" s="47" t="s">
        <v>965</v>
      </c>
      <c r="AC1307" s="47" t="s">
        <v>20</v>
      </c>
      <c r="AD1307" s="47" t="s">
        <v>965</v>
      </c>
      <c r="AE1307" s="47" t="s">
        <v>965</v>
      </c>
      <c r="AF1307" s="47" t="s">
        <v>965</v>
      </c>
      <c r="AG1307" s="47" t="s">
        <v>965</v>
      </c>
      <c r="AH1307" s="47" t="s">
        <v>965</v>
      </c>
      <c r="AI1307" s="47" t="s">
        <v>20</v>
      </c>
      <c r="AJ1307" s="47" t="s">
        <v>20</v>
      </c>
      <c r="AK1307" s="47" t="s">
        <v>965</v>
      </c>
      <c r="AL1307" s="47" t="s">
        <v>965</v>
      </c>
      <c r="AM1307" s="47" t="s">
        <v>965</v>
      </c>
      <c r="AN1307" s="47" t="s">
        <v>965</v>
      </c>
      <c r="AO1307" s="47" t="s">
        <v>965</v>
      </c>
      <c r="AP1307" s="47" t="s">
        <v>20</v>
      </c>
      <c r="AQ1307" s="47" t="s">
        <v>20</v>
      </c>
      <c r="AR1307" s="47" t="s">
        <v>20</v>
      </c>
      <c r="AS1307" s="47" t="s">
        <v>965</v>
      </c>
      <c r="AT1307" s="47" t="s">
        <v>965</v>
      </c>
      <c r="AU1307" s="47" t="s">
        <v>965</v>
      </c>
      <c r="AV1307" s="47" t="s">
        <v>965</v>
      </c>
      <c r="AW1307" s="47" t="s">
        <v>20</v>
      </c>
      <c r="AX1307" s="47" t="s">
        <v>20</v>
      </c>
      <c r="AY1307" s="42">
        <f>COUNTIFS($T1307:$AX1307,"P")</f>
        <v>15</v>
      </c>
      <c r="AZ1307" s="42">
        <f>COUNTIFS($T1307:$AX1307,"HD")/2</f>
        <v>0</v>
      </c>
      <c r="BA1307" s="42">
        <f>COUNTIFS($T1307:$AX1307,"DO")</f>
        <v>8</v>
      </c>
      <c r="BB1307" s="1">
        <f>COUNTIFS($T1307:$AX1307,"UPL")</f>
        <v>0</v>
      </c>
      <c r="BC1307" s="42">
        <f>COUNTIFS($T1307:$AX1307,"LWP")</f>
        <v>0</v>
      </c>
      <c r="BD1307" s="42">
        <f>SUM(COUNTIFS($T1307:$AX1307,{"PAT","MAT"}))</f>
        <v>0</v>
      </c>
      <c r="BE1307" s="42">
        <f>COUNTIFS($T1307:$AX1307,"HO")</f>
        <v>0</v>
      </c>
      <c r="BF1307" s="42">
        <f>COUNTIFS($T1307:$AX1307,"NA")</f>
        <v>8</v>
      </c>
      <c r="BG1307" s="42">
        <f>COUNTIFS($T1307:$AX1307,"PL")</f>
        <v>0</v>
      </c>
      <c r="BH1307" s="42">
        <f>COUNTIFS($T1307:$AX1307,"CL")</f>
        <v>0</v>
      </c>
      <c r="BI1307" s="42">
        <f>COUNTIFS($T1307:$AX1307,"BL")</f>
        <v>0</v>
      </c>
      <c r="BJ1307" s="42">
        <f>COUNTIFS($T1307:$AX1307,"CO")</f>
        <v>0</v>
      </c>
      <c r="BK1307" s="42">
        <f t="shared" si="123"/>
        <v>0</v>
      </c>
      <c r="BL1307" s="42">
        <f t="shared" si="124"/>
        <v>0</v>
      </c>
      <c r="BM1307" s="42">
        <f t="shared" si="125"/>
        <v>1</v>
      </c>
      <c r="BN1307" s="42">
        <f>SUM(AY1307:BJ1307)+SUM(COUNTIFS(Q1307:AX1307,{"TERM","RESIGNED"}))</f>
        <v>31</v>
      </c>
      <c r="BO1307" s="1" t="s">
        <v>45</v>
      </c>
      <c r="BP1307" s="42" t="s">
        <v>1018</v>
      </c>
      <c r="BQ1307" s="34"/>
    </row>
    <row r="1308" spans="1:69" x14ac:dyDescent="0.25">
      <c r="A1308" s="32">
        <f t="shared" si="126"/>
        <v>1306</v>
      </c>
      <c r="B1308" s="1" t="s">
        <v>172</v>
      </c>
      <c r="C1308" s="1">
        <v>106177</v>
      </c>
      <c r="D1308" s="1">
        <v>106177</v>
      </c>
      <c r="E1308" s="1" t="s">
        <v>946</v>
      </c>
      <c r="F1308" s="34" t="s">
        <v>1630</v>
      </c>
      <c r="G1308" s="34" t="s">
        <v>190</v>
      </c>
      <c r="H1308" s="30">
        <v>45269</v>
      </c>
      <c r="I1308" s="30" t="s">
        <v>39</v>
      </c>
      <c r="J1308" s="30" t="s">
        <v>39</v>
      </c>
      <c r="K1308" s="42">
        <f t="shared" ca="1" si="127"/>
        <v>33</v>
      </c>
      <c r="L1308" s="44" t="str">
        <f t="shared" si="128"/>
        <v>Billable</v>
      </c>
      <c r="M1308" s="34" t="s">
        <v>827</v>
      </c>
      <c r="N1308" s="1" t="s">
        <v>41</v>
      </c>
      <c r="O1308" s="1" t="s">
        <v>42</v>
      </c>
      <c r="P1308" s="1"/>
      <c r="Q1308" s="1"/>
      <c r="R1308" s="1" t="s">
        <v>43</v>
      </c>
      <c r="S1308" s="33" t="s">
        <v>252</v>
      </c>
      <c r="T1308" s="47" t="s">
        <v>25</v>
      </c>
      <c r="U1308" s="47" t="s">
        <v>25</v>
      </c>
      <c r="V1308" s="47" t="s">
        <v>25</v>
      </c>
      <c r="W1308" s="47" t="s">
        <v>25</v>
      </c>
      <c r="X1308" s="47" t="s">
        <v>25</v>
      </c>
      <c r="Y1308" s="47" t="s">
        <v>25</v>
      </c>
      <c r="Z1308" s="47" t="s">
        <v>25</v>
      </c>
      <c r="AA1308" s="47" t="s">
        <v>25</v>
      </c>
      <c r="AB1308" s="47" t="s">
        <v>965</v>
      </c>
      <c r="AC1308" s="47" t="s">
        <v>20</v>
      </c>
      <c r="AD1308" s="47" t="s">
        <v>965</v>
      </c>
      <c r="AE1308" s="47" t="s">
        <v>965</v>
      </c>
      <c r="AF1308" s="47" t="s">
        <v>965</v>
      </c>
      <c r="AG1308" s="47" t="s">
        <v>965</v>
      </c>
      <c r="AH1308" s="47" t="s">
        <v>965</v>
      </c>
      <c r="AI1308" s="47" t="s">
        <v>20</v>
      </c>
      <c r="AJ1308" s="47" t="s">
        <v>20</v>
      </c>
      <c r="AK1308" s="47" t="s">
        <v>965</v>
      </c>
      <c r="AL1308" s="47" t="s">
        <v>965</v>
      </c>
      <c r="AM1308" s="47" t="s">
        <v>965</v>
      </c>
      <c r="AN1308" s="47" t="s">
        <v>965</v>
      </c>
      <c r="AO1308" s="47" t="s">
        <v>965</v>
      </c>
      <c r="AP1308" s="47" t="s">
        <v>20</v>
      </c>
      <c r="AQ1308" s="47" t="s">
        <v>20</v>
      </c>
      <c r="AR1308" s="47" t="s">
        <v>20</v>
      </c>
      <c r="AS1308" s="47" t="s">
        <v>22</v>
      </c>
      <c r="AT1308" s="47" t="s">
        <v>965</v>
      </c>
      <c r="AU1308" s="47" t="s">
        <v>965</v>
      </c>
      <c r="AV1308" s="47" t="s">
        <v>965</v>
      </c>
      <c r="AW1308" s="47" t="s">
        <v>20</v>
      </c>
      <c r="AX1308" s="47" t="s">
        <v>20</v>
      </c>
      <c r="AY1308" s="42">
        <f>COUNTIFS($T1308:$AX1308,"P")</f>
        <v>14</v>
      </c>
      <c r="AZ1308" s="42">
        <f>COUNTIFS($T1308:$AX1308,"HD")/2</f>
        <v>0</v>
      </c>
      <c r="BA1308" s="42">
        <f>COUNTIFS($T1308:$AX1308,"DO")</f>
        <v>8</v>
      </c>
      <c r="BB1308" s="1">
        <f>COUNTIFS($T1308:$AX1308,"UPL")</f>
        <v>0</v>
      </c>
      <c r="BC1308" s="42">
        <f>COUNTIFS($T1308:$AX1308,"LWP")</f>
        <v>1</v>
      </c>
      <c r="BD1308" s="42">
        <f>SUM(COUNTIFS($T1308:$AX1308,{"PAT","MAT"}))</f>
        <v>0</v>
      </c>
      <c r="BE1308" s="42">
        <f>COUNTIFS($T1308:$AX1308,"HO")</f>
        <v>0</v>
      </c>
      <c r="BF1308" s="42">
        <f>COUNTIFS($T1308:$AX1308,"NA")</f>
        <v>8</v>
      </c>
      <c r="BG1308" s="42">
        <f>COUNTIFS($T1308:$AX1308,"PL")</f>
        <v>0</v>
      </c>
      <c r="BH1308" s="42">
        <f>COUNTIFS($T1308:$AX1308,"CL")</f>
        <v>0</v>
      </c>
      <c r="BI1308" s="42">
        <f>COUNTIFS($T1308:$AX1308,"BL")</f>
        <v>0</v>
      </c>
      <c r="BJ1308" s="42">
        <f>COUNTIFS($T1308:$AX1308,"CO")</f>
        <v>0</v>
      </c>
      <c r="BK1308" s="42">
        <f t="shared" si="123"/>
        <v>0</v>
      </c>
      <c r="BL1308" s="42">
        <f t="shared" si="124"/>
        <v>0</v>
      </c>
      <c r="BM1308" s="42">
        <f t="shared" si="125"/>
        <v>1</v>
      </c>
      <c r="BN1308" s="42">
        <f>SUM(AY1308:BJ1308)+SUM(COUNTIFS(Q1308:AX1308,{"TERM","RESIGNED"}))</f>
        <v>31</v>
      </c>
      <c r="BO1308" s="1" t="s">
        <v>45</v>
      </c>
      <c r="BP1308" s="42" t="s">
        <v>1018</v>
      </c>
      <c r="BQ1308" s="34"/>
    </row>
    <row r="1309" spans="1:69" x14ac:dyDescent="0.25">
      <c r="A1309" s="32">
        <f t="shared" si="126"/>
        <v>1307</v>
      </c>
      <c r="B1309" s="1" t="s">
        <v>172</v>
      </c>
      <c r="C1309" s="1">
        <v>106180</v>
      </c>
      <c r="D1309" s="1">
        <v>106180</v>
      </c>
      <c r="E1309" s="1" t="s">
        <v>946</v>
      </c>
      <c r="F1309" s="34" t="s">
        <v>1632</v>
      </c>
      <c r="G1309" s="34" t="s">
        <v>190</v>
      </c>
      <c r="H1309" s="30">
        <v>45269</v>
      </c>
      <c r="I1309" s="30" t="s">
        <v>39</v>
      </c>
      <c r="J1309" s="30" t="s">
        <v>39</v>
      </c>
      <c r="K1309" s="42">
        <f t="shared" ca="1" si="127"/>
        <v>33</v>
      </c>
      <c r="L1309" s="44" t="str">
        <f t="shared" si="128"/>
        <v>Billable</v>
      </c>
      <c r="M1309" s="34" t="s">
        <v>827</v>
      </c>
      <c r="N1309" s="1" t="s">
        <v>41</v>
      </c>
      <c r="O1309" s="1" t="s">
        <v>42</v>
      </c>
      <c r="P1309" s="1"/>
      <c r="Q1309" s="1"/>
      <c r="R1309" s="1" t="s">
        <v>43</v>
      </c>
      <c r="S1309" s="33" t="s">
        <v>252</v>
      </c>
      <c r="T1309" s="47" t="s">
        <v>25</v>
      </c>
      <c r="U1309" s="47" t="s">
        <v>25</v>
      </c>
      <c r="V1309" s="47" t="s">
        <v>25</v>
      </c>
      <c r="W1309" s="47" t="s">
        <v>25</v>
      </c>
      <c r="X1309" s="47" t="s">
        <v>25</v>
      </c>
      <c r="Y1309" s="47" t="s">
        <v>25</v>
      </c>
      <c r="Z1309" s="47" t="s">
        <v>25</v>
      </c>
      <c r="AA1309" s="47" t="s">
        <v>25</v>
      </c>
      <c r="AB1309" s="47" t="s">
        <v>965</v>
      </c>
      <c r="AC1309" s="47" t="s">
        <v>20</v>
      </c>
      <c r="AD1309" s="47" t="s">
        <v>965</v>
      </c>
      <c r="AE1309" s="47" t="s">
        <v>965</v>
      </c>
      <c r="AF1309" s="47" t="s">
        <v>965</v>
      </c>
      <c r="AG1309" s="47" t="s">
        <v>965</v>
      </c>
      <c r="AH1309" s="47" t="s">
        <v>965</v>
      </c>
      <c r="AI1309" s="47" t="s">
        <v>20</v>
      </c>
      <c r="AJ1309" s="47" t="s">
        <v>20</v>
      </c>
      <c r="AK1309" s="47" t="s">
        <v>965</v>
      </c>
      <c r="AL1309" s="47" t="s">
        <v>965</v>
      </c>
      <c r="AM1309" s="47" t="s">
        <v>965</v>
      </c>
      <c r="AN1309" s="47" t="s">
        <v>965</v>
      </c>
      <c r="AO1309" s="47" t="s">
        <v>965</v>
      </c>
      <c r="AP1309" s="47" t="s">
        <v>20</v>
      </c>
      <c r="AQ1309" s="47" t="s">
        <v>20</v>
      </c>
      <c r="AR1309" s="47" t="s">
        <v>20</v>
      </c>
      <c r="AS1309" s="47" t="s">
        <v>965</v>
      </c>
      <c r="AT1309" s="47" t="s">
        <v>965</v>
      </c>
      <c r="AU1309" s="47" t="s">
        <v>965</v>
      </c>
      <c r="AV1309" s="47" t="s">
        <v>965</v>
      </c>
      <c r="AW1309" s="47" t="s">
        <v>20</v>
      </c>
      <c r="AX1309" s="47" t="s">
        <v>20</v>
      </c>
      <c r="AY1309" s="42">
        <f>COUNTIFS($T1309:$AX1309,"P")</f>
        <v>15</v>
      </c>
      <c r="AZ1309" s="42">
        <f>COUNTIFS($T1309:$AX1309,"HD")/2</f>
        <v>0</v>
      </c>
      <c r="BA1309" s="42">
        <f>COUNTIFS($T1309:$AX1309,"DO")</f>
        <v>8</v>
      </c>
      <c r="BB1309" s="1">
        <f>COUNTIFS($T1309:$AX1309,"UPL")</f>
        <v>0</v>
      </c>
      <c r="BC1309" s="42">
        <f>COUNTIFS($T1309:$AX1309,"LWP")</f>
        <v>0</v>
      </c>
      <c r="BD1309" s="42">
        <f>SUM(COUNTIFS($T1309:$AX1309,{"PAT","MAT"}))</f>
        <v>0</v>
      </c>
      <c r="BE1309" s="42">
        <f>COUNTIFS($T1309:$AX1309,"HO")</f>
        <v>0</v>
      </c>
      <c r="BF1309" s="42">
        <f>COUNTIFS($T1309:$AX1309,"NA")</f>
        <v>8</v>
      </c>
      <c r="BG1309" s="42">
        <f>COUNTIFS($T1309:$AX1309,"PL")</f>
        <v>0</v>
      </c>
      <c r="BH1309" s="42">
        <f>COUNTIFS($T1309:$AX1309,"CL")</f>
        <v>0</v>
      </c>
      <c r="BI1309" s="42">
        <f>COUNTIFS($T1309:$AX1309,"BL")</f>
        <v>0</v>
      </c>
      <c r="BJ1309" s="42">
        <f>COUNTIFS($T1309:$AX1309,"CO")</f>
        <v>0</v>
      </c>
      <c r="BK1309" s="42">
        <f t="shared" si="123"/>
        <v>0</v>
      </c>
      <c r="BL1309" s="42">
        <f t="shared" si="124"/>
        <v>0</v>
      </c>
      <c r="BM1309" s="42">
        <f t="shared" si="125"/>
        <v>1</v>
      </c>
      <c r="BN1309" s="42">
        <f>SUM(AY1309:BJ1309)+SUM(COUNTIFS(Q1309:AX1309,{"TERM","RESIGNED"}))</f>
        <v>31</v>
      </c>
      <c r="BO1309" s="1" t="s">
        <v>45</v>
      </c>
      <c r="BP1309" s="42" t="s">
        <v>1018</v>
      </c>
      <c r="BQ1309" s="34"/>
    </row>
    <row r="1310" spans="1:69" x14ac:dyDescent="0.25">
      <c r="A1310" s="32">
        <f t="shared" si="126"/>
        <v>1308</v>
      </c>
      <c r="B1310" s="1" t="s">
        <v>172</v>
      </c>
      <c r="C1310" s="1">
        <v>106181</v>
      </c>
      <c r="D1310" s="1">
        <v>106181</v>
      </c>
      <c r="E1310" s="1" t="s">
        <v>946</v>
      </c>
      <c r="F1310" s="34" t="s">
        <v>1633</v>
      </c>
      <c r="G1310" s="34" t="s">
        <v>186</v>
      </c>
      <c r="H1310" s="30">
        <v>45269</v>
      </c>
      <c r="I1310" s="30" t="s">
        <v>39</v>
      </c>
      <c r="J1310" s="30" t="s">
        <v>39</v>
      </c>
      <c r="K1310" s="42">
        <f t="shared" ca="1" si="127"/>
        <v>33</v>
      </c>
      <c r="L1310" s="44" t="str">
        <f t="shared" si="128"/>
        <v>Billable</v>
      </c>
      <c r="M1310" s="34" t="s">
        <v>827</v>
      </c>
      <c r="N1310" s="1" t="s">
        <v>41</v>
      </c>
      <c r="O1310" s="1" t="s">
        <v>42</v>
      </c>
      <c r="P1310" s="1"/>
      <c r="Q1310" s="1"/>
      <c r="R1310" s="1" t="s">
        <v>43</v>
      </c>
      <c r="S1310" s="33" t="s">
        <v>252</v>
      </c>
      <c r="T1310" s="47" t="s">
        <v>25</v>
      </c>
      <c r="U1310" s="47" t="s">
        <v>25</v>
      </c>
      <c r="V1310" s="47" t="s">
        <v>25</v>
      </c>
      <c r="W1310" s="47" t="s">
        <v>25</v>
      </c>
      <c r="X1310" s="47" t="s">
        <v>25</v>
      </c>
      <c r="Y1310" s="47" t="s">
        <v>25</v>
      </c>
      <c r="Z1310" s="47" t="s">
        <v>25</v>
      </c>
      <c r="AA1310" s="47" t="s">
        <v>25</v>
      </c>
      <c r="AB1310" s="47" t="s">
        <v>965</v>
      </c>
      <c r="AC1310" s="47" t="s">
        <v>20</v>
      </c>
      <c r="AD1310" s="47" t="s">
        <v>965</v>
      </c>
      <c r="AE1310" s="47" t="s">
        <v>965</v>
      </c>
      <c r="AF1310" s="47" t="s">
        <v>965</v>
      </c>
      <c r="AG1310" s="47" t="s">
        <v>965</v>
      </c>
      <c r="AH1310" s="47" t="s">
        <v>965</v>
      </c>
      <c r="AI1310" s="47" t="s">
        <v>20</v>
      </c>
      <c r="AJ1310" s="47" t="s">
        <v>20</v>
      </c>
      <c r="AK1310" s="47" t="s">
        <v>965</v>
      </c>
      <c r="AL1310" s="47" t="s">
        <v>965</v>
      </c>
      <c r="AM1310" s="47" t="s">
        <v>965</v>
      </c>
      <c r="AN1310" s="47" t="s">
        <v>965</v>
      </c>
      <c r="AO1310" s="47" t="s">
        <v>965</v>
      </c>
      <c r="AP1310" s="47" t="s">
        <v>20</v>
      </c>
      <c r="AQ1310" s="47" t="s">
        <v>20</v>
      </c>
      <c r="AR1310" s="47" t="s">
        <v>20</v>
      </c>
      <c r="AS1310" s="47" t="s">
        <v>965</v>
      </c>
      <c r="AT1310" s="47" t="s">
        <v>965</v>
      </c>
      <c r="AU1310" s="47" t="s">
        <v>965</v>
      </c>
      <c r="AV1310" s="47" t="s">
        <v>965</v>
      </c>
      <c r="AW1310" s="47" t="s">
        <v>20</v>
      </c>
      <c r="AX1310" s="47" t="s">
        <v>20</v>
      </c>
      <c r="AY1310" s="42">
        <f>COUNTIFS($T1310:$AX1310,"P")</f>
        <v>15</v>
      </c>
      <c r="AZ1310" s="42">
        <f>COUNTIFS($T1310:$AX1310,"HD")/2</f>
        <v>0</v>
      </c>
      <c r="BA1310" s="42">
        <f>COUNTIFS($T1310:$AX1310,"DO")</f>
        <v>8</v>
      </c>
      <c r="BB1310" s="1">
        <f>COUNTIFS($T1310:$AX1310,"UPL")</f>
        <v>0</v>
      </c>
      <c r="BC1310" s="42">
        <f>COUNTIFS($T1310:$AX1310,"LWP")</f>
        <v>0</v>
      </c>
      <c r="BD1310" s="42">
        <f>SUM(COUNTIFS($T1310:$AX1310,{"PAT","MAT"}))</f>
        <v>0</v>
      </c>
      <c r="BE1310" s="42">
        <f>COUNTIFS($T1310:$AX1310,"HO")</f>
        <v>0</v>
      </c>
      <c r="BF1310" s="42">
        <f>COUNTIFS($T1310:$AX1310,"NA")</f>
        <v>8</v>
      </c>
      <c r="BG1310" s="42">
        <f>COUNTIFS($T1310:$AX1310,"PL")</f>
        <v>0</v>
      </c>
      <c r="BH1310" s="42">
        <f>COUNTIFS($T1310:$AX1310,"CL")</f>
        <v>0</v>
      </c>
      <c r="BI1310" s="42">
        <f>COUNTIFS($T1310:$AX1310,"BL")</f>
        <v>0</v>
      </c>
      <c r="BJ1310" s="42">
        <f>COUNTIFS($T1310:$AX1310,"CO")</f>
        <v>0</v>
      </c>
      <c r="BK1310" s="42">
        <f t="shared" si="123"/>
        <v>0</v>
      </c>
      <c r="BL1310" s="42">
        <f t="shared" si="124"/>
        <v>0</v>
      </c>
      <c r="BM1310" s="42">
        <f t="shared" si="125"/>
        <v>1</v>
      </c>
      <c r="BN1310" s="42">
        <f>SUM(AY1310:BJ1310)+SUM(COUNTIFS(Q1310:AX1310,{"TERM","RESIGNED"}))</f>
        <v>31</v>
      </c>
      <c r="BO1310" s="1" t="s">
        <v>45</v>
      </c>
      <c r="BP1310" s="42" t="s">
        <v>1018</v>
      </c>
      <c r="BQ1310" s="34"/>
    </row>
    <row r="1311" spans="1:69" x14ac:dyDescent="0.25">
      <c r="A1311" s="32">
        <f t="shared" si="126"/>
        <v>1309</v>
      </c>
      <c r="B1311" s="1" t="s">
        <v>172</v>
      </c>
      <c r="C1311" s="1">
        <v>106182</v>
      </c>
      <c r="D1311" s="1">
        <v>106182</v>
      </c>
      <c r="E1311" s="1" t="s">
        <v>945</v>
      </c>
      <c r="F1311" s="34" t="s">
        <v>1634</v>
      </c>
      <c r="G1311" s="34" t="s">
        <v>186</v>
      </c>
      <c r="H1311" s="30">
        <v>45269</v>
      </c>
      <c r="I1311" s="30" t="s">
        <v>39</v>
      </c>
      <c r="J1311" s="30" t="s">
        <v>39</v>
      </c>
      <c r="K1311" s="42">
        <f t="shared" ca="1" si="127"/>
        <v>33</v>
      </c>
      <c r="L1311" s="44" t="str">
        <f t="shared" si="128"/>
        <v>Billable</v>
      </c>
      <c r="M1311" s="34" t="s">
        <v>827</v>
      </c>
      <c r="N1311" s="1" t="s">
        <v>41</v>
      </c>
      <c r="O1311" s="1" t="s">
        <v>42</v>
      </c>
      <c r="P1311" s="1"/>
      <c r="Q1311" s="1"/>
      <c r="R1311" s="1" t="s">
        <v>43</v>
      </c>
      <c r="S1311" s="33" t="s">
        <v>252</v>
      </c>
      <c r="T1311" s="47" t="s">
        <v>25</v>
      </c>
      <c r="U1311" s="47" t="s">
        <v>25</v>
      </c>
      <c r="V1311" s="47" t="s">
        <v>25</v>
      </c>
      <c r="W1311" s="47" t="s">
        <v>25</v>
      </c>
      <c r="X1311" s="47" t="s">
        <v>25</v>
      </c>
      <c r="Y1311" s="47" t="s">
        <v>25</v>
      </c>
      <c r="Z1311" s="47" t="s">
        <v>25</v>
      </c>
      <c r="AA1311" s="47" t="s">
        <v>25</v>
      </c>
      <c r="AB1311" s="47" t="s">
        <v>965</v>
      </c>
      <c r="AC1311" s="47" t="s">
        <v>20</v>
      </c>
      <c r="AD1311" s="47" t="s">
        <v>965</v>
      </c>
      <c r="AE1311" s="47" t="s">
        <v>965</v>
      </c>
      <c r="AF1311" s="47" t="s">
        <v>965</v>
      </c>
      <c r="AG1311" s="47" t="s">
        <v>965</v>
      </c>
      <c r="AH1311" s="47" t="s">
        <v>965</v>
      </c>
      <c r="AI1311" s="47" t="s">
        <v>20</v>
      </c>
      <c r="AJ1311" s="47" t="s">
        <v>20</v>
      </c>
      <c r="AK1311" s="47" t="s">
        <v>965</v>
      </c>
      <c r="AL1311" s="47" t="s">
        <v>965</v>
      </c>
      <c r="AM1311" s="47" t="s">
        <v>965</v>
      </c>
      <c r="AN1311" s="47" t="s">
        <v>965</v>
      </c>
      <c r="AO1311" s="47" t="s">
        <v>965</v>
      </c>
      <c r="AP1311" s="47" t="s">
        <v>20</v>
      </c>
      <c r="AQ1311" s="47" t="s">
        <v>20</v>
      </c>
      <c r="AR1311" s="47" t="s">
        <v>20</v>
      </c>
      <c r="AS1311" s="47" t="s">
        <v>965</v>
      </c>
      <c r="AT1311" s="47" t="s">
        <v>965</v>
      </c>
      <c r="AU1311" s="47" t="s">
        <v>965</v>
      </c>
      <c r="AV1311" s="47" t="s">
        <v>965</v>
      </c>
      <c r="AW1311" s="47" t="s">
        <v>20</v>
      </c>
      <c r="AX1311" s="47" t="s">
        <v>20</v>
      </c>
      <c r="AY1311" s="42">
        <f>COUNTIFS($T1311:$AX1311,"P")</f>
        <v>15</v>
      </c>
      <c r="AZ1311" s="42">
        <f>COUNTIFS($T1311:$AX1311,"HD")/2</f>
        <v>0</v>
      </c>
      <c r="BA1311" s="42">
        <f>COUNTIFS($T1311:$AX1311,"DO")</f>
        <v>8</v>
      </c>
      <c r="BB1311" s="1">
        <f>COUNTIFS($T1311:$AX1311,"UPL")</f>
        <v>0</v>
      </c>
      <c r="BC1311" s="42">
        <f>COUNTIFS($T1311:$AX1311,"LWP")</f>
        <v>0</v>
      </c>
      <c r="BD1311" s="42">
        <f>SUM(COUNTIFS($T1311:$AX1311,{"PAT","MAT"}))</f>
        <v>0</v>
      </c>
      <c r="BE1311" s="42">
        <f>COUNTIFS($T1311:$AX1311,"HO")</f>
        <v>0</v>
      </c>
      <c r="BF1311" s="42">
        <f>COUNTIFS($T1311:$AX1311,"NA")</f>
        <v>8</v>
      </c>
      <c r="BG1311" s="42">
        <f>COUNTIFS($T1311:$AX1311,"PL")</f>
        <v>0</v>
      </c>
      <c r="BH1311" s="42">
        <f>COUNTIFS($T1311:$AX1311,"CL")</f>
        <v>0</v>
      </c>
      <c r="BI1311" s="42">
        <f>COUNTIFS($T1311:$AX1311,"BL")</f>
        <v>0</v>
      </c>
      <c r="BJ1311" s="42">
        <f>COUNTIFS($T1311:$AX1311,"CO")</f>
        <v>0</v>
      </c>
      <c r="BK1311" s="42">
        <f t="shared" si="123"/>
        <v>0</v>
      </c>
      <c r="BL1311" s="42">
        <f t="shared" si="124"/>
        <v>0</v>
      </c>
      <c r="BM1311" s="42">
        <f t="shared" si="125"/>
        <v>1</v>
      </c>
      <c r="BN1311" s="42">
        <f>SUM(AY1311:BJ1311)+SUM(COUNTIFS(Q1311:AX1311,{"TERM","RESIGNED"}))</f>
        <v>31</v>
      </c>
      <c r="BO1311" s="1" t="s">
        <v>45</v>
      </c>
      <c r="BP1311" s="42" t="s">
        <v>1018</v>
      </c>
      <c r="BQ1311" s="34"/>
    </row>
    <row r="1312" spans="1:69" x14ac:dyDescent="0.25">
      <c r="A1312" s="32">
        <f t="shared" si="126"/>
        <v>1310</v>
      </c>
      <c r="B1312" s="1" t="s">
        <v>172</v>
      </c>
      <c r="C1312" s="1">
        <v>106183</v>
      </c>
      <c r="D1312" s="1">
        <v>106183</v>
      </c>
      <c r="E1312" s="1" t="s">
        <v>946</v>
      </c>
      <c r="F1312" s="34" t="s">
        <v>1635</v>
      </c>
      <c r="G1312" s="34" t="s">
        <v>186</v>
      </c>
      <c r="H1312" s="30">
        <v>45269</v>
      </c>
      <c r="I1312" s="30" t="s">
        <v>39</v>
      </c>
      <c r="J1312" s="30" t="s">
        <v>39</v>
      </c>
      <c r="K1312" s="42">
        <f t="shared" ca="1" si="127"/>
        <v>33</v>
      </c>
      <c r="L1312" s="44" t="str">
        <f t="shared" si="128"/>
        <v>Billable</v>
      </c>
      <c r="M1312" s="34" t="s">
        <v>827</v>
      </c>
      <c r="N1312" s="1" t="s">
        <v>41</v>
      </c>
      <c r="O1312" s="1" t="s">
        <v>42</v>
      </c>
      <c r="P1312" s="1"/>
      <c r="Q1312" s="1"/>
      <c r="R1312" s="1" t="s">
        <v>43</v>
      </c>
      <c r="S1312" s="33" t="s">
        <v>252</v>
      </c>
      <c r="T1312" s="47" t="s">
        <v>25</v>
      </c>
      <c r="U1312" s="47" t="s">
        <v>25</v>
      </c>
      <c r="V1312" s="47" t="s">
        <v>25</v>
      </c>
      <c r="W1312" s="47" t="s">
        <v>25</v>
      </c>
      <c r="X1312" s="47" t="s">
        <v>25</v>
      </c>
      <c r="Y1312" s="47" t="s">
        <v>25</v>
      </c>
      <c r="Z1312" s="47" t="s">
        <v>25</v>
      </c>
      <c r="AA1312" s="47" t="s">
        <v>25</v>
      </c>
      <c r="AB1312" s="47" t="s">
        <v>965</v>
      </c>
      <c r="AC1312" s="47" t="s">
        <v>20</v>
      </c>
      <c r="AD1312" s="47" t="s">
        <v>965</v>
      </c>
      <c r="AE1312" s="47" t="s">
        <v>965</v>
      </c>
      <c r="AF1312" s="47" t="s">
        <v>965</v>
      </c>
      <c r="AG1312" s="47" t="s">
        <v>965</v>
      </c>
      <c r="AH1312" s="47" t="s">
        <v>965</v>
      </c>
      <c r="AI1312" s="47" t="s">
        <v>20</v>
      </c>
      <c r="AJ1312" s="47" t="s">
        <v>20</v>
      </c>
      <c r="AK1312" s="47" t="s">
        <v>965</v>
      </c>
      <c r="AL1312" s="47" t="s">
        <v>965</v>
      </c>
      <c r="AM1312" s="47" t="s">
        <v>965</v>
      </c>
      <c r="AN1312" s="47" t="s">
        <v>965</v>
      </c>
      <c r="AO1312" s="47" t="s">
        <v>965</v>
      </c>
      <c r="AP1312" s="47" t="s">
        <v>20</v>
      </c>
      <c r="AQ1312" s="47" t="s">
        <v>20</v>
      </c>
      <c r="AR1312" s="47" t="s">
        <v>20</v>
      </c>
      <c r="AS1312" s="47" t="s">
        <v>965</v>
      </c>
      <c r="AT1312" s="47" t="s">
        <v>965</v>
      </c>
      <c r="AU1312" s="47" t="s">
        <v>965</v>
      </c>
      <c r="AV1312" s="47" t="s">
        <v>965</v>
      </c>
      <c r="AW1312" s="47" t="s">
        <v>20</v>
      </c>
      <c r="AX1312" s="47" t="s">
        <v>20</v>
      </c>
      <c r="AY1312" s="42">
        <f>COUNTIFS($T1312:$AX1312,"P")</f>
        <v>15</v>
      </c>
      <c r="AZ1312" s="42">
        <f>COUNTIFS($T1312:$AX1312,"HD")/2</f>
        <v>0</v>
      </c>
      <c r="BA1312" s="42">
        <f>COUNTIFS($T1312:$AX1312,"DO")</f>
        <v>8</v>
      </c>
      <c r="BB1312" s="1">
        <f>COUNTIFS($T1312:$AX1312,"UPL")</f>
        <v>0</v>
      </c>
      <c r="BC1312" s="42">
        <f>COUNTIFS($T1312:$AX1312,"LWP")</f>
        <v>0</v>
      </c>
      <c r="BD1312" s="42">
        <f>SUM(COUNTIFS($T1312:$AX1312,{"PAT","MAT"}))</f>
        <v>0</v>
      </c>
      <c r="BE1312" s="42">
        <f>COUNTIFS($T1312:$AX1312,"HO")</f>
        <v>0</v>
      </c>
      <c r="BF1312" s="42">
        <f>COUNTIFS($T1312:$AX1312,"NA")</f>
        <v>8</v>
      </c>
      <c r="BG1312" s="42">
        <f>COUNTIFS($T1312:$AX1312,"PL")</f>
        <v>0</v>
      </c>
      <c r="BH1312" s="42">
        <f>COUNTIFS($T1312:$AX1312,"CL")</f>
        <v>0</v>
      </c>
      <c r="BI1312" s="42">
        <f>COUNTIFS($T1312:$AX1312,"BL")</f>
        <v>0</v>
      </c>
      <c r="BJ1312" s="42">
        <f>COUNTIFS($T1312:$AX1312,"CO")</f>
        <v>0</v>
      </c>
      <c r="BK1312" s="42">
        <f t="shared" si="123"/>
        <v>0</v>
      </c>
      <c r="BL1312" s="42">
        <f t="shared" si="124"/>
        <v>0</v>
      </c>
      <c r="BM1312" s="42">
        <f t="shared" si="125"/>
        <v>1</v>
      </c>
      <c r="BN1312" s="42">
        <f>SUM(AY1312:BJ1312)+SUM(COUNTIFS(Q1312:AX1312,{"TERM","RESIGNED"}))</f>
        <v>31</v>
      </c>
      <c r="BO1312" s="1" t="s">
        <v>45</v>
      </c>
      <c r="BP1312" s="42" t="s">
        <v>1018</v>
      </c>
      <c r="BQ1312" s="34"/>
    </row>
    <row r="1313" spans="1:69" x14ac:dyDescent="0.25">
      <c r="A1313" s="32">
        <f t="shared" si="126"/>
        <v>1311</v>
      </c>
      <c r="B1313" s="1" t="s">
        <v>172</v>
      </c>
      <c r="C1313" s="1">
        <v>106184</v>
      </c>
      <c r="D1313" s="1">
        <v>106184</v>
      </c>
      <c r="E1313" s="1" t="s">
        <v>946</v>
      </c>
      <c r="F1313" s="34" t="s">
        <v>1636</v>
      </c>
      <c r="G1313" s="34" t="s">
        <v>123</v>
      </c>
      <c r="H1313" s="30">
        <v>45269</v>
      </c>
      <c r="I1313" s="30" t="s">
        <v>39</v>
      </c>
      <c r="J1313" s="30" t="s">
        <v>39</v>
      </c>
      <c r="K1313" s="42">
        <f t="shared" ca="1" si="127"/>
        <v>33</v>
      </c>
      <c r="L1313" s="44" t="str">
        <f t="shared" si="128"/>
        <v>Billable</v>
      </c>
      <c r="M1313" s="34" t="s">
        <v>827</v>
      </c>
      <c r="N1313" s="1" t="s">
        <v>41</v>
      </c>
      <c r="O1313" s="1" t="s">
        <v>42</v>
      </c>
      <c r="P1313" s="1"/>
      <c r="Q1313" s="1"/>
      <c r="R1313" s="1" t="s">
        <v>43</v>
      </c>
      <c r="S1313" s="33" t="s">
        <v>247</v>
      </c>
      <c r="T1313" s="47" t="s">
        <v>25</v>
      </c>
      <c r="U1313" s="47" t="s">
        <v>25</v>
      </c>
      <c r="V1313" s="47" t="s">
        <v>25</v>
      </c>
      <c r="W1313" s="47" t="s">
        <v>25</v>
      </c>
      <c r="X1313" s="47" t="s">
        <v>25</v>
      </c>
      <c r="Y1313" s="47" t="s">
        <v>25</v>
      </c>
      <c r="Z1313" s="47" t="s">
        <v>25</v>
      </c>
      <c r="AA1313" s="47" t="s">
        <v>25</v>
      </c>
      <c r="AB1313" s="47" t="s">
        <v>965</v>
      </c>
      <c r="AC1313" s="47" t="s">
        <v>20</v>
      </c>
      <c r="AD1313" s="47" t="s">
        <v>965</v>
      </c>
      <c r="AE1313" s="47" t="s">
        <v>965</v>
      </c>
      <c r="AF1313" s="47" t="s">
        <v>965</v>
      </c>
      <c r="AG1313" s="47" t="s">
        <v>965</v>
      </c>
      <c r="AH1313" s="47" t="s">
        <v>965</v>
      </c>
      <c r="AI1313" s="47" t="s">
        <v>20</v>
      </c>
      <c r="AJ1313" s="47" t="s">
        <v>20</v>
      </c>
      <c r="AK1313" s="47" t="s">
        <v>965</v>
      </c>
      <c r="AL1313" s="47" t="s">
        <v>965</v>
      </c>
      <c r="AM1313" s="47" t="s">
        <v>965</v>
      </c>
      <c r="AN1313" s="47" t="s">
        <v>965</v>
      </c>
      <c r="AO1313" s="47" t="s">
        <v>965</v>
      </c>
      <c r="AP1313" s="47" t="s">
        <v>20</v>
      </c>
      <c r="AQ1313" s="47" t="s">
        <v>20</v>
      </c>
      <c r="AR1313" s="47" t="s">
        <v>20</v>
      </c>
      <c r="AS1313" s="47" t="s">
        <v>965</v>
      </c>
      <c r="AT1313" s="47" t="s">
        <v>965</v>
      </c>
      <c r="AU1313" s="47" t="s">
        <v>965</v>
      </c>
      <c r="AV1313" s="47" t="s">
        <v>965</v>
      </c>
      <c r="AW1313" s="47" t="s">
        <v>20</v>
      </c>
      <c r="AX1313" s="47" t="s">
        <v>20</v>
      </c>
      <c r="AY1313" s="42">
        <f>COUNTIFS($T1313:$AX1313,"P")</f>
        <v>15</v>
      </c>
      <c r="AZ1313" s="42">
        <f>COUNTIFS($T1313:$AX1313,"HD")/2</f>
        <v>0</v>
      </c>
      <c r="BA1313" s="42">
        <f>COUNTIFS($T1313:$AX1313,"DO")</f>
        <v>8</v>
      </c>
      <c r="BB1313" s="1">
        <f>COUNTIFS($T1313:$AX1313,"UPL")</f>
        <v>0</v>
      </c>
      <c r="BC1313" s="42">
        <f>COUNTIFS($T1313:$AX1313,"LWP")</f>
        <v>0</v>
      </c>
      <c r="BD1313" s="42">
        <f>SUM(COUNTIFS($T1313:$AX1313,{"PAT","MAT"}))</f>
        <v>0</v>
      </c>
      <c r="BE1313" s="42">
        <f>COUNTIFS($T1313:$AX1313,"HO")</f>
        <v>0</v>
      </c>
      <c r="BF1313" s="42">
        <f>COUNTIFS($T1313:$AX1313,"NA")</f>
        <v>8</v>
      </c>
      <c r="BG1313" s="42">
        <f>COUNTIFS($T1313:$AX1313,"PL")</f>
        <v>0</v>
      </c>
      <c r="BH1313" s="42">
        <f>COUNTIFS($T1313:$AX1313,"CL")</f>
        <v>0</v>
      </c>
      <c r="BI1313" s="42">
        <f>COUNTIFS($T1313:$AX1313,"BL")</f>
        <v>0</v>
      </c>
      <c r="BJ1313" s="42">
        <f>COUNTIFS($T1313:$AX1313,"CO")</f>
        <v>0</v>
      </c>
      <c r="BK1313" s="42">
        <f t="shared" si="123"/>
        <v>0</v>
      </c>
      <c r="BL1313" s="42">
        <f t="shared" si="124"/>
        <v>0</v>
      </c>
      <c r="BM1313" s="42">
        <f t="shared" si="125"/>
        <v>1</v>
      </c>
      <c r="BN1313" s="42">
        <f>SUM(AY1313:BJ1313)+SUM(COUNTIFS(Q1313:AX1313,{"TERM","RESIGNED"}))</f>
        <v>31</v>
      </c>
      <c r="BO1313" s="1" t="s">
        <v>45</v>
      </c>
      <c r="BP1313" s="42" t="s">
        <v>1018</v>
      </c>
      <c r="BQ1313" s="34"/>
    </row>
    <row r="1314" spans="1:69" x14ac:dyDescent="0.25">
      <c r="A1314" s="32">
        <f t="shared" si="126"/>
        <v>1312</v>
      </c>
      <c r="B1314" s="1" t="s">
        <v>172</v>
      </c>
      <c r="C1314" s="1">
        <v>106186</v>
      </c>
      <c r="D1314" s="1">
        <v>106186</v>
      </c>
      <c r="E1314" s="1" t="s">
        <v>945</v>
      </c>
      <c r="F1314" s="34" t="s">
        <v>1638</v>
      </c>
      <c r="G1314" s="34" t="s">
        <v>123</v>
      </c>
      <c r="H1314" s="30">
        <v>45269</v>
      </c>
      <c r="I1314" s="30" t="s">
        <v>39</v>
      </c>
      <c r="J1314" s="30" t="s">
        <v>39</v>
      </c>
      <c r="K1314" s="42">
        <f t="shared" ca="1" si="127"/>
        <v>33</v>
      </c>
      <c r="L1314" s="44" t="str">
        <f t="shared" si="128"/>
        <v>Billable</v>
      </c>
      <c r="M1314" s="34" t="s">
        <v>827</v>
      </c>
      <c r="N1314" s="1" t="s">
        <v>41</v>
      </c>
      <c r="O1314" s="1" t="s">
        <v>42</v>
      </c>
      <c r="P1314" s="1"/>
      <c r="Q1314" s="1"/>
      <c r="R1314" s="1" t="s">
        <v>43</v>
      </c>
      <c r="S1314" s="33" t="s">
        <v>247</v>
      </c>
      <c r="T1314" s="47" t="s">
        <v>25</v>
      </c>
      <c r="U1314" s="47" t="s">
        <v>25</v>
      </c>
      <c r="V1314" s="47" t="s">
        <v>25</v>
      </c>
      <c r="W1314" s="47" t="s">
        <v>25</v>
      </c>
      <c r="X1314" s="47" t="s">
        <v>25</v>
      </c>
      <c r="Y1314" s="47" t="s">
        <v>25</v>
      </c>
      <c r="Z1314" s="47" t="s">
        <v>25</v>
      </c>
      <c r="AA1314" s="47" t="s">
        <v>25</v>
      </c>
      <c r="AB1314" s="47" t="s">
        <v>965</v>
      </c>
      <c r="AC1314" s="47" t="s">
        <v>20</v>
      </c>
      <c r="AD1314" s="47" t="s">
        <v>965</v>
      </c>
      <c r="AE1314" s="47" t="s">
        <v>965</v>
      </c>
      <c r="AF1314" s="47" t="s">
        <v>965</v>
      </c>
      <c r="AG1314" s="47" t="s">
        <v>965</v>
      </c>
      <c r="AH1314" s="47" t="s">
        <v>965</v>
      </c>
      <c r="AI1314" s="47" t="s">
        <v>20</v>
      </c>
      <c r="AJ1314" s="47" t="s">
        <v>20</v>
      </c>
      <c r="AK1314" s="47" t="s">
        <v>965</v>
      </c>
      <c r="AL1314" s="47" t="s">
        <v>965</v>
      </c>
      <c r="AM1314" s="47" t="s">
        <v>965</v>
      </c>
      <c r="AN1314" s="47" t="s">
        <v>965</v>
      </c>
      <c r="AO1314" s="47" t="s">
        <v>965</v>
      </c>
      <c r="AP1314" s="47" t="s">
        <v>20</v>
      </c>
      <c r="AQ1314" s="47" t="s">
        <v>20</v>
      </c>
      <c r="AR1314" s="47" t="s">
        <v>20</v>
      </c>
      <c r="AS1314" s="47" t="s">
        <v>965</v>
      </c>
      <c r="AT1314" s="47" t="s">
        <v>965</v>
      </c>
      <c r="AU1314" s="47" t="s">
        <v>965</v>
      </c>
      <c r="AV1314" s="47" t="s">
        <v>965</v>
      </c>
      <c r="AW1314" s="47" t="s">
        <v>20</v>
      </c>
      <c r="AX1314" s="47" t="s">
        <v>20</v>
      </c>
      <c r="AY1314" s="42">
        <f>COUNTIFS($T1314:$AX1314,"P")</f>
        <v>15</v>
      </c>
      <c r="AZ1314" s="42">
        <f>COUNTIFS($T1314:$AX1314,"HD")/2</f>
        <v>0</v>
      </c>
      <c r="BA1314" s="42">
        <f>COUNTIFS($T1314:$AX1314,"DO")</f>
        <v>8</v>
      </c>
      <c r="BB1314" s="1">
        <f>COUNTIFS($T1314:$AX1314,"UPL")</f>
        <v>0</v>
      </c>
      <c r="BC1314" s="42">
        <f>COUNTIFS($T1314:$AX1314,"LWP")</f>
        <v>0</v>
      </c>
      <c r="BD1314" s="42">
        <f>SUM(COUNTIFS($T1314:$AX1314,{"PAT","MAT"}))</f>
        <v>0</v>
      </c>
      <c r="BE1314" s="42">
        <f>COUNTIFS($T1314:$AX1314,"HO")</f>
        <v>0</v>
      </c>
      <c r="BF1314" s="42">
        <f>COUNTIFS($T1314:$AX1314,"NA")</f>
        <v>8</v>
      </c>
      <c r="BG1314" s="42">
        <f>COUNTIFS($T1314:$AX1314,"PL")</f>
        <v>0</v>
      </c>
      <c r="BH1314" s="42">
        <f>COUNTIFS($T1314:$AX1314,"CL")</f>
        <v>0</v>
      </c>
      <c r="BI1314" s="42">
        <f>COUNTIFS($T1314:$AX1314,"BL")</f>
        <v>0</v>
      </c>
      <c r="BJ1314" s="42">
        <f>COUNTIFS($T1314:$AX1314,"CO")</f>
        <v>0</v>
      </c>
      <c r="BK1314" s="42">
        <f t="shared" si="123"/>
        <v>0</v>
      </c>
      <c r="BL1314" s="42">
        <f t="shared" si="124"/>
        <v>0</v>
      </c>
      <c r="BM1314" s="42">
        <f t="shared" si="125"/>
        <v>1</v>
      </c>
      <c r="BN1314" s="42">
        <f>SUM(AY1314:BJ1314)+SUM(COUNTIFS(Q1314:AX1314,{"TERM","RESIGNED"}))</f>
        <v>31</v>
      </c>
      <c r="BO1314" s="1" t="s">
        <v>45</v>
      </c>
      <c r="BP1314" s="42" t="s">
        <v>1018</v>
      </c>
      <c r="BQ1314" s="34"/>
    </row>
    <row r="1315" spans="1:69" x14ac:dyDescent="0.25">
      <c r="A1315" s="32">
        <f t="shared" si="126"/>
        <v>1313</v>
      </c>
      <c r="B1315" s="1" t="s">
        <v>172</v>
      </c>
      <c r="C1315" s="1">
        <v>106188</v>
      </c>
      <c r="D1315" s="1">
        <v>106188</v>
      </c>
      <c r="E1315" s="1" t="s">
        <v>945</v>
      </c>
      <c r="F1315" s="34" t="s">
        <v>1640</v>
      </c>
      <c r="G1315" s="34" t="s">
        <v>123</v>
      </c>
      <c r="H1315" s="30">
        <v>45269</v>
      </c>
      <c r="I1315" s="30" t="s">
        <v>39</v>
      </c>
      <c r="J1315" s="30" t="s">
        <v>39</v>
      </c>
      <c r="K1315" s="42">
        <f t="shared" ca="1" si="127"/>
        <v>33</v>
      </c>
      <c r="L1315" s="44" t="str">
        <f t="shared" si="128"/>
        <v>Billable</v>
      </c>
      <c r="M1315" s="34" t="s">
        <v>827</v>
      </c>
      <c r="N1315" s="1" t="s">
        <v>41</v>
      </c>
      <c r="O1315" s="1" t="s">
        <v>42</v>
      </c>
      <c r="P1315" s="1"/>
      <c r="Q1315" s="1"/>
      <c r="R1315" s="1" t="s">
        <v>43</v>
      </c>
      <c r="S1315" s="33" t="s">
        <v>247</v>
      </c>
      <c r="T1315" s="47" t="s">
        <v>25</v>
      </c>
      <c r="U1315" s="47" t="s">
        <v>25</v>
      </c>
      <c r="V1315" s="47" t="s">
        <v>25</v>
      </c>
      <c r="W1315" s="47" t="s">
        <v>25</v>
      </c>
      <c r="X1315" s="47" t="s">
        <v>25</v>
      </c>
      <c r="Y1315" s="47" t="s">
        <v>25</v>
      </c>
      <c r="Z1315" s="47" t="s">
        <v>25</v>
      </c>
      <c r="AA1315" s="47" t="s">
        <v>25</v>
      </c>
      <c r="AB1315" s="47" t="s">
        <v>965</v>
      </c>
      <c r="AC1315" s="47" t="s">
        <v>20</v>
      </c>
      <c r="AD1315" s="47" t="s">
        <v>965</v>
      </c>
      <c r="AE1315" s="47" t="s">
        <v>965</v>
      </c>
      <c r="AF1315" s="47" t="s">
        <v>965</v>
      </c>
      <c r="AG1315" s="47" t="s">
        <v>965</v>
      </c>
      <c r="AH1315" s="47" t="s">
        <v>965</v>
      </c>
      <c r="AI1315" s="47" t="s">
        <v>20</v>
      </c>
      <c r="AJ1315" s="47" t="s">
        <v>20</v>
      </c>
      <c r="AK1315" s="47" t="s">
        <v>965</v>
      </c>
      <c r="AL1315" s="47" t="s">
        <v>965</v>
      </c>
      <c r="AM1315" s="47" t="s">
        <v>965</v>
      </c>
      <c r="AN1315" s="47" t="s">
        <v>965</v>
      </c>
      <c r="AO1315" s="47" t="s">
        <v>965</v>
      </c>
      <c r="AP1315" s="47" t="s">
        <v>20</v>
      </c>
      <c r="AQ1315" s="47" t="s">
        <v>20</v>
      </c>
      <c r="AR1315" s="47" t="s">
        <v>20</v>
      </c>
      <c r="AS1315" s="47" t="s">
        <v>965</v>
      </c>
      <c r="AT1315" s="47" t="s">
        <v>965</v>
      </c>
      <c r="AU1315" s="47" t="s">
        <v>965</v>
      </c>
      <c r="AV1315" s="47" t="s">
        <v>22</v>
      </c>
      <c r="AW1315" s="47" t="s">
        <v>20</v>
      </c>
      <c r="AX1315" s="47" t="s">
        <v>20</v>
      </c>
      <c r="AY1315" s="42">
        <f>COUNTIFS($T1315:$AX1315,"P")</f>
        <v>14</v>
      </c>
      <c r="AZ1315" s="42">
        <f>COUNTIFS($T1315:$AX1315,"HD")/2</f>
        <v>0</v>
      </c>
      <c r="BA1315" s="42">
        <f>COUNTIFS($T1315:$AX1315,"DO")</f>
        <v>8</v>
      </c>
      <c r="BB1315" s="1">
        <f>COUNTIFS($T1315:$AX1315,"UPL")</f>
        <v>0</v>
      </c>
      <c r="BC1315" s="42">
        <f>COUNTIFS($T1315:$AX1315,"LWP")</f>
        <v>1</v>
      </c>
      <c r="BD1315" s="42">
        <f>SUM(COUNTIFS($T1315:$AX1315,{"PAT","MAT"}))</f>
        <v>0</v>
      </c>
      <c r="BE1315" s="42">
        <f>COUNTIFS($T1315:$AX1315,"HO")</f>
        <v>0</v>
      </c>
      <c r="BF1315" s="42">
        <f>COUNTIFS($T1315:$AX1315,"NA")</f>
        <v>8</v>
      </c>
      <c r="BG1315" s="42">
        <f>COUNTIFS($T1315:$AX1315,"PL")</f>
        <v>0</v>
      </c>
      <c r="BH1315" s="42">
        <f>COUNTIFS($T1315:$AX1315,"CL")</f>
        <v>0</v>
      </c>
      <c r="BI1315" s="42">
        <f>COUNTIFS($T1315:$AX1315,"BL")</f>
        <v>0</v>
      </c>
      <c r="BJ1315" s="42">
        <f>COUNTIFS($T1315:$AX1315,"CO")</f>
        <v>0</v>
      </c>
      <c r="BK1315" s="42">
        <f t="shared" si="123"/>
        <v>0</v>
      </c>
      <c r="BL1315" s="42">
        <f t="shared" si="124"/>
        <v>0</v>
      </c>
      <c r="BM1315" s="42">
        <f t="shared" si="125"/>
        <v>1</v>
      </c>
      <c r="BN1315" s="42">
        <f>SUM(AY1315:BJ1315)+SUM(COUNTIFS(Q1315:AX1315,{"TERM","RESIGNED"}))</f>
        <v>31</v>
      </c>
      <c r="BO1315" s="1" t="s">
        <v>45</v>
      </c>
      <c r="BP1315" s="42" t="s">
        <v>1018</v>
      </c>
      <c r="BQ1315" s="34"/>
    </row>
    <row r="1316" spans="1:69" x14ac:dyDescent="0.25">
      <c r="A1316" s="32">
        <f t="shared" si="126"/>
        <v>1314</v>
      </c>
      <c r="B1316" s="1" t="s">
        <v>172</v>
      </c>
      <c r="C1316" s="1">
        <v>106189</v>
      </c>
      <c r="D1316" s="1">
        <v>106189</v>
      </c>
      <c r="E1316" s="1" t="s">
        <v>946</v>
      </c>
      <c r="F1316" s="34" t="s">
        <v>1641</v>
      </c>
      <c r="G1316" s="34" t="s">
        <v>123</v>
      </c>
      <c r="H1316" s="30">
        <v>45269</v>
      </c>
      <c r="I1316" s="30" t="s">
        <v>39</v>
      </c>
      <c r="J1316" s="30" t="s">
        <v>39</v>
      </c>
      <c r="K1316" s="42">
        <f t="shared" ca="1" si="127"/>
        <v>33</v>
      </c>
      <c r="L1316" s="44" t="str">
        <f t="shared" si="128"/>
        <v>Billable</v>
      </c>
      <c r="M1316" s="34" t="s">
        <v>827</v>
      </c>
      <c r="N1316" s="1" t="s">
        <v>41</v>
      </c>
      <c r="O1316" s="1" t="s">
        <v>42</v>
      </c>
      <c r="P1316" s="1"/>
      <c r="Q1316" s="1"/>
      <c r="R1316" s="1" t="s">
        <v>43</v>
      </c>
      <c r="S1316" s="33" t="s">
        <v>247</v>
      </c>
      <c r="T1316" s="47" t="s">
        <v>25</v>
      </c>
      <c r="U1316" s="47" t="s">
        <v>25</v>
      </c>
      <c r="V1316" s="47" t="s">
        <v>25</v>
      </c>
      <c r="W1316" s="47" t="s">
        <v>25</v>
      </c>
      <c r="X1316" s="47" t="s">
        <v>25</v>
      </c>
      <c r="Y1316" s="47" t="s">
        <v>25</v>
      </c>
      <c r="Z1316" s="47" t="s">
        <v>25</v>
      </c>
      <c r="AA1316" s="47" t="s">
        <v>25</v>
      </c>
      <c r="AB1316" s="47" t="s">
        <v>965</v>
      </c>
      <c r="AC1316" s="47" t="s">
        <v>20</v>
      </c>
      <c r="AD1316" s="47" t="s">
        <v>965</v>
      </c>
      <c r="AE1316" s="47" t="s">
        <v>965</v>
      </c>
      <c r="AF1316" s="47" t="s">
        <v>965</v>
      </c>
      <c r="AG1316" s="47" t="s">
        <v>965</v>
      </c>
      <c r="AH1316" s="47" t="s">
        <v>965</v>
      </c>
      <c r="AI1316" s="47" t="s">
        <v>20</v>
      </c>
      <c r="AJ1316" s="47" t="s">
        <v>20</v>
      </c>
      <c r="AK1316" s="47" t="s">
        <v>965</v>
      </c>
      <c r="AL1316" s="47" t="s">
        <v>965</v>
      </c>
      <c r="AM1316" s="47" t="s">
        <v>965</v>
      </c>
      <c r="AN1316" s="47" t="s">
        <v>965</v>
      </c>
      <c r="AO1316" s="47" t="s">
        <v>965</v>
      </c>
      <c r="AP1316" s="47" t="s">
        <v>20</v>
      </c>
      <c r="AQ1316" s="47" t="s">
        <v>20</v>
      </c>
      <c r="AR1316" s="47" t="s">
        <v>20</v>
      </c>
      <c r="AS1316" s="47" t="s">
        <v>965</v>
      </c>
      <c r="AT1316" s="47" t="s">
        <v>965</v>
      </c>
      <c r="AU1316" s="47" t="s">
        <v>965</v>
      </c>
      <c r="AV1316" s="47" t="s">
        <v>965</v>
      </c>
      <c r="AW1316" s="47" t="s">
        <v>20</v>
      </c>
      <c r="AX1316" s="47" t="s">
        <v>20</v>
      </c>
      <c r="AY1316" s="42">
        <f>COUNTIFS($T1316:$AX1316,"P")</f>
        <v>15</v>
      </c>
      <c r="AZ1316" s="42">
        <f>COUNTIFS($T1316:$AX1316,"HD")/2</f>
        <v>0</v>
      </c>
      <c r="BA1316" s="42">
        <f>COUNTIFS($T1316:$AX1316,"DO")</f>
        <v>8</v>
      </c>
      <c r="BB1316" s="1">
        <f>COUNTIFS($T1316:$AX1316,"UPL")</f>
        <v>0</v>
      </c>
      <c r="BC1316" s="42">
        <f>COUNTIFS($T1316:$AX1316,"LWP")</f>
        <v>0</v>
      </c>
      <c r="BD1316" s="42">
        <f>SUM(COUNTIFS($T1316:$AX1316,{"PAT","MAT"}))</f>
        <v>0</v>
      </c>
      <c r="BE1316" s="42">
        <f>COUNTIFS($T1316:$AX1316,"HO")</f>
        <v>0</v>
      </c>
      <c r="BF1316" s="42">
        <f>COUNTIFS($T1316:$AX1316,"NA")</f>
        <v>8</v>
      </c>
      <c r="BG1316" s="42">
        <f>COUNTIFS($T1316:$AX1316,"PL")</f>
        <v>0</v>
      </c>
      <c r="BH1316" s="42">
        <f>COUNTIFS($T1316:$AX1316,"CL")</f>
        <v>0</v>
      </c>
      <c r="BI1316" s="42">
        <f>COUNTIFS($T1316:$AX1316,"BL")</f>
        <v>0</v>
      </c>
      <c r="BJ1316" s="42">
        <f>COUNTIFS($T1316:$AX1316,"CO")</f>
        <v>0</v>
      </c>
      <c r="BK1316" s="42">
        <f t="shared" si="123"/>
        <v>0</v>
      </c>
      <c r="BL1316" s="42">
        <f t="shared" si="124"/>
        <v>0</v>
      </c>
      <c r="BM1316" s="42">
        <f t="shared" si="125"/>
        <v>1</v>
      </c>
      <c r="BN1316" s="42">
        <f>SUM(AY1316:BJ1316)+SUM(COUNTIFS(Q1316:AX1316,{"TERM","RESIGNED"}))</f>
        <v>31</v>
      </c>
      <c r="BO1316" s="1" t="s">
        <v>45</v>
      </c>
      <c r="BP1316" s="42" t="s">
        <v>1018</v>
      </c>
      <c r="BQ1316" s="34"/>
    </row>
    <row r="1317" spans="1:69" x14ac:dyDescent="0.25">
      <c r="A1317" s="32">
        <f t="shared" si="126"/>
        <v>1315</v>
      </c>
      <c r="B1317" s="1" t="s">
        <v>172</v>
      </c>
      <c r="C1317" s="1">
        <v>106193</v>
      </c>
      <c r="D1317" s="1">
        <v>106193</v>
      </c>
      <c r="E1317" s="1" t="s">
        <v>946</v>
      </c>
      <c r="F1317" s="34" t="s">
        <v>1643</v>
      </c>
      <c r="G1317" s="34" t="s">
        <v>123</v>
      </c>
      <c r="H1317" s="30">
        <v>45269</v>
      </c>
      <c r="I1317" s="30" t="s">
        <v>39</v>
      </c>
      <c r="J1317" s="30" t="s">
        <v>39</v>
      </c>
      <c r="K1317" s="42">
        <f t="shared" ca="1" si="127"/>
        <v>33</v>
      </c>
      <c r="L1317" s="44" t="str">
        <f t="shared" si="128"/>
        <v>Billable</v>
      </c>
      <c r="M1317" s="34" t="s">
        <v>827</v>
      </c>
      <c r="N1317" s="1" t="s">
        <v>41</v>
      </c>
      <c r="O1317" s="1" t="s">
        <v>42</v>
      </c>
      <c r="P1317" s="1"/>
      <c r="Q1317" s="1"/>
      <c r="R1317" s="1" t="s">
        <v>43</v>
      </c>
      <c r="S1317" s="33" t="s">
        <v>247</v>
      </c>
      <c r="T1317" s="47" t="s">
        <v>25</v>
      </c>
      <c r="U1317" s="47" t="s">
        <v>25</v>
      </c>
      <c r="V1317" s="47" t="s">
        <v>25</v>
      </c>
      <c r="W1317" s="47" t="s">
        <v>25</v>
      </c>
      <c r="X1317" s="47" t="s">
        <v>25</v>
      </c>
      <c r="Y1317" s="47" t="s">
        <v>25</v>
      </c>
      <c r="Z1317" s="47" t="s">
        <v>25</v>
      </c>
      <c r="AA1317" s="47" t="s">
        <v>25</v>
      </c>
      <c r="AB1317" s="47" t="s">
        <v>965</v>
      </c>
      <c r="AC1317" s="47" t="s">
        <v>20</v>
      </c>
      <c r="AD1317" s="47" t="s">
        <v>965</v>
      </c>
      <c r="AE1317" s="47" t="s">
        <v>965</v>
      </c>
      <c r="AF1317" s="47" t="s">
        <v>965</v>
      </c>
      <c r="AG1317" s="47" t="s">
        <v>965</v>
      </c>
      <c r="AH1317" s="47" t="s">
        <v>965</v>
      </c>
      <c r="AI1317" s="47" t="s">
        <v>20</v>
      </c>
      <c r="AJ1317" s="47" t="s">
        <v>20</v>
      </c>
      <c r="AK1317" s="47" t="s">
        <v>965</v>
      </c>
      <c r="AL1317" s="47" t="s">
        <v>965</v>
      </c>
      <c r="AM1317" s="47" t="s">
        <v>965</v>
      </c>
      <c r="AN1317" s="47" t="s">
        <v>965</v>
      </c>
      <c r="AO1317" s="47" t="s">
        <v>965</v>
      </c>
      <c r="AP1317" s="47" t="s">
        <v>20</v>
      </c>
      <c r="AQ1317" s="47" t="s">
        <v>20</v>
      </c>
      <c r="AR1317" s="47" t="s">
        <v>20</v>
      </c>
      <c r="AS1317" s="47" t="s">
        <v>965</v>
      </c>
      <c r="AT1317" s="47" t="s">
        <v>965</v>
      </c>
      <c r="AU1317" s="47" t="s">
        <v>965</v>
      </c>
      <c r="AV1317" s="47" t="s">
        <v>965</v>
      </c>
      <c r="AW1317" s="47" t="s">
        <v>20</v>
      </c>
      <c r="AX1317" s="47" t="s">
        <v>20</v>
      </c>
      <c r="AY1317" s="42">
        <f>COUNTIFS($T1317:$AX1317,"P")</f>
        <v>15</v>
      </c>
      <c r="AZ1317" s="42">
        <f>COUNTIFS($T1317:$AX1317,"HD")/2</f>
        <v>0</v>
      </c>
      <c r="BA1317" s="42">
        <f>COUNTIFS($T1317:$AX1317,"DO")</f>
        <v>8</v>
      </c>
      <c r="BB1317" s="1">
        <f>COUNTIFS($T1317:$AX1317,"UPL")</f>
        <v>0</v>
      </c>
      <c r="BC1317" s="42">
        <f>COUNTIFS($T1317:$AX1317,"LWP")</f>
        <v>0</v>
      </c>
      <c r="BD1317" s="42">
        <f>SUM(COUNTIFS($T1317:$AX1317,{"PAT","MAT"}))</f>
        <v>0</v>
      </c>
      <c r="BE1317" s="42">
        <f>COUNTIFS($T1317:$AX1317,"HO")</f>
        <v>0</v>
      </c>
      <c r="BF1317" s="42">
        <f>COUNTIFS($T1317:$AX1317,"NA")</f>
        <v>8</v>
      </c>
      <c r="BG1317" s="42">
        <f>COUNTIFS($T1317:$AX1317,"PL")</f>
        <v>0</v>
      </c>
      <c r="BH1317" s="42">
        <f>COUNTIFS($T1317:$AX1317,"CL")</f>
        <v>0</v>
      </c>
      <c r="BI1317" s="42">
        <f>COUNTIFS($T1317:$AX1317,"BL")</f>
        <v>0</v>
      </c>
      <c r="BJ1317" s="42">
        <f>COUNTIFS($T1317:$AX1317,"CO")</f>
        <v>0</v>
      </c>
      <c r="BK1317" s="42">
        <f t="shared" si="123"/>
        <v>0</v>
      </c>
      <c r="BL1317" s="42">
        <f t="shared" si="124"/>
        <v>0</v>
      </c>
      <c r="BM1317" s="42">
        <f t="shared" si="125"/>
        <v>1</v>
      </c>
      <c r="BN1317" s="42">
        <f>SUM(AY1317:BJ1317)+SUM(COUNTIFS(Q1317:AX1317,{"TERM","RESIGNED"}))</f>
        <v>31</v>
      </c>
      <c r="BO1317" s="1" t="s">
        <v>45</v>
      </c>
      <c r="BP1317" s="42" t="s">
        <v>1018</v>
      </c>
      <c r="BQ1317" s="34"/>
    </row>
    <row r="1318" spans="1:69" x14ac:dyDescent="0.25">
      <c r="A1318" s="32">
        <f t="shared" si="126"/>
        <v>1316</v>
      </c>
      <c r="B1318" s="1" t="s">
        <v>172</v>
      </c>
      <c r="C1318" s="1">
        <v>106194</v>
      </c>
      <c r="D1318" s="1">
        <v>106194</v>
      </c>
      <c r="E1318" s="1" t="s">
        <v>945</v>
      </c>
      <c r="F1318" s="34" t="s">
        <v>1644</v>
      </c>
      <c r="G1318" s="34" t="s">
        <v>123</v>
      </c>
      <c r="H1318" s="30">
        <v>45269</v>
      </c>
      <c r="I1318" s="30" t="s">
        <v>39</v>
      </c>
      <c r="J1318" s="30" t="s">
        <v>39</v>
      </c>
      <c r="K1318" s="42">
        <f t="shared" ca="1" si="127"/>
        <v>33</v>
      </c>
      <c r="L1318" s="44" t="str">
        <f t="shared" si="128"/>
        <v>Billable</v>
      </c>
      <c r="M1318" s="34" t="s">
        <v>827</v>
      </c>
      <c r="N1318" s="1" t="s">
        <v>41</v>
      </c>
      <c r="O1318" s="1" t="s">
        <v>42</v>
      </c>
      <c r="P1318" s="1"/>
      <c r="Q1318" s="1"/>
      <c r="R1318" s="1" t="s">
        <v>43</v>
      </c>
      <c r="S1318" s="33" t="s">
        <v>247</v>
      </c>
      <c r="T1318" s="47" t="s">
        <v>25</v>
      </c>
      <c r="U1318" s="47" t="s">
        <v>25</v>
      </c>
      <c r="V1318" s="47" t="s">
        <v>25</v>
      </c>
      <c r="W1318" s="47" t="s">
        <v>25</v>
      </c>
      <c r="X1318" s="47" t="s">
        <v>25</v>
      </c>
      <c r="Y1318" s="47" t="s">
        <v>25</v>
      </c>
      <c r="Z1318" s="47" t="s">
        <v>25</v>
      </c>
      <c r="AA1318" s="47" t="s">
        <v>25</v>
      </c>
      <c r="AB1318" s="47" t="s">
        <v>965</v>
      </c>
      <c r="AC1318" s="47" t="s">
        <v>20</v>
      </c>
      <c r="AD1318" s="47" t="s">
        <v>965</v>
      </c>
      <c r="AE1318" s="47" t="s">
        <v>965</v>
      </c>
      <c r="AF1318" s="47" t="s">
        <v>965</v>
      </c>
      <c r="AG1318" s="47" t="s">
        <v>965</v>
      </c>
      <c r="AH1318" s="47" t="s">
        <v>965</v>
      </c>
      <c r="AI1318" s="47" t="s">
        <v>20</v>
      </c>
      <c r="AJ1318" s="47" t="s">
        <v>20</v>
      </c>
      <c r="AK1318" s="47" t="s">
        <v>965</v>
      </c>
      <c r="AL1318" s="47" t="s">
        <v>965</v>
      </c>
      <c r="AM1318" s="47" t="s">
        <v>965</v>
      </c>
      <c r="AN1318" s="47" t="s">
        <v>965</v>
      </c>
      <c r="AO1318" s="47" t="s">
        <v>965</v>
      </c>
      <c r="AP1318" s="47" t="s">
        <v>20</v>
      </c>
      <c r="AQ1318" s="47" t="s">
        <v>20</v>
      </c>
      <c r="AR1318" s="47" t="s">
        <v>20</v>
      </c>
      <c r="AS1318" s="47" t="s">
        <v>965</v>
      </c>
      <c r="AT1318" s="47" t="s">
        <v>965</v>
      </c>
      <c r="AU1318" s="47" t="s">
        <v>965</v>
      </c>
      <c r="AV1318" s="47" t="s">
        <v>965</v>
      </c>
      <c r="AW1318" s="47" t="s">
        <v>20</v>
      </c>
      <c r="AX1318" s="47" t="s">
        <v>20</v>
      </c>
      <c r="AY1318" s="42">
        <f>COUNTIFS($T1318:$AX1318,"P")</f>
        <v>15</v>
      </c>
      <c r="AZ1318" s="42">
        <f>COUNTIFS($T1318:$AX1318,"HD")/2</f>
        <v>0</v>
      </c>
      <c r="BA1318" s="42">
        <f>COUNTIFS($T1318:$AX1318,"DO")</f>
        <v>8</v>
      </c>
      <c r="BB1318" s="1">
        <f>COUNTIFS($T1318:$AX1318,"UPL")</f>
        <v>0</v>
      </c>
      <c r="BC1318" s="42">
        <f>COUNTIFS($T1318:$AX1318,"LWP")</f>
        <v>0</v>
      </c>
      <c r="BD1318" s="42">
        <f>SUM(COUNTIFS($T1318:$AX1318,{"PAT","MAT"}))</f>
        <v>0</v>
      </c>
      <c r="BE1318" s="42">
        <f>COUNTIFS($T1318:$AX1318,"HO")</f>
        <v>0</v>
      </c>
      <c r="BF1318" s="42">
        <f>COUNTIFS($T1318:$AX1318,"NA")</f>
        <v>8</v>
      </c>
      <c r="BG1318" s="42">
        <f>COUNTIFS($T1318:$AX1318,"PL")</f>
        <v>0</v>
      </c>
      <c r="BH1318" s="42">
        <f>COUNTIFS($T1318:$AX1318,"CL")</f>
        <v>0</v>
      </c>
      <c r="BI1318" s="42">
        <f>COUNTIFS($T1318:$AX1318,"BL")</f>
        <v>0</v>
      </c>
      <c r="BJ1318" s="42">
        <f>COUNTIFS($T1318:$AX1318,"CO")</f>
        <v>0</v>
      </c>
      <c r="BK1318" s="42">
        <f t="shared" si="123"/>
        <v>0</v>
      </c>
      <c r="BL1318" s="42">
        <f t="shared" si="124"/>
        <v>0</v>
      </c>
      <c r="BM1318" s="42">
        <f t="shared" si="125"/>
        <v>1</v>
      </c>
      <c r="BN1318" s="42">
        <f>SUM(AY1318:BJ1318)+SUM(COUNTIFS(Q1318:AX1318,{"TERM","RESIGNED"}))</f>
        <v>31</v>
      </c>
      <c r="BO1318" s="1" t="s">
        <v>45</v>
      </c>
      <c r="BP1318" s="42" t="s">
        <v>1018</v>
      </c>
      <c r="BQ1318" s="34"/>
    </row>
    <row r="1319" spans="1:69" x14ac:dyDescent="0.25">
      <c r="A1319" s="32">
        <f t="shared" si="126"/>
        <v>1317</v>
      </c>
      <c r="B1319" s="1" t="s">
        <v>172</v>
      </c>
      <c r="C1319" s="1">
        <v>106195</v>
      </c>
      <c r="D1319" s="1">
        <v>106195</v>
      </c>
      <c r="E1319" s="1" t="s">
        <v>945</v>
      </c>
      <c r="F1319" s="34" t="s">
        <v>1645</v>
      </c>
      <c r="G1319" s="34" t="s">
        <v>123</v>
      </c>
      <c r="H1319" s="30">
        <v>45269</v>
      </c>
      <c r="I1319" s="30" t="s">
        <v>39</v>
      </c>
      <c r="J1319" s="30" t="s">
        <v>39</v>
      </c>
      <c r="K1319" s="42">
        <f t="shared" ca="1" si="127"/>
        <v>33</v>
      </c>
      <c r="L1319" s="44" t="str">
        <f t="shared" si="128"/>
        <v>Billable</v>
      </c>
      <c r="M1319" s="34" t="s">
        <v>827</v>
      </c>
      <c r="N1319" s="1" t="s">
        <v>41</v>
      </c>
      <c r="O1319" s="1" t="s">
        <v>42</v>
      </c>
      <c r="P1319" s="1"/>
      <c r="Q1319" s="1"/>
      <c r="R1319" s="1" t="s">
        <v>43</v>
      </c>
      <c r="S1319" s="33" t="s">
        <v>247</v>
      </c>
      <c r="T1319" s="47" t="s">
        <v>25</v>
      </c>
      <c r="U1319" s="47" t="s">
        <v>25</v>
      </c>
      <c r="V1319" s="47" t="s">
        <v>25</v>
      </c>
      <c r="W1319" s="47" t="s">
        <v>25</v>
      </c>
      <c r="X1319" s="47" t="s">
        <v>25</v>
      </c>
      <c r="Y1319" s="47" t="s">
        <v>25</v>
      </c>
      <c r="Z1319" s="47" t="s">
        <v>25</v>
      </c>
      <c r="AA1319" s="47" t="s">
        <v>25</v>
      </c>
      <c r="AB1319" s="47" t="s">
        <v>965</v>
      </c>
      <c r="AC1319" s="47" t="s">
        <v>20</v>
      </c>
      <c r="AD1319" s="47" t="s">
        <v>965</v>
      </c>
      <c r="AE1319" s="47" t="s">
        <v>965</v>
      </c>
      <c r="AF1319" s="47" t="s">
        <v>965</v>
      </c>
      <c r="AG1319" s="47" t="s">
        <v>965</v>
      </c>
      <c r="AH1319" s="47" t="s">
        <v>965</v>
      </c>
      <c r="AI1319" s="47" t="s">
        <v>20</v>
      </c>
      <c r="AJ1319" s="47" t="s">
        <v>20</v>
      </c>
      <c r="AK1319" s="47" t="s">
        <v>965</v>
      </c>
      <c r="AL1319" s="47" t="s">
        <v>965</v>
      </c>
      <c r="AM1319" s="47" t="s">
        <v>965</v>
      </c>
      <c r="AN1319" s="47" t="s">
        <v>965</v>
      </c>
      <c r="AO1319" s="47" t="s">
        <v>965</v>
      </c>
      <c r="AP1319" s="47" t="s">
        <v>20</v>
      </c>
      <c r="AQ1319" s="47" t="s">
        <v>20</v>
      </c>
      <c r="AR1319" s="47" t="s">
        <v>20</v>
      </c>
      <c r="AS1319" s="47" t="s">
        <v>965</v>
      </c>
      <c r="AT1319" s="47" t="s">
        <v>965</v>
      </c>
      <c r="AU1319" s="47" t="s">
        <v>965</v>
      </c>
      <c r="AV1319" s="47" t="s">
        <v>965</v>
      </c>
      <c r="AW1319" s="47" t="s">
        <v>20</v>
      </c>
      <c r="AX1319" s="47" t="s">
        <v>20</v>
      </c>
      <c r="AY1319" s="42">
        <f>COUNTIFS($T1319:$AX1319,"P")</f>
        <v>15</v>
      </c>
      <c r="AZ1319" s="42">
        <f>COUNTIFS($T1319:$AX1319,"HD")/2</f>
        <v>0</v>
      </c>
      <c r="BA1319" s="42">
        <f>COUNTIFS($T1319:$AX1319,"DO")</f>
        <v>8</v>
      </c>
      <c r="BB1319" s="1">
        <f>COUNTIFS($T1319:$AX1319,"UPL")</f>
        <v>0</v>
      </c>
      <c r="BC1319" s="42">
        <f>COUNTIFS($T1319:$AX1319,"LWP")</f>
        <v>0</v>
      </c>
      <c r="BD1319" s="42">
        <f>SUM(COUNTIFS($T1319:$AX1319,{"PAT","MAT"}))</f>
        <v>0</v>
      </c>
      <c r="BE1319" s="42">
        <f>COUNTIFS($T1319:$AX1319,"HO")</f>
        <v>0</v>
      </c>
      <c r="BF1319" s="42">
        <f>COUNTIFS($T1319:$AX1319,"NA")</f>
        <v>8</v>
      </c>
      <c r="BG1319" s="42">
        <f>COUNTIFS($T1319:$AX1319,"PL")</f>
        <v>0</v>
      </c>
      <c r="BH1319" s="42">
        <f>COUNTIFS($T1319:$AX1319,"CL")</f>
        <v>0</v>
      </c>
      <c r="BI1319" s="42">
        <f>COUNTIFS($T1319:$AX1319,"BL")</f>
        <v>0</v>
      </c>
      <c r="BJ1319" s="42">
        <f>COUNTIFS($T1319:$AX1319,"CO")</f>
        <v>0</v>
      </c>
      <c r="BK1319" s="42">
        <f t="shared" si="123"/>
        <v>0</v>
      </c>
      <c r="BL1319" s="42">
        <f t="shared" si="124"/>
        <v>0</v>
      </c>
      <c r="BM1319" s="42">
        <f t="shared" si="125"/>
        <v>1</v>
      </c>
      <c r="BN1319" s="42">
        <f>SUM(AY1319:BJ1319)+SUM(COUNTIFS(Q1319:AX1319,{"TERM","RESIGNED"}))</f>
        <v>31</v>
      </c>
      <c r="BO1319" s="1" t="s">
        <v>45</v>
      </c>
      <c r="BP1319" s="42" t="s">
        <v>1018</v>
      </c>
      <c r="BQ1319" s="34"/>
    </row>
    <row r="1320" spans="1:69" x14ac:dyDescent="0.25">
      <c r="A1320" s="32">
        <f t="shared" si="126"/>
        <v>1318</v>
      </c>
      <c r="B1320" s="1" t="s">
        <v>172</v>
      </c>
      <c r="C1320" s="1">
        <v>106197</v>
      </c>
      <c r="D1320" s="1">
        <v>106197</v>
      </c>
      <c r="E1320" s="1" t="s">
        <v>946</v>
      </c>
      <c r="F1320" s="34" t="s">
        <v>1647</v>
      </c>
      <c r="G1320" s="34" t="s">
        <v>123</v>
      </c>
      <c r="H1320" s="30">
        <v>45269</v>
      </c>
      <c r="I1320" s="30" t="s">
        <v>39</v>
      </c>
      <c r="J1320" s="30" t="s">
        <v>39</v>
      </c>
      <c r="K1320" s="42">
        <f t="shared" ca="1" si="127"/>
        <v>33</v>
      </c>
      <c r="L1320" s="44" t="str">
        <f t="shared" si="128"/>
        <v>Billable</v>
      </c>
      <c r="M1320" s="34" t="s">
        <v>827</v>
      </c>
      <c r="N1320" s="1" t="s">
        <v>41</v>
      </c>
      <c r="O1320" s="1" t="s">
        <v>42</v>
      </c>
      <c r="P1320" s="1"/>
      <c r="Q1320" s="1"/>
      <c r="R1320" s="1" t="s">
        <v>43</v>
      </c>
      <c r="S1320" s="33" t="s">
        <v>247</v>
      </c>
      <c r="T1320" s="47" t="s">
        <v>25</v>
      </c>
      <c r="U1320" s="47" t="s">
        <v>25</v>
      </c>
      <c r="V1320" s="47" t="s">
        <v>25</v>
      </c>
      <c r="W1320" s="47" t="s">
        <v>25</v>
      </c>
      <c r="X1320" s="47" t="s">
        <v>25</v>
      </c>
      <c r="Y1320" s="47" t="s">
        <v>25</v>
      </c>
      <c r="Z1320" s="47" t="s">
        <v>25</v>
      </c>
      <c r="AA1320" s="47" t="s">
        <v>25</v>
      </c>
      <c r="AB1320" s="47" t="s">
        <v>965</v>
      </c>
      <c r="AC1320" s="47" t="s">
        <v>20</v>
      </c>
      <c r="AD1320" s="47" t="s">
        <v>965</v>
      </c>
      <c r="AE1320" s="47" t="s">
        <v>965</v>
      </c>
      <c r="AF1320" s="47" t="s">
        <v>965</v>
      </c>
      <c r="AG1320" s="47" t="s">
        <v>965</v>
      </c>
      <c r="AH1320" s="47" t="s">
        <v>965</v>
      </c>
      <c r="AI1320" s="47" t="s">
        <v>20</v>
      </c>
      <c r="AJ1320" s="47" t="s">
        <v>20</v>
      </c>
      <c r="AK1320" s="47" t="s">
        <v>965</v>
      </c>
      <c r="AL1320" s="47" t="s">
        <v>965</v>
      </c>
      <c r="AM1320" s="47" t="s">
        <v>965</v>
      </c>
      <c r="AN1320" s="47" t="s">
        <v>965</v>
      </c>
      <c r="AO1320" s="47" t="s">
        <v>965</v>
      </c>
      <c r="AP1320" s="47" t="s">
        <v>20</v>
      </c>
      <c r="AQ1320" s="47" t="s">
        <v>20</v>
      </c>
      <c r="AR1320" s="47" t="s">
        <v>20</v>
      </c>
      <c r="AS1320" s="47" t="s">
        <v>965</v>
      </c>
      <c r="AT1320" s="47" t="s">
        <v>965</v>
      </c>
      <c r="AU1320" s="47" t="s">
        <v>965</v>
      </c>
      <c r="AV1320" s="47" t="s">
        <v>965</v>
      </c>
      <c r="AW1320" s="47" t="s">
        <v>20</v>
      </c>
      <c r="AX1320" s="47" t="s">
        <v>20</v>
      </c>
      <c r="AY1320" s="42">
        <f>COUNTIFS($T1320:$AX1320,"P")</f>
        <v>15</v>
      </c>
      <c r="AZ1320" s="42">
        <f>COUNTIFS($T1320:$AX1320,"HD")/2</f>
        <v>0</v>
      </c>
      <c r="BA1320" s="42">
        <f>COUNTIFS($T1320:$AX1320,"DO")</f>
        <v>8</v>
      </c>
      <c r="BB1320" s="1">
        <f>COUNTIFS($T1320:$AX1320,"UPL")</f>
        <v>0</v>
      </c>
      <c r="BC1320" s="42">
        <f>COUNTIFS($T1320:$AX1320,"LWP")</f>
        <v>0</v>
      </c>
      <c r="BD1320" s="42">
        <f>SUM(COUNTIFS($T1320:$AX1320,{"PAT","MAT"}))</f>
        <v>0</v>
      </c>
      <c r="BE1320" s="42">
        <f>COUNTIFS($T1320:$AX1320,"HO")</f>
        <v>0</v>
      </c>
      <c r="BF1320" s="42">
        <f>COUNTIFS($T1320:$AX1320,"NA")</f>
        <v>8</v>
      </c>
      <c r="BG1320" s="42">
        <f>COUNTIFS($T1320:$AX1320,"PL")</f>
        <v>0</v>
      </c>
      <c r="BH1320" s="42">
        <f>COUNTIFS($T1320:$AX1320,"CL")</f>
        <v>0</v>
      </c>
      <c r="BI1320" s="42">
        <f>COUNTIFS($T1320:$AX1320,"BL")</f>
        <v>0</v>
      </c>
      <c r="BJ1320" s="42">
        <f>COUNTIFS($T1320:$AX1320,"CO")</f>
        <v>0</v>
      </c>
      <c r="BK1320" s="42">
        <f t="shared" si="123"/>
        <v>0</v>
      </c>
      <c r="BL1320" s="42">
        <f t="shared" si="124"/>
        <v>0</v>
      </c>
      <c r="BM1320" s="42">
        <f t="shared" si="125"/>
        <v>1</v>
      </c>
      <c r="BN1320" s="42">
        <f>SUM(AY1320:BJ1320)+SUM(COUNTIFS(Q1320:AX1320,{"TERM","RESIGNED"}))</f>
        <v>31</v>
      </c>
      <c r="BO1320" s="1" t="s">
        <v>45</v>
      </c>
      <c r="BP1320" s="42" t="s">
        <v>1018</v>
      </c>
      <c r="BQ1320" s="34"/>
    </row>
    <row r="1321" spans="1:69" x14ac:dyDescent="0.25">
      <c r="A1321" s="32">
        <f t="shared" si="126"/>
        <v>1319</v>
      </c>
      <c r="B1321" s="1" t="s">
        <v>172</v>
      </c>
      <c r="C1321" s="1">
        <v>106198</v>
      </c>
      <c r="D1321" s="1">
        <v>106198</v>
      </c>
      <c r="E1321" s="1" t="s">
        <v>946</v>
      </c>
      <c r="F1321" s="34" t="s">
        <v>1648</v>
      </c>
      <c r="G1321" s="34" t="s">
        <v>123</v>
      </c>
      <c r="H1321" s="30">
        <v>45269</v>
      </c>
      <c r="I1321" s="30" t="s">
        <v>39</v>
      </c>
      <c r="J1321" s="30" t="s">
        <v>39</v>
      </c>
      <c r="K1321" s="42">
        <f t="shared" ca="1" si="127"/>
        <v>33</v>
      </c>
      <c r="L1321" s="44" t="str">
        <f t="shared" si="128"/>
        <v>Billable</v>
      </c>
      <c r="M1321" s="34" t="s">
        <v>827</v>
      </c>
      <c r="N1321" s="1" t="s">
        <v>41</v>
      </c>
      <c r="O1321" s="1" t="s">
        <v>42</v>
      </c>
      <c r="P1321" s="1"/>
      <c r="Q1321" s="1"/>
      <c r="R1321" s="1" t="s">
        <v>43</v>
      </c>
      <c r="S1321" s="33" t="s">
        <v>247</v>
      </c>
      <c r="T1321" s="47" t="s">
        <v>25</v>
      </c>
      <c r="U1321" s="47" t="s">
        <v>25</v>
      </c>
      <c r="V1321" s="47" t="s">
        <v>25</v>
      </c>
      <c r="W1321" s="47" t="s">
        <v>25</v>
      </c>
      <c r="X1321" s="47" t="s">
        <v>25</v>
      </c>
      <c r="Y1321" s="47" t="s">
        <v>25</v>
      </c>
      <c r="Z1321" s="47" t="s">
        <v>25</v>
      </c>
      <c r="AA1321" s="47" t="s">
        <v>25</v>
      </c>
      <c r="AB1321" s="47" t="s">
        <v>965</v>
      </c>
      <c r="AC1321" s="47" t="s">
        <v>20</v>
      </c>
      <c r="AD1321" s="47" t="s">
        <v>965</v>
      </c>
      <c r="AE1321" s="47" t="s">
        <v>965</v>
      </c>
      <c r="AF1321" s="47" t="s">
        <v>965</v>
      </c>
      <c r="AG1321" s="47" t="s">
        <v>965</v>
      </c>
      <c r="AH1321" s="47" t="s">
        <v>965</v>
      </c>
      <c r="AI1321" s="47" t="s">
        <v>20</v>
      </c>
      <c r="AJ1321" s="47" t="s">
        <v>20</v>
      </c>
      <c r="AK1321" s="47" t="s">
        <v>965</v>
      </c>
      <c r="AL1321" s="47" t="s">
        <v>965</v>
      </c>
      <c r="AM1321" s="47" t="s">
        <v>965</v>
      </c>
      <c r="AN1321" s="47" t="s">
        <v>965</v>
      </c>
      <c r="AO1321" s="47" t="s">
        <v>965</v>
      </c>
      <c r="AP1321" s="47" t="s">
        <v>20</v>
      </c>
      <c r="AQ1321" s="47" t="s">
        <v>20</v>
      </c>
      <c r="AR1321" s="47" t="s">
        <v>20</v>
      </c>
      <c r="AS1321" s="47" t="s">
        <v>965</v>
      </c>
      <c r="AT1321" s="47" t="s">
        <v>965</v>
      </c>
      <c r="AU1321" s="47" t="s">
        <v>965</v>
      </c>
      <c r="AV1321" s="47" t="s">
        <v>965</v>
      </c>
      <c r="AW1321" s="47" t="s">
        <v>20</v>
      </c>
      <c r="AX1321" s="47" t="s">
        <v>20</v>
      </c>
      <c r="AY1321" s="42">
        <f>COUNTIFS($T1321:$AX1321,"P")</f>
        <v>15</v>
      </c>
      <c r="AZ1321" s="42">
        <f>COUNTIFS($T1321:$AX1321,"HD")/2</f>
        <v>0</v>
      </c>
      <c r="BA1321" s="42">
        <f>COUNTIFS($T1321:$AX1321,"DO")</f>
        <v>8</v>
      </c>
      <c r="BB1321" s="1">
        <f>COUNTIFS($T1321:$AX1321,"UPL")</f>
        <v>0</v>
      </c>
      <c r="BC1321" s="42">
        <f>COUNTIFS($T1321:$AX1321,"LWP")</f>
        <v>0</v>
      </c>
      <c r="BD1321" s="42">
        <f>SUM(COUNTIFS($T1321:$AX1321,{"PAT","MAT"}))</f>
        <v>0</v>
      </c>
      <c r="BE1321" s="42">
        <f>COUNTIFS($T1321:$AX1321,"HO")</f>
        <v>0</v>
      </c>
      <c r="BF1321" s="42">
        <f>COUNTIFS($T1321:$AX1321,"NA")</f>
        <v>8</v>
      </c>
      <c r="BG1321" s="42">
        <f>COUNTIFS($T1321:$AX1321,"PL")</f>
        <v>0</v>
      </c>
      <c r="BH1321" s="42">
        <f>COUNTIFS($T1321:$AX1321,"CL")</f>
        <v>0</v>
      </c>
      <c r="BI1321" s="42">
        <f>COUNTIFS($T1321:$AX1321,"BL")</f>
        <v>0</v>
      </c>
      <c r="BJ1321" s="42">
        <f>COUNTIFS($T1321:$AX1321,"CO")</f>
        <v>0</v>
      </c>
      <c r="BK1321" s="42">
        <f t="shared" si="123"/>
        <v>0</v>
      </c>
      <c r="BL1321" s="42">
        <f t="shared" si="124"/>
        <v>0</v>
      </c>
      <c r="BM1321" s="42">
        <f t="shared" si="125"/>
        <v>1</v>
      </c>
      <c r="BN1321" s="42">
        <f>SUM(AY1321:BJ1321)+SUM(COUNTIFS(Q1321:AX1321,{"TERM","RESIGNED"}))</f>
        <v>31</v>
      </c>
      <c r="BO1321" s="1" t="s">
        <v>45</v>
      </c>
      <c r="BP1321" s="42" t="s">
        <v>1018</v>
      </c>
      <c r="BQ1321" s="34"/>
    </row>
    <row r="1322" spans="1:69" x14ac:dyDescent="0.25">
      <c r="A1322" s="32">
        <f t="shared" si="126"/>
        <v>1320</v>
      </c>
      <c r="B1322" s="1" t="s">
        <v>172</v>
      </c>
      <c r="C1322" s="1">
        <v>106200</v>
      </c>
      <c r="D1322" s="1">
        <v>106200</v>
      </c>
      <c r="E1322" s="1" t="s">
        <v>946</v>
      </c>
      <c r="F1322" s="34" t="s">
        <v>1649</v>
      </c>
      <c r="G1322" s="34" t="s">
        <v>123</v>
      </c>
      <c r="H1322" s="30">
        <v>45269</v>
      </c>
      <c r="I1322" s="30" t="s">
        <v>39</v>
      </c>
      <c r="J1322" s="30" t="s">
        <v>39</v>
      </c>
      <c r="K1322" s="42">
        <f t="shared" ca="1" si="127"/>
        <v>33</v>
      </c>
      <c r="L1322" s="44" t="str">
        <f t="shared" si="128"/>
        <v>Billable</v>
      </c>
      <c r="M1322" s="34" t="s">
        <v>827</v>
      </c>
      <c r="N1322" s="1" t="s">
        <v>41</v>
      </c>
      <c r="O1322" s="1" t="s">
        <v>42</v>
      </c>
      <c r="P1322" s="1"/>
      <c r="Q1322" s="1"/>
      <c r="R1322" s="1" t="s">
        <v>43</v>
      </c>
      <c r="S1322" s="33" t="s">
        <v>247</v>
      </c>
      <c r="T1322" s="47" t="s">
        <v>25</v>
      </c>
      <c r="U1322" s="47" t="s">
        <v>25</v>
      </c>
      <c r="V1322" s="47" t="s">
        <v>25</v>
      </c>
      <c r="W1322" s="47" t="s">
        <v>25</v>
      </c>
      <c r="X1322" s="47" t="s">
        <v>25</v>
      </c>
      <c r="Y1322" s="47" t="s">
        <v>25</v>
      </c>
      <c r="Z1322" s="47" t="s">
        <v>25</v>
      </c>
      <c r="AA1322" s="47" t="s">
        <v>25</v>
      </c>
      <c r="AB1322" s="47" t="s">
        <v>965</v>
      </c>
      <c r="AC1322" s="47" t="s">
        <v>20</v>
      </c>
      <c r="AD1322" s="47" t="s">
        <v>965</v>
      </c>
      <c r="AE1322" s="47" t="s">
        <v>965</v>
      </c>
      <c r="AF1322" s="47" t="s">
        <v>965</v>
      </c>
      <c r="AG1322" s="47" t="s">
        <v>965</v>
      </c>
      <c r="AH1322" s="47" t="s">
        <v>965</v>
      </c>
      <c r="AI1322" s="47" t="s">
        <v>20</v>
      </c>
      <c r="AJ1322" s="47" t="s">
        <v>20</v>
      </c>
      <c r="AK1322" s="47" t="s">
        <v>965</v>
      </c>
      <c r="AL1322" s="47" t="s">
        <v>965</v>
      </c>
      <c r="AM1322" s="47" t="s">
        <v>965</v>
      </c>
      <c r="AN1322" s="47" t="s">
        <v>965</v>
      </c>
      <c r="AO1322" s="47" t="s">
        <v>965</v>
      </c>
      <c r="AP1322" s="47" t="s">
        <v>20</v>
      </c>
      <c r="AQ1322" s="47" t="s">
        <v>20</v>
      </c>
      <c r="AR1322" s="47" t="s">
        <v>20</v>
      </c>
      <c r="AS1322" s="47" t="s">
        <v>965</v>
      </c>
      <c r="AT1322" s="47" t="s">
        <v>965</v>
      </c>
      <c r="AU1322" s="47" t="s">
        <v>965</v>
      </c>
      <c r="AV1322" s="47" t="s">
        <v>965</v>
      </c>
      <c r="AW1322" s="47" t="s">
        <v>20</v>
      </c>
      <c r="AX1322" s="47" t="s">
        <v>20</v>
      </c>
      <c r="AY1322" s="42">
        <f>COUNTIFS($T1322:$AX1322,"P")</f>
        <v>15</v>
      </c>
      <c r="AZ1322" s="42">
        <f>COUNTIFS($T1322:$AX1322,"HD")/2</f>
        <v>0</v>
      </c>
      <c r="BA1322" s="42">
        <f>COUNTIFS($T1322:$AX1322,"DO")</f>
        <v>8</v>
      </c>
      <c r="BB1322" s="1">
        <f>COUNTIFS($T1322:$AX1322,"UPL")</f>
        <v>0</v>
      </c>
      <c r="BC1322" s="42">
        <f>COUNTIFS($T1322:$AX1322,"LWP")</f>
        <v>0</v>
      </c>
      <c r="BD1322" s="42">
        <f>SUM(COUNTIFS($T1322:$AX1322,{"PAT","MAT"}))</f>
        <v>0</v>
      </c>
      <c r="BE1322" s="42">
        <f>COUNTIFS($T1322:$AX1322,"HO")</f>
        <v>0</v>
      </c>
      <c r="BF1322" s="42">
        <f>COUNTIFS($T1322:$AX1322,"NA")</f>
        <v>8</v>
      </c>
      <c r="BG1322" s="42">
        <f>COUNTIFS($T1322:$AX1322,"PL")</f>
        <v>0</v>
      </c>
      <c r="BH1322" s="42">
        <f>COUNTIFS($T1322:$AX1322,"CL")</f>
        <v>0</v>
      </c>
      <c r="BI1322" s="42">
        <f>COUNTIFS($T1322:$AX1322,"BL")</f>
        <v>0</v>
      </c>
      <c r="BJ1322" s="42">
        <f>COUNTIFS($T1322:$AX1322,"CO")</f>
        <v>0</v>
      </c>
      <c r="BK1322" s="42">
        <f t="shared" si="123"/>
        <v>0</v>
      </c>
      <c r="BL1322" s="42">
        <f t="shared" si="124"/>
        <v>0</v>
      </c>
      <c r="BM1322" s="42">
        <f t="shared" si="125"/>
        <v>1</v>
      </c>
      <c r="BN1322" s="42">
        <f>SUM(AY1322:BJ1322)+SUM(COUNTIFS(Q1322:AX1322,{"TERM","RESIGNED"}))</f>
        <v>31</v>
      </c>
      <c r="BO1322" s="1" t="s">
        <v>45</v>
      </c>
      <c r="BP1322" s="42" t="s">
        <v>1018</v>
      </c>
      <c r="BQ1322" s="34"/>
    </row>
    <row r="1323" spans="1:69" x14ac:dyDescent="0.25">
      <c r="A1323" s="32">
        <f t="shared" si="126"/>
        <v>1321</v>
      </c>
      <c r="B1323" s="1" t="s">
        <v>172</v>
      </c>
      <c r="C1323" s="1">
        <v>106201</v>
      </c>
      <c r="D1323" s="1">
        <v>106201</v>
      </c>
      <c r="E1323" s="1" t="s">
        <v>946</v>
      </c>
      <c r="F1323" s="34" t="s">
        <v>1698</v>
      </c>
      <c r="G1323" s="34" t="s">
        <v>123</v>
      </c>
      <c r="H1323" s="30">
        <v>45269</v>
      </c>
      <c r="I1323" s="30" t="s">
        <v>39</v>
      </c>
      <c r="J1323" s="30" t="s">
        <v>39</v>
      </c>
      <c r="K1323" s="42">
        <f t="shared" ca="1" si="127"/>
        <v>33</v>
      </c>
      <c r="L1323" s="44" t="str">
        <f t="shared" si="128"/>
        <v>Billable</v>
      </c>
      <c r="M1323" s="34" t="s">
        <v>827</v>
      </c>
      <c r="N1323" s="1" t="s">
        <v>41</v>
      </c>
      <c r="O1323" s="1" t="s">
        <v>42</v>
      </c>
      <c r="P1323" s="1"/>
      <c r="Q1323" s="1"/>
      <c r="R1323" s="1" t="s">
        <v>43</v>
      </c>
      <c r="S1323" s="33" t="s">
        <v>247</v>
      </c>
      <c r="T1323" s="47" t="s">
        <v>25</v>
      </c>
      <c r="U1323" s="47" t="s">
        <v>25</v>
      </c>
      <c r="V1323" s="47" t="s">
        <v>25</v>
      </c>
      <c r="W1323" s="47" t="s">
        <v>25</v>
      </c>
      <c r="X1323" s="47" t="s">
        <v>25</v>
      </c>
      <c r="Y1323" s="47" t="s">
        <v>25</v>
      </c>
      <c r="Z1323" s="47" t="s">
        <v>25</v>
      </c>
      <c r="AA1323" s="47" t="s">
        <v>25</v>
      </c>
      <c r="AB1323" s="47" t="s">
        <v>965</v>
      </c>
      <c r="AC1323" s="47" t="s">
        <v>20</v>
      </c>
      <c r="AD1323" s="47" t="s">
        <v>965</v>
      </c>
      <c r="AE1323" s="47" t="s">
        <v>965</v>
      </c>
      <c r="AF1323" s="47" t="s">
        <v>965</v>
      </c>
      <c r="AG1323" s="47" t="s">
        <v>965</v>
      </c>
      <c r="AH1323" s="47" t="s">
        <v>965</v>
      </c>
      <c r="AI1323" s="47" t="s">
        <v>20</v>
      </c>
      <c r="AJ1323" s="47" t="s">
        <v>20</v>
      </c>
      <c r="AK1323" s="47" t="s">
        <v>965</v>
      </c>
      <c r="AL1323" s="47" t="s">
        <v>965</v>
      </c>
      <c r="AM1323" s="47" t="s">
        <v>965</v>
      </c>
      <c r="AN1323" s="47" t="s">
        <v>965</v>
      </c>
      <c r="AO1323" s="47" t="s">
        <v>965</v>
      </c>
      <c r="AP1323" s="47" t="s">
        <v>20</v>
      </c>
      <c r="AQ1323" s="47" t="s">
        <v>20</v>
      </c>
      <c r="AR1323" s="47" t="s">
        <v>20</v>
      </c>
      <c r="AS1323" s="47" t="s">
        <v>965</v>
      </c>
      <c r="AT1323" s="47" t="s">
        <v>965</v>
      </c>
      <c r="AU1323" s="47" t="s">
        <v>965</v>
      </c>
      <c r="AV1323" s="47" t="s">
        <v>966</v>
      </c>
      <c r="AW1323" s="47" t="s">
        <v>20</v>
      </c>
      <c r="AX1323" s="47" t="s">
        <v>20</v>
      </c>
      <c r="AY1323" s="42">
        <f>COUNTIFS($T1323:$AX1323,"P")</f>
        <v>14</v>
      </c>
      <c r="AZ1323" s="42">
        <f>COUNTIFS($T1323:$AX1323,"HD")/2</f>
        <v>0.5</v>
      </c>
      <c r="BA1323" s="42">
        <f>COUNTIFS($T1323:$AX1323,"DO")</f>
        <v>8</v>
      </c>
      <c r="BB1323" s="1">
        <f>COUNTIFS($T1323:$AX1323,"UPL")</f>
        <v>0</v>
      </c>
      <c r="BC1323" s="42">
        <f>COUNTIFS($T1323:$AX1323,"LWP")</f>
        <v>0</v>
      </c>
      <c r="BD1323" s="42">
        <f>SUM(COUNTIFS($T1323:$AX1323,{"PAT","MAT"}))</f>
        <v>0</v>
      </c>
      <c r="BE1323" s="42">
        <f>COUNTIFS($T1323:$AX1323,"HO")</f>
        <v>0</v>
      </c>
      <c r="BF1323" s="42">
        <f>COUNTIFS($T1323:$AX1323,"NA")</f>
        <v>8</v>
      </c>
      <c r="BG1323" s="42">
        <f>COUNTIFS($T1323:$AX1323,"PL")</f>
        <v>0</v>
      </c>
      <c r="BH1323" s="42">
        <f>COUNTIFS($T1323:$AX1323,"CL")</f>
        <v>0</v>
      </c>
      <c r="BI1323" s="42">
        <f>COUNTIFS($T1323:$AX1323,"BL")</f>
        <v>0</v>
      </c>
      <c r="BJ1323" s="42">
        <f>COUNTIFS($T1323:$AX1323,"CO")</f>
        <v>0</v>
      </c>
      <c r="BK1323" s="42">
        <f t="shared" si="123"/>
        <v>0</v>
      </c>
      <c r="BL1323" s="42">
        <f t="shared" si="124"/>
        <v>0</v>
      </c>
      <c r="BM1323" s="42">
        <f t="shared" si="125"/>
        <v>1</v>
      </c>
      <c r="BN1323" s="42">
        <f>SUM(AY1323:BJ1323)+SUM(COUNTIFS(Q1323:AX1323,{"TERM","RESIGNED"}))</f>
        <v>30.5</v>
      </c>
      <c r="BO1323" s="1" t="s">
        <v>45</v>
      </c>
      <c r="BP1323" s="42" t="s">
        <v>1018</v>
      </c>
      <c r="BQ1323" s="34"/>
    </row>
    <row r="1324" spans="1:69" x14ac:dyDescent="0.25">
      <c r="A1324" s="32">
        <f t="shared" si="126"/>
        <v>1322</v>
      </c>
      <c r="B1324" s="1" t="s">
        <v>172</v>
      </c>
      <c r="C1324" s="1">
        <v>106202</v>
      </c>
      <c r="D1324" s="1">
        <v>106202</v>
      </c>
      <c r="E1324" s="1" t="s">
        <v>945</v>
      </c>
      <c r="F1324" s="34" t="s">
        <v>1650</v>
      </c>
      <c r="G1324" s="34" t="s">
        <v>123</v>
      </c>
      <c r="H1324" s="30">
        <v>45269</v>
      </c>
      <c r="I1324" s="30" t="s">
        <v>39</v>
      </c>
      <c r="J1324" s="30" t="s">
        <v>39</v>
      </c>
      <c r="K1324" s="42">
        <f t="shared" ca="1" si="127"/>
        <v>33</v>
      </c>
      <c r="L1324" s="44" t="str">
        <f t="shared" si="128"/>
        <v>Billable</v>
      </c>
      <c r="M1324" s="34" t="s">
        <v>827</v>
      </c>
      <c r="N1324" s="1" t="s">
        <v>41</v>
      </c>
      <c r="O1324" s="1" t="s">
        <v>42</v>
      </c>
      <c r="P1324" s="1"/>
      <c r="Q1324" s="1"/>
      <c r="R1324" s="1" t="s">
        <v>43</v>
      </c>
      <c r="S1324" s="33" t="s">
        <v>247</v>
      </c>
      <c r="T1324" s="47" t="s">
        <v>25</v>
      </c>
      <c r="U1324" s="47" t="s">
        <v>25</v>
      </c>
      <c r="V1324" s="47" t="s">
        <v>25</v>
      </c>
      <c r="W1324" s="47" t="s">
        <v>25</v>
      </c>
      <c r="X1324" s="47" t="s">
        <v>25</v>
      </c>
      <c r="Y1324" s="47" t="s">
        <v>25</v>
      </c>
      <c r="Z1324" s="47" t="s">
        <v>25</v>
      </c>
      <c r="AA1324" s="47" t="s">
        <v>25</v>
      </c>
      <c r="AB1324" s="47" t="s">
        <v>965</v>
      </c>
      <c r="AC1324" s="47" t="s">
        <v>20</v>
      </c>
      <c r="AD1324" s="47" t="s">
        <v>965</v>
      </c>
      <c r="AE1324" s="47" t="s">
        <v>965</v>
      </c>
      <c r="AF1324" s="47" t="s">
        <v>965</v>
      </c>
      <c r="AG1324" s="47" t="s">
        <v>965</v>
      </c>
      <c r="AH1324" s="47" t="s">
        <v>965</v>
      </c>
      <c r="AI1324" s="47" t="s">
        <v>20</v>
      </c>
      <c r="AJ1324" s="47" t="s">
        <v>20</v>
      </c>
      <c r="AK1324" s="47" t="s">
        <v>965</v>
      </c>
      <c r="AL1324" s="47" t="s">
        <v>965</v>
      </c>
      <c r="AM1324" s="47" t="s">
        <v>965</v>
      </c>
      <c r="AN1324" s="47" t="s">
        <v>965</v>
      </c>
      <c r="AO1324" s="47" t="s">
        <v>965</v>
      </c>
      <c r="AP1324" s="47" t="s">
        <v>20</v>
      </c>
      <c r="AQ1324" s="47" t="s">
        <v>20</v>
      </c>
      <c r="AR1324" s="47" t="s">
        <v>20</v>
      </c>
      <c r="AS1324" s="47" t="s">
        <v>965</v>
      </c>
      <c r="AT1324" s="47" t="s">
        <v>965</v>
      </c>
      <c r="AU1324" s="47" t="s">
        <v>22</v>
      </c>
      <c r="AV1324" s="47" t="s">
        <v>965</v>
      </c>
      <c r="AW1324" s="47" t="s">
        <v>20</v>
      </c>
      <c r="AX1324" s="47" t="s">
        <v>20</v>
      </c>
      <c r="AY1324" s="42">
        <f>COUNTIFS($T1324:$AX1324,"P")</f>
        <v>14</v>
      </c>
      <c r="AZ1324" s="42">
        <f>COUNTIFS($T1324:$AX1324,"HD")/2</f>
        <v>0</v>
      </c>
      <c r="BA1324" s="42">
        <f>COUNTIFS($T1324:$AX1324,"DO")</f>
        <v>8</v>
      </c>
      <c r="BB1324" s="1">
        <f>COUNTIFS($T1324:$AX1324,"UPL")</f>
        <v>0</v>
      </c>
      <c r="BC1324" s="42">
        <f>COUNTIFS($T1324:$AX1324,"LWP")</f>
        <v>1</v>
      </c>
      <c r="BD1324" s="42">
        <f>SUM(COUNTIFS($T1324:$AX1324,{"PAT","MAT"}))</f>
        <v>0</v>
      </c>
      <c r="BE1324" s="42">
        <f>COUNTIFS($T1324:$AX1324,"HO")</f>
        <v>0</v>
      </c>
      <c r="BF1324" s="42">
        <f>COUNTIFS($T1324:$AX1324,"NA")</f>
        <v>8</v>
      </c>
      <c r="BG1324" s="42">
        <f>COUNTIFS($T1324:$AX1324,"PL")</f>
        <v>0</v>
      </c>
      <c r="BH1324" s="42">
        <f>COUNTIFS($T1324:$AX1324,"CL")</f>
        <v>0</v>
      </c>
      <c r="BI1324" s="42">
        <f>COUNTIFS($T1324:$AX1324,"BL")</f>
        <v>0</v>
      </c>
      <c r="BJ1324" s="42">
        <f>COUNTIFS($T1324:$AX1324,"CO")</f>
        <v>0</v>
      </c>
      <c r="BK1324" s="42">
        <f t="shared" si="123"/>
        <v>0</v>
      </c>
      <c r="BL1324" s="42">
        <f t="shared" si="124"/>
        <v>0</v>
      </c>
      <c r="BM1324" s="42">
        <f t="shared" si="125"/>
        <v>1</v>
      </c>
      <c r="BN1324" s="42">
        <f>SUM(AY1324:BJ1324)+SUM(COUNTIFS(Q1324:AX1324,{"TERM","RESIGNED"}))</f>
        <v>31</v>
      </c>
      <c r="BO1324" s="1" t="s">
        <v>45</v>
      </c>
      <c r="BP1324" s="42" t="s">
        <v>1018</v>
      </c>
      <c r="BQ1324" s="34"/>
    </row>
    <row r="1325" spans="1:69" x14ac:dyDescent="0.25">
      <c r="A1325" s="32">
        <f t="shared" si="126"/>
        <v>1323</v>
      </c>
      <c r="B1325" s="1" t="s">
        <v>172</v>
      </c>
      <c r="C1325" s="1">
        <v>106203</v>
      </c>
      <c r="D1325" s="1">
        <v>106203</v>
      </c>
      <c r="E1325" s="1" t="s">
        <v>946</v>
      </c>
      <c r="F1325" s="34" t="s">
        <v>1651</v>
      </c>
      <c r="G1325" s="34" t="s">
        <v>123</v>
      </c>
      <c r="H1325" s="30">
        <v>45269</v>
      </c>
      <c r="I1325" s="30" t="s">
        <v>39</v>
      </c>
      <c r="J1325" s="30" t="s">
        <v>39</v>
      </c>
      <c r="K1325" s="42">
        <f t="shared" ca="1" si="127"/>
        <v>33</v>
      </c>
      <c r="L1325" s="44" t="str">
        <f t="shared" si="128"/>
        <v>Billable</v>
      </c>
      <c r="M1325" s="34" t="s">
        <v>827</v>
      </c>
      <c r="N1325" s="1" t="s">
        <v>41</v>
      </c>
      <c r="O1325" s="1" t="s">
        <v>42</v>
      </c>
      <c r="P1325" s="1"/>
      <c r="Q1325" s="1"/>
      <c r="R1325" s="1" t="s">
        <v>43</v>
      </c>
      <c r="S1325" s="33" t="s">
        <v>247</v>
      </c>
      <c r="T1325" s="47" t="s">
        <v>25</v>
      </c>
      <c r="U1325" s="47" t="s">
        <v>25</v>
      </c>
      <c r="V1325" s="47" t="s">
        <v>25</v>
      </c>
      <c r="W1325" s="47" t="s">
        <v>25</v>
      </c>
      <c r="X1325" s="47" t="s">
        <v>25</v>
      </c>
      <c r="Y1325" s="47" t="s">
        <v>25</v>
      </c>
      <c r="Z1325" s="47" t="s">
        <v>25</v>
      </c>
      <c r="AA1325" s="47" t="s">
        <v>25</v>
      </c>
      <c r="AB1325" s="47" t="s">
        <v>965</v>
      </c>
      <c r="AC1325" s="47" t="s">
        <v>20</v>
      </c>
      <c r="AD1325" s="47" t="s">
        <v>965</v>
      </c>
      <c r="AE1325" s="47" t="s">
        <v>965</v>
      </c>
      <c r="AF1325" s="47" t="s">
        <v>965</v>
      </c>
      <c r="AG1325" s="47" t="s">
        <v>965</v>
      </c>
      <c r="AH1325" s="47" t="s">
        <v>965</v>
      </c>
      <c r="AI1325" s="47" t="s">
        <v>20</v>
      </c>
      <c r="AJ1325" s="47" t="s">
        <v>20</v>
      </c>
      <c r="AK1325" s="47" t="s">
        <v>965</v>
      </c>
      <c r="AL1325" s="47" t="s">
        <v>965</v>
      </c>
      <c r="AM1325" s="47" t="s">
        <v>965</v>
      </c>
      <c r="AN1325" s="47" t="s">
        <v>965</v>
      </c>
      <c r="AO1325" s="47" t="s">
        <v>965</v>
      </c>
      <c r="AP1325" s="47" t="s">
        <v>20</v>
      </c>
      <c r="AQ1325" s="47" t="s">
        <v>20</v>
      </c>
      <c r="AR1325" s="47" t="s">
        <v>20</v>
      </c>
      <c r="AS1325" s="47" t="s">
        <v>965</v>
      </c>
      <c r="AT1325" s="47" t="s">
        <v>965</v>
      </c>
      <c r="AU1325" s="47" t="s">
        <v>965</v>
      </c>
      <c r="AV1325" s="47" t="s">
        <v>966</v>
      </c>
      <c r="AW1325" s="47" t="s">
        <v>20</v>
      </c>
      <c r="AX1325" s="47" t="s">
        <v>20</v>
      </c>
      <c r="AY1325" s="42">
        <f>COUNTIFS($T1325:$AX1325,"P")</f>
        <v>14</v>
      </c>
      <c r="AZ1325" s="42">
        <f>COUNTIFS($T1325:$AX1325,"HD")/2</f>
        <v>0.5</v>
      </c>
      <c r="BA1325" s="42">
        <f>COUNTIFS($T1325:$AX1325,"DO")</f>
        <v>8</v>
      </c>
      <c r="BB1325" s="1">
        <f>COUNTIFS($T1325:$AX1325,"UPL")</f>
        <v>0</v>
      </c>
      <c r="BC1325" s="42">
        <f>COUNTIFS($T1325:$AX1325,"LWP")</f>
        <v>0</v>
      </c>
      <c r="BD1325" s="42">
        <f>SUM(COUNTIFS($T1325:$AX1325,{"PAT","MAT"}))</f>
        <v>0</v>
      </c>
      <c r="BE1325" s="42">
        <f>COUNTIFS($T1325:$AX1325,"HO")</f>
        <v>0</v>
      </c>
      <c r="BF1325" s="42">
        <f>COUNTIFS($T1325:$AX1325,"NA")</f>
        <v>8</v>
      </c>
      <c r="BG1325" s="42">
        <f>COUNTIFS($T1325:$AX1325,"PL")</f>
        <v>0</v>
      </c>
      <c r="BH1325" s="42">
        <f>COUNTIFS($T1325:$AX1325,"CL")</f>
        <v>0</v>
      </c>
      <c r="BI1325" s="42">
        <f>COUNTIFS($T1325:$AX1325,"BL")</f>
        <v>0</v>
      </c>
      <c r="BJ1325" s="42">
        <f>COUNTIFS($T1325:$AX1325,"CO")</f>
        <v>0</v>
      </c>
      <c r="BK1325" s="42">
        <f t="shared" si="123"/>
        <v>0</v>
      </c>
      <c r="BL1325" s="42">
        <f t="shared" si="124"/>
        <v>0</v>
      </c>
      <c r="BM1325" s="42">
        <f t="shared" si="125"/>
        <v>1</v>
      </c>
      <c r="BN1325" s="42">
        <f>SUM(AY1325:BJ1325)+SUM(COUNTIFS(Q1325:AX1325,{"TERM","RESIGNED"}))</f>
        <v>30.5</v>
      </c>
      <c r="BO1325" s="1" t="s">
        <v>45</v>
      </c>
      <c r="BP1325" s="42" t="s">
        <v>1018</v>
      </c>
      <c r="BQ1325" s="34"/>
    </row>
    <row r="1326" spans="1:69" x14ac:dyDescent="0.25">
      <c r="A1326" s="32">
        <f t="shared" si="126"/>
        <v>1324</v>
      </c>
      <c r="B1326" s="1" t="s">
        <v>172</v>
      </c>
      <c r="C1326" s="1">
        <v>106208</v>
      </c>
      <c r="D1326" s="1">
        <v>106208</v>
      </c>
      <c r="E1326" s="1" t="s">
        <v>945</v>
      </c>
      <c r="F1326" s="34" t="s">
        <v>1654</v>
      </c>
      <c r="G1326" s="34" t="s">
        <v>190</v>
      </c>
      <c r="H1326" s="30">
        <v>45269</v>
      </c>
      <c r="I1326" s="30" t="s">
        <v>39</v>
      </c>
      <c r="J1326" s="30" t="s">
        <v>39</v>
      </c>
      <c r="K1326" s="42">
        <f t="shared" ca="1" si="127"/>
        <v>33</v>
      </c>
      <c r="L1326" s="44" t="str">
        <f t="shared" si="128"/>
        <v>Billable</v>
      </c>
      <c r="M1326" s="34" t="s">
        <v>827</v>
      </c>
      <c r="N1326" s="1" t="s">
        <v>41</v>
      </c>
      <c r="O1326" s="1" t="s">
        <v>42</v>
      </c>
      <c r="P1326" s="1"/>
      <c r="Q1326" s="1"/>
      <c r="R1326" s="1" t="s">
        <v>43</v>
      </c>
      <c r="S1326" s="33" t="s">
        <v>252</v>
      </c>
      <c r="T1326" s="47" t="s">
        <v>25</v>
      </c>
      <c r="U1326" s="47" t="s">
        <v>25</v>
      </c>
      <c r="V1326" s="47" t="s">
        <v>25</v>
      </c>
      <c r="W1326" s="47" t="s">
        <v>25</v>
      </c>
      <c r="X1326" s="47" t="s">
        <v>25</v>
      </c>
      <c r="Y1326" s="47" t="s">
        <v>25</v>
      </c>
      <c r="Z1326" s="47" t="s">
        <v>25</v>
      </c>
      <c r="AA1326" s="47" t="s">
        <v>25</v>
      </c>
      <c r="AB1326" s="47" t="s">
        <v>965</v>
      </c>
      <c r="AC1326" s="47" t="s">
        <v>20</v>
      </c>
      <c r="AD1326" s="47" t="s">
        <v>965</v>
      </c>
      <c r="AE1326" s="47" t="s">
        <v>965</v>
      </c>
      <c r="AF1326" s="47" t="s">
        <v>965</v>
      </c>
      <c r="AG1326" s="47" t="s">
        <v>965</v>
      </c>
      <c r="AH1326" s="47" t="s">
        <v>965</v>
      </c>
      <c r="AI1326" s="47" t="s">
        <v>20</v>
      </c>
      <c r="AJ1326" s="47" t="s">
        <v>20</v>
      </c>
      <c r="AK1326" s="47" t="s">
        <v>965</v>
      </c>
      <c r="AL1326" s="47" t="s">
        <v>965</v>
      </c>
      <c r="AM1326" s="47" t="s">
        <v>965</v>
      </c>
      <c r="AN1326" s="47" t="s">
        <v>965</v>
      </c>
      <c r="AO1326" s="47" t="s">
        <v>965</v>
      </c>
      <c r="AP1326" s="47" t="s">
        <v>20</v>
      </c>
      <c r="AQ1326" s="47" t="s">
        <v>20</v>
      </c>
      <c r="AR1326" s="47" t="s">
        <v>20</v>
      </c>
      <c r="AS1326" s="47" t="s">
        <v>965</v>
      </c>
      <c r="AT1326" s="47" t="s">
        <v>965</v>
      </c>
      <c r="AU1326" s="47" t="s">
        <v>965</v>
      </c>
      <c r="AV1326" s="47" t="s">
        <v>965</v>
      </c>
      <c r="AW1326" s="47" t="s">
        <v>20</v>
      </c>
      <c r="AX1326" s="47" t="s">
        <v>20</v>
      </c>
      <c r="AY1326" s="42">
        <f>COUNTIFS($T1326:$AX1326,"P")</f>
        <v>15</v>
      </c>
      <c r="AZ1326" s="42">
        <f>COUNTIFS($T1326:$AX1326,"HD")/2</f>
        <v>0</v>
      </c>
      <c r="BA1326" s="42">
        <f>COUNTIFS($T1326:$AX1326,"DO")</f>
        <v>8</v>
      </c>
      <c r="BB1326" s="1">
        <f>COUNTIFS($T1326:$AX1326,"UPL")</f>
        <v>0</v>
      </c>
      <c r="BC1326" s="42">
        <f>COUNTIFS($T1326:$AX1326,"LWP")</f>
        <v>0</v>
      </c>
      <c r="BD1326" s="42">
        <f>SUM(COUNTIFS($T1326:$AX1326,{"PAT","MAT"}))</f>
        <v>0</v>
      </c>
      <c r="BE1326" s="42">
        <f>COUNTIFS($T1326:$AX1326,"HO")</f>
        <v>0</v>
      </c>
      <c r="BF1326" s="42">
        <f>COUNTIFS($T1326:$AX1326,"NA")</f>
        <v>8</v>
      </c>
      <c r="BG1326" s="42">
        <f>COUNTIFS($T1326:$AX1326,"PL")</f>
        <v>0</v>
      </c>
      <c r="BH1326" s="42">
        <f>COUNTIFS($T1326:$AX1326,"CL")</f>
        <v>0</v>
      </c>
      <c r="BI1326" s="42">
        <f>COUNTIFS($T1326:$AX1326,"BL")</f>
        <v>0</v>
      </c>
      <c r="BJ1326" s="42">
        <f>COUNTIFS($T1326:$AX1326,"CO")</f>
        <v>0</v>
      </c>
      <c r="BK1326" s="42">
        <f t="shared" si="123"/>
        <v>0</v>
      </c>
      <c r="BL1326" s="42">
        <f t="shared" si="124"/>
        <v>0</v>
      </c>
      <c r="BM1326" s="42">
        <f t="shared" si="125"/>
        <v>1</v>
      </c>
      <c r="BN1326" s="42">
        <f>SUM(AY1326:BJ1326)+SUM(COUNTIFS(Q1326:AX1326,{"TERM","RESIGNED"}))</f>
        <v>31</v>
      </c>
      <c r="BO1326" s="1" t="s">
        <v>45</v>
      </c>
      <c r="BP1326" s="42" t="s">
        <v>1018</v>
      </c>
      <c r="BQ1326" s="34"/>
    </row>
    <row r="1327" spans="1:69" x14ac:dyDescent="0.25">
      <c r="A1327" s="32">
        <f t="shared" si="126"/>
        <v>1325</v>
      </c>
      <c r="B1327" s="1" t="s">
        <v>172</v>
      </c>
      <c r="C1327" s="1">
        <v>106209</v>
      </c>
      <c r="D1327" s="1">
        <v>106209</v>
      </c>
      <c r="E1327" s="1" t="s">
        <v>945</v>
      </c>
      <c r="F1327" s="34" t="s">
        <v>1655</v>
      </c>
      <c r="G1327" s="34" t="s">
        <v>123</v>
      </c>
      <c r="H1327" s="30">
        <v>45269</v>
      </c>
      <c r="I1327" s="30" t="s">
        <v>39</v>
      </c>
      <c r="J1327" s="30" t="s">
        <v>39</v>
      </c>
      <c r="K1327" s="42">
        <f t="shared" ca="1" si="127"/>
        <v>33</v>
      </c>
      <c r="L1327" s="44" t="str">
        <f t="shared" si="128"/>
        <v>Billable</v>
      </c>
      <c r="M1327" s="34" t="s">
        <v>827</v>
      </c>
      <c r="N1327" s="1" t="s">
        <v>41</v>
      </c>
      <c r="O1327" s="1" t="s">
        <v>42</v>
      </c>
      <c r="P1327" s="1"/>
      <c r="Q1327" s="1"/>
      <c r="R1327" s="1" t="s">
        <v>43</v>
      </c>
      <c r="S1327" s="33" t="s">
        <v>247</v>
      </c>
      <c r="T1327" s="47" t="s">
        <v>25</v>
      </c>
      <c r="U1327" s="47" t="s">
        <v>25</v>
      </c>
      <c r="V1327" s="47" t="s">
        <v>25</v>
      </c>
      <c r="W1327" s="47" t="s">
        <v>25</v>
      </c>
      <c r="X1327" s="47" t="s">
        <v>25</v>
      </c>
      <c r="Y1327" s="47" t="s">
        <v>25</v>
      </c>
      <c r="Z1327" s="47" t="s">
        <v>25</v>
      </c>
      <c r="AA1327" s="47" t="s">
        <v>25</v>
      </c>
      <c r="AB1327" s="47" t="s">
        <v>965</v>
      </c>
      <c r="AC1327" s="47" t="s">
        <v>20</v>
      </c>
      <c r="AD1327" s="47" t="s">
        <v>965</v>
      </c>
      <c r="AE1327" s="47" t="s">
        <v>965</v>
      </c>
      <c r="AF1327" s="47" t="s">
        <v>965</v>
      </c>
      <c r="AG1327" s="47" t="s">
        <v>965</v>
      </c>
      <c r="AH1327" s="47" t="s">
        <v>965</v>
      </c>
      <c r="AI1327" s="47" t="s">
        <v>20</v>
      </c>
      <c r="AJ1327" s="47" t="s">
        <v>20</v>
      </c>
      <c r="AK1327" s="47" t="s">
        <v>965</v>
      </c>
      <c r="AL1327" s="47" t="s">
        <v>965</v>
      </c>
      <c r="AM1327" s="47" t="s">
        <v>965</v>
      </c>
      <c r="AN1327" s="47" t="s">
        <v>965</v>
      </c>
      <c r="AO1327" s="47" t="s">
        <v>965</v>
      </c>
      <c r="AP1327" s="47" t="s">
        <v>20</v>
      </c>
      <c r="AQ1327" s="47" t="s">
        <v>20</v>
      </c>
      <c r="AR1327" s="47" t="s">
        <v>20</v>
      </c>
      <c r="AS1327" s="47" t="s">
        <v>965</v>
      </c>
      <c r="AT1327" s="47" t="s">
        <v>965</v>
      </c>
      <c r="AU1327" s="47" t="s">
        <v>965</v>
      </c>
      <c r="AV1327" s="47" t="s">
        <v>965</v>
      </c>
      <c r="AW1327" s="47" t="s">
        <v>20</v>
      </c>
      <c r="AX1327" s="47" t="s">
        <v>20</v>
      </c>
      <c r="AY1327" s="42">
        <f>COUNTIFS($T1327:$AX1327,"P")</f>
        <v>15</v>
      </c>
      <c r="AZ1327" s="42">
        <f>COUNTIFS($T1327:$AX1327,"HD")/2</f>
        <v>0</v>
      </c>
      <c r="BA1327" s="42">
        <f>COUNTIFS($T1327:$AX1327,"DO")</f>
        <v>8</v>
      </c>
      <c r="BB1327" s="1">
        <f>COUNTIFS($T1327:$AX1327,"UPL")</f>
        <v>0</v>
      </c>
      <c r="BC1327" s="42">
        <f>COUNTIFS($T1327:$AX1327,"LWP")</f>
        <v>0</v>
      </c>
      <c r="BD1327" s="42">
        <f>SUM(COUNTIFS($T1327:$AX1327,{"PAT","MAT"}))</f>
        <v>0</v>
      </c>
      <c r="BE1327" s="42">
        <f>COUNTIFS($T1327:$AX1327,"HO")</f>
        <v>0</v>
      </c>
      <c r="BF1327" s="42">
        <f>COUNTIFS($T1327:$AX1327,"NA")</f>
        <v>8</v>
      </c>
      <c r="BG1327" s="42">
        <f>COUNTIFS($T1327:$AX1327,"PL")</f>
        <v>0</v>
      </c>
      <c r="BH1327" s="42">
        <f>COUNTIFS($T1327:$AX1327,"CL")</f>
        <v>0</v>
      </c>
      <c r="BI1327" s="42">
        <f>COUNTIFS($T1327:$AX1327,"BL")</f>
        <v>0</v>
      </c>
      <c r="BJ1327" s="42">
        <f>COUNTIFS($T1327:$AX1327,"CO")</f>
        <v>0</v>
      </c>
      <c r="BK1327" s="42">
        <f t="shared" si="123"/>
        <v>0</v>
      </c>
      <c r="BL1327" s="42">
        <f t="shared" si="124"/>
        <v>0</v>
      </c>
      <c r="BM1327" s="42">
        <f t="shared" si="125"/>
        <v>1</v>
      </c>
      <c r="BN1327" s="42">
        <f>SUM(AY1327:BJ1327)+SUM(COUNTIFS(Q1327:AX1327,{"TERM","RESIGNED"}))</f>
        <v>31</v>
      </c>
      <c r="BO1327" s="1" t="s">
        <v>45</v>
      </c>
      <c r="BP1327" s="42" t="s">
        <v>1018</v>
      </c>
      <c r="BQ1327" s="34"/>
    </row>
    <row r="1328" spans="1:69" x14ac:dyDescent="0.25">
      <c r="A1328" s="32">
        <f t="shared" si="126"/>
        <v>1326</v>
      </c>
      <c r="B1328" s="1" t="s">
        <v>172</v>
      </c>
      <c r="C1328" s="1">
        <v>106210</v>
      </c>
      <c r="D1328" s="1">
        <v>106210</v>
      </c>
      <c r="E1328" s="1" t="s">
        <v>946</v>
      </c>
      <c r="F1328" s="34" t="s">
        <v>1656</v>
      </c>
      <c r="G1328" s="34" t="s">
        <v>162</v>
      </c>
      <c r="H1328" s="30">
        <v>45269</v>
      </c>
      <c r="I1328" s="30" t="s">
        <v>39</v>
      </c>
      <c r="J1328" s="30" t="s">
        <v>39</v>
      </c>
      <c r="K1328" s="42">
        <f t="shared" ca="1" si="127"/>
        <v>33</v>
      </c>
      <c r="L1328" s="44" t="str">
        <f t="shared" si="128"/>
        <v>Non Billable</v>
      </c>
      <c r="M1328" s="34" t="s">
        <v>128</v>
      </c>
      <c r="N1328" s="1" t="s">
        <v>41</v>
      </c>
      <c r="O1328" s="1" t="s">
        <v>42</v>
      </c>
      <c r="P1328" s="1"/>
      <c r="Q1328" s="1"/>
      <c r="R1328" s="1" t="s">
        <v>43</v>
      </c>
      <c r="S1328" s="33" t="s">
        <v>1660</v>
      </c>
      <c r="T1328" s="47" t="s">
        <v>25</v>
      </c>
      <c r="U1328" s="47" t="s">
        <v>25</v>
      </c>
      <c r="V1328" s="47" t="s">
        <v>25</v>
      </c>
      <c r="W1328" s="47" t="s">
        <v>25</v>
      </c>
      <c r="X1328" s="47" t="s">
        <v>25</v>
      </c>
      <c r="Y1328" s="47" t="s">
        <v>25</v>
      </c>
      <c r="Z1328" s="47" t="s">
        <v>25</v>
      </c>
      <c r="AA1328" s="47" t="s">
        <v>25</v>
      </c>
      <c r="AB1328" s="47" t="s">
        <v>965</v>
      </c>
      <c r="AC1328" s="47" t="s">
        <v>20</v>
      </c>
      <c r="AD1328" s="47" t="s">
        <v>965</v>
      </c>
      <c r="AE1328" s="47" t="s">
        <v>965</v>
      </c>
      <c r="AF1328" s="47" t="s">
        <v>965</v>
      </c>
      <c r="AG1328" s="47" t="s">
        <v>965</v>
      </c>
      <c r="AH1328" s="47" t="s">
        <v>965</v>
      </c>
      <c r="AI1328" s="47" t="s">
        <v>20</v>
      </c>
      <c r="AJ1328" s="47" t="s">
        <v>20</v>
      </c>
      <c r="AK1328" s="47" t="s">
        <v>965</v>
      </c>
      <c r="AL1328" s="47" t="s">
        <v>965</v>
      </c>
      <c r="AM1328" s="47" t="s">
        <v>965</v>
      </c>
      <c r="AN1328" s="47" t="s">
        <v>965</v>
      </c>
      <c r="AO1328" s="47" t="s">
        <v>965</v>
      </c>
      <c r="AP1328" s="47" t="s">
        <v>20</v>
      </c>
      <c r="AQ1328" s="47" t="s">
        <v>20</v>
      </c>
      <c r="AR1328" s="47" t="s">
        <v>20</v>
      </c>
      <c r="AS1328" s="47" t="s">
        <v>965</v>
      </c>
      <c r="AT1328" s="47" t="s">
        <v>965</v>
      </c>
      <c r="AU1328" s="47" t="s">
        <v>965</v>
      </c>
      <c r="AV1328" s="47" t="s">
        <v>22</v>
      </c>
      <c r="AW1328" s="47" t="s">
        <v>20</v>
      </c>
      <c r="AX1328" s="47" t="s">
        <v>20</v>
      </c>
      <c r="AY1328" s="42">
        <f>COUNTIFS($T1328:$AX1328,"P")</f>
        <v>14</v>
      </c>
      <c r="AZ1328" s="42">
        <f>COUNTIFS($T1328:$AX1328,"HD")/2</f>
        <v>0</v>
      </c>
      <c r="BA1328" s="42">
        <f>COUNTIFS($T1328:$AX1328,"DO")</f>
        <v>8</v>
      </c>
      <c r="BB1328" s="1">
        <f>COUNTIFS($T1328:$AX1328,"UPL")</f>
        <v>0</v>
      </c>
      <c r="BC1328" s="42">
        <f>COUNTIFS($T1328:$AX1328,"LWP")</f>
        <v>1</v>
      </c>
      <c r="BD1328" s="42">
        <f>SUM(COUNTIFS($T1328:$AX1328,{"PAT","MAT"}))</f>
        <v>0</v>
      </c>
      <c r="BE1328" s="42">
        <f>COUNTIFS($T1328:$AX1328,"HO")</f>
        <v>0</v>
      </c>
      <c r="BF1328" s="42">
        <f>COUNTIFS($T1328:$AX1328,"NA")</f>
        <v>8</v>
      </c>
      <c r="BG1328" s="42">
        <f>COUNTIFS($T1328:$AX1328,"PL")</f>
        <v>0</v>
      </c>
      <c r="BH1328" s="42">
        <f>COUNTIFS($T1328:$AX1328,"CL")</f>
        <v>0</v>
      </c>
      <c r="BI1328" s="42">
        <f>COUNTIFS($T1328:$AX1328,"BL")</f>
        <v>0</v>
      </c>
      <c r="BJ1328" s="42">
        <f>COUNTIFS($T1328:$AX1328,"CO")</f>
        <v>0</v>
      </c>
      <c r="BK1328" s="42">
        <f t="shared" si="123"/>
        <v>0</v>
      </c>
      <c r="BL1328" s="42">
        <f t="shared" si="124"/>
        <v>0</v>
      </c>
      <c r="BM1328" s="42">
        <f t="shared" si="125"/>
        <v>1</v>
      </c>
      <c r="BN1328" s="42">
        <f>SUM(AY1328:BJ1328)+SUM(COUNTIFS(Q1328:AX1328,{"TERM","RESIGNED"}))</f>
        <v>31</v>
      </c>
      <c r="BO1328" s="1" t="s">
        <v>45</v>
      </c>
      <c r="BP1328" s="42" t="s">
        <v>1021</v>
      </c>
      <c r="BQ1328" s="34"/>
    </row>
    <row r="1329" spans="1:69" x14ac:dyDescent="0.25">
      <c r="A1329" s="32">
        <f t="shared" si="126"/>
        <v>1327</v>
      </c>
      <c r="B1329" s="1" t="s">
        <v>172</v>
      </c>
      <c r="C1329" s="1">
        <v>106211</v>
      </c>
      <c r="D1329" s="1">
        <v>106211</v>
      </c>
      <c r="E1329" s="1" t="s">
        <v>946</v>
      </c>
      <c r="F1329" s="34" t="s">
        <v>1662</v>
      </c>
      <c r="G1329" s="34" t="s">
        <v>80</v>
      </c>
      <c r="H1329" s="30">
        <v>45273</v>
      </c>
      <c r="I1329" s="30" t="s">
        <v>39</v>
      </c>
      <c r="J1329" s="30" t="s">
        <v>39</v>
      </c>
      <c r="K1329" s="42">
        <f t="shared" ca="1" si="127"/>
        <v>29</v>
      </c>
      <c r="L1329" s="44" t="str">
        <f t="shared" si="128"/>
        <v>Non Billable</v>
      </c>
      <c r="M1329" s="34" t="s">
        <v>56</v>
      </c>
      <c r="N1329" s="1" t="s">
        <v>41</v>
      </c>
      <c r="O1329" s="1" t="s">
        <v>42</v>
      </c>
      <c r="P1329" s="1"/>
      <c r="Q1329" s="1"/>
      <c r="R1329" s="1" t="s">
        <v>43</v>
      </c>
      <c r="S1329" s="33" t="s">
        <v>103</v>
      </c>
      <c r="T1329" s="47" t="s">
        <v>25</v>
      </c>
      <c r="U1329" s="47" t="s">
        <v>25</v>
      </c>
      <c r="V1329" s="47" t="s">
        <v>25</v>
      </c>
      <c r="W1329" s="47" t="s">
        <v>25</v>
      </c>
      <c r="X1329" s="47" t="s">
        <v>25</v>
      </c>
      <c r="Y1329" s="47" t="s">
        <v>25</v>
      </c>
      <c r="Z1329" s="47" t="s">
        <v>25</v>
      </c>
      <c r="AA1329" s="47" t="s">
        <v>25</v>
      </c>
      <c r="AB1329" s="47" t="s">
        <v>25</v>
      </c>
      <c r="AC1329" s="47" t="s">
        <v>25</v>
      </c>
      <c r="AD1329" s="47" t="s">
        <v>25</v>
      </c>
      <c r="AE1329" s="47" t="s">
        <v>25</v>
      </c>
      <c r="AF1329" s="47" t="s">
        <v>965</v>
      </c>
      <c r="AG1329" s="47" t="s">
        <v>965</v>
      </c>
      <c r="AH1329" s="47" t="s">
        <v>965</v>
      </c>
      <c r="AI1329" s="47" t="s">
        <v>20</v>
      </c>
      <c r="AJ1329" s="47" t="s">
        <v>20</v>
      </c>
      <c r="AK1329" s="47" t="s">
        <v>965</v>
      </c>
      <c r="AL1329" s="47" t="s">
        <v>965</v>
      </c>
      <c r="AM1329" s="47" t="s">
        <v>965</v>
      </c>
      <c r="AN1329" s="47" t="s">
        <v>965</v>
      </c>
      <c r="AO1329" s="47" t="s">
        <v>965</v>
      </c>
      <c r="AP1329" s="47" t="s">
        <v>20</v>
      </c>
      <c r="AQ1329" s="47" t="s">
        <v>20</v>
      </c>
      <c r="AR1329" s="47" t="s">
        <v>20</v>
      </c>
      <c r="AS1329" s="47" t="s">
        <v>965</v>
      </c>
      <c r="AT1329" s="47" t="s">
        <v>965</v>
      </c>
      <c r="AU1329" s="47" t="s">
        <v>965</v>
      </c>
      <c r="AV1329" s="47" t="s">
        <v>965</v>
      </c>
      <c r="AW1329" s="47" t="s">
        <v>20</v>
      </c>
      <c r="AX1329" s="47" t="s">
        <v>20</v>
      </c>
      <c r="AY1329" s="42">
        <f>COUNTIFS($T1329:$AX1329,"P")</f>
        <v>12</v>
      </c>
      <c r="AZ1329" s="42">
        <f>COUNTIFS($T1329:$AX1329,"HD")/2</f>
        <v>0</v>
      </c>
      <c r="BA1329" s="42">
        <f>COUNTIFS($T1329:$AX1329,"DO")</f>
        <v>7</v>
      </c>
      <c r="BB1329" s="1">
        <f>COUNTIFS($T1329:$AX1329,"UPL")</f>
        <v>0</v>
      </c>
      <c r="BC1329" s="42">
        <f>COUNTIFS($T1329:$AX1329,"LWP")</f>
        <v>0</v>
      </c>
      <c r="BD1329" s="42">
        <f>SUM(COUNTIFS($T1329:$AX1329,{"PAT","MAT"}))</f>
        <v>0</v>
      </c>
      <c r="BE1329" s="42">
        <f>COUNTIFS($T1329:$AX1329,"HO")</f>
        <v>0</v>
      </c>
      <c r="BF1329" s="42">
        <f>COUNTIFS($T1329:$AX1329,"NA")</f>
        <v>12</v>
      </c>
      <c r="BG1329" s="42">
        <f>COUNTIFS($T1329:$AX1329,"PL")</f>
        <v>0</v>
      </c>
      <c r="BH1329" s="42">
        <f>COUNTIFS($T1329:$AX1329,"CL")</f>
        <v>0</v>
      </c>
      <c r="BI1329" s="42">
        <f>COUNTIFS($T1329:$AX1329,"BL")</f>
        <v>0</v>
      </c>
      <c r="BJ1329" s="42">
        <f>COUNTIFS($T1329:$AX1329,"CO")</f>
        <v>0</v>
      </c>
      <c r="BK1329" s="42">
        <f t="shared" si="123"/>
        <v>0</v>
      </c>
      <c r="BL1329" s="42">
        <f t="shared" si="124"/>
        <v>0</v>
      </c>
      <c r="BM1329" s="42">
        <f t="shared" si="125"/>
        <v>0</v>
      </c>
      <c r="BN1329" s="42">
        <f>SUM(AY1329:BJ1329)+SUM(COUNTIFS(Q1329:AX1329,{"TERM","RESIGNED"}))</f>
        <v>31</v>
      </c>
      <c r="BO1329" s="1" t="s">
        <v>45</v>
      </c>
      <c r="BP1329" s="42" t="s">
        <v>1221</v>
      </c>
      <c r="BQ1329" s="34"/>
    </row>
    <row r="1330" spans="1:69" x14ac:dyDescent="0.25">
      <c r="A1330" s="32">
        <f t="shared" si="126"/>
        <v>1328</v>
      </c>
      <c r="B1330" s="1" t="s">
        <v>172</v>
      </c>
      <c r="C1330" s="1">
        <v>106214</v>
      </c>
      <c r="D1330" s="1">
        <v>106214</v>
      </c>
      <c r="E1330" s="1" t="s">
        <v>946</v>
      </c>
      <c r="F1330" s="34" t="s">
        <v>1664</v>
      </c>
      <c r="G1330" s="34" t="s">
        <v>123</v>
      </c>
      <c r="H1330" s="30">
        <v>45273</v>
      </c>
      <c r="I1330" s="30" t="s">
        <v>39</v>
      </c>
      <c r="J1330" s="30" t="s">
        <v>39</v>
      </c>
      <c r="K1330" s="42">
        <f t="shared" ca="1" si="127"/>
        <v>29</v>
      </c>
      <c r="L1330" s="44" t="str">
        <f t="shared" si="128"/>
        <v>Billable</v>
      </c>
      <c r="M1330" s="34" t="s">
        <v>827</v>
      </c>
      <c r="N1330" s="1" t="s">
        <v>41</v>
      </c>
      <c r="O1330" s="1" t="s">
        <v>42</v>
      </c>
      <c r="P1330" s="1"/>
      <c r="Q1330" s="1"/>
      <c r="R1330" s="1" t="s">
        <v>43</v>
      </c>
      <c r="S1330" s="33" t="s">
        <v>246</v>
      </c>
      <c r="T1330" s="47" t="s">
        <v>25</v>
      </c>
      <c r="U1330" s="47" t="s">
        <v>25</v>
      </c>
      <c r="V1330" s="47" t="s">
        <v>25</v>
      </c>
      <c r="W1330" s="47" t="s">
        <v>25</v>
      </c>
      <c r="X1330" s="47" t="s">
        <v>25</v>
      </c>
      <c r="Y1330" s="47" t="s">
        <v>25</v>
      </c>
      <c r="Z1330" s="47" t="s">
        <v>25</v>
      </c>
      <c r="AA1330" s="47" t="s">
        <v>25</v>
      </c>
      <c r="AB1330" s="47" t="s">
        <v>25</v>
      </c>
      <c r="AC1330" s="47" t="s">
        <v>25</v>
      </c>
      <c r="AD1330" s="47" t="s">
        <v>25</v>
      </c>
      <c r="AE1330" s="47" t="s">
        <v>25</v>
      </c>
      <c r="AF1330" s="47" t="s">
        <v>965</v>
      </c>
      <c r="AG1330" s="47" t="s">
        <v>965</v>
      </c>
      <c r="AH1330" s="47" t="s">
        <v>965</v>
      </c>
      <c r="AI1330" s="47" t="s">
        <v>20</v>
      </c>
      <c r="AJ1330" s="47" t="s">
        <v>20</v>
      </c>
      <c r="AK1330" s="47" t="s">
        <v>965</v>
      </c>
      <c r="AL1330" s="47" t="s">
        <v>965</v>
      </c>
      <c r="AM1330" s="47" t="s">
        <v>965</v>
      </c>
      <c r="AN1330" s="47" t="s">
        <v>965</v>
      </c>
      <c r="AO1330" s="47" t="s">
        <v>965</v>
      </c>
      <c r="AP1330" s="47" t="s">
        <v>20</v>
      </c>
      <c r="AQ1330" s="47" t="s">
        <v>20</v>
      </c>
      <c r="AR1330" s="47" t="s">
        <v>20</v>
      </c>
      <c r="AS1330" s="47" t="s">
        <v>965</v>
      </c>
      <c r="AT1330" s="47" t="s">
        <v>965</v>
      </c>
      <c r="AU1330" s="47" t="s">
        <v>965</v>
      </c>
      <c r="AV1330" s="47" t="s">
        <v>965</v>
      </c>
      <c r="AW1330" s="47" t="s">
        <v>20</v>
      </c>
      <c r="AX1330" s="47" t="s">
        <v>20</v>
      </c>
      <c r="AY1330" s="42">
        <f>COUNTIFS($T1330:$AX1330,"P")</f>
        <v>12</v>
      </c>
      <c r="AZ1330" s="42">
        <f>COUNTIFS($T1330:$AX1330,"HD")/2</f>
        <v>0</v>
      </c>
      <c r="BA1330" s="42">
        <f>COUNTIFS($T1330:$AX1330,"DO")</f>
        <v>7</v>
      </c>
      <c r="BB1330" s="1">
        <f>COUNTIFS($T1330:$AX1330,"UPL")</f>
        <v>0</v>
      </c>
      <c r="BC1330" s="42">
        <f>COUNTIFS($T1330:$AX1330,"LWP")</f>
        <v>0</v>
      </c>
      <c r="BD1330" s="42">
        <f>SUM(COUNTIFS($T1330:$AX1330,{"PAT","MAT"}))</f>
        <v>0</v>
      </c>
      <c r="BE1330" s="42">
        <f>COUNTIFS($T1330:$AX1330,"HO")</f>
        <v>0</v>
      </c>
      <c r="BF1330" s="42">
        <f>COUNTIFS($T1330:$AX1330,"NA")</f>
        <v>12</v>
      </c>
      <c r="BG1330" s="42">
        <f>COUNTIFS($T1330:$AX1330,"PL")</f>
        <v>0</v>
      </c>
      <c r="BH1330" s="42">
        <f>COUNTIFS($T1330:$AX1330,"CL")</f>
        <v>0</v>
      </c>
      <c r="BI1330" s="42">
        <f>COUNTIFS($T1330:$AX1330,"BL")</f>
        <v>0</v>
      </c>
      <c r="BJ1330" s="42">
        <f>COUNTIFS($T1330:$AX1330,"CO")</f>
        <v>0</v>
      </c>
      <c r="BK1330" s="42">
        <f t="shared" si="123"/>
        <v>0</v>
      </c>
      <c r="BL1330" s="42">
        <f t="shared" si="124"/>
        <v>0</v>
      </c>
      <c r="BM1330" s="42">
        <f t="shared" si="125"/>
        <v>0</v>
      </c>
      <c r="BN1330" s="42">
        <f>SUM(AY1330:BJ1330)+SUM(COUNTIFS(Q1330:AX1330,{"TERM","RESIGNED"}))</f>
        <v>31</v>
      </c>
      <c r="BO1330" s="1" t="s">
        <v>45</v>
      </c>
      <c r="BP1330" s="42" t="s">
        <v>1018</v>
      </c>
      <c r="BQ1330" s="34"/>
    </row>
    <row r="1331" spans="1:69" x14ac:dyDescent="0.25">
      <c r="A1331" s="32">
        <f t="shared" si="126"/>
        <v>1329</v>
      </c>
      <c r="B1331" s="1" t="s">
        <v>172</v>
      </c>
      <c r="C1331" s="1">
        <v>106215</v>
      </c>
      <c r="D1331" s="1">
        <v>106215</v>
      </c>
      <c r="E1331" s="1" t="s">
        <v>946</v>
      </c>
      <c r="F1331" s="34" t="s">
        <v>1665</v>
      </c>
      <c r="G1331" s="34" t="s">
        <v>123</v>
      </c>
      <c r="H1331" s="30">
        <v>45273</v>
      </c>
      <c r="I1331" s="30" t="s">
        <v>39</v>
      </c>
      <c r="J1331" s="30" t="s">
        <v>39</v>
      </c>
      <c r="K1331" s="42">
        <f t="shared" ca="1" si="127"/>
        <v>29</v>
      </c>
      <c r="L1331" s="44" t="str">
        <f t="shared" si="128"/>
        <v>Billable</v>
      </c>
      <c r="M1331" s="34" t="s">
        <v>827</v>
      </c>
      <c r="N1331" s="1" t="s">
        <v>41</v>
      </c>
      <c r="O1331" s="1" t="s">
        <v>42</v>
      </c>
      <c r="P1331" s="1"/>
      <c r="Q1331" s="1"/>
      <c r="R1331" s="1" t="s">
        <v>43</v>
      </c>
      <c r="S1331" s="33" t="s">
        <v>246</v>
      </c>
      <c r="T1331" s="47" t="s">
        <v>25</v>
      </c>
      <c r="U1331" s="47" t="s">
        <v>25</v>
      </c>
      <c r="V1331" s="47" t="s">
        <v>25</v>
      </c>
      <c r="W1331" s="47" t="s">
        <v>25</v>
      </c>
      <c r="X1331" s="47" t="s">
        <v>25</v>
      </c>
      <c r="Y1331" s="47" t="s">
        <v>25</v>
      </c>
      <c r="Z1331" s="47" t="s">
        <v>25</v>
      </c>
      <c r="AA1331" s="47" t="s">
        <v>25</v>
      </c>
      <c r="AB1331" s="47" t="s">
        <v>25</v>
      </c>
      <c r="AC1331" s="47" t="s">
        <v>25</v>
      </c>
      <c r="AD1331" s="47" t="s">
        <v>25</v>
      </c>
      <c r="AE1331" s="47" t="s">
        <v>25</v>
      </c>
      <c r="AF1331" s="47" t="s">
        <v>965</v>
      </c>
      <c r="AG1331" s="47" t="s">
        <v>965</v>
      </c>
      <c r="AH1331" s="47" t="s">
        <v>965</v>
      </c>
      <c r="AI1331" s="47" t="s">
        <v>20</v>
      </c>
      <c r="AJ1331" s="47" t="s">
        <v>20</v>
      </c>
      <c r="AK1331" s="47" t="s">
        <v>965</v>
      </c>
      <c r="AL1331" s="47" t="s">
        <v>965</v>
      </c>
      <c r="AM1331" s="47" t="s">
        <v>965</v>
      </c>
      <c r="AN1331" s="47" t="s">
        <v>965</v>
      </c>
      <c r="AO1331" s="47" t="s">
        <v>965</v>
      </c>
      <c r="AP1331" s="47" t="s">
        <v>20</v>
      </c>
      <c r="AQ1331" s="47" t="s">
        <v>20</v>
      </c>
      <c r="AR1331" s="47" t="s">
        <v>20</v>
      </c>
      <c r="AS1331" s="47" t="s">
        <v>965</v>
      </c>
      <c r="AT1331" s="47" t="s">
        <v>965</v>
      </c>
      <c r="AU1331" s="47" t="s">
        <v>965</v>
      </c>
      <c r="AV1331" s="47" t="s">
        <v>965</v>
      </c>
      <c r="AW1331" s="47" t="s">
        <v>20</v>
      </c>
      <c r="AX1331" s="47" t="s">
        <v>20</v>
      </c>
      <c r="AY1331" s="42">
        <f>COUNTIFS($T1331:$AX1331,"P")</f>
        <v>12</v>
      </c>
      <c r="AZ1331" s="42">
        <f>COUNTIFS($T1331:$AX1331,"HD")/2</f>
        <v>0</v>
      </c>
      <c r="BA1331" s="42">
        <f>COUNTIFS($T1331:$AX1331,"DO")</f>
        <v>7</v>
      </c>
      <c r="BB1331" s="1">
        <f>COUNTIFS($T1331:$AX1331,"UPL")</f>
        <v>0</v>
      </c>
      <c r="BC1331" s="42">
        <f>COUNTIFS($T1331:$AX1331,"LWP")</f>
        <v>0</v>
      </c>
      <c r="BD1331" s="42">
        <f>SUM(COUNTIFS($T1331:$AX1331,{"PAT","MAT"}))</f>
        <v>0</v>
      </c>
      <c r="BE1331" s="42">
        <f>COUNTIFS($T1331:$AX1331,"HO")</f>
        <v>0</v>
      </c>
      <c r="BF1331" s="42">
        <f>COUNTIFS($T1331:$AX1331,"NA")</f>
        <v>12</v>
      </c>
      <c r="BG1331" s="42">
        <f>COUNTIFS($T1331:$AX1331,"PL")</f>
        <v>0</v>
      </c>
      <c r="BH1331" s="42">
        <f>COUNTIFS($T1331:$AX1331,"CL")</f>
        <v>0</v>
      </c>
      <c r="BI1331" s="42">
        <f>COUNTIFS($T1331:$AX1331,"BL")</f>
        <v>0</v>
      </c>
      <c r="BJ1331" s="42">
        <f>COUNTIFS($T1331:$AX1331,"CO")</f>
        <v>0</v>
      </c>
      <c r="BK1331" s="42">
        <f t="shared" si="123"/>
        <v>0</v>
      </c>
      <c r="BL1331" s="42">
        <f t="shared" si="124"/>
        <v>0</v>
      </c>
      <c r="BM1331" s="42">
        <f t="shared" si="125"/>
        <v>0</v>
      </c>
      <c r="BN1331" s="42">
        <f>SUM(AY1331:BJ1331)+SUM(COUNTIFS(Q1331:AX1331,{"TERM","RESIGNED"}))</f>
        <v>31</v>
      </c>
      <c r="BO1331" s="1" t="s">
        <v>45</v>
      </c>
      <c r="BP1331" s="42" t="s">
        <v>1018</v>
      </c>
      <c r="BQ1331" s="34"/>
    </row>
    <row r="1332" spans="1:69" x14ac:dyDescent="0.25">
      <c r="A1332" s="32">
        <f t="shared" si="126"/>
        <v>1330</v>
      </c>
      <c r="B1332" s="1" t="s">
        <v>172</v>
      </c>
      <c r="C1332" s="1">
        <v>106218</v>
      </c>
      <c r="D1332" s="1">
        <v>106218</v>
      </c>
      <c r="E1332" s="1" t="s">
        <v>946</v>
      </c>
      <c r="F1332" s="34" t="s">
        <v>1699</v>
      </c>
      <c r="G1332" s="34" t="s">
        <v>123</v>
      </c>
      <c r="H1332" s="30">
        <v>45273</v>
      </c>
      <c r="I1332" s="30" t="s">
        <v>39</v>
      </c>
      <c r="J1332" s="30" t="s">
        <v>39</v>
      </c>
      <c r="K1332" s="42">
        <f t="shared" ca="1" si="127"/>
        <v>29</v>
      </c>
      <c r="L1332" s="44" t="str">
        <f t="shared" si="128"/>
        <v>Billable</v>
      </c>
      <c r="M1332" s="34" t="s">
        <v>827</v>
      </c>
      <c r="N1332" s="1" t="s">
        <v>41</v>
      </c>
      <c r="O1332" s="1" t="s">
        <v>42</v>
      </c>
      <c r="P1332" s="1"/>
      <c r="Q1332" s="1"/>
      <c r="R1332" s="1" t="s">
        <v>43</v>
      </c>
      <c r="S1332" s="33" t="s">
        <v>246</v>
      </c>
      <c r="T1332" s="47" t="s">
        <v>25</v>
      </c>
      <c r="U1332" s="47" t="s">
        <v>25</v>
      </c>
      <c r="V1332" s="47" t="s">
        <v>25</v>
      </c>
      <c r="W1332" s="47" t="s">
        <v>25</v>
      </c>
      <c r="X1332" s="47" t="s">
        <v>25</v>
      </c>
      <c r="Y1332" s="47" t="s">
        <v>25</v>
      </c>
      <c r="Z1332" s="47" t="s">
        <v>25</v>
      </c>
      <c r="AA1332" s="47" t="s">
        <v>25</v>
      </c>
      <c r="AB1332" s="47" t="s">
        <v>25</v>
      </c>
      <c r="AC1332" s="47" t="s">
        <v>25</v>
      </c>
      <c r="AD1332" s="47" t="s">
        <v>25</v>
      </c>
      <c r="AE1332" s="47" t="s">
        <v>25</v>
      </c>
      <c r="AF1332" s="47" t="s">
        <v>965</v>
      </c>
      <c r="AG1332" s="47" t="s">
        <v>965</v>
      </c>
      <c r="AH1332" s="47" t="s">
        <v>965</v>
      </c>
      <c r="AI1332" s="47" t="s">
        <v>20</v>
      </c>
      <c r="AJ1332" s="47" t="s">
        <v>20</v>
      </c>
      <c r="AK1332" s="47" t="s">
        <v>965</v>
      </c>
      <c r="AL1332" s="47" t="s">
        <v>965</v>
      </c>
      <c r="AM1332" s="47" t="s">
        <v>965</v>
      </c>
      <c r="AN1332" s="47" t="s">
        <v>965</v>
      </c>
      <c r="AO1332" s="47" t="s">
        <v>965</v>
      </c>
      <c r="AP1332" s="47" t="s">
        <v>20</v>
      </c>
      <c r="AQ1332" s="47" t="s">
        <v>20</v>
      </c>
      <c r="AR1332" s="47" t="s">
        <v>20</v>
      </c>
      <c r="AS1332" s="47" t="s">
        <v>965</v>
      </c>
      <c r="AT1332" s="47" t="s">
        <v>965</v>
      </c>
      <c r="AU1332" s="47" t="s">
        <v>965</v>
      </c>
      <c r="AV1332" s="47" t="s">
        <v>965</v>
      </c>
      <c r="AW1332" s="47" t="s">
        <v>20</v>
      </c>
      <c r="AX1332" s="47" t="s">
        <v>20</v>
      </c>
      <c r="AY1332" s="42">
        <f>COUNTIFS($T1332:$AX1332,"P")</f>
        <v>12</v>
      </c>
      <c r="AZ1332" s="42">
        <f>COUNTIFS($T1332:$AX1332,"HD")/2</f>
        <v>0</v>
      </c>
      <c r="BA1332" s="42">
        <f>COUNTIFS($T1332:$AX1332,"DO")</f>
        <v>7</v>
      </c>
      <c r="BB1332" s="1">
        <f>COUNTIFS($T1332:$AX1332,"UPL")</f>
        <v>0</v>
      </c>
      <c r="BC1332" s="42">
        <f>COUNTIFS($T1332:$AX1332,"LWP")</f>
        <v>0</v>
      </c>
      <c r="BD1332" s="42">
        <f>SUM(COUNTIFS($T1332:$AX1332,{"PAT","MAT"}))</f>
        <v>0</v>
      </c>
      <c r="BE1332" s="42">
        <f>COUNTIFS($T1332:$AX1332,"HO")</f>
        <v>0</v>
      </c>
      <c r="BF1332" s="42">
        <f>COUNTIFS($T1332:$AX1332,"NA")</f>
        <v>12</v>
      </c>
      <c r="BG1332" s="42">
        <f>COUNTIFS($T1332:$AX1332,"PL")</f>
        <v>0</v>
      </c>
      <c r="BH1332" s="42">
        <f>COUNTIFS($T1332:$AX1332,"CL")</f>
        <v>0</v>
      </c>
      <c r="BI1332" s="42">
        <f>COUNTIFS($T1332:$AX1332,"BL")</f>
        <v>0</v>
      </c>
      <c r="BJ1332" s="42">
        <f>COUNTIFS($T1332:$AX1332,"CO")</f>
        <v>0</v>
      </c>
      <c r="BK1332" s="42">
        <f t="shared" si="123"/>
        <v>0</v>
      </c>
      <c r="BL1332" s="42">
        <f t="shared" si="124"/>
        <v>0</v>
      </c>
      <c r="BM1332" s="42">
        <f t="shared" si="125"/>
        <v>0</v>
      </c>
      <c r="BN1332" s="42">
        <f>SUM(AY1332:BJ1332)+SUM(COUNTIFS(Q1332:AX1332,{"TERM","RESIGNED"}))</f>
        <v>31</v>
      </c>
      <c r="BO1332" s="1" t="s">
        <v>45</v>
      </c>
      <c r="BP1332" s="42" t="s">
        <v>1018</v>
      </c>
      <c r="BQ1332" s="34"/>
    </row>
    <row r="1333" spans="1:69" x14ac:dyDescent="0.25">
      <c r="A1333" s="32">
        <f t="shared" si="126"/>
        <v>1331</v>
      </c>
      <c r="B1333" s="1" t="s">
        <v>172</v>
      </c>
      <c r="C1333" s="1">
        <v>106219</v>
      </c>
      <c r="D1333" s="1">
        <v>106219</v>
      </c>
      <c r="E1333" s="1" t="s">
        <v>945</v>
      </c>
      <c r="F1333" s="34" t="s">
        <v>1668</v>
      </c>
      <c r="G1333" s="34" t="s">
        <v>123</v>
      </c>
      <c r="H1333" s="30">
        <v>45273</v>
      </c>
      <c r="I1333" s="30" t="s">
        <v>39</v>
      </c>
      <c r="J1333" s="30" t="s">
        <v>39</v>
      </c>
      <c r="K1333" s="42">
        <f t="shared" ca="1" si="127"/>
        <v>29</v>
      </c>
      <c r="L1333" s="44" t="str">
        <f t="shared" si="128"/>
        <v>Billable</v>
      </c>
      <c r="M1333" s="34" t="s">
        <v>827</v>
      </c>
      <c r="N1333" s="1" t="s">
        <v>41</v>
      </c>
      <c r="O1333" s="1" t="s">
        <v>42</v>
      </c>
      <c r="P1333" s="1"/>
      <c r="Q1333" s="1"/>
      <c r="R1333" s="1" t="s">
        <v>43</v>
      </c>
      <c r="S1333" s="33" t="s">
        <v>228</v>
      </c>
      <c r="T1333" s="47" t="s">
        <v>25</v>
      </c>
      <c r="U1333" s="47" t="s">
        <v>25</v>
      </c>
      <c r="V1333" s="47" t="s">
        <v>25</v>
      </c>
      <c r="W1333" s="47" t="s">
        <v>25</v>
      </c>
      <c r="X1333" s="47" t="s">
        <v>25</v>
      </c>
      <c r="Y1333" s="47" t="s">
        <v>25</v>
      </c>
      <c r="Z1333" s="47" t="s">
        <v>25</v>
      </c>
      <c r="AA1333" s="47" t="s">
        <v>25</v>
      </c>
      <c r="AB1333" s="47" t="s">
        <v>25</v>
      </c>
      <c r="AC1333" s="47" t="s">
        <v>25</v>
      </c>
      <c r="AD1333" s="47" t="s">
        <v>25</v>
      </c>
      <c r="AE1333" s="47" t="s">
        <v>25</v>
      </c>
      <c r="AF1333" s="47" t="s">
        <v>965</v>
      </c>
      <c r="AG1333" s="47" t="s">
        <v>965</v>
      </c>
      <c r="AH1333" s="47" t="s">
        <v>965</v>
      </c>
      <c r="AI1333" s="47" t="s">
        <v>20</v>
      </c>
      <c r="AJ1333" s="47" t="s">
        <v>20</v>
      </c>
      <c r="AK1333" s="47" t="s">
        <v>965</v>
      </c>
      <c r="AL1333" s="47" t="s">
        <v>965</v>
      </c>
      <c r="AM1333" s="47" t="s">
        <v>965</v>
      </c>
      <c r="AN1333" s="47" t="s">
        <v>965</v>
      </c>
      <c r="AO1333" s="47" t="s">
        <v>965</v>
      </c>
      <c r="AP1333" s="47" t="s">
        <v>20</v>
      </c>
      <c r="AQ1333" s="47" t="s">
        <v>20</v>
      </c>
      <c r="AR1333" s="47" t="s">
        <v>20</v>
      </c>
      <c r="AS1333" s="47" t="s">
        <v>965</v>
      </c>
      <c r="AT1333" s="47" t="s">
        <v>965</v>
      </c>
      <c r="AU1333" s="47" t="s">
        <v>965</v>
      </c>
      <c r="AV1333" s="47" t="s">
        <v>965</v>
      </c>
      <c r="AW1333" s="47" t="s">
        <v>20</v>
      </c>
      <c r="AX1333" s="47" t="s">
        <v>20</v>
      </c>
      <c r="AY1333" s="42">
        <f>COUNTIFS($T1333:$AX1333,"P")</f>
        <v>12</v>
      </c>
      <c r="AZ1333" s="42">
        <f>COUNTIFS($T1333:$AX1333,"HD")/2</f>
        <v>0</v>
      </c>
      <c r="BA1333" s="42">
        <f>COUNTIFS($T1333:$AX1333,"DO")</f>
        <v>7</v>
      </c>
      <c r="BB1333" s="1">
        <f>COUNTIFS($T1333:$AX1333,"UPL")</f>
        <v>0</v>
      </c>
      <c r="BC1333" s="42">
        <f>COUNTIFS($T1333:$AX1333,"LWP")</f>
        <v>0</v>
      </c>
      <c r="BD1333" s="42">
        <f>SUM(COUNTIFS($T1333:$AX1333,{"PAT","MAT"}))</f>
        <v>0</v>
      </c>
      <c r="BE1333" s="42">
        <f>COUNTIFS($T1333:$AX1333,"HO")</f>
        <v>0</v>
      </c>
      <c r="BF1333" s="42">
        <f>COUNTIFS($T1333:$AX1333,"NA")</f>
        <v>12</v>
      </c>
      <c r="BG1333" s="42">
        <f>COUNTIFS($T1333:$AX1333,"PL")</f>
        <v>0</v>
      </c>
      <c r="BH1333" s="42">
        <f>COUNTIFS($T1333:$AX1333,"CL")</f>
        <v>0</v>
      </c>
      <c r="BI1333" s="42">
        <f>COUNTIFS($T1333:$AX1333,"BL")</f>
        <v>0</v>
      </c>
      <c r="BJ1333" s="42">
        <f>COUNTIFS($T1333:$AX1333,"CO")</f>
        <v>0</v>
      </c>
      <c r="BK1333" s="42">
        <f t="shared" si="123"/>
        <v>0</v>
      </c>
      <c r="BL1333" s="42">
        <f t="shared" si="124"/>
        <v>0</v>
      </c>
      <c r="BM1333" s="42">
        <f t="shared" si="125"/>
        <v>0</v>
      </c>
      <c r="BN1333" s="42">
        <f>SUM(AY1333:BJ1333)+SUM(COUNTIFS(Q1333:AX1333,{"TERM","RESIGNED"}))</f>
        <v>31</v>
      </c>
      <c r="BO1333" s="1" t="s">
        <v>45</v>
      </c>
      <c r="BP1333" s="42" t="s">
        <v>1018</v>
      </c>
      <c r="BQ1333" s="34"/>
    </row>
    <row r="1334" spans="1:69" x14ac:dyDescent="0.25">
      <c r="A1334" s="32">
        <f t="shared" si="126"/>
        <v>1332</v>
      </c>
      <c r="B1334" s="1" t="s">
        <v>172</v>
      </c>
      <c r="C1334" s="1">
        <v>106221</v>
      </c>
      <c r="D1334" s="1">
        <v>106221</v>
      </c>
      <c r="E1334" s="1" t="s">
        <v>946</v>
      </c>
      <c r="F1334" s="34" t="s">
        <v>1670</v>
      </c>
      <c r="G1334" s="34" t="s">
        <v>123</v>
      </c>
      <c r="H1334" s="30">
        <v>45273</v>
      </c>
      <c r="I1334" s="30" t="s">
        <v>39</v>
      </c>
      <c r="J1334" s="30" t="s">
        <v>39</v>
      </c>
      <c r="K1334" s="42">
        <f t="shared" ca="1" si="127"/>
        <v>29</v>
      </c>
      <c r="L1334" s="44" t="str">
        <f t="shared" si="128"/>
        <v>Billable</v>
      </c>
      <c r="M1334" s="34" t="s">
        <v>827</v>
      </c>
      <c r="N1334" s="1" t="s">
        <v>41</v>
      </c>
      <c r="O1334" s="1" t="s">
        <v>42</v>
      </c>
      <c r="P1334" s="1"/>
      <c r="Q1334" s="1"/>
      <c r="R1334" s="1" t="s">
        <v>43</v>
      </c>
      <c r="S1334" s="33" t="s">
        <v>246</v>
      </c>
      <c r="T1334" s="47" t="s">
        <v>25</v>
      </c>
      <c r="U1334" s="47" t="s">
        <v>25</v>
      </c>
      <c r="V1334" s="47" t="s">
        <v>25</v>
      </c>
      <c r="W1334" s="47" t="s">
        <v>25</v>
      </c>
      <c r="X1334" s="47" t="s">
        <v>25</v>
      </c>
      <c r="Y1334" s="47" t="s">
        <v>25</v>
      </c>
      <c r="Z1334" s="47" t="s">
        <v>25</v>
      </c>
      <c r="AA1334" s="47" t="s">
        <v>25</v>
      </c>
      <c r="AB1334" s="47" t="s">
        <v>25</v>
      </c>
      <c r="AC1334" s="47" t="s">
        <v>25</v>
      </c>
      <c r="AD1334" s="47" t="s">
        <v>25</v>
      </c>
      <c r="AE1334" s="47" t="s">
        <v>25</v>
      </c>
      <c r="AF1334" s="47" t="s">
        <v>965</v>
      </c>
      <c r="AG1334" s="47" t="s">
        <v>965</v>
      </c>
      <c r="AH1334" s="47" t="s">
        <v>965</v>
      </c>
      <c r="AI1334" s="47" t="s">
        <v>20</v>
      </c>
      <c r="AJ1334" s="47" t="s">
        <v>20</v>
      </c>
      <c r="AK1334" s="47" t="s">
        <v>965</v>
      </c>
      <c r="AL1334" s="47" t="s">
        <v>965</v>
      </c>
      <c r="AM1334" s="47" t="s">
        <v>965</v>
      </c>
      <c r="AN1334" s="47" t="s">
        <v>965</v>
      </c>
      <c r="AO1334" s="47" t="s">
        <v>965</v>
      </c>
      <c r="AP1334" s="47" t="s">
        <v>20</v>
      </c>
      <c r="AQ1334" s="47" t="s">
        <v>20</v>
      </c>
      <c r="AR1334" s="47" t="s">
        <v>20</v>
      </c>
      <c r="AS1334" s="47" t="s">
        <v>965</v>
      </c>
      <c r="AT1334" s="47" t="s">
        <v>965</v>
      </c>
      <c r="AU1334" s="47" t="s">
        <v>965</v>
      </c>
      <c r="AV1334" s="47" t="s">
        <v>965</v>
      </c>
      <c r="AW1334" s="47" t="s">
        <v>20</v>
      </c>
      <c r="AX1334" s="47" t="s">
        <v>20</v>
      </c>
      <c r="AY1334" s="42">
        <f>COUNTIFS($T1334:$AX1334,"P")</f>
        <v>12</v>
      </c>
      <c r="AZ1334" s="42">
        <f>COUNTIFS($T1334:$AX1334,"HD")/2</f>
        <v>0</v>
      </c>
      <c r="BA1334" s="42">
        <f>COUNTIFS($T1334:$AX1334,"DO")</f>
        <v>7</v>
      </c>
      <c r="BB1334" s="1">
        <f>COUNTIFS($T1334:$AX1334,"UPL")</f>
        <v>0</v>
      </c>
      <c r="BC1334" s="42">
        <f>COUNTIFS($T1334:$AX1334,"LWP")</f>
        <v>0</v>
      </c>
      <c r="BD1334" s="42">
        <f>SUM(COUNTIFS($T1334:$AX1334,{"PAT","MAT"}))</f>
        <v>0</v>
      </c>
      <c r="BE1334" s="42">
        <f>COUNTIFS($T1334:$AX1334,"HO")</f>
        <v>0</v>
      </c>
      <c r="BF1334" s="42">
        <f>COUNTIFS($T1334:$AX1334,"NA")</f>
        <v>12</v>
      </c>
      <c r="BG1334" s="42">
        <f>COUNTIFS($T1334:$AX1334,"PL")</f>
        <v>0</v>
      </c>
      <c r="BH1334" s="42">
        <f>COUNTIFS($T1334:$AX1334,"CL")</f>
        <v>0</v>
      </c>
      <c r="BI1334" s="42">
        <f>COUNTIFS($T1334:$AX1334,"BL")</f>
        <v>0</v>
      </c>
      <c r="BJ1334" s="42">
        <f>COUNTIFS($T1334:$AX1334,"CO")</f>
        <v>0</v>
      </c>
      <c r="BK1334" s="42">
        <f t="shared" si="123"/>
        <v>0</v>
      </c>
      <c r="BL1334" s="42">
        <f t="shared" si="124"/>
        <v>0</v>
      </c>
      <c r="BM1334" s="42">
        <f t="shared" si="125"/>
        <v>0</v>
      </c>
      <c r="BN1334" s="42">
        <f>SUM(AY1334:BJ1334)+SUM(COUNTIFS(Q1334:AX1334,{"TERM","RESIGNED"}))</f>
        <v>31</v>
      </c>
      <c r="BO1334" s="1" t="s">
        <v>45</v>
      </c>
      <c r="BP1334" s="42" t="s">
        <v>1018</v>
      </c>
      <c r="BQ1334" s="34"/>
    </row>
    <row r="1335" spans="1:69" x14ac:dyDescent="0.25">
      <c r="A1335" s="32">
        <f t="shared" si="126"/>
        <v>1333</v>
      </c>
      <c r="B1335" s="1" t="s">
        <v>172</v>
      </c>
      <c r="C1335" s="1">
        <v>106222</v>
      </c>
      <c r="D1335" s="1">
        <v>106222</v>
      </c>
      <c r="E1335" s="1" t="s">
        <v>945</v>
      </c>
      <c r="F1335" s="34" t="s">
        <v>1671</v>
      </c>
      <c r="G1335" s="34" t="s">
        <v>162</v>
      </c>
      <c r="H1335" s="30">
        <v>45273</v>
      </c>
      <c r="I1335" s="30" t="s">
        <v>39</v>
      </c>
      <c r="J1335" s="30" t="s">
        <v>39</v>
      </c>
      <c r="K1335" s="42">
        <f t="shared" ca="1" si="127"/>
        <v>29</v>
      </c>
      <c r="L1335" s="44" t="str">
        <f t="shared" si="128"/>
        <v>Billable</v>
      </c>
      <c r="M1335" s="34" t="s">
        <v>124</v>
      </c>
      <c r="N1335" s="1" t="s">
        <v>41</v>
      </c>
      <c r="O1335" s="1" t="s">
        <v>42</v>
      </c>
      <c r="P1335" s="1"/>
      <c r="Q1335" s="1"/>
      <c r="R1335" s="1" t="s">
        <v>43</v>
      </c>
      <c r="S1335" s="33" t="s">
        <v>163</v>
      </c>
      <c r="T1335" s="47" t="s">
        <v>25</v>
      </c>
      <c r="U1335" s="47" t="s">
        <v>25</v>
      </c>
      <c r="V1335" s="47" t="s">
        <v>25</v>
      </c>
      <c r="W1335" s="47" t="s">
        <v>25</v>
      </c>
      <c r="X1335" s="47" t="s">
        <v>25</v>
      </c>
      <c r="Y1335" s="47" t="s">
        <v>25</v>
      </c>
      <c r="Z1335" s="47" t="s">
        <v>25</v>
      </c>
      <c r="AA1335" s="47" t="s">
        <v>25</v>
      </c>
      <c r="AB1335" s="47" t="s">
        <v>25</v>
      </c>
      <c r="AC1335" s="47" t="s">
        <v>25</v>
      </c>
      <c r="AD1335" s="47" t="s">
        <v>25</v>
      </c>
      <c r="AE1335" s="47" t="s">
        <v>25</v>
      </c>
      <c r="AF1335" s="47" t="s">
        <v>965</v>
      </c>
      <c r="AG1335" s="47" t="s">
        <v>965</v>
      </c>
      <c r="AH1335" s="47" t="s">
        <v>965</v>
      </c>
      <c r="AI1335" s="47" t="s">
        <v>20</v>
      </c>
      <c r="AJ1335" s="47" t="s">
        <v>20</v>
      </c>
      <c r="AK1335" s="47" t="s">
        <v>965</v>
      </c>
      <c r="AL1335" s="47" t="s">
        <v>965</v>
      </c>
      <c r="AM1335" s="47" t="s">
        <v>965</v>
      </c>
      <c r="AN1335" s="47" t="s">
        <v>965</v>
      </c>
      <c r="AO1335" s="47" t="s">
        <v>965</v>
      </c>
      <c r="AP1335" s="47" t="s">
        <v>20</v>
      </c>
      <c r="AQ1335" s="47" t="s">
        <v>20</v>
      </c>
      <c r="AR1335" s="47" t="s">
        <v>20</v>
      </c>
      <c r="AS1335" s="47" t="s">
        <v>965</v>
      </c>
      <c r="AT1335" s="47" t="s">
        <v>965</v>
      </c>
      <c r="AU1335" s="47" t="s">
        <v>965</v>
      </c>
      <c r="AV1335" s="47" t="s">
        <v>965</v>
      </c>
      <c r="AW1335" s="47" t="s">
        <v>20</v>
      </c>
      <c r="AX1335" s="47" t="s">
        <v>20</v>
      </c>
      <c r="AY1335" s="42">
        <f>COUNTIFS($T1335:$AX1335,"P")</f>
        <v>12</v>
      </c>
      <c r="AZ1335" s="42">
        <f>COUNTIFS($T1335:$AX1335,"HD")/2</f>
        <v>0</v>
      </c>
      <c r="BA1335" s="42">
        <f>COUNTIFS($T1335:$AX1335,"DO")</f>
        <v>7</v>
      </c>
      <c r="BB1335" s="1">
        <f>COUNTIFS($T1335:$AX1335,"UPL")</f>
        <v>0</v>
      </c>
      <c r="BC1335" s="42">
        <f>COUNTIFS($T1335:$AX1335,"LWP")</f>
        <v>0</v>
      </c>
      <c r="BD1335" s="42">
        <f>SUM(COUNTIFS($T1335:$AX1335,{"PAT","MAT"}))</f>
        <v>0</v>
      </c>
      <c r="BE1335" s="42">
        <f>COUNTIFS($T1335:$AX1335,"HO")</f>
        <v>0</v>
      </c>
      <c r="BF1335" s="42">
        <f>COUNTIFS($T1335:$AX1335,"NA")</f>
        <v>12</v>
      </c>
      <c r="BG1335" s="42">
        <f>COUNTIFS($T1335:$AX1335,"PL")</f>
        <v>0</v>
      </c>
      <c r="BH1335" s="42">
        <f>COUNTIFS($T1335:$AX1335,"CL")</f>
        <v>0</v>
      </c>
      <c r="BI1335" s="42">
        <f>COUNTIFS($T1335:$AX1335,"BL")</f>
        <v>0</v>
      </c>
      <c r="BJ1335" s="42">
        <f>COUNTIFS($T1335:$AX1335,"CO")</f>
        <v>0</v>
      </c>
      <c r="BK1335" s="42">
        <f t="shared" si="123"/>
        <v>0</v>
      </c>
      <c r="BL1335" s="42">
        <f t="shared" si="124"/>
        <v>0</v>
      </c>
      <c r="BM1335" s="42">
        <f t="shared" si="125"/>
        <v>0</v>
      </c>
      <c r="BN1335" s="42">
        <f>SUM(AY1335:BJ1335)+SUM(COUNTIFS(Q1335:AX1335,{"TERM","RESIGNED"}))</f>
        <v>31</v>
      </c>
      <c r="BO1335" s="1" t="s">
        <v>45</v>
      </c>
      <c r="BP1335" s="42" t="s">
        <v>1020</v>
      </c>
      <c r="BQ1335" s="34"/>
    </row>
    <row r="1336" spans="1:69" x14ac:dyDescent="0.25">
      <c r="A1336" s="32">
        <f t="shared" si="126"/>
        <v>1334</v>
      </c>
      <c r="B1336" s="1" t="s">
        <v>172</v>
      </c>
      <c r="C1336" s="1">
        <v>106225</v>
      </c>
      <c r="D1336" s="1">
        <v>106225</v>
      </c>
      <c r="E1336" s="1" t="s">
        <v>946</v>
      </c>
      <c r="F1336" s="34" t="s">
        <v>1673</v>
      </c>
      <c r="G1336" s="34" t="s">
        <v>162</v>
      </c>
      <c r="H1336" s="30">
        <v>45273</v>
      </c>
      <c r="I1336" s="30" t="s">
        <v>39</v>
      </c>
      <c r="J1336" s="30" t="s">
        <v>39</v>
      </c>
      <c r="K1336" s="42">
        <f t="shared" ca="1" si="127"/>
        <v>29</v>
      </c>
      <c r="L1336" s="44" t="str">
        <f t="shared" si="128"/>
        <v>Billable</v>
      </c>
      <c r="M1336" s="34" t="s">
        <v>124</v>
      </c>
      <c r="N1336" s="1" t="s">
        <v>41</v>
      </c>
      <c r="O1336" s="1" t="s">
        <v>42</v>
      </c>
      <c r="P1336" s="1"/>
      <c r="Q1336" s="1"/>
      <c r="R1336" s="1" t="s">
        <v>43</v>
      </c>
      <c r="S1336" s="33" t="s">
        <v>144</v>
      </c>
      <c r="T1336" s="47" t="s">
        <v>25</v>
      </c>
      <c r="U1336" s="47" t="s">
        <v>25</v>
      </c>
      <c r="V1336" s="47" t="s">
        <v>25</v>
      </c>
      <c r="W1336" s="47" t="s">
        <v>25</v>
      </c>
      <c r="X1336" s="47" t="s">
        <v>25</v>
      </c>
      <c r="Y1336" s="47" t="s">
        <v>25</v>
      </c>
      <c r="Z1336" s="47" t="s">
        <v>25</v>
      </c>
      <c r="AA1336" s="47" t="s">
        <v>25</v>
      </c>
      <c r="AB1336" s="47" t="s">
        <v>25</v>
      </c>
      <c r="AC1336" s="47" t="s">
        <v>25</v>
      </c>
      <c r="AD1336" s="47" t="s">
        <v>25</v>
      </c>
      <c r="AE1336" s="47" t="s">
        <v>25</v>
      </c>
      <c r="AF1336" s="47" t="s">
        <v>965</v>
      </c>
      <c r="AG1336" s="47" t="s">
        <v>965</v>
      </c>
      <c r="AH1336" s="47" t="s">
        <v>965</v>
      </c>
      <c r="AI1336" s="47" t="s">
        <v>20</v>
      </c>
      <c r="AJ1336" s="47" t="s">
        <v>20</v>
      </c>
      <c r="AK1336" s="47" t="s">
        <v>965</v>
      </c>
      <c r="AL1336" s="47" t="s">
        <v>965</v>
      </c>
      <c r="AM1336" s="47" t="s">
        <v>965</v>
      </c>
      <c r="AN1336" s="47" t="s">
        <v>22</v>
      </c>
      <c r="AO1336" s="47" t="s">
        <v>965</v>
      </c>
      <c r="AP1336" s="47" t="s">
        <v>20</v>
      </c>
      <c r="AQ1336" s="47" t="s">
        <v>20</v>
      </c>
      <c r="AR1336" s="47" t="s">
        <v>20</v>
      </c>
      <c r="AS1336" s="47" t="s">
        <v>22</v>
      </c>
      <c r="AT1336" s="47" t="s">
        <v>965</v>
      </c>
      <c r="AU1336" s="47" t="s">
        <v>965</v>
      </c>
      <c r="AV1336" s="47" t="s">
        <v>965</v>
      </c>
      <c r="AW1336" s="47" t="s">
        <v>20</v>
      </c>
      <c r="AX1336" s="47" t="s">
        <v>20</v>
      </c>
      <c r="AY1336" s="42">
        <f>COUNTIFS($T1336:$AX1336,"P")</f>
        <v>10</v>
      </c>
      <c r="AZ1336" s="42">
        <f>COUNTIFS($T1336:$AX1336,"HD")/2</f>
        <v>0</v>
      </c>
      <c r="BA1336" s="42">
        <f>COUNTIFS($T1336:$AX1336,"DO")</f>
        <v>7</v>
      </c>
      <c r="BB1336" s="1">
        <f>COUNTIFS($T1336:$AX1336,"UPL")</f>
        <v>0</v>
      </c>
      <c r="BC1336" s="42">
        <f>COUNTIFS($T1336:$AX1336,"LWP")</f>
        <v>2</v>
      </c>
      <c r="BD1336" s="42">
        <f>SUM(COUNTIFS($T1336:$AX1336,{"PAT","MAT"}))</f>
        <v>0</v>
      </c>
      <c r="BE1336" s="42">
        <f>COUNTIFS($T1336:$AX1336,"HO")</f>
        <v>0</v>
      </c>
      <c r="BF1336" s="42">
        <f>COUNTIFS($T1336:$AX1336,"NA")</f>
        <v>12</v>
      </c>
      <c r="BG1336" s="42">
        <f>COUNTIFS($T1336:$AX1336,"PL")</f>
        <v>0</v>
      </c>
      <c r="BH1336" s="42">
        <f>COUNTIFS($T1336:$AX1336,"CL")</f>
        <v>0</v>
      </c>
      <c r="BI1336" s="42">
        <f>COUNTIFS($T1336:$AX1336,"BL")</f>
        <v>0</v>
      </c>
      <c r="BJ1336" s="42">
        <f>COUNTIFS($T1336:$AX1336,"CO")</f>
        <v>0</v>
      </c>
      <c r="BK1336" s="42">
        <f t="shared" si="123"/>
        <v>0</v>
      </c>
      <c r="BL1336" s="42">
        <f t="shared" si="124"/>
        <v>0</v>
      </c>
      <c r="BM1336" s="42">
        <f t="shared" si="125"/>
        <v>0</v>
      </c>
      <c r="BN1336" s="42">
        <f>SUM(AY1336:BJ1336)+SUM(COUNTIFS(Q1336:AX1336,{"TERM","RESIGNED"}))</f>
        <v>31</v>
      </c>
      <c r="BO1336" s="1" t="s">
        <v>45</v>
      </c>
      <c r="BP1336" s="42" t="s">
        <v>1023</v>
      </c>
      <c r="BQ1336" s="34"/>
    </row>
    <row r="1337" spans="1:69" x14ac:dyDescent="0.25">
      <c r="A1337" s="32">
        <f t="shared" si="126"/>
        <v>1335</v>
      </c>
      <c r="B1337" s="1" t="s">
        <v>172</v>
      </c>
      <c r="C1337" s="1">
        <v>106228</v>
      </c>
      <c r="D1337" s="1">
        <v>106228</v>
      </c>
      <c r="E1337" s="1" t="s">
        <v>946</v>
      </c>
      <c r="F1337" s="34" t="s">
        <v>1675</v>
      </c>
      <c r="G1337" s="34" t="s">
        <v>190</v>
      </c>
      <c r="H1337" s="30">
        <v>45273</v>
      </c>
      <c r="I1337" s="30" t="s">
        <v>39</v>
      </c>
      <c r="J1337" s="30" t="s">
        <v>39</v>
      </c>
      <c r="K1337" s="42">
        <f t="shared" ca="1" si="127"/>
        <v>29</v>
      </c>
      <c r="L1337" s="44" t="str">
        <f t="shared" si="128"/>
        <v>Billable</v>
      </c>
      <c r="M1337" s="34" t="s">
        <v>827</v>
      </c>
      <c r="N1337" s="1" t="s">
        <v>41</v>
      </c>
      <c r="O1337" s="1" t="s">
        <v>42</v>
      </c>
      <c r="P1337" s="1"/>
      <c r="Q1337" s="1"/>
      <c r="R1337" s="1" t="s">
        <v>43</v>
      </c>
      <c r="S1337" s="33" t="s">
        <v>252</v>
      </c>
      <c r="T1337" s="47" t="s">
        <v>25</v>
      </c>
      <c r="U1337" s="47" t="s">
        <v>25</v>
      </c>
      <c r="V1337" s="47" t="s">
        <v>25</v>
      </c>
      <c r="W1337" s="47" t="s">
        <v>25</v>
      </c>
      <c r="X1337" s="47" t="s">
        <v>25</v>
      </c>
      <c r="Y1337" s="47" t="s">
        <v>25</v>
      </c>
      <c r="Z1337" s="47" t="s">
        <v>25</v>
      </c>
      <c r="AA1337" s="47" t="s">
        <v>25</v>
      </c>
      <c r="AB1337" s="47" t="s">
        <v>25</v>
      </c>
      <c r="AC1337" s="47" t="s">
        <v>25</v>
      </c>
      <c r="AD1337" s="47" t="s">
        <v>25</v>
      </c>
      <c r="AE1337" s="47" t="s">
        <v>25</v>
      </c>
      <c r="AF1337" s="47" t="s">
        <v>965</v>
      </c>
      <c r="AG1337" s="47" t="s">
        <v>965</v>
      </c>
      <c r="AH1337" s="47" t="s">
        <v>965</v>
      </c>
      <c r="AI1337" s="47" t="s">
        <v>20</v>
      </c>
      <c r="AJ1337" s="47" t="s">
        <v>20</v>
      </c>
      <c r="AK1337" s="47" t="s">
        <v>965</v>
      </c>
      <c r="AL1337" s="47" t="s">
        <v>965</v>
      </c>
      <c r="AM1337" s="47" t="s">
        <v>965</v>
      </c>
      <c r="AN1337" s="47" t="s">
        <v>965</v>
      </c>
      <c r="AO1337" s="47" t="s">
        <v>965</v>
      </c>
      <c r="AP1337" s="47" t="s">
        <v>20</v>
      </c>
      <c r="AQ1337" s="47" t="s">
        <v>20</v>
      </c>
      <c r="AR1337" s="47" t="s">
        <v>20</v>
      </c>
      <c r="AS1337" s="47" t="s">
        <v>965</v>
      </c>
      <c r="AT1337" s="47" t="s">
        <v>965</v>
      </c>
      <c r="AU1337" s="47" t="s">
        <v>965</v>
      </c>
      <c r="AV1337" s="47" t="s">
        <v>965</v>
      </c>
      <c r="AW1337" s="47" t="s">
        <v>20</v>
      </c>
      <c r="AX1337" s="47" t="s">
        <v>20</v>
      </c>
      <c r="AY1337" s="42">
        <f>COUNTIFS($T1337:$AX1337,"P")</f>
        <v>12</v>
      </c>
      <c r="AZ1337" s="42">
        <f>COUNTIFS($T1337:$AX1337,"HD")/2</f>
        <v>0</v>
      </c>
      <c r="BA1337" s="42">
        <f>COUNTIFS($T1337:$AX1337,"DO")</f>
        <v>7</v>
      </c>
      <c r="BB1337" s="1">
        <f>COUNTIFS($T1337:$AX1337,"UPL")</f>
        <v>0</v>
      </c>
      <c r="BC1337" s="42">
        <f>COUNTIFS($T1337:$AX1337,"LWP")</f>
        <v>0</v>
      </c>
      <c r="BD1337" s="42">
        <f>SUM(COUNTIFS($T1337:$AX1337,{"PAT","MAT"}))</f>
        <v>0</v>
      </c>
      <c r="BE1337" s="42">
        <f>COUNTIFS($T1337:$AX1337,"HO")</f>
        <v>0</v>
      </c>
      <c r="BF1337" s="42">
        <f>COUNTIFS($T1337:$AX1337,"NA")</f>
        <v>12</v>
      </c>
      <c r="BG1337" s="42">
        <f>COUNTIFS($T1337:$AX1337,"PL")</f>
        <v>0</v>
      </c>
      <c r="BH1337" s="42">
        <f>COUNTIFS($T1337:$AX1337,"CL")</f>
        <v>0</v>
      </c>
      <c r="BI1337" s="42">
        <f>COUNTIFS($T1337:$AX1337,"BL")</f>
        <v>0</v>
      </c>
      <c r="BJ1337" s="42">
        <f>COUNTIFS($T1337:$AX1337,"CO")</f>
        <v>0</v>
      </c>
      <c r="BK1337" s="42">
        <f t="shared" si="123"/>
        <v>0</v>
      </c>
      <c r="BL1337" s="42">
        <f t="shared" si="124"/>
        <v>0</v>
      </c>
      <c r="BM1337" s="42">
        <f t="shared" si="125"/>
        <v>0</v>
      </c>
      <c r="BN1337" s="42">
        <f>SUM(AY1337:BJ1337)+SUM(COUNTIFS(Q1337:AX1337,{"TERM","RESIGNED"}))</f>
        <v>31</v>
      </c>
      <c r="BO1337" s="1" t="s">
        <v>45</v>
      </c>
      <c r="BP1337" s="42" t="s">
        <v>1018</v>
      </c>
      <c r="BQ1337" s="34"/>
    </row>
    <row r="1338" spans="1:69" x14ac:dyDescent="0.25">
      <c r="A1338" s="32">
        <f t="shared" si="126"/>
        <v>1336</v>
      </c>
      <c r="B1338" s="1" t="s">
        <v>172</v>
      </c>
      <c r="C1338" s="1">
        <v>106230</v>
      </c>
      <c r="D1338" s="1">
        <v>106230</v>
      </c>
      <c r="E1338" s="1" t="s">
        <v>946</v>
      </c>
      <c r="F1338" s="34" t="s">
        <v>1676</v>
      </c>
      <c r="G1338" s="34" t="s">
        <v>186</v>
      </c>
      <c r="H1338" s="30">
        <v>45273</v>
      </c>
      <c r="I1338" s="30" t="s">
        <v>39</v>
      </c>
      <c r="J1338" s="30" t="s">
        <v>39</v>
      </c>
      <c r="K1338" s="42">
        <f t="shared" ca="1" si="127"/>
        <v>29</v>
      </c>
      <c r="L1338" s="44" t="str">
        <f t="shared" si="128"/>
        <v>Billable</v>
      </c>
      <c r="M1338" s="34" t="s">
        <v>827</v>
      </c>
      <c r="N1338" s="1" t="s">
        <v>41</v>
      </c>
      <c r="O1338" s="1" t="s">
        <v>42</v>
      </c>
      <c r="P1338" s="1"/>
      <c r="Q1338" s="1"/>
      <c r="R1338" s="1" t="s">
        <v>43</v>
      </c>
      <c r="S1338" s="33" t="s">
        <v>252</v>
      </c>
      <c r="T1338" s="47" t="s">
        <v>25</v>
      </c>
      <c r="U1338" s="47" t="s">
        <v>25</v>
      </c>
      <c r="V1338" s="47" t="s">
        <v>25</v>
      </c>
      <c r="W1338" s="47" t="s">
        <v>25</v>
      </c>
      <c r="X1338" s="47" t="s">
        <v>25</v>
      </c>
      <c r="Y1338" s="47" t="s">
        <v>25</v>
      </c>
      <c r="Z1338" s="47" t="s">
        <v>25</v>
      </c>
      <c r="AA1338" s="47" t="s">
        <v>25</v>
      </c>
      <c r="AB1338" s="47" t="s">
        <v>25</v>
      </c>
      <c r="AC1338" s="47" t="s">
        <v>25</v>
      </c>
      <c r="AD1338" s="47" t="s">
        <v>25</v>
      </c>
      <c r="AE1338" s="47" t="s">
        <v>25</v>
      </c>
      <c r="AF1338" s="47" t="s">
        <v>965</v>
      </c>
      <c r="AG1338" s="47" t="s">
        <v>965</v>
      </c>
      <c r="AH1338" s="47" t="s">
        <v>965</v>
      </c>
      <c r="AI1338" s="47" t="s">
        <v>20</v>
      </c>
      <c r="AJ1338" s="47" t="s">
        <v>20</v>
      </c>
      <c r="AK1338" s="47" t="s">
        <v>965</v>
      </c>
      <c r="AL1338" s="47" t="s">
        <v>965</v>
      </c>
      <c r="AM1338" s="47" t="s">
        <v>965</v>
      </c>
      <c r="AN1338" s="47" t="s">
        <v>965</v>
      </c>
      <c r="AO1338" s="47" t="s">
        <v>965</v>
      </c>
      <c r="AP1338" s="47" t="s">
        <v>20</v>
      </c>
      <c r="AQ1338" s="47" t="s">
        <v>20</v>
      </c>
      <c r="AR1338" s="47" t="s">
        <v>20</v>
      </c>
      <c r="AS1338" s="47" t="s">
        <v>965</v>
      </c>
      <c r="AT1338" s="47" t="s">
        <v>965</v>
      </c>
      <c r="AU1338" s="47" t="s">
        <v>965</v>
      </c>
      <c r="AV1338" s="47" t="s">
        <v>965</v>
      </c>
      <c r="AW1338" s="47" t="s">
        <v>20</v>
      </c>
      <c r="AX1338" s="47" t="s">
        <v>20</v>
      </c>
      <c r="AY1338" s="42">
        <f>COUNTIFS($T1338:$AX1338,"P")</f>
        <v>12</v>
      </c>
      <c r="AZ1338" s="42">
        <f>COUNTIFS($T1338:$AX1338,"HD")/2</f>
        <v>0</v>
      </c>
      <c r="BA1338" s="42">
        <f>COUNTIFS($T1338:$AX1338,"DO")</f>
        <v>7</v>
      </c>
      <c r="BB1338" s="1">
        <f>COUNTIFS($T1338:$AX1338,"UPL")</f>
        <v>0</v>
      </c>
      <c r="BC1338" s="42">
        <f>COUNTIFS($T1338:$AX1338,"LWP")</f>
        <v>0</v>
      </c>
      <c r="BD1338" s="42">
        <f>SUM(COUNTIFS($T1338:$AX1338,{"PAT","MAT"}))</f>
        <v>0</v>
      </c>
      <c r="BE1338" s="42">
        <f>COUNTIFS($T1338:$AX1338,"HO")</f>
        <v>0</v>
      </c>
      <c r="BF1338" s="42">
        <f>COUNTIFS($T1338:$AX1338,"NA")</f>
        <v>12</v>
      </c>
      <c r="BG1338" s="42">
        <f>COUNTIFS($T1338:$AX1338,"PL")</f>
        <v>0</v>
      </c>
      <c r="BH1338" s="42">
        <f>COUNTIFS($T1338:$AX1338,"CL")</f>
        <v>0</v>
      </c>
      <c r="BI1338" s="42">
        <f>COUNTIFS($T1338:$AX1338,"BL")</f>
        <v>0</v>
      </c>
      <c r="BJ1338" s="42">
        <f>COUNTIFS($T1338:$AX1338,"CO")</f>
        <v>0</v>
      </c>
      <c r="BK1338" s="42">
        <f t="shared" si="123"/>
        <v>0</v>
      </c>
      <c r="BL1338" s="42">
        <f t="shared" si="124"/>
        <v>0</v>
      </c>
      <c r="BM1338" s="42">
        <f t="shared" si="125"/>
        <v>0</v>
      </c>
      <c r="BN1338" s="42">
        <f>SUM(AY1338:BJ1338)+SUM(COUNTIFS(Q1338:AX1338,{"TERM","RESIGNED"}))</f>
        <v>31</v>
      </c>
      <c r="BO1338" s="1" t="s">
        <v>45</v>
      </c>
      <c r="BP1338" s="42" t="s">
        <v>1018</v>
      </c>
      <c r="BQ1338" s="34"/>
    </row>
    <row r="1339" spans="1:69" x14ac:dyDescent="0.25">
      <c r="A1339" s="32">
        <f t="shared" si="126"/>
        <v>1337</v>
      </c>
      <c r="B1339" s="1" t="s">
        <v>172</v>
      </c>
      <c r="C1339" s="1">
        <v>106231</v>
      </c>
      <c r="D1339" s="1">
        <v>106231</v>
      </c>
      <c r="E1339" s="1" t="s">
        <v>945</v>
      </c>
      <c r="F1339" s="34" t="s">
        <v>1677</v>
      </c>
      <c r="G1339" s="34" t="s">
        <v>186</v>
      </c>
      <c r="H1339" s="30">
        <v>45273</v>
      </c>
      <c r="I1339" s="30" t="s">
        <v>39</v>
      </c>
      <c r="J1339" s="30" t="s">
        <v>39</v>
      </c>
      <c r="K1339" s="42">
        <f t="shared" ca="1" si="127"/>
        <v>29</v>
      </c>
      <c r="L1339" s="44" t="str">
        <f t="shared" si="128"/>
        <v>Billable</v>
      </c>
      <c r="M1339" s="34" t="s">
        <v>827</v>
      </c>
      <c r="N1339" s="1" t="s">
        <v>41</v>
      </c>
      <c r="O1339" s="1" t="s">
        <v>42</v>
      </c>
      <c r="P1339" s="1"/>
      <c r="Q1339" s="1"/>
      <c r="R1339" s="1" t="s">
        <v>43</v>
      </c>
      <c r="S1339" s="33" t="s">
        <v>252</v>
      </c>
      <c r="T1339" s="47" t="s">
        <v>25</v>
      </c>
      <c r="U1339" s="47" t="s">
        <v>25</v>
      </c>
      <c r="V1339" s="47" t="s">
        <v>25</v>
      </c>
      <c r="W1339" s="47" t="s">
        <v>25</v>
      </c>
      <c r="X1339" s="47" t="s">
        <v>25</v>
      </c>
      <c r="Y1339" s="47" t="s">
        <v>25</v>
      </c>
      <c r="Z1339" s="47" t="s">
        <v>25</v>
      </c>
      <c r="AA1339" s="47" t="s">
        <v>25</v>
      </c>
      <c r="AB1339" s="47" t="s">
        <v>25</v>
      </c>
      <c r="AC1339" s="47" t="s">
        <v>25</v>
      </c>
      <c r="AD1339" s="47" t="s">
        <v>25</v>
      </c>
      <c r="AE1339" s="47" t="s">
        <v>25</v>
      </c>
      <c r="AF1339" s="47" t="s">
        <v>965</v>
      </c>
      <c r="AG1339" s="47" t="s">
        <v>965</v>
      </c>
      <c r="AH1339" s="47" t="s">
        <v>965</v>
      </c>
      <c r="AI1339" s="47" t="s">
        <v>20</v>
      </c>
      <c r="AJ1339" s="47" t="s">
        <v>20</v>
      </c>
      <c r="AK1339" s="47" t="s">
        <v>965</v>
      </c>
      <c r="AL1339" s="47" t="s">
        <v>965</v>
      </c>
      <c r="AM1339" s="47" t="s">
        <v>965</v>
      </c>
      <c r="AN1339" s="47" t="s">
        <v>965</v>
      </c>
      <c r="AO1339" s="47" t="s">
        <v>965</v>
      </c>
      <c r="AP1339" s="47" t="s">
        <v>20</v>
      </c>
      <c r="AQ1339" s="47" t="s">
        <v>20</v>
      </c>
      <c r="AR1339" s="47" t="s">
        <v>20</v>
      </c>
      <c r="AS1339" s="47" t="s">
        <v>965</v>
      </c>
      <c r="AT1339" s="47" t="s">
        <v>965</v>
      </c>
      <c r="AU1339" s="47" t="s">
        <v>965</v>
      </c>
      <c r="AV1339" s="47" t="s">
        <v>965</v>
      </c>
      <c r="AW1339" s="47" t="s">
        <v>20</v>
      </c>
      <c r="AX1339" s="47" t="s">
        <v>20</v>
      </c>
      <c r="AY1339" s="42">
        <f>COUNTIFS($T1339:$AX1339,"P")</f>
        <v>12</v>
      </c>
      <c r="AZ1339" s="42">
        <f>COUNTIFS($T1339:$AX1339,"HD")/2</f>
        <v>0</v>
      </c>
      <c r="BA1339" s="42">
        <f>COUNTIFS($T1339:$AX1339,"DO")</f>
        <v>7</v>
      </c>
      <c r="BB1339" s="1">
        <f>COUNTIFS($T1339:$AX1339,"UPL")</f>
        <v>0</v>
      </c>
      <c r="BC1339" s="42">
        <f>COUNTIFS($T1339:$AX1339,"LWP")</f>
        <v>0</v>
      </c>
      <c r="BD1339" s="42">
        <f>SUM(COUNTIFS($T1339:$AX1339,{"PAT","MAT"}))</f>
        <v>0</v>
      </c>
      <c r="BE1339" s="42">
        <f>COUNTIFS($T1339:$AX1339,"HO")</f>
        <v>0</v>
      </c>
      <c r="BF1339" s="42">
        <f>COUNTIFS($T1339:$AX1339,"NA")</f>
        <v>12</v>
      </c>
      <c r="BG1339" s="42">
        <f>COUNTIFS($T1339:$AX1339,"PL")</f>
        <v>0</v>
      </c>
      <c r="BH1339" s="42">
        <f>COUNTIFS($T1339:$AX1339,"CL")</f>
        <v>0</v>
      </c>
      <c r="BI1339" s="42">
        <f>COUNTIFS($T1339:$AX1339,"BL")</f>
        <v>0</v>
      </c>
      <c r="BJ1339" s="42">
        <f>COUNTIFS($T1339:$AX1339,"CO")</f>
        <v>0</v>
      </c>
      <c r="BK1339" s="42">
        <f t="shared" si="123"/>
        <v>0</v>
      </c>
      <c r="BL1339" s="42">
        <f t="shared" si="124"/>
        <v>0</v>
      </c>
      <c r="BM1339" s="42">
        <f t="shared" si="125"/>
        <v>0</v>
      </c>
      <c r="BN1339" s="42">
        <f>SUM(AY1339:BJ1339)+SUM(COUNTIFS(Q1339:AX1339,{"TERM","RESIGNED"}))</f>
        <v>31</v>
      </c>
      <c r="BO1339" s="1" t="s">
        <v>45</v>
      </c>
      <c r="BP1339" s="42" t="s">
        <v>1018</v>
      </c>
      <c r="BQ1339" s="34"/>
    </row>
    <row r="1340" spans="1:69" x14ac:dyDescent="0.25">
      <c r="A1340" s="32">
        <f t="shared" si="126"/>
        <v>1338</v>
      </c>
      <c r="B1340" s="1" t="s">
        <v>172</v>
      </c>
      <c r="C1340" s="1">
        <v>106232</v>
      </c>
      <c r="D1340" s="1">
        <v>106232</v>
      </c>
      <c r="E1340" s="1" t="s">
        <v>946</v>
      </c>
      <c r="F1340" s="34" t="s">
        <v>1678</v>
      </c>
      <c r="G1340" s="34" t="s">
        <v>186</v>
      </c>
      <c r="H1340" s="30">
        <v>45273</v>
      </c>
      <c r="I1340" s="30" t="s">
        <v>39</v>
      </c>
      <c r="J1340" s="30" t="s">
        <v>39</v>
      </c>
      <c r="K1340" s="42">
        <f t="shared" ca="1" si="127"/>
        <v>29</v>
      </c>
      <c r="L1340" s="44" t="str">
        <f t="shared" si="128"/>
        <v>Billable</v>
      </c>
      <c r="M1340" s="34" t="s">
        <v>827</v>
      </c>
      <c r="N1340" s="1" t="s">
        <v>41</v>
      </c>
      <c r="O1340" s="1" t="s">
        <v>42</v>
      </c>
      <c r="P1340" s="1"/>
      <c r="Q1340" s="1"/>
      <c r="R1340" s="1" t="s">
        <v>43</v>
      </c>
      <c r="S1340" s="33" t="s">
        <v>228</v>
      </c>
      <c r="T1340" s="47" t="s">
        <v>25</v>
      </c>
      <c r="U1340" s="47" t="s">
        <v>25</v>
      </c>
      <c r="V1340" s="47" t="s">
        <v>25</v>
      </c>
      <c r="W1340" s="47" t="s">
        <v>25</v>
      </c>
      <c r="X1340" s="47" t="s">
        <v>25</v>
      </c>
      <c r="Y1340" s="47" t="s">
        <v>25</v>
      </c>
      <c r="Z1340" s="47" t="s">
        <v>25</v>
      </c>
      <c r="AA1340" s="47" t="s">
        <v>25</v>
      </c>
      <c r="AB1340" s="47" t="s">
        <v>25</v>
      </c>
      <c r="AC1340" s="47" t="s">
        <v>25</v>
      </c>
      <c r="AD1340" s="47" t="s">
        <v>25</v>
      </c>
      <c r="AE1340" s="47" t="s">
        <v>25</v>
      </c>
      <c r="AF1340" s="47" t="s">
        <v>965</v>
      </c>
      <c r="AG1340" s="47" t="s">
        <v>965</v>
      </c>
      <c r="AH1340" s="47" t="s">
        <v>965</v>
      </c>
      <c r="AI1340" s="47" t="s">
        <v>20</v>
      </c>
      <c r="AJ1340" s="47" t="s">
        <v>20</v>
      </c>
      <c r="AK1340" s="47" t="s">
        <v>965</v>
      </c>
      <c r="AL1340" s="47" t="s">
        <v>965</v>
      </c>
      <c r="AM1340" s="47" t="s">
        <v>965</v>
      </c>
      <c r="AN1340" s="47" t="s">
        <v>965</v>
      </c>
      <c r="AO1340" s="47" t="s">
        <v>965</v>
      </c>
      <c r="AP1340" s="47" t="s">
        <v>20</v>
      </c>
      <c r="AQ1340" s="47" t="s">
        <v>20</v>
      </c>
      <c r="AR1340" s="47" t="s">
        <v>20</v>
      </c>
      <c r="AS1340" s="47" t="s">
        <v>965</v>
      </c>
      <c r="AT1340" s="47" t="s">
        <v>965</v>
      </c>
      <c r="AU1340" s="47" t="s">
        <v>965</v>
      </c>
      <c r="AV1340" s="47" t="s">
        <v>22</v>
      </c>
      <c r="AW1340" s="47" t="s">
        <v>20</v>
      </c>
      <c r="AX1340" s="47" t="s">
        <v>20</v>
      </c>
      <c r="AY1340" s="42">
        <f>COUNTIFS($T1340:$AX1340,"P")</f>
        <v>11</v>
      </c>
      <c r="AZ1340" s="42">
        <f>COUNTIFS($T1340:$AX1340,"HD")/2</f>
        <v>0</v>
      </c>
      <c r="BA1340" s="42">
        <f>COUNTIFS($T1340:$AX1340,"DO")</f>
        <v>7</v>
      </c>
      <c r="BB1340" s="1">
        <f>COUNTIFS($T1340:$AX1340,"UPL")</f>
        <v>0</v>
      </c>
      <c r="BC1340" s="42">
        <f>COUNTIFS($T1340:$AX1340,"LWP")</f>
        <v>1</v>
      </c>
      <c r="BD1340" s="42">
        <f>SUM(COUNTIFS($T1340:$AX1340,{"PAT","MAT"}))</f>
        <v>0</v>
      </c>
      <c r="BE1340" s="42">
        <f>COUNTIFS($T1340:$AX1340,"HO")</f>
        <v>0</v>
      </c>
      <c r="BF1340" s="42">
        <f>COUNTIFS($T1340:$AX1340,"NA")</f>
        <v>12</v>
      </c>
      <c r="BG1340" s="42">
        <f>COUNTIFS($T1340:$AX1340,"PL")</f>
        <v>0</v>
      </c>
      <c r="BH1340" s="42">
        <f>COUNTIFS($T1340:$AX1340,"CL")</f>
        <v>0</v>
      </c>
      <c r="BI1340" s="42">
        <f>COUNTIFS($T1340:$AX1340,"BL")</f>
        <v>0</v>
      </c>
      <c r="BJ1340" s="42">
        <f>COUNTIFS($T1340:$AX1340,"CO")</f>
        <v>0</v>
      </c>
      <c r="BK1340" s="42">
        <f t="shared" si="123"/>
        <v>0</v>
      </c>
      <c r="BL1340" s="42">
        <f t="shared" si="124"/>
        <v>0</v>
      </c>
      <c r="BM1340" s="42">
        <f t="shared" si="125"/>
        <v>0</v>
      </c>
      <c r="BN1340" s="42">
        <f>SUM(AY1340:BJ1340)+SUM(COUNTIFS(Q1340:AX1340,{"TERM","RESIGNED"}))</f>
        <v>31</v>
      </c>
      <c r="BO1340" s="1" t="s">
        <v>45</v>
      </c>
      <c r="BP1340" s="42" t="s">
        <v>1018</v>
      </c>
      <c r="BQ1340" s="34"/>
    </row>
    <row r="1341" spans="1:69" x14ac:dyDescent="0.25">
      <c r="A1341" s="32">
        <f t="shared" si="126"/>
        <v>1339</v>
      </c>
      <c r="B1341" s="1" t="s">
        <v>172</v>
      </c>
      <c r="C1341" s="1">
        <v>106233</v>
      </c>
      <c r="D1341" s="1">
        <v>106233</v>
      </c>
      <c r="E1341" s="1" t="s">
        <v>946</v>
      </c>
      <c r="F1341" s="34" t="s">
        <v>1506</v>
      </c>
      <c r="G1341" s="34" t="s">
        <v>123</v>
      </c>
      <c r="H1341" s="30">
        <v>45273</v>
      </c>
      <c r="I1341" s="30" t="s">
        <v>39</v>
      </c>
      <c r="J1341" s="30" t="s">
        <v>39</v>
      </c>
      <c r="K1341" s="42">
        <f t="shared" ca="1" si="127"/>
        <v>29</v>
      </c>
      <c r="L1341" s="44" t="str">
        <f t="shared" si="128"/>
        <v>Billable</v>
      </c>
      <c r="M1341" s="34" t="s">
        <v>827</v>
      </c>
      <c r="N1341" s="1" t="s">
        <v>41</v>
      </c>
      <c r="O1341" s="1" t="s">
        <v>42</v>
      </c>
      <c r="P1341" s="1"/>
      <c r="Q1341" s="1"/>
      <c r="R1341" s="1" t="s">
        <v>43</v>
      </c>
      <c r="S1341" s="33" t="s">
        <v>246</v>
      </c>
      <c r="T1341" s="47" t="s">
        <v>25</v>
      </c>
      <c r="U1341" s="47" t="s">
        <v>25</v>
      </c>
      <c r="V1341" s="47" t="s">
        <v>25</v>
      </c>
      <c r="W1341" s="47" t="s">
        <v>25</v>
      </c>
      <c r="X1341" s="47" t="s">
        <v>25</v>
      </c>
      <c r="Y1341" s="47" t="s">
        <v>25</v>
      </c>
      <c r="Z1341" s="47" t="s">
        <v>25</v>
      </c>
      <c r="AA1341" s="47" t="s">
        <v>25</v>
      </c>
      <c r="AB1341" s="47" t="s">
        <v>25</v>
      </c>
      <c r="AC1341" s="47" t="s">
        <v>25</v>
      </c>
      <c r="AD1341" s="47" t="s">
        <v>25</v>
      </c>
      <c r="AE1341" s="47" t="s">
        <v>25</v>
      </c>
      <c r="AF1341" s="47" t="s">
        <v>965</v>
      </c>
      <c r="AG1341" s="47" t="s">
        <v>965</v>
      </c>
      <c r="AH1341" s="47" t="s">
        <v>965</v>
      </c>
      <c r="AI1341" s="47" t="s">
        <v>20</v>
      </c>
      <c r="AJ1341" s="47" t="s">
        <v>20</v>
      </c>
      <c r="AK1341" s="47" t="s">
        <v>965</v>
      </c>
      <c r="AL1341" s="47" t="s">
        <v>965</v>
      </c>
      <c r="AM1341" s="47" t="s">
        <v>965</v>
      </c>
      <c r="AN1341" s="47" t="s">
        <v>965</v>
      </c>
      <c r="AO1341" s="47" t="s">
        <v>965</v>
      </c>
      <c r="AP1341" s="47" t="s">
        <v>20</v>
      </c>
      <c r="AQ1341" s="47" t="s">
        <v>20</v>
      </c>
      <c r="AR1341" s="47" t="s">
        <v>20</v>
      </c>
      <c r="AS1341" s="47" t="s">
        <v>965</v>
      </c>
      <c r="AT1341" s="47" t="s">
        <v>965</v>
      </c>
      <c r="AU1341" s="47" t="s">
        <v>965</v>
      </c>
      <c r="AV1341" s="47" t="s">
        <v>965</v>
      </c>
      <c r="AW1341" s="47" t="s">
        <v>20</v>
      </c>
      <c r="AX1341" s="47" t="s">
        <v>20</v>
      </c>
      <c r="AY1341" s="42">
        <f>COUNTIFS($T1341:$AX1341,"P")</f>
        <v>12</v>
      </c>
      <c r="AZ1341" s="42">
        <f>COUNTIFS($T1341:$AX1341,"HD")/2</f>
        <v>0</v>
      </c>
      <c r="BA1341" s="42">
        <f>COUNTIFS($T1341:$AX1341,"DO")</f>
        <v>7</v>
      </c>
      <c r="BB1341" s="1">
        <f>COUNTIFS($T1341:$AX1341,"UPL")</f>
        <v>0</v>
      </c>
      <c r="BC1341" s="42">
        <f>COUNTIFS($T1341:$AX1341,"LWP")</f>
        <v>0</v>
      </c>
      <c r="BD1341" s="42">
        <f>SUM(COUNTIFS($T1341:$AX1341,{"PAT","MAT"}))</f>
        <v>0</v>
      </c>
      <c r="BE1341" s="42">
        <f>COUNTIFS($T1341:$AX1341,"HO")</f>
        <v>0</v>
      </c>
      <c r="BF1341" s="42">
        <f>COUNTIFS($T1341:$AX1341,"NA")</f>
        <v>12</v>
      </c>
      <c r="BG1341" s="42">
        <f>COUNTIFS($T1341:$AX1341,"PL")</f>
        <v>0</v>
      </c>
      <c r="BH1341" s="42">
        <f>COUNTIFS($T1341:$AX1341,"CL")</f>
        <v>0</v>
      </c>
      <c r="BI1341" s="42">
        <f>COUNTIFS($T1341:$AX1341,"BL")</f>
        <v>0</v>
      </c>
      <c r="BJ1341" s="42">
        <f>COUNTIFS($T1341:$AX1341,"CO")</f>
        <v>0</v>
      </c>
      <c r="BK1341" s="42">
        <f t="shared" si="123"/>
        <v>0</v>
      </c>
      <c r="BL1341" s="42">
        <f t="shared" si="124"/>
        <v>0</v>
      </c>
      <c r="BM1341" s="42">
        <f t="shared" si="125"/>
        <v>0</v>
      </c>
      <c r="BN1341" s="42">
        <f>SUM(AY1341:BJ1341)+SUM(COUNTIFS(Q1341:AX1341,{"TERM","RESIGNED"}))</f>
        <v>31</v>
      </c>
      <c r="BO1341" s="1" t="s">
        <v>45</v>
      </c>
      <c r="BP1341" s="42" t="s">
        <v>1018</v>
      </c>
      <c r="BQ1341" s="34"/>
    </row>
    <row r="1342" spans="1:69" x14ac:dyDescent="0.25">
      <c r="A1342" s="32">
        <f t="shared" si="126"/>
        <v>1340</v>
      </c>
      <c r="B1342" s="1" t="s">
        <v>172</v>
      </c>
      <c r="C1342" s="1">
        <v>106234</v>
      </c>
      <c r="D1342" s="1">
        <v>106234</v>
      </c>
      <c r="E1342" s="1" t="s">
        <v>946</v>
      </c>
      <c r="F1342" s="34" t="s">
        <v>1700</v>
      </c>
      <c r="G1342" s="34" t="s">
        <v>80</v>
      </c>
      <c r="H1342" s="30">
        <v>45278</v>
      </c>
      <c r="I1342" s="30" t="s">
        <v>39</v>
      </c>
      <c r="J1342" s="30" t="s">
        <v>39</v>
      </c>
      <c r="K1342" s="42">
        <f t="shared" ca="1" si="127"/>
        <v>24</v>
      </c>
      <c r="L1342" s="44" t="str">
        <f t="shared" si="128"/>
        <v>Non Billable</v>
      </c>
      <c r="M1342" s="34" t="s">
        <v>56</v>
      </c>
      <c r="N1342" s="1" t="s">
        <v>41</v>
      </c>
      <c r="O1342" s="1" t="s">
        <v>42</v>
      </c>
      <c r="P1342" s="1"/>
      <c r="Q1342" s="1"/>
      <c r="R1342" s="1" t="s">
        <v>43</v>
      </c>
      <c r="S1342" s="33" t="s">
        <v>985</v>
      </c>
      <c r="T1342" s="47" t="s">
        <v>25</v>
      </c>
      <c r="U1342" s="47" t="s">
        <v>25</v>
      </c>
      <c r="V1342" s="47" t="s">
        <v>25</v>
      </c>
      <c r="W1342" s="47" t="s">
        <v>25</v>
      </c>
      <c r="X1342" s="47" t="s">
        <v>25</v>
      </c>
      <c r="Y1342" s="47" t="s">
        <v>25</v>
      </c>
      <c r="Z1342" s="47" t="s">
        <v>25</v>
      </c>
      <c r="AA1342" s="47" t="s">
        <v>25</v>
      </c>
      <c r="AB1342" s="47" t="s">
        <v>25</v>
      </c>
      <c r="AC1342" s="47" t="s">
        <v>25</v>
      </c>
      <c r="AD1342" s="47" t="s">
        <v>25</v>
      </c>
      <c r="AE1342" s="47" t="s">
        <v>25</v>
      </c>
      <c r="AF1342" s="47" t="s">
        <v>25</v>
      </c>
      <c r="AG1342" s="47" t="s">
        <v>25</v>
      </c>
      <c r="AH1342" s="47" t="s">
        <v>25</v>
      </c>
      <c r="AI1342" s="47" t="s">
        <v>25</v>
      </c>
      <c r="AJ1342" s="47" t="s">
        <v>25</v>
      </c>
      <c r="AK1342" s="47" t="s">
        <v>965</v>
      </c>
      <c r="AL1342" s="47" t="s">
        <v>965</v>
      </c>
      <c r="AM1342" s="47" t="s">
        <v>965</v>
      </c>
      <c r="AN1342" s="47" t="s">
        <v>965</v>
      </c>
      <c r="AO1342" s="47" t="s">
        <v>965</v>
      </c>
      <c r="AP1342" s="47" t="s">
        <v>20</v>
      </c>
      <c r="AQ1342" s="47" t="s">
        <v>20</v>
      </c>
      <c r="AR1342" s="47" t="s">
        <v>20</v>
      </c>
      <c r="AS1342" s="47" t="s">
        <v>965</v>
      </c>
      <c r="AT1342" s="47" t="s">
        <v>965</v>
      </c>
      <c r="AU1342" s="47" t="s">
        <v>965</v>
      </c>
      <c r="AV1342" s="47" t="s">
        <v>965</v>
      </c>
      <c r="AW1342" s="47" t="s">
        <v>20</v>
      </c>
      <c r="AX1342" s="47" t="s">
        <v>20</v>
      </c>
      <c r="AY1342" s="42">
        <f>COUNTIFS($T1342:$AX1342,"P")</f>
        <v>9</v>
      </c>
      <c r="AZ1342" s="42">
        <f>COUNTIFS($T1342:$AX1342,"HD")/2</f>
        <v>0</v>
      </c>
      <c r="BA1342" s="42">
        <f>COUNTIFS($T1342:$AX1342,"DO")</f>
        <v>5</v>
      </c>
      <c r="BB1342" s="1">
        <f>COUNTIFS($T1342:$AX1342,"UPL")</f>
        <v>0</v>
      </c>
      <c r="BC1342" s="42">
        <f>COUNTIFS($T1342:$AX1342,"LWP")</f>
        <v>0</v>
      </c>
      <c r="BD1342" s="42">
        <f>SUM(COUNTIFS($T1342:$AX1342,{"PAT","MAT"}))</f>
        <v>0</v>
      </c>
      <c r="BE1342" s="42">
        <f>COUNTIFS($T1342:$AX1342,"HO")</f>
        <v>0</v>
      </c>
      <c r="BF1342" s="42">
        <f>COUNTIFS($T1342:$AX1342,"NA")</f>
        <v>17</v>
      </c>
      <c r="BG1342" s="42">
        <f>COUNTIFS($T1342:$AX1342,"PL")</f>
        <v>0</v>
      </c>
      <c r="BH1342" s="42">
        <f>COUNTIFS($T1342:$AX1342,"CL")</f>
        <v>0</v>
      </c>
      <c r="BI1342" s="42">
        <f>COUNTIFS($T1342:$AX1342,"BL")</f>
        <v>0</v>
      </c>
      <c r="BJ1342" s="42">
        <f>COUNTIFS($T1342:$AX1342,"CO")</f>
        <v>0</v>
      </c>
      <c r="BK1342" s="42">
        <f t="shared" si="123"/>
        <v>0</v>
      </c>
      <c r="BL1342" s="42">
        <f t="shared" si="124"/>
        <v>0</v>
      </c>
      <c r="BM1342" s="42">
        <f t="shared" si="125"/>
        <v>0</v>
      </c>
      <c r="BN1342" s="42">
        <f>SUM(AY1342:BJ1342)+SUM(COUNTIFS(Q1342:AX1342,{"TERM","RESIGNED"}))</f>
        <v>31</v>
      </c>
      <c r="BO1342" s="1" t="s">
        <v>45</v>
      </c>
      <c r="BP1342" s="42"/>
      <c r="BQ1342" s="34"/>
    </row>
    <row r="1343" spans="1:69" x14ac:dyDescent="0.25">
      <c r="A1343" s="32">
        <f t="shared" si="126"/>
        <v>1341</v>
      </c>
      <c r="B1343" s="1" t="s">
        <v>172</v>
      </c>
      <c r="C1343" s="1">
        <v>106236</v>
      </c>
      <c r="D1343" s="1">
        <v>106236</v>
      </c>
      <c r="E1343" s="1" t="s">
        <v>946</v>
      </c>
      <c r="F1343" s="34" t="s">
        <v>1680</v>
      </c>
      <c r="G1343" s="34" t="s">
        <v>123</v>
      </c>
      <c r="H1343" s="30">
        <v>45278</v>
      </c>
      <c r="I1343" s="30" t="s">
        <v>39</v>
      </c>
      <c r="J1343" s="30" t="s">
        <v>39</v>
      </c>
      <c r="K1343" s="42">
        <f t="shared" ca="1" si="127"/>
        <v>24</v>
      </c>
      <c r="L1343" s="44" t="str">
        <f t="shared" si="128"/>
        <v>Billable</v>
      </c>
      <c r="M1343" s="34" t="s">
        <v>1007</v>
      </c>
      <c r="N1343" s="1" t="s">
        <v>41</v>
      </c>
      <c r="O1343" s="1" t="s">
        <v>42</v>
      </c>
      <c r="P1343" s="1"/>
      <c r="Q1343" s="1"/>
      <c r="R1343" s="1" t="s">
        <v>43</v>
      </c>
      <c r="S1343" s="33" t="s">
        <v>247</v>
      </c>
      <c r="T1343" s="47" t="s">
        <v>25</v>
      </c>
      <c r="U1343" s="47" t="s">
        <v>25</v>
      </c>
      <c r="V1343" s="47" t="s">
        <v>25</v>
      </c>
      <c r="W1343" s="47" t="s">
        <v>25</v>
      </c>
      <c r="X1343" s="47" t="s">
        <v>25</v>
      </c>
      <c r="Y1343" s="47" t="s">
        <v>25</v>
      </c>
      <c r="Z1343" s="47" t="s">
        <v>25</v>
      </c>
      <c r="AA1343" s="47" t="s">
        <v>25</v>
      </c>
      <c r="AB1343" s="47" t="s">
        <v>25</v>
      </c>
      <c r="AC1343" s="47" t="s">
        <v>25</v>
      </c>
      <c r="AD1343" s="47" t="s">
        <v>25</v>
      </c>
      <c r="AE1343" s="47" t="s">
        <v>25</v>
      </c>
      <c r="AF1343" s="47" t="s">
        <v>25</v>
      </c>
      <c r="AG1343" s="47" t="s">
        <v>25</v>
      </c>
      <c r="AH1343" s="47" t="s">
        <v>25</v>
      </c>
      <c r="AI1343" s="47" t="s">
        <v>25</v>
      </c>
      <c r="AJ1343" s="47" t="s">
        <v>25</v>
      </c>
      <c r="AK1343" s="47" t="s">
        <v>965</v>
      </c>
      <c r="AL1343" s="47" t="s">
        <v>965</v>
      </c>
      <c r="AM1343" s="47" t="s">
        <v>965</v>
      </c>
      <c r="AN1343" s="47" t="s">
        <v>965</v>
      </c>
      <c r="AO1343" s="47" t="s">
        <v>965</v>
      </c>
      <c r="AP1343" s="47" t="s">
        <v>20</v>
      </c>
      <c r="AQ1343" s="47" t="s">
        <v>20</v>
      </c>
      <c r="AR1343" s="47" t="s">
        <v>20</v>
      </c>
      <c r="AS1343" s="47" t="s">
        <v>965</v>
      </c>
      <c r="AT1343" s="47" t="s">
        <v>965</v>
      </c>
      <c r="AU1343" s="47" t="s">
        <v>965</v>
      </c>
      <c r="AV1343" s="47" t="s">
        <v>965</v>
      </c>
      <c r="AW1343" s="47" t="s">
        <v>20</v>
      </c>
      <c r="AX1343" s="47" t="s">
        <v>20</v>
      </c>
      <c r="AY1343" s="42">
        <f>COUNTIFS($T1343:$AX1343,"P")</f>
        <v>9</v>
      </c>
      <c r="AZ1343" s="42">
        <f>COUNTIFS($T1343:$AX1343,"HD")/2</f>
        <v>0</v>
      </c>
      <c r="BA1343" s="42">
        <f>COUNTIFS($T1343:$AX1343,"DO")</f>
        <v>5</v>
      </c>
      <c r="BB1343" s="1">
        <f>COUNTIFS($T1343:$AX1343,"UPL")</f>
        <v>0</v>
      </c>
      <c r="BC1343" s="42">
        <f>COUNTIFS($T1343:$AX1343,"LWP")</f>
        <v>0</v>
      </c>
      <c r="BD1343" s="42">
        <f>SUM(COUNTIFS($T1343:$AX1343,{"PAT","MAT"}))</f>
        <v>0</v>
      </c>
      <c r="BE1343" s="42">
        <f>COUNTIFS($T1343:$AX1343,"HO")</f>
        <v>0</v>
      </c>
      <c r="BF1343" s="42">
        <f>COUNTIFS($T1343:$AX1343,"NA")</f>
        <v>17</v>
      </c>
      <c r="BG1343" s="42">
        <f>COUNTIFS($T1343:$AX1343,"PL")</f>
        <v>0</v>
      </c>
      <c r="BH1343" s="42">
        <f>COUNTIFS($T1343:$AX1343,"CL")</f>
        <v>0</v>
      </c>
      <c r="BI1343" s="42">
        <f>COUNTIFS($T1343:$AX1343,"BL")</f>
        <v>0</v>
      </c>
      <c r="BJ1343" s="42">
        <f>COUNTIFS($T1343:$AX1343,"CO")</f>
        <v>0</v>
      </c>
      <c r="BK1343" s="42">
        <f t="shared" si="123"/>
        <v>0</v>
      </c>
      <c r="BL1343" s="42">
        <f t="shared" si="124"/>
        <v>0</v>
      </c>
      <c r="BM1343" s="42">
        <f t="shared" si="125"/>
        <v>0</v>
      </c>
      <c r="BN1343" s="42">
        <f>SUM(AY1343:BJ1343)+SUM(COUNTIFS(Q1343:AX1343,{"TERM","RESIGNED"}))</f>
        <v>31</v>
      </c>
      <c r="BO1343" s="1" t="s">
        <v>45</v>
      </c>
      <c r="BP1343" s="42" t="s">
        <v>1020</v>
      </c>
      <c r="BQ1343" s="34"/>
    </row>
    <row r="1344" spans="1:69" x14ac:dyDescent="0.25">
      <c r="A1344" s="32">
        <f t="shared" si="126"/>
        <v>1342</v>
      </c>
      <c r="B1344" s="1" t="s">
        <v>172</v>
      </c>
      <c r="C1344" s="1">
        <v>106240</v>
      </c>
      <c r="D1344" s="1">
        <v>106240</v>
      </c>
      <c r="E1344" s="1" t="s">
        <v>946</v>
      </c>
      <c r="F1344" s="34" t="s">
        <v>1682</v>
      </c>
      <c r="G1344" s="34" t="s">
        <v>123</v>
      </c>
      <c r="H1344" s="30">
        <v>45278</v>
      </c>
      <c r="I1344" s="30" t="s">
        <v>39</v>
      </c>
      <c r="J1344" s="30" t="s">
        <v>39</v>
      </c>
      <c r="K1344" s="42">
        <f t="shared" ca="1" si="127"/>
        <v>24</v>
      </c>
      <c r="L1344" s="44" t="str">
        <f t="shared" si="128"/>
        <v>Billable</v>
      </c>
      <c r="M1344" s="34" t="s">
        <v>1007</v>
      </c>
      <c r="N1344" s="1" t="s">
        <v>41</v>
      </c>
      <c r="O1344" s="1" t="s">
        <v>42</v>
      </c>
      <c r="P1344" s="1"/>
      <c r="Q1344" s="1"/>
      <c r="R1344" s="1" t="s">
        <v>43</v>
      </c>
      <c r="S1344" s="33" t="s">
        <v>247</v>
      </c>
      <c r="T1344" s="47" t="s">
        <v>25</v>
      </c>
      <c r="U1344" s="47" t="s">
        <v>25</v>
      </c>
      <c r="V1344" s="47" t="s">
        <v>25</v>
      </c>
      <c r="W1344" s="47" t="s">
        <v>25</v>
      </c>
      <c r="X1344" s="47" t="s">
        <v>25</v>
      </c>
      <c r="Y1344" s="47" t="s">
        <v>25</v>
      </c>
      <c r="Z1344" s="47" t="s">
        <v>25</v>
      </c>
      <c r="AA1344" s="47" t="s">
        <v>25</v>
      </c>
      <c r="AB1344" s="47" t="s">
        <v>25</v>
      </c>
      <c r="AC1344" s="47" t="s">
        <v>25</v>
      </c>
      <c r="AD1344" s="47" t="s">
        <v>25</v>
      </c>
      <c r="AE1344" s="47" t="s">
        <v>25</v>
      </c>
      <c r="AF1344" s="47" t="s">
        <v>25</v>
      </c>
      <c r="AG1344" s="47" t="s">
        <v>25</v>
      </c>
      <c r="AH1344" s="47" t="s">
        <v>25</v>
      </c>
      <c r="AI1344" s="47" t="s">
        <v>25</v>
      </c>
      <c r="AJ1344" s="47" t="s">
        <v>25</v>
      </c>
      <c r="AK1344" s="47" t="s">
        <v>965</v>
      </c>
      <c r="AL1344" s="47" t="s">
        <v>965</v>
      </c>
      <c r="AM1344" s="47" t="s">
        <v>965</v>
      </c>
      <c r="AN1344" s="47" t="s">
        <v>965</v>
      </c>
      <c r="AO1344" s="47" t="s">
        <v>965</v>
      </c>
      <c r="AP1344" s="47" t="s">
        <v>20</v>
      </c>
      <c r="AQ1344" s="47" t="s">
        <v>20</v>
      </c>
      <c r="AR1344" s="47" t="s">
        <v>20</v>
      </c>
      <c r="AS1344" s="47" t="s">
        <v>965</v>
      </c>
      <c r="AT1344" s="47" t="s">
        <v>965</v>
      </c>
      <c r="AU1344" s="47" t="s">
        <v>965</v>
      </c>
      <c r="AV1344" s="47" t="s">
        <v>965</v>
      </c>
      <c r="AW1344" s="47" t="s">
        <v>20</v>
      </c>
      <c r="AX1344" s="47" t="s">
        <v>20</v>
      </c>
      <c r="AY1344" s="42">
        <f>COUNTIFS($T1344:$AX1344,"P")</f>
        <v>9</v>
      </c>
      <c r="AZ1344" s="42">
        <f>COUNTIFS($T1344:$AX1344,"HD")/2</f>
        <v>0</v>
      </c>
      <c r="BA1344" s="42">
        <f>COUNTIFS($T1344:$AX1344,"DO")</f>
        <v>5</v>
      </c>
      <c r="BB1344" s="1">
        <f>COUNTIFS($T1344:$AX1344,"UPL")</f>
        <v>0</v>
      </c>
      <c r="BC1344" s="42">
        <f>COUNTIFS($T1344:$AX1344,"LWP")</f>
        <v>0</v>
      </c>
      <c r="BD1344" s="42">
        <f>SUM(COUNTIFS($T1344:$AX1344,{"PAT","MAT"}))</f>
        <v>0</v>
      </c>
      <c r="BE1344" s="42">
        <f>COUNTIFS($T1344:$AX1344,"HO")</f>
        <v>0</v>
      </c>
      <c r="BF1344" s="42">
        <f>COUNTIFS($T1344:$AX1344,"NA")</f>
        <v>17</v>
      </c>
      <c r="BG1344" s="42">
        <f>COUNTIFS($T1344:$AX1344,"PL")</f>
        <v>0</v>
      </c>
      <c r="BH1344" s="42">
        <f>COUNTIFS($T1344:$AX1344,"CL")</f>
        <v>0</v>
      </c>
      <c r="BI1344" s="42">
        <f>COUNTIFS($T1344:$AX1344,"BL")</f>
        <v>0</v>
      </c>
      <c r="BJ1344" s="42">
        <f>COUNTIFS($T1344:$AX1344,"CO")</f>
        <v>0</v>
      </c>
      <c r="BK1344" s="42">
        <f t="shared" si="123"/>
        <v>0</v>
      </c>
      <c r="BL1344" s="42">
        <f t="shared" si="124"/>
        <v>0</v>
      </c>
      <c r="BM1344" s="42">
        <f t="shared" si="125"/>
        <v>0</v>
      </c>
      <c r="BN1344" s="42">
        <f>SUM(AY1344:BJ1344)+SUM(COUNTIFS(Q1344:AX1344,{"TERM","RESIGNED"}))</f>
        <v>31</v>
      </c>
      <c r="BO1344" s="1" t="s">
        <v>45</v>
      </c>
      <c r="BP1344" s="42" t="s">
        <v>1020</v>
      </c>
      <c r="BQ1344" s="34"/>
    </row>
    <row r="1345" spans="1:69" x14ac:dyDescent="0.25">
      <c r="A1345" s="32">
        <f t="shared" si="126"/>
        <v>1343</v>
      </c>
      <c r="B1345" s="1" t="s">
        <v>172</v>
      </c>
      <c r="C1345" s="1">
        <v>106242</v>
      </c>
      <c r="D1345" s="1">
        <v>106242</v>
      </c>
      <c r="E1345" s="1" t="s">
        <v>946</v>
      </c>
      <c r="F1345" s="34" t="s">
        <v>1683</v>
      </c>
      <c r="G1345" s="34" t="s">
        <v>123</v>
      </c>
      <c r="H1345" s="30">
        <v>45278</v>
      </c>
      <c r="I1345" s="30" t="s">
        <v>39</v>
      </c>
      <c r="J1345" s="30" t="s">
        <v>39</v>
      </c>
      <c r="K1345" s="42">
        <f t="shared" ca="1" si="127"/>
        <v>24</v>
      </c>
      <c r="L1345" s="44" t="str">
        <f t="shared" si="128"/>
        <v>Billable</v>
      </c>
      <c r="M1345" s="34" t="s">
        <v>1007</v>
      </c>
      <c r="N1345" s="1" t="s">
        <v>41</v>
      </c>
      <c r="O1345" s="1" t="s">
        <v>42</v>
      </c>
      <c r="P1345" s="1"/>
      <c r="Q1345" s="1"/>
      <c r="R1345" s="1" t="s">
        <v>43</v>
      </c>
      <c r="S1345" s="33" t="s">
        <v>223</v>
      </c>
      <c r="T1345" s="47" t="s">
        <v>25</v>
      </c>
      <c r="U1345" s="47" t="s">
        <v>25</v>
      </c>
      <c r="V1345" s="47" t="s">
        <v>25</v>
      </c>
      <c r="W1345" s="47" t="s">
        <v>25</v>
      </c>
      <c r="X1345" s="47" t="s">
        <v>25</v>
      </c>
      <c r="Y1345" s="47" t="s">
        <v>25</v>
      </c>
      <c r="Z1345" s="47" t="s">
        <v>25</v>
      </c>
      <c r="AA1345" s="47" t="s">
        <v>25</v>
      </c>
      <c r="AB1345" s="47" t="s">
        <v>25</v>
      </c>
      <c r="AC1345" s="47" t="s">
        <v>25</v>
      </c>
      <c r="AD1345" s="47" t="s">
        <v>25</v>
      </c>
      <c r="AE1345" s="47" t="s">
        <v>25</v>
      </c>
      <c r="AF1345" s="47" t="s">
        <v>25</v>
      </c>
      <c r="AG1345" s="47" t="s">
        <v>25</v>
      </c>
      <c r="AH1345" s="47" t="s">
        <v>25</v>
      </c>
      <c r="AI1345" s="47" t="s">
        <v>25</v>
      </c>
      <c r="AJ1345" s="47" t="s">
        <v>25</v>
      </c>
      <c r="AK1345" s="47" t="s">
        <v>965</v>
      </c>
      <c r="AL1345" s="47" t="s">
        <v>965</v>
      </c>
      <c r="AM1345" s="47" t="s">
        <v>965</v>
      </c>
      <c r="AN1345" s="47" t="s">
        <v>965</v>
      </c>
      <c r="AO1345" s="47" t="s">
        <v>965</v>
      </c>
      <c r="AP1345" s="47" t="s">
        <v>20</v>
      </c>
      <c r="AQ1345" s="47" t="s">
        <v>20</v>
      </c>
      <c r="AR1345" s="47" t="s">
        <v>20</v>
      </c>
      <c r="AS1345" s="47" t="s">
        <v>965</v>
      </c>
      <c r="AT1345" s="47" t="s">
        <v>965</v>
      </c>
      <c r="AU1345" s="47" t="s">
        <v>965</v>
      </c>
      <c r="AV1345" s="47" t="s">
        <v>965</v>
      </c>
      <c r="AW1345" s="47" t="s">
        <v>20</v>
      </c>
      <c r="AX1345" s="47" t="s">
        <v>20</v>
      </c>
      <c r="AY1345" s="42">
        <f>COUNTIFS($T1345:$AX1345,"P")</f>
        <v>9</v>
      </c>
      <c r="AZ1345" s="42">
        <f>COUNTIFS($T1345:$AX1345,"HD")/2</f>
        <v>0</v>
      </c>
      <c r="BA1345" s="42">
        <f>COUNTIFS($T1345:$AX1345,"DO")</f>
        <v>5</v>
      </c>
      <c r="BB1345" s="1">
        <f>COUNTIFS($T1345:$AX1345,"UPL")</f>
        <v>0</v>
      </c>
      <c r="BC1345" s="42">
        <f>COUNTIFS($T1345:$AX1345,"LWP")</f>
        <v>0</v>
      </c>
      <c r="BD1345" s="42">
        <f>SUM(COUNTIFS($T1345:$AX1345,{"PAT","MAT"}))</f>
        <v>0</v>
      </c>
      <c r="BE1345" s="42">
        <f>COUNTIFS($T1345:$AX1345,"HO")</f>
        <v>0</v>
      </c>
      <c r="BF1345" s="42">
        <f>COUNTIFS($T1345:$AX1345,"NA")</f>
        <v>17</v>
      </c>
      <c r="BG1345" s="42">
        <f>COUNTIFS($T1345:$AX1345,"PL")</f>
        <v>0</v>
      </c>
      <c r="BH1345" s="42">
        <f>COUNTIFS($T1345:$AX1345,"CL")</f>
        <v>0</v>
      </c>
      <c r="BI1345" s="42">
        <f>COUNTIFS($T1345:$AX1345,"BL")</f>
        <v>0</v>
      </c>
      <c r="BJ1345" s="42">
        <f>COUNTIFS($T1345:$AX1345,"CO")</f>
        <v>0</v>
      </c>
      <c r="BK1345" s="42">
        <f t="shared" si="123"/>
        <v>0</v>
      </c>
      <c r="BL1345" s="42">
        <f t="shared" si="124"/>
        <v>0</v>
      </c>
      <c r="BM1345" s="42">
        <f t="shared" si="125"/>
        <v>0</v>
      </c>
      <c r="BN1345" s="42">
        <f>SUM(AY1345:BJ1345)+SUM(COUNTIFS(Q1345:AX1345,{"TERM","RESIGNED"}))</f>
        <v>31</v>
      </c>
      <c r="BO1345" s="1" t="s">
        <v>45</v>
      </c>
      <c r="BP1345" s="42" t="s">
        <v>1020</v>
      </c>
      <c r="BQ1345" s="34"/>
    </row>
    <row r="1346" spans="1:69" x14ac:dyDescent="0.25">
      <c r="A1346" s="32">
        <f t="shared" si="126"/>
        <v>1344</v>
      </c>
      <c r="B1346" s="1" t="s">
        <v>172</v>
      </c>
      <c r="C1346" s="1">
        <v>106243</v>
      </c>
      <c r="D1346" s="1">
        <v>106243</v>
      </c>
      <c r="E1346" s="1" t="s">
        <v>945</v>
      </c>
      <c r="F1346" s="34" t="s">
        <v>1607</v>
      </c>
      <c r="G1346" s="34" t="s">
        <v>123</v>
      </c>
      <c r="H1346" s="30">
        <v>45278</v>
      </c>
      <c r="I1346" s="30" t="s">
        <v>39</v>
      </c>
      <c r="J1346" s="30" t="s">
        <v>39</v>
      </c>
      <c r="K1346" s="42">
        <f t="shared" ca="1" si="127"/>
        <v>24</v>
      </c>
      <c r="L1346" s="44" t="str">
        <f t="shared" si="128"/>
        <v>Billable</v>
      </c>
      <c r="M1346" s="34" t="s">
        <v>1007</v>
      </c>
      <c r="N1346" s="1" t="s">
        <v>41</v>
      </c>
      <c r="O1346" s="1" t="s">
        <v>42</v>
      </c>
      <c r="P1346" s="1"/>
      <c r="Q1346" s="1"/>
      <c r="R1346" s="1" t="s">
        <v>43</v>
      </c>
      <c r="S1346" s="33" t="s">
        <v>247</v>
      </c>
      <c r="T1346" s="47" t="s">
        <v>25</v>
      </c>
      <c r="U1346" s="47" t="s">
        <v>25</v>
      </c>
      <c r="V1346" s="47" t="s">
        <v>25</v>
      </c>
      <c r="W1346" s="47" t="s">
        <v>25</v>
      </c>
      <c r="X1346" s="47" t="s">
        <v>25</v>
      </c>
      <c r="Y1346" s="47" t="s">
        <v>25</v>
      </c>
      <c r="Z1346" s="47" t="s">
        <v>25</v>
      </c>
      <c r="AA1346" s="47" t="s">
        <v>25</v>
      </c>
      <c r="AB1346" s="47" t="s">
        <v>25</v>
      </c>
      <c r="AC1346" s="47" t="s">
        <v>25</v>
      </c>
      <c r="AD1346" s="47" t="s">
        <v>25</v>
      </c>
      <c r="AE1346" s="47" t="s">
        <v>25</v>
      </c>
      <c r="AF1346" s="47" t="s">
        <v>25</v>
      </c>
      <c r="AG1346" s="47" t="s">
        <v>25</v>
      </c>
      <c r="AH1346" s="47" t="s">
        <v>25</v>
      </c>
      <c r="AI1346" s="47" t="s">
        <v>25</v>
      </c>
      <c r="AJ1346" s="47" t="s">
        <v>25</v>
      </c>
      <c r="AK1346" s="47" t="s">
        <v>965</v>
      </c>
      <c r="AL1346" s="47" t="s">
        <v>965</v>
      </c>
      <c r="AM1346" s="47" t="s">
        <v>965</v>
      </c>
      <c r="AN1346" s="47" t="s">
        <v>965</v>
      </c>
      <c r="AO1346" s="47" t="s">
        <v>965</v>
      </c>
      <c r="AP1346" s="47" t="s">
        <v>20</v>
      </c>
      <c r="AQ1346" s="47" t="s">
        <v>20</v>
      </c>
      <c r="AR1346" s="47" t="s">
        <v>20</v>
      </c>
      <c r="AS1346" s="47" t="s">
        <v>965</v>
      </c>
      <c r="AT1346" s="47" t="s">
        <v>965</v>
      </c>
      <c r="AU1346" s="47" t="s">
        <v>965</v>
      </c>
      <c r="AV1346" s="47" t="s">
        <v>965</v>
      </c>
      <c r="AW1346" s="47" t="s">
        <v>20</v>
      </c>
      <c r="AX1346" s="47" t="s">
        <v>20</v>
      </c>
      <c r="AY1346" s="42">
        <f>COUNTIFS($T1346:$AX1346,"P")</f>
        <v>9</v>
      </c>
      <c r="AZ1346" s="42">
        <f>COUNTIFS($T1346:$AX1346,"HD")/2</f>
        <v>0</v>
      </c>
      <c r="BA1346" s="42">
        <f>COUNTIFS($T1346:$AX1346,"DO")</f>
        <v>5</v>
      </c>
      <c r="BB1346" s="1">
        <f>COUNTIFS($T1346:$AX1346,"UPL")</f>
        <v>0</v>
      </c>
      <c r="BC1346" s="42">
        <f>COUNTIFS($T1346:$AX1346,"LWP")</f>
        <v>0</v>
      </c>
      <c r="BD1346" s="42">
        <f>SUM(COUNTIFS($T1346:$AX1346,{"PAT","MAT"}))</f>
        <v>0</v>
      </c>
      <c r="BE1346" s="42">
        <f>COUNTIFS($T1346:$AX1346,"HO")</f>
        <v>0</v>
      </c>
      <c r="BF1346" s="42">
        <f>COUNTIFS($T1346:$AX1346,"NA")</f>
        <v>17</v>
      </c>
      <c r="BG1346" s="42">
        <f>COUNTIFS($T1346:$AX1346,"PL")</f>
        <v>0</v>
      </c>
      <c r="BH1346" s="42">
        <f>COUNTIFS($T1346:$AX1346,"CL")</f>
        <v>0</v>
      </c>
      <c r="BI1346" s="42">
        <f>COUNTIFS($T1346:$AX1346,"BL")</f>
        <v>0</v>
      </c>
      <c r="BJ1346" s="42">
        <f>COUNTIFS($T1346:$AX1346,"CO")</f>
        <v>0</v>
      </c>
      <c r="BK1346" s="42">
        <f t="shared" si="123"/>
        <v>0</v>
      </c>
      <c r="BL1346" s="42">
        <f t="shared" si="124"/>
        <v>0</v>
      </c>
      <c r="BM1346" s="42">
        <f t="shared" si="125"/>
        <v>0</v>
      </c>
      <c r="BN1346" s="42">
        <f>SUM(AY1346:BJ1346)+SUM(COUNTIFS(Q1346:AX1346,{"TERM","RESIGNED"}))</f>
        <v>31</v>
      </c>
      <c r="BO1346" s="1" t="s">
        <v>45</v>
      </c>
      <c r="BP1346" s="42" t="s">
        <v>1020</v>
      </c>
      <c r="BQ1346" s="34"/>
    </row>
    <row r="1347" spans="1:69" x14ac:dyDescent="0.25">
      <c r="A1347" s="32">
        <f t="shared" si="126"/>
        <v>1345</v>
      </c>
      <c r="B1347" s="1" t="s">
        <v>172</v>
      </c>
      <c r="C1347" s="1">
        <v>106244</v>
      </c>
      <c r="D1347" s="1">
        <v>106244</v>
      </c>
      <c r="E1347" s="1" t="s">
        <v>946</v>
      </c>
      <c r="F1347" s="34" t="s">
        <v>1617</v>
      </c>
      <c r="G1347" s="34" t="s">
        <v>123</v>
      </c>
      <c r="H1347" s="30">
        <v>45278</v>
      </c>
      <c r="I1347" s="30" t="s">
        <v>39</v>
      </c>
      <c r="J1347" s="30" t="s">
        <v>39</v>
      </c>
      <c r="K1347" s="42">
        <f t="shared" ca="1" si="127"/>
        <v>24</v>
      </c>
      <c r="L1347" s="44" t="str">
        <f t="shared" si="128"/>
        <v>Billable</v>
      </c>
      <c r="M1347" s="34" t="s">
        <v>1007</v>
      </c>
      <c r="N1347" s="1" t="s">
        <v>41</v>
      </c>
      <c r="O1347" s="1" t="s">
        <v>42</v>
      </c>
      <c r="P1347" s="1"/>
      <c r="Q1347" s="1"/>
      <c r="R1347" s="1" t="s">
        <v>43</v>
      </c>
      <c r="S1347" s="33" t="s">
        <v>247</v>
      </c>
      <c r="T1347" s="47" t="s">
        <v>25</v>
      </c>
      <c r="U1347" s="47" t="s">
        <v>25</v>
      </c>
      <c r="V1347" s="47" t="s">
        <v>25</v>
      </c>
      <c r="W1347" s="47" t="s">
        <v>25</v>
      </c>
      <c r="X1347" s="47" t="s">
        <v>25</v>
      </c>
      <c r="Y1347" s="47" t="s">
        <v>25</v>
      </c>
      <c r="Z1347" s="47" t="s">
        <v>25</v>
      </c>
      <c r="AA1347" s="47" t="s">
        <v>25</v>
      </c>
      <c r="AB1347" s="47" t="s">
        <v>25</v>
      </c>
      <c r="AC1347" s="47" t="s">
        <v>25</v>
      </c>
      <c r="AD1347" s="47" t="s">
        <v>25</v>
      </c>
      <c r="AE1347" s="47" t="s">
        <v>25</v>
      </c>
      <c r="AF1347" s="47" t="s">
        <v>25</v>
      </c>
      <c r="AG1347" s="47" t="s">
        <v>25</v>
      </c>
      <c r="AH1347" s="47" t="s">
        <v>25</v>
      </c>
      <c r="AI1347" s="47" t="s">
        <v>25</v>
      </c>
      <c r="AJ1347" s="47" t="s">
        <v>25</v>
      </c>
      <c r="AK1347" s="47" t="s">
        <v>965</v>
      </c>
      <c r="AL1347" s="47" t="s">
        <v>965</v>
      </c>
      <c r="AM1347" s="47" t="s">
        <v>965</v>
      </c>
      <c r="AN1347" s="47" t="s">
        <v>965</v>
      </c>
      <c r="AO1347" s="47" t="s">
        <v>965</v>
      </c>
      <c r="AP1347" s="47" t="s">
        <v>20</v>
      </c>
      <c r="AQ1347" s="47" t="s">
        <v>20</v>
      </c>
      <c r="AR1347" s="47" t="s">
        <v>20</v>
      </c>
      <c r="AS1347" s="47" t="s">
        <v>965</v>
      </c>
      <c r="AT1347" s="47" t="s">
        <v>965</v>
      </c>
      <c r="AU1347" s="47" t="s">
        <v>965</v>
      </c>
      <c r="AV1347" s="47" t="s">
        <v>965</v>
      </c>
      <c r="AW1347" s="47" t="s">
        <v>20</v>
      </c>
      <c r="AX1347" s="47" t="s">
        <v>20</v>
      </c>
      <c r="AY1347" s="42">
        <f>COUNTIFS($T1347:$AX1347,"P")</f>
        <v>9</v>
      </c>
      <c r="AZ1347" s="42">
        <f>COUNTIFS($T1347:$AX1347,"HD")/2</f>
        <v>0</v>
      </c>
      <c r="BA1347" s="42">
        <f>COUNTIFS($T1347:$AX1347,"DO")</f>
        <v>5</v>
      </c>
      <c r="BB1347" s="1">
        <f>COUNTIFS($T1347:$AX1347,"UPL")</f>
        <v>0</v>
      </c>
      <c r="BC1347" s="42">
        <f>COUNTIFS($T1347:$AX1347,"LWP")</f>
        <v>0</v>
      </c>
      <c r="BD1347" s="42">
        <f>SUM(COUNTIFS($T1347:$AX1347,{"PAT","MAT"}))</f>
        <v>0</v>
      </c>
      <c r="BE1347" s="42">
        <f>COUNTIFS($T1347:$AX1347,"HO")</f>
        <v>0</v>
      </c>
      <c r="BF1347" s="42">
        <f>COUNTIFS($T1347:$AX1347,"NA")</f>
        <v>17</v>
      </c>
      <c r="BG1347" s="42">
        <f>COUNTIFS($T1347:$AX1347,"PL")</f>
        <v>0</v>
      </c>
      <c r="BH1347" s="42">
        <f>COUNTIFS($T1347:$AX1347,"CL")</f>
        <v>0</v>
      </c>
      <c r="BI1347" s="42">
        <f>COUNTIFS($T1347:$AX1347,"BL")</f>
        <v>0</v>
      </c>
      <c r="BJ1347" s="42">
        <f>COUNTIFS($T1347:$AX1347,"CO")</f>
        <v>0</v>
      </c>
      <c r="BK1347" s="42">
        <f t="shared" ref="BK1347:BK1410" si="129">SUM(BG1347:BJ1347)</f>
        <v>0</v>
      </c>
      <c r="BL1347" s="42">
        <f t="shared" ref="BL1347:BL1410" si="130">IF(SUM(AY1347+AZ1347)&gt;=17,1,0)</f>
        <v>0</v>
      </c>
      <c r="BM1347" s="42">
        <f t="shared" ref="BM1347:BM1410" si="131">IF(SUM(AY1347+AZ1347)&gt;=13,1,0)</f>
        <v>0</v>
      </c>
      <c r="BN1347" s="42">
        <f>SUM(AY1347:BJ1347)+SUM(COUNTIFS(Q1347:AX1347,{"TERM","RESIGNED"}))</f>
        <v>31</v>
      </c>
      <c r="BO1347" s="1" t="s">
        <v>45</v>
      </c>
      <c r="BP1347" s="42" t="s">
        <v>1020</v>
      </c>
      <c r="BQ1347" s="34"/>
    </row>
    <row r="1348" spans="1:69" x14ac:dyDescent="0.25">
      <c r="A1348" s="32">
        <f t="shared" si="126"/>
        <v>1346</v>
      </c>
      <c r="B1348" s="1" t="s">
        <v>172</v>
      </c>
      <c r="C1348" s="1">
        <v>106245</v>
      </c>
      <c r="D1348" s="1">
        <v>106245</v>
      </c>
      <c r="E1348" s="1" t="s">
        <v>946</v>
      </c>
      <c r="F1348" s="34" t="s">
        <v>1701</v>
      </c>
      <c r="G1348" s="34" t="s">
        <v>123</v>
      </c>
      <c r="H1348" s="30">
        <v>45278</v>
      </c>
      <c r="I1348" s="30" t="s">
        <v>39</v>
      </c>
      <c r="J1348" s="30" t="s">
        <v>39</v>
      </c>
      <c r="K1348" s="42">
        <f t="shared" ca="1" si="127"/>
        <v>24</v>
      </c>
      <c r="L1348" s="44" t="str">
        <f t="shared" si="128"/>
        <v>Billable</v>
      </c>
      <c r="M1348" s="34" t="s">
        <v>1007</v>
      </c>
      <c r="N1348" s="1" t="s">
        <v>41</v>
      </c>
      <c r="O1348" s="1" t="s">
        <v>42</v>
      </c>
      <c r="P1348" s="1"/>
      <c r="Q1348" s="1"/>
      <c r="R1348" s="1" t="s">
        <v>43</v>
      </c>
      <c r="S1348" s="33" t="s">
        <v>247</v>
      </c>
      <c r="T1348" s="47" t="s">
        <v>25</v>
      </c>
      <c r="U1348" s="47" t="s">
        <v>25</v>
      </c>
      <c r="V1348" s="47" t="s">
        <v>25</v>
      </c>
      <c r="W1348" s="47" t="s">
        <v>25</v>
      </c>
      <c r="X1348" s="47" t="s">
        <v>25</v>
      </c>
      <c r="Y1348" s="47" t="s">
        <v>25</v>
      </c>
      <c r="Z1348" s="47" t="s">
        <v>25</v>
      </c>
      <c r="AA1348" s="47" t="s">
        <v>25</v>
      </c>
      <c r="AB1348" s="47" t="s">
        <v>25</v>
      </c>
      <c r="AC1348" s="47" t="s">
        <v>25</v>
      </c>
      <c r="AD1348" s="47" t="s">
        <v>25</v>
      </c>
      <c r="AE1348" s="47" t="s">
        <v>25</v>
      </c>
      <c r="AF1348" s="47" t="s">
        <v>25</v>
      </c>
      <c r="AG1348" s="47" t="s">
        <v>25</v>
      </c>
      <c r="AH1348" s="47" t="s">
        <v>25</v>
      </c>
      <c r="AI1348" s="47" t="s">
        <v>25</v>
      </c>
      <c r="AJ1348" s="47" t="s">
        <v>25</v>
      </c>
      <c r="AK1348" s="47" t="s">
        <v>965</v>
      </c>
      <c r="AL1348" s="47" t="s">
        <v>965</v>
      </c>
      <c r="AM1348" s="47" t="s">
        <v>965</v>
      </c>
      <c r="AN1348" s="47" t="s">
        <v>965</v>
      </c>
      <c r="AO1348" s="47" t="s">
        <v>965</v>
      </c>
      <c r="AP1348" s="47" t="s">
        <v>20</v>
      </c>
      <c r="AQ1348" s="47" t="s">
        <v>20</v>
      </c>
      <c r="AR1348" s="47" t="s">
        <v>20</v>
      </c>
      <c r="AS1348" s="47" t="s">
        <v>965</v>
      </c>
      <c r="AT1348" s="47" t="s">
        <v>965</v>
      </c>
      <c r="AU1348" s="47" t="s">
        <v>965</v>
      </c>
      <c r="AV1348" s="47" t="s">
        <v>965</v>
      </c>
      <c r="AW1348" s="47" t="s">
        <v>20</v>
      </c>
      <c r="AX1348" s="47" t="s">
        <v>20</v>
      </c>
      <c r="AY1348" s="42">
        <f>COUNTIFS($T1348:$AX1348,"P")</f>
        <v>9</v>
      </c>
      <c r="AZ1348" s="42">
        <f>COUNTIFS($T1348:$AX1348,"HD")/2</f>
        <v>0</v>
      </c>
      <c r="BA1348" s="42">
        <f>COUNTIFS($T1348:$AX1348,"DO")</f>
        <v>5</v>
      </c>
      <c r="BB1348" s="1">
        <f>COUNTIFS($T1348:$AX1348,"UPL")</f>
        <v>0</v>
      </c>
      <c r="BC1348" s="42">
        <f>COUNTIFS($T1348:$AX1348,"LWP")</f>
        <v>0</v>
      </c>
      <c r="BD1348" s="42">
        <f>SUM(COUNTIFS($T1348:$AX1348,{"PAT","MAT"}))</f>
        <v>0</v>
      </c>
      <c r="BE1348" s="42">
        <f>COUNTIFS($T1348:$AX1348,"HO")</f>
        <v>0</v>
      </c>
      <c r="BF1348" s="42">
        <f>COUNTIFS($T1348:$AX1348,"NA")</f>
        <v>17</v>
      </c>
      <c r="BG1348" s="42">
        <f>COUNTIFS($T1348:$AX1348,"PL")</f>
        <v>0</v>
      </c>
      <c r="BH1348" s="42">
        <f>COUNTIFS($T1348:$AX1348,"CL")</f>
        <v>0</v>
      </c>
      <c r="BI1348" s="42">
        <f>COUNTIFS($T1348:$AX1348,"BL")</f>
        <v>0</v>
      </c>
      <c r="BJ1348" s="42">
        <f>COUNTIFS($T1348:$AX1348,"CO")</f>
        <v>0</v>
      </c>
      <c r="BK1348" s="42">
        <f t="shared" si="129"/>
        <v>0</v>
      </c>
      <c r="BL1348" s="42">
        <f t="shared" si="130"/>
        <v>0</v>
      </c>
      <c r="BM1348" s="42">
        <f t="shared" si="131"/>
        <v>0</v>
      </c>
      <c r="BN1348" s="42">
        <f>SUM(AY1348:BJ1348)+SUM(COUNTIFS(Q1348:AX1348,{"TERM","RESIGNED"}))</f>
        <v>31</v>
      </c>
      <c r="BO1348" s="1" t="s">
        <v>45</v>
      </c>
      <c r="BP1348" s="42" t="s">
        <v>1020</v>
      </c>
      <c r="BQ1348" s="34"/>
    </row>
    <row r="1349" spans="1:69" x14ac:dyDescent="0.25">
      <c r="A1349" s="32">
        <f t="shared" ref="A1349:A1412" si="132">A1348+1</f>
        <v>1347</v>
      </c>
      <c r="B1349" s="1" t="s">
        <v>172</v>
      </c>
      <c r="C1349" s="1">
        <v>106247</v>
      </c>
      <c r="D1349" s="1">
        <v>106247</v>
      </c>
      <c r="E1349" s="1" t="s">
        <v>945</v>
      </c>
      <c r="F1349" s="34" t="s">
        <v>1702</v>
      </c>
      <c r="G1349" s="34" t="s">
        <v>123</v>
      </c>
      <c r="H1349" s="30">
        <v>45278</v>
      </c>
      <c r="I1349" s="30" t="s">
        <v>39</v>
      </c>
      <c r="J1349" s="30" t="s">
        <v>39</v>
      </c>
      <c r="K1349" s="42">
        <f t="shared" ca="1" si="127"/>
        <v>24</v>
      </c>
      <c r="L1349" s="44" t="str">
        <f t="shared" si="128"/>
        <v>Billable</v>
      </c>
      <c r="M1349" s="34" t="s">
        <v>1007</v>
      </c>
      <c r="N1349" s="1" t="s">
        <v>41</v>
      </c>
      <c r="O1349" s="1" t="s">
        <v>42</v>
      </c>
      <c r="P1349" s="1"/>
      <c r="Q1349" s="1"/>
      <c r="R1349" s="1" t="s">
        <v>43</v>
      </c>
      <c r="S1349" s="33" t="s">
        <v>223</v>
      </c>
      <c r="T1349" s="47" t="s">
        <v>25</v>
      </c>
      <c r="U1349" s="47" t="s">
        <v>25</v>
      </c>
      <c r="V1349" s="47" t="s">
        <v>25</v>
      </c>
      <c r="W1349" s="47" t="s">
        <v>25</v>
      </c>
      <c r="X1349" s="47" t="s">
        <v>25</v>
      </c>
      <c r="Y1349" s="47" t="s">
        <v>25</v>
      </c>
      <c r="Z1349" s="47" t="s">
        <v>25</v>
      </c>
      <c r="AA1349" s="47" t="s">
        <v>25</v>
      </c>
      <c r="AB1349" s="47" t="s">
        <v>25</v>
      </c>
      <c r="AC1349" s="47" t="s">
        <v>25</v>
      </c>
      <c r="AD1349" s="47" t="s">
        <v>25</v>
      </c>
      <c r="AE1349" s="47" t="s">
        <v>25</v>
      </c>
      <c r="AF1349" s="47" t="s">
        <v>25</v>
      </c>
      <c r="AG1349" s="47" t="s">
        <v>25</v>
      </c>
      <c r="AH1349" s="47" t="s">
        <v>25</v>
      </c>
      <c r="AI1349" s="47" t="s">
        <v>25</v>
      </c>
      <c r="AJ1349" s="47" t="s">
        <v>25</v>
      </c>
      <c r="AK1349" s="47" t="s">
        <v>965</v>
      </c>
      <c r="AL1349" s="47" t="s">
        <v>965</v>
      </c>
      <c r="AM1349" s="47" t="s">
        <v>965</v>
      </c>
      <c r="AN1349" s="47" t="s">
        <v>965</v>
      </c>
      <c r="AO1349" s="47" t="s">
        <v>965</v>
      </c>
      <c r="AP1349" s="47" t="s">
        <v>20</v>
      </c>
      <c r="AQ1349" s="47" t="s">
        <v>20</v>
      </c>
      <c r="AR1349" s="47" t="s">
        <v>20</v>
      </c>
      <c r="AS1349" s="47" t="s">
        <v>965</v>
      </c>
      <c r="AT1349" s="47" t="s">
        <v>965</v>
      </c>
      <c r="AU1349" s="47" t="s">
        <v>965</v>
      </c>
      <c r="AV1349" s="47" t="s">
        <v>965</v>
      </c>
      <c r="AW1349" s="47" t="s">
        <v>20</v>
      </c>
      <c r="AX1349" s="47" t="s">
        <v>20</v>
      </c>
      <c r="AY1349" s="42">
        <f>COUNTIFS($T1349:$AX1349,"P")</f>
        <v>9</v>
      </c>
      <c r="AZ1349" s="42">
        <f>COUNTIFS($T1349:$AX1349,"HD")/2</f>
        <v>0</v>
      </c>
      <c r="BA1349" s="42">
        <f>COUNTIFS($T1349:$AX1349,"DO")</f>
        <v>5</v>
      </c>
      <c r="BB1349" s="1">
        <f>COUNTIFS($T1349:$AX1349,"UPL")</f>
        <v>0</v>
      </c>
      <c r="BC1349" s="42">
        <f>COUNTIFS($T1349:$AX1349,"LWP")</f>
        <v>0</v>
      </c>
      <c r="BD1349" s="42">
        <f>SUM(COUNTIFS($T1349:$AX1349,{"PAT","MAT"}))</f>
        <v>0</v>
      </c>
      <c r="BE1349" s="42">
        <f>COUNTIFS($T1349:$AX1349,"HO")</f>
        <v>0</v>
      </c>
      <c r="BF1349" s="42">
        <f>COUNTIFS($T1349:$AX1349,"NA")</f>
        <v>17</v>
      </c>
      <c r="BG1349" s="42">
        <f>COUNTIFS($T1349:$AX1349,"PL")</f>
        <v>0</v>
      </c>
      <c r="BH1349" s="42">
        <f>COUNTIFS($T1349:$AX1349,"CL")</f>
        <v>0</v>
      </c>
      <c r="BI1349" s="42">
        <f>COUNTIFS($T1349:$AX1349,"BL")</f>
        <v>0</v>
      </c>
      <c r="BJ1349" s="42">
        <f>COUNTIFS($T1349:$AX1349,"CO")</f>
        <v>0</v>
      </c>
      <c r="BK1349" s="42">
        <f t="shared" si="129"/>
        <v>0</v>
      </c>
      <c r="BL1349" s="42">
        <f t="shared" si="130"/>
        <v>0</v>
      </c>
      <c r="BM1349" s="42">
        <f t="shared" si="131"/>
        <v>0</v>
      </c>
      <c r="BN1349" s="42">
        <f>SUM(AY1349:BJ1349)+SUM(COUNTIFS(Q1349:AX1349,{"TERM","RESIGNED"}))</f>
        <v>31</v>
      </c>
      <c r="BO1349" s="1" t="s">
        <v>45</v>
      </c>
      <c r="BP1349" s="42" t="s">
        <v>1020</v>
      </c>
      <c r="BQ1349" s="34"/>
    </row>
    <row r="1350" spans="1:69" x14ac:dyDescent="0.25">
      <c r="A1350" s="32">
        <f t="shared" si="132"/>
        <v>1348</v>
      </c>
      <c r="B1350" s="1" t="s">
        <v>172</v>
      </c>
      <c r="C1350" s="1">
        <v>106250</v>
      </c>
      <c r="D1350" s="1">
        <v>106250</v>
      </c>
      <c r="E1350" s="1" t="s">
        <v>945</v>
      </c>
      <c r="F1350" s="34" t="s">
        <v>1684</v>
      </c>
      <c r="G1350" s="34" t="s">
        <v>162</v>
      </c>
      <c r="H1350" s="30">
        <v>45278</v>
      </c>
      <c r="I1350" s="30" t="s">
        <v>39</v>
      </c>
      <c r="J1350" s="30" t="s">
        <v>39</v>
      </c>
      <c r="K1350" s="42">
        <f t="shared" ca="1" si="127"/>
        <v>24</v>
      </c>
      <c r="L1350" s="44" t="str">
        <f t="shared" si="128"/>
        <v>Billable</v>
      </c>
      <c r="M1350" s="34" t="s">
        <v>124</v>
      </c>
      <c r="N1350" s="1" t="s">
        <v>41</v>
      </c>
      <c r="O1350" s="1" t="s">
        <v>42</v>
      </c>
      <c r="P1350" s="1"/>
      <c r="Q1350" s="1"/>
      <c r="R1350" s="1" t="s">
        <v>43</v>
      </c>
      <c r="S1350" s="33" t="s">
        <v>165</v>
      </c>
      <c r="T1350" s="47" t="s">
        <v>25</v>
      </c>
      <c r="U1350" s="47" t="s">
        <v>25</v>
      </c>
      <c r="V1350" s="47" t="s">
        <v>25</v>
      </c>
      <c r="W1350" s="47" t="s">
        <v>25</v>
      </c>
      <c r="X1350" s="47" t="s">
        <v>25</v>
      </c>
      <c r="Y1350" s="47" t="s">
        <v>25</v>
      </c>
      <c r="Z1350" s="47" t="s">
        <v>25</v>
      </c>
      <c r="AA1350" s="47" t="s">
        <v>25</v>
      </c>
      <c r="AB1350" s="47" t="s">
        <v>25</v>
      </c>
      <c r="AC1350" s="47" t="s">
        <v>25</v>
      </c>
      <c r="AD1350" s="47" t="s">
        <v>25</v>
      </c>
      <c r="AE1350" s="47" t="s">
        <v>25</v>
      </c>
      <c r="AF1350" s="47" t="s">
        <v>25</v>
      </c>
      <c r="AG1350" s="47" t="s">
        <v>25</v>
      </c>
      <c r="AH1350" s="47" t="s">
        <v>25</v>
      </c>
      <c r="AI1350" s="47" t="s">
        <v>25</v>
      </c>
      <c r="AJ1350" s="47" t="s">
        <v>25</v>
      </c>
      <c r="AK1350" s="47" t="s">
        <v>965</v>
      </c>
      <c r="AL1350" s="47" t="s">
        <v>965</v>
      </c>
      <c r="AM1350" s="47" t="s">
        <v>965</v>
      </c>
      <c r="AN1350" s="47" t="s">
        <v>965</v>
      </c>
      <c r="AO1350" s="47" t="s">
        <v>965</v>
      </c>
      <c r="AP1350" s="47" t="s">
        <v>20</v>
      </c>
      <c r="AQ1350" s="47" t="s">
        <v>20</v>
      </c>
      <c r="AR1350" s="47" t="s">
        <v>20</v>
      </c>
      <c r="AS1350" s="47" t="s">
        <v>965</v>
      </c>
      <c r="AT1350" s="47" t="s">
        <v>966</v>
      </c>
      <c r="AU1350" s="47" t="s">
        <v>966</v>
      </c>
      <c r="AV1350" s="47" t="s">
        <v>966</v>
      </c>
      <c r="AW1350" s="47" t="s">
        <v>20</v>
      </c>
      <c r="AX1350" s="47" t="s">
        <v>20</v>
      </c>
      <c r="AY1350" s="42">
        <f>COUNTIFS($T1350:$AX1350,"P")</f>
        <v>6</v>
      </c>
      <c r="AZ1350" s="42">
        <f>COUNTIFS($T1350:$AX1350,"HD")/2</f>
        <v>1.5</v>
      </c>
      <c r="BA1350" s="42">
        <f>COUNTIFS($T1350:$AX1350,"DO")</f>
        <v>5</v>
      </c>
      <c r="BB1350" s="1">
        <f>COUNTIFS($T1350:$AX1350,"UPL")</f>
        <v>0</v>
      </c>
      <c r="BC1350" s="42">
        <f>COUNTIFS($T1350:$AX1350,"LWP")</f>
        <v>0</v>
      </c>
      <c r="BD1350" s="42">
        <f>SUM(COUNTIFS($T1350:$AX1350,{"PAT","MAT"}))</f>
        <v>0</v>
      </c>
      <c r="BE1350" s="42">
        <f>COUNTIFS($T1350:$AX1350,"HO")</f>
        <v>0</v>
      </c>
      <c r="BF1350" s="42">
        <f>COUNTIFS($T1350:$AX1350,"NA")</f>
        <v>17</v>
      </c>
      <c r="BG1350" s="42">
        <f>COUNTIFS($T1350:$AX1350,"PL")</f>
        <v>0</v>
      </c>
      <c r="BH1350" s="42">
        <f>COUNTIFS($T1350:$AX1350,"CL")</f>
        <v>0</v>
      </c>
      <c r="BI1350" s="42">
        <f>COUNTIFS($T1350:$AX1350,"BL")</f>
        <v>0</v>
      </c>
      <c r="BJ1350" s="42">
        <f>COUNTIFS($T1350:$AX1350,"CO")</f>
        <v>0</v>
      </c>
      <c r="BK1350" s="42">
        <f t="shared" si="129"/>
        <v>0</v>
      </c>
      <c r="BL1350" s="42">
        <f t="shared" si="130"/>
        <v>0</v>
      </c>
      <c r="BM1350" s="42">
        <f t="shared" si="131"/>
        <v>0</v>
      </c>
      <c r="BN1350" s="42">
        <f>SUM(AY1350:BJ1350)+SUM(COUNTIFS(Q1350:AX1350,{"TERM","RESIGNED"}))</f>
        <v>29.5</v>
      </c>
      <c r="BO1350" s="1" t="s">
        <v>45</v>
      </c>
      <c r="BP1350" s="42" t="s">
        <v>1023</v>
      </c>
      <c r="BQ1350" s="34"/>
    </row>
    <row r="1351" spans="1:69" x14ac:dyDescent="0.25">
      <c r="A1351" s="32">
        <f t="shared" si="132"/>
        <v>1349</v>
      </c>
      <c r="B1351" s="1" t="s">
        <v>172</v>
      </c>
      <c r="C1351" s="1">
        <v>106252</v>
      </c>
      <c r="D1351" s="1">
        <v>106252</v>
      </c>
      <c r="E1351" s="1" t="s">
        <v>945</v>
      </c>
      <c r="F1351" s="34" t="s">
        <v>1685</v>
      </c>
      <c r="G1351" s="34" t="s">
        <v>190</v>
      </c>
      <c r="H1351" s="30">
        <v>45278</v>
      </c>
      <c r="I1351" s="30" t="s">
        <v>39</v>
      </c>
      <c r="J1351" s="30" t="s">
        <v>39</v>
      </c>
      <c r="K1351" s="42">
        <f t="shared" ca="1" si="127"/>
        <v>24</v>
      </c>
      <c r="L1351" s="44" t="str">
        <f t="shared" si="128"/>
        <v>Billable</v>
      </c>
      <c r="M1351" s="34" t="s">
        <v>1007</v>
      </c>
      <c r="N1351" s="1" t="s">
        <v>41</v>
      </c>
      <c r="O1351" s="1" t="s">
        <v>42</v>
      </c>
      <c r="P1351" s="1"/>
      <c r="Q1351" s="1"/>
      <c r="R1351" s="1" t="s">
        <v>43</v>
      </c>
      <c r="S1351" s="33" t="s">
        <v>252</v>
      </c>
      <c r="T1351" s="47" t="s">
        <v>25</v>
      </c>
      <c r="U1351" s="47" t="s">
        <v>25</v>
      </c>
      <c r="V1351" s="47" t="s">
        <v>25</v>
      </c>
      <c r="W1351" s="47" t="s">
        <v>25</v>
      </c>
      <c r="X1351" s="47" t="s">
        <v>25</v>
      </c>
      <c r="Y1351" s="47" t="s">
        <v>25</v>
      </c>
      <c r="Z1351" s="47" t="s">
        <v>25</v>
      </c>
      <c r="AA1351" s="47" t="s">
        <v>25</v>
      </c>
      <c r="AB1351" s="47" t="s">
        <v>25</v>
      </c>
      <c r="AC1351" s="47" t="s">
        <v>25</v>
      </c>
      <c r="AD1351" s="47" t="s">
        <v>25</v>
      </c>
      <c r="AE1351" s="47" t="s">
        <v>25</v>
      </c>
      <c r="AF1351" s="47" t="s">
        <v>25</v>
      </c>
      <c r="AG1351" s="47" t="s">
        <v>25</v>
      </c>
      <c r="AH1351" s="47" t="s">
        <v>25</v>
      </c>
      <c r="AI1351" s="47" t="s">
        <v>25</v>
      </c>
      <c r="AJ1351" s="47" t="s">
        <v>25</v>
      </c>
      <c r="AK1351" s="47" t="s">
        <v>965</v>
      </c>
      <c r="AL1351" s="47" t="s">
        <v>965</v>
      </c>
      <c r="AM1351" s="47" t="s">
        <v>965</v>
      </c>
      <c r="AN1351" s="47" t="s">
        <v>965</v>
      </c>
      <c r="AO1351" s="47" t="s">
        <v>965</v>
      </c>
      <c r="AP1351" s="47" t="s">
        <v>20</v>
      </c>
      <c r="AQ1351" s="47" t="s">
        <v>20</v>
      </c>
      <c r="AR1351" s="47" t="s">
        <v>20</v>
      </c>
      <c r="AS1351" s="47" t="s">
        <v>965</v>
      </c>
      <c r="AT1351" s="47" t="s">
        <v>965</v>
      </c>
      <c r="AU1351" s="47" t="s">
        <v>965</v>
      </c>
      <c r="AV1351" s="47" t="s">
        <v>965</v>
      </c>
      <c r="AW1351" s="47" t="s">
        <v>20</v>
      </c>
      <c r="AX1351" s="47" t="s">
        <v>20</v>
      </c>
      <c r="AY1351" s="42">
        <f>COUNTIFS($T1351:$AX1351,"P")</f>
        <v>9</v>
      </c>
      <c r="AZ1351" s="42">
        <f>COUNTIFS($T1351:$AX1351,"HD")/2</f>
        <v>0</v>
      </c>
      <c r="BA1351" s="42">
        <f>COUNTIFS($T1351:$AX1351,"DO")</f>
        <v>5</v>
      </c>
      <c r="BB1351" s="1">
        <f>COUNTIFS($T1351:$AX1351,"UPL")</f>
        <v>0</v>
      </c>
      <c r="BC1351" s="42">
        <f>COUNTIFS($T1351:$AX1351,"LWP")</f>
        <v>0</v>
      </c>
      <c r="BD1351" s="42">
        <f>SUM(COUNTIFS($T1351:$AX1351,{"PAT","MAT"}))</f>
        <v>0</v>
      </c>
      <c r="BE1351" s="42">
        <f>COUNTIFS($T1351:$AX1351,"HO")</f>
        <v>0</v>
      </c>
      <c r="BF1351" s="42">
        <f>COUNTIFS($T1351:$AX1351,"NA")</f>
        <v>17</v>
      </c>
      <c r="BG1351" s="42">
        <f>COUNTIFS($T1351:$AX1351,"PL")</f>
        <v>0</v>
      </c>
      <c r="BH1351" s="42">
        <f>COUNTIFS($T1351:$AX1351,"CL")</f>
        <v>0</v>
      </c>
      <c r="BI1351" s="42">
        <f>COUNTIFS($T1351:$AX1351,"BL")</f>
        <v>0</v>
      </c>
      <c r="BJ1351" s="42">
        <f>COUNTIFS($T1351:$AX1351,"CO")</f>
        <v>0</v>
      </c>
      <c r="BK1351" s="42">
        <f t="shared" si="129"/>
        <v>0</v>
      </c>
      <c r="BL1351" s="42">
        <f t="shared" si="130"/>
        <v>0</v>
      </c>
      <c r="BM1351" s="42">
        <f t="shared" si="131"/>
        <v>0</v>
      </c>
      <c r="BN1351" s="42">
        <f>SUM(AY1351:BJ1351)+SUM(COUNTIFS(Q1351:AX1351,{"TERM","RESIGNED"}))</f>
        <v>31</v>
      </c>
      <c r="BO1351" s="1" t="s">
        <v>45</v>
      </c>
      <c r="BP1351" s="42" t="s">
        <v>1020</v>
      </c>
      <c r="BQ1351" s="34"/>
    </row>
    <row r="1352" spans="1:69" x14ac:dyDescent="0.25">
      <c r="A1352" s="32">
        <f t="shared" si="132"/>
        <v>1350</v>
      </c>
      <c r="B1352" s="1" t="s">
        <v>172</v>
      </c>
      <c r="C1352" s="1">
        <v>106254</v>
      </c>
      <c r="D1352" s="1">
        <v>106254</v>
      </c>
      <c r="E1352" s="1" t="s">
        <v>946</v>
      </c>
      <c r="F1352" s="34" t="s">
        <v>1687</v>
      </c>
      <c r="G1352" s="34" t="s">
        <v>190</v>
      </c>
      <c r="H1352" s="30">
        <v>45278</v>
      </c>
      <c r="I1352" s="30" t="s">
        <v>39</v>
      </c>
      <c r="J1352" s="30" t="s">
        <v>39</v>
      </c>
      <c r="K1352" s="42">
        <f t="shared" ca="1" si="127"/>
        <v>24</v>
      </c>
      <c r="L1352" s="44" t="str">
        <f t="shared" si="128"/>
        <v>Billable</v>
      </c>
      <c r="M1352" s="34" t="s">
        <v>1007</v>
      </c>
      <c r="N1352" s="1" t="s">
        <v>41</v>
      </c>
      <c r="O1352" s="1" t="s">
        <v>42</v>
      </c>
      <c r="P1352" s="1"/>
      <c r="Q1352" s="1"/>
      <c r="R1352" s="1" t="s">
        <v>43</v>
      </c>
      <c r="S1352" s="33" t="s">
        <v>223</v>
      </c>
      <c r="T1352" s="47" t="s">
        <v>25</v>
      </c>
      <c r="U1352" s="47" t="s">
        <v>25</v>
      </c>
      <c r="V1352" s="47" t="s">
        <v>25</v>
      </c>
      <c r="W1352" s="47" t="s">
        <v>25</v>
      </c>
      <c r="X1352" s="47" t="s">
        <v>25</v>
      </c>
      <c r="Y1352" s="47" t="s">
        <v>25</v>
      </c>
      <c r="Z1352" s="47" t="s">
        <v>25</v>
      </c>
      <c r="AA1352" s="47" t="s">
        <v>25</v>
      </c>
      <c r="AB1352" s="47" t="s">
        <v>25</v>
      </c>
      <c r="AC1352" s="47" t="s">
        <v>25</v>
      </c>
      <c r="AD1352" s="47" t="s">
        <v>25</v>
      </c>
      <c r="AE1352" s="47" t="s">
        <v>25</v>
      </c>
      <c r="AF1352" s="47" t="s">
        <v>25</v>
      </c>
      <c r="AG1352" s="47" t="s">
        <v>25</v>
      </c>
      <c r="AH1352" s="47" t="s">
        <v>25</v>
      </c>
      <c r="AI1352" s="47" t="s">
        <v>25</v>
      </c>
      <c r="AJ1352" s="47" t="s">
        <v>25</v>
      </c>
      <c r="AK1352" s="47" t="s">
        <v>965</v>
      </c>
      <c r="AL1352" s="47" t="s">
        <v>965</v>
      </c>
      <c r="AM1352" s="47" t="s">
        <v>965</v>
      </c>
      <c r="AN1352" s="47" t="s">
        <v>965</v>
      </c>
      <c r="AO1352" s="47" t="s">
        <v>965</v>
      </c>
      <c r="AP1352" s="47" t="s">
        <v>20</v>
      </c>
      <c r="AQ1352" s="47" t="s">
        <v>20</v>
      </c>
      <c r="AR1352" s="47" t="s">
        <v>20</v>
      </c>
      <c r="AS1352" s="47" t="s">
        <v>965</v>
      </c>
      <c r="AT1352" s="47" t="s">
        <v>965</v>
      </c>
      <c r="AU1352" s="47" t="s">
        <v>965</v>
      </c>
      <c r="AV1352" s="47" t="s">
        <v>965</v>
      </c>
      <c r="AW1352" s="47" t="s">
        <v>20</v>
      </c>
      <c r="AX1352" s="47" t="s">
        <v>20</v>
      </c>
      <c r="AY1352" s="42">
        <f>COUNTIFS($T1352:$AX1352,"P")</f>
        <v>9</v>
      </c>
      <c r="AZ1352" s="42">
        <f>COUNTIFS($T1352:$AX1352,"HD")/2</f>
        <v>0</v>
      </c>
      <c r="BA1352" s="42">
        <f>COUNTIFS($T1352:$AX1352,"DO")</f>
        <v>5</v>
      </c>
      <c r="BB1352" s="1">
        <f>COUNTIFS($T1352:$AX1352,"UPL")</f>
        <v>0</v>
      </c>
      <c r="BC1352" s="42">
        <f>COUNTIFS($T1352:$AX1352,"LWP")</f>
        <v>0</v>
      </c>
      <c r="BD1352" s="42">
        <f>SUM(COUNTIFS($T1352:$AX1352,{"PAT","MAT"}))</f>
        <v>0</v>
      </c>
      <c r="BE1352" s="42">
        <f>COUNTIFS($T1352:$AX1352,"HO")</f>
        <v>0</v>
      </c>
      <c r="BF1352" s="42">
        <f>COUNTIFS($T1352:$AX1352,"NA")</f>
        <v>17</v>
      </c>
      <c r="BG1352" s="42">
        <f>COUNTIFS($T1352:$AX1352,"PL")</f>
        <v>0</v>
      </c>
      <c r="BH1352" s="42">
        <f>COUNTIFS($T1352:$AX1352,"CL")</f>
        <v>0</v>
      </c>
      <c r="BI1352" s="42">
        <f>COUNTIFS($T1352:$AX1352,"BL")</f>
        <v>0</v>
      </c>
      <c r="BJ1352" s="42">
        <f>COUNTIFS($T1352:$AX1352,"CO")</f>
        <v>0</v>
      </c>
      <c r="BK1352" s="42">
        <f t="shared" si="129"/>
        <v>0</v>
      </c>
      <c r="BL1352" s="42">
        <f t="shared" si="130"/>
        <v>0</v>
      </c>
      <c r="BM1352" s="42">
        <f t="shared" si="131"/>
        <v>0</v>
      </c>
      <c r="BN1352" s="42">
        <f>SUM(AY1352:BJ1352)+SUM(COUNTIFS(Q1352:AX1352,{"TERM","RESIGNED"}))</f>
        <v>31</v>
      </c>
      <c r="BO1352" s="1" t="s">
        <v>45</v>
      </c>
      <c r="BP1352" s="42" t="s">
        <v>1020</v>
      </c>
      <c r="BQ1352" s="34"/>
    </row>
    <row r="1353" spans="1:69" x14ac:dyDescent="0.25">
      <c r="A1353" s="32">
        <f t="shared" si="132"/>
        <v>1351</v>
      </c>
      <c r="B1353" s="1" t="s">
        <v>172</v>
      </c>
      <c r="C1353" s="1">
        <v>106255</v>
      </c>
      <c r="D1353" s="1">
        <v>106255</v>
      </c>
      <c r="E1353" s="1" t="s">
        <v>946</v>
      </c>
      <c r="F1353" s="34" t="s">
        <v>1688</v>
      </c>
      <c r="G1353" s="34" t="s">
        <v>186</v>
      </c>
      <c r="H1353" s="30">
        <v>45278</v>
      </c>
      <c r="I1353" s="30" t="s">
        <v>39</v>
      </c>
      <c r="J1353" s="30" t="s">
        <v>39</v>
      </c>
      <c r="K1353" s="42">
        <f t="shared" ca="1" si="127"/>
        <v>24</v>
      </c>
      <c r="L1353" s="44" t="str">
        <f t="shared" si="128"/>
        <v>Billable</v>
      </c>
      <c r="M1353" s="34" t="s">
        <v>1007</v>
      </c>
      <c r="N1353" s="1" t="s">
        <v>41</v>
      </c>
      <c r="O1353" s="1" t="s">
        <v>42</v>
      </c>
      <c r="P1353" s="1"/>
      <c r="Q1353" s="1"/>
      <c r="R1353" s="1" t="s">
        <v>43</v>
      </c>
      <c r="S1353" s="33" t="s">
        <v>252</v>
      </c>
      <c r="T1353" s="47" t="s">
        <v>25</v>
      </c>
      <c r="U1353" s="47" t="s">
        <v>25</v>
      </c>
      <c r="V1353" s="47" t="s">
        <v>25</v>
      </c>
      <c r="W1353" s="47" t="s">
        <v>25</v>
      </c>
      <c r="X1353" s="47" t="s">
        <v>25</v>
      </c>
      <c r="Y1353" s="47" t="s">
        <v>25</v>
      </c>
      <c r="Z1353" s="47" t="s">
        <v>25</v>
      </c>
      <c r="AA1353" s="47" t="s">
        <v>25</v>
      </c>
      <c r="AB1353" s="47" t="s">
        <v>25</v>
      </c>
      <c r="AC1353" s="47" t="s">
        <v>25</v>
      </c>
      <c r="AD1353" s="47" t="s">
        <v>25</v>
      </c>
      <c r="AE1353" s="47" t="s">
        <v>25</v>
      </c>
      <c r="AF1353" s="47" t="s">
        <v>25</v>
      </c>
      <c r="AG1353" s="47" t="s">
        <v>25</v>
      </c>
      <c r="AH1353" s="47" t="s">
        <v>25</v>
      </c>
      <c r="AI1353" s="47" t="s">
        <v>25</v>
      </c>
      <c r="AJ1353" s="47" t="s">
        <v>25</v>
      </c>
      <c r="AK1353" s="47" t="s">
        <v>965</v>
      </c>
      <c r="AL1353" s="47" t="s">
        <v>965</v>
      </c>
      <c r="AM1353" s="47" t="s">
        <v>965</v>
      </c>
      <c r="AN1353" s="47" t="s">
        <v>965</v>
      </c>
      <c r="AO1353" s="47" t="s">
        <v>965</v>
      </c>
      <c r="AP1353" s="47" t="s">
        <v>20</v>
      </c>
      <c r="AQ1353" s="47" t="s">
        <v>20</v>
      </c>
      <c r="AR1353" s="47" t="s">
        <v>20</v>
      </c>
      <c r="AS1353" s="47" t="s">
        <v>965</v>
      </c>
      <c r="AT1353" s="47" t="s">
        <v>965</v>
      </c>
      <c r="AU1353" s="47" t="s">
        <v>965</v>
      </c>
      <c r="AV1353" s="47" t="s">
        <v>965</v>
      </c>
      <c r="AW1353" s="47" t="s">
        <v>20</v>
      </c>
      <c r="AX1353" s="47" t="s">
        <v>20</v>
      </c>
      <c r="AY1353" s="42">
        <f>COUNTIFS($T1353:$AX1353,"P")</f>
        <v>9</v>
      </c>
      <c r="AZ1353" s="42">
        <f>COUNTIFS($T1353:$AX1353,"HD")/2</f>
        <v>0</v>
      </c>
      <c r="BA1353" s="42">
        <f>COUNTIFS($T1353:$AX1353,"DO")</f>
        <v>5</v>
      </c>
      <c r="BB1353" s="1">
        <f>COUNTIFS($T1353:$AX1353,"UPL")</f>
        <v>0</v>
      </c>
      <c r="BC1353" s="42">
        <f>COUNTIFS($T1353:$AX1353,"LWP")</f>
        <v>0</v>
      </c>
      <c r="BD1353" s="42">
        <f>SUM(COUNTIFS($T1353:$AX1353,{"PAT","MAT"}))</f>
        <v>0</v>
      </c>
      <c r="BE1353" s="42">
        <f>COUNTIFS($T1353:$AX1353,"HO")</f>
        <v>0</v>
      </c>
      <c r="BF1353" s="42">
        <f>COUNTIFS($T1353:$AX1353,"NA")</f>
        <v>17</v>
      </c>
      <c r="BG1353" s="42">
        <f>COUNTIFS($T1353:$AX1353,"PL")</f>
        <v>0</v>
      </c>
      <c r="BH1353" s="42">
        <f>COUNTIFS($T1353:$AX1353,"CL")</f>
        <v>0</v>
      </c>
      <c r="BI1353" s="42">
        <f>COUNTIFS($T1353:$AX1353,"BL")</f>
        <v>0</v>
      </c>
      <c r="BJ1353" s="42">
        <f>COUNTIFS($T1353:$AX1353,"CO")</f>
        <v>0</v>
      </c>
      <c r="BK1353" s="42">
        <f t="shared" si="129"/>
        <v>0</v>
      </c>
      <c r="BL1353" s="42">
        <f t="shared" si="130"/>
        <v>0</v>
      </c>
      <c r="BM1353" s="42">
        <f t="shared" si="131"/>
        <v>0</v>
      </c>
      <c r="BN1353" s="42">
        <f>SUM(AY1353:BJ1353)+SUM(COUNTIFS(Q1353:AX1353,{"TERM","RESIGNED"}))</f>
        <v>31</v>
      </c>
      <c r="BO1353" s="1" t="s">
        <v>45</v>
      </c>
      <c r="BP1353" s="42" t="s">
        <v>1020</v>
      </c>
      <c r="BQ1353" s="34"/>
    </row>
    <row r="1354" spans="1:69" x14ac:dyDescent="0.25">
      <c r="A1354" s="32">
        <f t="shared" si="132"/>
        <v>1352</v>
      </c>
      <c r="B1354" s="1" t="s">
        <v>172</v>
      </c>
      <c r="C1354" s="1">
        <v>106256</v>
      </c>
      <c r="D1354" s="1">
        <v>106256</v>
      </c>
      <c r="E1354" s="1" t="s">
        <v>946</v>
      </c>
      <c r="F1354" s="34" t="s">
        <v>1689</v>
      </c>
      <c r="G1354" s="34" t="s">
        <v>186</v>
      </c>
      <c r="H1354" s="30">
        <v>45278</v>
      </c>
      <c r="I1354" s="30" t="s">
        <v>39</v>
      </c>
      <c r="J1354" s="30" t="s">
        <v>39</v>
      </c>
      <c r="K1354" s="42">
        <f t="shared" ca="1" si="127"/>
        <v>24</v>
      </c>
      <c r="L1354" s="44" t="str">
        <f t="shared" si="128"/>
        <v>Billable</v>
      </c>
      <c r="M1354" s="34" t="s">
        <v>1007</v>
      </c>
      <c r="N1354" s="1" t="s">
        <v>41</v>
      </c>
      <c r="O1354" s="1" t="s">
        <v>42</v>
      </c>
      <c r="P1354" s="1"/>
      <c r="Q1354" s="1"/>
      <c r="R1354" s="1" t="s">
        <v>43</v>
      </c>
      <c r="S1354" s="33" t="s">
        <v>252</v>
      </c>
      <c r="T1354" s="47" t="s">
        <v>25</v>
      </c>
      <c r="U1354" s="47" t="s">
        <v>25</v>
      </c>
      <c r="V1354" s="47" t="s">
        <v>25</v>
      </c>
      <c r="W1354" s="47" t="s">
        <v>25</v>
      </c>
      <c r="X1354" s="47" t="s">
        <v>25</v>
      </c>
      <c r="Y1354" s="47" t="s">
        <v>25</v>
      </c>
      <c r="Z1354" s="47" t="s">
        <v>25</v>
      </c>
      <c r="AA1354" s="47" t="s">
        <v>25</v>
      </c>
      <c r="AB1354" s="47" t="s">
        <v>25</v>
      </c>
      <c r="AC1354" s="47" t="s">
        <v>25</v>
      </c>
      <c r="AD1354" s="47" t="s">
        <v>25</v>
      </c>
      <c r="AE1354" s="47" t="s">
        <v>25</v>
      </c>
      <c r="AF1354" s="47" t="s">
        <v>25</v>
      </c>
      <c r="AG1354" s="47" t="s">
        <v>25</v>
      </c>
      <c r="AH1354" s="47" t="s">
        <v>25</v>
      </c>
      <c r="AI1354" s="47" t="s">
        <v>25</v>
      </c>
      <c r="AJ1354" s="47" t="s">
        <v>25</v>
      </c>
      <c r="AK1354" s="47" t="s">
        <v>965</v>
      </c>
      <c r="AL1354" s="47" t="s">
        <v>965</v>
      </c>
      <c r="AM1354" s="47" t="s">
        <v>965</v>
      </c>
      <c r="AN1354" s="47" t="s">
        <v>965</v>
      </c>
      <c r="AO1354" s="47" t="s">
        <v>965</v>
      </c>
      <c r="AP1354" s="47" t="s">
        <v>20</v>
      </c>
      <c r="AQ1354" s="47" t="s">
        <v>20</v>
      </c>
      <c r="AR1354" s="47" t="s">
        <v>20</v>
      </c>
      <c r="AS1354" s="47" t="s">
        <v>965</v>
      </c>
      <c r="AT1354" s="47" t="s">
        <v>965</v>
      </c>
      <c r="AU1354" s="47" t="s">
        <v>965</v>
      </c>
      <c r="AV1354" s="47" t="s">
        <v>965</v>
      </c>
      <c r="AW1354" s="47" t="s">
        <v>20</v>
      </c>
      <c r="AX1354" s="47" t="s">
        <v>20</v>
      </c>
      <c r="AY1354" s="42">
        <f>COUNTIFS($T1354:$AX1354,"P")</f>
        <v>9</v>
      </c>
      <c r="AZ1354" s="42">
        <f>COUNTIFS($T1354:$AX1354,"HD")/2</f>
        <v>0</v>
      </c>
      <c r="BA1354" s="42">
        <f>COUNTIFS($T1354:$AX1354,"DO")</f>
        <v>5</v>
      </c>
      <c r="BB1354" s="1">
        <f>COUNTIFS($T1354:$AX1354,"UPL")</f>
        <v>0</v>
      </c>
      <c r="BC1354" s="42">
        <f>COUNTIFS($T1354:$AX1354,"LWP")</f>
        <v>0</v>
      </c>
      <c r="BD1354" s="42">
        <f>SUM(COUNTIFS($T1354:$AX1354,{"PAT","MAT"}))</f>
        <v>0</v>
      </c>
      <c r="BE1354" s="42">
        <f>COUNTIFS($T1354:$AX1354,"HO")</f>
        <v>0</v>
      </c>
      <c r="BF1354" s="42">
        <f>COUNTIFS($T1354:$AX1354,"NA")</f>
        <v>17</v>
      </c>
      <c r="BG1354" s="42">
        <f>COUNTIFS($T1354:$AX1354,"PL")</f>
        <v>0</v>
      </c>
      <c r="BH1354" s="42">
        <f>COUNTIFS($T1354:$AX1354,"CL")</f>
        <v>0</v>
      </c>
      <c r="BI1354" s="42">
        <f>COUNTIFS($T1354:$AX1354,"BL")</f>
        <v>0</v>
      </c>
      <c r="BJ1354" s="42">
        <f>COUNTIFS($T1354:$AX1354,"CO")</f>
        <v>0</v>
      </c>
      <c r="BK1354" s="42">
        <f t="shared" si="129"/>
        <v>0</v>
      </c>
      <c r="BL1354" s="42">
        <f t="shared" si="130"/>
        <v>0</v>
      </c>
      <c r="BM1354" s="42">
        <f t="shared" si="131"/>
        <v>0</v>
      </c>
      <c r="BN1354" s="42">
        <f>SUM(AY1354:BJ1354)+SUM(COUNTIFS(Q1354:AX1354,{"TERM","RESIGNED"}))</f>
        <v>31</v>
      </c>
      <c r="BO1354" s="1" t="s">
        <v>45</v>
      </c>
      <c r="BP1354" s="42" t="s">
        <v>1020</v>
      </c>
      <c r="BQ1354" s="34"/>
    </row>
    <row r="1355" spans="1:69" x14ac:dyDescent="0.25">
      <c r="A1355" s="32">
        <f t="shared" si="132"/>
        <v>1353</v>
      </c>
      <c r="B1355" s="1" t="s">
        <v>172</v>
      </c>
      <c r="C1355" s="1">
        <v>106257</v>
      </c>
      <c r="D1355" s="1">
        <v>106257</v>
      </c>
      <c r="E1355" s="1" t="s">
        <v>945</v>
      </c>
      <c r="F1355" s="34" t="s">
        <v>1690</v>
      </c>
      <c r="G1355" s="34" t="s">
        <v>190</v>
      </c>
      <c r="H1355" s="30">
        <v>45278</v>
      </c>
      <c r="I1355" s="30" t="s">
        <v>39</v>
      </c>
      <c r="J1355" s="30" t="s">
        <v>39</v>
      </c>
      <c r="K1355" s="42">
        <f t="shared" ca="1" si="127"/>
        <v>24</v>
      </c>
      <c r="L1355" s="44" t="str">
        <f t="shared" si="128"/>
        <v>Billable</v>
      </c>
      <c r="M1355" s="34" t="s">
        <v>1007</v>
      </c>
      <c r="N1355" s="1" t="s">
        <v>41</v>
      </c>
      <c r="O1355" s="1" t="s">
        <v>42</v>
      </c>
      <c r="P1355" s="1"/>
      <c r="Q1355" s="1"/>
      <c r="R1355" s="1" t="s">
        <v>43</v>
      </c>
      <c r="S1355" s="33" t="s">
        <v>252</v>
      </c>
      <c r="T1355" s="47" t="s">
        <v>25</v>
      </c>
      <c r="U1355" s="47" t="s">
        <v>25</v>
      </c>
      <c r="V1355" s="47" t="s">
        <v>25</v>
      </c>
      <c r="W1355" s="47" t="s">
        <v>25</v>
      </c>
      <c r="X1355" s="47" t="s">
        <v>25</v>
      </c>
      <c r="Y1355" s="47" t="s">
        <v>25</v>
      </c>
      <c r="Z1355" s="47" t="s">
        <v>25</v>
      </c>
      <c r="AA1355" s="47" t="s">
        <v>25</v>
      </c>
      <c r="AB1355" s="47" t="s">
        <v>25</v>
      </c>
      <c r="AC1355" s="47" t="s">
        <v>25</v>
      </c>
      <c r="AD1355" s="47" t="s">
        <v>25</v>
      </c>
      <c r="AE1355" s="47" t="s">
        <v>25</v>
      </c>
      <c r="AF1355" s="47" t="s">
        <v>25</v>
      </c>
      <c r="AG1355" s="47" t="s">
        <v>25</v>
      </c>
      <c r="AH1355" s="47" t="s">
        <v>25</v>
      </c>
      <c r="AI1355" s="47" t="s">
        <v>25</v>
      </c>
      <c r="AJ1355" s="47" t="s">
        <v>25</v>
      </c>
      <c r="AK1355" s="47" t="s">
        <v>965</v>
      </c>
      <c r="AL1355" s="47" t="s">
        <v>965</v>
      </c>
      <c r="AM1355" s="47" t="s">
        <v>965</v>
      </c>
      <c r="AN1355" s="47" t="s">
        <v>965</v>
      </c>
      <c r="AO1355" s="47" t="s">
        <v>965</v>
      </c>
      <c r="AP1355" s="47" t="s">
        <v>20</v>
      </c>
      <c r="AQ1355" s="47" t="s">
        <v>20</v>
      </c>
      <c r="AR1355" s="47" t="s">
        <v>20</v>
      </c>
      <c r="AS1355" s="47" t="s">
        <v>965</v>
      </c>
      <c r="AT1355" s="47" t="s">
        <v>965</v>
      </c>
      <c r="AU1355" s="47" t="s">
        <v>965</v>
      </c>
      <c r="AV1355" s="47" t="s">
        <v>965</v>
      </c>
      <c r="AW1355" s="47" t="s">
        <v>20</v>
      </c>
      <c r="AX1355" s="47" t="s">
        <v>20</v>
      </c>
      <c r="AY1355" s="42">
        <f>COUNTIFS($T1355:$AX1355,"P")</f>
        <v>9</v>
      </c>
      <c r="AZ1355" s="42">
        <f>COUNTIFS($T1355:$AX1355,"HD")/2</f>
        <v>0</v>
      </c>
      <c r="BA1355" s="42">
        <f>COUNTIFS($T1355:$AX1355,"DO")</f>
        <v>5</v>
      </c>
      <c r="BB1355" s="1">
        <f>COUNTIFS($T1355:$AX1355,"UPL")</f>
        <v>0</v>
      </c>
      <c r="BC1355" s="42">
        <f>COUNTIFS($T1355:$AX1355,"LWP")</f>
        <v>0</v>
      </c>
      <c r="BD1355" s="42">
        <f>SUM(COUNTIFS($T1355:$AX1355,{"PAT","MAT"}))</f>
        <v>0</v>
      </c>
      <c r="BE1355" s="42">
        <f>COUNTIFS($T1355:$AX1355,"HO")</f>
        <v>0</v>
      </c>
      <c r="BF1355" s="42">
        <f>COUNTIFS($T1355:$AX1355,"NA")</f>
        <v>17</v>
      </c>
      <c r="BG1355" s="42">
        <f>COUNTIFS($T1355:$AX1355,"PL")</f>
        <v>0</v>
      </c>
      <c r="BH1355" s="42">
        <f>COUNTIFS($T1355:$AX1355,"CL")</f>
        <v>0</v>
      </c>
      <c r="BI1355" s="42">
        <f>COUNTIFS($T1355:$AX1355,"BL")</f>
        <v>0</v>
      </c>
      <c r="BJ1355" s="42">
        <f>COUNTIFS($T1355:$AX1355,"CO")</f>
        <v>0</v>
      </c>
      <c r="BK1355" s="42">
        <f t="shared" si="129"/>
        <v>0</v>
      </c>
      <c r="BL1355" s="42">
        <f t="shared" si="130"/>
        <v>0</v>
      </c>
      <c r="BM1355" s="42">
        <f t="shared" si="131"/>
        <v>0</v>
      </c>
      <c r="BN1355" s="42">
        <f>SUM(AY1355:BJ1355)+SUM(COUNTIFS(Q1355:AX1355,{"TERM","RESIGNED"}))</f>
        <v>31</v>
      </c>
      <c r="BO1355" s="1" t="s">
        <v>45</v>
      </c>
      <c r="BP1355" s="42" t="s">
        <v>1020</v>
      </c>
      <c r="BQ1355" s="34"/>
    </row>
    <row r="1356" spans="1:69" x14ac:dyDescent="0.25">
      <c r="A1356" s="32">
        <f t="shared" si="132"/>
        <v>1354</v>
      </c>
      <c r="B1356" s="1" t="s">
        <v>172</v>
      </c>
      <c r="C1356" s="1">
        <v>106260</v>
      </c>
      <c r="D1356" s="1">
        <v>106260</v>
      </c>
      <c r="E1356" s="1" t="s">
        <v>946</v>
      </c>
      <c r="F1356" s="34" t="s">
        <v>1692</v>
      </c>
      <c r="G1356" s="34" t="s">
        <v>186</v>
      </c>
      <c r="H1356" s="30">
        <v>45278</v>
      </c>
      <c r="I1356" s="30" t="s">
        <v>39</v>
      </c>
      <c r="J1356" s="30" t="s">
        <v>39</v>
      </c>
      <c r="K1356" s="42">
        <f t="shared" ref="K1356:K1419" ca="1" si="133">IF(O1356="ACTIVE",(TODAY()-H1356),(J1356-H1356))</f>
        <v>24</v>
      </c>
      <c r="L1356" s="44" t="str">
        <f t="shared" ref="L1356:L1419" si="134">IF(OR(M1356="Email Verification",M1356="Operations",M1356="OJT",M1356="Bottom Quartile Group",M1356="Training"),"Billable","Non Billable")</f>
        <v>Billable</v>
      </c>
      <c r="M1356" s="34" t="s">
        <v>1007</v>
      </c>
      <c r="N1356" s="1" t="s">
        <v>41</v>
      </c>
      <c r="O1356" s="1" t="s">
        <v>42</v>
      </c>
      <c r="P1356" s="1"/>
      <c r="Q1356" s="1"/>
      <c r="R1356" s="1" t="s">
        <v>43</v>
      </c>
      <c r="S1356" s="33" t="s">
        <v>252</v>
      </c>
      <c r="T1356" s="47" t="s">
        <v>25</v>
      </c>
      <c r="U1356" s="47" t="s">
        <v>25</v>
      </c>
      <c r="V1356" s="47" t="s">
        <v>25</v>
      </c>
      <c r="W1356" s="47" t="s">
        <v>25</v>
      </c>
      <c r="X1356" s="47" t="s">
        <v>25</v>
      </c>
      <c r="Y1356" s="47" t="s">
        <v>25</v>
      </c>
      <c r="Z1356" s="47" t="s">
        <v>25</v>
      </c>
      <c r="AA1356" s="47" t="s">
        <v>25</v>
      </c>
      <c r="AB1356" s="47" t="s">
        <v>25</v>
      </c>
      <c r="AC1356" s="47" t="s">
        <v>25</v>
      </c>
      <c r="AD1356" s="47" t="s">
        <v>25</v>
      </c>
      <c r="AE1356" s="47" t="s">
        <v>25</v>
      </c>
      <c r="AF1356" s="47" t="s">
        <v>25</v>
      </c>
      <c r="AG1356" s="47" t="s">
        <v>25</v>
      </c>
      <c r="AH1356" s="47" t="s">
        <v>25</v>
      </c>
      <c r="AI1356" s="47" t="s">
        <v>25</v>
      </c>
      <c r="AJ1356" s="47" t="s">
        <v>25</v>
      </c>
      <c r="AK1356" s="47" t="s">
        <v>965</v>
      </c>
      <c r="AL1356" s="47" t="s">
        <v>965</v>
      </c>
      <c r="AM1356" s="47" t="s">
        <v>965</v>
      </c>
      <c r="AN1356" s="47" t="s">
        <v>965</v>
      </c>
      <c r="AO1356" s="47" t="s">
        <v>965</v>
      </c>
      <c r="AP1356" s="47" t="s">
        <v>20</v>
      </c>
      <c r="AQ1356" s="47" t="s">
        <v>20</v>
      </c>
      <c r="AR1356" s="47" t="s">
        <v>20</v>
      </c>
      <c r="AS1356" s="47" t="s">
        <v>965</v>
      </c>
      <c r="AT1356" s="47" t="s">
        <v>965</v>
      </c>
      <c r="AU1356" s="47" t="s">
        <v>965</v>
      </c>
      <c r="AV1356" s="47" t="s">
        <v>965</v>
      </c>
      <c r="AW1356" s="47" t="s">
        <v>20</v>
      </c>
      <c r="AX1356" s="47" t="s">
        <v>20</v>
      </c>
      <c r="AY1356" s="42">
        <f>COUNTIFS($T1356:$AX1356,"P")</f>
        <v>9</v>
      </c>
      <c r="AZ1356" s="42">
        <f>COUNTIFS($T1356:$AX1356,"HD")/2</f>
        <v>0</v>
      </c>
      <c r="BA1356" s="42">
        <f>COUNTIFS($T1356:$AX1356,"DO")</f>
        <v>5</v>
      </c>
      <c r="BB1356" s="1">
        <f>COUNTIFS($T1356:$AX1356,"UPL")</f>
        <v>0</v>
      </c>
      <c r="BC1356" s="42">
        <f>COUNTIFS($T1356:$AX1356,"LWP")</f>
        <v>0</v>
      </c>
      <c r="BD1356" s="42">
        <f>SUM(COUNTIFS($T1356:$AX1356,{"PAT","MAT"}))</f>
        <v>0</v>
      </c>
      <c r="BE1356" s="42">
        <f>COUNTIFS($T1356:$AX1356,"HO")</f>
        <v>0</v>
      </c>
      <c r="BF1356" s="42">
        <f>COUNTIFS($T1356:$AX1356,"NA")</f>
        <v>17</v>
      </c>
      <c r="BG1356" s="42">
        <f>COUNTIFS($T1356:$AX1356,"PL")</f>
        <v>0</v>
      </c>
      <c r="BH1356" s="42">
        <f>COUNTIFS($T1356:$AX1356,"CL")</f>
        <v>0</v>
      </c>
      <c r="BI1356" s="42">
        <f>COUNTIFS($T1356:$AX1356,"BL")</f>
        <v>0</v>
      </c>
      <c r="BJ1356" s="42">
        <f>COUNTIFS($T1356:$AX1356,"CO")</f>
        <v>0</v>
      </c>
      <c r="BK1356" s="42">
        <f t="shared" si="129"/>
        <v>0</v>
      </c>
      <c r="BL1356" s="42">
        <f t="shared" si="130"/>
        <v>0</v>
      </c>
      <c r="BM1356" s="42">
        <f t="shared" si="131"/>
        <v>0</v>
      </c>
      <c r="BN1356" s="42">
        <f>SUM(AY1356:BJ1356)+SUM(COUNTIFS(Q1356:AX1356,{"TERM","RESIGNED"}))</f>
        <v>31</v>
      </c>
      <c r="BO1356" s="1" t="s">
        <v>45</v>
      </c>
      <c r="BP1356" s="42" t="s">
        <v>1020</v>
      </c>
      <c r="BQ1356" s="34"/>
    </row>
    <row r="1357" spans="1:69" x14ac:dyDescent="0.25">
      <c r="A1357" s="32">
        <f t="shared" si="132"/>
        <v>1355</v>
      </c>
      <c r="B1357" s="1" t="s">
        <v>172</v>
      </c>
      <c r="C1357" s="1">
        <v>106264</v>
      </c>
      <c r="D1357" s="1">
        <v>106264</v>
      </c>
      <c r="E1357" s="1" t="s">
        <v>946</v>
      </c>
      <c r="F1357" s="34" t="s">
        <v>1694</v>
      </c>
      <c r="G1357" s="34" t="s">
        <v>123</v>
      </c>
      <c r="H1357" s="30">
        <v>45278</v>
      </c>
      <c r="I1357" s="30" t="s">
        <v>39</v>
      </c>
      <c r="J1357" s="30" t="s">
        <v>39</v>
      </c>
      <c r="K1357" s="42">
        <f t="shared" ca="1" si="133"/>
        <v>24</v>
      </c>
      <c r="L1357" s="44" t="str">
        <f t="shared" si="134"/>
        <v>Billable</v>
      </c>
      <c r="M1357" s="34" t="s">
        <v>1007</v>
      </c>
      <c r="N1357" s="1" t="s">
        <v>41</v>
      </c>
      <c r="O1357" s="1" t="s">
        <v>42</v>
      </c>
      <c r="P1357" s="1"/>
      <c r="Q1357" s="1"/>
      <c r="R1357" s="1" t="s">
        <v>43</v>
      </c>
      <c r="S1357" s="33" t="s">
        <v>247</v>
      </c>
      <c r="T1357" s="47" t="s">
        <v>25</v>
      </c>
      <c r="U1357" s="47" t="s">
        <v>25</v>
      </c>
      <c r="V1357" s="47" t="s">
        <v>25</v>
      </c>
      <c r="W1357" s="47" t="s">
        <v>25</v>
      </c>
      <c r="X1357" s="47" t="s">
        <v>25</v>
      </c>
      <c r="Y1357" s="47" t="s">
        <v>25</v>
      </c>
      <c r="Z1357" s="47" t="s">
        <v>25</v>
      </c>
      <c r="AA1357" s="47" t="s">
        <v>25</v>
      </c>
      <c r="AB1357" s="47" t="s">
        <v>25</v>
      </c>
      <c r="AC1357" s="47" t="s">
        <v>25</v>
      </c>
      <c r="AD1357" s="47" t="s">
        <v>25</v>
      </c>
      <c r="AE1357" s="47" t="s">
        <v>25</v>
      </c>
      <c r="AF1357" s="47" t="s">
        <v>25</v>
      </c>
      <c r="AG1357" s="47" t="s">
        <v>25</v>
      </c>
      <c r="AH1357" s="47" t="s">
        <v>25</v>
      </c>
      <c r="AI1357" s="47" t="s">
        <v>25</v>
      </c>
      <c r="AJ1357" s="47" t="s">
        <v>25</v>
      </c>
      <c r="AK1357" s="47" t="s">
        <v>965</v>
      </c>
      <c r="AL1357" s="47" t="s">
        <v>965</v>
      </c>
      <c r="AM1357" s="47" t="s">
        <v>965</v>
      </c>
      <c r="AN1357" s="47" t="s">
        <v>965</v>
      </c>
      <c r="AO1357" s="47" t="s">
        <v>965</v>
      </c>
      <c r="AP1357" s="47" t="s">
        <v>20</v>
      </c>
      <c r="AQ1357" s="47" t="s">
        <v>20</v>
      </c>
      <c r="AR1357" s="47" t="s">
        <v>20</v>
      </c>
      <c r="AS1357" s="47" t="s">
        <v>965</v>
      </c>
      <c r="AT1357" s="47" t="s">
        <v>965</v>
      </c>
      <c r="AU1357" s="47" t="s">
        <v>965</v>
      </c>
      <c r="AV1357" s="47" t="s">
        <v>965</v>
      </c>
      <c r="AW1357" s="47" t="s">
        <v>20</v>
      </c>
      <c r="AX1357" s="47" t="s">
        <v>20</v>
      </c>
      <c r="AY1357" s="42">
        <f>COUNTIFS($T1357:$AX1357,"P")</f>
        <v>9</v>
      </c>
      <c r="AZ1357" s="42">
        <f>COUNTIFS($T1357:$AX1357,"HD")/2</f>
        <v>0</v>
      </c>
      <c r="BA1357" s="42">
        <f>COUNTIFS($T1357:$AX1357,"DO")</f>
        <v>5</v>
      </c>
      <c r="BB1357" s="1">
        <f>COUNTIFS($T1357:$AX1357,"UPL")</f>
        <v>0</v>
      </c>
      <c r="BC1357" s="42">
        <f>COUNTIFS($T1357:$AX1357,"LWP")</f>
        <v>0</v>
      </c>
      <c r="BD1357" s="42">
        <f>SUM(COUNTIFS($T1357:$AX1357,{"PAT","MAT"}))</f>
        <v>0</v>
      </c>
      <c r="BE1357" s="42">
        <f>COUNTIFS($T1357:$AX1357,"HO")</f>
        <v>0</v>
      </c>
      <c r="BF1357" s="42">
        <f>COUNTIFS($T1357:$AX1357,"NA")</f>
        <v>17</v>
      </c>
      <c r="BG1357" s="42">
        <f>COUNTIFS($T1357:$AX1357,"PL")</f>
        <v>0</v>
      </c>
      <c r="BH1357" s="42">
        <f>COUNTIFS($T1357:$AX1357,"CL")</f>
        <v>0</v>
      </c>
      <c r="BI1357" s="42">
        <f>COUNTIFS($T1357:$AX1357,"BL")</f>
        <v>0</v>
      </c>
      <c r="BJ1357" s="42">
        <f>COUNTIFS($T1357:$AX1357,"CO")</f>
        <v>0</v>
      </c>
      <c r="BK1357" s="42">
        <f t="shared" si="129"/>
        <v>0</v>
      </c>
      <c r="BL1357" s="42">
        <f t="shared" si="130"/>
        <v>0</v>
      </c>
      <c r="BM1357" s="42">
        <f t="shared" si="131"/>
        <v>0</v>
      </c>
      <c r="BN1357" s="42">
        <f>SUM(AY1357:BJ1357)+SUM(COUNTIFS(Q1357:AX1357,{"TERM","RESIGNED"}))</f>
        <v>31</v>
      </c>
      <c r="BO1357" s="1" t="s">
        <v>45</v>
      </c>
      <c r="BP1357" s="42" t="s">
        <v>1020</v>
      </c>
      <c r="BQ1357" s="34"/>
    </row>
    <row r="1358" spans="1:69" x14ac:dyDescent="0.25">
      <c r="A1358" s="32">
        <f t="shared" si="132"/>
        <v>1356</v>
      </c>
      <c r="B1358" s="1" t="s">
        <v>172</v>
      </c>
      <c r="C1358" s="1">
        <v>106265</v>
      </c>
      <c r="D1358" s="1">
        <v>106265</v>
      </c>
      <c r="E1358" s="1" t="s">
        <v>946</v>
      </c>
      <c r="F1358" s="34" t="s">
        <v>1695</v>
      </c>
      <c r="G1358" s="34" t="s">
        <v>190</v>
      </c>
      <c r="H1358" s="30">
        <v>45278</v>
      </c>
      <c r="I1358" s="30" t="s">
        <v>39</v>
      </c>
      <c r="J1358" s="30" t="s">
        <v>39</v>
      </c>
      <c r="K1358" s="42">
        <f t="shared" ca="1" si="133"/>
        <v>24</v>
      </c>
      <c r="L1358" s="44" t="str">
        <f t="shared" si="134"/>
        <v>Billable</v>
      </c>
      <c r="M1358" s="34" t="s">
        <v>1007</v>
      </c>
      <c r="N1358" s="1" t="s">
        <v>41</v>
      </c>
      <c r="O1358" s="1" t="s">
        <v>42</v>
      </c>
      <c r="P1358" s="1"/>
      <c r="Q1358" s="1"/>
      <c r="R1358" s="1" t="s">
        <v>43</v>
      </c>
      <c r="S1358" s="33" t="s">
        <v>223</v>
      </c>
      <c r="T1358" s="47" t="s">
        <v>25</v>
      </c>
      <c r="U1358" s="47" t="s">
        <v>25</v>
      </c>
      <c r="V1358" s="47" t="s">
        <v>25</v>
      </c>
      <c r="W1358" s="47" t="s">
        <v>25</v>
      </c>
      <c r="X1358" s="47" t="s">
        <v>25</v>
      </c>
      <c r="Y1358" s="47" t="s">
        <v>25</v>
      </c>
      <c r="Z1358" s="47" t="s">
        <v>25</v>
      </c>
      <c r="AA1358" s="47" t="s">
        <v>25</v>
      </c>
      <c r="AB1358" s="47" t="s">
        <v>25</v>
      </c>
      <c r="AC1358" s="47" t="s">
        <v>25</v>
      </c>
      <c r="AD1358" s="47" t="s">
        <v>25</v>
      </c>
      <c r="AE1358" s="47" t="s">
        <v>25</v>
      </c>
      <c r="AF1358" s="47" t="s">
        <v>25</v>
      </c>
      <c r="AG1358" s="47" t="s">
        <v>25</v>
      </c>
      <c r="AH1358" s="47" t="s">
        <v>25</v>
      </c>
      <c r="AI1358" s="47" t="s">
        <v>25</v>
      </c>
      <c r="AJ1358" s="47" t="s">
        <v>25</v>
      </c>
      <c r="AK1358" s="47" t="s">
        <v>965</v>
      </c>
      <c r="AL1358" s="47" t="s">
        <v>965</v>
      </c>
      <c r="AM1358" s="47" t="s">
        <v>965</v>
      </c>
      <c r="AN1358" s="47" t="s">
        <v>965</v>
      </c>
      <c r="AO1358" s="47" t="s">
        <v>965</v>
      </c>
      <c r="AP1358" s="47" t="s">
        <v>20</v>
      </c>
      <c r="AQ1358" s="47" t="s">
        <v>20</v>
      </c>
      <c r="AR1358" s="47" t="s">
        <v>20</v>
      </c>
      <c r="AS1358" s="47" t="s">
        <v>965</v>
      </c>
      <c r="AT1358" s="47" t="s">
        <v>965</v>
      </c>
      <c r="AU1358" s="47" t="s">
        <v>965</v>
      </c>
      <c r="AV1358" s="47" t="s">
        <v>965</v>
      </c>
      <c r="AW1358" s="47" t="s">
        <v>20</v>
      </c>
      <c r="AX1358" s="47" t="s">
        <v>20</v>
      </c>
      <c r="AY1358" s="42">
        <f>COUNTIFS($T1358:$AX1358,"P")</f>
        <v>9</v>
      </c>
      <c r="AZ1358" s="42">
        <f>COUNTIFS($T1358:$AX1358,"HD")/2</f>
        <v>0</v>
      </c>
      <c r="BA1358" s="42">
        <f>COUNTIFS($T1358:$AX1358,"DO")</f>
        <v>5</v>
      </c>
      <c r="BB1358" s="1">
        <f>COUNTIFS($T1358:$AX1358,"UPL")</f>
        <v>0</v>
      </c>
      <c r="BC1358" s="42">
        <f>COUNTIFS($T1358:$AX1358,"LWP")</f>
        <v>0</v>
      </c>
      <c r="BD1358" s="42">
        <f>SUM(COUNTIFS($T1358:$AX1358,{"PAT","MAT"}))</f>
        <v>0</v>
      </c>
      <c r="BE1358" s="42">
        <f>COUNTIFS($T1358:$AX1358,"HO")</f>
        <v>0</v>
      </c>
      <c r="BF1358" s="42">
        <f>COUNTIFS($T1358:$AX1358,"NA")</f>
        <v>17</v>
      </c>
      <c r="BG1358" s="42">
        <f>COUNTIFS($T1358:$AX1358,"PL")</f>
        <v>0</v>
      </c>
      <c r="BH1358" s="42">
        <f>COUNTIFS($T1358:$AX1358,"CL")</f>
        <v>0</v>
      </c>
      <c r="BI1358" s="42">
        <f>COUNTIFS($T1358:$AX1358,"BL")</f>
        <v>0</v>
      </c>
      <c r="BJ1358" s="42">
        <f>COUNTIFS($T1358:$AX1358,"CO")</f>
        <v>0</v>
      </c>
      <c r="BK1358" s="42">
        <f t="shared" si="129"/>
        <v>0</v>
      </c>
      <c r="BL1358" s="42">
        <f t="shared" si="130"/>
        <v>0</v>
      </c>
      <c r="BM1358" s="42">
        <f t="shared" si="131"/>
        <v>0</v>
      </c>
      <c r="BN1358" s="42">
        <f>SUM(AY1358:BJ1358)+SUM(COUNTIFS(Q1358:AX1358,{"TERM","RESIGNED"}))</f>
        <v>31</v>
      </c>
      <c r="BO1358" s="1" t="s">
        <v>45</v>
      </c>
      <c r="BP1358" s="42" t="s">
        <v>1020</v>
      </c>
      <c r="BQ1358" s="34"/>
    </row>
    <row r="1359" spans="1:69" x14ac:dyDescent="0.25">
      <c r="A1359" s="32">
        <f t="shared" si="132"/>
        <v>1357</v>
      </c>
      <c r="B1359" s="1" t="s">
        <v>172</v>
      </c>
      <c r="C1359" s="1">
        <v>106266</v>
      </c>
      <c r="D1359" s="1">
        <v>106266</v>
      </c>
      <c r="E1359" s="1" t="s">
        <v>946</v>
      </c>
      <c r="F1359" s="34" t="s">
        <v>1696</v>
      </c>
      <c r="G1359" s="34" t="s">
        <v>123</v>
      </c>
      <c r="H1359" s="30">
        <v>45278</v>
      </c>
      <c r="I1359" s="30" t="s">
        <v>39</v>
      </c>
      <c r="J1359" s="30" t="s">
        <v>39</v>
      </c>
      <c r="K1359" s="42">
        <f t="shared" ca="1" si="133"/>
        <v>24</v>
      </c>
      <c r="L1359" s="44" t="str">
        <f t="shared" si="134"/>
        <v>Billable</v>
      </c>
      <c r="M1359" s="34" t="s">
        <v>1007</v>
      </c>
      <c r="N1359" s="1" t="s">
        <v>41</v>
      </c>
      <c r="O1359" s="1" t="s">
        <v>42</v>
      </c>
      <c r="P1359" s="1"/>
      <c r="Q1359" s="1"/>
      <c r="R1359" s="1" t="s">
        <v>43</v>
      </c>
      <c r="S1359" s="33" t="s">
        <v>247</v>
      </c>
      <c r="T1359" s="47" t="s">
        <v>25</v>
      </c>
      <c r="U1359" s="47" t="s">
        <v>25</v>
      </c>
      <c r="V1359" s="47" t="s">
        <v>25</v>
      </c>
      <c r="W1359" s="47" t="s">
        <v>25</v>
      </c>
      <c r="X1359" s="47" t="s">
        <v>25</v>
      </c>
      <c r="Y1359" s="47" t="s">
        <v>25</v>
      </c>
      <c r="Z1359" s="47" t="s">
        <v>25</v>
      </c>
      <c r="AA1359" s="47" t="s">
        <v>25</v>
      </c>
      <c r="AB1359" s="47" t="s">
        <v>25</v>
      </c>
      <c r="AC1359" s="47" t="s">
        <v>25</v>
      </c>
      <c r="AD1359" s="47" t="s">
        <v>25</v>
      </c>
      <c r="AE1359" s="47" t="s">
        <v>25</v>
      </c>
      <c r="AF1359" s="47" t="s">
        <v>25</v>
      </c>
      <c r="AG1359" s="47" t="s">
        <v>25</v>
      </c>
      <c r="AH1359" s="47" t="s">
        <v>25</v>
      </c>
      <c r="AI1359" s="47" t="s">
        <v>25</v>
      </c>
      <c r="AJ1359" s="47" t="s">
        <v>25</v>
      </c>
      <c r="AK1359" s="47" t="s">
        <v>965</v>
      </c>
      <c r="AL1359" s="47" t="s">
        <v>965</v>
      </c>
      <c r="AM1359" s="47" t="s">
        <v>965</v>
      </c>
      <c r="AN1359" s="47" t="s">
        <v>965</v>
      </c>
      <c r="AO1359" s="47" t="s">
        <v>965</v>
      </c>
      <c r="AP1359" s="47" t="s">
        <v>20</v>
      </c>
      <c r="AQ1359" s="47" t="s">
        <v>20</v>
      </c>
      <c r="AR1359" s="47" t="s">
        <v>20</v>
      </c>
      <c r="AS1359" s="47" t="s">
        <v>965</v>
      </c>
      <c r="AT1359" s="47" t="s">
        <v>965</v>
      </c>
      <c r="AU1359" s="47" t="s">
        <v>965</v>
      </c>
      <c r="AV1359" s="47" t="s">
        <v>965</v>
      </c>
      <c r="AW1359" s="47" t="s">
        <v>20</v>
      </c>
      <c r="AX1359" s="47" t="s">
        <v>20</v>
      </c>
      <c r="AY1359" s="42">
        <f>COUNTIFS($T1359:$AX1359,"P")</f>
        <v>9</v>
      </c>
      <c r="AZ1359" s="42">
        <f>COUNTIFS($T1359:$AX1359,"HD")/2</f>
        <v>0</v>
      </c>
      <c r="BA1359" s="42">
        <f>COUNTIFS($T1359:$AX1359,"DO")</f>
        <v>5</v>
      </c>
      <c r="BB1359" s="1">
        <f>COUNTIFS($T1359:$AX1359,"UPL")</f>
        <v>0</v>
      </c>
      <c r="BC1359" s="42">
        <f>COUNTIFS($T1359:$AX1359,"LWP")</f>
        <v>0</v>
      </c>
      <c r="BD1359" s="42">
        <f>SUM(COUNTIFS($T1359:$AX1359,{"PAT","MAT"}))</f>
        <v>0</v>
      </c>
      <c r="BE1359" s="42">
        <f>COUNTIFS($T1359:$AX1359,"HO")</f>
        <v>0</v>
      </c>
      <c r="BF1359" s="42">
        <f>COUNTIFS($T1359:$AX1359,"NA")</f>
        <v>17</v>
      </c>
      <c r="BG1359" s="42">
        <f>COUNTIFS($T1359:$AX1359,"PL")</f>
        <v>0</v>
      </c>
      <c r="BH1359" s="42">
        <f>COUNTIFS($T1359:$AX1359,"CL")</f>
        <v>0</v>
      </c>
      <c r="BI1359" s="42">
        <f>COUNTIFS($T1359:$AX1359,"BL")</f>
        <v>0</v>
      </c>
      <c r="BJ1359" s="42">
        <f>COUNTIFS($T1359:$AX1359,"CO")</f>
        <v>0</v>
      </c>
      <c r="BK1359" s="42">
        <f t="shared" si="129"/>
        <v>0</v>
      </c>
      <c r="BL1359" s="42">
        <f t="shared" si="130"/>
        <v>0</v>
      </c>
      <c r="BM1359" s="42">
        <f t="shared" si="131"/>
        <v>0</v>
      </c>
      <c r="BN1359" s="42">
        <f>SUM(AY1359:BJ1359)+SUM(COUNTIFS(Q1359:AX1359,{"TERM","RESIGNED"}))</f>
        <v>31</v>
      </c>
      <c r="BO1359" s="1" t="s">
        <v>45</v>
      </c>
      <c r="BP1359" s="42" t="s">
        <v>1020</v>
      </c>
      <c r="BQ1359" s="34"/>
    </row>
    <row r="1360" spans="1:69" x14ac:dyDescent="0.25">
      <c r="A1360" s="32">
        <f t="shared" si="132"/>
        <v>1358</v>
      </c>
      <c r="B1360" s="1" t="s">
        <v>172</v>
      </c>
      <c r="C1360" s="1">
        <v>600501</v>
      </c>
      <c r="D1360" s="1">
        <v>600501</v>
      </c>
      <c r="E1360" s="1" t="s">
        <v>946</v>
      </c>
      <c r="F1360" s="34" t="s">
        <v>1740</v>
      </c>
      <c r="G1360" s="34" t="s">
        <v>190</v>
      </c>
      <c r="H1360" s="30">
        <v>45280</v>
      </c>
      <c r="I1360" s="30" t="s">
        <v>39</v>
      </c>
      <c r="J1360" s="30" t="s">
        <v>39</v>
      </c>
      <c r="K1360" s="42">
        <f t="shared" ca="1" si="133"/>
        <v>22</v>
      </c>
      <c r="L1360" s="44" t="str">
        <f t="shared" si="134"/>
        <v>Billable</v>
      </c>
      <c r="M1360" s="34" t="s">
        <v>1007</v>
      </c>
      <c r="N1360" s="1" t="s">
        <v>270</v>
      </c>
      <c r="O1360" s="1" t="s">
        <v>42</v>
      </c>
      <c r="P1360" s="1"/>
      <c r="Q1360" s="1"/>
      <c r="R1360" s="1" t="s">
        <v>43</v>
      </c>
      <c r="S1360" s="33" t="s">
        <v>488</v>
      </c>
      <c r="T1360" s="47" t="s">
        <v>25</v>
      </c>
      <c r="U1360" s="47" t="s">
        <v>25</v>
      </c>
      <c r="V1360" s="47" t="s">
        <v>25</v>
      </c>
      <c r="W1360" s="47" t="s">
        <v>25</v>
      </c>
      <c r="X1360" s="47" t="s">
        <v>25</v>
      </c>
      <c r="Y1360" s="47" t="s">
        <v>25</v>
      </c>
      <c r="Z1360" s="47" t="s">
        <v>25</v>
      </c>
      <c r="AA1360" s="47" t="s">
        <v>25</v>
      </c>
      <c r="AB1360" s="47" t="s">
        <v>25</v>
      </c>
      <c r="AC1360" s="47" t="s">
        <v>25</v>
      </c>
      <c r="AD1360" s="47" t="s">
        <v>25</v>
      </c>
      <c r="AE1360" s="47" t="s">
        <v>25</v>
      </c>
      <c r="AF1360" s="47" t="s">
        <v>25</v>
      </c>
      <c r="AG1360" s="47" t="s">
        <v>25</v>
      </c>
      <c r="AH1360" s="47" t="s">
        <v>25</v>
      </c>
      <c r="AI1360" s="47" t="s">
        <v>25</v>
      </c>
      <c r="AJ1360" s="47" t="s">
        <v>25</v>
      </c>
      <c r="AK1360" s="47" t="s">
        <v>25</v>
      </c>
      <c r="AL1360" s="47" t="s">
        <v>25</v>
      </c>
      <c r="AM1360" s="47" t="s">
        <v>965</v>
      </c>
      <c r="AN1360" s="47" t="s">
        <v>965</v>
      </c>
      <c r="AO1360" s="47" t="s">
        <v>965</v>
      </c>
      <c r="AP1360" s="47" t="s">
        <v>20</v>
      </c>
      <c r="AQ1360" s="47" t="s">
        <v>20</v>
      </c>
      <c r="AR1360" s="47" t="s">
        <v>20</v>
      </c>
      <c r="AS1360" s="47" t="s">
        <v>965</v>
      </c>
      <c r="AT1360" s="47" t="s">
        <v>965</v>
      </c>
      <c r="AU1360" s="47" t="s">
        <v>965</v>
      </c>
      <c r="AV1360" s="47" t="s">
        <v>965</v>
      </c>
      <c r="AW1360" s="47" t="s">
        <v>20</v>
      </c>
      <c r="AX1360" s="47" t="s">
        <v>20</v>
      </c>
      <c r="AY1360" s="42">
        <f>COUNTIFS($T1360:$AX1360,"P")</f>
        <v>7</v>
      </c>
      <c r="AZ1360" s="42">
        <f>COUNTIFS($T1360:$AX1360,"HD")/2</f>
        <v>0</v>
      </c>
      <c r="BA1360" s="42">
        <f>COUNTIFS($T1360:$AX1360,"DO")</f>
        <v>5</v>
      </c>
      <c r="BB1360" s="1">
        <f>COUNTIFS($T1360:$AX1360,"UPL")</f>
        <v>0</v>
      </c>
      <c r="BC1360" s="42">
        <f>COUNTIFS($T1360:$AX1360,"LWP")</f>
        <v>0</v>
      </c>
      <c r="BD1360" s="42">
        <f>SUM(COUNTIFS($T1360:$AX1360,{"PAT","MAT"}))</f>
        <v>0</v>
      </c>
      <c r="BE1360" s="42">
        <f>COUNTIFS($T1360:$AX1360,"HO")</f>
        <v>0</v>
      </c>
      <c r="BF1360" s="42">
        <f>COUNTIFS($T1360:$AX1360,"NA")</f>
        <v>19</v>
      </c>
      <c r="BG1360" s="42">
        <f>COUNTIFS($T1360:$AX1360,"PL")</f>
        <v>0</v>
      </c>
      <c r="BH1360" s="42">
        <f>COUNTIFS($T1360:$AX1360,"CL")</f>
        <v>0</v>
      </c>
      <c r="BI1360" s="42">
        <f>COUNTIFS($T1360:$AX1360,"BL")</f>
        <v>0</v>
      </c>
      <c r="BJ1360" s="42">
        <f>COUNTIFS($T1360:$AX1360,"CO")</f>
        <v>0</v>
      </c>
      <c r="BK1360" s="42">
        <f t="shared" si="129"/>
        <v>0</v>
      </c>
      <c r="BL1360" s="42">
        <f t="shared" si="130"/>
        <v>0</v>
      </c>
      <c r="BM1360" s="42">
        <f t="shared" si="131"/>
        <v>0</v>
      </c>
      <c r="BN1360" s="42">
        <f>SUM(AY1360:BJ1360)+SUM(COUNTIFS(Q1360:AX1360,{"TERM","RESIGNED"}))</f>
        <v>31</v>
      </c>
      <c r="BO1360" s="1" t="s">
        <v>45</v>
      </c>
      <c r="BP1360" s="42"/>
      <c r="BQ1360" s="34"/>
    </row>
    <row r="1361" spans="1:69" x14ac:dyDescent="0.25">
      <c r="A1361" s="32">
        <f t="shared" si="132"/>
        <v>1359</v>
      </c>
      <c r="B1361" s="1" t="s">
        <v>172</v>
      </c>
      <c r="C1361" s="1">
        <v>600502</v>
      </c>
      <c r="D1361" s="1">
        <v>600502</v>
      </c>
      <c r="E1361" s="1" t="s">
        <v>946</v>
      </c>
      <c r="F1361" s="34" t="s">
        <v>1741</v>
      </c>
      <c r="G1361" s="34" t="s">
        <v>190</v>
      </c>
      <c r="H1361" s="30">
        <v>45280</v>
      </c>
      <c r="I1361" s="30" t="s">
        <v>39</v>
      </c>
      <c r="J1361" s="30" t="s">
        <v>39</v>
      </c>
      <c r="K1361" s="42">
        <f t="shared" ca="1" si="133"/>
        <v>22</v>
      </c>
      <c r="L1361" s="44" t="str">
        <f t="shared" si="134"/>
        <v>Billable</v>
      </c>
      <c r="M1361" s="34" t="s">
        <v>1007</v>
      </c>
      <c r="N1361" s="1" t="s">
        <v>270</v>
      </c>
      <c r="O1361" s="1" t="s">
        <v>42</v>
      </c>
      <c r="P1361" s="1"/>
      <c r="Q1361" s="1"/>
      <c r="R1361" s="1" t="s">
        <v>43</v>
      </c>
      <c r="S1361" s="33" t="s">
        <v>488</v>
      </c>
      <c r="T1361" s="47" t="s">
        <v>25</v>
      </c>
      <c r="U1361" s="47" t="s">
        <v>25</v>
      </c>
      <c r="V1361" s="47" t="s">
        <v>25</v>
      </c>
      <c r="W1361" s="47" t="s">
        <v>25</v>
      </c>
      <c r="X1361" s="47" t="s">
        <v>25</v>
      </c>
      <c r="Y1361" s="47" t="s">
        <v>25</v>
      </c>
      <c r="Z1361" s="47" t="s">
        <v>25</v>
      </c>
      <c r="AA1361" s="47" t="s">
        <v>25</v>
      </c>
      <c r="AB1361" s="47" t="s">
        <v>25</v>
      </c>
      <c r="AC1361" s="47" t="s">
        <v>25</v>
      </c>
      <c r="AD1361" s="47" t="s">
        <v>25</v>
      </c>
      <c r="AE1361" s="47" t="s">
        <v>25</v>
      </c>
      <c r="AF1361" s="47" t="s">
        <v>25</v>
      </c>
      <c r="AG1361" s="47" t="s">
        <v>25</v>
      </c>
      <c r="AH1361" s="47" t="s">
        <v>25</v>
      </c>
      <c r="AI1361" s="47" t="s">
        <v>25</v>
      </c>
      <c r="AJ1361" s="47" t="s">
        <v>25</v>
      </c>
      <c r="AK1361" s="47" t="s">
        <v>25</v>
      </c>
      <c r="AL1361" s="47" t="s">
        <v>25</v>
      </c>
      <c r="AM1361" s="47" t="s">
        <v>965</v>
      </c>
      <c r="AN1361" s="47" t="s">
        <v>965</v>
      </c>
      <c r="AO1361" s="47" t="s">
        <v>965</v>
      </c>
      <c r="AP1361" s="47" t="s">
        <v>20</v>
      </c>
      <c r="AQ1361" s="47" t="s">
        <v>20</v>
      </c>
      <c r="AR1361" s="47" t="s">
        <v>20</v>
      </c>
      <c r="AS1361" s="47" t="s">
        <v>22</v>
      </c>
      <c r="AT1361" s="47" t="s">
        <v>21</v>
      </c>
      <c r="AU1361" s="47" t="s">
        <v>21</v>
      </c>
      <c r="AV1361" s="47" t="s">
        <v>21</v>
      </c>
      <c r="AW1361" s="47" t="s">
        <v>20</v>
      </c>
      <c r="AX1361" s="47" t="s">
        <v>20</v>
      </c>
      <c r="AY1361" s="42">
        <f>COUNTIFS($T1361:$AX1361,"P")</f>
        <v>3</v>
      </c>
      <c r="AZ1361" s="42">
        <f>COUNTIFS($T1361:$AX1361,"HD")/2</f>
        <v>0</v>
      </c>
      <c r="BA1361" s="42">
        <f>COUNTIFS($T1361:$AX1361,"DO")</f>
        <v>5</v>
      </c>
      <c r="BB1361" s="1">
        <f>COUNTIFS($T1361:$AX1361,"UPL")</f>
        <v>3</v>
      </c>
      <c r="BC1361" s="42">
        <f>COUNTIFS($T1361:$AX1361,"LWP")</f>
        <v>1</v>
      </c>
      <c r="BD1361" s="42">
        <f>SUM(COUNTIFS($T1361:$AX1361,{"PAT","MAT"}))</f>
        <v>0</v>
      </c>
      <c r="BE1361" s="42">
        <f>COUNTIFS($T1361:$AX1361,"HO")</f>
        <v>0</v>
      </c>
      <c r="BF1361" s="42">
        <f>COUNTIFS($T1361:$AX1361,"NA")</f>
        <v>19</v>
      </c>
      <c r="BG1361" s="42">
        <f>COUNTIFS($T1361:$AX1361,"PL")</f>
        <v>0</v>
      </c>
      <c r="BH1361" s="42">
        <f>COUNTIFS($T1361:$AX1361,"CL")</f>
        <v>0</v>
      </c>
      <c r="BI1361" s="42">
        <f>COUNTIFS($T1361:$AX1361,"BL")</f>
        <v>0</v>
      </c>
      <c r="BJ1361" s="42">
        <f>COUNTIFS($T1361:$AX1361,"CO")</f>
        <v>0</v>
      </c>
      <c r="BK1361" s="42">
        <f t="shared" si="129"/>
        <v>0</v>
      </c>
      <c r="BL1361" s="42">
        <f t="shared" si="130"/>
        <v>0</v>
      </c>
      <c r="BM1361" s="42">
        <f t="shared" si="131"/>
        <v>0</v>
      </c>
      <c r="BN1361" s="42">
        <f>SUM(AY1361:BJ1361)+SUM(COUNTIFS(Q1361:AX1361,{"TERM","RESIGNED"}))</f>
        <v>31</v>
      </c>
      <c r="BO1361" s="1" t="s">
        <v>45</v>
      </c>
      <c r="BP1361" s="42"/>
      <c r="BQ1361" s="34"/>
    </row>
    <row r="1362" spans="1:69" x14ac:dyDescent="0.25">
      <c r="A1362" s="32">
        <f t="shared" si="132"/>
        <v>1360</v>
      </c>
      <c r="B1362" s="1" t="s">
        <v>172</v>
      </c>
      <c r="C1362" s="1">
        <v>600503</v>
      </c>
      <c r="D1362" s="1">
        <v>600503</v>
      </c>
      <c r="E1362" s="1" t="s">
        <v>946</v>
      </c>
      <c r="F1362" s="34" t="s">
        <v>1742</v>
      </c>
      <c r="G1362" s="34" t="s">
        <v>186</v>
      </c>
      <c r="H1362" s="30">
        <v>45280</v>
      </c>
      <c r="I1362" s="30" t="s">
        <v>39</v>
      </c>
      <c r="J1362" s="30" t="s">
        <v>39</v>
      </c>
      <c r="K1362" s="42">
        <f t="shared" ca="1" si="133"/>
        <v>22</v>
      </c>
      <c r="L1362" s="44" t="str">
        <f t="shared" si="134"/>
        <v>Billable</v>
      </c>
      <c r="M1362" s="34" t="s">
        <v>1007</v>
      </c>
      <c r="N1362" s="1" t="s">
        <v>270</v>
      </c>
      <c r="O1362" s="1" t="s">
        <v>42</v>
      </c>
      <c r="P1362" s="1"/>
      <c r="Q1362" s="1"/>
      <c r="R1362" s="1" t="s">
        <v>43</v>
      </c>
      <c r="S1362" s="33" t="s">
        <v>488</v>
      </c>
      <c r="T1362" s="47" t="s">
        <v>25</v>
      </c>
      <c r="U1362" s="47" t="s">
        <v>25</v>
      </c>
      <c r="V1362" s="47" t="s">
        <v>25</v>
      </c>
      <c r="W1362" s="47" t="s">
        <v>25</v>
      </c>
      <c r="X1362" s="47" t="s">
        <v>25</v>
      </c>
      <c r="Y1362" s="47" t="s">
        <v>25</v>
      </c>
      <c r="Z1362" s="47" t="s">
        <v>25</v>
      </c>
      <c r="AA1362" s="47" t="s">
        <v>25</v>
      </c>
      <c r="AB1362" s="47" t="s">
        <v>25</v>
      </c>
      <c r="AC1362" s="47" t="s">
        <v>25</v>
      </c>
      <c r="AD1362" s="47" t="s">
        <v>25</v>
      </c>
      <c r="AE1362" s="47" t="s">
        <v>25</v>
      </c>
      <c r="AF1362" s="47" t="s">
        <v>25</v>
      </c>
      <c r="AG1362" s="47" t="s">
        <v>25</v>
      </c>
      <c r="AH1362" s="47" t="s">
        <v>25</v>
      </c>
      <c r="AI1362" s="47" t="s">
        <v>25</v>
      </c>
      <c r="AJ1362" s="47" t="s">
        <v>25</v>
      </c>
      <c r="AK1362" s="47" t="s">
        <v>25</v>
      </c>
      <c r="AL1362" s="47" t="s">
        <v>25</v>
      </c>
      <c r="AM1362" s="47" t="s">
        <v>965</v>
      </c>
      <c r="AN1362" s="47" t="s">
        <v>965</v>
      </c>
      <c r="AO1362" s="47" t="s">
        <v>965</v>
      </c>
      <c r="AP1362" s="47" t="s">
        <v>20</v>
      </c>
      <c r="AQ1362" s="47" t="s">
        <v>20</v>
      </c>
      <c r="AR1362" s="47" t="s">
        <v>20</v>
      </c>
      <c r="AS1362" s="47" t="s">
        <v>965</v>
      </c>
      <c r="AT1362" s="47" t="s">
        <v>965</v>
      </c>
      <c r="AU1362" s="47" t="s">
        <v>22</v>
      </c>
      <c r="AV1362" s="47" t="s">
        <v>965</v>
      </c>
      <c r="AW1362" s="47" t="s">
        <v>20</v>
      </c>
      <c r="AX1362" s="47" t="s">
        <v>20</v>
      </c>
      <c r="AY1362" s="42">
        <f>COUNTIFS($T1362:$AX1362,"P")</f>
        <v>6</v>
      </c>
      <c r="AZ1362" s="42">
        <f>COUNTIFS($T1362:$AX1362,"HD")/2</f>
        <v>0</v>
      </c>
      <c r="BA1362" s="42">
        <f>COUNTIFS($T1362:$AX1362,"DO")</f>
        <v>5</v>
      </c>
      <c r="BB1362" s="1">
        <f>COUNTIFS($T1362:$AX1362,"UPL")</f>
        <v>0</v>
      </c>
      <c r="BC1362" s="42">
        <f>COUNTIFS($T1362:$AX1362,"LWP")</f>
        <v>1</v>
      </c>
      <c r="BD1362" s="42">
        <f>SUM(COUNTIFS($T1362:$AX1362,{"PAT","MAT"}))</f>
        <v>0</v>
      </c>
      <c r="BE1362" s="42">
        <f>COUNTIFS($T1362:$AX1362,"HO")</f>
        <v>0</v>
      </c>
      <c r="BF1362" s="42">
        <f>COUNTIFS($T1362:$AX1362,"NA")</f>
        <v>19</v>
      </c>
      <c r="BG1362" s="42">
        <f>COUNTIFS($T1362:$AX1362,"PL")</f>
        <v>0</v>
      </c>
      <c r="BH1362" s="42">
        <f>COUNTIFS($T1362:$AX1362,"CL")</f>
        <v>0</v>
      </c>
      <c r="BI1362" s="42">
        <f>COUNTIFS($T1362:$AX1362,"BL")</f>
        <v>0</v>
      </c>
      <c r="BJ1362" s="42">
        <f>COUNTIFS($T1362:$AX1362,"CO")</f>
        <v>0</v>
      </c>
      <c r="BK1362" s="42">
        <f t="shared" si="129"/>
        <v>0</v>
      </c>
      <c r="BL1362" s="42">
        <f t="shared" si="130"/>
        <v>0</v>
      </c>
      <c r="BM1362" s="42">
        <f t="shared" si="131"/>
        <v>0</v>
      </c>
      <c r="BN1362" s="42">
        <f>SUM(AY1362:BJ1362)+SUM(COUNTIFS(Q1362:AX1362,{"TERM","RESIGNED"}))</f>
        <v>31</v>
      </c>
      <c r="BO1362" s="1" t="s">
        <v>45</v>
      </c>
      <c r="BP1362" s="42"/>
      <c r="BQ1362" s="34"/>
    </row>
    <row r="1363" spans="1:69" x14ac:dyDescent="0.25">
      <c r="A1363" s="32">
        <f t="shared" si="132"/>
        <v>1361</v>
      </c>
      <c r="B1363" s="1" t="s">
        <v>172</v>
      </c>
      <c r="C1363" s="1">
        <v>600504</v>
      </c>
      <c r="D1363" s="1">
        <v>600504</v>
      </c>
      <c r="E1363" s="1" t="s">
        <v>945</v>
      </c>
      <c r="F1363" s="34" t="s">
        <v>1743</v>
      </c>
      <c r="G1363" s="34" t="s">
        <v>190</v>
      </c>
      <c r="H1363" s="30">
        <v>45280</v>
      </c>
      <c r="I1363" s="30" t="s">
        <v>39</v>
      </c>
      <c r="J1363" s="30" t="s">
        <v>39</v>
      </c>
      <c r="K1363" s="42">
        <f t="shared" ca="1" si="133"/>
        <v>22</v>
      </c>
      <c r="L1363" s="44" t="str">
        <f t="shared" si="134"/>
        <v>Billable</v>
      </c>
      <c r="M1363" s="34" t="s">
        <v>1007</v>
      </c>
      <c r="N1363" s="1" t="s">
        <v>270</v>
      </c>
      <c r="O1363" s="1" t="s">
        <v>42</v>
      </c>
      <c r="P1363" s="1"/>
      <c r="Q1363" s="1"/>
      <c r="R1363" s="1" t="s">
        <v>43</v>
      </c>
      <c r="S1363" s="33" t="s">
        <v>488</v>
      </c>
      <c r="T1363" s="47" t="s">
        <v>25</v>
      </c>
      <c r="U1363" s="47" t="s">
        <v>25</v>
      </c>
      <c r="V1363" s="47" t="s">
        <v>25</v>
      </c>
      <c r="W1363" s="47" t="s">
        <v>25</v>
      </c>
      <c r="X1363" s="47" t="s">
        <v>25</v>
      </c>
      <c r="Y1363" s="47" t="s">
        <v>25</v>
      </c>
      <c r="Z1363" s="47" t="s">
        <v>25</v>
      </c>
      <c r="AA1363" s="47" t="s">
        <v>25</v>
      </c>
      <c r="AB1363" s="47" t="s">
        <v>25</v>
      </c>
      <c r="AC1363" s="47" t="s">
        <v>25</v>
      </c>
      <c r="AD1363" s="47" t="s">
        <v>25</v>
      </c>
      <c r="AE1363" s="47" t="s">
        <v>25</v>
      </c>
      <c r="AF1363" s="47" t="s">
        <v>25</v>
      </c>
      <c r="AG1363" s="47" t="s">
        <v>25</v>
      </c>
      <c r="AH1363" s="47" t="s">
        <v>25</v>
      </c>
      <c r="AI1363" s="47" t="s">
        <v>25</v>
      </c>
      <c r="AJ1363" s="47" t="s">
        <v>25</v>
      </c>
      <c r="AK1363" s="47" t="s">
        <v>25</v>
      </c>
      <c r="AL1363" s="47" t="s">
        <v>25</v>
      </c>
      <c r="AM1363" s="47" t="s">
        <v>965</v>
      </c>
      <c r="AN1363" s="47" t="s">
        <v>965</v>
      </c>
      <c r="AO1363" s="47" t="s">
        <v>965</v>
      </c>
      <c r="AP1363" s="47" t="s">
        <v>20</v>
      </c>
      <c r="AQ1363" s="47" t="s">
        <v>20</v>
      </c>
      <c r="AR1363" s="47" t="s">
        <v>20</v>
      </c>
      <c r="AS1363" s="47" t="s">
        <v>965</v>
      </c>
      <c r="AT1363" s="47" t="s">
        <v>965</v>
      </c>
      <c r="AU1363" s="47" t="s">
        <v>965</v>
      </c>
      <c r="AV1363" s="47" t="s">
        <v>965</v>
      </c>
      <c r="AW1363" s="47" t="s">
        <v>20</v>
      </c>
      <c r="AX1363" s="47" t="s">
        <v>20</v>
      </c>
      <c r="AY1363" s="42">
        <f>COUNTIFS($T1363:$AX1363,"P")</f>
        <v>7</v>
      </c>
      <c r="AZ1363" s="42">
        <f>COUNTIFS($T1363:$AX1363,"HD")/2</f>
        <v>0</v>
      </c>
      <c r="BA1363" s="42">
        <f>COUNTIFS($T1363:$AX1363,"DO")</f>
        <v>5</v>
      </c>
      <c r="BB1363" s="1">
        <f>COUNTIFS($T1363:$AX1363,"UPL")</f>
        <v>0</v>
      </c>
      <c r="BC1363" s="42">
        <f>COUNTIFS($T1363:$AX1363,"LWP")</f>
        <v>0</v>
      </c>
      <c r="BD1363" s="42">
        <f>SUM(COUNTIFS($T1363:$AX1363,{"PAT","MAT"}))</f>
        <v>0</v>
      </c>
      <c r="BE1363" s="42">
        <f>COUNTIFS($T1363:$AX1363,"HO")</f>
        <v>0</v>
      </c>
      <c r="BF1363" s="42">
        <f>COUNTIFS($T1363:$AX1363,"NA")</f>
        <v>19</v>
      </c>
      <c r="BG1363" s="42">
        <f>COUNTIFS($T1363:$AX1363,"PL")</f>
        <v>0</v>
      </c>
      <c r="BH1363" s="42">
        <f>COUNTIFS($T1363:$AX1363,"CL")</f>
        <v>0</v>
      </c>
      <c r="BI1363" s="42">
        <f>COUNTIFS($T1363:$AX1363,"BL")</f>
        <v>0</v>
      </c>
      <c r="BJ1363" s="42">
        <f>COUNTIFS($T1363:$AX1363,"CO")</f>
        <v>0</v>
      </c>
      <c r="BK1363" s="42">
        <f t="shared" si="129"/>
        <v>0</v>
      </c>
      <c r="BL1363" s="42">
        <f t="shared" si="130"/>
        <v>0</v>
      </c>
      <c r="BM1363" s="42">
        <f t="shared" si="131"/>
        <v>0</v>
      </c>
      <c r="BN1363" s="42">
        <f>SUM(AY1363:BJ1363)+SUM(COUNTIFS(Q1363:AX1363,{"TERM","RESIGNED"}))</f>
        <v>31</v>
      </c>
      <c r="BO1363" s="1" t="s">
        <v>45</v>
      </c>
      <c r="BP1363" s="42"/>
      <c r="BQ1363" s="34"/>
    </row>
    <row r="1364" spans="1:69" x14ac:dyDescent="0.25">
      <c r="A1364" s="32">
        <f t="shared" si="132"/>
        <v>1362</v>
      </c>
      <c r="B1364" s="1" t="s">
        <v>172</v>
      </c>
      <c r="C1364" s="1">
        <v>600505</v>
      </c>
      <c r="D1364" s="1">
        <v>600505</v>
      </c>
      <c r="E1364" s="1" t="s">
        <v>946</v>
      </c>
      <c r="F1364" s="34" t="s">
        <v>1744</v>
      </c>
      <c r="G1364" s="34" t="s">
        <v>190</v>
      </c>
      <c r="H1364" s="30">
        <v>45280</v>
      </c>
      <c r="I1364" s="30" t="s">
        <v>39</v>
      </c>
      <c r="J1364" s="30" t="s">
        <v>39</v>
      </c>
      <c r="K1364" s="42">
        <f t="shared" ca="1" si="133"/>
        <v>22</v>
      </c>
      <c r="L1364" s="44" t="str">
        <f t="shared" si="134"/>
        <v>Billable</v>
      </c>
      <c r="M1364" s="34" t="s">
        <v>1007</v>
      </c>
      <c r="N1364" s="1" t="s">
        <v>270</v>
      </c>
      <c r="O1364" s="1" t="s">
        <v>42</v>
      </c>
      <c r="P1364" s="1"/>
      <c r="Q1364" s="1"/>
      <c r="R1364" s="1" t="s">
        <v>43</v>
      </c>
      <c r="S1364" s="33" t="s">
        <v>488</v>
      </c>
      <c r="T1364" s="47" t="s">
        <v>25</v>
      </c>
      <c r="U1364" s="47" t="s">
        <v>25</v>
      </c>
      <c r="V1364" s="47" t="s">
        <v>25</v>
      </c>
      <c r="W1364" s="47" t="s">
        <v>25</v>
      </c>
      <c r="X1364" s="47" t="s">
        <v>25</v>
      </c>
      <c r="Y1364" s="47" t="s">
        <v>25</v>
      </c>
      <c r="Z1364" s="47" t="s">
        <v>25</v>
      </c>
      <c r="AA1364" s="47" t="s">
        <v>25</v>
      </c>
      <c r="AB1364" s="47" t="s">
        <v>25</v>
      </c>
      <c r="AC1364" s="47" t="s">
        <v>25</v>
      </c>
      <c r="AD1364" s="47" t="s">
        <v>25</v>
      </c>
      <c r="AE1364" s="47" t="s">
        <v>25</v>
      </c>
      <c r="AF1364" s="47" t="s">
        <v>25</v>
      </c>
      <c r="AG1364" s="47" t="s">
        <v>25</v>
      </c>
      <c r="AH1364" s="47" t="s">
        <v>25</v>
      </c>
      <c r="AI1364" s="47" t="s">
        <v>25</v>
      </c>
      <c r="AJ1364" s="47" t="s">
        <v>25</v>
      </c>
      <c r="AK1364" s="47" t="s">
        <v>25</v>
      </c>
      <c r="AL1364" s="47" t="s">
        <v>25</v>
      </c>
      <c r="AM1364" s="47" t="s">
        <v>965</v>
      </c>
      <c r="AN1364" s="47" t="s">
        <v>965</v>
      </c>
      <c r="AO1364" s="47" t="s">
        <v>965</v>
      </c>
      <c r="AP1364" s="47" t="s">
        <v>20</v>
      </c>
      <c r="AQ1364" s="47" t="s">
        <v>20</v>
      </c>
      <c r="AR1364" s="47" t="s">
        <v>20</v>
      </c>
      <c r="AS1364" s="47" t="s">
        <v>21</v>
      </c>
      <c r="AT1364" s="47" t="s">
        <v>965</v>
      </c>
      <c r="AU1364" s="47" t="s">
        <v>965</v>
      </c>
      <c r="AV1364" s="47" t="s">
        <v>965</v>
      </c>
      <c r="AW1364" s="47" t="s">
        <v>20</v>
      </c>
      <c r="AX1364" s="47" t="s">
        <v>20</v>
      </c>
      <c r="AY1364" s="42">
        <f>COUNTIFS($T1364:$AX1364,"P")</f>
        <v>6</v>
      </c>
      <c r="AZ1364" s="42">
        <f>COUNTIFS($T1364:$AX1364,"HD")/2</f>
        <v>0</v>
      </c>
      <c r="BA1364" s="42">
        <f>COUNTIFS($T1364:$AX1364,"DO")</f>
        <v>5</v>
      </c>
      <c r="BB1364" s="1">
        <f>COUNTIFS($T1364:$AX1364,"UPL")</f>
        <v>1</v>
      </c>
      <c r="BC1364" s="42">
        <f>COUNTIFS($T1364:$AX1364,"LWP")</f>
        <v>0</v>
      </c>
      <c r="BD1364" s="42">
        <f>SUM(COUNTIFS($T1364:$AX1364,{"PAT","MAT"}))</f>
        <v>0</v>
      </c>
      <c r="BE1364" s="42">
        <f>COUNTIFS($T1364:$AX1364,"HO")</f>
        <v>0</v>
      </c>
      <c r="BF1364" s="42">
        <f>COUNTIFS($T1364:$AX1364,"NA")</f>
        <v>19</v>
      </c>
      <c r="BG1364" s="42">
        <f>COUNTIFS($T1364:$AX1364,"PL")</f>
        <v>0</v>
      </c>
      <c r="BH1364" s="42">
        <f>COUNTIFS($T1364:$AX1364,"CL")</f>
        <v>0</v>
      </c>
      <c r="BI1364" s="42">
        <f>COUNTIFS($T1364:$AX1364,"BL")</f>
        <v>0</v>
      </c>
      <c r="BJ1364" s="42">
        <f>COUNTIFS($T1364:$AX1364,"CO")</f>
        <v>0</v>
      </c>
      <c r="BK1364" s="42">
        <f t="shared" si="129"/>
        <v>0</v>
      </c>
      <c r="BL1364" s="42">
        <f t="shared" si="130"/>
        <v>0</v>
      </c>
      <c r="BM1364" s="42">
        <f t="shared" si="131"/>
        <v>0</v>
      </c>
      <c r="BN1364" s="42">
        <f>SUM(AY1364:BJ1364)+SUM(COUNTIFS(Q1364:AX1364,{"TERM","RESIGNED"}))</f>
        <v>31</v>
      </c>
      <c r="BO1364" s="1" t="s">
        <v>45</v>
      </c>
      <c r="BP1364" s="42"/>
      <c r="BQ1364" s="34"/>
    </row>
    <row r="1365" spans="1:69" x14ac:dyDescent="0.25">
      <c r="A1365" s="32">
        <f t="shared" si="132"/>
        <v>1363</v>
      </c>
      <c r="B1365" s="1" t="s">
        <v>172</v>
      </c>
      <c r="C1365" s="1">
        <v>106268</v>
      </c>
      <c r="D1365" s="1">
        <v>106268</v>
      </c>
      <c r="E1365" s="1" t="s">
        <v>946</v>
      </c>
      <c r="F1365" s="34" t="s">
        <v>1707</v>
      </c>
      <c r="G1365" s="34" t="s">
        <v>123</v>
      </c>
      <c r="H1365" s="30">
        <v>45282</v>
      </c>
      <c r="I1365" s="30" t="s">
        <v>39</v>
      </c>
      <c r="J1365" s="30" t="s">
        <v>39</v>
      </c>
      <c r="K1365" s="42">
        <f t="shared" ca="1" si="133"/>
        <v>20</v>
      </c>
      <c r="L1365" s="44" t="str">
        <f t="shared" si="134"/>
        <v>Billable</v>
      </c>
      <c r="M1365" s="34" t="s">
        <v>1007</v>
      </c>
      <c r="N1365" s="1" t="s">
        <v>41</v>
      </c>
      <c r="O1365" s="1" t="s">
        <v>42</v>
      </c>
      <c r="P1365" s="1"/>
      <c r="Q1365" s="1"/>
      <c r="R1365" s="1" t="s">
        <v>43</v>
      </c>
      <c r="S1365" s="33" t="s">
        <v>310</v>
      </c>
      <c r="T1365" s="47" t="s">
        <v>25</v>
      </c>
      <c r="U1365" s="47" t="s">
        <v>25</v>
      </c>
      <c r="V1365" s="47" t="s">
        <v>25</v>
      </c>
      <c r="W1365" s="47" t="s">
        <v>25</v>
      </c>
      <c r="X1365" s="47" t="s">
        <v>25</v>
      </c>
      <c r="Y1365" s="47" t="s">
        <v>25</v>
      </c>
      <c r="Z1365" s="47" t="s">
        <v>25</v>
      </c>
      <c r="AA1365" s="47" t="s">
        <v>25</v>
      </c>
      <c r="AB1365" s="47" t="s">
        <v>25</v>
      </c>
      <c r="AC1365" s="47" t="s">
        <v>25</v>
      </c>
      <c r="AD1365" s="47" t="s">
        <v>25</v>
      </c>
      <c r="AE1365" s="47" t="s">
        <v>25</v>
      </c>
      <c r="AF1365" s="47" t="s">
        <v>25</v>
      </c>
      <c r="AG1365" s="47" t="s">
        <v>25</v>
      </c>
      <c r="AH1365" s="47" t="s">
        <v>25</v>
      </c>
      <c r="AI1365" s="47" t="s">
        <v>25</v>
      </c>
      <c r="AJ1365" s="47" t="s">
        <v>25</v>
      </c>
      <c r="AK1365" s="47" t="s">
        <v>25</v>
      </c>
      <c r="AL1365" s="47" t="s">
        <v>25</v>
      </c>
      <c r="AM1365" s="47" t="s">
        <v>25</v>
      </c>
      <c r="AN1365" s="47" t="s">
        <v>25</v>
      </c>
      <c r="AO1365" s="47" t="s">
        <v>965</v>
      </c>
      <c r="AP1365" s="47" t="s">
        <v>20</v>
      </c>
      <c r="AQ1365" s="47" t="s">
        <v>20</v>
      </c>
      <c r="AR1365" s="47" t="s">
        <v>20</v>
      </c>
      <c r="AS1365" s="47" t="s">
        <v>965</v>
      </c>
      <c r="AT1365" s="47" t="s">
        <v>965</v>
      </c>
      <c r="AU1365" s="47" t="s">
        <v>965</v>
      </c>
      <c r="AV1365" s="47" t="s">
        <v>965</v>
      </c>
      <c r="AW1365" s="47" t="s">
        <v>20</v>
      </c>
      <c r="AX1365" s="47" t="s">
        <v>20</v>
      </c>
      <c r="AY1365" s="42">
        <f>COUNTIFS($T1365:$AX1365,"P")</f>
        <v>5</v>
      </c>
      <c r="AZ1365" s="42">
        <f>COUNTIFS($T1365:$AX1365,"HD")/2</f>
        <v>0</v>
      </c>
      <c r="BA1365" s="42">
        <f>COUNTIFS($T1365:$AX1365,"DO")</f>
        <v>5</v>
      </c>
      <c r="BB1365" s="1">
        <f>COUNTIFS($T1365:$AX1365,"UPL")</f>
        <v>0</v>
      </c>
      <c r="BC1365" s="42">
        <f>COUNTIFS($T1365:$AX1365,"LWP")</f>
        <v>0</v>
      </c>
      <c r="BD1365" s="42">
        <f>SUM(COUNTIFS($T1365:$AX1365,{"PAT","MAT"}))</f>
        <v>0</v>
      </c>
      <c r="BE1365" s="42">
        <f>COUNTIFS($T1365:$AX1365,"HO")</f>
        <v>0</v>
      </c>
      <c r="BF1365" s="42">
        <f>COUNTIFS($T1365:$AX1365,"NA")</f>
        <v>21</v>
      </c>
      <c r="BG1365" s="42">
        <f>COUNTIFS($T1365:$AX1365,"PL")</f>
        <v>0</v>
      </c>
      <c r="BH1365" s="42">
        <f>COUNTIFS($T1365:$AX1365,"CL")</f>
        <v>0</v>
      </c>
      <c r="BI1365" s="42">
        <f>COUNTIFS($T1365:$AX1365,"BL")</f>
        <v>0</v>
      </c>
      <c r="BJ1365" s="42">
        <f>COUNTIFS($T1365:$AX1365,"CO")</f>
        <v>0</v>
      </c>
      <c r="BK1365" s="42">
        <f t="shared" si="129"/>
        <v>0</v>
      </c>
      <c r="BL1365" s="42">
        <f t="shared" si="130"/>
        <v>0</v>
      </c>
      <c r="BM1365" s="42">
        <f t="shared" si="131"/>
        <v>0</v>
      </c>
      <c r="BN1365" s="42">
        <f>SUM(AY1365:BJ1365)+SUM(COUNTIFS(Q1365:AX1365,{"TERM","RESIGNED"}))</f>
        <v>31</v>
      </c>
      <c r="BO1365" s="1" t="s">
        <v>45</v>
      </c>
      <c r="BP1365" s="42" t="s">
        <v>1023</v>
      </c>
      <c r="BQ1365" s="34"/>
    </row>
    <row r="1366" spans="1:69" x14ac:dyDescent="0.25">
      <c r="A1366" s="32">
        <f t="shared" si="132"/>
        <v>1364</v>
      </c>
      <c r="B1366" s="1" t="s">
        <v>172</v>
      </c>
      <c r="C1366" s="1">
        <v>106269</v>
      </c>
      <c r="D1366" s="1">
        <v>106269</v>
      </c>
      <c r="E1366" s="1" t="s">
        <v>946</v>
      </c>
      <c r="F1366" s="34" t="s">
        <v>1708</v>
      </c>
      <c r="G1366" s="34" t="s">
        <v>123</v>
      </c>
      <c r="H1366" s="30">
        <v>45282</v>
      </c>
      <c r="I1366" s="30" t="s">
        <v>39</v>
      </c>
      <c r="J1366" s="30" t="s">
        <v>39</v>
      </c>
      <c r="K1366" s="42">
        <f t="shared" ca="1" si="133"/>
        <v>20</v>
      </c>
      <c r="L1366" s="44" t="str">
        <f t="shared" si="134"/>
        <v>Billable</v>
      </c>
      <c r="M1366" s="34" t="s">
        <v>1007</v>
      </c>
      <c r="N1366" s="1" t="s">
        <v>41</v>
      </c>
      <c r="O1366" s="1" t="s">
        <v>42</v>
      </c>
      <c r="P1366" s="1"/>
      <c r="Q1366" s="1"/>
      <c r="R1366" s="1" t="s">
        <v>43</v>
      </c>
      <c r="S1366" s="33" t="s">
        <v>310</v>
      </c>
      <c r="T1366" s="47" t="s">
        <v>25</v>
      </c>
      <c r="U1366" s="47" t="s">
        <v>25</v>
      </c>
      <c r="V1366" s="47" t="s">
        <v>25</v>
      </c>
      <c r="W1366" s="47" t="s">
        <v>25</v>
      </c>
      <c r="X1366" s="47" t="s">
        <v>25</v>
      </c>
      <c r="Y1366" s="47" t="s">
        <v>25</v>
      </c>
      <c r="Z1366" s="47" t="s">
        <v>25</v>
      </c>
      <c r="AA1366" s="47" t="s">
        <v>25</v>
      </c>
      <c r="AB1366" s="47" t="s">
        <v>25</v>
      </c>
      <c r="AC1366" s="47" t="s">
        <v>25</v>
      </c>
      <c r="AD1366" s="47" t="s">
        <v>25</v>
      </c>
      <c r="AE1366" s="47" t="s">
        <v>25</v>
      </c>
      <c r="AF1366" s="47" t="s">
        <v>25</v>
      </c>
      <c r="AG1366" s="47" t="s">
        <v>25</v>
      </c>
      <c r="AH1366" s="47" t="s">
        <v>25</v>
      </c>
      <c r="AI1366" s="47" t="s">
        <v>25</v>
      </c>
      <c r="AJ1366" s="47" t="s">
        <v>25</v>
      </c>
      <c r="AK1366" s="47" t="s">
        <v>25</v>
      </c>
      <c r="AL1366" s="47" t="s">
        <v>25</v>
      </c>
      <c r="AM1366" s="47" t="s">
        <v>25</v>
      </c>
      <c r="AN1366" s="47" t="s">
        <v>25</v>
      </c>
      <c r="AO1366" s="47" t="s">
        <v>965</v>
      </c>
      <c r="AP1366" s="47" t="s">
        <v>20</v>
      </c>
      <c r="AQ1366" s="47" t="s">
        <v>20</v>
      </c>
      <c r="AR1366" s="47" t="s">
        <v>20</v>
      </c>
      <c r="AS1366" s="47" t="s">
        <v>965</v>
      </c>
      <c r="AT1366" s="47" t="s">
        <v>965</v>
      </c>
      <c r="AU1366" s="47" t="s">
        <v>965</v>
      </c>
      <c r="AV1366" s="47" t="s">
        <v>965</v>
      </c>
      <c r="AW1366" s="47" t="s">
        <v>20</v>
      </c>
      <c r="AX1366" s="47" t="s">
        <v>20</v>
      </c>
      <c r="AY1366" s="42">
        <f>COUNTIFS($T1366:$AX1366,"P")</f>
        <v>5</v>
      </c>
      <c r="AZ1366" s="42">
        <f>COUNTIFS($T1366:$AX1366,"HD")/2</f>
        <v>0</v>
      </c>
      <c r="BA1366" s="42">
        <f>COUNTIFS($T1366:$AX1366,"DO")</f>
        <v>5</v>
      </c>
      <c r="BB1366" s="1">
        <f>COUNTIFS($T1366:$AX1366,"UPL")</f>
        <v>0</v>
      </c>
      <c r="BC1366" s="42">
        <f>COUNTIFS($T1366:$AX1366,"LWP")</f>
        <v>0</v>
      </c>
      <c r="BD1366" s="42">
        <f>SUM(COUNTIFS($T1366:$AX1366,{"PAT","MAT"}))</f>
        <v>0</v>
      </c>
      <c r="BE1366" s="42">
        <f>COUNTIFS($T1366:$AX1366,"HO")</f>
        <v>0</v>
      </c>
      <c r="BF1366" s="42">
        <f>COUNTIFS($T1366:$AX1366,"NA")</f>
        <v>21</v>
      </c>
      <c r="BG1366" s="42">
        <f>COUNTIFS($T1366:$AX1366,"PL")</f>
        <v>0</v>
      </c>
      <c r="BH1366" s="42">
        <f>COUNTIFS($T1366:$AX1366,"CL")</f>
        <v>0</v>
      </c>
      <c r="BI1366" s="42">
        <f>COUNTIFS($T1366:$AX1366,"BL")</f>
        <v>0</v>
      </c>
      <c r="BJ1366" s="42">
        <f>COUNTIFS($T1366:$AX1366,"CO")</f>
        <v>0</v>
      </c>
      <c r="BK1366" s="42">
        <f t="shared" si="129"/>
        <v>0</v>
      </c>
      <c r="BL1366" s="42">
        <f t="shared" si="130"/>
        <v>0</v>
      </c>
      <c r="BM1366" s="42">
        <f t="shared" si="131"/>
        <v>0</v>
      </c>
      <c r="BN1366" s="42">
        <f>SUM(AY1366:BJ1366)+SUM(COUNTIFS(Q1366:AX1366,{"TERM","RESIGNED"}))</f>
        <v>31</v>
      </c>
      <c r="BO1366" s="1" t="s">
        <v>45</v>
      </c>
      <c r="BP1366" s="42" t="s">
        <v>1023</v>
      </c>
      <c r="BQ1366" s="34"/>
    </row>
    <row r="1367" spans="1:69" x14ac:dyDescent="0.25">
      <c r="A1367" s="32">
        <f t="shared" si="132"/>
        <v>1365</v>
      </c>
      <c r="B1367" s="1" t="s">
        <v>172</v>
      </c>
      <c r="C1367" s="1">
        <v>106270</v>
      </c>
      <c r="D1367" s="1">
        <v>106270</v>
      </c>
      <c r="E1367" s="1" t="s">
        <v>946</v>
      </c>
      <c r="F1367" s="34" t="s">
        <v>1709</v>
      </c>
      <c r="G1367" s="34" t="s">
        <v>123</v>
      </c>
      <c r="H1367" s="30">
        <v>45282</v>
      </c>
      <c r="I1367" s="30" t="s">
        <v>39</v>
      </c>
      <c r="J1367" s="30" t="s">
        <v>39</v>
      </c>
      <c r="K1367" s="42">
        <f t="shared" ca="1" si="133"/>
        <v>20</v>
      </c>
      <c r="L1367" s="44" t="str">
        <f t="shared" si="134"/>
        <v>Billable</v>
      </c>
      <c r="M1367" s="34" t="s">
        <v>1007</v>
      </c>
      <c r="N1367" s="1" t="s">
        <v>41</v>
      </c>
      <c r="O1367" s="1" t="s">
        <v>42</v>
      </c>
      <c r="P1367" s="1"/>
      <c r="Q1367" s="1"/>
      <c r="R1367" s="1" t="s">
        <v>43</v>
      </c>
      <c r="S1367" s="33" t="s">
        <v>310</v>
      </c>
      <c r="T1367" s="47" t="s">
        <v>25</v>
      </c>
      <c r="U1367" s="47" t="s">
        <v>25</v>
      </c>
      <c r="V1367" s="47" t="s">
        <v>25</v>
      </c>
      <c r="W1367" s="47" t="s">
        <v>25</v>
      </c>
      <c r="X1367" s="47" t="s">
        <v>25</v>
      </c>
      <c r="Y1367" s="47" t="s">
        <v>25</v>
      </c>
      <c r="Z1367" s="47" t="s">
        <v>25</v>
      </c>
      <c r="AA1367" s="47" t="s">
        <v>25</v>
      </c>
      <c r="AB1367" s="47" t="s">
        <v>25</v>
      </c>
      <c r="AC1367" s="47" t="s">
        <v>25</v>
      </c>
      <c r="AD1367" s="47" t="s">
        <v>25</v>
      </c>
      <c r="AE1367" s="47" t="s">
        <v>25</v>
      </c>
      <c r="AF1367" s="47" t="s">
        <v>25</v>
      </c>
      <c r="AG1367" s="47" t="s">
        <v>25</v>
      </c>
      <c r="AH1367" s="47" t="s">
        <v>25</v>
      </c>
      <c r="AI1367" s="47" t="s">
        <v>25</v>
      </c>
      <c r="AJ1367" s="47" t="s">
        <v>25</v>
      </c>
      <c r="AK1367" s="47" t="s">
        <v>25</v>
      </c>
      <c r="AL1367" s="47" t="s">
        <v>25</v>
      </c>
      <c r="AM1367" s="47" t="s">
        <v>25</v>
      </c>
      <c r="AN1367" s="47" t="s">
        <v>25</v>
      </c>
      <c r="AO1367" s="47" t="s">
        <v>965</v>
      </c>
      <c r="AP1367" s="47" t="s">
        <v>20</v>
      </c>
      <c r="AQ1367" s="47" t="s">
        <v>20</v>
      </c>
      <c r="AR1367" s="47" t="s">
        <v>20</v>
      </c>
      <c r="AS1367" s="47" t="s">
        <v>965</v>
      </c>
      <c r="AT1367" s="47" t="s">
        <v>965</v>
      </c>
      <c r="AU1367" s="47" t="s">
        <v>965</v>
      </c>
      <c r="AV1367" s="47" t="s">
        <v>965</v>
      </c>
      <c r="AW1367" s="47" t="s">
        <v>20</v>
      </c>
      <c r="AX1367" s="47" t="s">
        <v>20</v>
      </c>
      <c r="AY1367" s="42">
        <f>COUNTIFS($T1367:$AX1367,"P")</f>
        <v>5</v>
      </c>
      <c r="AZ1367" s="42">
        <f>COUNTIFS($T1367:$AX1367,"HD")/2</f>
        <v>0</v>
      </c>
      <c r="BA1367" s="42">
        <f>COUNTIFS($T1367:$AX1367,"DO")</f>
        <v>5</v>
      </c>
      <c r="BB1367" s="1">
        <f>COUNTIFS($T1367:$AX1367,"UPL")</f>
        <v>0</v>
      </c>
      <c r="BC1367" s="42">
        <f>COUNTIFS($T1367:$AX1367,"LWP")</f>
        <v>0</v>
      </c>
      <c r="BD1367" s="42">
        <f>SUM(COUNTIFS($T1367:$AX1367,{"PAT","MAT"}))</f>
        <v>0</v>
      </c>
      <c r="BE1367" s="42">
        <f>COUNTIFS($T1367:$AX1367,"HO")</f>
        <v>0</v>
      </c>
      <c r="BF1367" s="42">
        <f>COUNTIFS($T1367:$AX1367,"NA")</f>
        <v>21</v>
      </c>
      <c r="BG1367" s="42">
        <f>COUNTIFS($T1367:$AX1367,"PL")</f>
        <v>0</v>
      </c>
      <c r="BH1367" s="42">
        <f>COUNTIFS($T1367:$AX1367,"CL")</f>
        <v>0</v>
      </c>
      <c r="BI1367" s="42">
        <f>COUNTIFS($T1367:$AX1367,"BL")</f>
        <v>0</v>
      </c>
      <c r="BJ1367" s="42">
        <f>COUNTIFS($T1367:$AX1367,"CO")</f>
        <v>0</v>
      </c>
      <c r="BK1367" s="42">
        <f t="shared" si="129"/>
        <v>0</v>
      </c>
      <c r="BL1367" s="42">
        <f t="shared" si="130"/>
        <v>0</v>
      </c>
      <c r="BM1367" s="42">
        <f t="shared" si="131"/>
        <v>0</v>
      </c>
      <c r="BN1367" s="42">
        <f>SUM(AY1367:BJ1367)+SUM(COUNTIFS(Q1367:AX1367,{"TERM","RESIGNED"}))</f>
        <v>31</v>
      </c>
      <c r="BO1367" s="1" t="s">
        <v>45</v>
      </c>
      <c r="BP1367" s="42" t="s">
        <v>1023</v>
      </c>
      <c r="BQ1367" s="34"/>
    </row>
    <row r="1368" spans="1:69" x14ac:dyDescent="0.25">
      <c r="A1368" s="32">
        <f t="shared" si="132"/>
        <v>1366</v>
      </c>
      <c r="B1368" s="1" t="s">
        <v>172</v>
      </c>
      <c r="C1368" s="1">
        <v>106271</v>
      </c>
      <c r="D1368" s="1">
        <v>106271</v>
      </c>
      <c r="E1368" s="1" t="s">
        <v>945</v>
      </c>
      <c r="F1368" s="34" t="s">
        <v>1710</v>
      </c>
      <c r="G1368" s="34" t="s">
        <v>123</v>
      </c>
      <c r="H1368" s="30">
        <v>45282</v>
      </c>
      <c r="I1368" s="30" t="s">
        <v>39</v>
      </c>
      <c r="J1368" s="30" t="s">
        <v>39</v>
      </c>
      <c r="K1368" s="42">
        <f t="shared" ca="1" si="133"/>
        <v>20</v>
      </c>
      <c r="L1368" s="44" t="str">
        <f t="shared" si="134"/>
        <v>Billable</v>
      </c>
      <c r="M1368" s="34" t="s">
        <v>1007</v>
      </c>
      <c r="N1368" s="1" t="s">
        <v>41</v>
      </c>
      <c r="O1368" s="1" t="s">
        <v>42</v>
      </c>
      <c r="P1368" s="1"/>
      <c r="Q1368" s="1"/>
      <c r="R1368" s="1" t="s">
        <v>43</v>
      </c>
      <c r="S1368" s="33" t="s">
        <v>310</v>
      </c>
      <c r="T1368" s="47" t="s">
        <v>25</v>
      </c>
      <c r="U1368" s="47" t="s">
        <v>25</v>
      </c>
      <c r="V1368" s="47" t="s">
        <v>25</v>
      </c>
      <c r="W1368" s="47" t="s">
        <v>25</v>
      </c>
      <c r="X1368" s="47" t="s">
        <v>25</v>
      </c>
      <c r="Y1368" s="47" t="s">
        <v>25</v>
      </c>
      <c r="Z1368" s="47" t="s">
        <v>25</v>
      </c>
      <c r="AA1368" s="47" t="s">
        <v>25</v>
      </c>
      <c r="AB1368" s="47" t="s">
        <v>25</v>
      </c>
      <c r="AC1368" s="47" t="s">
        <v>25</v>
      </c>
      <c r="AD1368" s="47" t="s">
        <v>25</v>
      </c>
      <c r="AE1368" s="47" t="s">
        <v>25</v>
      </c>
      <c r="AF1368" s="47" t="s">
        <v>25</v>
      </c>
      <c r="AG1368" s="47" t="s">
        <v>25</v>
      </c>
      <c r="AH1368" s="47" t="s">
        <v>25</v>
      </c>
      <c r="AI1368" s="47" t="s">
        <v>25</v>
      </c>
      <c r="AJ1368" s="47" t="s">
        <v>25</v>
      </c>
      <c r="AK1368" s="47" t="s">
        <v>25</v>
      </c>
      <c r="AL1368" s="47" t="s">
        <v>25</v>
      </c>
      <c r="AM1368" s="47" t="s">
        <v>25</v>
      </c>
      <c r="AN1368" s="47" t="s">
        <v>25</v>
      </c>
      <c r="AO1368" s="47" t="s">
        <v>965</v>
      </c>
      <c r="AP1368" s="47" t="s">
        <v>20</v>
      </c>
      <c r="AQ1368" s="47" t="s">
        <v>20</v>
      </c>
      <c r="AR1368" s="47" t="s">
        <v>20</v>
      </c>
      <c r="AS1368" s="47" t="s">
        <v>965</v>
      </c>
      <c r="AT1368" s="47" t="s">
        <v>965</v>
      </c>
      <c r="AU1368" s="47" t="s">
        <v>965</v>
      </c>
      <c r="AV1368" s="47" t="s">
        <v>965</v>
      </c>
      <c r="AW1368" s="47" t="s">
        <v>20</v>
      </c>
      <c r="AX1368" s="47" t="s">
        <v>20</v>
      </c>
      <c r="AY1368" s="42">
        <f>COUNTIFS($T1368:$AX1368,"P")</f>
        <v>5</v>
      </c>
      <c r="AZ1368" s="42">
        <f>COUNTIFS($T1368:$AX1368,"HD")/2</f>
        <v>0</v>
      </c>
      <c r="BA1368" s="42">
        <f>COUNTIFS($T1368:$AX1368,"DO")</f>
        <v>5</v>
      </c>
      <c r="BB1368" s="1">
        <f>COUNTIFS($T1368:$AX1368,"UPL")</f>
        <v>0</v>
      </c>
      <c r="BC1368" s="42">
        <f>COUNTIFS($T1368:$AX1368,"LWP")</f>
        <v>0</v>
      </c>
      <c r="BD1368" s="42">
        <f>SUM(COUNTIFS($T1368:$AX1368,{"PAT","MAT"}))</f>
        <v>0</v>
      </c>
      <c r="BE1368" s="42">
        <f>COUNTIFS($T1368:$AX1368,"HO")</f>
        <v>0</v>
      </c>
      <c r="BF1368" s="42">
        <f>COUNTIFS($T1368:$AX1368,"NA")</f>
        <v>21</v>
      </c>
      <c r="BG1368" s="42">
        <f>COUNTIFS($T1368:$AX1368,"PL")</f>
        <v>0</v>
      </c>
      <c r="BH1368" s="42">
        <f>COUNTIFS($T1368:$AX1368,"CL")</f>
        <v>0</v>
      </c>
      <c r="BI1368" s="42">
        <f>COUNTIFS($T1368:$AX1368,"BL")</f>
        <v>0</v>
      </c>
      <c r="BJ1368" s="42">
        <f>COUNTIFS($T1368:$AX1368,"CO")</f>
        <v>0</v>
      </c>
      <c r="BK1368" s="42">
        <f t="shared" si="129"/>
        <v>0</v>
      </c>
      <c r="BL1368" s="42">
        <f t="shared" si="130"/>
        <v>0</v>
      </c>
      <c r="BM1368" s="42">
        <f t="shared" si="131"/>
        <v>0</v>
      </c>
      <c r="BN1368" s="42">
        <f>SUM(AY1368:BJ1368)+SUM(COUNTIFS(Q1368:AX1368,{"TERM","RESIGNED"}))</f>
        <v>31</v>
      </c>
      <c r="BO1368" s="1" t="s">
        <v>45</v>
      </c>
      <c r="BP1368" s="42" t="s">
        <v>1023</v>
      </c>
      <c r="BQ1368" s="34"/>
    </row>
    <row r="1369" spans="1:69" x14ac:dyDescent="0.25">
      <c r="A1369" s="32">
        <f t="shared" si="132"/>
        <v>1367</v>
      </c>
      <c r="B1369" s="1" t="s">
        <v>172</v>
      </c>
      <c r="C1369" s="1">
        <v>106272</v>
      </c>
      <c r="D1369" s="1">
        <v>106272</v>
      </c>
      <c r="E1369" s="1" t="s">
        <v>945</v>
      </c>
      <c r="F1369" s="34" t="s">
        <v>1711</v>
      </c>
      <c r="G1369" s="34" t="s">
        <v>123</v>
      </c>
      <c r="H1369" s="30">
        <v>45282</v>
      </c>
      <c r="I1369" s="30" t="s">
        <v>39</v>
      </c>
      <c r="J1369" s="30" t="s">
        <v>39</v>
      </c>
      <c r="K1369" s="42">
        <f t="shared" ca="1" si="133"/>
        <v>20</v>
      </c>
      <c r="L1369" s="44" t="str">
        <f t="shared" si="134"/>
        <v>Billable</v>
      </c>
      <c r="M1369" s="34" t="s">
        <v>1007</v>
      </c>
      <c r="N1369" s="1" t="s">
        <v>41</v>
      </c>
      <c r="O1369" s="1" t="s">
        <v>42</v>
      </c>
      <c r="P1369" s="1"/>
      <c r="Q1369" s="1"/>
      <c r="R1369" s="1" t="s">
        <v>43</v>
      </c>
      <c r="S1369" s="33" t="s">
        <v>310</v>
      </c>
      <c r="T1369" s="47" t="s">
        <v>25</v>
      </c>
      <c r="U1369" s="47" t="s">
        <v>25</v>
      </c>
      <c r="V1369" s="47" t="s">
        <v>25</v>
      </c>
      <c r="W1369" s="47" t="s">
        <v>25</v>
      </c>
      <c r="X1369" s="47" t="s">
        <v>25</v>
      </c>
      <c r="Y1369" s="47" t="s">
        <v>25</v>
      </c>
      <c r="Z1369" s="47" t="s">
        <v>25</v>
      </c>
      <c r="AA1369" s="47" t="s">
        <v>25</v>
      </c>
      <c r="AB1369" s="47" t="s">
        <v>25</v>
      </c>
      <c r="AC1369" s="47" t="s">
        <v>25</v>
      </c>
      <c r="AD1369" s="47" t="s">
        <v>25</v>
      </c>
      <c r="AE1369" s="47" t="s">
        <v>25</v>
      </c>
      <c r="AF1369" s="47" t="s">
        <v>25</v>
      </c>
      <c r="AG1369" s="47" t="s">
        <v>25</v>
      </c>
      <c r="AH1369" s="47" t="s">
        <v>25</v>
      </c>
      <c r="AI1369" s="47" t="s">
        <v>25</v>
      </c>
      <c r="AJ1369" s="47" t="s">
        <v>25</v>
      </c>
      <c r="AK1369" s="47" t="s">
        <v>25</v>
      </c>
      <c r="AL1369" s="47" t="s">
        <v>25</v>
      </c>
      <c r="AM1369" s="47" t="s">
        <v>25</v>
      </c>
      <c r="AN1369" s="47" t="s">
        <v>25</v>
      </c>
      <c r="AO1369" s="47" t="s">
        <v>965</v>
      </c>
      <c r="AP1369" s="47" t="s">
        <v>20</v>
      </c>
      <c r="AQ1369" s="47" t="s">
        <v>20</v>
      </c>
      <c r="AR1369" s="47" t="s">
        <v>20</v>
      </c>
      <c r="AS1369" s="47" t="s">
        <v>965</v>
      </c>
      <c r="AT1369" s="47" t="s">
        <v>965</v>
      </c>
      <c r="AU1369" s="47" t="s">
        <v>965</v>
      </c>
      <c r="AV1369" s="47" t="s">
        <v>965</v>
      </c>
      <c r="AW1369" s="47" t="s">
        <v>20</v>
      </c>
      <c r="AX1369" s="47" t="s">
        <v>20</v>
      </c>
      <c r="AY1369" s="42">
        <f>COUNTIFS($T1369:$AX1369,"P")</f>
        <v>5</v>
      </c>
      <c r="AZ1369" s="42">
        <f>COUNTIFS($T1369:$AX1369,"HD")/2</f>
        <v>0</v>
      </c>
      <c r="BA1369" s="42">
        <f>COUNTIFS($T1369:$AX1369,"DO")</f>
        <v>5</v>
      </c>
      <c r="BB1369" s="1">
        <f>COUNTIFS($T1369:$AX1369,"UPL")</f>
        <v>0</v>
      </c>
      <c r="BC1369" s="42">
        <f>COUNTIFS($T1369:$AX1369,"LWP")</f>
        <v>0</v>
      </c>
      <c r="BD1369" s="42">
        <f>SUM(COUNTIFS($T1369:$AX1369,{"PAT","MAT"}))</f>
        <v>0</v>
      </c>
      <c r="BE1369" s="42">
        <f>COUNTIFS($T1369:$AX1369,"HO")</f>
        <v>0</v>
      </c>
      <c r="BF1369" s="42">
        <f>COUNTIFS($T1369:$AX1369,"NA")</f>
        <v>21</v>
      </c>
      <c r="BG1369" s="42">
        <f>COUNTIFS($T1369:$AX1369,"PL")</f>
        <v>0</v>
      </c>
      <c r="BH1369" s="42">
        <f>COUNTIFS($T1369:$AX1369,"CL")</f>
        <v>0</v>
      </c>
      <c r="BI1369" s="42">
        <f>COUNTIFS($T1369:$AX1369,"BL")</f>
        <v>0</v>
      </c>
      <c r="BJ1369" s="42">
        <f>COUNTIFS($T1369:$AX1369,"CO")</f>
        <v>0</v>
      </c>
      <c r="BK1369" s="42">
        <f t="shared" si="129"/>
        <v>0</v>
      </c>
      <c r="BL1369" s="42">
        <f t="shared" si="130"/>
        <v>0</v>
      </c>
      <c r="BM1369" s="42">
        <f t="shared" si="131"/>
        <v>0</v>
      </c>
      <c r="BN1369" s="42">
        <f>SUM(AY1369:BJ1369)+SUM(COUNTIFS(Q1369:AX1369,{"TERM","RESIGNED"}))</f>
        <v>31</v>
      </c>
      <c r="BO1369" s="1" t="s">
        <v>45</v>
      </c>
      <c r="BP1369" s="42" t="s">
        <v>1023</v>
      </c>
      <c r="BQ1369" s="34"/>
    </row>
    <row r="1370" spans="1:69" x14ac:dyDescent="0.25">
      <c r="A1370" s="32">
        <f t="shared" si="132"/>
        <v>1368</v>
      </c>
      <c r="B1370" s="1" t="s">
        <v>172</v>
      </c>
      <c r="C1370" s="1">
        <v>106273</v>
      </c>
      <c r="D1370" s="1">
        <v>106273</v>
      </c>
      <c r="E1370" s="1" t="s">
        <v>946</v>
      </c>
      <c r="F1370" s="34" t="s">
        <v>1712</v>
      </c>
      <c r="G1370" s="34" t="s">
        <v>123</v>
      </c>
      <c r="H1370" s="30">
        <v>45282</v>
      </c>
      <c r="I1370" s="30" t="s">
        <v>39</v>
      </c>
      <c r="J1370" s="30" t="s">
        <v>39</v>
      </c>
      <c r="K1370" s="42">
        <f t="shared" ca="1" si="133"/>
        <v>20</v>
      </c>
      <c r="L1370" s="44" t="str">
        <f t="shared" si="134"/>
        <v>Billable</v>
      </c>
      <c r="M1370" s="34" t="s">
        <v>1007</v>
      </c>
      <c r="N1370" s="1" t="s">
        <v>41</v>
      </c>
      <c r="O1370" s="1" t="s">
        <v>42</v>
      </c>
      <c r="P1370" s="1"/>
      <c r="Q1370" s="1"/>
      <c r="R1370" s="1" t="s">
        <v>43</v>
      </c>
      <c r="S1370" s="33" t="s">
        <v>310</v>
      </c>
      <c r="T1370" s="47" t="s">
        <v>25</v>
      </c>
      <c r="U1370" s="47" t="s">
        <v>25</v>
      </c>
      <c r="V1370" s="47" t="s">
        <v>25</v>
      </c>
      <c r="W1370" s="47" t="s">
        <v>25</v>
      </c>
      <c r="X1370" s="47" t="s">
        <v>25</v>
      </c>
      <c r="Y1370" s="47" t="s">
        <v>25</v>
      </c>
      <c r="Z1370" s="47" t="s">
        <v>25</v>
      </c>
      <c r="AA1370" s="47" t="s">
        <v>25</v>
      </c>
      <c r="AB1370" s="47" t="s">
        <v>25</v>
      </c>
      <c r="AC1370" s="47" t="s">
        <v>25</v>
      </c>
      <c r="AD1370" s="47" t="s">
        <v>25</v>
      </c>
      <c r="AE1370" s="47" t="s">
        <v>25</v>
      </c>
      <c r="AF1370" s="47" t="s">
        <v>25</v>
      </c>
      <c r="AG1370" s="47" t="s">
        <v>25</v>
      </c>
      <c r="AH1370" s="47" t="s">
        <v>25</v>
      </c>
      <c r="AI1370" s="47" t="s">
        <v>25</v>
      </c>
      <c r="AJ1370" s="47" t="s">
        <v>25</v>
      </c>
      <c r="AK1370" s="47" t="s">
        <v>25</v>
      </c>
      <c r="AL1370" s="47" t="s">
        <v>25</v>
      </c>
      <c r="AM1370" s="47" t="s">
        <v>25</v>
      </c>
      <c r="AN1370" s="47" t="s">
        <v>25</v>
      </c>
      <c r="AO1370" s="47" t="s">
        <v>965</v>
      </c>
      <c r="AP1370" s="47" t="s">
        <v>20</v>
      </c>
      <c r="AQ1370" s="47" t="s">
        <v>20</v>
      </c>
      <c r="AR1370" s="47" t="s">
        <v>20</v>
      </c>
      <c r="AS1370" s="47" t="s">
        <v>965</v>
      </c>
      <c r="AT1370" s="47" t="s">
        <v>965</v>
      </c>
      <c r="AU1370" s="47" t="s">
        <v>965</v>
      </c>
      <c r="AV1370" s="47" t="s">
        <v>965</v>
      </c>
      <c r="AW1370" s="47" t="s">
        <v>20</v>
      </c>
      <c r="AX1370" s="47" t="s">
        <v>20</v>
      </c>
      <c r="AY1370" s="42">
        <f>COUNTIFS($T1370:$AX1370,"P")</f>
        <v>5</v>
      </c>
      <c r="AZ1370" s="42">
        <f>COUNTIFS($T1370:$AX1370,"HD")/2</f>
        <v>0</v>
      </c>
      <c r="BA1370" s="42">
        <f>COUNTIFS($T1370:$AX1370,"DO")</f>
        <v>5</v>
      </c>
      <c r="BB1370" s="1">
        <f>COUNTIFS($T1370:$AX1370,"UPL")</f>
        <v>0</v>
      </c>
      <c r="BC1370" s="42">
        <f>COUNTIFS($T1370:$AX1370,"LWP")</f>
        <v>0</v>
      </c>
      <c r="BD1370" s="42">
        <f>SUM(COUNTIFS($T1370:$AX1370,{"PAT","MAT"}))</f>
        <v>0</v>
      </c>
      <c r="BE1370" s="42">
        <f>COUNTIFS($T1370:$AX1370,"HO")</f>
        <v>0</v>
      </c>
      <c r="BF1370" s="42">
        <f>COUNTIFS($T1370:$AX1370,"NA")</f>
        <v>21</v>
      </c>
      <c r="BG1370" s="42">
        <f>COUNTIFS($T1370:$AX1370,"PL")</f>
        <v>0</v>
      </c>
      <c r="BH1370" s="42">
        <f>COUNTIFS($T1370:$AX1370,"CL")</f>
        <v>0</v>
      </c>
      <c r="BI1370" s="42">
        <f>COUNTIFS($T1370:$AX1370,"BL")</f>
        <v>0</v>
      </c>
      <c r="BJ1370" s="42">
        <f>COUNTIFS($T1370:$AX1370,"CO")</f>
        <v>0</v>
      </c>
      <c r="BK1370" s="42">
        <f t="shared" si="129"/>
        <v>0</v>
      </c>
      <c r="BL1370" s="42">
        <f t="shared" si="130"/>
        <v>0</v>
      </c>
      <c r="BM1370" s="42">
        <f t="shared" si="131"/>
        <v>0</v>
      </c>
      <c r="BN1370" s="42">
        <f>SUM(AY1370:BJ1370)+SUM(COUNTIFS(Q1370:AX1370,{"TERM","RESIGNED"}))</f>
        <v>31</v>
      </c>
      <c r="BO1370" s="1" t="s">
        <v>45</v>
      </c>
      <c r="BP1370" s="42" t="s">
        <v>1023</v>
      </c>
      <c r="BQ1370" s="34"/>
    </row>
    <row r="1371" spans="1:69" x14ac:dyDescent="0.25">
      <c r="A1371" s="32">
        <f t="shared" si="132"/>
        <v>1369</v>
      </c>
      <c r="B1371" s="1" t="s">
        <v>172</v>
      </c>
      <c r="C1371" s="1">
        <v>106274</v>
      </c>
      <c r="D1371" s="1">
        <v>106274</v>
      </c>
      <c r="E1371" s="1" t="s">
        <v>946</v>
      </c>
      <c r="F1371" s="34" t="s">
        <v>1713</v>
      </c>
      <c r="G1371" s="34" t="s">
        <v>123</v>
      </c>
      <c r="H1371" s="30">
        <v>45282</v>
      </c>
      <c r="I1371" s="30" t="s">
        <v>39</v>
      </c>
      <c r="J1371" s="30" t="s">
        <v>39</v>
      </c>
      <c r="K1371" s="42">
        <f t="shared" ca="1" si="133"/>
        <v>20</v>
      </c>
      <c r="L1371" s="44" t="str">
        <f t="shared" si="134"/>
        <v>Billable</v>
      </c>
      <c r="M1371" s="34" t="s">
        <v>1007</v>
      </c>
      <c r="N1371" s="1" t="s">
        <v>41</v>
      </c>
      <c r="O1371" s="1" t="s">
        <v>42</v>
      </c>
      <c r="P1371" s="1"/>
      <c r="Q1371" s="1"/>
      <c r="R1371" s="1" t="s">
        <v>43</v>
      </c>
      <c r="S1371" s="33" t="s">
        <v>310</v>
      </c>
      <c r="T1371" s="47" t="s">
        <v>25</v>
      </c>
      <c r="U1371" s="47" t="s">
        <v>25</v>
      </c>
      <c r="V1371" s="47" t="s">
        <v>25</v>
      </c>
      <c r="W1371" s="47" t="s">
        <v>25</v>
      </c>
      <c r="X1371" s="47" t="s">
        <v>25</v>
      </c>
      <c r="Y1371" s="47" t="s">
        <v>25</v>
      </c>
      <c r="Z1371" s="47" t="s">
        <v>25</v>
      </c>
      <c r="AA1371" s="47" t="s">
        <v>25</v>
      </c>
      <c r="AB1371" s="47" t="s">
        <v>25</v>
      </c>
      <c r="AC1371" s="47" t="s">
        <v>25</v>
      </c>
      <c r="AD1371" s="47" t="s">
        <v>25</v>
      </c>
      <c r="AE1371" s="47" t="s">
        <v>25</v>
      </c>
      <c r="AF1371" s="47" t="s">
        <v>25</v>
      </c>
      <c r="AG1371" s="47" t="s">
        <v>25</v>
      </c>
      <c r="AH1371" s="47" t="s">
        <v>25</v>
      </c>
      <c r="AI1371" s="47" t="s">
        <v>25</v>
      </c>
      <c r="AJ1371" s="47" t="s">
        <v>25</v>
      </c>
      <c r="AK1371" s="47" t="s">
        <v>25</v>
      </c>
      <c r="AL1371" s="47" t="s">
        <v>25</v>
      </c>
      <c r="AM1371" s="47" t="s">
        <v>25</v>
      </c>
      <c r="AN1371" s="47" t="s">
        <v>25</v>
      </c>
      <c r="AO1371" s="47" t="s">
        <v>965</v>
      </c>
      <c r="AP1371" s="47" t="s">
        <v>20</v>
      </c>
      <c r="AQ1371" s="47" t="s">
        <v>20</v>
      </c>
      <c r="AR1371" s="47" t="s">
        <v>20</v>
      </c>
      <c r="AS1371" s="47" t="s">
        <v>965</v>
      </c>
      <c r="AT1371" s="47" t="s">
        <v>965</v>
      </c>
      <c r="AU1371" s="47" t="s">
        <v>965</v>
      </c>
      <c r="AV1371" s="47" t="s">
        <v>965</v>
      </c>
      <c r="AW1371" s="47" t="s">
        <v>20</v>
      </c>
      <c r="AX1371" s="47" t="s">
        <v>20</v>
      </c>
      <c r="AY1371" s="42">
        <f>COUNTIFS($T1371:$AX1371,"P")</f>
        <v>5</v>
      </c>
      <c r="AZ1371" s="42">
        <f>COUNTIFS($T1371:$AX1371,"HD")/2</f>
        <v>0</v>
      </c>
      <c r="BA1371" s="42">
        <f>COUNTIFS($T1371:$AX1371,"DO")</f>
        <v>5</v>
      </c>
      <c r="BB1371" s="1">
        <f>COUNTIFS($T1371:$AX1371,"UPL")</f>
        <v>0</v>
      </c>
      <c r="BC1371" s="42">
        <f>COUNTIFS($T1371:$AX1371,"LWP")</f>
        <v>0</v>
      </c>
      <c r="BD1371" s="42">
        <f>SUM(COUNTIFS($T1371:$AX1371,{"PAT","MAT"}))</f>
        <v>0</v>
      </c>
      <c r="BE1371" s="42">
        <f>COUNTIFS($T1371:$AX1371,"HO")</f>
        <v>0</v>
      </c>
      <c r="BF1371" s="42">
        <f>COUNTIFS($T1371:$AX1371,"NA")</f>
        <v>21</v>
      </c>
      <c r="BG1371" s="42">
        <f>COUNTIFS($T1371:$AX1371,"PL")</f>
        <v>0</v>
      </c>
      <c r="BH1371" s="42">
        <f>COUNTIFS($T1371:$AX1371,"CL")</f>
        <v>0</v>
      </c>
      <c r="BI1371" s="42">
        <f>COUNTIFS($T1371:$AX1371,"BL")</f>
        <v>0</v>
      </c>
      <c r="BJ1371" s="42">
        <f>COUNTIFS($T1371:$AX1371,"CO")</f>
        <v>0</v>
      </c>
      <c r="BK1371" s="42">
        <f t="shared" si="129"/>
        <v>0</v>
      </c>
      <c r="BL1371" s="42">
        <f t="shared" si="130"/>
        <v>0</v>
      </c>
      <c r="BM1371" s="42">
        <f t="shared" si="131"/>
        <v>0</v>
      </c>
      <c r="BN1371" s="42">
        <f>SUM(AY1371:BJ1371)+SUM(COUNTIFS(Q1371:AX1371,{"TERM","RESIGNED"}))</f>
        <v>31</v>
      </c>
      <c r="BO1371" s="1" t="s">
        <v>45</v>
      </c>
      <c r="BP1371" s="42" t="s">
        <v>1023</v>
      </c>
      <c r="BQ1371" s="34"/>
    </row>
    <row r="1372" spans="1:69" x14ac:dyDescent="0.25">
      <c r="A1372" s="32">
        <f t="shared" si="132"/>
        <v>1370</v>
      </c>
      <c r="B1372" s="1" t="s">
        <v>172</v>
      </c>
      <c r="C1372" s="1">
        <v>106275</v>
      </c>
      <c r="D1372" s="1">
        <v>106275</v>
      </c>
      <c r="E1372" s="1" t="s">
        <v>945</v>
      </c>
      <c r="F1372" s="34" t="s">
        <v>1714</v>
      </c>
      <c r="G1372" s="34" t="s">
        <v>123</v>
      </c>
      <c r="H1372" s="30">
        <v>45282</v>
      </c>
      <c r="I1372" s="30" t="s">
        <v>39</v>
      </c>
      <c r="J1372" s="30" t="s">
        <v>39</v>
      </c>
      <c r="K1372" s="42">
        <f t="shared" ca="1" si="133"/>
        <v>20</v>
      </c>
      <c r="L1372" s="44" t="str">
        <f t="shared" si="134"/>
        <v>Billable</v>
      </c>
      <c r="M1372" s="34" t="s">
        <v>1007</v>
      </c>
      <c r="N1372" s="1" t="s">
        <v>41</v>
      </c>
      <c r="O1372" s="1" t="s">
        <v>42</v>
      </c>
      <c r="P1372" s="1"/>
      <c r="Q1372" s="1"/>
      <c r="R1372" s="1" t="s">
        <v>43</v>
      </c>
      <c r="S1372" s="33" t="s">
        <v>310</v>
      </c>
      <c r="T1372" s="47" t="s">
        <v>25</v>
      </c>
      <c r="U1372" s="47" t="s">
        <v>25</v>
      </c>
      <c r="V1372" s="47" t="s">
        <v>25</v>
      </c>
      <c r="W1372" s="47" t="s">
        <v>25</v>
      </c>
      <c r="X1372" s="47" t="s">
        <v>25</v>
      </c>
      <c r="Y1372" s="47" t="s">
        <v>25</v>
      </c>
      <c r="Z1372" s="47" t="s">
        <v>25</v>
      </c>
      <c r="AA1372" s="47" t="s">
        <v>25</v>
      </c>
      <c r="AB1372" s="47" t="s">
        <v>25</v>
      </c>
      <c r="AC1372" s="47" t="s">
        <v>25</v>
      </c>
      <c r="AD1372" s="47" t="s">
        <v>25</v>
      </c>
      <c r="AE1372" s="47" t="s">
        <v>25</v>
      </c>
      <c r="AF1372" s="47" t="s">
        <v>25</v>
      </c>
      <c r="AG1372" s="47" t="s">
        <v>25</v>
      </c>
      <c r="AH1372" s="47" t="s">
        <v>25</v>
      </c>
      <c r="AI1372" s="47" t="s">
        <v>25</v>
      </c>
      <c r="AJ1372" s="47" t="s">
        <v>25</v>
      </c>
      <c r="AK1372" s="47" t="s">
        <v>25</v>
      </c>
      <c r="AL1372" s="47" t="s">
        <v>25</v>
      </c>
      <c r="AM1372" s="47" t="s">
        <v>25</v>
      </c>
      <c r="AN1372" s="47" t="s">
        <v>25</v>
      </c>
      <c r="AO1372" s="47" t="s">
        <v>965</v>
      </c>
      <c r="AP1372" s="47" t="s">
        <v>20</v>
      </c>
      <c r="AQ1372" s="47" t="s">
        <v>20</v>
      </c>
      <c r="AR1372" s="47" t="s">
        <v>20</v>
      </c>
      <c r="AS1372" s="47" t="s">
        <v>965</v>
      </c>
      <c r="AT1372" s="47" t="s">
        <v>965</v>
      </c>
      <c r="AU1372" s="47" t="s">
        <v>965</v>
      </c>
      <c r="AV1372" s="47" t="s">
        <v>965</v>
      </c>
      <c r="AW1372" s="47" t="s">
        <v>20</v>
      </c>
      <c r="AX1372" s="47" t="s">
        <v>20</v>
      </c>
      <c r="AY1372" s="42">
        <f>COUNTIFS($T1372:$AX1372,"P")</f>
        <v>5</v>
      </c>
      <c r="AZ1372" s="42">
        <f>COUNTIFS($T1372:$AX1372,"HD")/2</f>
        <v>0</v>
      </c>
      <c r="BA1372" s="42">
        <f>COUNTIFS($T1372:$AX1372,"DO")</f>
        <v>5</v>
      </c>
      <c r="BB1372" s="1">
        <f>COUNTIFS($T1372:$AX1372,"UPL")</f>
        <v>0</v>
      </c>
      <c r="BC1372" s="42">
        <f>COUNTIFS($T1372:$AX1372,"LWP")</f>
        <v>0</v>
      </c>
      <c r="BD1372" s="42">
        <f>SUM(COUNTIFS($T1372:$AX1372,{"PAT","MAT"}))</f>
        <v>0</v>
      </c>
      <c r="BE1372" s="42">
        <f>COUNTIFS($T1372:$AX1372,"HO")</f>
        <v>0</v>
      </c>
      <c r="BF1372" s="42">
        <f>COUNTIFS($T1372:$AX1372,"NA")</f>
        <v>21</v>
      </c>
      <c r="BG1372" s="42">
        <f>COUNTIFS($T1372:$AX1372,"PL")</f>
        <v>0</v>
      </c>
      <c r="BH1372" s="42">
        <f>COUNTIFS($T1372:$AX1372,"CL")</f>
        <v>0</v>
      </c>
      <c r="BI1372" s="42">
        <f>COUNTIFS($T1372:$AX1372,"BL")</f>
        <v>0</v>
      </c>
      <c r="BJ1372" s="42">
        <f>COUNTIFS($T1372:$AX1372,"CO")</f>
        <v>0</v>
      </c>
      <c r="BK1372" s="42">
        <f t="shared" si="129"/>
        <v>0</v>
      </c>
      <c r="BL1372" s="42">
        <f t="shared" si="130"/>
        <v>0</v>
      </c>
      <c r="BM1372" s="42">
        <f t="shared" si="131"/>
        <v>0</v>
      </c>
      <c r="BN1372" s="42">
        <f>SUM(AY1372:BJ1372)+SUM(COUNTIFS(Q1372:AX1372,{"TERM","RESIGNED"}))</f>
        <v>31</v>
      </c>
      <c r="BO1372" s="1" t="s">
        <v>45</v>
      </c>
      <c r="BP1372" s="42" t="s">
        <v>1023</v>
      </c>
      <c r="BQ1372" s="34"/>
    </row>
    <row r="1373" spans="1:69" x14ac:dyDescent="0.25">
      <c r="A1373" s="32">
        <f t="shared" si="132"/>
        <v>1371</v>
      </c>
      <c r="B1373" s="1" t="s">
        <v>172</v>
      </c>
      <c r="C1373" s="1">
        <v>106276</v>
      </c>
      <c r="D1373" s="1">
        <v>106276</v>
      </c>
      <c r="E1373" s="1" t="s">
        <v>946</v>
      </c>
      <c r="F1373" s="34" t="s">
        <v>1715</v>
      </c>
      <c r="G1373" s="34" t="s">
        <v>123</v>
      </c>
      <c r="H1373" s="30">
        <v>45282</v>
      </c>
      <c r="I1373" s="30" t="s">
        <v>39</v>
      </c>
      <c r="J1373" s="30" t="s">
        <v>39</v>
      </c>
      <c r="K1373" s="42">
        <f t="shared" ca="1" si="133"/>
        <v>20</v>
      </c>
      <c r="L1373" s="44" t="str">
        <f t="shared" si="134"/>
        <v>Billable</v>
      </c>
      <c r="M1373" s="34" t="s">
        <v>1007</v>
      </c>
      <c r="N1373" s="1" t="s">
        <v>41</v>
      </c>
      <c r="O1373" s="1" t="s">
        <v>42</v>
      </c>
      <c r="P1373" s="1"/>
      <c r="Q1373" s="1"/>
      <c r="R1373" s="1" t="s">
        <v>43</v>
      </c>
      <c r="S1373" s="33" t="s">
        <v>310</v>
      </c>
      <c r="T1373" s="47" t="s">
        <v>25</v>
      </c>
      <c r="U1373" s="47" t="s">
        <v>25</v>
      </c>
      <c r="V1373" s="47" t="s">
        <v>25</v>
      </c>
      <c r="W1373" s="47" t="s">
        <v>25</v>
      </c>
      <c r="X1373" s="47" t="s">
        <v>25</v>
      </c>
      <c r="Y1373" s="47" t="s">
        <v>25</v>
      </c>
      <c r="Z1373" s="47" t="s">
        <v>25</v>
      </c>
      <c r="AA1373" s="47" t="s">
        <v>25</v>
      </c>
      <c r="AB1373" s="47" t="s">
        <v>25</v>
      </c>
      <c r="AC1373" s="47" t="s">
        <v>25</v>
      </c>
      <c r="AD1373" s="47" t="s">
        <v>25</v>
      </c>
      <c r="AE1373" s="47" t="s">
        <v>25</v>
      </c>
      <c r="AF1373" s="47" t="s">
        <v>25</v>
      </c>
      <c r="AG1373" s="47" t="s">
        <v>25</v>
      </c>
      <c r="AH1373" s="47" t="s">
        <v>25</v>
      </c>
      <c r="AI1373" s="47" t="s">
        <v>25</v>
      </c>
      <c r="AJ1373" s="47" t="s">
        <v>25</v>
      </c>
      <c r="AK1373" s="47" t="s">
        <v>25</v>
      </c>
      <c r="AL1373" s="47" t="s">
        <v>25</v>
      </c>
      <c r="AM1373" s="47" t="s">
        <v>25</v>
      </c>
      <c r="AN1373" s="47" t="s">
        <v>25</v>
      </c>
      <c r="AO1373" s="47" t="s">
        <v>965</v>
      </c>
      <c r="AP1373" s="47" t="s">
        <v>20</v>
      </c>
      <c r="AQ1373" s="47" t="s">
        <v>20</v>
      </c>
      <c r="AR1373" s="47" t="s">
        <v>20</v>
      </c>
      <c r="AS1373" s="47" t="s">
        <v>965</v>
      </c>
      <c r="AT1373" s="47" t="s">
        <v>965</v>
      </c>
      <c r="AU1373" s="47" t="s">
        <v>965</v>
      </c>
      <c r="AV1373" s="47" t="s">
        <v>965</v>
      </c>
      <c r="AW1373" s="47" t="s">
        <v>20</v>
      </c>
      <c r="AX1373" s="47" t="s">
        <v>20</v>
      </c>
      <c r="AY1373" s="42">
        <f>COUNTIFS($T1373:$AX1373,"P")</f>
        <v>5</v>
      </c>
      <c r="AZ1373" s="42">
        <f>COUNTIFS($T1373:$AX1373,"HD")/2</f>
        <v>0</v>
      </c>
      <c r="BA1373" s="42">
        <f>COUNTIFS($T1373:$AX1373,"DO")</f>
        <v>5</v>
      </c>
      <c r="BB1373" s="1">
        <f>COUNTIFS($T1373:$AX1373,"UPL")</f>
        <v>0</v>
      </c>
      <c r="BC1373" s="42">
        <f>COUNTIFS($T1373:$AX1373,"LWP")</f>
        <v>0</v>
      </c>
      <c r="BD1373" s="42">
        <f>SUM(COUNTIFS($T1373:$AX1373,{"PAT","MAT"}))</f>
        <v>0</v>
      </c>
      <c r="BE1373" s="42">
        <f>COUNTIFS($T1373:$AX1373,"HO")</f>
        <v>0</v>
      </c>
      <c r="BF1373" s="42">
        <f>COUNTIFS($T1373:$AX1373,"NA")</f>
        <v>21</v>
      </c>
      <c r="BG1373" s="42">
        <f>COUNTIFS($T1373:$AX1373,"PL")</f>
        <v>0</v>
      </c>
      <c r="BH1373" s="42">
        <f>COUNTIFS($T1373:$AX1373,"CL")</f>
        <v>0</v>
      </c>
      <c r="BI1373" s="42">
        <f>COUNTIFS($T1373:$AX1373,"BL")</f>
        <v>0</v>
      </c>
      <c r="BJ1373" s="42">
        <f>COUNTIFS($T1373:$AX1373,"CO")</f>
        <v>0</v>
      </c>
      <c r="BK1373" s="42">
        <f t="shared" si="129"/>
        <v>0</v>
      </c>
      <c r="BL1373" s="42">
        <f t="shared" si="130"/>
        <v>0</v>
      </c>
      <c r="BM1373" s="42">
        <f t="shared" si="131"/>
        <v>0</v>
      </c>
      <c r="BN1373" s="42">
        <f>SUM(AY1373:BJ1373)+SUM(COUNTIFS(Q1373:AX1373,{"TERM","RESIGNED"}))</f>
        <v>31</v>
      </c>
      <c r="BO1373" s="1" t="s">
        <v>45</v>
      </c>
      <c r="BP1373" s="42" t="s">
        <v>1023</v>
      </c>
      <c r="BQ1373" s="34"/>
    </row>
    <row r="1374" spans="1:69" x14ac:dyDescent="0.25">
      <c r="A1374" s="32">
        <f t="shared" si="132"/>
        <v>1372</v>
      </c>
      <c r="B1374" s="1" t="s">
        <v>172</v>
      </c>
      <c r="C1374" s="1">
        <v>106277</v>
      </c>
      <c r="D1374" s="1">
        <v>106277</v>
      </c>
      <c r="E1374" s="1" t="s">
        <v>946</v>
      </c>
      <c r="F1374" s="34" t="s">
        <v>1716</v>
      </c>
      <c r="G1374" s="34" t="s">
        <v>123</v>
      </c>
      <c r="H1374" s="30">
        <v>45282</v>
      </c>
      <c r="I1374" s="30" t="s">
        <v>39</v>
      </c>
      <c r="J1374" s="30" t="s">
        <v>39</v>
      </c>
      <c r="K1374" s="42">
        <f t="shared" ca="1" si="133"/>
        <v>20</v>
      </c>
      <c r="L1374" s="44" t="str">
        <f t="shared" si="134"/>
        <v>Billable</v>
      </c>
      <c r="M1374" s="34" t="s">
        <v>1007</v>
      </c>
      <c r="N1374" s="1" t="s">
        <v>41</v>
      </c>
      <c r="O1374" s="1" t="s">
        <v>42</v>
      </c>
      <c r="P1374" s="1"/>
      <c r="Q1374" s="1"/>
      <c r="R1374" s="1" t="s">
        <v>43</v>
      </c>
      <c r="S1374" s="33" t="s">
        <v>310</v>
      </c>
      <c r="T1374" s="47" t="s">
        <v>25</v>
      </c>
      <c r="U1374" s="47" t="s">
        <v>25</v>
      </c>
      <c r="V1374" s="47" t="s">
        <v>25</v>
      </c>
      <c r="W1374" s="47" t="s">
        <v>25</v>
      </c>
      <c r="X1374" s="47" t="s">
        <v>25</v>
      </c>
      <c r="Y1374" s="47" t="s">
        <v>25</v>
      </c>
      <c r="Z1374" s="47" t="s">
        <v>25</v>
      </c>
      <c r="AA1374" s="47" t="s">
        <v>25</v>
      </c>
      <c r="AB1374" s="47" t="s">
        <v>25</v>
      </c>
      <c r="AC1374" s="47" t="s">
        <v>25</v>
      </c>
      <c r="AD1374" s="47" t="s">
        <v>25</v>
      </c>
      <c r="AE1374" s="47" t="s">
        <v>25</v>
      </c>
      <c r="AF1374" s="47" t="s">
        <v>25</v>
      </c>
      <c r="AG1374" s="47" t="s">
        <v>25</v>
      </c>
      <c r="AH1374" s="47" t="s">
        <v>25</v>
      </c>
      <c r="AI1374" s="47" t="s">
        <v>25</v>
      </c>
      <c r="AJ1374" s="47" t="s">
        <v>25</v>
      </c>
      <c r="AK1374" s="47" t="s">
        <v>25</v>
      </c>
      <c r="AL1374" s="47" t="s">
        <v>25</v>
      </c>
      <c r="AM1374" s="47" t="s">
        <v>25</v>
      </c>
      <c r="AN1374" s="47" t="s">
        <v>25</v>
      </c>
      <c r="AO1374" s="47" t="s">
        <v>965</v>
      </c>
      <c r="AP1374" s="47" t="s">
        <v>20</v>
      </c>
      <c r="AQ1374" s="47" t="s">
        <v>20</v>
      </c>
      <c r="AR1374" s="47" t="s">
        <v>20</v>
      </c>
      <c r="AS1374" s="47" t="s">
        <v>965</v>
      </c>
      <c r="AT1374" s="47" t="s">
        <v>965</v>
      </c>
      <c r="AU1374" s="47" t="s">
        <v>965</v>
      </c>
      <c r="AV1374" s="47" t="s">
        <v>965</v>
      </c>
      <c r="AW1374" s="47" t="s">
        <v>20</v>
      </c>
      <c r="AX1374" s="47" t="s">
        <v>20</v>
      </c>
      <c r="AY1374" s="42">
        <f>COUNTIFS($T1374:$AX1374,"P")</f>
        <v>5</v>
      </c>
      <c r="AZ1374" s="42">
        <f>COUNTIFS($T1374:$AX1374,"HD")/2</f>
        <v>0</v>
      </c>
      <c r="BA1374" s="42">
        <f>COUNTIFS($T1374:$AX1374,"DO")</f>
        <v>5</v>
      </c>
      <c r="BB1374" s="1">
        <f>COUNTIFS($T1374:$AX1374,"UPL")</f>
        <v>0</v>
      </c>
      <c r="BC1374" s="42">
        <f>COUNTIFS($T1374:$AX1374,"LWP")</f>
        <v>0</v>
      </c>
      <c r="BD1374" s="42">
        <f>SUM(COUNTIFS($T1374:$AX1374,{"PAT","MAT"}))</f>
        <v>0</v>
      </c>
      <c r="BE1374" s="42">
        <f>COUNTIFS($T1374:$AX1374,"HO")</f>
        <v>0</v>
      </c>
      <c r="BF1374" s="42">
        <f>COUNTIFS($T1374:$AX1374,"NA")</f>
        <v>21</v>
      </c>
      <c r="BG1374" s="42">
        <f>COUNTIFS($T1374:$AX1374,"PL")</f>
        <v>0</v>
      </c>
      <c r="BH1374" s="42">
        <f>COUNTIFS($T1374:$AX1374,"CL")</f>
        <v>0</v>
      </c>
      <c r="BI1374" s="42">
        <f>COUNTIFS($T1374:$AX1374,"BL")</f>
        <v>0</v>
      </c>
      <c r="BJ1374" s="42">
        <f>COUNTIFS($T1374:$AX1374,"CO")</f>
        <v>0</v>
      </c>
      <c r="BK1374" s="42">
        <f t="shared" si="129"/>
        <v>0</v>
      </c>
      <c r="BL1374" s="42">
        <f t="shared" si="130"/>
        <v>0</v>
      </c>
      <c r="BM1374" s="42">
        <f t="shared" si="131"/>
        <v>0</v>
      </c>
      <c r="BN1374" s="42">
        <f>SUM(AY1374:BJ1374)+SUM(COUNTIFS(Q1374:AX1374,{"TERM","RESIGNED"}))</f>
        <v>31</v>
      </c>
      <c r="BO1374" s="1" t="s">
        <v>45</v>
      </c>
      <c r="BP1374" s="42" t="s">
        <v>1023</v>
      </c>
      <c r="BQ1374" s="34"/>
    </row>
    <row r="1375" spans="1:69" x14ac:dyDescent="0.25">
      <c r="A1375" s="32">
        <f t="shared" si="132"/>
        <v>1373</v>
      </c>
      <c r="B1375" s="1" t="s">
        <v>172</v>
      </c>
      <c r="C1375" s="1">
        <v>106279</v>
      </c>
      <c r="D1375" s="1">
        <v>106279</v>
      </c>
      <c r="E1375" s="1" t="s">
        <v>946</v>
      </c>
      <c r="F1375" s="34" t="s">
        <v>1718</v>
      </c>
      <c r="G1375" s="34" t="s">
        <v>123</v>
      </c>
      <c r="H1375" s="30">
        <v>45282</v>
      </c>
      <c r="I1375" s="30" t="s">
        <v>39</v>
      </c>
      <c r="J1375" s="30" t="s">
        <v>39</v>
      </c>
      <c r="K1375" s="42">
        <f t="shared" ca="1" si="133"/>
        <v>20</v>
      </c>
      <c r="L1375" s="44" t="str">
        <f t="shared" si="134"/>
        <v>Billable</v>
      </c>
      <c r="M1375" s="34" t="s">
        <v>1007</v>
      </c>
      <c r="N1375" s="1" t="s">
        <v>41</v>
      </c>
      <c r="O1375" s="1" t="s">
        <v>42</v>
      </c>
      <c r="P1375" s="1"/>
      <c r="Q1375" s="1"/>
      <c r="R1375" s="1" t="s">
        <v>43</v>
      </c>
      <c r="S1375" s="33" t="s">
        <v>310</v>
      </c>
      <c r="T1375" s="47" t="s">
        <v>25</v>
      </c>
      <c r="U1375" s="47" t="s">
        <v>25</v>
      </c>
      <c r="V1375" s="47" t="s">
        <v>25</v>
      </c>
      <c r="W1375" s="47" t="s">
        <v>25</v>
      </c>
      <c r="X1375" s="47" t="s">
        <v>25</v>
      </c>
      <c r="Y1375" s="47" t="s">
        <v>25</v>
      </c>
      <c r="Z1375" s="47" t="s">
        <v>25</v>
      </c>
      <c r="AA1375" s="47" t="s">
        <v>25</v>
      </c>
      <c r="AB1375" s="47" t="s">
        <v>25</v>
      </c>
      <c r="AC1375" s="47" t="s">
        <v>25</v>
      </c>
      <c r="AD1375" s="47" t="s">
        <v>25</v>
      </c>
      <c r="AE1375" s="47" t="s">
        <v>25</v>
      </c>
      <c r="AF1375" s="47" t="s">
        <v>25</v>
      </c>
      <c r="AG1375" s="47" t="s">
        <v>25</v>
      </c>
      <c r="AH1375" s="47" t="s">
        <v>25</v>
      </c>
      <c r="AI1375" s="47" t="s">
        <v>25</v>
      </c>
      <c r="AJ1375" s="47" t="s">
        <v>25</v>
      </c>
      <c r="AK1375" s="47" t="s">
        <v>25</v>
      </c>
      <c r="AL1375" s="47" t="s">
        <v>25</v>
      </c>
      <c r="AM1375" s="47" t="s">
        <v>25</v>
      </c>
      <c r="AN1375" s="47" t="s">
        <v>25</v>
      </c>
      <c r="AO1375" s="47" t="s">
        <v>965</v>
      </c>
      <c r="AP1375" s="47" t="s">
        <v>20</v>
      </c>
      <c r="AQ1375" s="47" t="s">
        <v>20</v>
      </c>
      <c r="AR1375" s="47" t="s">
        <v>20</v>
      </c>
      <c r="AS1375" s="47" t="s">
        <v>965</v>
      </c>
      <c r="AT1375" s="47" t="s">
        <v>965</v>
      </c>
      <c r="AU1375" s="47" t="s">
        <v>965</v>
      </c>
      <c r="AV1375" s="47" t="s">
        <v>965</v>
      </c>
      <c r="AW1375" s="47" t="s">
        <v>20</v>
      </c>
      <c r="AX1375" s="47" t="s">
        <v>20</v>
      </c>
      <c r="AY1375" s="42">
        <f>COUNTIFS($T1375:$AX1375,"P")</f>
        <v>5</v>
      </c>
      <c r="AZ1375" s="42">
        <f>COUNTIFS($T1375:$AX1375,"HD")/2</f>
        <v>0</v>
      </c>
      <c r="BA1375" s="42">
        <f>COUNTIFS($T1375:$AX1375,"DO")</f>
        <v>5</v>
      </c>
      <c r="BB1375" s="1">
        <f>COUNTIFS($T1375:$AX1375,"UPL")</f>
        <v>0</v>
      </c>
      <c r="BC1375" s="42">
        <f>COUNTIFS($T1375:$AX1375,"LWP")</f>
        <v>0</v>
      </c>
      <c r="BD1375" s="42">
        <f>SUM(COUNTIFS($T1375:$AX1375,{"PAT","MAT"}))</f>
        <v>0</v>
      </c>
      <c r="BE1375" s="42">
        <f>COUNTIFS($T1375:$AX1375,"HO")</f>
        <v>0</v>
      </c>
      <c r="BF1375" s="42">
        <f>COUNTIFS($T1375:$AX1375,"NA")</f>
        <v>21</v>
      </c>
      <c r="BG1375" s="42">
        <f>COUNTIFS($T1375:$AX1375,"PL")</f>
        <v>0</v>
      </c>
      <c r="BH1375" s="42">
        <f>COUNTIFS($T1375:$AX1375,"CL")</f>
        <v>0</v>
      </c>
      <c r="BI1375" s="42">
        <f>COUNTIFS($T1375:$AX1375,"BL")</f>
        <v>0</v>
      </c>
      <c r="BJ1375" s="42">
        <f>COUNTIFS($T1375:$AX1375,"CO")</f>
        <v>0</v>
      </c>
      <c r="BK1375" s="42">
        <f t="shared" si="129"/>
        <v>0</v>
      </c>
      <c r="BL1375" s="42">
        <f t="shared" si="130"/>
        <v>0</v>
      </c>
      <c r="BM1375" s="42">
        <f t="shared" si="131"/>
        <v>0</v>
      </c>
      <c r="BN1375" s="42">
        <f>SUM(AY1375:BJ1375)+SUM(COUNTIFS(Q1375:AX1375,{"TERM","RESIGNED"}))</f>
        <v>31</v>
      </c>
      <c r="BO1375" s="1" t="s">
        <v>45</v>
      </c>
      <c r="BP1375" s="42" t="s">
        <v>1023</v>
      </c>
      <c r="BQ1375" s="34"/>
    </row>
    <row r="1376" spans="1:69" x14ac:dyDescent="0.25">
      <c r="A1376" s="32">
        <f t="shared" si="132"/>
        <v>1374</v>
      </c>
      <c r="B1376" s="1" t="s">
        <v>172</v>
      </c>
      <c r="C1376" s="1">
        <v>106280</v>
      </c>
      <c r="D1376" s="1">
        <v>106280</v>
      </c>
      <c r="E1376" s="1" t="s">
        <v>946</v>
      </c>
      <c r="F1376" s="34" t="s">
        <v>1719</v>
      </c>
      <c r="G1376" s="34" t="s">
        <v>123</v>
      </c>
      <c r="H1376" s="30">
        <v>45282</v>
      </c>
      <c r="I1376" s="30" t="s">
        <v>39</v>
      </c>
      <c r="J1376" s="30" t="s">
        <v>39</v>
      </c>
      <c r="K1376" s="42">
        <f t="shared" ca="1" si="133"/>
        <v>20</v>
      </c>
      <c r="L1376" s="44" t="str">
        <f t="shared" si="134"/>
        <v>Billable</v>
      </c>
      <c r="M1376" s="34" t="s">
        <v>1007</v>
      </c>
      <c r="N1376" s="1" t="s">
        <v>41</v>
      </c>
      <c r="O1376" s="1" t="s">
        <v>42</v>
      </c>
      <c r="P1376" s="1"/>
      <c r="Q1376" s="1"/>
      <c r="R1376" s="1" t="s">
        <v>43</v>
      </c>
      <c r="S1376" s="33" t="s">
        <v>310</v>
      </c>
      <c r="T1376" s="47" t="s">
        <v>25</v>
      </c>
      <c r="U1376" s="47" t="s">
        <v>25</v>
      </c>
      <c r="V1376" s="47" t="s">
        <v>25</v>
      </c>
      <c r="W1376" s="47" t="s">
        <v>25</v>
      </c>
      <c r="X1376" s="47" t="s">
        <v>25</v>
      </c>
      <c r="Y1376" s="47" t="s">
        <v>25</v>
      </c>
      <c r="Z1376" s="47" t="s">
        <v>25</v>
      </c>
      <c r="AA1376" s="47" t="s">
        <v>25</v>
      </c>
      <c r="AB1376" s="47" t="s">
        <v>25</v>
      </c>
      <c r="AC1376" s="47" t="s">
        <v>25</v>
      </c>
      <c r="AD1376" s="47" t="s">
        <v>25</v>
      </c>
      <c r="AE1376" s="47" t="s">
        <v>25</v>
      </c>
      <c r="AF1376" s="47" t="s">
        <v>25</v>
      </c>
      <c r="AG1376" s="47" t="s">
        <v>25</v>
      </c>
      <c r="AH1376" s="47" t="s">
        <v>25</v>
      </c>
      <c r="AI1376" s="47" t="s">
        <v>25</v>
      </c>
      <c r="AJ1376" s="47" t="s">
        <v>25</v>
      </c>
      <c r="AK1376" s="47" t="s">
        <v>25</v>
      </c>
      <c r="AL1376" s="47" t="s">
        <v>25</v>
      </c>
      <c r="AM1376" s="47" t="s">
        <v>25</v>
      </c>
      <c r="AN1376" s="47" t="s">
        <v>25</v>
      </c>
      <c r="AO1376" s="47" t="s">
        <v>965</v>
      </c>
      <c r="AP1376" s="47" t="s">
        <v>20</v>
      </c>
      <c r="AQ1376" s="47" t="s">
        <v>20</v>
      </c>
      <c r="AR1376" s="47" t="s">
        <v>20</v>
      </c>
      <c r="AS1376" s="47" t="s">
        <v>965</v>
      </c>
      <c r="AT1376" s="47" t="s">
        <v>965</v>
      </c>
      <c r="AU1376" s="47" t="s">
        <v>965</v>
      </c>
      <c r="AV1376" s="47" t="s">
        <v>965</v>
      </c>
      <c r="AW1376" s="47" t="s">
        <v>20</v>
      </c>
      <c r="AX1376" s="47" t="s">
        <v>20</v>
      </c>
      <c r="AY1376" s="42">
        <f>COUNTIFS($T1376:$AX1376,"P")</f>
        <v>5</v>
      </c>
      <c r="AZ1376" s="42">
        <f>COUNTIFS($T1376:$AX1376,"HD")/2</f>
        <v>0</v>
      </c>
      <c r="BA1376" s="42">
        <f>COUNTIFS($T1376:$AX1376,"DO")</f>
        <v>5</v>
      </c>
      <c r="BB1376" s="1">
        <f>COUNTIFS($T1376:$AX1376,"UPL")</f>
        <v>0</v>
      </c>
      <c r="BC1376" s="42">
        <f>COUNTIFS($T1376:$AX1376,"LWP")</f>
        <v>0</v>
      </c>
      <c r="BD1376" s="42">
        <f>SUM(COUNTIFS($T1376:$AX1376,{"PAT","MAT"}))</f>
        <v>0</v>
      </c>
      <c r="BE1376" s="42">
        <f>COUNTIFS($T1376:$AX1376,"HO")</f>
        <v>0</v>
      </c>
      <c r="BF1376" s="42">
        <f>COUNTIFS($T1376:$AX1376,"NA")</f>
        <v>21</v>
      </c>
      <c r="BG1376" s="42">
        <f>COUNTIFS($T1376:$AX1376,"PL")</f>
        <v>0</v>
      </c>
      <c r="BH1376" s="42">
        <f>COUNTIFS($T1376:$AX1376,"CL")</f>
        <v>0</v>
      </c>
      <c r="BI1376" s="42">
        <f>COUNTIFS($T1376:$AX1376,"BL")</f>
        <v>0</v>
      </c>
      <c r="BJ1376" s="42">
        <f>COUNTIFS($T1376:$AX1376,"CO")</f>
        <v>0</v>
      </c>
      <c r="BK1376" s="42">
        <f t="shared" si="129"/>
        <v>0</v>
      </c>
      <c r="BL1376" s="42">
        <f t="shared" si="130"/>
        <v>0</v>
      </c>
      <c r="BM1376" s="42">
        <f t="shared" si="131"/>
        <v>0</v>
      </c>
      <c r="BN1376" s="42">
        <f>SUM(AY1376:BJ1376)+SUM(COUNTIFS(Q1376:AX1376,{"TERM","RESIGNED"}))</f>
        <v>31</v>
      </c>
      <c r="BO1376" s="1" t="s">
        <v>45</v>
      </c>
      <c r="BP1376" s="42" t="s">
        <v>1023</v>
      </c>
      <c r="BQ1376" s="34"/>
    </row>
    <row r="1377" spans="1:69" x14ac:dyDescent="0.25">
      <c r="A1377" s="32">
        <f t="shared" si="132"/>
        <v>1375</v>
      </c>
      <c r="B1377" s="1" t="s">
        <v>172</v>
      </c>
      <c r="C1377" s="1">
        <v>106281</v>
      </c>
      <c r="D1377" s="1">
        <v>106281</v>
      </c>
      <c r="E1377" s="1" t="s">
        <v>946</v>
      </c>
      <c r="F1377" s="34" t="s">
        <v>1720</v>
      </c>
      <c r="G1377" s="34" t="s">
        <v>162</v>
      </c>
      <c r="H1377" s="30">
        <v>45282</v>
      </c>
      <c r="I1377" s="30" t="s">
        <v>39</v>
      </c>
      <c r="J1377" s="30" t="s">
        <v>39</v>
      </c>
      <c r="K1377" s="42">
        <f t="shared" ca="1" si="133"/>
        <v>20</v>
      </c>
      <c r="L1377" s="44" t="str">
        <f t="shared" si="134"/>
        <v>Non Billable</v>
      </c>
      <c r="M1377" s="34" t="s">
        <v>47</v>
      </c>
      <c r="N1377" s="1" t="s">
        <v>41</v>
      </c>
      <c r="O1377" s="1" t="s">
        <v>42</v>
      </c>
      <c r="P1377" s="1"/>
      <c r="Q1377" s="1"/>
      <c r="R1377" s="1" t="s">
        <v>43</v>
      </c>
      <c r="S1377" s="33" t="s">
        <v>46</v>
      </c>
      <c r="T1377" s="47" t="s">
        <v>25</v>
      </c>
      <c r="U1377" s="47" t="s">
        <v>25</v>
      </c>
      <c r="V1377" s="47" t="s">
        <v>25</v>
      </c>
      <c r="W1377" s="47" t="s">
        <v>25</v>
      </c>
      <c r="X1377" s="47" t="s">
        <v>25</v>
      </c>
      <c r="Y1377" s="47" t="s">
        <v>25</v>
      </c>
      <c r="Z1377" s="47" t="s">
        <v>25</v>
      </c>
      <c r="AA1377" s="47" t="s">
        <v>25</v>
      </c>
      <c r="AB1377" s="47" t="s">
        <v>25</v>
      </c>
      <c r="AC1377" s="47" t="s">
        <v>25</v>
      </c>
      <c r="AD1377" s="47" t="s">
        <v>25</v>
      </c>
      <c r="AE1377" s="47" t="s">
        <v>25</v>
      </c>
      <c r="AF1377" s="47" t="s">
        <v>25</v>
      </c>
      <c r="AG1377" s="47" t="s">
        <v>25</v>
      </c>
      <c r="AH1377" s="47" t="s">
        <v>25</v>
      </c>
      <c r="AI1377" s="47" t="s">
        <v>25</v>
      </c>
      <c r="AJ1377" s="47" t="s">
        <v>25</v>
      </c>
      <c r="AK1377" s="47" t="s">
        <v>25</v>
      </c>
      <c r="AL1377" s="47" t="s">
        <v>25</v>
      </c>
      <c r="AM1377" s="47" t="s">
        <v>25</v>
      </c>
      <c r="AN1377" s="47" t="s">
        <v>25</v>
      </c>
      <c r="AO1377" s="47" t="s">
        <v>965</v>
      </c>
      <c r="AP1377" s="47" t="s">
        <v>20</v>
      </c>
      <c r="AQ1377" s="47" t="s">
        <v>20</v>
      </c>
      <c r="AR1377" s="47" t="s">
        <v>20</v>
      </c>
      <c r="AS1377" s="47" t="s">
        <v>21</v>
      </c>
      <c r="AT1377" s="47" t="s">
        <v>22</v>
      </c>
      <c r="AU1377" s="47" t="s">
        <v>965</v>
      </c>
      <c r="AV1377" s="47" t="s">
        <v>965</v>
      </c>
      <c r="AW1377" s="47" t="s">
        <v>20</v>
      </c>
      <c r="AX1377" s="47" t="s">
        <v>20</v>
      </c>
      <c r="AY1377" s="42">
        <f>COUNTIFS($T1377:$AX1377,"P")</f>
        <v>3</v>
      </c>
      <c r="AZ1377" s="42">
        <f>COUNTIFS($T1377:$AX1377,"HD")/2</f>
        <v>0</v>
      </c>
      <c r="BA1377" s="42">
        <f>COUNTIFS($T1377:$AX1377,"DO")</f>
        <v>5</v>
      </c>
      <c r="BB1377" s="1">
        <f>COUNTIFS($T1377:$AX1377,"UPL")</f>
        <v>1</v>
      </c>
      <c r="BC1377" s="42">
        <f>COUNTIFS($T1377:$AX1377,"LWP")</f>
        <v>1</v>
      </c>
      <c r="BD1377" s="42">
        <f>SUM(COUNTIFS($T1377:$AX1377,{"PAT","MAT"}))</f>
        <v>0</v>
      </c>
      <c r="BE1377" s="42">
        <f>COUNTIFS($T1377:$AX1377,"HO")</f>
        <v>0</v>
      </c>
      <c r="BF1377" s="42">
        <f>COUNTIFS($T1377:$AX1377,"NA")</f>
        <v>21</v>
      </c>
      <c r="BG1377" s="42">
        <f>COUNTIFS($T1377:$AX1377,"PL")</f>
        <v>0</v>
      </c>
      <c r="BH1377" s="42">
        <f>COUNTIFS($T1377:$AX1377,"CL")</f>
        <v>0</v>
      </c>
      <c r="BI1377" s="42">
        <f>COUNTIFS($T1377:$AX1377,"BL")</f>
        <v>0</v>
      </c>
      <c r="BJ1377" s="42">
        <f>COUNTIFS($T1377:$AX1377,"CO")</f>
        <v>0</v>
      </c>
      <c r="BK1377" s="42">
        <f t="shared" si="129"/>
        <v>0</v>
      </c>
      <c r="BL1377" s="42">
        <f t="shared" si="130"/>
        <v>0</v>
      </c>
      <c r="BM1377" s="42">
        <f t="shared" si="131"/>
        <v>0</v>
      </c>
      <c r="BN1377" s="42">
        <f>SUM(AY1377:BJ1377)+SUM(COUNTIFS(Q1377:AX1377,{"TERM","RESIGNED"}))</f>
        <v>31</v>
      </c>
      <c r="BO1377" s="1" t="s">
        <v>45</v>
      </c>
      <c r="BP1377" s="42"/>
      <c r="BQ1377" s="34"/>
    </row>
    <row r="1378" spans="1:69" x14ac:dyDescent="0.25">
      <c r="A1378" s="32">
        <f t="shared" si="132"/>
        <v>1376</v>
      </c>
      <c r="B1378" s="1" t="s">
        <v>172</v>
      </c>
      <c r="C1378" s="1">
        <v>106282</v>
      </c>
      <c r="D1378" s="1">
        <v>106282</v>
      </c>
      <c r="E1378" s="1" t="s">
        <v>945</v>
      </c>
      <c r="F1378" s="34" t="s">
        <v>1721</v>
      </c>
      <c r="G1378" s="34" t="s">
        <v>162</v>
      </c>
      <c r="H1378" s="30">
        <v>45282</v>
      </c>
      <c r="I1378" s="30" t="s">
        <v>39</v>
      </c>
      <c r="J1378" s="30" t="s">
        <v>39</v>
      </c>
      <c r="K1378" s="42">
        <f t="shared" ca="1" si="133"/>
        <v>20</v>
      </c>
      <c r="L1378" s="44" t="str">
        <f t="shared" si="134"/>
        <v>Billable</v>
      </c>
      <c r="M1378" s="34" t="s">
        <v>1007</v>
      </c>
      <c r="N1378" s="1" t="s">
        <v>41</v>
      </c>
      <c r="O1378" s="1" t="s">
        <v>42</v>
      </c>
      <c r="P1378" s="1"/>
      <c r="Q1378" s="1"/>
      <c r="R1378" s="1" t="s">
        <v>43</v>
      </c>
      <c r="S1378" s="33" t="s">
        <v>163</v>
      </c>
      <c r="T1378" s="47" t="s">
        <v>25</v>
      </c>
      <c r="U1378" s="47" t="s">
        <v>25</v>
      </c>
      <c r="V1378" s="47" t="s">
        <v>25</v>
      </c>
      <c r="W1378" s="47" t="s">
        <v>25</v>
      </c>
      <c r="X1378" s="47" t="s">
        <v>25</v>
      </c>
      <c r="Y1378" s="47" t="s">
        <v>25</v>
      </c>
      <c r="Z1378" s="47" t="s">
        <v>25</v>
      </c>
      <c r="AA1378" s="47" t="s">
        <v>25</v>
      </c>
      <c r="AB1378" s="47" t="s">
        <v>25</v>
      </c>
      <c r="AC1378" s="47" t="s">
        <v>25</v>
      </c>
      <c r="AD1378" s="47" t="s">
        <v>25</v>
      </c>
      <c r="AE1378" s="47" t="s">
        <v>25</v>
      </c>
      <c r="AF1378" s="47" t="s">
        <v>25</v>
      </c>
      <c r="AG1378" s="47" t="s">
        <v>25</v>
      </c>
      <c r="AH1378" s="47" t="s">
        <v>25</v>
      </c>
      <c r="AI1378" s="47" t="s">
        <v>25</v>
      </c>
      <c r="AJ1378" s="47" t="s">
        <v>25</v>
      </c>
      <c r="AK1378" s="47" t="s">
        <v>25</v>
      </c>
      <c r="AL1378" s="47" t="s">
        <v>25</v>
      </c>
      <c r="AM1378" s="47" t="s">
        <v>25</v>
      </c>
      <c r="AN1378" s="47" t="s">
        <v>25</v>
      </c>
      <c r="AO1378" s="47" t="s">
        <v>965</v>
      </c>
      <c r="AP1378" s="47" t="s">
        <v>20</v>
      </c>
      <c r="AQ1378" s="47" t="s">
        <v>20</v>
      </c>
      <c r="AR1378" s="47" t="s">
        <v>20</v>
      </c>
      <c r="AS1378" s="47" t="s">
        <v>965</v>
      </c>
      <c r="AT1378" s="47" t="s">
        <v>965</v>
      </c>
      <c r="AU1378" s="47" t="s">
        <v>965</v>
      </c>
      <c r="AV1378" s="47" t="s">
        <v>965</v>
      </c>
      <c r="AW1378" s="47" t="s">
        <v>20</v>
      </c>
      <c r="AX1378" s="47" t="s">
        <v>20</v>
      </c>
      <c r="AY1378" s="42">
        <f>COUNTIFS($T1378:$AX1378,"P")</f>
        <v>5</v>
      </c>
      <c r="AZ1378" s="42">
        <f>COUNTIFS($T1378:$AX1378,"HD")/2</f>
        <v>0</v>
      </c>
      <c r="BA1378" s="42">
        <f>COUNTIFS($T1378:$AX1378,"DO")</f>
        <v>5</v>
      </c>
      <c r="BB1378" s="1">
        <f>COUNTIFS($T1378:$AX1378,"UPL")</f>
        <v>0</v>
      </c>
      <c r="BC1378" s="42">
        <f>COUNTIFS($T1378:$AX1378,"LWP")</f>
        <v>0</v>
      </c>
      <c r="BD1378" s="42">
        <f>SUM(COUNTIFS($T1378:$AX1378,{"PAT","MAT"}))</f>
        <v>0</v>
      </c>
      <c r="BE1378" s="42">
        <f>COUNTIFS($T1378:$AX1378,"HO")</f>
        <v>0</v>
      </c>
      <c r="BF1378" s="42">
        <f>COUNTIFS($T1378:$AX1378,"NA")</f>
        <v>21</v>
      </c>
      <c r="BG1378" s="42">
        <f>COUNTIFS($T1378:$AX1378,"PL")</f>
        <v>0</v>
      </c>
      <c r="BH1378" s="42">
        <f>COUNTIFS($T1378:$AX1378,"CL")</f>
        <v>0</v>
      </c>
      <c r="BI1378" s="42">
        <f>COUNTIFS($T1378:$AX1378,"BL")</f>
        <v>0</v>
      </c>
      <c r="BJ1378" s="42">
        <f>COUNTIFS($T1378:$AX1378,"CO")</f>
        <v>0</v>
      </c>
      <c r="BK1378" s="42">
        <f t="shared" si="129"/>
        <v>0</v>
      </c>
      <c r="BL1378" s="42">
        <f t="shared" si="130"/>
        <v>0</v>
      </c>
      <c r="BM1378" s="42">
        <f t="shared" si="131"/>
        <v>0</v>
      </c>
      <c r="BN1378" s="42">
        <f>SUM(AY1378:BJ1378)+SUM(COUNTIFS(Q1378:AX1378,{"TERM","RESIGNED"}))</f>
        <v>31</v>
      </c>
      <c r="BO1378" s="1" t="s">
        <v>45</v>
      </c>
      <c r="BP1378" s="42" t="s">
        <v>1023</v>
      </c>
      <c r="BQ1378" s="34"/>
    </row>
    <row r="1379" spans="1:69" x14ac:dyDescent="0.25">
      <c r="A1379" s="32">
        <f t="shared" si="132"/>
        <v>1377</v>
      </c>
      <c r="B1379" s="1" t="s">
        <v>172</v>
      </c>
      <c r="C1379" s="1">
        <v>106283</v>
      </c>
      <c r="D1379" s="1">
        <v>106283</v>
      </c>
      <c r="E1379" s="1" t="s">
        <v>945</v>
      </c>
      <c r="F1379" s="34" t="s">
        <v>1722</v>
      </c>
      <c r="G1379" s="34" t="s">
        <v>162</v>
      </c>
      <c r="H1379" s="30">
        <v>45282</v>
      </c>
      <c r="I1379" s="30" t="s">
        <v>39</v>
      </c>
      <c r="J1379" s="30" t="s">
        <v>39</v>
      </c>
      <c r="K1379" s="42">
        <f t="shared" ca="1" si="133"/>
        <v>20</v>
      </c>
      <c r="L1379" s="44" t="str">
        <f t="shared" si="134"/>
        <v>Billable</v>
      </c>
      <c r="M1379" s="34" t="s">
        <v>1007</v>
      </c>
      <c r="N1379" s="1" t="s">
        <v>41</v>
      </c>
      <c r="O1379" s="1" t="s">
        <v>42</v>
      </c>
      <c r="P1379" s="1"/>
      <c r="Q1379" s="1"/>
      <c r="R1379" s="1" t="s">
        <v>43</v>
      </c>
      <c r="S1379" s="33" t="s">
        <v>163</v>
      </c>
      <c r="T1379" s="47" t="s">
        <v>25</v>
      </c>
      <c r="U1379" s="47" t="s">
        <v>25</v>
      </c>
      <c r="V1379" s="47" t="s">
        <v>25</v>
      </c>
      <c r="W1379" s="47" t="s">
        <v>25</v>
      </c>
      <c r="X1379" s="47" t="s">
        <v>25</v>
      </c>
      <c r="Y1379" s="47" t="s">
        <v>25</v>
      </c>
      <c r="Z1379" s="47" t="s">
        <v>25</v>
      </c>
      <c r="AA1379" s="47" t="s">
        <v>25</v>
      </c>
      <c r="AB1379" s="47" t="s">
        <v>25</v>
      </c>
      <c r="AC1379" s="47" t="s">
        <v>25</v>
      </c>
      <c r="AD1379" s="47" t="s">
        <v>25</v>
      </c>
      <c r="AE1379" s="47" t="s">
        <v>25</v>
      </c>
      <c r="AF1379" s="47" t="s">
        <v>25</v>
      </c>
      <c r="AG1379" s="47" t="s">
        <v>25</v>
      </c>
      <c r="AH1379" s="47" t="s">
        <v>25</v>
      </c>
      <c r="AI1379" s="47" t="s">
        <v>25</v>
      </c>
      <c r="AJ1379" s="47" t="s">
        <v>25</v>
      </c>
      <c r="AK1379" s="47" t="s">
        <v>25</v>
      </c>
      <c r="AL1379" s="47" t="s">
        <v>25</v>
      </c>
      <c r="AM1379" s="47" t="s">
        <v>25</v>
      </c>
      <c r="AN1379" s="47" t="s">
        <v>25</v>
      </c>
      <c r="AO1379" s="47" t="s">
        <v>965</v>
      </c>
      <c r="AP1379" s="47" t="s">
        <v>20</v>
      </c>
      <c r="AQ1379" s="47" t="s">
        <v>20</v>
      </c>
      <c r="AR1379" s="47" t="s">
        <v>20</v>
      </c>
      <c r="AS1379" s="47" t="s">
        <v>965</v>
      </c>
      <c r="AT1379" s="47" t="s">
        <v>965</v>
      </c>
      <c r="AU1379" s="47" t="s">
        <v>965</v>
      </c>
      <c r="AV1379" s="47" t="s">
        <v>965</v>
      </c>
      <c r="AW1379" s="47" t="s">
        <v>20</v>
      </c>
      <c r="AX1379" s="47" t="s">
        <v>20</v>
      </c>
      <c r="AY1379" s="42">
        <f>COUNTIFS($T1379:$AX1379,"P")</f>
        <v>5</v>
      </c>
      <c r="AZ1379" s="42">
        <f>COUNTIFS($T1379:$AX1379,"HD")/2</f>
        <v>0</v>
      </c>
      <c r="BA1379" s="42">
        <f>COUNTIFS($T1379:$AX1379,"DO")</f>
        <v>5</v>
      </c>
      <c r="BB1379" s="1">
        <f>COUNTIFS($T1379:$AX1379,"UPL")</f>
        <v>0</v>
      </c>
      <c r="BC1379" s="42">
        <f>COUNTIFS($T1379:$AX1379,"LWP")</f>
        <v>0</v>
      </c>
      <c r="BD1379" s="42">
        <f>SUM(COUNTIFS($T1379:$AX1379,{"PAT","MAT"}))</f>
        <v>0</v>
      </c>
      <c r="BE1379" s="42">
        <f>COUNTIFS($T1379:$AX1379,"HO")</f>
        <v>0</v>
      </c>
      <c r="BF1379" s="42">
        <f>COUNTIFS($T1379:$AX1379,"NA")</f>
        <v>21</v>
      </c>
      <c r="BG1379" s="42">
        <f>COUNTIFS($T1379:$AX1379,"PL")</f>
        <v>0</v>
      </c>
      <c r="BH1379" s="42">
        <f>COUNTIFS($T1379:$AX1379,"CL")</f>
        <v>0</v>
      </c>
      <c r="BI1379" s="42">
        <f>COUNTIFS($T1379:$AX1379,"BL")</f>
        <v>0</v>
      </c>
      <c r="BJ1379" s="42">
        <f>COUNTIFS($T1379:$AX1379,"CO")</f>
        <v>0</v>
      </c>
      <c r="BK1379" s="42">
        <f t="shared" si="129"/>
        <v>0</v>
      </c>
      <c r="BL1379" s="42">
        <f t="shared" si="130"/>
        <v>0</v>
      </c>
      <c r="BM1379" s="42">
        <f t="shared" si="131"/>
        <v>0</v>
      </c>
      <c r="BN1379" s="42">
        <f>SUM(AY1379:BJ1379)+SUM(COUNTIFS(Q1379:AX1379,{"TERM","RESIGNED"}))</f>
        <v>31</v>
      </c>
      <c r="BO1379" s="1" t="s">
        <v>45</v>
      </c>
      <c r="BP1379" s="42" t="s">
        <v>1023</v>
      </c>
      <c r="BQ1379" s="34"/>
    </row>
    <row r="1380" spans="1:69" x14ac:dyDescent="0.25">
      <c r="A1380" s="32">
        <f t="shared" si="132"/>
        <v>1378</v>
      </c>
      <c r="B1380" s="1" t="s">
        <v>172</v>
      </c>
      <c r="C1380" s="1">
        <v>106284</v>
      </c>
      <c r="D1380" s="1">
        <v>106284</v>
      </c>
      <c r="E1380" s="1" t="s">
        <v>946</v>
      </c>
      <c r="F1380" s="34" t="s">
        <v>1723</v>
      </c>
      <c r="G1380" s="34" t="s">
        <v>162</v>
      </c>
      <c r="H1380" s="30">
        <v>45282</v>
      </c>
      <c r="I1380" s="30" t="s">
        <v>39</v>
      </c>
      <c r="J1380" s="30" t="s">
        <v>39</v>
      </c>
      <c r="K1380" s="42">
        <f t="shared" ca="1" si="133"/>
        <v>20</v>
      </c>
      <c r="L1380" s="44" t="str">
        <f t="shared" si="134"/>
        <v>Billable</v>
      </c>
      <c r="M1380" s="34" t="s">
        <v>1007</v>
      </c>
      <c r="N1380" s="1" t="s">
        <v>41</v>
      </c>
      <c r="O1380" s="1" t="s">
        <v>42</v>
      </c>
      <c r="P1380" s="1"/>
      <c r="Q1380" s="1"/>
      <c r="R1380" s="1" t="s">
        <v>43</v>
      </c>
      <c r="S1380" s="33" t="s">
        <v>144</v>
      </c>
      <c r="T1380" s="47" t="s">
        <v>25</v>
      </c>
      <c r="U1380" s="47" t="s">
        <v>25</v>
      </c>
      <c r="V1380" s="47" t="s">
        <v>25</v>
      </c>
      <c r="W1380" s="47" t="s">
        <v>25</v>
      </c>
      <c r="X1380" s="47" t="s">
        <v>25</v>
      </c>
      <c r="Y1380" s="47" t="s">
        <v>25</v>
      </c>
      <c r="Z1380" s="47" t="s">
        <v>25</v>
      </c>
      <c r="AA1380" s="47" t="s">
        <v>25</v>
      </c>
      <c r="AB1380" s="47" t="s">
        <v>25</v>
      </c>
      <c r="AC1380" s="47" t="s">
        <v>25</v>
      </c>
      <c r="AD1380" s="47" t="s">
        <v>25</v>
      </c>
      <c r="AE1380" s="47" t="s">
        <v>25</v>
      </c>
      <c r="AF1380" s="47" t="s">
        <v>25</v>
      </c>
      <c r="AG1380" s="47" t="s">
        <v>25</v>
      </c>
      <c r="AH1380" s="47" t="s">
        <v>25</v>
      </c>
      <c r="AI1380" s="47" t="s">
        <v>25</v>
      </c>
      <c r="AJ1380" s="47" t="s">
        <v>25</v>
      </c>
      <c r="AK1380" s="47" t="s">
        <v>25</v>
      </c>
      <c r="AL1380" s="47" t="s">
        <v>25</v>
      </c>
      <c r="AM1380" s="47" t="s">
        <v>25</v>
      </c>
      <c r="AN1380" s="47" t="s">
        <v>25</v>
      </c>
      <c r="AO1380" s="47" t="s">
        <v>965</v>
      </c>
      <c r="AP1380" s="47" t="s">
        <v>20</v>
      </c>
      <c r="AQ1380" s="47" t="s">
        <v>20</v>
      </c>
      <c r="AR1380" s="47" t="s">
        <v>20</v>
      </c>
      <c r="AS1380" s="47" t="s">
        <v>965</v>
      </c>
      <c r="AT1380" s="47" t="s">
        <v>965</v>
      </c>
      <c r="AU1380" s="47" t="s">
        <v>965</v>
      </c>
      <c r="AV1380" s="47" t="s">
        <v>965</v>
      </c>
      <c r="AW1380" s="47" t="s">
        <v>20</v>
      </c>
      <c r="AX1380" s="47" t="s">
        <v>20</v>
      </c>
      <c r="AY1380" s="42">
        <f>COUNTIFS($T1380:$AX1380,"P")</f>
        <v>5</v>
      </c>
      <c r="AZ1380" s="42">
        <f>COUNTIFS($T1380:$AX1380,"HD")/2</f>
        <v>0</v>
      </c>
      <c r="BA1380" s="42">
        <f>COUNTIFS($T1380:$AX1380,"DO")</f>
        <v>5</v>
      </c>
      <c r="BB1380" s="1">
        <f>COUNTIFS($T1380:$AX1380,"UPL")</f>
        <v>0</v>
      </c>
      <c r="BC1380" s="42">
        <f>COUNTIFS($T1380:$AX1380,"LWP")</f>
        <v>0</v>
      </c>
      <c r="BD1380" s="42">
        <f>SUM(COUNTIFS($T1380:$AX1380,{"PAT","MAT"}))</f>
        <v>0</v>
      </c>
      <c r="BE1380" s="42">
        <f>COUNTIFS($T1380:$AX1380,"HO")</f>
        <v>0</v>
      </c>
      <c r="BF1380" s="42">
        <f>COUNTIFS($T1380:$AX1380,"NA")</f>
        <v>21</v>
      </c>
      <c r="BG1380" s="42">
        <f>COUNTIFS($T1380:$AX1380,"PL")</f>
        <v>0</v>
      </c>
      <c r="BH1380" s="42">
        <f>COUNTIFS($T1380:$AX1380,"CL")</f>
        <v>0</v>
      </c>
      <c r="BI1380" s="42">
        <f>COUNTIFS($T1380:$AX1380,"BL")</f>
        <v>0</v>
      </c>
      <c r="BJ1380" s="42">
        <f>COUNTIFS($T1380:$AX1380,"CO")</f>
        <v>0</v>
      </c>
      <c r="BK1380" s="42">
        <f t="shared" si="129"/>
        <v>0</v>
      </c>
      <c r="BL1380" s="42">
        <f t="shared" si="130"/>
        <v>0</v>
      </c>
      <c r="BM1380" s="42">
        <f t="shared" si="131"/>
        <v>0</v>
      </c>
      <c r="BN1380" s="42">
        <f>SUM(AY1380:BJ1380)+SUM(COUNTIFS(Q1380:AX1380,{"TERM","RESIGNED"}))</f>
        <v>31</v>
      </c>
      <c r="BO1380" s="1" t="s">
        <v>45</v>
      </c>
      <c r="BP1380" s="42" t="s">
        <v>1023</v>
      </c>
      <c r="BQ1380" s="34"/>
    </row>
    <row r="1381" spans="1:69" x14ac:dyDescent="0.25">
      <c r="A1381" s="32">
        <f t="shared" si="132"/>
        <v>1379</v>
      </c>
      <c r="B1381" s="1" t="s">
        <v>172</v>
      </c>
      <c r="C1381" s="1">
        <v>106285</v>
      </c>
      <c r="D1381" s="1">
        <v>106285</v>
      </c>
      <c r="E1381" s="1" t="s">
        <v>945</v>
      </c>
      <c r="F1381" s="34" t="s">
        <v>1724</v>
      </c>
      <c r="G1381" s="34" t="s">
        <v>162</v>
      </c>
      <c r="H1381" s="30">
        <v>45282</v>
      </c>
      <c r="I1381" s="30" t="s">
        <v>39</v>
      </c>
      <c r="J1381" s="30" t="s">
        <v>39</v>
      </c>
      <c r="K1381" s="42">
        <f t="shared" ca="1" si="133"/>
        <v>20</v>
      </c>
      <c r="L1381" s="44" t="str">
        <f t="shared" si="134"/>
        <v>Billable</v>
      </c>
      <c r="M1381" s="34" t="s">
        <v>1007</v>
      </c>
      <c r="N1381" s="1" t="s">
        <v>41</v>
      </c>
      <c r="O1381" s="1" t="s">
        <v>42</v>
      </c>
      <c r="P1381" s="1"/>
      <c r="Q1381" s="1"/>
      <c r="R1381" s="1" t="s">
        <v>43</v>
      </c>
      <c r="S1381" s="33" t="s">
        <v>310</v>
      </c>
      <c r="T1381" s="47" t="s">
        <v>25</v>
      </c>
      <c r="U1381" s="47" t="s">
        <v>25</v>
      </c>
      <c r="V1381" s="47" t="s">
        <v>25</v>
      </c>
      <c r="W1381" s="47" t="s">
        <v>25</v>
      </c>
      <c r="X1381" s="47" t="s">
        <v>25</v>
      </c>
      <c r="Y1381" s="47" t="s">
        <v>25</v>
      </c>
      <c r="Z1381" s="47" t="s">
        <v>25</v>
      </c>
      <c r="AA1381" s="47" t="s">
        <v>25</v>
      </c>
      <c r="AB1381" s="47" t="s">
        <v>25</v>
      </c>
      <c r="AC1381" s="47" t="s">
        <v>25</v>
      </c>
      <c r="AD1381" s="47" t="s">
        <v>25</v>
      </c>
      <c r="AE1381" s="47" t="s">
        <v>25</v>
      </c>
      <c r="AF1381" s="47" t="s">
        <v>25</v>
      </c>
      <c r="AG1381" s="47" t="s">
        <v>25</v>
      </c>
      <c r="AH1381" s="47" t="s">
        <v>25</v>
      </c>
      <c r="AI1381" s="47" t="s">
        <v>25</v>
      </c>
      <c r="AJ1381" s="47" t="s">
        <v>25</v>
      </c>
      <c r="AK1381" s="47" t="s">
        <v>25</v>
      </c>
      <c r="AL1381" s="47" t="s">
        <v>25</v>
      </c>
      <c r="AM1381" s="47" t="s">
        <v>25</v>
      </c>
      <c r="AN1381" s="47" t="s">
        <v>25</v>
      </c>
      <c r="AO1381" s="47" t="s">
        <v>965</v>
      </c>
      <c r="AP1381" s="47" t="s">
        <v>20</v>
      </c>
      <c r="AQ1381" s="47" t="s">
        <v>20</v>
      </c>
      <c r="AR1381" s="47" t="s">
        <v>20</v>
      </c>
      <c r="AS1381" s="47" t="s">
        <v>22</v>
      </c>
      <c r="AT1381" s="47" t="s">
        <v>965</v>
      </c>
      <c r="AU1381" s="47" t="s">
        <v>22</v>
      </c>
      <c r="AV1381" s="47" t="s">
        <v>21</v>
      </c>
      <c r="AW1381" s="47" t="s">
        <v>20</v>
      </c>
      <c r="AX1381" s="47" t="s">
        <v>20</v>
      </c>
      <c r="AY1381" s="42">
        <f>COUNTIFS($T1381:$AX1381,"P")</f>
        <v>2</v>
      </c>
      <c r="AZ1381" s="42">
        <f>COUNTIFS($T1381:$AX1381,"HD")/2</f>
        <v>0</v>
      </c>
      <c r="BA1381" s="42">
        <f>COUNTIFS($T1381:$AX1381,"DO")</f>
        <v>5</v>
      </c>
      <c r="BB1381" s="1">
        <f>COUNTIFS($T1381:$AX1381,"UPL")</f>
        <v>1</v>
      </c>
      <c r="BC1381" s="42">
        <f>COUNTIFS($T1381:$AX1381,"LWP")</f>
        <v>2</v>
      </c>
      <c r="BD1381" s="42">
        <f>SUM(COUNTIFS($T1381:$AX1381,{"PAT","MAT"}))</f>
        <v>0</v>
      </c>
      <c r="BE1381" s="42">
        <f>COUNTIFS($T1381:$AX1381,"HO")</f>
        <v>0</v>
      </c>
      <c r="BF1381" s="42">
        <f>COUNTIFS($T1381:$AX1381,"NA")</f>
        <v>21</v>
      </c>
      <c r="BG1381" s="42">
        <f>COUNTIFS($T1381:$AX1381,"PL")</f>
        <v>0</v>
      </c>
      <c r="BH1381" s="42">
        <f>COUNTIFS($T1381:$AX1381,"CL")</f>
        <v>0</v>
      </c>
      <c r="BI1381" s="42">
        <f>COUNTIFS($T1381:$AX1381,"BL")</f>
        <v>0</v>
      </c>
      <c r="BJ1381" s="42">
        <f>COUNTIFS($T1381:$AX1381,"CO")</f>
        <v>0</v>
      </c>
      <c r="BK1381" s="42">
        <f t="shared" si="129"/>
        <v>0</v>
      </c>
      <c r="BL1381" s="42">
        <f t="shared" si="130"/>
        <v>0</v>
      </c>
      <c r="BM1381" s="42">
        <f t="shared" si="131"/>
        <v>0</v>
      </c>
      <c r="BN1381" s="42">
        <f>SUM(AY1381:BJ1381)+SUM(COUNTIFS(Q1381:AX1381,{"TERM","RESIGNED"}))</f>
        <v>31</v>
      </c>
      <c r="BO1381" s="1" t="s">
        <v>45</v>
      </c>
      <c r="BP1381" s="42" t="s">
        <v>1023</v>
      </c>
      <c r="BQ1381" s="34"/>
    </row>
    <row r="1382" spans="1:69" x14ac:dyDescent="0.25">
      <c r="A1382" s="32">
        <f t="shared" si="132"/>
        <v>1380</v>
      </c>
      <c r="B1382" s="1" t="s">
        <v>172</v>
      </c>
      <c r="C1382" s="1">
        <v>106286</v>
      </c>
      <c r="D1382" s="1">
        <v>106286</v>
      </c>
      <c r="E1382" s="1" t="s">
        <v>946</v>
      </c>
      <c r="F1382" s="34" t="s">
        <v>1725</v>
      </c>
      <c r="G1382" s="34" t="s">
        <v>162</v>
      </c>
      <c r="H1382" s="30">
        <v>45282</v>
      </c>
      <c r="I1382" s="30" t="s">
        <v>39</v>
      </c>
      <c r="J1382" s="30" t="s">
        <v>39</v>
      </c>
      <c r="K1382" s="42">
        <f t="shared" ca="1" si="133"/>
        <v>20</v>
      </c>
      <c r="L1382" s="44" t="str">
        <f t="shared" si="134"/>
        <v>Billable</v>
      </c>
      <c r="M1382" s="34" t="s">
        <v>1007</v>
      </c>
      <c r="N1382" s="1" t="s">
        <v>41</v>
      </c>
      <c r="O1382" s="1" t="s">
        <v>42</v>
      </c>
      <c r="P1382" s="1"/>
      <c r="Q1382" s="1"/>
      <c r="R1382" s="1" t="s">
        <v>43</v>
      </c>
      <c r="S1382" s="33" t="s">
        <v>144</v>
      </c>
      <c r="T1382" s="47" t="s">
        <v>25</v>
      </c>
      <c r="U1382" s="47" t="s">
        <v>25</v>
      </c>
      <c r="V1382" s="47" t="s">
        <v>25</v>
      </c>
      <c r="W1382" s="47" t="s">
        <v>25</v>
      </c>
      <c r="X1382" s="47" t="s">
        <v>25</v>
      </c>
      <c r="Y1382" s="47" t="s">
        <v>25</v>
      </c>
      <c r="Z1382" s="47" t="s">
        <v>25</v>
      </c>
      <c r="AA1382" s="47" t="s">
        <v>25</v>
      </c>
      <c r="AB1382" s="47" t="s">
        <v>25</v>
      </c>
      <c r="AC1382" s="47" t="s">
        <v>25</v>
      </c>
      <c r="AD1382" s="47" t="s">
        <v>25</v>
      </c>
      <c r="AE1382" s="47" t="s">
        <v>25</v>
      </c>
      <c r="AF1382" s="47" t="s">
        <v>25</v>
      </c>
      <c r="AG1382" s="47" t="s">
        <v>25</v>
      </c>
      <c r="AH1382" s="47" t="s">
        <v>25</v>
      </c>
      <c r="AI1382" s="47" t="s">
        <v>25</v>
      </c>
      <c r="AJ1382" s="47" t="s">
        <v>25</v>
      </c>
      <c r="AK1382" s="47" t="s">
        <v>25</v>
      </c>
      <c r="AL1382" s="47" t="s">
        <v>25</v>
      </c>
      <c r="AM1382" s="47" t="s">
        <v>25</v>
      </c>
      <c r="AN1382" s="47" t="s">
        <v>25</v>
      </c>
      <c r="AO1382" s="47" t="s">
        <v>965</v>
      </c>
      <c r="AP1382" s="47" t="s">
        <v>20</v>
      </c>
      <c r="AQ1382" s="47" t="s">
        <v>20</v>
      </c>
      <c r="AR1382" s="47" t="s">
        <v>20</v>
      </c>
      <c r="AS1382" s="47" t="s">
        <v>965</v>
      </c>
      <c r="AT1382" s="47" t="s">
        <v>965</v>
      </c>
      <c r="AU1382" s="47" t="s">
        <v>965</v>
      </c>
      <c r="AV1382" s="47" t="s">
        <v>965</v>
      </c>
      <c r="AW1382" s="47" t="s">
        <v>20</v>
      </c>
      <c r="AX1382" s="47" t="s">
        <v>20</v>
      </c>
      <c r="AY1382" s="42">
        <f>COUNTIFS($T1382:$AX1382,"P")</f>
        <v>5</v>
      </c>
      <c r="AZ1382" s="42">
        <f>COUNTIFS($T1382:$AX1382,"HD")/2</f>
        <v>0</v>
      </c>
      <c r="BA1382" s="42">
        <f>COUNTIFS($T1382:$AX1382,"DO")</f>
        <v>5</v>
      </c>
      <c r="BB1382" s="1">
        <f>COUNTIFS($T1382:$AX1382,"UPL")</f>
        <v>0</v>
      </c>
      <c r="BC1382" s="42">
        <f>COUNTIFS($T1382:$AX1382,"LWP")</f>
        <v>0</v>
      </c>
      <c r="BD1382" s="42">
        <f>SUM(COUNTIFS($T1382:$AX1382,{"PAT","MAT"}))</f>
        <v>0</v>
      </c>
      <c r="BE1382" s="42">
        <f>COUNTIFS($T1382:$AX1382,"HO")</f>
        <v>0</v>
      </c>
      <c r="BF1382" s="42">
        <f>COUNTIFS($T1382:$AX1382,"NA")</f>
        <v>21</v>
      </c>
      <c r="BG1382" s="42">
        <f>COUNTIFS($T1382:$AX1382,"PL")</f>
        <v>0</v>
      </c>
      <c r="BH1382" s="42">
        <f>COUNTIFS($T1382:$AX1382,"CL")</f>
        <v>0</v>
      </c>
      <c r="BI1382" s="42">
        <f>COUNTIFS($T1382:$AX1382,"BL")</f>
        <v>0</v>
      </c>
      <c r="BJ1382" s="42">
        <f>COUNTIFS($T1382:$AX1382,"CO")</f>
        <v>0</v>
      </c>
      <c r="BK1382" s="42">
        <f t="shared" si="129"/>
        <v>0</v>
      </c>
      <c r="BL1382" s="42">
        <f t="shared" si="130"/>
        <v>0</v>
      </c>
      <c r="BM1382" s="42">
        <f t="shared" si="131"/>
        <v>0</v>
      </c>
      <c r="BN1382" s="42">
        <f>SUM(AY1382:BJ1382)+SUM(COUNTIFS(Q1382:AX1382,{"TERM","RESIGNED"}))</f>
        <v>31</v>
      </c>
      <c r="BO1382" s="1" t="s">
        <v>45</v>
      </c>
      <c r="BP1382" s="42" t="s">
        <v>1023</v>
      </c>
      <c r="BQ1382" s="34"/>
    </row>
    <row r="1383" spans="1:69" x14ac:dyDescent="0.25">
      <c r="A1383" s="32">
        <f t="shared" si="132"/>
        <v>1381</v>
      </c>
      <c r="B1383" s="1" t="s">
        <v>172</v>
      </c>
      <c r="C1383" s="1">
        <v>106287</v>
      </c>
      <c r="D1383" s="1">
        <v>106287</v>
      </c>
      <c r="E1383" s="1" t="s">
        <v>946</v>
      </c>
      <c r="F1383" s="34" t="s">
        <v>1726</v>
      </c>
      <c r="G1383" s="34" t="s">
        <v>162</v>
      </c>
      <c r="H1383" s="30">
        <v>45282</v>
      </c>
      <c r="I1383" s="30" t="s">
        <v>39</v>
      </c>
      <c r="J1383" s="30" t="s">
        <v>39</v>
      </c>
      <c r="K1383" s="42">
        <f t="shared" ca="1" si="133"/>
        <v>20</v>
      </c>
      <c r="L1383" s="44" t="str">
        <f t="shared" si="134"/>
        <v>Billable</v>
      </c>
      <c r="M1383" s="34" t="s">
        <v>1007</v>
      </c>
      <c r="N1383" s="1" t="s">
        <v>41</v>
      </c>
      <c r="O1383" s="1" t="s">
        <v>42</v>
      </c>
      <c r="P1383" s="1"/>
      <c r="Q1383" s="1"/>
      <c r="R1383" s="1" t="s">
        <v>43</v>
      </c>
      <c r="S1383" s="33" t="s">
        <v>144</v>
      </c>
      <c r="T1383" s="47" t="s">
        <v>25</v>
      </c>
      <c r="U1383" s="47" t="s">
        <v>25</v>
      </c>
      <c r="V1383" s="47" t="s">
        <v>25</v>
      </c>
      <c r="W1383" s="47" t="s">
        <v>25</v>
      </c>
      <c r="X1383" s="47" t="s">
        <v>25</v>
      </c>
      <c r="Y1383" s="47" t="s">
        <v>25</v>
      </c>
      <c r="Z1383" s="47" t="s">
        <v>25</v>
      </c>
      <c r="AA1383" s="47" t="s">
        <v>25</v>
      </c>
      <c r="AB1383" s="47" t="s">
        <v>25</v>
      </c>
      <c r="AC1383" s="47" t="s">
        <v>25</v>
      </c>
      <c r="AD1383" s="47" t="s">
        <v>25</v>
      </c>
      <c r="AE1383" s="47" t="s">
        <v>25</v>
      </c>
      <c r="AF1383" s="47" t="s">
        <v>25</v>
      </c>
      <c r="AG1383" s="47" t="s">
        <v>25</v>
      </c>
      <c r="AH1383" s="47" t="s">
        <v>25</v>
      </c>
      <c r="AI1383" s="47" t="s">
        <v>25</v>
      </c>
      <c r="AJ1383" s="47" t="s">
        <v>25</v>
      </c>
      <c r="AK1383" s="47" t="s">
        <v>25</v>
      </c>
      <c r="AL1383" s="47" t="s">
        <v>25</v>
      </c>
      <c r="AM1383" s="47" t="s">
        <v>25</v>
      </c>
      <c r="AN1383" s="47" t="s">
        <v>25</v>
      </c>
      <c r="AO1383" s="47" t="s">
        <v>965</v>
      </c>
      <c r="AP1383" s="47" t="s">
        <v>20</v>
      </c>
      <c r="AQ1383" s="47" t="s">
        <v>20</v>
      </c>
      <c r="AR1383" s="47" t="s">
        <v>20</v>
      </c>
      <c r="AS1383" s="47" t="s">
        <v>965</v>
      </c>
      <c r="AT1383" s="47" t="s">
        <v>965</v>
      </c>
      <c r="AU1383" s="47" t="s">
        <v>965</v>
      </c>
      <c r="AV1383" s="47" t="s">
        <v>965</v>
      </c>
      <c r="AW1383" s="47" t="s">
        <v>20</v>
      </c>
      <c r="AX1383" s="47" t="s">
        <v>20</v>
      </c>
      <c r="AY1383" s="42">
        <f>COUNTIFS($T1383:$AX1383,"P")</f>
        <v>5</v>
      </c>
      <c r="AZ1383" s="42">
        <f>COUNTIFS($T1383:$AX1383,"HD")/2</f>
        <v>0</v>
      </c>
      <c r="BA1383" s="42">
        <f>COUNTIFS($T1383:$AX1383,"DO")</f>
        <v>5</v>
      </c>
      <c r="BB1383" s="1">
        <f>COUNTIFS($T1383:$AX1383,"UPL")</f>
        <v>0</v>
      </c>
      <c r="BC1383" s="42">
        <f>COUNTIFS($T1383:$AX1383,"LWP")</f>
        <v>0</v>
      </c>
      <c r="BD1383" s="42">
        <f>SUM(COUNTIFS($T1383:$AX1383,{"PAT","MAT"}))</f>
        <v>0</v>
      </c>
      <c r="BE1383" s="42">
        <f>COUNTIFS($T1383:$AX1383,"HO")</f>
        <v>0</v>
      </c>
      <c r="BF1383" s="42">
        <f>COUNTIFS($T1383:$AX1383,"NA")</f>
        <v>21</v>
      </c>
      <c r="BG1383" s="42">
        <f>COUNTIFS($T1383:$AX1383,"PL")</f>
        <v>0</v>
      </c>
      <c r="BH1383" s="42">
        <f>COUNTIFS($T1383:$AX1383,"CL")</f>
        <v>0</v>
      </c>
      <c r="BI1383" s="42">
        <f>COUNTIFS($T1383:$AX1383,"BL")</f>
        <v>0</v>
      </c>
      <c r="BJ1383" s="42">
        <f>COUNTIFS($T1383:$AX1383,"CO")</f>
        <v>0</v>
      </c>
      <c r="BK1383" s="42">
        <f t="shared" si="129"/>
        <v>0</v>
      </c>
      <c r="BL1383" s="42">
        <f t="shared" si="130"/>
        <v>0</v>
      </c>
      <c r="BM1383" s="42">
        <f t="shared" si="131"/>
        <v>0</v>
      </c>
      <c r="BN1383" s="42">
        <f>SUM(AY1383:BJ1383)+SUM(COUNTIFS(Q1383:AX1383,{"TERM","RESIGNED"}))</f>
        <v>31</v>
      </c>
      <c r="BO1383" s="1" t="s">
        <v>45</v>
      </c>
      <c r="BP1383" s="42" t="s">
        <v>1023</v>
      </c>
      <c r="BQ1383" s="34"/>
    </row>
    <row r="1384" spans="1:69" x14ac:dyDescent="0.25">
      <c r="A1384" s="32">
        <f t="shared" si="132"/>
        <v>1382</v>
      </c>
      <c r="B1384" s="1" t="s">
        <v>172</v>
      </c>
      <c r="C1384" s="1">
        <v>106288</v>
      </c>
      <c r="D1384" s="1">
        <v>106288</v>
      </c>
      <c r="E1384" s="1" t="s">
        <v>945</v>
      </c>
      <c r="F1384" s="34" t="s">
        <v>1739</v>
      </c>
      <c r="G1384" s="34" t="s">
        <v>186</v>
      </c>
      <c r="H1384" s="30">
        <v>45282</v>
      </c>
      <c r="I1384" s="30" t="s">
        <v>39</v>
      </c>
      <c r="J1384" s="30" t="s">
        <v>39</v>
      </c>
      <c r="K1384" s="42">
        <f t="shared" ca="1" si="133"/>
        <v>20</v>
      </c>
      <c r="L1384" s="44" t="str">
        <f t="shared" si="134"/>
        <v>Billable</v>
      </c>
      <c r="M1384" s="34" t="s">
        <v>1007</v>
      </c>
      <c r="N1384" s="1" t="s">
        <v>41</v>
      </c>
      <c r="O1384" s="1" t="s">
        <v>42</v>
      </c>
      <c r="P1384" s="1"/>
      <c r="Q1384" s="1"/>
      <c r="R1384" s="1" t="s">
        <v>43</v>
      </c>
      <c r="S1384" s="33" t="s">
        <v>310</v>
      </c>
      <c r="T1384" s="47" t="s">
        <v>25</v>
      </c>
      <c r="U1384" s="47" t="s">
        <v>25</v>
      </c>
      <c r="V1384" s="47" t="s">
        <v>25</v>
      </c>
      <c r="W1384" s="47" t="s">
        <v>25</v>
      </c>
      <c r="X1384" s="47" t="s">
        <v>25</v>
      </c>
      <c r="Y1384" s="47" t="s">
        <v>25</v>
      </c>
      <c r="Z1384" s="47" t="s">
        <v>25</v>
      </c>
      <c r="AA1384" s="47" t="s">
        <v>25</v>
      </c>
      <c r="AB1384" s="47" t="s">
        <v>25</v>
      </c>
      <c r="AC1384" s="47" t="s">
        <v>25</v>
      </c>
      <c r="AD1384" s="47" t="s">
        <v>25</v>
      </c>
      <c r="AE1384" s="47" t="s">
        <v>25</v>
      </c>
      <c r="AF1384" s="47" t="s">
        <v>25</v>
      </c>
      <c r="AG1384" s="47" t="s">
        <v>25</v>
      </c>
      <c r="AH1384" s="47" t="s">
        <v>25</v>
      </c>
      <c r="AI1384" s="47" t="s">
        <v>25</v>
      </c>
      <c r="AJ1384" s="47" t="s">
        <v>25</v>
      </c>
      <c r="AK1384" s="47" t="s">
        <v>25</v>
      </c>
      <c r="AL1384" s="47" t="s">
        <v>25</v>
      </c>
      <c r="AM1384" s="47" t="s">
        <v>25</v>
      </c>
      <c r="AN1384" s="47" t="s">
        <v>25</v>
      </c>
      <c r="AO1384" s="47" t="s">
        <v>965</v>
      </c>
      <c r="AP1384" s="47" t="s">
        <v>20</v>
      </c>
      <c r="AQ1384" s="47" t="s">
        <v>20</v>
      </c>
      <c r="AR1384" s="47" t="s">
        <v>20</v>
      </c>
      <c r="AS1384" s="47" t="s">
        <v>965</v>
      </c>
      <c r="AT1384" s="47" t="s">
        <v>965</v>
      </c>
      <c r="AU1384" s="47" t="s">
        <v>965</v>
      </c>
      <c r="AV1384" s="47" t="s">
        <v>965</v>
      </c>
      <c r="AW1384" s="47" t="s">
        <v>20</v>
      </c>
      <c r="AX1384" s="47" t="s">
        <v>20</v>
      </c>
      <c r="AY1384" s="42">
        <f>COUNTIFS($T1384:$AX1384,"P")</f>
        <v>5</v>
      </c>
      <c r="AZ1384" s="42">
        <f>COUNTIFS($T1384:$AX1384,"HD")/2</f>
        <v>0</v>
      </c>
      <c r="BA1384" s="42">
        <f>COUNTIFS($T1384:$AX1384,"DO")</f>
        <v>5</v>
      </c>
      <c r="BB1384" s="1">
        <f>COUNTIFS($T1384:$AX1384,"UPL")</f>
        <v>0</v>
      </c>
      <c r="BC1384" s="42">
        <f>COUNTIFS($T1384:$AX1384,"LWP")</f>
        <v>0</v>
      </c>
      <c r="BD1384" s="42">
        <f>SUM(COUNTIFS($T1384:$AX1384,{"PAT","MAT"}))</f>
        <v>0</v>
      </c>
      <c r="BE1384" s="42">
        <f>COUNTIFS($T1384:$AX1384,"HO")</f>
        <v>0</v>
      </c>
      <c r="BF1384" s="42">
        <f>COUNTIFS($T1384:$AX1384,"NA")</f>
        <v>21</v>
      </c>
      <c r="BG1384" s="42">
        <f>COUNTIFS($T1384:$AX1384,"PL")</f>
        <v>0</v>
      </c>
      <c r="BH1384" s="42">
        <f>COUNTIFS($T1384:$AX1384,"CL")</f>
        <v>0</v>
      </c>
      <c r="BI1384" s="42">
        <f>COUNTIFS($T1384:$AX1384,"BL")</f>
        <v>0</v>
      </c>
      <c r="BJ1384" s="42">
        <f>COUNTIFS($T1384:$AX1384,"CO")</f>
        <v>0</v>
      </c>
      <c r="BK1384" s="42">
        <f t="shared" si="129"/>
        <v>0</v>
      </c>
      <c r="BL1384" s="42">
        <f t="shared" si="130"/>
        <v>0</v>
      </c>
      <c r="BM1384" s="42">
        <f t="shared" si="131"/>
        <v>0</v>
      </c>
      <c r="BN1384" s="42">
        <f>SUM(AY1384:BJ1384)+SUM(COUNTIFS(Q1384:AX1384,{"TERM","RESIGNED"}))</f>
        <v>31</v>
      </c>
      <c r="BO1384" s="1" t="s">
        <v>45</v>
      </c>
      <c r="BP1384" s="42" t="s">
        <v>1023</v>
      </c>
      <c r="BQ1384" s="34"/>
    </row>
    <row r="1385" spans="1:69" x14ac:dyDescent="0.25">
      <c r="A1385" s="32">
        <f t="shared" si="132"/>
        <v>1383</v>
      </c>
      <c r="B1385" s="1" t="s">
        <v>172</v>
      </c>
      <c r="C1385" s="1">
        <v>106289</v>
      </c>
      <c r="D1385" s="1">
        <v>106289</v>
      </c>
      <c r="E1385" s="1" t="s">
        <v>945</v>
      </c>
      <c r="F1385" s="34" t="s">
        <v>1727</v>
      </c>
      <c r="G1385" s="34" t="s">
        <v>186</v>
      </c>
      <c r="H1385" s="30">
        <v>45282</v>
      </c>
      <c r="I1385" s="30" t="s">
        <v>39</v>
      </c>
      <c r="J1385" s="30" t="s">
        <v>39</v>
      </c>
      <c r="K1385" s="42">
        <f t="shared" ca="1" si="133"/>
        <v>20</v>
      </c>
      <c r="L1385" s="44" t="str">
        <f t="shared" si="134"/>
        <v>Billable</v>
      </c>
      <c r="M1385" s="34" t="s">
        <v>1007</v>
      </c>
      <c r="N1385" s="1" t="s">
        <v>41</v>
      </c>
      <c r="O1385" s="1" t="s">
        <v>42</v>
      </c>
      <c r="P1385" s="1"/>
      <c r="Q1385" s="1"/>
      <c r="R1385" s="1" t="s">
        <v>43</v>
      </c>
      <c r="S1385" s="33" t="s">
        <v>310</v>
      </c>
      <c r="T1385" s="47" t="s">
        <v>25</v>
      </c>
      <c r="U1385" s="47" t="s">
        <v>25</v>
      </c>
      <c r="V1385" s="47" t="s">
        <v>25</v>
      </c>
      <c r="W1385" s="47" t="s">
        <v>25</v>
      </c>
      <c r="X1385" s="47" t="s">
        <v>25</v>
      </c>
      <c r="Y1385" s="47" t="s">
        <v>25</v>
      </c>
      <c r="Z1385" s="47" t="s">
        <v>25</v>
      </c>
      <c r="AA1385" s="47" t="s">
        <v>25</v>
      </c>
      <c r="AB1385" s="47" t="s">
        <v>25</v>
      </c>
      <c r="AC1385" s="47" t="s">
        <v>25</v>
      </c>
      <c r="AD1385" s="47" t="s">
        <v>25</v>
      </c>
      <c r="AE1385" s="47" t="s">
        <v>25</v>
      </c>
      <c r="AF1385" s="47" t="s">
        <v>25</v>
      </c>
      <c r="AG1385" s="47" t="s">
        <v>25</v>
      </c>
      <c r="AH1385" s="47" t="s">
        <v>25</v>
      </c>
      <c r="AI1385" s="47" t="s">
        <v>25</v>
      </c>
      <c r="AJ1385" s="47" t="s">
        <v>25</v>
      </c>
      <c r="AK1385" s="47" t="s">
        <v>25</v>
      </c>
      <c r="AL1385" s="47" t="s">
        <v>25</v>
      </c>
      <c r="AM1385" s="47" t="s">
        <v>25</v>
      </c>
      <c r="AN1385" s="47" t="s">
        <v>25</v>
      </c>
      <c r="AO1385" s="47" t="s">
        <v>965</v>
      </c>
      <c r="AP1385" s="47" t="s">
        <v>20</v>
      </c>
      <c r="AQ1385" s="47" t="s">
        <v>20</v>
      </c>
      <c r="AR1385" s="47" t="s">
        <v>20</v>
      </c>
      <c r="AS1385" s="47" t="s">
        <v>22</v>
      </c>
      <c r="AT1385" s="47" t="s">
        <v>21</v>
      </c>
      <c r="AU1385" s="47" t="s">
        <v>21</v>
      </c>
      <c r="AV1385" s="47" t="s">
        <v>21</v>
      </c>
      <c r="AW1385" s="47" t="s">
        <v>20</v>
      </c>
      <c r="AX1385" s="47" t="s">
        <v>20</v>
      </c>
      <c r="AY1385" s="42">
        <f>COUNTIFS($T1385:$AX1385,"P")</f>
        <v>1</v>
      </c>
      <c r="AZ1385" s="42">
        <f>COUNTIFS($T1385:$AX1385,"HD")/2</f>
        <v>0</v>
      </c>
      <c r="BA1385" s="42">
        <f>COUNTIFS($T1385:$AX1385,"DO")</f>
        <v>5</v>
      </c>
      <c r="BB1385" s="1">
        <f>COUNTIFS($T1385:$AX1385,"UPL")</f>
        <v>3</v>
      </c>
      <c r="BC1385" s="42">
        <f>COUNTIFS($T1385:$AX1385,"LWP")</f>
        <v>1</v>
      </c>
      <c r="BD1385" s="42">
        <f>SUM(COUNTIFS($T1385:$AX1385,{"PAT","MAT"}))</f>
        <v>0</v>
      </c>
      <c r="BE1385" s="42">
        <f>COUNTIFS($T1385:$AX1385,"HO")</f>
        <v>0</v>
      </c>
      <c r="BF1385" s="42">
        <f>COUNTIFS($T1385:$AX1385,"NA")</f>
        <v>21</v>
      </c>
      <c r="BG1385" s="42">
        <f>COUNTIFS($T1385:$AX1385,"PL")</f>
        <v>0</v>
      </c>
      <c r="BH1385" s="42">
        <f>COUNTIFS($T1385:$AX1385,"CL")</f>
        <v>0</v>
      </c>
      <c r="BI1385" s="42">
        <f>COUNTIFS($T1385:$AX1385,"BL")</f>
        <v>0</v>
      </c>
      <c r="BJ1385" s="42">
        <f>COUNTIFS($T1385:$AX1385,"CO")</f>
        <v>0</v>
      </c>
      <c r="BK1385" s="42">
        <f t="shared" si="129"/>
        <v>0</v>
      </c>
      <c r="BL1385" s="42">
        <f t="shared" si="130"/>
        <v>0</v>
      </c>
      <c r="BM1385" s="42">
        <f t="shared" si="131"/>
        <v>0</v>
      </c>
      <c r="BN1385" s="42">
        <f>SUM(AY1385:BJ1385)+SUM(COUNTIFS(Q1385:AX1385,{"TERM","RESIGNED"}))</f>
        <v>31</v>
      </c>
      <c r="BO1385" s="1" t="s">
        <v>45</v>
      </c>
      <c r="BP1385" s="42" t="s">
        <v>1023</v>
      </c>
      <c r="BQ1385" s="34"/>
    </row>
    <row r="1386" spans="1:69" x14ac:dyDescent="0.25">
      <c r="A1386" s="32">
        <f t="shared" si="132"/>
        <v>1384</v>
      </c>
      <c r="B1386" s="1" t="s">
        <v>172</v>
      </c>
      <c r="C1386" s="1">
        <v>106290</v>
      </c>
      <c r="D1386" s="1">
        <v>106290</v>
      </c>
      <c r="E1386" s="1" t="s">
        <v>946</v>
      </c>
      <c r="F1386" s="34" t="s">
        <v>1728</v>
      </c>
      <c r="G1386" s="34" t="s">
        <v>186</v>
      </c>
      <c r="H1386" s="30">
        <v>45282</v>
      </c>
      <c r="I1386" s="30" t="s">
        <v>39</v>
      </c>
      <c r="J1386" s="30" t="s">
        <v>39</v>
      </c>
      <c r="K1386" s="42">
        <f t="shared" ca="1" si="133"/>
        <v>20</v>
      </c>
      <c r="L1386" s="44" t="str">
        <f t="shared" si="134"/>
        <v>Billable</v>
      </c>
      <c r="M1386" s="34" t="s">
        <v>1007</v>
      </c>
      <c r="N1386" s="1" t="s">
        <v>41</v>
      </c>
      <c r="O1386" s="1" t="s">
        <v>42</v>
      </c>
      <c r="P1386" s="1"/>
      <c r="Q1386" s="1"/>
      <c r="R1386" s="1" t="s">
        <v>43</v>
      </c>
      <c r="S1386" s="33" t="s">
        <v>310</v>
      </c>
      <c r="T1386" s="47" t="s">
        <v>25</v>
      </c>
      <c r="U1386" s="47" t="s">
        <v>25</v>
      </c>
      <c r="V1386" s="47" t="s">
        <v>25</v>
      </c>
      <c r="W1386" s="47" t="s">
        <v>25</v>
      </c>
      <c r="X1386" s="47" t="s">
        <v>25</v>
      </c>
      <c r="Y1386" s="47" t="s">
        <v>25</v>
      </c>
      <c r="Z1386" s="47" t="s">
        <v>25</v>
      </c>
      <c r="AA1386" s="47" t="s">
        <v>25</v>
      </c>
      <c r="AB1386" s="47" t="s">
        <v>25</v>
      </c>
      <c r="AC1386" s="47" t="s">
        <v>25</v>
      </c>
      <c r="AD1386" s="47" t="s">
        <v>25</v>
      </c>
      <c r="AE1386" s="47" t="s">
        <v>25</v>
      </c>
      <c r="AF1386" s="47" t="s">
        <v>25</v>
      </c>
      <c r="AG1386" s="47" t="s">
        <v>25</v>
      </c>
      <c r="AH1386" s="47" t="s">
        <v>25</v>
      </c>
      <c r="AI1386" s="47" t="s">
        <v>25</v>
      </c>
      <c r="AJ1386" s="47" t="s">
        <v>25</v>
      </c>
      <c r="AK1386" s="47" t="s">
        <v>25</v>
      </c>
      <c r="AL1386" s="47" t="s">
        <v>25</v>
      </c>
      <c r="AM1386" s="47" t="s">
        <v>25</v>
      </c>
      <c r="AN1386" s="47" t="s">
        <v>25</v>
      </c>
      <c r="AO1386" s="47" t="s">
        <v>965</v>
      </c>
      <c r="AP1386" s="47" t="s">
        <v>20</v>
      </c>
      <c r="AQ1386" s="47" t="s">
        <v>20</v>
      </c>
      <c r="AR1386" s="47" t="s">
        <v>20</v>
      </c>
      <c r="AS1386" s="47" t="s">
        <v>965</v>
      </c>
      <c r="AT1386" s="47" t="s">
        <v>965</v>
      </c>
      <c r="AU1386" s="47" t="s">
        <v>965</v>
      </c>
      <c r="AV1386" s="47" t="s">
        <v>965</v>
      </c>
      <c r="AW1386" s="47" t="s">
        <v>20</v>
      </c>
      <c r="AX1386" s="47" t="s">
        <v>20</v>
      </c>
      <c r="AY1386" s="42">
        <f>COUNTIFS($T1386:$AX1386,"P")</f>
        <v>5</v>
      </c>
      <c r="AZ1386" s="42">
        <f>COUNTIFS($T1386:$AX1386,"HD")/2</f>
        <v>0</v>
      </c>
      <c r="BA1386" s="42">
        <f>COUNTIFS($T1386:$AX1386,"DO")</f>
        <v>5</v>
      </c>
      <c r="BB1386" s="1">
        <f>COUNTIFS($T1386:$AX1386,"UPL")</f>
        <v>0</v>
      </c>
      <c r="BC1386" s="42">
        <f>COUNTIFS($T1386:$AX1386,"LWP")</f>
        <v>0</v>
      </c>
      <c r="BD1386" s="42">
        <f>SUM(COUNTIFS($T1386:$AX1386,{"PAT","MAT"}))</f>
        <v>0</v>
      </c>
      <c r="BE1386" s="42">
        <f>COUNTIFS($T1386:$AX1386,"HO")</f>
        <v>0</v>
      </c>
      <c r="BF1386" s="42">
        <f>COUNTIFS($T1386:$AX1386,"NA")</f>
        <v>21</v>
      </c>
      <c r="BG1386" s="42">
        <f>COUNTIFS($T1386:$AX1386,"PL")</f>
        <v>0</v>
      </c>
      <c r="BH1386" s="42">
        <f>COUNTIFS($T1386:$AX1386,"CL")</f>
        <v>0</v>
      </c>
      <c r="BI1386" s="42">
        <f>COUNTIFS($T1386:$AX1386,"BL")</f>
        <v>0</v>
      </c>
      <c r="BJ1386" s="42">
        <f>COUNTIFS($T1386:$AX1386,"CO")</f>
        <v>0</v>
      </c>
      <c r="BK1386" s="42">
        <f t="shared" si="129"/>
        <v>0</v>
      </c>
      <c r="BL1386" s="42">
        <f t="shared" si="130"/>
        <v>0</v>
      </c>
      <c r="BM1386" s="42">
        <f t="shared" si="131"/>
        <v>0</v>
      </c>
      <c r="BN1386" s="42">
        <f>SUM(AY1386:BJ1386)+SUM(COUNTIFS(Q1386:AX1386,{"TERM","RESIGNED"}))</f>
        <v>31</v>
      </c>
      <c r="BO1386" s="1" t="s">
        <v>45</v>
      </c>
      <c r="BP1386" s="42" t="s">
        <v>1023</v>
      </c>
      <c r="BQ1386" s="34"/>
    </row>
    <row r="1387" spans="1:69" x14ac:dyDescent="0.25">
      <c r="A1387" s="32">
        <f t="shared" si="132"/>
        <v>1385</v>
      </c>
      <c r="B1387" s="1" t="s">
        <v>172</v>
      </c>
      <c r="C1387" s="1">
        <v>106291</v>
      </c>
      <c r="D1387" s="1">
        <v>106291</v>
      </c>
      <c r="E1387" s="1" t="s">
        <v>946</v>
      </c>
      <c r="F1387" s="34" t="s">
        <v>1729</v>
      </c>
      <c r="G1387" s="34" t="s">
        <v>190</v>
      </c>
      <c r="H1387" s="30">
        <v>45282</v>
      </c>
      <c r="I1387" s="30" t="s">
        <v>39</v>
      </c>
      <c r="J1387" s="30" t="s">
        <v>39</v>
      </c>
      <c r="K1387" s="42">
        <f t="shared" ca="1" si="133"/>
        <v>20</v>
      </c>
      <c r="L1387" s="44" t="str">
        <f t="shared" si="134"/>
        <v>Billable</v>
      </c>
      <c r="M1387" s="34" t="s">
        <v>1007</v>
      </c>
      <c r="N1387" s="1" t="s">
        <v>41</v>
      </c>
      <c r="O1387" s="1" t="s">
        <v>42</v>
      </c>
      <c r="P1387" s="1"/>
      <c r="Q1387" s="1"/>
      <c r="R1387" s="1" t="s">
        <v>43</v>
      </c>
      <c r="S1387" s="33" t="s">
        <v>310</v>
      </c>
      <c r="T1387" s="47" t="s">
        <v>25</v>
      </c>
      <c r="U1387" s="47" t="s">
        <v>25</v>
      </c>
      <c r="V1387" s="47" t="s">
        <v>25</v>
      </c>
      <c r="W1387" s="47" t="s">
        <v>25</v>
      </c>
      <c r="X1387" s="47" t="s">
        <v>25</v>
      </c>
      <c r="Y1387" s="47" t="s">
        <v>25</v>
      </c>
      <c r="Z1387" s="47" t="s">
        <v>25</v>
      </c>
      <c r="AA1387" s="47" t="s">
        <v>25</v>
      </c>
      <c r="AB1387" s="47" t="s">
        <v>25</v>
      </c>
      <c r="AC1387" s="47" t="s">
        <v>25</v>
      </c>
      <c r="AD1387" s="47" t="s">
        <v>25</v>
      </c>
      <c r="AE1387" s="47" t="s">
        <v>25</v>
      </c>
      <c r="AF1387" s="47" t="s">
        <v>25</v>
      </c>
      <c r="AG1387" s="47" t="s">
        <v>25</v>
      </c>
      <c r="AH1387" s="47" t="s">
        <v>25</v>
      </c>
      <c r="AI1387" s="47" t="s">
        <v>25</v>
      </c>
      <c r="AJ1387" s="47" t="s">
        <v>25</v>
      </c>
      <c r="AK1387" s="47" t="s">
        <v>25</v>
      </c>
      <c r="AL1387" s="47" t="s">
        <v>25</v>
      </c>
      <c r="AM1387" s="47" t="s">
        <v>25</v>
      </c>
      <c r="AN1387" s="47" t="s">
        <v>25</v>
      </c>
      <c r="AO1387" s="47" t="s">
        <v>965</v>
      </c>
      <c r="AP1387" s="47" t="s">
        <v>20</v>
      </c>
      <c r="AQ1387" s="47" t="s">
        <v>20</v>
      </c>
      <c r="AR1387" s="47" t="s">
        <v>20</v>
      </c>
      <c r="AS1387" s="47" t="s">
        <v>965</v>
      </c>
      <c r="AT1387" s="47" t="s">
        <v>965</v>
      </c>
      <c r="AU1387" s="47" t="s">
        <v>965</v>
      </c>
      <c r="AV1387" s="47" t="s">
        <v>965</v>
      </c>
      <c r="AW1387" s="47" t="s">
        <v>20</v>
      </c>
      <c r="AX1387" s="47" t="s">
        <v>20</v>
      </c>
      <c r="AY1387" s="42">
        <f>COUNTIFS($T1387:$AX1387,"P")</f>
        <v>5</v>
      </c>
      <c r="AZ1387" s="42">
        <f>COUNTIFS($T1387:$AX1387,"HD")/2</f>
        <v>0</v>
      </c>
      <c r="BA1387" s="42">
        <f>COUNTIFS($T1387:$AX1387,"DO")</f>
        <v>5</v>
      </c>
      <c r="BB1387" s="1">
        <f>COUNTIFS($T1387:$AX1387,"UPL")</f>
        <v>0</v>
      </c>
      <c r="BC1387" s="42">
        <f>COUNTIFS($T1387:$AX1387,"LWP")</f>
        <v>0</v>
      </c>
      <c r="BD1387" s="42">
        <f>SUM(COUNTIFS($T1387:$AX1387,{"PAT","MAT"}))</f>
        <v>0</v>
      </c>
      <c r="BE1387" s="42">
        <f>COUNTIFS($T1387:$AX1387,"HO")</f>
        <v>0</v>
      </c>
      <c r="BF1387" s="42">
        <f>COUNTIFS($T1387:$AX1387,"NA")</f>
        <v>21</v>
      </c>
      <c r="BG1387" s="42">
        <f>COUNTIFS($T1387:$AX1387,"PL")</f>
        <v>0</v>
      </c>
      <c r="BH1387" s="42">
        <f>COUNTIFS($T1387:$AX1387,"CL")</f>
        <v>0</v>
      </c>
      <c r="BI1387" s="42">
        <f>COUNTIFS($T1387:$AX1387,"BL")</f>
        <v>0</v>
      </c>
      <c r="BJ1387" s="42">
        <f>COUNTIFS($T1387:$AX1387,"CO")</f>
        <v>0</v>
      </c>
      <c r="BK1387" s="42">
        <f t="shared" si="129"/>
        <v>0</v>
      </c>
      <c r="BL1387" s="42">
        <f t="shared" si="130"/>
        <v>0</v>
      </c>
      <c r="BM1387" s="42">
        <f t="shared" si="131"/>
        <v>0</v>
      </c>
      <c r="BN1387" s="42">
        <f>SUM(AY1387:BJ1387)+SUM(COUNTIFS(Q1387:AX1387,{"TERM","RESIGNED"}))</f>
        <v>31</v>
      </c>
      <c r="BO1387" s="1" t="s">
        <v>45</v>
      </c>
      <c r="BP1387" s="42" t="s">
        <v>1023</v>
      </c>
      <c r="BQ1387" s="34"/>
    </row>
    <row r="1388" spans="1:69" x14ac:dyDescent="0.25">
      <c r="A1388" s="32">
        <f t="shared" si="132"/>
        <v>1386</v>
      </c>
      <c r="B1388" s="1" t="s">
        <v>172</v>
      </c>
      <c r="C1388" s="1">
        <v>106292</v>
      </c>
      <c r="D1388" s="1">
        <v>106292</v>
      </c>
      <c r="E1388" s="1" t="s">
        <v>946</v>
      </c>
      <c r="F1388" s="34" t="s">
        <v>1730</v>
      </c>
      <c r="G1388" s="34" t="s">
        <v>190</v>
      </c>
      <c r="H1388" s="30">
        <v>45282</v>
      </c>
      <c r="I1388" s="30" t="s">
        <v>39</v>
      </c>
      <c r="J1388" s="30" t="s">
        <v>39</v>
      </c>
      <c r="K1388" s="42">
        <f t="shared" ca="1" si="133"/>
        <v>20</v>
      </c>
      <c r="L1388" s="44" t="str">
        <f t="shared" si="134"/>
        <v>Billable</v>
      </c>
      <c r="M1388" s="34" t="s">
        <v>1007</v>
      </c>
      <c r="N1388" s="1" t="s">
        <v>41</v>
      </c>
      <c r="O1388" s="1" t="s">
        <v>42</v>
      </c>
      <c r="P1388" s="1"/>
      <c r="Q1388" s="1"/>
      <c r="R1388" s="1" t="s">
        <v>43</v>
      </c>
      <c r="S1388" s="33" t="s">
        <v>310</v>
      </c>
      <c r="T1388" s="47" t="s">
        <v>25</v>
      </c>
      <c r="U1388" s="47" t="s">
        <v>25</v>
      </c>
      <c r="V1388" s="47" t="s">
        <v>25</v>
      </c>
      <c r="W1388" s="47" t="s">
        <v>25</v>
      </c>
      <c r="X1388" s="47" t="s">
        <v>25</v>
      </c>
      <c r="Y1388" s="47" t="s">
        <v>25</v>
      </c>
      <c r="Z1388" s="47" t="s">
        <v>25</v>
      </c>
      <c r="AA1388" s="47" t="s">
        <v>25</v>
      </c>
      <c r="AB1388" s="47" t="s">
        <v>25</v>
      </c>
      <c r="AC1388" s="47" t="s">
        <v>25</v>
      </c>
      <c r="AD1388" s="47" t="s">
        <v>25</v>
      </c>
      <c r="AE1388" s="47" t="s">
        <v>25</v>
      </c>
      <c r="AF1388" s="47" t="s">
        <v>25</v>
      </c>
      <c r="AG1388" s="47" t="s">
        <v>25</v>
      </c>
      <c r="AH1388" s="47" t="s">
        <v>25</v>
      </c>
      <c r="AI1388" s="47" t="s">
        <v>25</v>
      </c>
      <c r="AJ1388" s="47" t="s">
        <v>25</v>
      </c>
      <c r="AK1388" s="47" t="s">
        <v>25</v>
      </c>
      <c r="AL1388" s="47" t="s">
        <v>25</v>
      </c>
      <c r="AM1388" s="47" t="s">
        <v>25</v>
      </c>
      <c r="AN1388" s="47" t="s">
        <v>25</v>
      </c>
      <c r="AO1388" s="47" t="s">
        <v>965</v>
      </c>
      <c r="AP1388" s="47" t="s">
        <v>20</v>
      </c>
      <c r="AQ1388" s="47" t="s">
        <v>20</v>
      </c>
      <c r="AR1388" s="47" t="s">
        <v>20</v>
      </c>
      <c r="AS1388" s="47" t="s">
        <v>22</v>
      </c>
      <c r="AT1388" s="47" t="s">
        <v>965</v>
      </c>
      <c r="AU1388" s="47" t="s">
        <v>965</v>
      </c>
      <c r="AV1388" s="47" t="s">
        <v>21</v>
      </c>
      <c r="AW1388" s="47" t="s">
        <v>20</v>
      </c>
      <c r="AX1388" s="47" t="s">
        <v>20</v>
      </c>
      <c r="AY1388" s="42">
        <f>COUNTIFS($T1388:$AX1388,"P")</f>
        <v>3</v>
      </c>
      <c r="AZ1388" s="42">
        <f>COUNTIFS($T1388:$AX1388,"HD")/2</f>
        <v>0</v>
      </c>
      <c r="BA1388" s="42">
        <f>COUNTIFS($T1388:$AX1388,"DO")</f>
        <v>5</v>
      </c>
      <c r="BB1388" s="1">
        <f>COUNTIFS($T1388:$AX1388,"UPL")</f>
        <v>1</v>
      </c>
      <c r="BC1388" s="42">
        <f>COUNTIFS($T1388:$AX1388,"LWP")</f>
        <v>1</v>
      </c>
      <c r="BD1388" s="42">
        <f>SUM(COUNTIFS($T1388:$AX1388,{"PAT","MAT"}))</f>
        <v>0</v>
      </c>
      <c r="BE1388" s="42">
        <f>COUNTIFS($T1388:$AX1388,"HO")</f>
        <v>0</v>
      </c>
      <c r="BF1388" s="42">
        <f>COUNTIFS($T1388:$AX1388,"NA")</f>
        <v>21</v>
      </c>
      <c r="BG1388" s="42">
        <f>COUNTIFS($T1388:$AX1388,"PL")</f>
        <v>0</v>
      </c>
      <c r="BH1388" s="42">
        <f>COUNTIFS($T1388:$AX1388,"CL")</f>
        <v>0</v>
      </c>
      <c r="BI1388" s="42">
        <f>COUNTIFS($T1388:$AX1388,"BL")</f>
        <v>0</v>
      </c>
      <c r="BJ1388" s="42">
        <f>COUNTIFS($T1388:$AX1388,"CO")</f>
        <v>0</v>
      </c>
      <c r="BK1388" s="42">
        <f t="shared" si="129"/>
        <v>0</v>
      </c>
      <c r="BL1388" s="42">
        <f t="shared" si="130"/>
        <v>0</v>
      </c>
      <c r="BM1388" s="42">
        <f t="shared" si="131"/>
        <v>0</v>
      </c>
      <c r="BN1388" s="42">
        <f>SUM(AY1388:BJ1388)+SUM(COUNTIFS(Q1388:AX1388,{"TERM","RESIGNED"}))</f>
        <v>31</v>
      </c>
      <c r="BO1388" s="1" t="s">
        <v>45</v>
      </c>
      <c r="BP1388" s="42" t="s">
        <v>1023</v>
      </c>
      <c r="BQ1388" s="34"/>
    </row>
    <row r="1389" spans="1:69" x14ac:dyDescent="0.25">
      <c r="A1389" s="32">
        <f t="shared" si="132"/>
        <v>1387</v>
      </c>
      <c r="B1389" s="1" t="s">
        <v>172</v>
      </c>
      <c r="C1389" s="1">
        <v>106293</v>
      </c>
      <c r="D1389" s="1">
        <v>106293</v>
      </c>
      <c r="E1389" s="1" t="s">
        <v>946</v>
      </c>
      <c r="F1389" s="34" t="s">
        <v>1731</v>
      </c>
      <c r="G1389" s="34" t="s">
        <v>190</v>
      </c>
      <c r="H1389" s="30">
        <v>45282</v>
      </c>
      <c r="I1389" s="30" t="s">
        <v>39</v>
      </c>
      <c r="J1389" s="30" t="s">
        <v>39</v>
      </c>
      <c r="K1389" s="42">
        <f t="shared" ca="1" si="133"/>
        <v>20</v>
      </c>
      <c r="L1389" s="44" t="str">
        <f t="shared" si="134"/>
        <v>Billable</v>
      </c>
      <c r="M1389" s="34" t="s">
        <v>1007</v>
      </c>
      <c r="N1389" s="1" t="s">
        <v>41</v>
      </c>
      <c r="O1389" s="1" t="s">
        <v>42</v>
      </c>
      <c r="P1389" s="1"/>
      <c r="Q1389" s="1"/>
      <c r="R1389" s="1" t="s">
        <v>43</v>
      </c>
      <c r="S1389" s="33" t="s">
        <v>310</v>
      </c>
      <c r="T1389" s="47" t="s">
        <v>25</v>
      </c>
      <c r="U1389" s="47" t="s">
        <v>25</v>
      </c>
      <c r="V1389" s="47" t="s">
        <v>25</v>
      </c>
      <c r="W1389" s="47" t="s">
        <v>25</v>
      </c>
      <c r="X1389" s="47" t="s">
        <v>25</v>
      </c>
      <c r="Y1389" s="47" t="s">
        <v>25</v>
      </c>
      <c r="Z1389" s="47" t="s">
        <v>25</v>
      </c>
      <c r="AA1389" s="47" t="s">
        <v>25</v>
      </c>
      <c r="AB1389" s="47" t="s">
        <v>25</v>
      </c>
      <c r="AC1389" s="47" t="s">
        <v>25</v>
      </c>
      <c r="AD1389" s="47" t="s">
        <v>25</v>
      </c>
      <c r="AE1389" s="47" t="s">
        <v>25</v>
      </c>
      <c r="AF1389" s="47" t="s">
        <v>25</v>
      </c>
      <c r="AG1389" s="47" t="s">
        <v>25</v>
      </c>
      <c r="AH1389" s="47" t="s">
        <v>25</v>
      </c>
      <c r="AI1389" s="47" t="s">
        <v>25</v>
      </c>
      <c r="AJ1389" s="47" t="s">
        <v>25</v>
      </c>
      <c r="AK1389" s="47" t="s">
        <v>25</v>
      </c>
      <c r="AL1389" s="47" t="s">
        <v>25</v>
      </c>
      <c r="AM1389" s="47" t="s">
        <v>25</v>
      </c>
      <c r="AN1389" s="47" t="s">
        <v>25</v>
      </c>
      <c r="AO1389" s="47" t="s">
        <v>965</v>
      </c>
      <c r="AP1389" s="47" t="s">
        <v>20</v>
      </c>
      <c r="AQ1389" s="47" t="s">
        <v>20</v>
      </c>
      <c r="AR1389" s="47" t="s">
        <v>20</v>
      </c>
      <c r="AS1389" s="47" t="s">
        <v>965</v>
      </c>
      <c r="AT1389" s="47" t="s">
        <v>965</v>
      </c>
      <c r="AU1389" s="47" t="s">
        <v>965</v>
      </c>
      <c r="AV1389" s="47" t="s">
        <v>965</v>
      </c>
      <c r="AW1389" s="47" t="s">
        <v>20</v>
      </c>
      <c r="AX1389" s="47" t="s">
        <v>20</v>
      </c>
      <c r="AY1389" s="42">
        <f>COUNTIFS($T1389:$AX1389,"P")</f>
        <v>5</v>
      </c>
      <c r="AZ1389" s="42">
        <f>COUNTIFS($T1389:$AX1389,"HD")/2</f>
        <v>0</v>
      </c>
      <c r="BA1389" s="42">
        <f>COUNTIFS($T1389:$AX1389,"DO")</f>
        <v>5</v>
      </c>
      <c r="BB1389" s="1">
        <f>COUNTIFS($T1389:$AX1389,"UPL")</f>
        <v>0</v>
      </c>
      <c r="BC1389" s="42">
        <f>COUNTIFS($T1389:$AX1389,"LWP")</f>
        <v>0</v>
      </c>
      <c r="BD1389" s="42">
        <f>SUM(COUNTIFS($T1389:$AX1389,{"PAT","MAT"}))</f>
        <v>0</v>
      </c>
      <c r="BE1389" s="42">
        <f>COUNTIFS($T1389:$AX1389,"HO")</f>
        <v>0</v>
      </c>
      <c r="BF1389" s="42">
        <f>COUNTIFS($T1389:$AX1389,"NA")</f>
        <v>21</v>
      </c>
      <c r="BG1389" s="42">
        <f>COUNTIFS($T1389:$AX1389,"PL")</f>
        <v>0</v>
      </c>
      <c r="BH1389" s="42">
        <f>COUNTIFS($T1389:$AX1389,"CL")</f>
        <v>0</v>
      </c>
      <c r="BI1389" s="42">
        <f>COUNTIFS($T1389:$AX1389,"BL")</f>
        <v>0</v>
      </c>
      <c r="BJ1389" s="42">
        <f>COUNTIFS($T1389:$AX1389,"CO")</f>
        <v>0</v>
      </c>
      <c r="BK1389" s="42">
        <f t="shared" si="129"/>
        <v>0</v>
      </c>
      <c r="BL1389" s="42">
        <f t="shared" si="130"/>
        <v>0</v>
      </c>
      <c r="BM1389" s="42">
        <f t="shared" si="131"/>
        <v>0</v>
      </c>
      <c r="BN1389" s="42">
        <f>SUM(AY1389:BJ1389)+SUM(COUNTIFS(Q1389:AX1389,{"TERM","RESIGNED"}))</f>
        <v>31</v>
      </c>
      <c r="BO1389" s="1" t="s">
        <v>45</v>
      </c>
      <c r="BP1389" s="42" t="s">
        <v>1023</v>
      </c>
      <c r="BQ1389" s="34"/>
    </row>
    <row r="1390" spans="1:69" x14ac:dyDescent="0.25">
      <c r="A1390" s="32">
        <f t="shared" si="132"/>
        <v>1388</v>
      </c>
      <c r="B1390" s="1" t="s">
        <v>172</v>
      </c>
      <c r="C1390" s="1">
        <v>106294</v>
      </c>
      <c r="D1390" s="1">
        <v>106294</v>
      </c>
      <c r="E1390" s="1" t="s">
        <v>946</v>
      </c>
      <c r="F1390" s="34" t="s">
        <v>1732</v>
      </c>
      <c r="G1390" s="34" t="s">
        <v>190</v>
      </c>
      <c r="H1390" s="30">
        <v>45282</v>
      </c>
      <c r="I1390" s="30" t="s">
        <v>39</v>
      </c>
      <c r="J1390" s="30" t="s">
        <v>39</v>
      </c>
      <c r="K1390" s="42">
        <f t="shared" ca="1" si="133"/>
        <v>20</v>
      </c>
      <c r="L1390" s="44" t="str">
        <f t="shared" si="134"/>
        <v>Billable</v>
      </c>
      <c r="M1390" s="34" t="s">
        <v>1007</v>
      </c>
      <c r="N1390" s="1" t="s">
        <v>41</v>
      </c>
      <c r="O1390" s="1" t="s">
        <v>42</v>
      </c>
      <c r="P1390" s="1"/>
      <c r="Q1390" s="1"/>
      <c r="R1390" s="1" t="s">
        <v>43</v>
      </c>
      <c r="S1390" s="33" t="s">
        <v>310</v>
      </c>
      <c r="T1390" s="47" t="s">
        <v>25</v>
      </c>
      <c r="U1390" s="47" t="s">
        <v>25</v>
      </c>
      <c r="V1390" s="47" t="s">
        <v>25</v>
      </c>
      <c r="W1390" s="47" t="s">
        <v>25</v>
      </c>
      <c r="X1390" s="47" t="s">
        <v>25</v>
      </c>
      <c r="Y1390" s="47" t="s">
        <v>25</v>
      </c>
      <c r="Z1390" s="47" t="s">
        <v>25</v>
      </c>
      <c r="AA1390" s="47" t="s">
        <v>25</v>
      </c>
      <c r="AB1390" s="47" t="s">
        <v>25</v>
      </c>
      <c r="AC1390" s="47" t="s">
        <v>25</v>
      </c>
      <c r="AD1390" s="47" t="s">
        <v>25</v>
      </c>
      <c r="AE1390" s="47" t="s">
        <v>25</v>
      </c>
      <c r="AF1390" s="47" t="s">
        <v>25</v>
      </c>
      <c r="AG1390" s="47" t="s">
        <v>25</v>
      </c>
      <c r="AH1390" s="47" t="s">
        <v>25</v>
      </c>
      <c r="AI1390" s="47" t="s">
        <v>25</v>
      </c>
      <c r="AJ1390" s="47" t="s">
        <v>25</v>
      </c>
      <c r="AK1390" s="47" t="s">
        <v>25</v>
      </c>
      <c r="AL1390" s="47" t="s">
        <v>25</v>
      </c>
      <c r="AM1390" s="47" t="s">
        <v>25</v>
      </c>
      <c r="AN1390" s="47" t="s">
        <v>25</v>
      </c>
      <c r="AO1390" s="47" t="s">
        <v>965</v>
      </c>
      <c r="AP1390" s="47" t="s">
        <v>20</v>
      </c>
      <c r="AQ1390" s="47" t="s">
        <v>20</v>
      </c>
      <c r="AR1390" s="47" t="s">
        <v>20</v>
      </c>
      <c r="AS1390" s="47" t="s">
        <v>965</v>
      </c>
      <c r="AT1390" s="47" t="s">
        <v>965</v>
      </c>
      <c r="AU1390" s="47" t="s">
        <v>965</v>
      </c>
      <c r="AV1390" s="47" t="s">
        <v>965</v>
      </c>
      <c r="AW1390" s="47" t="s">
        <v>20</v>
      </c>
      <c r="AX1390" s="47" t="s">
        <v>20</v>
      </c>
      <c r="AY1390" s="42">
        <f>COUNTIFS($T1390:$AX1390,"P")</f>
        <v>5</v>
      </c>
      <c r="AZ1390" s="42">
        <f>COUNTIFS($T1390:$AX1390,"HD")/2</f>
        <v>0</v>
      </c>
      <c r="BA1390" s="42">
        <f>COUNTIFS($T1390:$AX1390,"DO")</f>
        <v>5</v>
      </c>
      <c r="BB1390" s="1">
        <f>COUNTIFS($T1390:$AX1390,"UPL")</f>
        <v>0</v>
      </c>
      <c r="BC1390" s="42">
        <f>COUNTIFS($T1390:$AX1390,"LWP")</f>
        <v>0</v>
      </c>
      <c r="BD1390" s="42">
        <f>SUM(COUNTIFS($T1390:$AX1390,{"PAT","MAT"}))</f>
        <v>0</v>
      </c>
      <c r="BE1390" s="42">
        <f>COUNTIFS($T1390:$AX1390,"HO")</f>
        <v>0</v>
      </c>
      <c r="BF1390" s="42">
        <f>COUNTIFS($T1390:$AX1390,"NA")</f>
        <v>21</v>
      </c>
      <c r="BG1390" s="42">
        <f>COUNTIFS($T1390:$AX1390,"PL")</f>
        <v>0</v>
      </c>
      <c r="BH1390" s="42">
        <f>COUNTIFS($T1390:$AX1390,"CL")</f>
        <v>0</v>
      </c>
      <c r="BI1390" s="42">
        <f>COUNTIFS($T1390:$AX1390,"BL")</f>
        <v>0</v>
      </c>
      <c r="BJ1390" s="42">
        <f>COUNTIFS($T1390:$AX1390,"CO")</f>
        <v>0</v>
      </c>
      <c r="BK1390" s="42">
        <f t="shared" si="129"/>
        <v>0</v>
      </c>
      <c r="BL1390" s="42">
        <f t="shared" si="130"/>
        <v>0</v>
      </c>
      <c r="BM1390" s="42">
        <f t="shared" si="131"/>
        <v>0</v>
      </c>
      <c r="BN1390" s="42">
        <f>SUM(AY1390:BJ1390)+SUM(COUNTIFS(Q1390:AX1390,{"TERM","RESIGNED"}))</f>
        <v>31</v>
      </c>
      <c r="BO1390" s="1" t="s">
        <v>45</v>
      </c>
      <c r="BP1390" s="42" t="s">
        <v>1023</v>
      </c>
      <c r="BQ1390" s="34"/>
    </row>
    <row r="1391" spans="1:69" x14ac:dyDescent="0.25">
      <c r="A1391" s="32">
        <f t="shared" si="132"/>
        <v>1389</v>
      </c>
      <c r="B1391" s="1" t="s">
        <v>172</v>
      </c>
      <c r="C1391" s="1">
        <v>106295</v>
      </c>
      <c r="D1391" s="1">
        <v>106295</v>
      </c>
      <c r="E1391" s="1" t="s">
        <v>946</v>
      </c>
      <c r="F1391" s="34" t="s">
        <v>1733</v>
      </c>
      <c r="G1391" s="34" t="s">
        <v>190</v>
      </c>
      <c r="H1391" s="30">
        <v>45282</v>
      </c>
      <c r="I1391" s="30" t="s">
        <v>39</v>
      </c>
      <c r="J1391" s="30" t="s">
        <v>39</v>
      </c>
      <c r="K1391" s="42">
        <f t="shared" ca="1" si="133"/>
        <v>20</v>
      </c>
      <c r="L1391" s="44" t="str">
        <f t="shared" si="134"/>
        <v>Billable</v>
      </c>
      <c r="M1391" s="34" t="s">
        <v>1007</v>
      </c>
      <c r="N1391" s="1" t="s">
        <v>41</v>
      </c>
      <c r="O1391" s="1" t="s">
        <v>42</v>
      </c>
      <c r="P1391" s="1"/>
      <c r="Q1391" s="1"/>
      <c r="R1391" s="1" t="s">
        <v>43</v>
      </c>
      <c r="S1391" s="33" t="s">
        <v>310</v>
      </c>
      <c r="T1391" s="47" t="s">
        <v>25</v>
      </c>
      <c r="U1391" s="47" t="s">
        <v>25</v>
      </c>
      <c r="V1391" s="47" t="s">
        <v>25</v>
      </c>
      <c r="W1391" s="47" t="s">
        <v>25</v>
      </c>
      <c r="X1391" s="47" t="s">
        <v>25</v>
      </c>
      <c r="Y1391" s="47" t="s">
        <v>25</v>
      </c>
      <c r="Z1391" s="47" t="s">
        <v>25</v>
      </c>
      <c r="AA1391" s="47" t="s">
        <v>25</v>
      </c>
      <c r="AB1391" s="47" t="s">
        <v>25</v>
      </c>
      <c r="AC1391" s="47" t="s">
        <v>25</v>
      </c>
      <c r="AD1391" s="47" t="s">
        <v>25</v>
      </c>
      <c r="AE1391" s="47" t="s">
        <v>25</v>
      </c>
      <c r="AF1391" s="47" t="s">
        <v>25</v>
      </c>
      <c r="AG1391" s="47" t="s">
        <v>25</v>
      </c>
      <c r="AH1391" s="47" t="s">
        <v>25</v>
      </c>
      <c r="AI1391" s="47" t="s">
        <v>25</v>
      </c>
      <c r="AJ1391" s="47" t="s">
        <v>25</v>
      </c>
      <c r="AK1391" s="47" t="s">
        <v>25</v>
      </c>
      <c r="AL1391" s="47" t="s">
        <v>25</v>
      </c>
      <c r="AM1391" s="47" t="s">
        <v>25</v>
      </c>
      <c r="AN1391" s="47" t="s">
        <v>25</v>
      </c>
      <c r="AO1391" s="47" t="s">
        <v>965</v>
      </c>
      <c r="AP1391" s="47" t="s">
        <v>20</v>
      </c>
      <c r="AQ1391" s="47" t="s">
        <v>20</v>
      </c>
      <c r="AR1391" s="47" t="s">
        <v>20</v>
      </c>
      <c r="AS1391" s="47" t="s">
        <v>965</v>
      </c>
      <c r="AT1391" s="47" t="s">
        <v>965</v>
      </c>
      <c r="AU1391" s="47" t="s">
        <v>965</v>
      </c>
      <c r="AV1391" s="47" t="s">
        <v>965</v>
      </c>
      <c r="AW1391" s="47" t="s">
        <v>20</v>
      </c>
      <c r="AX1391" s="47" t="s">
        <v>20</v>
      </c>
      <c r="AY1391" s="42">
        <f>COUNTIFS($T1391:$AX1391,"P")</f>
        <v>5</v>
      </c>
      <c r="AZ1391" s="42">
        <f>COUNTIFS($T1391:$AX1391,"HD")/2</f>
        <v>0</v>
      </c>
      <c r="BA1391" s="42">
        <f>COUNTIFS($T1391:$AX1391,"DO")</f>
        <v>5</v>
      </c>
      <c r="BB1391" s="1">
        <f>COUNTIFS($T1391:$AX1391,"UPL")</f>
        <v>0</v>
      </c>
      <c r="BC1391" s="42">
        <f>COUNTIFS($T1391:$AX1391,"LWP")</f>
        <v>0</v>
      </c>
      <c r="BD1391" s="42">
        <f>SUM(COUNTIFS($T1391:$AX1391,{"PAT","MAT"}))</f>
        <v>0</v>
      </c>
      <c r="BE1391" s="42">
        <f>COUNTIFS($T1391:$AX1391,"HO")</f>
        <v>0</v>
      </c>
      <c r="BF1391" s="42">
        <f>COUNTIFS($T1391:$AX1391,"NA")</f>
        <v>21</v>
      </c>
      <c r="BG1391" s="42">
        <f>COUNTIFS($T1391:$AX1391,"PL")</f>
        <v>0</v>
      </c>
      <c r="BH1391" s="42">
        <f>COUNTIFS($T1391:$AX1391,"CL")</f>
        <v>0</v>
      </c>
      <c r="BI1391" s="42">
        <f>COUNTIFS($T1391:$AX1391,"BL")</f>
        <v>0</v>
      </c>
      <c r="BJ1391" s="42">
        <f>COUNTIFS($T1391:$AX1391,"CO")</f>
        <v>0</v>
      </c>
      <c r="BK1391" s="42">
        <f t="shared" si="129"/>
        <v>0</v>
      </c>
      <c r="BL1391" s="42">
        <f t="shared" si="130"/>
        <v>0</v>
      </c>
      <c r="BM1391" s="42">
        <f t="shared" si="131"/>
        <v>0</v>
      </c>
      <c r="BN1391" s="42">
        <f>SUM(AY1391:BJ1391)+SUM(COUNTIFS(Q1391:AX1391,{"TERM","RESIGNED"}))</f>
        <v>31</v>
      </c>
      <c r="BO1391" s="1" t="s">
        <v>45</v>
      </c>
      <c r="BP1391" s="42" t="s">
        <v>1023</v>
      </c>
      <c r="BQ1391" s="34"/>
    </row>
    <row r="1392" spans="1:69" x14ac:dyDescent="0.25">
      <c r="A1392" s="32">
        <f t="shared" si="132"/>
        <v>1390</v>
      </c>
      <c r="B1392" s="1" t="s">
        <v>172</v>
      </c>
      <c r="C1392" s="1">
        <v>106297</v>
      </c>
      <c r="D1392" s="1">
        <v>106297</v>
      </c>
      <c r="E1392" s="1" t="s">
        <v>946</v>
      </c>
      <c r="F1392" s="34" t="s">
        <v>1735</v>
      </c>
      <c r="G1392" s="34" t="s">
        <v>190</v>
      </c>
      <c r="H1392" s="30">
        <v>45282</v>
      </c>
      <c r="I1392" s="30" t="s">
        <v>39</v>
      </c>
      <c r="J1392" s="30" t="s">
        <v>39</v>
      </c>
      <c r="K1392" s="42">
        <f t="shared" ca="1" si="133"/>
        <v>20</v>
      </c>
      <c r="L1392" s="44" t="str">
        <f t="shared" si="134"/>
        <v>Billable</v>
      </c>
      <c r="M1392" s="34" t="s">
        <v>1007</v>
      </c>
      <c r="N1392" s="1" t="s">
        <v>41</v>
      </c>
      <c r="O1392" s="1" t="s">
        <v>42</v>
      </c>
      <c r="P1392" s="1"/>
      <c r="Q1392" s="1"/>
      <c r="R1392" s="1" t="s">
        <v>43</v>
      </c>
      <c r="S1392" s="33" t="s">
        <v>310</v>
      </c>
      <c r="T1392" s="47" t="s">
        <v>25</v>
      </c>
      <c r="U1392" s="47" t="s">
        <v>25</v>
      </c>
      <c r="V1392" s="47" t="s">
        <v>25</v>
      </c>
      <c r="W1392" s="47" t="s">
        <v>25</v>
      </c>
      <c r="X1392" s="47" t="s">
        <v>25</v>
      </c>
      <c r="Y1392" s="47" t="s">
        <v>25</v>
      </c>
      <c r="Z1392" s="47" t="s">
        <v>25</v>
      </c>
      <c r="AA1392" s="47" t="s">
        <v>25</v>
      </c>
      <c r="AB1392" s="47" t="s">
        <v>25</v>
      </c>
      <c r="AC1392" s="47" t="s">
        <v>25</v>
      </c>
      <c r="AD1392" s="47" t="s">
        <v>25</v>
      </c>
      <c r="AE1392" s="47" t="s">
        <v>25</v>
      </c>
      <c r="AF1392" s="47" t="s">
        <v>25</v>
      </c>
      <c r="AG1392" s="47" t="s">
        <v>25</v>
      </c>
      <c r="AH1392" s="47" t="s">
        <v>25</v>
      </c>
      <c r="AI1392" s="47" t="s">
        <v>25</v>
      </c>
      <c r="AJ1392" s="47" t="s">
        <v>25</v>
      </c>
      <c r="AK1392" s="47" t="s">
        <v>25</v>
      </c>
      <c r="AL1392" s="47" t="s">
        <v>25</v>
      </c>
      <c r="AM1392" s="47" t="s">
        <v>25</v>
      </c>
      <c r="AN1392" s="47" t="s">
        <v>25</v>
      </c>
      <c r="AO1392" s="47" t="s">
        <v>965</v>
      </c>
      <c r="AP1392" s="47" t="s">
        <v>20</v>
      </c>
      <c r="AQ1392" s="47" t="s">
        <v>20</v>
      </c>
      <c r="AR1392" s="47" t="s">
        <v>20</v>
      </c>
      <c r="AS1392" s="47" t="s">
        <v>965</v>
      </c>
      <c r="AT1392" s="47" t="s">
        <v>965</v>
      </c>
      <c r="AU1392" s="47" t="s">
        <v>965</v>
      </c>
      <c r="AV1392" s="47" t="s">
        <v>965</v>
      </c>
      <c r="AW1392" s="47" t="s">
        <v>20</v>
      </c>
      <c r="AX1392" s="47" t="s">
        <v>20</v>
      </c>
      <c r="AY1392" s="42">
        <f>COUNTIFS($T1392:$AX1392,"P")</f>
        <v>5</v>
      </c>
      <c r="AZ1392" s="42">
        <f>COUNTIFS($T1392:$AX1392,"HD")/2</f>
        <v>0</v>
      </c>
      <c r="BA1392" s="42">
        <f>COUNTIFS($T1392:$AX1392,"DO")</f>
        <v>5</v>
      </c>
      <c r="BB1392" s="1">
        <f>COUNTIFS($T1392:$AX1392,"UPL")</f>
        <v>0</v>
      </c>
      <c r="BC1392" s="42">
        <f>COUNTIFS($T1392:$AX1392,"LWP")</f>
        <v>0</v>
      </c>
      <c r="BD1392" s="42">
        <f>SUM(COUNTIFS($T1392:$AX1392,{"PAT","MAT"}))</f>
        <v>0</v>
      </c>
      <c r="BE1392" s="42">
        <f>COUNTIFS($T1392:$AX1392,"HO")</f>
        <v>0</v>
      </c>
      <c r="BF1392" s="42">
        <f>COUNTIFS($T1392:$AX1392,"NA")</f>
        <v>21</v>
      </c>
      <c r="BG1392" s="42">
        <f>COUNTIFS($T1392:$AX1392,"PL")</f>
        <v>0</v>
      </c>
      <c r="BH1392" s="42">
        <f>COUNTIFS($T1392:$AX1392,"CL")</f>
        <v>0</v>
      </c>
      <c r="BI1392" s="42">
        <f>COUNTIFS($T1392:$AX1392,"BL")</f>
        <v>0</v>
      </c>
      <c r="BJ1392" s="42">
        <f>COUNTIFS($T1392:$AX1392,"CO")</f>
        <v>0</v>
      </c>
      <c r="BK1392" s="42">
        <f t="shared" si="129"/>
        <v>0</v>
      </c>
      <c r="BL1392" s="42">
        <f t="shared" si="130"/>
        <v>0</v>
      </c>
      <c r="BM1392" s="42">
        <f t="shared" si="131"/>
        <v>0</v>
      </c>
      <c r="BN1392" s="42">
        <f>SUM(AY1392:BJ1392)+SUM(COUNTIFS(Q1392:AX1392,{"TERM","RESIGNED"}))</f>
        <v>31</v>
      </c>
      <c r="BO1392" s="1" t="s">
        <v>45</v>
      </c>
      <c r="BP1392" s="42" t="s">
        <v>1023</v>
      </c>
      <c r="BQ1392" s="34"/>
    </row>
    <row r="1393" spans="1:69" x14ac:dyDescent="0.25">
      <c r="A1393" s="32">
        <f t="shared" si="132"/>
        <v>1391</v>
      </c>
      <c r="B1393" s="1" t="s">
        <v>172</v>
      </c>
      <c r="C1393" s="1">
        <v>106299</v>
      </c>
      <c r="D1393" s="1">
        <v>106299</v>
      </c>
      <c r="E1393" s="1" t="s">
        <v>946</v>
      </c>
      <c r="F1393" s="34" t="s">
        <v>1737</v>
      </c>
      <c r="G1393" s="34" t="s">
        <v>186</v>
      </c>
      <c r="H1393" s="30">
        <v>45282</v>
      </c>
      <c r="I1393" s="30" t="s">
        <v>39</v>
      </c>
      <c r="J1393" s="30" t="s">
        <v>39</v>
      </c>
      <c r="K1393" s="42">
        <f t="shared" ca="1" si="133"/>
        <v>20</v>
      </c>
      <c r="L1393" s="44" t="str">
        <f t="shared" si="134"/>
        <v>Billable</v>
      </c>
      <c r="M1393" s="34" t="s">
        <v>1007</v>
      </c>
      <c r="N1393" s="1" t="s">
        <v>41</v>
      </c>
      <c r="O1393" s="1" t="s">
        <v>42</v>
      </c>
      <c r="P1393" s="1"/>
      <c r="Q1393" s="1"/>
      <c r="R1393" s="1" t="s">
        <v>43</v>
      </c>
      <c r="S1393" s="33" t="s">
        <v>310</v>
      </c>
      <c r="T1393" s="47" t="s">
        <v>25</v>
      </c>
      <c r="U1393" s="47" t="s">
        <v>25</v>
      </c>
      <c r="V1393" s="47" t="s">
        <v>25</v>
      </c>
      <c r="W1393" s="47" t="s">
        <v>25</v>
      </c>
      <c r="X1393" s="47" t="s">
        <v>25</v>
      </c>
      <c r="Y1393" s="47" t="s">
        <v>25</v>
      </c>
      <c r="Z1393" s="47" t="s">
        <v>25</v>
      </c>
      <c r="AA1393" s="47" t="s">
        <v>25</v>
      </c>
      <c r="AB1393" s="47" t="s">
        <v>25</v>
      </c>
      <c r="AC1393" s="47" t="s">
        <v>25</v>
      </c>
      <c r="AD1393" s="47" t="s">
        <v>25</v>
      </c>
      <c r="AE1393" s="47" t="s">
        <v>25</v>
      </c>
      <c r="AF1393" s="47" t="s">
        <v>25</v>
      </c>
      <c r="AG1393" s="47" t="s">
        <v>25</v>
      </c>
      <c r="AH1393" s="47" t="s">
        <v>25</v>
      </c>
      <c r="AI1393" s="47" t="s">
        <v>25</v>
      </c>
      <c r="AJ1393" s="47" t="s">
        <v>25</v>
      </c>
      <c r="AK1393" s="47" t="s">
        <v>25</v>
      </c>
      <c r="AL1393" s="47" t="s">
        <v>25</v>
      </c>
      <c r="AM1393" s="47" t="s">
        <v>25</v>
      </c>
      <c r="AN1393" s="47" t="s">
        <v>25</v>
      </c>
      <c r="AO1393" s="47" t="s">
        <v>965</v>
      </c>
      <c r="AP1393" s="47" t="s">
        <v>20</v>
      </c>
      <c r="AQ1393" s="47" t="s">
        <v>20</v>
      </c>
      <c r="AR1393" s="47" t="s">
        <v>20</v>
      </c>
      <c r="AS1393" s="47" t="s">
        <v>965</v>
      </c>
      <c r="AT1393" s="47" t="s">
        <v>965</v>
      </c>
      <c r="AU1393" s="47" t="s">
        <v>965</v>
      </c>
      <c r="AV1393" s="47" t="s">
        <v>965</v>
      </c>
      <c r="AW1393" s="47" t="s">
        <v>20</v>
      </c>
      <c r="AX1393" s="47" t="s">
        <v>20</v>
      </c>
      <c r="AY1393" s="42">
        <f>COUNTIFS($T1393:$AX1393,"P")</f>
        <v>5</v>
      </c>
      <c r="AZ1393" s="42">
        <f>COUNTIFS($T1393:$AX1393,"HD")/2</f>
        <v>0</v>
      </c>
      <c r="BA1393" s="42">
        <f>COUNTIFS($T1393:$AX1393,"DO")</f>
        <v>5</v>
      </c>
      <c r="BB1393" s="1">
        <f>COUNTIFS($T1393:$AX1393,"UPL")</f>
        <v>0</v>
      </c>
      <c r="BC1393" s="42">
        <f>COUNTIFS($T1393:$AX1393,"LWP")</f>
        <v>0</v>
      </c>
      <c r="BD1393" s="42">
        <f>SUM(COUNTIFS($T1393:$AX1393,{"PAT","MAT"}))</f>
        <v>0</v>
      </c>
      <c r="BE1393" s="42">
        <f>COUNTIFS($T1393:$AX1393,"HO")</f>
        <v>0</v>
      </c>
      <c r="BF1393" s="42">
        <f>COUNTIFS($T1393:$AX1393,"NA")</f>
        <v>21</v>
      </c>
      <c r="BG1393" s="42">
        <f>COUNTIFS($T1393:$AX1393,"PL")</f>
        <v>0</v>
      </c>
      <c r="BH1393" s="42">
        <f>COUNTIFS($T1393:$AX1393,"CL")</f>
        <v>0</v>
      </c>
      <c r="BI1393" s="42">
        <f>COUNTIFS($T1393:$AX1393,"BL")</f>
        <v>0</v>
      </c>
      <c r="BJ1393" s="42">
        <f>COUNTIFS($T1393:$AX1393,"CO")</f>
        <v>0</v>
      </c>
      <c r="BK1393" s="42">
        <f t="shared" si="129"/>
        <v>0</v>
      </c>
      <c r="BL1393" s="42">
        <f t="shared" si="130"/>
        <v>0</v>
      </c>
      <c r="BM1393" s="42">
        <f t="shared" si="131"/>
        <v>0</v>
      </c>
      <c r="BN1393" s="42">
        <f>SUM(AY1393:BJ1393)+SUM(COUNTIFS(Q1393:AX1393,{"TERM","RESIGNED"}))</f>
        <v>31</v>
      </c>
      <c r="BO1393" s="1" t="s">
        <v>45</v>
      </c>
      <c r="BP1393" s="42" t="s">
        <v>1023</v>
      </c>
      <c r="BQ1393" s="34"/>
    </row>
    <row r="1394" spans="1:69" x14ac:dyDescent="0.25">
      <c r="A1394" s="32">
        <f t="shared" si="132"/>
        <v>1392</v>
      </c>
      <c r="B1394" s="1" t="s">
        <v>172</v>
      </c>
      <c r="C1394" s="1">
        <v>106300</v>
      </c>
      <c r="D1394" s="1">
        <v>106300</v>
      </c>
      <c r="E1394" s="1" t="s">
        <v>945</v>
      </c>
      <c r="F1394" s="34" t="s">
        <v>1738</v>
      </c>
      <c r="G1394" s="34" t="s">
        <v>186</v>
      </c>
      <c r="H1394" s="30">
        <v>45282</v>
      </c>
      <c r="I1394" s="30" t="s">
        <v>39</v>
      </c>
      <c r="J1394" s="30" t="s">
        <v>39</v>
      </c>
      <c r="K1394" s="42">
        <f t="shared" ca="1" si="133"/>
        <v>20</v>
      </c>
      <c r="L1394" s="44" t="str">
        <f t="shared" si="134"/>
        <v>Billable</v>
      </c>
      <c r="M1394" s="34" t="s">
        <v>1007</v>
      </c>
      <c r="N1394" s="1" t="s">
        <v>41</v>
      </c>
      <c r="O1394" s="1" t="s">
        <v>42</v>
      </c>
      <c r="P1394" s="1"/>
      <c r="Q1394" s="1"/>
      <c r="R1394" s="1" t="s">
        <v>43</v>
      </c>
      <c r="S1394" s="33" t="s">
        <v>310</v>
      </c>
      <c r="T1394" s="47" t="s">
        <v>25</v>
      </c>
      <c r="U1394" s="47" t="s">
        <v>25</v>
      </c>
      <c r="V1394" s="47" t="s">
        <v>25</v>
      </c>
      <c r="W1394" s="47" t="s">
        <v>25</v>
      </c>
      <c r="X1394" s="47" t="s">
        <v>25</v>
      </c>
      <c r="Y1394" s="47" t="s">
        <v>25</v>
      </c>
      <c r="Z1394" s="47" t="s">
        <v>25</v>
      </c>
      <c r="AA1394" s="47" t="s">
        <v>25</v>
      </c>
      <c r="AB1394" s="47" t="s">
        <v>25</v>
      </c>
      <c r="AC1394" s="47" t="s">
        <v>25</v>
      </c>
      <c r="AD1394" s="47" t="s">
        <v>25</v>
      </c>
      <c r="AE1394" s="47" t="s">
        <v>25</v>
      </c>
      <c r="AF1394" s="47" t="s">
        <v>25</v>
      </c>
      <c r="AG1394" s="47" t="s">
        <v>25</v>
      </c>
      <c r="AH1394" s="47" t="s">
        <v>25</v>
      </c>
      <c r="AI1394" s="47" t="s">
        <v>25</v>
      </c>
      <c r="AJ1394" s="47" t="s">
        <v>25</v>
      </c>
      <c r="AK1394" s="47" t="s">
        <v>25</v>
      </c>
      <c r="AL1394" s="47" t="s">
        <v>25</v>
      </c>
      <c r="AM1394" s="47" t="s">
        <v>25</v>
      </c>
      <c r="AN1394" s="47" t="s">
        <v>25</v>
      </c>
      <c r="AO1394" s="47" t="s">
        <v>965</v>
      </c>
      <c r="AP1394" s="47" t="s">
        <v>20</v>
      </c>
      <c r="AQ1394" s="47" t="s">
        <v>20</v>
      </c>
      <c r="AR1394" s="47" t="s">
        <v>20</v>
      </c>
      <c r="AS1394" s="47" t="s">
        <v>22</v>
      </c>
      <c r="AT1394" s="47" t="s">
        <v>965</v>
      </c>
      <c r="AU1394" s="47" t="s">
        <v>965</v>
      </c>
      <c r="AV1394" s="47" t="s">
        <v>965</v>
      </c>
      <c r="AW1394" s="47" t="s">
        <v>20</v>
      </c>
      <c r="AX1394" s="47" t="s">
        <v>20</v>
      </c>
      <c r="AY1394" s="42">
        <f>COUNTIFS($T1394:$AX1394,"P")</f>
        <v>4</v>
      </c>
      <c r="AZ1394" s="42">
        <f>COUNTIFS($T1394:$AX1394,"HD")/2</f>
        <v>0</v>
      </c>
      <c r="BA1394" s="42">
        <f>COUNTIFS($T1394:$AX1394,"DO")</f>
        <v>5</v>
      </c>
      <c r="BB1394" s="1">
        <f>COUNTIFS($T1394:$AX1394,"UPL")</f>
        <v>0</v>
      </c>
      <c r="BC1394" s="42">
        <f>COUNTIFS($T1394:$AX1394,"LWP")</f>
        <v>1</v>
      </c>
      <c r="BD1394" s="42">
        <f>SUM(COUNTIFS($T1394:$AX1394,{"PAT","MAT"}))</f>
        <v>0</v>
      </c>
      <c r="BE1394" s="42">
        <f>COUNTIFS($T1394:$AX1394,"HO")</f>
        <v>0</v>
      </c>
      <c r="BF1394" s="42">
        <f>COUNTIFS($T1394:$AX1394,"NA")</f>
        <v>21</v>
      </c>
      <c r="BG1394" s="42">
        <f>COUNTIFS($T1394:$AX1394,"PL")</f>
        <v>0</v>
      </c>
      <c r="BH1394" s="42">
        <f>COUNTIFS($T1394:$AX1394,"CL")</f>
        <v>0</v>
      </c>
      <c r="BI1394" s="42">
        <f>COUNTIFS($T1394:$AX1394,"BL")</f>
        <v>0</v>
      </c>
      <c r="BJ1394" s="42">
        <f>COUNTIFS($T1394:$AX1394,"CO")</f>
        <v>0</v>
      </c>
      <c r="BK1394" s="42">
        <f t="shared" si="129"/>
        <v>0</v>
      </c>
      <c r="BL1394" s="42">
        <f t="shared" si="130"/>
        <v>0</v>
      </c>
      <c r="BM1394" s="42">
        <f t="shared" si="131"/>
        <v>0</v>
      </c>
      <c r="BN1394" s="42">
        <f>SUM(AY1394:BJ1394)+SUM(COUNTIFS(Q1394:AX1394,{"TERM","RESIGNED"}))</f>
        <v>31</v>
      </c>
      <c r="BO1394" s="1" t="s">
        <v>45</v>
      </c>
      <c r="BP1394" s="42" t="s">
        <v>1023</v>
      </c>
      <c r="BQ1394" s="34"/>
    </row>
    <row r="1395" spans="1:69" x14ac:dyDescent="0.25">
      <c r="A1395" s="32">
        <f t="shared" si="132"/>
        <v>1393</v>
      </c>
      <c r="B1395" s="1" t="s">
        <v>172</v>
      </c>
      <c r="C1395" s="1">
        <v>106267</v>
      </c>
      <c r="D1395" s="1">
        <v>106267</v>
      </c>
      <c r="E1395" s="1" t="s">
        <v>945</v>
      </c>
      <c r="F1395" s="34" t="s">
        <v>1746</v>
      </c>
      <c r="G1395" s="34" t="s">
        <v>115</v>
      </c>
      <c r="H1395" s="30">
        <v>45279</v>
      </c>
      <c r="I1395" s="30" t="s">
        <v>39</v>
      </c>
      <c r="J1395" s="30" t="s">
        <v>39</v>
      </c>
      <c r="K1395" s="42">
        <f t="shared" ca="1" si="133"/>
        <v>23</v>
      </c>
      <c r="L1395" s="44" t="str">
        <f t="shared" si="134"/>
        <v>Non Billable</v>
      </c>
      <c r="M1395" s="34" t="s">
        <v>56</v>
      </c>
      <c r="N1395" s="1" t="s">
        <v>41</v>
      </c>
      <c r="O1395" s="1" t="s">
        <v>42</v>
      </c>
      <c r="P1395" s="1"/>
      <c r="Q1395" s="1"/>
      <c r="R1395" s="1" t="s">
        <v>43</v>
      </c>
      <c r="S1395" s="33" t="s">
        <v>68</v>
      </c>
      <c r="T1395" s="47" t="s">
        <v>25</v>
      </c>
      <c r="U1395" s="47" t="s">
        <v>25</v>
      </c>
      <c r="V1395" s="47" t="s">
        <v>25</v>
      </c>
      <c r="W1395" s="47" t="s">
        <v>25</v>
      </c>
      <c r="X1395" s="47" t="s">
        <v>25</v>
      </c>
      <c r="Y1395" s="47" t="s">
        <v>25</v>
      </c>
      <c r="Z1395" s="47" t="s">
        <v>25</v>
      </c>
      <c r="AA1395" s="47" t="s">
        <v>25</v>
      </c>
      <c r="AB1395" s="47" t="s">
        <v>25</v>
      </c>
      <c r="AC1395" s="47" t="s">
        <v>25</v>
      </c>
      <c r="AD1395" s="47" t="s">
        <v>25</v>
      </c>
      <c r="AE1395" s="47" t="s">
        <v>25</v>
      </c>
      <c r="AF1395" s="47" t="s">
        <v>25</v>
      </c>
      <c r="AG1395" s="47" t="s">
        <v>25</v>
      </c>
      <c r="AH1395" s="47" t="s">
        <v>25</v>
      </c>
      <c r="AI1395" s="47" t="s">
        <v>25</v>
      </c>
      <c r="AJ1395" s="47" t="s">
        <v>25</v>
      </c>
      <c r="AK1395" s="47" t="s">
        <v>25</v>
      </c>
      <c r="AL1395" s="47" t="s">
        <v>965</v>
      </c>
      <c r="AM1395" s="47" t="s">
        <v>965</v>
      </c>
      <c r="AN1395" s="47" t="s">
        <v>22</v>
      </c>
      <c r="AO1395" s="47" t="s">
        <v>965</v>
      </c>
      <c r="AP1395" s="47" t="s">
        <v>20</v>
      </c>
      <c r="AQ1395" s="47" t="s">
        <v>20</v>
      </c>
      <c r="AR1395" s="47" t="s">
        <v>20</v>
      </c>
      <c r="AS1395" s="47" t="s">
        <v>965</v>
      </c>
      <c r="AT1395" s="47" t="s">
        <v>965</v>
      </c>
      <c r="AU1395" s="47" t="s">
        <v>965</v>
      </c>
      <c r="AV1395" s="47" t="s">
        <v>965</v>
      </c>
      <c r="AW1395" s="47" t="s">
        <v>20</v>
      </c>
      <c r="AX1395" s="47" t="s">
        <v>20</v>
      </c>
      <c r="AY1395" s="42">
        <f>COUNTIFS($T1395:$AX1395,"P")</f>
        <v>7</v>
      </c>
      <c r="AZ1395" s="42">
        <f>COUNTIFS($T1395:$AX1395,"HD")/2</f>
        <v>0</v>
      </c>
      <c r="BA1395" s="42">
        <f>COUNTIFS($T1395:$AX1395,"DO")</f>
        <v>5</v>
      </c>
      <c r="BB1395" s="1">
        <f>COUNTIFS($T1395:$AX1395,"UPL")</f>
        <v>0</v>
      </c>
      <c r="BC1395" s="42">
        <f>COUNTIFS($T1395:$AX1395,"LWP")</f>
        <v>1</v>
      </c>
      <c r="BD1395" s="42">
        <f>SUM(COUNTIFS($T1395:$AX1395,{"PAT","MAT"}))</f>
        <v>0</v>
      </c>
      <c r="BE1395" s="42">
        <f>COUNTIFS($T1395:$AX1395,"HO")</f>
        <v>0</v>
      </c>
      <c r="BF1395" s="42">
        <f>COUNTIFS($T1395:$AX1395,"NA")</f>
        <v>18</v>
      </c>
      <c r="BG1395" s="42">
        <f>COUNTIFS($T1395:$AX1395,"PL")</f>
        <v>0</v>
      </c>
      <c r="BH1395" s="42">
        <f>COUNTIFS($T1395:$AX1395,"CL")</f>
        <v>0</v>
      </c>
      <c r="BI1395" s="42">
        <f>COUNTIFS($T1395:$AX1395,"BL")</f>
        <v>0</v>
      </c>
      <c r="BJ1395" s="42">
        <f>COUNTIFS($T1395:$AX1395,"CO")</f>
        <v>0</v>
      </c>
      <c r="BK1395" s="42">
        <f t="shared" si="129"/>
        <v>0</v>
      </c>
      <c r="BL1395" s="42">
        <f t="shared" si="130"/>
        <v>0</v>
      </c>
      <c r="BM1395" s="42">
        <f t="shared" si="131"/>
        <v>0</v>
      </c>
      <c r="BN1395" s="42">
        <f>SUM(AY1395:BJ1395)+SUM(COUNTIFS(Q1395:AX1395,{"TERM","RESIGNED"}))</f>
        <v>31</v>
      </c>
      <c r="BO1395" s="1" t="s">
        <v>45</v>
      </c>
      <c r="BP1395" s="42"/>
      <c r="BQ1395" s="34"/>
    </row>
    <row r="1396" spans="1:69" x14ac:dyDescent="0.25">
      <c r="A1396" s="32">
        <f t="shared" si="132"/>
        <v>1394</v>
      </c>
      <c r="B1396" s="1" t="s">
        <v>172</v>
      </c>
      <c r="C1396" s="1">
        <v>106302</v>
      </c>
      <c r="D1396" s="1">
        <v>106302</v>
      </c>
      <c r="E1396" s="1" t="s">
        <v>945</v>
      </c>
      <c r="F1396" s="34" t="s">
        <v>1751</v>
      </c>
      <c r="G1396" s="34" t="s">
        <v>123</v>
      </c>
      <c r="H1396" s="30">
        <v>45289</v>
      </c>
      <c r="I1396" s="30" t="s">
        <v>39</v>
      </c>
      <c r="J1396" s="30" t="s">
        <v>39</v>
      </c>
      <c r="K1396" s="42">
        <f t="shared" ca="1" si="133"/>
        <v>13</v>
      </c>
      <c r="L1396" s="44" t="str">
        <f t="shared" si="134"/>
        <v>Billable</v>
      </c>
      <c r="M1396" s="34" t="s">
        <v>1007</v>
      </c>
      <c r="N1396" s="1" t="s">
        <v>41</v>
      </c>
      <c r="O1396" s="1" t="s">
        <v>42</v>
      </c>
      <c r="P1396" s="1"/>
      <c r="Q1396" s="1"/>
      <c r="R1396" s="1" t="s">
        <v>43</v>
      </c>
      <c r="S1396" s="33" t="s">
        <v>228</v>
      </c>
      <c r="T1396" s="47" t="s">
        <v>25</v>
      </c>
      <c r="U1396" s="47" t="s">
        <v>25</v>
      </c>
      <c r="V1396" s="47" t="s">
        <v>25</v>
      </c>
      <c r="W1396" s="47" t="s">
        <v>25</v>
      </c>
      <c r="X1396" s="47" t="s">
        <v>25</v>
      </c>
      <c r="Y1396" s="47" t="s">
        <v>25</v>
      </c>
      <c r="Z1396" s="47" t="s">
        <v>25</v>
      </c>
      <c r="AA1396" s="47" t="s">
        <v>25</v>
      </c>
      <c r="AB1396" s="47" t="s">
        <v>25</v>
      </c>
      <c r="AC1396" s="47" t="s">
        <v>25</v>
      </c>
      <c r="AD1396" s="47" t="s">
        <v>25</v>
      </c>
      <c r="AE1396" s="47" t="s">
        <v>25</v>
      </c>
      <c r="AF1396" s="47" t="s">
        <v>25</v>
      </c>
      <c r="AG1396" s="47" t="s">
        <v>25</v>
      </c>
      <c r="AH1396" s="47" t="s">
        <v>25</v>
      </c>
      <c r="AI1396" s="47" t="s">
        <v>25</v>
      </c>
      <c r="AJ1396" s="47" t="s">
        <v>25</v>
      </c>
      <c r="AK1396" s="47" t="s">
        <v>25</v>
      </c>
      <c r="AL1396" s="47" t="s">
        <v>25</v>
      </c>
      <c r="AM1396" s="47" t="s">
        <v>25</v>
      </c>
      <c r="AN1396" s="47" t="s">
        <v>25</v>
      </c>
      <c r="AO1396" s="47" t="s">
        <v>25</v>
      </c>
      <c r="AP1396" s="47" t="s">
        <v>25</v>
      </c>
      <c r="AQ1396" s="47" t="s">
        <v>25</v>
      </c>
      <c r="AR1396" s="47" t="s">
        <v>25</v>
      </c>
      <c r="AS1396" s="47" t="s">
        <v>25</v>
      </c>
      <c r="AT1396" s="47" t="s">
        <v>25</v>
      </c>
      <c r="AU1396" s="47" t="s">
        <v>25</v>
      </c>
      <c r="AV1396" s="47" t="s">
        <v>965</v>
      </c>
      <c r="AW1396" s="47" t="s">
        <v>20</v>
      </c>
      <c r="AX1396" s="47" t="s">
        <v>20</v>
      </c>
      <c r="AY1396" s="42">
        <f>COUNTIFS($T1396:$AX1396,"P")</f>
        <v>1</v>
      </c>
      <c r="AZ1396" s="42">
        <f>COUNTIFS($T1396:$AX1396,"HD")/2</f>
        <v>0</v>
      </c>
      <c r="BA1396" s="42">
        <f>COUNTIFS($T1396:$AX1396,"DO")</f>
        <v>2</v>
      </c>
      <c r="BB1396" s="1">
        <f>COUNTIFS($T1396:$AX1396,"UPL")</f>
        <v>0</v>
      </c>
      <c r="BC1396" s="42">
        <f>COUNTIFS($T1396:$AX1396,"LWP")</f>
        <v>0</v>
      </c>
      <c r="BD1396" s="42">
        <f>SUM(COUNTIFS($T1396:$AX1396,{"PAT","MAT"}))</f>
        <v>0</v>
      </c>
      <c r="BE1396" s="42">
        <f>COUNTIFS($T1396:$AX1396,"HO")</f>
        <v>0</v>
      </c>
      <c r="BF1396" s="42">
        <f>COUNTIFS($T1396:$AX1396,"NA")</f>
        <v>28</v>
      </c>
      <c r="BG1396" s="42">
        <f>COUNTIFS($T1396:$AX1396,"PL")</f>
        <v>0</v>
      </c>
      <c r="BH1396" s="42">
        <f>COUNTIFS($T1396:$AX1396,"CL")</f>
        <v>0</v>
      </c>
      <c r="BI1396" s="42">
        <f>COUNTIFS($T1396:$AX1396,"BL")</f>
        <v>0</v>
      </c>
      <c r="BJ1396" s="42">
        <f>COUNTIFS($T1396:$AX1396,"CO")</f>
        <v>0</v>
      </c>
      <c r="BK1396" s="42">
        <f t="shared" si="129"/>
        <v>0</v>
      </c>
      <c r="BL1396" s="42">
        <f t="shared" si="130"/>
        <v>0</v>
      </c>
      <c r="BM1396" s="42">
        <f t="shared" si="131"/>
        <v>0</v>
      </c>
      <c r="BN1396" s="42">
        <f>SUM(AY1396:BJ1396)+SUM(COUNTIFS(Q1396:AX1396,{"TERM","RESIGNED"}))</f>
        <v>31</v>
      </c>
      <c r="BO1396" s="1" t="s">
        <v>45</v>
      </c>
      <c r="BP1396" s="42"/>
      <c r="BQ1396" s="34"/>
    </row>
    <row r="1397" spans="1:69" x14ac:dyDescent="0.25">
      <c r="A1397" s="32">
        <f t="shared" si="132"/>
        <v>1395</v>
      </c>
      <c r="B1397" s="1" t="s">
        <v>172</v>
      </c>
      <c r="C1397" s="1">
        <v>106303</v>
      </c>
      <c r="D1397" s="1">
        <v>106303</v>
      </c>
      <c r="E1397" s="1" t="s">
        <v>946</v>
      </c>
      <c r="F1397" s="34" t="s">
        <v>1752</v>
      </c>
      <c r="G1397" s="34" t="s">
        <v>123</v>
      </c>
      <c r="H1397" s="30">
        <v>45289</v>
      </c>
      <c r="I1397" s="30" t="s">
        <v>39</v>
      </c>
      <c r="J1397" s="30" t="s">
        <v>39</v>
      </c>
      <c r="K1397" s="42">
        <f t="shared" ca="1" si="133"/>
        <v>13</v>
      </c>
      <c r="L1397" s="44" t="str">
        <f t="shared" si="134"/>
        <v>Billable</v>
      </c>
      <c r="M1397" s="34" t="s">
        <v>1007</v>
      </c>
      <c r="N1397" s="1" t="s">
        <v>41</v>
      </c>
      <c r="O1397" s="1" t="s">
        <v>42</v>
      </c>
      <c r="P1397" s="1"/>
      <c r="Q1397" s="1"/>
      <c r="R1397" s="1" t="s">
        <v>43</v>
      </c>
      <c r="S1397" s="33" t="s">
        <v>228</v>
      </c>
      <c r="T1397" s="47" t="s">
        <v>25</v>
      </c>
      <c r="U1397" s="47" t="s">
        <v>25</v>
      </c>
      <c r="V1397" s="47" t="s">
        <v>25</v>
      </c>
      <c r="W1397" s="47" t="s">
        <v>25</v>
      </c>
      <c r="X1397" s="47" t="s">
        <v>25</v>
      </c>
      <c r="Y1397" s="47" t="s">
        <v>25</v>
      </c>
      <c r="Z1397" s="47" t="s">
        <v>25</v>
      </c>
      <c r="AA1397" s="47" t="s">
        <v>25</v>
      </c>
      <c r="AB1397" s="47" t="s">
        <v>25</v>
      </c>
      <c r="AC1397" s="47" t="s">
        <v>25</v>
      </c>
      <c r="AD1397" s="47" t="s">
        <v>25</v>
      </c>
      <c r="AE1397" s="47" t="s">
        <v>25</v>
      </c>
      <c r="AF1397" s="47" t="s">
        <v>25</v>
      </c>
      <c r="AG1397" s="47" t="s">
        <v>25</v>
      </c>
      <c r="AH1397" s="47" t="s">
        <v>25</v>
      </c>
      <c r="AI1397" s="47" t="s">
        <v>25</v>
      </c>
      <c r="AJ1397" s="47" t="s">
        <v>25</v>
      </c>
      <c r="AK1397" s="47" t="s">
        <v>25</v>
      </c>
      <c r="AL1397" s="47" t="s">
        <v>25</v>
      </c>
      <c r="AM1397" s="47" t="s">
        <v>25</v>
      </c>
      <c r="AN1397" s="47" t="s">
        <v>25</v>
      </c>
      <c r="AO1397" s="47" t="s">
        <v>25</v>
      </c>
      <c r="AP1397" s="47" t="s">
        <v>25</v>
      </c>
      <c r="AQ1397" s="47" t="s">
        <v>25</v>
      </c>
      <c r="AR1397" s="47" t="s">
        <v>25</v>
      </c>
      <c r="AS1397" s="47" t="s">
        <v>25</v>
      </c>
      <c r="AT1397" s="47" t="s">
        <v>25</v>
      </c>
      <c r="AU1397" s="47" t="s">
        <v>25</v>
      </c>
      <c r="AV1397" s="47" t="s">
        <v>965</v>
      </c>
      <c r="AW1397" s="47" t="s">
        <v>20</v>
      </c>
      <c r="AX1397" s="47" t="s">
        <v>20</v>
      </c>
      <c r="AY1397" s="42">
        <f>COUNTIFS($T1397:$AX1397,"P")</f>
        <v>1</v>
      </c>
      <c r="AZ1397" s="42">
        <f>COUNTIFS($T1397:$AX1397,"HD")/2</f>
        <v>0</v>
      </c>
      <c r="BA1397" s="42">
        <f>COUNTIFS($T1397:$AX1397,"DO")</f>
        <v>2</v>
      </c>
      <c r="BB1397" s="1">
        <f>COUNTIFS($T1397:$AX1397,"UPL")</f>
        <v>0</v>
      </c>
      <c r="BC1397" s="42">
        <f>COUNTIFS($T1397:$AX1397,"LWP")</f>
        <v>0</v>
      </c>
      <c r="BD1397" s="42">
        <f>SUM(COUNTIFS($T1397:$AX1397,{"PAT","MAT"}))</f>
        <v>0</v>
      </c>
      <c r="BE1397" s="42">
        <f>COUNTIFS($T1397:$AX1397,"HO")</f>
        <v>0</v>
      </c>
      <c r="BF1397" s="42">
        <f>COUNTIFS($T1397:$AX1397,"NA")</f>
        <v>28</v>
      </c>
      <c r="BG1397" s="42">
        <f>COUNTIFS($T1397:$AX1397,"PL")</f>
        <v>0</v>
      </c>
      <c r="BH1397" s="42">
        <f>COUNTIFS($T1397:$AX1397,"CL")</f>
        <v>0</v>
      </c>
      <c r="BI1397" s="42">
        <f>COUNTIFS($T1397:$AX1397,"BL")</f>
        <v>0</v>
      </c>
      <c r="BJ1397" s="42">
        <f>COUNTIFS($T1397:$AX1397,"CO")</f>
        <v>0</v>
      </c>
      <c r="BK1397" s="42">
        <f t="shared" si="129"/>
        <v>0</v>
      </c>
      <c r="BL1397" s="42">
        <f t="shared" si="130"/>
        <v>0</v>
      </c>
      <c r="BM1397" s="42">
        <f t="shared" si="131"/>
        <v>0</v>
      </c>
      <c r="BN1397" s="42">
        <f>SUM(AY1397:BJ1397)+SUM(COUNTIFS(Q1397:AX1397,{"TERM","RESIGNED"}))</f>
        <v>31</v>
      </c>
      <c r="BO1397" s="1" t="s">
        <v>45</v>
      </c>
      <c r="BP1397" s="42"/>
      <c r="BQ1397" s="34"/>
    </row>
    <row r="1398" spans="1:69" x14ac:dyDescent="0.25">
      <c r="A1398" s="32">
        <f t="shared" si="132"/>
        <v>1396</v>
      </c>
      <c r="B1398" s="1" t="s">
        <v>172</v>
      </c>
      <c r="C1398" s="1">
        <v>106304</v>
      </c>
      <c r="D1398" s="1">
        <v>106304</v>
      </c>
      <c r="E1398" s="1" t="s">
        <v>945</v>
      </c>
      <c r="F1398" s="34" t="s">
        <v>1753</v>
      </c>
      <c r="G1398" s="34" t="s">
        <v>123</v>
      </c>
      <c r="H1398" s="30">
        <v>45289</v>
      </c>
      <c r="I1398" s="30" t="s">
        <v>39</v>
      </c>
      <c r="J1398" s="30" t="s">
        <v>39</v>
      </c>
      <c r="K1398" s="42">
        <f t="shared" ca="1" si="133"/>
        <v>13</v>
      </c>
      <c r="L1398" s="44" t="str">
        <f t="shared" si="134"/>
        <v>Billable</v>
      </c>
      <c r="M1398" s="34" t="s">
        <v>1007</v>
      </c>
      <c r="N1398" s="1" t="s">
        <v>41</v>
      </c>
      <c r="O1398" s="1" t="s">
        <v>42</v>
      </c>
      <c r="P1398" s="1"/>
      <c r="Q1398" s="1"/>
      <c r="R1398" s="1" t="s">
        <v>43</v>
      </c>
      <c r="S1398" s="33" t="s">
        <v>228</v>
      </c>
      <c r="T1398" s="47" t="s">
        <v>25</v>
      </c>
      <c r="U1398" s="47" t="s">
        <v>25</v>
      </c>
      <c r="V1398" s="47" t="s">
        <v>25</v>
      </c>
      <c r="W1398" s="47" t="s">
        <v>25</v>
      </c>
      <c r="X1398" s="47" t="s">
        <v>25</v>
      </c>
      <c r="Y1398" s="47" t="s">
        <v>25</v>
      </c>
      <c r="Z1398" s="47" t="s">
        <v>25</v>
      </c>
      <c r="AA1398" s="47" t="s">
        <v>25</v>
      </c>
      <c r="AB1398" s="47" t="s">
        <v>25</v>
      </c>
      <c r="AC1398" s="47" t="s">
        <v>25</v>
      </c>
      <c r="AD1398" s="47" t="s">
        <v>25</v>
      </c>
      <c r="AE1398" s="47" t="s">
        <v>25</v>
      </c>
      <c r="AF1398" s="47" t="s">
        <v>25</v>
      </c>
      <c r="AG1398" s="47" t="s">
        <v>25</v>
      </c>
      <c r="AH1398" s="47" t="s">
        <v>25</v>
      </c>
      <c r="AI1398" s="47" t="s">
        <v>25</v>
      </c>
      <c r="AJ1398" s="47" t="s">
        <v>25</v>
      </c>
      <c r="AK1398" s="47" t="s">
        <v>25</v>
      </c>
      <c r="AL1398" s="47" t="s">
        <v>25</v>
      </c>
      <c r="AM1398" s="47" t="s">
        <v>25</v>
      </c>
      <c r="AN1398" s="47" t="s">
        <v>25</v>
      </c>
      <c r="AO1398" s="47" t="s">
        <v>25</v>
      </c>
      <c r="AP1398" s="47" t="s">
        <v>25</v>
      </c>
      <c r="AQ1398" s="47" t="s">
        <v>25</v>
      </c>
      <c r="AR1398" s="47" t="s">
        <v>25</v>
      </c>
      <c r="AS1398" s="47" t="s">
        <v>25</v>
      </c>
      <c r="AT1398" s="47" t="s">
        <v>25</v>
      </c>
      <c r="AU1398" s="47" t="s">
        <v>25</v>
      </c>
      <c r="AV1398" s="47" t="s">
        <v>965</v>
      </c>
      <c r="AW1398" s="47" t="s">
        <v>20</v>
      </c>
      <c r="AX1398" s="47" t="s">
        <v>20</v>
      </c>
      <c r="AY1398" s="42">
        <f>COUNTIFS($T1398:$AX1398,"P")</f>
        <v>1</v>
      </c>
      <c r="AZ1398" s="42">
        <f>COUNTIFS($T1398:$AX1398,"HD")/2</f>
        <v>0</v>
      </c>
      <c r="BA1398" s="42">
        <f>COUNTIFS($T1398:$AX1398,"DO")</f>
        <v>2</v>
      </c>
      <c r="BB1398" s="1">
        <f>COUNTIFS($T1398:$AX1398,"UPL")</f>
        <v>0</v>
      </c>
      <c r="BC1398" s="42">
        <f>COUNTIFS($T1398:$AX1398,"LWP")</f>
        <v>0</v>
      </c>
      <c r="BD1398" s="42">
        <f>SUM(COUNTIFS($T1398:$AX1398,{"PAT","MAT"}))</f>
        <v>0</v>
      </c>
      <c r="BE1398" s="42">
        <f>COUNTIFS($T1398:$AX1398,"HO")</f>
        <v>0</v>
      </c>
      <c r="BF1398" s="42">
        <f>COUNTIFS($T1398:$AX1398,"NA")</f>
        <v>28</v>
      </c>
      <c r="BG1398" s="42">
        <f>COUNTIFS($T1398:$AX1398,"PL")</f>
        <v>0</v>
      </c>
      <c r="BH1398" s="42">
        <f>COUNTIFS($T1398:$AX1398,"CL")</f>
        <v>0</v>
      </c>
      <c r="BI1398" s="42">
        <f>COUNTIFS($T1398:$AX1398,"BL")</f>
        <v>0</v>
      </c>
      <c r="BJ1398" s="42">
        <f>COUNTIFS($T1398:$AX1398,"CO")</f>
        <v>0</v>
      </c>
      <c r="BK1398" s="42">
        <f t="shared" si="129"/>
        <v>0</v>
      </c>
      <c r="BL1398" s="42">
        <f t="shared" si="130"/>
        <v>0</v>
      </c>
      <c r="BM1398" s="42">
        <f t="shared" si="131"/>
        <v>0</v>
      </c>
      <c r="BN1398" s="42">
        <f>SUM(AY1398:BJ1398)+SUM(COUNTIFS(Q1398:AX1398,{"TERM","RESIGNED"}))</f>
        <v>31</v>
      </c>
      <c r="BO1398" s="1" t="s">
        <v>45</v>
      </c>
      <c r="BP1398" s="42"/>
      <c r="BQ1398" s="34"/>
    </row>
    <row r="1399" spans="1:69" x14ac:dyDescent="0.25">
      <c r="A1399" s="32">
        <f t="shared" si="132"/>
        <v>1397</v>
      </c>
      <c r="B1399" s="1" t="s">
        <v>172</v>
      </c>
      <c r="C1399" s="1">
        <v>106305</v>
      </c>
      <c r="D1399" s="1">
        <v>106305</v>
      </c>
      <c r="E1399" s="1" t="s">
        <v>946</v>
      </c>
      <c r="F1399" s="34" t="s">
        <v>1754</v>
      </c>
      <c r="G1399" s="34" t="s">
        <v>123</v>
      </c>
      <c r="H1399" s="30">
        <v>45289</v>
      </c>
      <c r="I1399" s="30" t="s">
        <v>39</v>
      </c>
      <c r="J1399" s="30" t="s">
        <v>39</v>
      </c>
      <c r="K1399" s="42">
        <f t="shared" ca="1" si="133"/>
        <v>13</v>
      </c>
      <c r="L1399" s="44" t="str">
        <f t="shared" si="134"/>
        <v>Billable</v>
      </c>
      <c r="M1399" s="34" t="s">
        <v>1007</v>
      </c>
      <c r="N1399" s="1" t="s">
        <v>41</v>
      </c>
      <c r="O1399" s="1" t="s">
        <v>42</v>
      </c>
      <c r="P1399" s="1"/>
      <c r="Q1399" s="1"/>
      <c r="R1399" s="1" t="s">
        <v>43</v>
      </c>
      <c r="S1399" s="33" t="s">
        <v>228</v>
      </c>
      <c r="T1399" s="47" t="s">
        <v>25</v>
      </c>
      <c r="U1399" s="47" t="s">
        <v>25</v>
      </c>
      <c r="V1399" s="47" t="s">
        <v>25</v>
      </c>
      <c r="W1399" s="47" t="s">
        <v>25</v>
      </c>
      <c r="X1399" s="47" t="s">
        <v>25</v>
      </c>
      <c r="Y1399" s="47" t="s">
        <v>25</v>
      </c>
      <c r="Z1399" s="47" t="s">
        <v>25</v>
      </c>
      <c r="AA1399" s="47" t="s">
        <v>25</v>
      </c>
      <c r="AB1399" s="47" t="s">
        <v>25</v>
      </c>
      <c r="AC1399" s="47" t="s">
        <v>25</v>
      </c>
      <c r="AD1399" s="47" t="s">
        <v>25</v>
      </c>
      <c r="AE1399" s="47" t="s">
        <v>25</v>
      </c>
      <c r="AF1399" s="47" t="s">
        <v>25</v>
      </c>
      <c r="AG1399" s="47" t="s">
        <v>25</v>
      </c>
      <c r="AH1399" s="47" t="s">
        <v>25</v>
      </c>
      <c r="AI1399" s="47" t="s">
        <v>25</v>
      </c>
      <c r="AJ1399" s="47" t="s">
        <v>25</v>
      </c>
      <c r="AK1399" s="47" t="s">
        <v>25</v>
      </c>
      <c r="AL1399" s="47" t="s">
        <v>25</v>
      </c>
      <c r="AM1399" s="47" t="s">
        <v>25</v>
      </c>
      <c r="AN1399" s="47" t="s">
        <v>25</v>
      </c>
      <c r="AO1399" s="47" t="s">
        <v>25</v>
      </c>
      <c r="AP1399" s="47" t="s">
        <v>25</v>
      </c>
      <c r="AQ1399" s="47" t="s">
        <v>25</v>
      </c>
      <c r="AR1399" s="47" t="s">
        <v>25</v>
      </c>
      <c r="AS1399" s="47" t="s">
        <v>25</v>
      </c>
      <c r="AT1399" s="47" t="s">
        <v>25</v>
      </c>
      <c r="AU1399" s="47" t="s">
        <v>25</v>
      </c>
      <c r="AV1399" s="47" t="s">
        <v>965</v>
      </c>
      <c r="AW1399" s="47" t="s">
        <v>20</v>
      </c>
      <c r="AX1399" s="47" t="s">
        <v>20</v>
      </c>
      <c r="AY1399" s="42">
        <f>COUNTIFS($T1399:$AX1399,"P")</f>
        <v>1</v>
      </c>
      <c r="AZ1399" s="42">
        <f>COUNTIFS($T1399:$AX1399,"HD")/2</f>
        <v>0</v>
      </c>
      <c r="BA1399" s="42">
        <f>COUNTIFS($T1399:$AX1399,"DO")</f>
        <v>2</v>
      </c>
      <c r="BB1399" s="1">
        <f>COUNTIFS($T1399:$AX1399,"UPL")</f>
        <v>0</v>
      </c>
      <c r="BC1399" s="42">
        <f>COUNTIFS($T1399:$AX1399,"LWP")</f>
        <v>0</v>
      </c>
      <c r="BD1399" s="42">
        <f>SUM(COUNTIFS($T1399:$AX1399,{"PAT","MAT"}))</f>
        <v>0</v>
      </c>
      <c r="BE1399" s="42">
        <f>COUNTIFS($T1399:$AX1399,"HO")</f>
        <v>0</v>
      </c>
      <c r="BF1399" s="42">
        <f>COUNTIFS($T1399:$AX1399,"NA")</f>
        <v>28</v>
      </c>
      <c r="BG1399" s="42">
        <f>COUNTIFS($T1399:$AX1399,"PL")</f>
        <v>0</v>
      </c>
      <c r="BH1399" s="42">
        <f>COUNTIFS($T1399:$AX1399,"CL")</f>
        <v>0</v>
      </c>
      <c r="BI1399" s="42">
        <f>COUNTIFS($T1399:$AX1399,"BL")</f>
        <v>0</v>
      </c>
      <c r="BJ1399" s="42">
        <f>COUNTIFS($T1399:$AX1399,"CO")</f>
        <v>0</v>
      </c>
      <c r="BK1399" s="42">
        <f t="shared" si="129"/>
        <v>0</v>
      </c>
      <c r="BL1399" s="42">
        <f t="shared" si="130"/>
        <v>0</v>
      </c>
      <c r="BM1399" s="42">
        <f t="shared" si="131"/>
        <v>0</v>
      </c>
      <c r="BN1399" s="42">
        <f>SUM(AY1399:BJ1399)+SUM(COUNTIFS(Q1399:AX1399,{"TERM","RESIGNED"}))</f>
        <v>31</v>
      </c>
      <c r="BO1399" s="1" t="s">
        <v>45</v>
      </c>
      <c r="BP1399" s="42"/>
      <c r="BQ1399" s="34"/>
    </row>
    <row r="1400" spans="1:69" x14ac:dyDescent="0.25">
      <c r="A1400" s="32">
        <f t="shared" si="132"/>
        <v>1398</v>
      </c>
      <c r="B1400" s="1" t="s">
        <v>172</v>
      </c>
      <c r="C1400" s="1">
        <v>106306</v>
      </c>
      <c r="D1400" s="1">
        <v>106306</v>
      </c>
      <c r="E1400" s="1" t="s">
        <v>946</v>
      </c>
      <c r="F1400" s="34" t="s">
        <v>1755</v>
      </c>
      <c r="G1400" s="34" t="s">
        <v>123</v>
      </c>
      <c r="H1400" s="30">
        <v>45289</v>
      </c>
      <c r="I1400" s="30" t="s">
        <v>39</v>
      </c>
      <c r="J1400" s="30" t="s">
        <v>39</v>
      </c>
      <c r="K1400" s="42">
        <f t="shared" ca="1" si="133"/>
        <v>13</v>
      </c>
      <c r="L1400" s="44" t="str">
        <f t="shared" si="134"/>
        <v>Billable</v>
      </c>
      <c r="M1400" s="34" t="s">
        <v>1007</v>
      </c>
      <c r="N1400" s="1" t="s">
        <v>41</v>
      </c>
      <c r="O1400" s="1" t="s">
        <v>42</v>
      </c>
      <c r="P1400" s="1"/>
      <c r="Q1400" s="1"/>
      <c r="R1400" s="1" t="s">
        <v>43</v>
      </c>
      <c r="S1400" s="33" t="s">
        <v>228</v>
      </c>
      <c r="T1400" s="47" t="s">
        <v>25</v>
      </c>
      <c r="U1400" s="47" t="s">
        <v>25</v>
      </c>
      <c r="V1400" s="47" t="s">
        <v>25</v>
      </c>
      <c r="W1400" s="47" t="s">
        <v>25</v>
      </c>
      <c r="X1400" s="47" t="s">
        <v>25</v>
      </c>
      <c r="Y1400" s="47" t="s">
        <v>25</v>
      </c>
      <c r="Z1400" s="47" t="s">
        <v>25</v>
      </c>
      <c r="AA1400" s="47" t="s">
        <v>25</v>
      </c>
      <c r="AB1400" s="47" t="s">
        <v>25</v>
      </c>
      <c r="AC1400" s="47" t="s">
        <v>25</v>
      </c>
      <c r="AD1400" s="47" t="s">
        <v>25</v>
      </c>
      <c r="AE1400" s="47" t="s">
        <v>25</v>
      </c>
      <c r="AF1400" s="47" t="s">
        <v>25</v>
      </c>
      <c r="AG1400" s="47" t="s">
        <v>25</v>
      </c>
      <c r="AH1400" s="47" t="s">
        <v>25</v>
      </c>
      <c r="AI1400" s="47" t="s">
        <v>25</v>
      </c>
      <c r="AJ1400" s="47" t="s">
        <v>25</v>
      </c>
      <c r="AK1400" s="47" t="s">
        <v>25</v>
      </c>
      <c r="AL1400" s="47" t="s">
        <v>25</v>
      </c>
      <c r="AM1400" s="47" t="s">
        <v>25</v>
      </c>
      <c r="AN1400" s="47" t="s">
        <v>25</v>
      </c>
      <c r="AO1400" s="47" t="s">
        <v>25</v>
      </c>
      <c r="AP1400" s="47" t="s">
        <v>25</v>
      </c>
      <c r="AQ1400" s="47" t="s">
        <v>25</v>
      </c>
      <c r="AR1400" s="47" t="s">
        <v>25</v>
      </c>
      <c r="AS1400" s="47" t="s">
        <v>25</v>
      </c>
      <c r="AT1400" s="47" t="s">
        <v>25</v>
      </c>
      <c r="AU1400" s="47" t="s">
        <v>25</v>
      </c>
      <c r="AV1400" s="47" t="s">
        <v>965</v>
      </c>
      <c r="AW1400" s="47" t="s">
        <v>20</v>
      </c>
      <c r="AX1400" s="47" t="s">
        <v>20</v>
      </c>
      <c r="AY1400" s="42">
        <f>COUNTIFS($T1400:$AX1400,"P")</f>
        <v>1</v>
      </c>
      <c r="AZ1400" s="42">
        <f>COUNTIFS($T1400:$AX1400,"HD")/2</f>
        <v>0</v>
      </c>
      <c r="BA1400" s="42">
        <f>COUNTIFS($T1400:$AX1400,"DO")</f>
        <v>2</v>
      </c>
      <c r="BB1400" s="1">
        <f>COUNTIFS($T1400:$AX1400,"UPL")</f>
        <v>0</v>
      </c>
      <c r="BC1400" s="42">
        <f>COUNTIFS($T1400:$AX1400,"LWP")</f>
        <v>0</v>
      </c>
      <c r="BD1400" s="42">
        <f>SUM(COUNTIFS($T1400:$AX1400,{"PAT","MAT"}))</f>
        <v>0</v>
      </c>
      <c r="BE1400" s="42">
        <f>COUNTIFS($T1400:$AX1400,"HO")</f>
        <v>0</v>
      </c>
      <c r="BF1400" s="42">
        <f>COUNTIFS($T1400:$AX1400,"NA")</f>
        <v>28</v>
      </c>
      <c r="BG1400" s="42">
        <f>COUNTIFS($T1400:$AX1400,"PL")</f>
        <v>0</v>
      </c>
      <c r="BH1400" s="42">
        <f>COUNTIFS($T1400:$AX1400,"CL")</f>
        <v>0</v>
      </c>
      <c r="BI1400" s="42">
        <f>COUNTIFS($T1400:$AX1400,"BL")</f>
        <v>0</v>
      </c>
      <c r="BJ1400" s="42">
        <f>COUNTIFS($T1400:$AX1400,"CO")</f>
        <v>0</v>
      </c>
      <c r="BK1400" s="42">
        <f t="shared" si="129"/>
        <v>0</v>
      </c>
      <c r="BL1400" s="42">
        <f t="shared" si="130"/>
        <v>0</v>
      </c>
      <c r="BM1400" s="42">
        <f t="shared" si="131"/>
        <v>0</v>
      </c>
      <c r="BN1400" s="42">
        <f>SUM(AY1400:BJ1400)+SUM(COUNTIFS(Q1400:AX1400,{"TERM","RESIGNED"}))</f>
        <v>31</v>
      </c>
      <c r="BO1400" s="1" t="s">
        <v>45</v>
      </c>
      <c r="BP1400" s="42"/>
      <c r="BQ1400" s="34"/>
    </row>
    <row r="1401" spans="1:69" x14ac:dyDescent="0.25">
      <c r="A1401" s="32">
        <f t="shared" si="132"/>
        <v>1399</v>
      </c>
      <c r="B1401" s="1" t="s">
        <v>172</v>
      </c>
      <c r="C1401" s="1">
        <v>106310</v>
      </c>
      <c r="D1401" s="1">
        <v>106310</v>
      </c>
      <c r="E1401" s="1" t="s">
        <v>946</v>
      </c>
      <c r="F1401" s="34" t="s">
        <v>1756</v>
      </c>
      <c r="G1401" s="34" t="s">
        <v>123</v>
      </c>
      <c r="H1401" s="30">
        <v>45289</v>
      </c>
      <c r="I1401" s="30" t="s">
        <v>39</v>
      </c>
      <c r="J1401" s="30" t="s">
        <v>39</v>
      </c>
      <c r="K1401" s="42">
        <f t="shared" ca="1" si="133"/>
        <v>13</v>
      </c>
      <c r="L1401" s="44" t="str">
        <f t="shared" si="134"/>
        <v>Billable</v>
      </c>
      <c r="M1401" s="34" t="s">
        <v>1007</v>
      </c>
      <c r="N1401" s="1" t="s">
        <v>41</v>
      </c>
      <c r="O1401" s="1" t="s">
        <v>42</v>
      </c>
      <c r="P1401" s="1"/>
      <c r="Q1401" s="1"/>
      <c r="R1401" s="1" t="s">
        <v>43</v>
      </c>
      <c r="S1401" s="33" t="s">
        <v>228</v>
      </c>
      <c r="T1401" s="47" t="s">
        <v>25</v>
      </c>
      <c r="U1401" s="47" t="s">
        <v>25</v>
      </c>
      <c r="V1401" s="47" t="s">
        <v>25</v>
      </c>
      <c r="W1401" s="47" t="s">
        <v>25</v>
      </c>
      <c r="X1401" s="47" t="s">
        <v>25</v>
      </c>
      <c r="Y1401" s="47" t="s">
        <v>25</v>
      </c>
      <c r="Z1401" s="47" t="s">
        <v>25</v>
      </c>
      <c r="AA1401" s="47" t="s">
        <v>25</v>
      </c>
      <c r="AB1401" s="47" t="s">
        <v>25</v>
      </c>
      <c r="AC1401" s="47" t="s">
        <v>25</v>
      </c>
      <c r="AD1401" s="47" t="s">
        <v>25</v>
      </c>
      <c r="AE1401" s="47" t="s">
        <v>25</v>
      </c>
      <c r="AF1401" s="47" t="s">
        <v>25</v>
      </c>
      <c r="AG1401" s="47" t="s">
        <v>25</v>
      </c>
      <c r="AH1401" s="47" t="s">
        <v>25</v>
      </c>
      <c r="AI1401" s="47" t="s">
        <v>25</v>
      </c>
      <c r="AJ1401" s="47" t="s">
        <v>25</v>
      </c>
      <c r="AK1401" s="47" t="s">
        <v>25</v>
      </c>
      <c r="AL1401" s="47" t="s">
        <v>25</v>
      </c>
      <c r="AM1401" s="47" t="s">
        <v>25</v>
      </c>
      <c r="AN1401" s="47" t="s">
        <v>25</v>
      </c>
      <c r="AO1401" s="47" t="s">
        <v>25</v>
      </c>
      <c r="AP1401" s="47" t="s">
        <v>25</v>
      </c>
      <c r="AQ1401" s="47" t="s">
        <v>25</v>
      </c>
      <c r="AR1401" s="47" t="s">
        <v>25</v>
      </c>
      <c r="AS1401" s="47" t="s">
        <v>25</v>
      </c>
      <c r="AT1401" s="47" t="s">
        <v>25</v>
      </c>
      <c r="AU1401" s="47" t="s">
        <v>25</v>
      </c>
      <c r="AV1401" s="47" t="s">
        <v>965</v>
      </c>
      <c r="AW1401" s="47" t="s">
        <v>20</v>
      </c>
      <c r="AX1401" s="47" t="s">
        <v>20</v>
      </c>
      <c r="AY1401" s="42">
        <f>COUNTIFS($T1401:$AX1401,"P")</f>
        <v>1</v>
      </c>
      <c r="AZ1401" s="42">
        <f>COUNTIFS($T1401:$AX1401,"HD")/2</f>
        <v>0</v>
      </c>
      <c r="BA1401" s="42">
        <f>COUNTIFS($T1401:$AX1401,"DO")</f>
        <v>2</v>
      </c>
      <c r="BB1401" s="1">
        <f>COUNTIFS($T1401:$AX1401,"UPL")</f>
        <v>0</v>
      </c>
      <c r="BC1401" s="42">
        <f>COUNTIFS($T1401:$AX1401,"LWP")</f>
        <v>0</v>
      </c>
      <c r="BD1401" s="42">
        <f>SUM(COUNTIFS($T1401:$AX1401,{"PAT","MAT"}))</f>
        <v>0</v>
      </c>
      <c r="BE1401" s="42">
        <f>COUNTIFS($T1401:$AX1401,"HO")</f>
        <v>0</v>
      </c>
      <c r="BF1401" s="42">
        <f>COUNTIFS($T1401:$AX1401,"NA")</f>
        <v>28</v>
      </c>
      <c r="BG1401" s="42">
        <f>COUNTIFS($T1401:$AX1401,"PL")</f>
        <v>0</v>
      </c>
      <c r="BH1401" s="42">
        <f>COUNTIFS($T1401:$AX1401,"CL")</f>
        <v>0</v>
      </c>
      <c r="BI1401" s="42">
        <f>COUNTIFS($T1401:$AX1401,"BL")</f>
        <v>0</v>
      </c>
      <c r="BJ1401" s="42">
        <f>COUNTIFS($T1401:$AX1401,"CO")</f>
        <v>0</v>
      </c>
      <c r="BK1401" s="42">
        <f t="shared" si="129"/>
        <v>0</v>
      </c>
      <c r="BL1401" s="42">
        <f t="shared" si="130"/>
        <v>0</v>
      </c>
      <c r="BM1401" s="42">
        <f t="shared" si="131"/>
        <v>0</v>
      </c>
      <c r="BN1401" s="42">
        <f>SUM(AY1401:BJ1401)+SUM(COUNTIFS(Q1401:AX1401,{"TERM","RESIGNED"}))</f>
        <v>31</v>
      </c>
      <c r="BO1401" s="1" t="s">
        <v>45</v>
      </c>
      <c r="BP1401" s="42"/>
      <c r="BQ1401" s="34"/>
    </row>
    <row r="1402" spans="1:69" x14ac:dyDescent="0.25">
      <c r="A1402" s="32">
        <f t="shared" si="132"/>
        <v>1400</v>
      </c>
      <c r="B1402" s="1" t="s">
        <v>172</v>
      </c>
      <c r="C1402" s="1">
        <v>106311</v>
      </c>
      <c r="D1402" s="1">
        <v>106311</v>
      </c>
      <c r="E1402" s="1" t="s">
        <v>945</v>
      </c>
      <c r="F1402" s="34" t="s">
        <v>1757</v>
      </c>
      <c r="G1402" s="34" t="s">
        <v>123</v>
      </c>
      <c r="H1402" s="30">
        <v>45289</v>
      </c>
      <c r="I1402" s="30" t="s">
        <v>39</v>
      </c>
      <c r="J1402" s="30" t="s">
        <v>39</v>
      </c>
      <c r="K1402" s="42">
        <f t="shared" ca="1" si="133"/>
        <v>13</v>
      </c>
      <c r="L1402" s="44" t="str">
        <f t="shared" si="134"/>
        <v>Billable</v>
      </c>
      <c r="M1402" s="34" t="s">
        <v>1007</v>
      </c>
      <c r="N1402" s="1" t="s">
        <v>41</v>
      </c>
      <c r="O1402" s="1" t="s">
        <v>42</v>
      </c>
      <c r="P1402" s="1"/>
      <c r="Q1402" s="1"/>
      <c r="R1402" s="1" t="s">
        <v>43</v>
      </c>
      <c r="S1402" s="33" t="s">
        <v>228</v>
      </c>
      <c r="T1402" s="47" t="s">
        <v>25</v>
      </c>
      <c r="U1402" s="47" t="s">
        <v>25</v>
      </c>
      <c r="V1402" s="47" t="s">
        <v>25</v>
      </c>
      <c r="W1402" s="47" t="s">
        <v>25</v>
      </c>
      <c r="X1402" s="47" t="s">
        <v>25</v>
      </c>
      <c r="Y1402" s="47" t="s">
        <v>25</v>
      </c>
      <c r="Z1402" s="47" t="s">
        <v>25</v>
      </c>
      <c r="AA1402" s="47" t="s">
        <v>25</v>
      </c>
      <c r="AB1402" s="47" t="s">
        <v>25</v>
      </c>
      <c r="AC1402" s="47" t="s">
        <v>25</v>
      </c>
      <c r="AD1402" s="47" t="s">
        <v>25</v>
      </c>
      <c r="AE1402" s="47" t="s">
        <v>25</v>
      </c>
      <c r="AF1402" s="47" t="s">
        <v>25</v>
      </c>
      <c r="AG1402" s="47" t="s">
        <v>25</v>
      </c>
      <c r="AH1402" s="47" t="s">
        <v>25</v>
      </c>
      <c r="AI1402" s="47" t="s">
        <v>25</v>
      </c>
      <c r="AJ1402" s="47" t="s">
        <v>25</v>
      </c>
      <c r="AK1402" s="47" t="s">
        <v>25</v>
      </c>
      <c r="AL1402" s="47" t="s">
        <v>25</v>
      </c>
      <c r="AM1402" s="47" t="s">
        <v>25</v>
      </c>
      <c r="AN1402" s="47" t="s">
        <v>25</v>
      </c>
      <c r="AO1402" s="47" t="s">
        <v>25</v>
      </c>
      <c r="AP1402" s="47" t="s">
        <v>25</v>
      </c>
      <c r="AQ1402" s="47" t="s">
        <v>25</v>
      </c>
      <c r="AR1402" s="47" t="s">
        <v>25</v>
      </c>
      <c r="AS1402" s="47" t="s">
        <v>25</v>
      </c>
      <c r="AT1402" s="47" t="s">
        <v>25</v>
      </c>
      <c r="AU1402" s="47" t="s">
        <v>25</v>
      </c>
      <c r="AV1402" s="47" t="s">
        <v>965</v>
      </c>
      <c r="AW1402" s="47" t="s">
        <v>20</v>
      </c>
      <c r="AX1402" s="47" t="s">
        <v>20</v>
      </c>
      <c r="AY1402" s="42">
        <f>COUNTIFS($T1402:$AX1402,"P")</f>
        <v>1</v>
      </c>
      <c r="AZ1402" s="42">
        <f>COUNTIFS($T1402:$AX1402,"HD")/2</f>
        <v>0</v>
      </c>
      <c r="BA1402" s="42">
        <f>COUNTIFS($T1402:$AX1402,"DO")</f>
        <v>2</v>
      </c>
      <c r="BB1402" s="1">
        <f>COUNTIFS($T1402:$AX1402,"UPL")</f>
        <v>0</v>
      </c>
      <c r="BC1402" s="42">
        <f>COUNTIFS($T1402:$AX1402,"LWP")</f>
        <v>0</v>
      </c>
      <c r="BD1402" s="42">
        <f>SUM(COUNTIFS($T1402:$AX1402,{"PAT","MAT"}))</f>
        <v>0</v>
      </c>
      <c r="BE1402" s="42">
        <f>COUNTIFS($T1402:$AX1402,"HO")</f>
        <v>0</v>
      </c>
      <c r="BF1402" s="42">
        <f>COUNTIFS($T1402:$AX1402,"NA")</f>
        <v>28</v>
      </c>
      <c r="BG1402" s="42">
        <f>COUNTIFS($T1402:$AX1402,"PL")</f>
        <v>0</v>
      </c>
      <c r="BH1402" s="42">
        <f>COUNTIFS($T1402:$AX1402,"CL")</f>
        <v>0</v>
      </c>
      <c r="BI1402" s="42">
        <f>COUNTIFS($T1402:$AX1402,"BL")</f>
        <v>0</v>
      </c>
      <c r="BJ1402" s="42">
        <f>COUNTIFS($T1402:$AX1402,"CO")</f>
        <v>0</v>
      </c>
      <c r="BK1402" s="42">
        <f t="shared" si="129"/>
        <v>0</v>
      </c>
      <c r="BL1402" s="42">
        <f t="shared" si="130"/>
        <v>0</v>
      </c>
      <c r="BM1402" s="42">
        <f t="shared" si="131"/>
        <v>0</v>
      </c>
      <c r="BN1402" s="42">
        <f>SUM(AY1402:BJ1402)+SUM(COUNTIFS(Q1402:AX1402,{"TERM","RESIGNED"}))</f>
        <v>31</v>
      </c>
      <c r="BO1402" s="1" t="s">
        <v>45</v>
      </c>
      <c r="BP1402" s="42"/>
      <c r="BQ1402" s="34"/>
    </row>
    <row r="1403" spans="1:69" x14ac:dyDescent="0.25">
      <c r="A1403" s="32">
        <f t="shared" si="132"/>
        <v>1401</v>
      </c>
      <c r="B1403" s="1" t="s">
        <v>172</v>
      </c>
      <c r="C1403" s="1">
        <v>106312</v>
      </c>
      <c r="D1403" s="1">
        <v>106312</v>
      </c>
      <c r="E1403" s="1" t="s">
        <v>945</v>
      </c>
      <c r="F1403" s="34" t="s">
        <v>1758</v>
      </c>
      <c r="G1403" s="34" t="s">
        <v>123</v>
      </c>
      <c r="H1403" s="30">
        <v>45289</v>
      </c>
      <c r="I1403" s="30" t="s">
        <v>39</v>
      </c>
      <c r="J1403" s="30" t="s">
        <v>39</v>
      </c>
      <c r="K1403" s="42">
        <f t="shared" ca="1" si="133"/>
        <v>13</v>
      </c>
      <c r="L1403" s="44" t="str">
        <f t="shared" si="134"/>
        <v>Billable</v>
      </c>
      <c r="M1403" s="34" t="s">
        <v>1007</v>
      </c>
      <c r="N1403" s="1" t="s">
        <v>41</v>
      </c>
      <c r="O1403" s="1" t="s">
        <v>42</v>
      </c>
      <c r="P1403" s="1"/>
      <c r="Q1403" s="1"/>
      <c r="R1403" s="1" t="s">
        <v>43</v>
      </c>
      <c r="S1403" s="33" t="s">
        <v>228</v>
      </c>
      <c r="T1403" s="47" t="s">
        <v>25</v>
      </c>
      <c r="U1403" s="47" t="s">
        <v>25</v>
      </c>
      <c r="V1403" s="47" t="s">
        <v>25</v>
      </c>
      <c r="W1403" s="47" t="s">
        <v>25</v>
      </c>
      <c r="X1403" s="47" t="s">
        <v>25</v>
      </c>
      <c r="Y1403" s="47" t="s">
        <v>25</v>
      </c>
      <c r="Z1403" s="47" t="s">
        <v>25</v>
      </c>
      <c r="AA1403" s="47" t="s">
        <v>25</v>
      </c>
      <c r="AB1403" s="47" t="s">
        <v>25</v>
      </c>
      <c r="AC1403" s="47" t="s">
        <v>25</v>
      </c>
      <c r="AD1403" s="47" t="s">
        <v>25</v>
      </c>
      <c r="AE1403" s="47" t="s">
        <v>25</v>
      </c>
      <c r="AF1403" s="47" t="s">
        <v>25</v>
      </c>
      <c r="AG1403" s="47" t="s">
        <v>25</v>
      </c>
      <c r="AH1403" s="47" t="s">
        <v>25</v>
      </c>
      <c r="AI1403" s="47" t="s">
        <v>25</v>
      </c>
      <c r="AJ1403" s="47" t="s">
        <v>25</v>
      </c>
      <c r="AK1403" s="47" t="s">
        <v>25</v>
      </c>
      <c r="AL1403" s="47" t="s">
        <v>25</v>
      </c>
      <c r="AM1403" s="47" t="s">
        <v>25</v>
      </c>
      <c r="AN1403" s="47" t="s">
        <v>25</v>
      </c>
      <c r="AO1403" s="47" t="s">
        <v>25</v>
      </c>
      <c r="AP1403" s="47" t="s">
        <v>25</v>
      </c>
      <c r="AQ1403" s="47" t="s">
        <v>25</v>
      </c>
      <c r="AR1403" s="47" t="s">
        <v>25</v>
      </c>
      <c r="AS1403" s="47" t="s">
        <v>25</v>
      </c>
      <c r="AT1403" s="47" t="s">
        <v>25</v>
      </c>
      <c r="AU1403" s="47" t="s">
        <v>25</v>
      </c>
      <c r="AV1403" s="47" t="s">
        <v>965</v>
      </c>
      <c r="AW1403" s="47" t="s">
        <v>20</v>
      </c>
      <c r="AX1403" s="47" t="s">
        <v>20</v>
      </c>
      <c r="AY1403" s="42">
        <f>COUNTIFS($T1403:$AX1403,"P")</f>
        <v>1</v>
      </c>
      <c r="AZ1403" s="42">
        <f>COUNTIFS($T1403:$AX1403,"HD")/2</f>
        <v>0</v>
      </c>
      <c r="BA1403" s="42">
        <f>COUNTIFS($T1403:$AX1403,"DO")</f>
        <v>2</v>
      </c>
      <c r="BB1403" s="1">
        <f>COUNTIFS($T1403:$AX1403,"UPL")</f>
        <v>0</v>
      </c>
      <c r="BC1403" s="42">
        <f>COUNTIFS($T1403:$AX1403,"LWP")</f>
        <v>0</v>
      </c>
      <c r="BD1403" s="42">
        <f>SUM(COUNTIFS($T1403:$AX1403,{"PAT","MAT"}))</f>
        <v>0</v>
      </c>
      <c r="BE1403" s="42">
        <f>COUNTIFS($T1403:$AX1403,"HO")</f>
        <v>0</v>
      </c>
      <c r="BF1403" s="42">
        <f>COUNTIFS($T1403:$AX1403,"NA")</f>
        <v>28</v>
      </c>
      <c r="BG1403" s="42">
        <f>COUNTIFS($T1403:$AX1403,"PL")</f>
        <v>0</v>
      </c>
      <c r="BH1403" s="42">
        <f>COUNTIFS($T1403:$AX1403,"CL")</f>
        <v>0</v>
      </c>
      <c r="BI1403" s="42">
        <f>COUNTIFS($T1403:$AX1403,"BL")</f>
        <v>0</v>
      </c>
      <c r="BJ1403" s="42">
        <f>COUNTIFS($T1403:$AX1403,"CO")</f>
        <v>0</v>
      </c>
      <c r="BK1403" s="42">
        <f t="shared" si="129"/>
        <v>0</v>
      </c>
      <c r="BL1403" s="42">
        <f t="shared" si="130"/>
        <v>0</v>
      </c>
      <c r="BM1403" s="42">
        <f t="shared" si="131"/>
        <v>0</v>
      </c>
      <c r="BN1403" s="42">
        <f>SUM(AY1403:BJ1403)+SUM(COUNTIFS(Q1403:AX1403,{"TERM","RESIGNED"}))</f>
        <v>31</v>
      </c>
      <c r="BO1403" s="1" t="s">
        <v>45</v>
      </c>
      <c r="BP1403" s="42"/>
      <c r="BQ1403" s="34"/>
    </row>
    <row r="1404" spans="1:69" x14ac:dyDescent="0.25">
      <c r="A1404" s="32">
        <f t="shared" si="132"/>
        <v>1402</v>
      </c>
      <c r="B1404" s="1" t="s">
        <v>172</v>
      </c>
      <c r="C1404" s="1">
        <v>106313</v>
      </c>
      <c r="D1404" s="1">
        <v>106313</v>
      </c>
      <c r="E1404" s="1" t="s">
        <v>946</v>
      </c>
      <c r="F1404" s="34" t="s">
        <v>1759</v>
      </c>
      <c r="G1404" s="34" t="s">
        <v>162</v>
      </c>
      <c r="H1404" s="30">
        <v>45289</v>
      </c>
      <c r="I1404" s="30" t="s">
        <v>39</v>
      </c>
      <c r="J1404" s="30" t="s">
        <v>39</v>
      </c>
      <c r="K1404" s="42">
        <f t="shared" ca="1" si="133"/>
        <v>13</v>
      </c>
      <c r="L1404" s="44" t="str">
        <f t="shared" si="134"/>
        <v>Billable</v>
      </c>
      <c r="M1404" s="34" t="s">
        <v>1007</v>
      </c>
      <c r="N1404" s="1" t="s">
        <v>41</v>
      </c>
      <c r="O1404" s="1" t="s">
        <v>42</v>
      </c>
      <c r="P1404" s="1"/>
      <c r="Q1404" s="1"/>
      <c r="R1404" s="1" t="s">
        <v>43</v>
      </c>
      <c r="S1404" s="33" t="s">
        <v>228</v>
      </c>
      <c r="T1404" s="47" t="s">
        <v>25</v>
      </c>
      <c r="U1404" s="47" t="s">
        <v>25</v>
      </c>
      <c r="V1404" s="47" t="s">
        <v>25</v>
      </c>
      <c r="W1404" s="47" t="s">
        <v>25</v>
      </c>
      <c r="X1404" s="47" t="s">
        <v>25</v>
      </c>
      <c r="Y1404" s="47" t="s">
        <v>25</v>
      </c>
      <c r="Z1404" s="47" t="s">
        <v>25</v>
      </c>
      <c r="AA1404" s="47" t="s">
        <v>25</v>
      </c>
      <c r="AB1404" s="47" t="s">
        <v>25</v>
      </c>
      <c r="AC1404" s="47" t="s">
        <v>25</v>
      </c>
      <c r="AD1404" s="47" t="s">
        <v>25</v>
      </c>
      <c r="AE1404" s="47" t="s">
        <v>25</v>
      </c>
      <c r="AF1404" s="47" t="s">
        <v>25</v>
      </c>
      <c r="AG1404" s="47" t="s">
        <v>25</v>
      </c>
      <c r="AH1404" s="47" t="s">
        <v>25</v>
      </c>
      <c r="AI1404" s="47" t="s">
        <v>25</v>
      </c>
      <c r="AJ1404" s="47" t="s">
        <v>25</v>
      </c>
      <c r="AK1404" s="47" t="s">
        <v>25</v>
      </c>
      <c r="AL1404" s="47" t="s">
        <v>25</v>
      </c>
      <c r="AM1404" s="47" t="s">
        <v>25</v>
      </c>
      <c r="AN1404" s="47" t="s">
        <v>25</v>
      </c>
      <c r="AO1404" s="47" t="s">
        <v>25</v>
      </c>
      <c r="AP1404" s="47" t="s">
        <v>25</v>
      </c>
      <c r="AQ1404" s="47" t="s">
        <v>25</v>
      </c>
      <c r="AR1404" s="47" t="s">
        <v>25</v>
      </c>
      <c r="AS1404" s="47" t="s">
        <v>25</v>
      </c>
      <c r="AT1404" s="47" t="s">
        <v>25</v>
      </c>
      <c r="AU1404" s="47" t="s">
        <v>25</v>
      </c>
      <c r="AV1404" s="47" t="s">
        <v>965</v>
      </c>
      <c r="AW1404" s="47" t="s">
        <v>20</v>
      </c>
      <c r="AX1404" s="47" t="s">
        <v>20</v>
      </c>
      <c r="AY1404" s="42">
        <f>COUNTIFS($T1404:$AX1404,"P")</f>
        <v>1</v>
      </c>
      <c r="AZ1404" s="42">
        <f>COUNTIFS($T1404:$AX1404,"HD")/2</f>
        <v>0</v>
      </c>
      <c r="BA1404" s="42">
        <f>COUNTIFS($T1404:$AX1404,"DO")</f>
        <v>2</v>
      </c>
      <c r="BB1404" s="1">
        <f>COUNTIFS($T1404:$AX1404,"UPL")</f>
        <v>0</v>
      </c>
      <c r="BC1404" s="42">
        <f>COUNTIFS($T1404:$AX1404,"LWP")</f>
        <v>0</v>
      </c>
      <c r="BD1404" s="42">
        <f>SUM(COUNTIFS($T1404:$AX1404,{"PAT","MAT"}))</f>
        <v>0</v>
      </c>
      <c r="BE1404" s="42">
        <f>COUNTIFS($T1404:$AX1404,"HO")</f>
        <v>0</v>
      </c>
      <c r="BF1404" s="42">
        <f>COUNTIFS($T1404:$AX1404,"NA")</f>
        <v>28</v>
      </c>
      <c r="BG1404" s="42">
        <f>COUNTIFS($T1404:$AX1404,"PL")</f>
        <v>0</v>
      </c>
      <c r="BH1404" s="42">
        <f>COUNTIFS($T1404:$AX1404,"CL")</f>
        <v>0</v>
      </c>
      <c r="BI1404" s="42">
        <f>COUNTIFS($T1404:$AX1404,"BL")</f>
        <v>0</v>
      </c>
      <c r="BJ1404" s="42">
        <f>COUNTIFS($T1404:$AX1404,"CO")</f>
        <v>0</v>
      </c>
      <c r="BK1404" s="42">
        <f t="shared" si="129"/>
        <v>0</v>
      </c>
      <c r="BL1404" s="42">
        <f t="shared" si="130"/>
        <v>0</v>
      </c>
      <c r="BM1404" s="42">
        <f t="shared" si="131"/>
        <v>0</v>
      </c>
      <c r="BN1404" s="42">
        <f>SUM(AY1404:BJ1404)+SUM(COUNTIFS(Q1404:AX1404,{"TERM","RESIGNED"}))</f>
        <v>31</v>
      </c>
      <c r="BO1404" s="1" t="s">
        <v>45</v>
      </c>
      <c r="BP1404" s="42"/>
      <c r="BQ1404" s="34"/>
    </row>
    <row r="1405" spans="1:69" x14ac:dyDescent="0.25">
      <c r="A1405" s="32">
        <f t="shared" si="132"/>
        <v>1403</v>
      </c>
      <c r="B1405" s="1" t="s">
        <v>172</v>
      </c>
      <c r="C1405" s="1">
        <v>106316</v>
      </c>
      <c r="D1405" s="1">
        <v>106316</v>
      </c>
      <c r="E1405" s="1" t="s">
        <v>946</v>
      </c>
      <c r="F1405" s="34" t="s">
        <v>1760</v>
      </c>
      <c r="G1405" s="34" t="s">
        <v>162</v>
      </c>
      <c r="H1405" s="30">
        <v>45289</v>
      </c>
      <c r="I1405" s="30" t="s">
        <v>39</v>
      </c>
      <c r="J1405" s="30" t="s">
        <v>39</v>
      </c>
      <c r="K1405" s="42">
        <f t="shared" ca="1" si="133"/>
        <v>13</v>
      </c>
      <c r="L1405" s="44" t="str">
        <f t="shared" si="134"/>
        <v>Billable</v>
      </c>
      <c r="M1405" s="34" t="s">
        <v>1007</v>
      </c>
      <c r="N1405" s="1" t="s">
        <v>41</v>
      </c>
      <c r="O1405" s="1" t="s">
        <v>42</v>
      </c>
      <c r="P1405" s="1"/>
      <c r="Q1405" s="1"/>
      <c r="R1405" s="1" t="s">
        <v>43</v>
      </c>
      <c r="S1405" s="33" t="s">
        <v>228</v>
      </c>
      <c r="T1405" s="47" t="s">
        <v>25</v>
      </c>
      <c r="U1405" s="47" t="s">
        <v>25</v>
      </c>
      <c r="V1405" s="47" t="s">
        <v>25</v>
      </c>
      <c r="W1405" s="47" t="s">
        <v>25</v>
      </c>
      <c r="X1405" s="47" t="s">
        <v>25</v>
      </c>
      <c r="Y1405" s="47" t="s">
        <v>25</v>
      </c>
      <c r="Z1405" s="47" t="s">
        <v>25</v>
      </c>
      <c r="AA1405" s="47" t="s">
        <v>25</v>
      </c>
      <c r="AB1405" s="47" t="s">
        <v>25</v>
      </c>
      <c r="AC1405" s="47" t="s">
        <v>25</v>
      </c>
      <c r="AD1405" s="47" t="s">
        <v>25</v>
      </c>
      <c r="AE1405" s="47" t="s">
        <v>25</v>
      </c>
      <c r="AF1405" s="47" t="s">
        <v>25</v>
      </c>
      <c r="AG1405" s="47" t="s">
        <v>25</v>
      </c>
      <c r="AH1405" s="47" t="s">
        <v>25</v>
      </c>
      <c r="AI1405" s="47" t="s">
        <v>25</v>
      </c>
      <c r="AJ1405" s="47" t="s">
        <v>25</v>
      </c>
      <c r="AK1405" s="47" t="s">
        <v>25</v>
      </c>
      <c r="AL1405" s="47" t="s">
        <v>25</v>
      </c>
      <c r="AM1405" s="47" t="s">
        <v>25</v>
      </c>
      <c r="AN1405" s="47" t="s">
        <v>25</v>
      </c>
      <c r="AO1405" s="47" t="s">
        <v>25</v>
      </c>
      <c r="AP1405" s="47" t="s">
        <v>25</v>
      </c>
      <c r="AQ1405" s="47" t="s">
        <v>25</v>
      </c>
      <c r="AR1405" s="47" t="s">
        <v>25</v>
      </c>
      <c r="AS1405" s="47" t="s">
        <v>25</v>
      </c>
      <c r="AT1405" s="47" t="s">
        <v>25</v>
      </c>
      <c r="AU1405" s="47" t="s">
        <v>25</v>
      </c>
      <c r="AV1405" s="47" t="s">
        <v>965</v>
      </c>
      <c r="AW1405" s="47" t="s">
        <v>20</v>
      </c>
      <c r="AX1405" s="47" t="s">
        <v>20</v>
      </c>
      <c r="AY1405" s="42">
        <f>COUNTIFS($T1405:$AX1405,"P")</f>
        <v>1</v>
      </c>
      <c r="AZ1405" s="42">
        <f>COUNTIFS($T1405:$AX1405,"HD")/2</f>
        <v>0</v>
      </c>
      <c r="BA1405" s="42">
        <f>COUNTIFS($T1405:$AX1405,"DO")</f>
        <v>2</v>
      </c>
      <c r="BB1405" s="1">
        <f>COUNTIFS($T1405:$AX1405,"UPL")</f>
        <v>0</v>
      </c>
      <c r="BC1405" s="42">
        <f>COUNTIFS($T1405:$AX1405,"LWP")</f>
        <v>0</v>
      </c>
      <c r="BD1405" s="42">
        <f>SUM(COUNTIFS($T1405:$AX1405,{"PAT","MAT"}))</f>
        <v>0</v>
      </c>
      <c r="BE1405" s="42">
        <f>COUNTIFS($T1405:$AX1405,"HO")</f>
        <v>0</v>
      </c>
      <c r="BF1405" s="42">
        <f>COUNTIFS($T1405:$AX1405,"NA")</f>
        <v>28</v>
      </c>
      <c r="BG1405" s="42">
        <f>COUNTIFS($T1405:$AX1405,"PL")</f>
        <v>0</v>
      </c>
      <c r="BH1405" s="42">
        <f>COUNTIFS($T1405:$AX1405,"CL")</f>
        <v>0</v>
      </c>
      <c r="BI1405" s="42">
        <f>COUNTIFS($T1405:$AX1405,"BL")</f>
        <v>0</v>
      </c>
      <c r="BJ1405" s="42">
        <f>COUNTIFS($T1405:$AX1405,"CO")</f>
        <v>0</v>
      </c>
      <c r="BK1405" s="42">
        <f t="shared" si="129"/>
        <v>0</v>
      </c>
      <c r="BL1405" s="42">
        <f t="shared" si="130"/>
        <v>0</v>
      </c>
      <c r="BM1405" s="42">
        <f t="shared" si="131"/>
        <v>0</v>
      </c>
      <c r="BN1405" s="42">
        <f>SUM(AY1405:BJ1405)+SUM(COUNTIFS(Q1405:AX1405,{"TERM","RESIGNED"}))</f>
        <v>31</v>
      </c>
      <c r="BO1405" s="1" t="s">
        <v>45</v>
      </c>
      <c r="BP1405" s="42"/>
      <c r="BQ1405" s="34"/>
    </row>
    <row r="1406" spans="1:69" x14ac:dyDescent="0.25">
      <c r="A1406" s="32">
        <f t="shared" si="132"/>
        <v>1404</v>
      </c>
      <c r="B1406" s="1" t="s">
        <v>172</v>
      </c>
      <c r="C1406" s="1">
        <v>106317</v>
      </c>
      <c r="D1406" s="1">
        <v>106317</v>
      </c>
      <c r="E1406" s="1" t="s">
        <v>946</v>
      </c>
      <c r="F1406" s="34" t="s">
        <v>1761</v>
      </c>
      <c r="G1406" s="34" t="s">
        <v>162</v>
      </c>
      <c r="H1406" s="30">
        <v>45289</v>
      </c>
      <c r="I1406" s="30" t="s">
        <v>39</v>
      </c>
      <c r="J1406" s="30" t="s">
        <v>39</v>
      </c>
      <c r="K1406" s="42">
        <f t="shared" ca="1" si="133"/>
        <v>13</v>
      </c>
      <c r="L1406" s="44" t="str">
        <f t="shared" si="134"/>
        <v>Billable</v>
      </c>
      <c r="M1406" s="34" t="s">
        <v>1007</v>
      </c>
      <c r="N1406" s="1" t="s">
        <v>41</v>
      </c>
      <c r="O1406" s="1" t="s">
        <v>42</v>
      </c>
      <c r="P1406" s="1"/>
      <c r="Q1406" s="1"/>
      <c r="R1406" s="1" t="s">
        <v>43</v>
      </c>
      <c r="S1406" s="33" t="s">
        <v>228</v>
      </c>
      <c r="T1406" s="47" t="s">
        <v>25</v>
      </c>
      <c r="U1406" s="47" t="s">
        <v>25</v>
      </c>
      <c r="V1406" s="47" t="s">
        <v>25</v>
      </c>
      <c r="W1406" s="47" t="s">
        <v>25</v>
      </c>
      <c r="X1406" s="47" t="s">
        <v>25</v>
      </c>
      <c r="Y1406" s="47" t="s">
        <v>25</v>
      </c>
      <c r="Z1406" s="47" t="s">
        <v>25</v>
      </c>
      <c r="AA1406" s="47" t="s">
        <v>25</v>
      </c>
      <c r="AB1406" s="47" t="s">
        <v>25</v>
      </c>
      <c r="AC1406" s="47" t="s">
        <v>25</v>
      </c>
      <c r="AD1406" s="47" t="s">
        <v>25</v>
      </c>
      <c r="AE1406" s="47" t="s">
        <v>25</v>
      </c>
      <c r="AF1406" s="47" t="s">
        <v>25</v>
      </c>
      <c r="AG1406" s="47" t="s">
        <v>25</v>
      </c>
      <c r="AH1406" s="47" t="s">
        <v>25</v>
      </c>
      <c r="AI1406" s="47" t="s">
        <v>25</v>
      </c>
      <c r="AJ1406" s="47" t="s">
        <v>25</v>
      </c>
      <c r="AK1406" s="47" t="s">
        <v>25</v>
      </c>
      <c r="AL1406" s="47" t="s">
        <v>25</v>
      </c>
      <c r="AM1406" s="47" t="s">
        <v>25</v>
      </c>
      <c r="AN1406" s="47" t="s">
        <v>25</v>
      </c>
      <c r="AO1406" s="47" t="s">
        <v>25</v>
      </c>
      <c r="AP1406" s="47" t="s">
        <v>25</v>
      </c>
      <c r="AQ1406" s="47" t="s">
        <v>25</v>
      </c>
      <c r="AR1406" s="47" t="s">
        <v>25</v>
      </c>
      <c r="AS1406" s="47" t="s">
        <v>25</v>
      </c>
      <c r="AT1406" s="47" t="s">
        <v>25</v>
      </c>
      <c r="AU1406" s="47" t="s">
        <v>25</v>
      </c>
      <c r="AV1406" s="47" t="s">
        <v>965</v>
      </c>
      <c r="AW1406" s="47" t="s">
        <v>20</v>
      </c>
      <c r="AX1406" s="47" t="s">
        <v>20</v>
      </c>
      <c r="AY1406" s="42">
        <f>COUNTIFS($T1406:$AX1406,"P")</f>
        <v>1</v>
      </c>
      <c r="AZ1406" s="42">
        <f>COUNTIFS($T1406:$AX1406,"HD")/2</f>
        <v>0</v>
      </c>
      <c r="BA1406" s="42">
        <f>COUNTIFS($T1406:$AX1406,"DO")</f>
        <v>2</v>
      </c>
      <c r="BB1406" s="1">
        <f>COUNTIFS($T1406:$AX1406,"UPL")</f>
        <v>0</v>
      </c>
      <c r="BC1406" s="42">
        <f>COUNTIFS($T1406:$AX1406,"LWP")</f>
        <v>0</v>
      </c>
      <c r="BD1406" s="42">
        <f>SUM(COUNTIFS($T1406:$AX1406,{"PAT","MAT"}))</f>
        <v>0</v>
      </c>
      <c r="BE1406" s="42">
        <f>COUNTIFS($T1406:$AX1406,"HO")</f>
        <v>0</v>
      </c>
      <c r="BF1406" s="42">
        <f>COUNTIFS($T1406:$AX1406,"NA")</f>
        <v>28</v>
      </c>
      <c r="BG1406" s="42">
        <f>COUNTIFS($T1406:$AX1406,"PL")</f>
        <v>0</v>
      </c>
      <c r="BH1406" s="42">
        <f>COUNTIFS($T1406:$AX1406,"CL")</f>
        <v>0</v>
      </c>
      <c r="BI1406" s="42">
        <f>COUNTIFS($T1406:$AX1406,"BL")</f>
        <v>0</v>
      </c>
      <c r="BJ1406" s="42">
        <f>COUNTIFS($T1406:$AX1406,"CO")</f>
        <v>0</v>
      </c>
      <c r="BK1406" s="42">
        <f t="shared" si="129"/>
        <v>0</v>
      </c>
      <c r="BL1406" s="42">
        <f t="shared" si="130"/>
        <v>0</v>
      </c>
      <c r="BM1406" s="42">
        <f t="shared" si="131"/>
        <v>0</v>
      </c>
      <c r="BN1406" s="42">
        <f>SUM(AY1406:BJ1406)+SUM(COUNTIFS(Q1406:AX1406,{"TERM","RESIGNED"}))</f>
        <v>31</v>
      </c>
      <c r="BO1406" s="1" t="s">
        <v>45</v>
      </c>
      <c r="BP1406" s="42"/>
      <c r="BQ1406" s="34"/>
    </row>
    <row r="1407" spans="1:69" x14ac:dyDescent="0.25">
      <c r="A1407" s="32">
        <f t="shared" si="132"/>
        <v>1405</v>
      </c>
      <c r="B1407" s="1" t="s">
        <v>172</v>
      </c>
      <c r="C1407" s="1">
        <v>106318</v>
      </c>
      <c r="D1407" s="1">
        <v>106318</v>
      </c>
      <c r="E1407" s="1" t="s">
        <v>946</v>
      </c>
      <c r="F1407" s="34" t="s">
        <v>1762</v>
      </c>
      <c r="G1407" s="34" t="s">
        <v>162</v>
      </c>
      <c r="H1407" s="30">
        <v>45289</v>
      </c>
      <c r="I1407" s="30" t="s">
        <v>39</v>
      </c>
      <c r="J1407" s="30" t="s">
        <v>39</v>
      </c>
      <c r="K1407" s="42">
        <f t="shared" ca="1" si="133"/>
        <v>13</v>
      </c>
      <c r="L1407" s="44" t="str">
        <f t="shared" si="134"/>
        <v>Billable</v>
      </c>
      <c r="M1407" s="34" t="s">
        <v>1007</v>
      </c>
      <c r="N1407" s="1" t="s">
        <v>41</v>
      </c>
      <c r="O1407" s="1" t="s">
        <v>42</v>
      </c>
      <c r="P1407" s="1"/>
      <c r="Q1407" s="1"/>
      <c r="R1407" s="1" t="s">
        <v>43</v>
      </c>
      <c r="S1407" s="33" t="s">
        <v>228</v>
      </c>
      <c r="T1407" s="47" t="s">
        <v>25</v>
      </c>
      <c r="U1407" s="47" t="s">
        <v>25</v>
      </c>
      <c r="V1407" s="47" t="s">
        <v>25</v>
      </c>
      <c r="W1407" s="47" t="s">
        <v>25</v>
      </c>
      <c r="X1407" s="47" t="s">
        <v>25</v>
      </c>
      <c r="Y1407" s="47" t="s">
        <v>25</v>
      </c>
      <c r="Z1407" s="47" t="s">
        <v>25</v>
      </c>
      <c r="AA1407" s="47" t="s">
        <v>25</v>
      </c>
      <c r="AB1407" s="47" t="s">
        <v>25</v>
      </c>
      <c r="AC1407" s="47" t="s">
        <v>25</v>
      </c>
      <c r="AD1407" s="47" t="s">
        <v>25</v>
      </c>
      <c r="AE1407" s="47" t="s">
        <v>25</v>
      </c>
      <c r="AF1407" s="47" t="s">
        <v>25</v>
      </c>
      <c r="AG1407" s="47" t="s">
        <v>25</v>
      </c>
      <c r="AH1407" s="47" t="s">
        <v>25</v>
      </c>
      <c r="AI1407" s="47" t="s">
        <v>25</v>
      </c>
      <c r="AJ1407" s="47" t="s">
        <v>25</v>
      </c>
      <c r="AK1407" s="47" t="s">
        <v>25</v>
      </c>
      <c r="AL1407" s="47" t="s">
        <v>25</v>
      </c>
      <c r="AM1407" s="47" t="s">
        <v>25</v>
      </c>
      <c r="AN1407" s="47" t="s">
        <v>25</v>
      </c>
      <c r="AO1407" s="47" t="s">
        <v>25</v>
      </c>
      <c r="AP1407" s="47" t="s">
        <v>25</v>
      </c>
      <c r="AQ1407" s="47" t="s">
        <v>25</v>
      </c>
      <c r="AR1407" s="47" t="s">
        <v>25</v>
      </c>
      <c r="AS1407" s="47" t="s">
        <v>25</v>
      </c>
      <c r="AT1407" s="47" t="s">
        <v>25</v>
      </c>
      <c r="AU1407" s="47" t="s">
        <v>25</v>
      </c>
      <c r="AV1407" s="47" t="s">
        <v>965</v>
      </c>
      <c r="AW1407" s="47" t="s">
        <v>20</v>
      </c>
      <c r="AX1407" s="47" t="s">
        <v>20</v>
      </c>
      <c r="AY1407" s="42">
        <f>COUNTIFS($T1407:$AX1407,"P")</f>
        <v>1</v>
      </c>
      <c r="AZ1407" s="42">
        <f>COUNTIFS($T1407:$AX1407,"HD")/2</f>
        <v>0</v>
      </c>
      <c r="BA1407" s="42">
        <f>COUNTIFS($T1407:$AX1407,"DO")</f>
        <v>2</v>
      </c>
      <c r="BB1407" s="1">
        <f>COUNTIFS($T1407:$AX1407,"UPL")</f>
        <v>0</v>
      </c>
      <c r="BC1407" s="42">
        <f>COUNTIFS($T1407:$AX1407,"LWP")</f>
        <v>0</v>
      </c>
      <c r="BD1407" s="42">
        <f>SUM(COUNTIFS($T1407:$AX1407,{"PAT","MAT"}))</f>
        <v>0</v>
      </c>
      <c r="BE1407" s="42">
        <f>COUNTIFS($T1407:$AX1407,"HO")</f>
        <v>0</v>
      </c>
      <c r="BF1407" s="42">
        <f>COUNTIFS($T1407:$AX1407,"NA")</f>
        <v>28</v>
      </c>
      <c r="BG1407" s="42">
        <f>COUNTIFS($T1407:$AX1407,"PL")</f>
        <v>0</v>
      </c>
      <c r="BH1407" s="42">
        <f>COUNTIFS($T1407:$AX1407,"CL")</f>
        <v>0</v>
      </c>
      <c r="BI1407" s="42">
        <f>COUNTIFS($T1407:$AX1407,"BL")</f>
        <v>0</v>
      </c>
      <c r="BJ1407" s="42">
        <f>COUNTIFS($T1407:$AX1407,"CO")</f>
        <v>0</v>
      </c>
      <c r="BK1407" s="42">
        <f t="shared" si="129"/>
        <v>0</v>
      </c>
      <c r="BL1407" s="42">
        <f t="shared" si="130"/>
        <v>0</v>
      </c>
      <c r="BM1407" s="42">
        <f t="shared" si="131"/>
        <v>0</v>
      </c>
      <c r="BN1407" s="42">
        <f>SUM(AY1407:BJ1407)+SUM(COUNTIFS(Q1407:AX1407,{"TERM","RESIGNED"}))</f>
        <v>31</v>
      </c>
      <c r="BO1407" s="1" t="s">
        <v>45</v>
      </c>
      <c r="BP1407" s="42"/>
      <c r="BQ1407" s="34"/>
    </row>
    <row r="1408" spans="1:69" x14ac:dyDescent="0.25">
      <c r="A1408" s="32">
        <f t="shared" si="132"/>
        <v>1406</v>
      </c>
      <c r="B1408" s="1" t="s">
        <v>172</v>
      </c>
      <c r="C1408" s="1">
        <v>106319</v>
      </c>
      <c r="D1408" s="1">
        <v>106319</v>
      </c>
      <c r="E1408" s="1" t="s">
        <v>946</v>
      </c>
      <c r="F1408" s="34" t="s">
        <v>1763</v>
      </c>
      <c r="G1408" s="34" t="s">
        <v>162</v>
      </c>
      <c r="H1408" s="30">
        <v>45289</v>
      </c>
      <c r="I1408" s="30" t="s">
        <v>39</v>
      </c>
      <c r="J1408" s="30" t="s">
        <v>39</v>
      </c>
      <c r="K1408" s="42">
        <f t="shared" ca="1" si="133"/>
        <v>13</v>
      </c>
      <c r="L1408" s="44" t="str">
        <f t="shared" si="134"/>
        <v>Billable</v>
      </c>
      <c r="M1408" s="34" t="s">
        <v>1007</v>
      </c>
      <c r="N1408" s="1" t="s">
        <v>41</v>
      </c>
      <c r="O1408" s="1" t="s">
        <v>42</v>
      </c>
      <c r="P1408" s="1"/>
      <c r="Q1408" s="1"/>
      <c r="R1408" s="1" t="s">
        <v>43</v>
      </c>
      <c r="S1408" s="33" t="s">
        <v>228</v>
      </c>
      <c r="T1408" s="47" t="s">
        <v>25</v>
      </c>
      <c r="U1408" s="47" t="s">
        <v>25</v>
      </c>
      <c r="V1408" s="47" t="s">
        <v>25</v>
      </c>
      <c r="W1408" s="47" t="s">
        <v>25</v>
      </c>
      <c r="X1408" s="47" t="s">
        <v>25</v>
      </c>
      <c r="Y1408" s="47" t="s">
        <v>25</v>
      </c>
      <c r="Z1408" s="47" t="s">
        <v>25</v>
      </c>
      <c r="AA1408" s="47" t="s">
        <v>25</v>
      </c>
      <c r="AB1408" s="47" t="s">
        <v>25</v>
      </c>
      <c r="AC1408" s="47" t="s">
        <v>25</v>
      </c>
      <c r="AD1408" s="47" t="s">
        <v>25</v>
      </c>
      <c r="AE1408" s="47" t="s">
        <v>25</v>
      </c>
      <c r="AF1408" s="47" t="s">
        <v>25</v>
      </c>
      <c r="AG1408" s="47" t="s">
        <v>25</v>
      </c>
      <c r="AH1408" s="47" t="s">
        <v>25</v>
      </c>
      <c r="AI1408" s="47" t="s">
        <v>25</v>
      </c>
      <c r="AJ1408" s="47" t="s">
        <v>25</v>
      </c>
      <c r="AK1408" s="47" t="s">
        <v>25</v>
      </c>
      <c r="AL1408" s="47" t="s">
        <v>25</v>
      </c>
      <c r="AM1408" s="47" t="s">
        <v>25</v>
      </c>
      <c r="AN1408" s="47" t="s">
        <v>25</v>
      </c>
      <c r="AO1408" s="47" t="s">
        <v>25</v>
      </c>
      <c r="AP1408" s="47" t="s">
        <v>25</v>
      </c>
      <c r="AQ1408" s="47" t="s">
        <v>25</v>
      </c>
      <c r="AR1408" s="47" t="s">
        <v>25</v>
      </c>
      <c r="AS1408" s="47" t="s">
        <v>25</v>
      </c>
      <c r="AT1408" s="47" t="s">
        <v>25</v>
      </c>
      <c r="AU1408" s="47" t="s">
        <v>25</v>
      </c>
      <c r="AV1408" s="47" t="s">
        <v>965</v>
      </c>
      <c r="AW1408" s="47" t="s">
        <v>20</v>
      </c>
      <c r="AX1408" s="47" t="s">
        <v>20</v>
      </c>
      <c r="AY1408" s="42">
        <f>COUNTIFS($T1408:$AX1408,"P")</f>
        <v>1</v>
      </c>
      <c r="AZ1408" s="42">
        <f>COUNTIFS($T1408:$AX1408,"HD")/2</f>
        <v>0</v>
      </c>
      <c r="BA1408" s="42">
        <f>COUNTIFS($T1408:$AX1408,"DO")</f>
        <v>2</v>
      </c>
      <c r="BB1408" s="1">
        <f>COUNTIFS($T1408:$AX1408,"UPL")</f>
        <v>0</v>
      </c>
      <c r="BC1408" s="42">
        <f>COUNTIFS($T1408:$AX1408,"LWP")</f>
        <v>0</v>
      </c>
      <c r="BD1408" s="42">
        <f>SUM(COUNTIFS($T1408:$AX1408,{"PAT","MAT"}))</f>
        <v>0</v>
      </c>
      <c r="BE1408" s="42">
        <f>COUNTIFS($T1408:$AX1408,"HO")</f>
        <v>0</v>
      </c>
      <c r="BF1408" s="42">
        <f>COUNTIFS($T1408:$AX1408,"NA")</f>
        <v>28</v>
      </c>
      <c r="BG1408" s="42">
        <f>COUNTIFS($T1408:$AX1408,"PL")</f>
        <v>0</v>
      </c>
      <c r="BH1408" s="42">
        <f>COUNTIFS($T1408:$AX1408,"CL")</f>
        <v>0</v>
      </c>
      <c r="BI1408" s="42">
        <f>COUNTIFS($T1408:$AX1408,"BL")</f>
        <v>0</v>
      </c>
      <c r="BJ1408" s="42">
        <f>COUNTIFS($T1408:$AX1408,"CO")</f>
        <v>0</v>
      </c>
      <c r="BK1408" s="42">
        <f t="shared" si="129"/>
        <v>0</v>
      </c>
      <c r="BL1408" s="42">
        <f t="shared" si="130"/>
        <v>0</v>
      </c>
      <c r="BM1408" s="42">
        <f t="shared" si="131"/>
        <v>0</v>
      </c>
      <c r="BN1408" s="42">
        <f>SUM(AY1408:BJ1408)+SUM(COUNTIFS(Q1408:AX1408,{"TERM","RESIGNED"}))</f>
        <v>31</v>
      </c>
      <c r="BO1408" s="1" t="s">
        <v>45</v>
      </c>
      <c r="BP1408" s="42"/>
      <c r="BQ1408" s="34"/>
    </row>
    <row r="1409" spans="1:69" x14ac:dyDescent="0.25">
      <c r="A1409" s="32">
        <f t="shared" si="132"/>
        <v>1407</v>
      </c>
      <c r="B1409" s="1" t="s">
        <v>172</v>
      </c>
      <c r="C1409" s="1">
        <v>106320</v>
      </c>
      <c r="D1409" s="1">
        <v>106320</v>
      </c>
      <c r="E1409" s="1" t="s">
        <v>945</v>
      </c>
      <c r="F1409" s="34" t="s">
        <v>1764</v>
      </c>
      <c r="G1409" s="34" t="s">
        <v>162</v>
      </c>
      <c r="H1409" s="30">
        <v>45289</v>
      </c>
      <c r="I1409" s="30" t="s">
        <v>39</v>
      </c>
      <c r="J1409" s="30" t="s">
        <v>39</v>
      </c>
      <c r="K1409" s="42">
        <f t="shared" ca="1" si="133"/>
        <v>13</v>
      </c>
      <c r="L1409" s="44" t="str">
        <f t="shared" si="134"/>
        <v>Billable</v>
      </c>
      <c r="M1409" s="34" t="s">
        <v>1007</v>
      </c>
      <c r="N1409" s="1" t="s">
        <v>41</v>
      </c>
      <c r="O1409" s="1" t="s">
        <v>42</v>
      </c>
      <c r="P1409" s="1"/>
      <c r="Q1409" s="1"/>
      <c r="R1409" s="1" t="s">
        <v>43</v>
      </c>
      <c r="S1409" s="33" t="s">
        <v>228</v>
      </c>
      <c r="T1409" s="47" t="s">
        <v>25</v>
      </c>
      <c r="U1409" s="47" t="s">
        <v>25</v>
      </c>
      <c r="V1409" s="47" t="s">
        <v>25</v>
      </c>
      <c r="W1409" s="47" t="s">
        <v>25</v>
      </c>
      <c r="X1409" s="47" t="s">
        <v>25</v>
      </c>
      <c r="Y1409" s="47" t="s">
        <v>25</v>
      </c>
      <c r="Z1409" s="47" t="s">
        <v>25</v>
      </c>
      <c r="AA1409" s="47" t="s">
        <v>25</v>
      </c>
      <c r="AB1409" s="47" t="s">
        <v>25</v>
      </c>
      <c r="AC1409" s="47" t="s">
        <v>25</v>
      </c>
      <c r="AD1409" s="47" t="s">
        <v>25</v>
      </c>
      <c r="AE1409" s="47" t="s">
        <v>25</v>
      </c>
      <c r="AF1409" s="47" t="s">
        <v>25</v>
      </c>
      <c r="AG1409" s="47" t="s">
        <v>25</v>
      </c>
      <c r="AH1409" s="47" t="s">
        <v>25</v>
      </c>
      <c r="AI1409" s="47" t="s">
        <v>25</v>
      </c>
      <c r="AJ1409" s="47" t="s">
        <v>25</v>
      </c>
      <c r="AK1409" s="47" t="s">
        <v>25</v>
      </c>
      <c r="AL1409" s="47" t="s">
        <v>25</v>
      </c>
      <c r="AM1409" s="47" t="s">
        <v>25</v>
      </c>
      <c r="AN1409" s="47" t="s">
        <v>25</v>
      </c>
      <c r="AO1409" s="47" t="s">
        <v>25</v>
      </c>
      <c r="AP1409" s="47" t="s">
        <v>25</v>
      </c>
      <c r="AQ1409" s="47" t="s">
        <v>25</v>
      </c>
      <c r="AR1409" s="47" t="s">
        <v>25</v>
      </c>
      <c r="AS1409" s="47" t="s">
        <v>25</v>
      </c>
      <c r="AT1409" s="47" t="s">
        <v>25</v>
      </c>
      <c r="AU1409" s="47" t="s">
        <v>25</v>
      </c>
      <c r="AV1409" s="47" t="s">
        <v>965</v>
      </c>
      <c r="AW1409" s="47" t="s">
        <v>20</v>
      </c>
      <c r="AX1409" s="47" t="s">
        <v>20</v>
      </c>
      <c r="AY1409" s="42">
        <f>COUNTIFS($T1409:$AX1409,"P")</f>
        <v>1</v>
      </c>
      <c r="AZ1409" s="42">
        <f>COUNTIFS($T1409:$AX1409,"HD")/2</f>
        <v>0</v>
      </c>
      <c r="BA1409" s="42">
        <f>COUNTIFS($T1409:$AX1409,"DO")</f>
        <v>2</v>
      </c>
      <c r="BB1409" s="1">
        <f>COUNTIFS($T1409:$AX1409,"UPL")</f>
        <v>0</v>
      </c>
      <c r="BC1409" s="42">
        <f>COUNTIFS($T1409:$AX1409,"LWP")</f>
        <v>0</v>
      </c>
      <c r="BD1409" s="42">
        <f>SUM(COUNTIFS($T1409:$AX1409,{"PAT","MAT"}))</f>
        <v>0</v>
      </c>
      <c r="BE1409" s="42">
        <f>COUNTIFS($T1409:$AX1409,"HO")</f>
        <v>0</v>
      </c>
      <c r="BF1409" s="42">
        <f>COUNTIFS($T1409:$AX1409,"NA")</f>
        <v>28</v>
      </c>
      <c r="BG1409" s="42">
        <f>COUNTIFS($T1409:$AX1409,"PL")</f>
        <v>0</v>
      </c>
      <c r="BH1409" s="42">
        <f>COUNTIFS($T1409:$AX1409,"CL")</f>
        <v>0</v>
      </c>
      <c r="BI1409" s="42">
        <f>COUNTIFS($T1409:$AX1409,"BL")</f>
        <v>0</v>
      </c>
      <c r="BJ1409" s="42">
        <f>COUNTIFS($T1409:$AX1409,"CO")</f>
        <v>0</v>
      </c>
      <c r="BK1409" s="42">
        <f t="shared" si="129"/>
        <v>0</v>
      </c>
      <c r="BL1409" s="42">
        <f t="shared" si="130"/>
        <v>0</v>
      </c>
      <c r="BM1409" s="42">
        <f t="shared" si="131"/>
        <v>0</v>
      </c>
      <c r="BN1409" s="42">
        <f>SUM(AY1409:BJ1409)+SUM(COUNTIFS(Q1409:AX1409,{"TERM","RESIGNED"}))</f>
        <v>31</v>
      </c>
      <c r="BO1409" s="1" t="s">
        <v>45</v>
      </c>
      <c r="BP1409" s="42"/>
      <c r="BQ1409" s="34"/>
    </row>
    <row r="1410" spans="1:69" x14ac:dyDescent="0.25">
      <c r="A1410" s="32">
        <f t="shared" si="132"/>
        <v>1408</v>
      </c>
      <c r="B1410" s="1" t="s">
        <v>172</v>
      </c>
      <c r="C1410" s="1">
        <v>106321</v>
      </c>
      <c r="D1410" s="1">
        <v>106321</v>
      </c>
      <c r="E1410" s="1" t="s">
        <v>945</v>
      </c>
      <c r="F1410" s="34" t="s">
        <v>1765</v>
      </c>
      <c r="G1410" s="34" t="s">
        <v>162</v>
      </c>
      <c r="H1410" s="30">
        <v>45289</v>
      </c>
      <c r="I1410" s="30" t="s">
        <v>39</v>
      </c>
      <c r="J1410" s="30" t="s">
        <v>39</v>
      </c>
      <c r="K1410" s="42">
        <f t="shared" ca="1" si="133"/>
        <v>13</v>
      </c>
      <c r="L1410" s="44" t="str">
        <f t="shared" si="134"/>
        <v>Billable</v>
      </c>
      <c r="M1410" s="34" t="s">
        <v>1007</v>
      </c>
      <c r="N1410" s="1" t="s">
        <v>41</v>
      </c>
      <c r="O1410" s="1" t="s">
        <v>42</v>
      </c>
      <c r="P1410" s="1"/>
      <c r="Q1410" s="1"/>
      <c r="R1410" s="1" t="s">
        <v>43</v>
      </c>
      <c r="S1410" s="33" t="s">
        <v>228</v>
      </c>
      <c r="T1410" s="47" t="s">
        <v>25</v>
      </c>
      <c r="U1410" s="47" t="s">
        <v>25</v>
      </c>
      <c r="V1410" s="47" t="s">
        <v>25</v>
      </c>
      <c r="W1410" s="47" t="s">
        <v>25</v>
      </c>
      <c r="X1410" s="47" t="s">
        <v>25</v>
      </c>
      <c r="Y1410" s="47" t="s">
        <v>25</v>
      </c>
      <c r="Z1410" s="47" t="s">
        <v>25</v>
      </c>
      <c r="AA1410" s="47" t="s">
        <v>25</v>
      </c>
      <c r="AB1410" s="47" t="s">
        <v>25</v>
      </c>
      <c r="AC1410" s="47" t="s">
        <v>25</v>
      </c>
      <c r="AD1410" s="47" t="s">
        <v>25</v>
      </c>
      <c r="AE1410" s="47" t="s">
        <v>25</v>
      </c>
      <c r="AF1410" s="47" t="s">
        <v>25</v>
      </c>
      <c r="AG1410" s="47" t="s">
        <v>25</v>
      </c>
      <c r="AH1410" s="47" t="s">
        <v>25</v>
      </c>
      <c r="AI1410" s="47" t="s">
        <v>25</v>
      </c>
      <c r="AJ1410" s="47" t="s">
        <v>25</v>
      </c>
      <c r="AK1410" s="47" t="s">
        <v>25</v>
      </c>
      <c r="AL1410" s="47" t="s">
        <v>25</v>
      </c>
      <c r="AM1410" s="47" t="s">
        <v>25</v>
      </c>
      <c r="AN1410" s="47" t="s">
        <v>25</v>
      </c>
      <c r="AO1410" s="47" t="s">
        <v>25</v>
      </c>
      <c r="AP1410" s="47" t="s">
        <v>25</v>
      </c>
      <c r="AQ1410" s="47" t="s">
        <v>25</v>
      </c>
      <c r="AR1410" s="47" t="s">
        <v>25</v>
      </c>
      <c r="AS1410" s="47" t="s">
        <v>25</v>
      </c>
      <c r="AT1410" s="47" t="s">
        <v>25</v>
      </c>
      <c r="AU1410" s="47" t="s">
        <v>25</v>
      </c>
      <c r="AV1410" s="47" t="s">
        <v>965</v>
      </c>
      <c r="AW1410" s="47" t="s">
        <v>20</v>
      </c>
      <c r="AX1410" s="47" t="s">
        <v>20</v>
      </c>
      <c r="AY1410" s="42">
        <f>COUNTIFS($T1410:$AX1410,"P")</f>
        <v>1</v>
      </c>
      <c r="AZ1410" s="42">
        <f>COUNTIFS($T1410:$AX1410,"HD")/2</f>
        <v>0</v>
      </c>
      <c r="BA1410" s="42">
        <f>COUNTIFS($T1410:$AX1410,"DO")</f>
        <v>2</v>
      </c>
      <c r="BB1410" s="1">
        <f>COUNTIFS($T1410:$AX1410,"UPL")</f>
        <v>0</v>
      </c>
      <c r="BC1410" s="42">
        <f>COUNTIFS($T1410:$AX1410,"LWP")</f>
        <v>0</v>
      </c>
      <c r="BD1410" s="42">
        <f>SUM(COUNTIFS($T1410:$AX1410,{"PAT","MAT"}))</f>
        <v>0</v>
      </c>
      <c r="BE1410" s="42">
        <f>COUNTIFS($T1410:$AX1410,"HO")</f>
        <v>0</v>
      </c>
      <c r="BF1410" s="42">
        <f>COUNTIFS($T1410:$AX1410,"NA")</f>
        <v>28</v>
      </c>
      <c r="BG1410" s="42">
        <f>COUNTIFS($T1410:$AX1410,"PL")</f>
        <v>0</v>
      </c>
      <c r="BH1410" s="42">
        <f>COUNTIFS($T1410:$AX1410,"CL")</f>
        <v>0</v>
      </c>
      <c r="BI1410" s="42">
        <f>COUNTIFS($T1410:$AX1410,"BL")</f>
        <v>0</v>
      </c>
      <c r="BJ1410" s="42">
        <f>COUNTIFS($T1410:$AX1410,"CO")</f>
        <v>0</v>
      </c>
      <c r="BK1410" s="42">
        <f t="shared" si="129"/>
        <v>0</v>
      </c>
      <c r="BL1410" s="42">
        <f t="shared" si="130"/>
        <v>0</v>
      </c>
      <c r="BM1410" s="42">
        <f t="shared" si="131"/>
        <v>0</v>
      </c>
      <c r="BN1410" s="42">
        <f>SUM(AY1410:BJ1410)+SUM(COUNTIFS(Q1410:AX1410,{"TERM","RESIGNED"}))</f>
        <v>31</v>
      </c>
      <c r="BO1410" s="1" t="s">
        <v>45</v>
      </c>
      <c r="BP1410" s="42"/>
      <c r="BQ1410" s="34"/>
    </row>
    <row r="1411" spans="1:69" x14ac:dyDescent="0.25">
      <c r="A1411" s="32">
        <f t="shared" si="132"/>
        <v>1409</v>
      </c>
      <c r="B1411" s="1" t="s">
        <v>172</v>
      </c>
      <c r="C1411" s="1">
        <v>106323</v>
      </c>
      <c r="D1411" s="1">
        <v>106323</v>
      </c>
      <c r="E1411" s="1" t="s">
        <v>946</v>
      </c>
      <c r="F1411" s="34" t="s">
        <v>1766</v>
      </c>
      <c r="G1411" s="34" t="s">
        <v>162</v>
      </c>
      <c r="H1411" s="30">
        <v>45289</v>
      </c>
      <c r="I1411" s="30" t="s">
        <v>39</v>
      </c>
      <c r="J1411" s="30" t="s">
        <v>39</v>
      </c>
      <c r="K1411" s="42">
        <f t="shared" ca="1" si="133"/>
        <v>13</v>
      </c>
      <c r="L1411" s="44" t="str">
        <f t="shared" si="134"/>
        <v>Billable</v>
      </c>
      <c r="M1411" s="34" t="s">
        <v>1007</v>
      </c>
      <c r="N1411" s="1" t="s">
        <v>41</v>
      </c>
      <c r="O1411" s="1" t="s">
        <v>42</v>
      </c>
      <c r="P1411" s="1"/>
      <c r="Q1411" s="1"/>
      <c r="R1411" s="1" t="s">
        <v>43</v>
      </c>
      <c r="S1411" s="33" t="s">
        <v>228</v>
      </c>
      <c r="T1411" s="47" t="s">
        <v>25</v>
      </c>
      <c r="U1411" s="47" t="s">
        <v>25</v>
      </c>
      <c r="V1411" s="47" t="s">
        <v>25</v>
      </c>
      <c r="W1411" s="47" t="s">
        <v>25</v>
      </c>
      <c r="X1411" s="47" t="s">
        <v>25</v>
      </c>
      <c r="Y1411" s="47" t="s">
        <v>25</v>
      </c>
      <c r="Z1411" s="47" t="s">
        <v>25</v>
      </c>
      <c r="AA1411" s="47" t="s">
        <v>25</v>
      </c>
      <c r="AB1411" s="47" t="s">
        <v>25</v>
      </c>
      <c r="AC1411" s="47" t="s">
        <v>25</v>
      </c>
      <c r="AD1411" s="47" t="s">
        <v>25</v>
      </c>
      <c r="AE1411" s="47" t="s">
        <v>25</v>
      </c>
      <c r="AF1411" s="47" t="s">
        <v>25</v>
      </c>
      <c r="AG1411" s="47" t="s">
        <v>25</v>
      </c>
      <c r="AH1411" s="47" t="s">
        <v>25</v>
      </c>
      <c r="AI1411" s="47" t="s">
        <v>25</v>
      </c>
      <c r="AJ1411" s="47" t="s">
        <v>25</v>
      </c>
      <c r="AK1411" s="47" t="s">
        <v>25</v>
      </c>
      <c r="AL1411" s="47" t="s">
        <v>25</v>
      </c>
      <c r="AM1411" s="47" t="s">
        <v>25</v>
      </c>
      <c r="AN1411" s="47" t="s">
        <v>25</v>
      </c>
      <c r="AO1411" s="47" t="s">
        <v>25</v>
      </c>
      <c r="AP1411" s="47" t="s">
        <v>25</v>
      </c>
      <c r="AQ1411" s="47" t="s">
        <v>25</v>
      </c>
      <c r="AR1411" s="47" t="s">
        <v>25</v>
      </c>
      <c r="AS1411" s="47" t="s">
        <v>25</v>
      </c>
      <c r="AT1411" s="47" t="s">
        <v>25</v>
      </c>
      <c r="AU1411" s="47" t="s">
        <v>25</v>
      </c>
      <c r="AV1411" s="47" t="s">
        <v>965</v>
      </c>
      <c r="AW1411" s="47" t="s">
        <v>20</v>
      </c>
      <c r="AX1411" s="47" t="s">
        <v>20</v>
      </c>
      <c r="AY1411" s="42">
        <f>COUNTIFS($T1411:$AX1411,"P")</f>
        <v>1</v>
      </c>
      <c r="AZ1411" s="42">
        <f>COUNTIFS($T1411:$AX1411,"HD")/2</f>
        <v>0</v>
      </c>
      <c r="BA1411" s="42">
        <f>COUNTIFS($T1411:$AX1411,"DO")</f>
        <v>2</v>
      </c>
      <c r="BB1411" s="1">
        <f>COUNTIFS($T1411:$AX1411,"UPL")</f>
        <v>0</v>
      </c>
      <c r="BC1411" s="42">
        <f>COUNTIFS($T1411:$AX1411,"LWP")</f>
        <v>0</v>
      </c>
      <c r="BD1411" s="42">
        <f>SUM(COUNTIFS($T1411:$AX1411,{"PAT","MAT"}))</f>
        <v>0</v>
      </c>
      <c r="BE1411" s="42">
        <f>COUNTIFS($T1411:$AX1411,"HO")</f>
        <v>0</v>
      </c>
      <c r="BF1411" s="42">
        <f>COUNTIFS($T1411:$AX1411,"NA")</f>
        <v>28</v>
      </c>
      <c r="BG1411" s="42">
        <f>COUNTIFS($T1411:$AX1411,"PL")</f>
        <v>0</v>
      </c>
      <c r="BH1411" s="42">
        <f>COUNTIFS($T1411:$AX1411,"CL")</f>
        <v>0</v>
      </c>
      <c r="BI1411" s="42">
        <f>COUNTIFS($T1411:$AX1411,"BL")</f>
        <v>0</v>
      </c>
      <c r="BJ1411" s="42">
        <f>COUNTIFS($T1411:$AX1411,"CO")</f>
        <v>0</v>
      </c>
      <c r="BK1411" s="42">
        <f t="shared" ref="BK1411:BK1474" si="135">SUM(BG1411:BJ1411)</f>
        <v>0</v>
      </c>
      <c r="BL1411" s="42">
        <f t="shared" ref="BL1411:BL1474" si="136">IF(SUM(AY1411+AZ1411)&gt;=17,1,0)</f>
        <v>0</v>
      </c>
      <c r="BM1411" s="42">
        <f t="shared" ref="BM1411:BM1474" si="137">IF(SUM(AY1411+AZ1411)&gt;=13,1,0)</f>
        <v>0</v>
      </c>
      <c r="BN1411" s="42">
        <f>SUM(AY1411:BJ1411)+SUM(COUNTIFS(Q1411:AX1411,{"TERM","RESIGNED"}))</f>
        <v>31</v>
      </c>
      <c r="BO1411" s="1" t="s">
        <v>45</v>
      </c>
      <c r="BP1411" s="42"/>
      <c r="BQ1411" s="34"/>
    </row>
    <row r="1412" spans="1:69" x14ac:dyDescent="0.25">
      <c r="A1412" s="32">
        <f t="shared" si="132"/>
        <v>1410</v>
      </c>
      <c r="B1412" s="1" t="s">
        <v>172</v>
      </c>
      <c r="C1412" s="1">
        <v>106324</v>
      </c>
      <c r="D1412" s="1">
        <v>106324</v>
      </c>
      <c r="E1412" s="1" t="s">
        <v>946</v>
      </c>
      <c r="F1412" s="34" t="s">
        <v>1767</v>
      </c>
      <c r="G1412" s="34" t="s">
        <v>190</v>
      </c>
      <c r="H1412" s="30">
        <v>45289</v>
      </c>
      <c r="I1412" s="30" t="s">
        <v>39</v>
      </c>
      <c r="J1412" s="30" t="s">
        <v>39</v>
      </c>
      <c r="K1412" s="42">
        <f t="shared" ca="1" si="133"/>
        <v>13</v>
      </c>
      <c r="L1412" s="44" t="str">
        <f t="shared" si="134"/>
        <v>Billable</v>
      </c>
      <c r="M1412" s="34" t="s">
        <v>1007</v>
      </c>
      <c r="N1412" s="1" t="s">
        <v>41</v>
      </c>
      <c r="O1412" s="1" t="s">
        <v>42</v>
      </c>
      <c r="P1412" s="1"/>
      <c r="Q1412" s="1"/>
      <c r="R1412" s="1" t="s">
        <v>43</v>
      </c>
      <c r="S1412" s="33" t="s">
        <v>228</v>
      </c>
      <c r="T1412" s="47" t="s">
        <v>25</v>
      </c>
      <c r="U1412" s="47" t="s">
        <v>25</v>
      </c>
      <c r="V1412" s="47" t="s">
        <v>25</v>
      </c>
      <c r="W1412" s="47" t="s">
        <v>25</v>
      </c>
      <c r="X1412" s="47" t="s">
        <v>25</v>
      </c>
      <c r="Y1412" s="47" t="s">
        <v>25</v>
      </c>
      <c r="Z1412" s="47" t="s">
        <v>25</v>
      </c>
      <c r="AA1412" s="47" t="s">
        <v>25</v>
      </c>
      <c r="AB1412" s="47" t="s">
        <v>25</v>
      </c>
      <c r="AC1412" s="47" t="s">
        <v>25</v>
      </c>
      <c r="AD1412" s="47" t="s">
        <v>25</v>
      </c>
      <c r="AE1412" s="47" t="s">
        <v>25</v>
      </c>
      <c r="AF1412" s="47" t="s">
        <v>25</v>
      </c>
      <c r="AG1412" s="47" t="s">
        <v>25</v>
      </c>
      <c r="AH1412" s="47" t="s">
        <v>25</v>
      </c>
      <c r="AI1412" s="47" t="s">
        <v>25</v>
      </c>
      <c r="AJ1412" s="47" t="s">
        <v>25</v>
      </c>
      <c r="AK1412" s="47" t="s">
        <v>25</v>
      </c>
      <c r="AL1412" s="47" t="s">
        <v>25</v>
      </c>
      <c r="AM1412" s="47" t="s">
        <v>25</v>
      </c>
      <c r="AN1412" s="47" t="s">
        <v>25</v>
      </c>
      <c r="AO1412" s="47" t="s">
        <v>25</v>
      </c>
      <c r="AP1412" s="47" t="s">
        <v>25</v>
      </c>
      <c r="AQ1412" s="47" t="s">
        <v>25</v>
      </c>
      <c r="AR1412" s="47" t="s">
        <v>25</v>
      </c>
      <c r="AS1412" s="47" t="s">
        <v>25</v>
      </c>
      <c r="AT1412" s="47" t="s">
        <v>25</v>
      </c>
      <c r="AU1412" s="47" t="s">
        <v>25</v>
      </c>
      <c r="AV1412" s="47" t="s">
        <v>965</v>
      </c>
      <c r="AW1412" s="47" t="s">
        <v>20</v>
      </c>
      <c r="AX1412" s="47" t="s">
        <v>20</v>
      </c>
      <c r="AY1412" s="42">
        <f>COUNTIFS($T1412:$AX1412,"P")</f>
        <v>1</v>
      </c>
      <c r="AZ1412" s="42">
        <f>COUNTIFS($T1412:$AX1412,"HD")/2</f>
        <v>0</v>
      </c>
      <c r="BA1412" s="42">
        <f>COUNTIFS($T1412:$AX1412,"DO")</f>
        <v>2</v>
      </c>
      <c r="BB1412" s="1">
        <f>COUNTIFS($T1412:$AX1412,"UPL")</f>
        <v>0</v>
      </c>
      <c r="BC1412" s="42">
        <f>COUNTIFS($T1412:$AX1412,"LWP")</f>
        <v>0</v>
      </c>
      <c r="BD1412" s="42">
        <f>SUM(COUNTIFS($T1412:$AX1412,{"PAT","MAT"}))</f>
        <v>0</v>
      </c>
      <c r="BE1412" s="42">
        <f>COUNTIFS($T1412:$AX1412,"HO")</f>
        <v>0</v>
      </c>
      <c r="BF1412" s="42">
        <f>COUNTIFS($T1412:$AX1412,"NA")</f>
        <v>28</v>
      </c>
      <c r="BG1412" s="42">
        <f>COUNTIFS($T1412:$AX1412,"PL")</f>
        <v>0</v>
      </c>
      <c r="BH1412" s="42">
        <f>COUNTIFS($T1412:$AX1412,"CL")</f>
        <v>0</v>
      </c>
      <c r="BI1412" s="42">
        <f>COUNTIFS($T1412:$AX1412,"BL")</f>
        <v>0</v>
      </c>
      <c r="BJ1412" s="42">
        <f>COUNTIFS($T1412:$AX1412,"CO")</f>
        <v>0</v>
      </c>
      <c r="BK1412" s="42">
        <f t="shared" si="135"/>
        <v>0</v>
      </c>
      <c r="BL1412" s="42">
        <f t="shared" si="136"/>
        <v>0</v>
      </c>
      <c r="BM1412" s="42">
        <f t="shared" si="137"/>
        <v>0</v>
      </c>
      <c r="BN1412" s="42">
        <f>SUM(AY1412:BJ1412)+SUM(COUNTIFS(Q1412:AX1412,{"TERM","RESIGNED"}))</f>
        <v>31</v>
      </c>
      <c r="BO1412" s="1" t="s">
        <v>45</v>
      </c>
      <c r="BP1412" s="42"/>
      <c r="BQ1412" s="34"/>
    </row>
    <row r="1413" spans="1:69" x14ac:dyDescent="0.25">
      <c r="A1413" s="32">
        <f t="shared" ref="A1413:A1424" si="138">A1412+1</f>
        <v>1411</v>
      </c>
      <c r="B1413" s="1" t="s">
        <v>172</v>
      </c>
      <c r="C1413" s="1">
        <v>106325</v>
      </c>
      <c r="D1413" s="1">
        <v>106325</v>
      </c>
      <c r="E1413" s="1" t="s">
        <v>945</v>
      </c>
      <c r="F1413" s="34" t="s">
        <v>1768</v>
      </c>
      <c r="G1413" s="34" t="s">
        <v>190</v>
      </c>
      <c r="H1413" s="30">
        <v>45289</v>
      </c>
      <c r="I1413" s="30" t="s">
        <v>39</v>
      </c>
      <c r="J1413" s="30" t="s">
        <v>39</v>
      </c>
      <c r="K1413" s="42">
        <f t="shared" ca="1" si="133"/>
        <v>13</v>
      </c>
      <c r="L1413" s="44" t="str">
        <f t="shared" si="134"/>
        <v>Billable</v>
      </c>
      <c r="M1413" s="34" t="s">
        <v>1007</v>
      </c>
      <c r="N1413" s="1" t="s">
        <v>41</v>
      </c>
      <c r="O1413" s="1" t="s">
        <v>42</v>
      </c>
      <c r="P1413" s="1"/>
      <c r="Q1413" s="1"/>
      <c r="R1413" s="1" t="s">
        <v>43</v>
      </c>
      <c r="S1413" s="33" t="s">
        <v>228</v>
      </c>
      <c r="T1413" s="47" t="s">
        <v>25</v>
      </c>
      <c r="U1413" s="47" t="s">
        <v>25</v>
      </c>
      <c r="V1413" s="47" t="s">
        <v>25</v>
      </c>
      <c r="W1413" s="47" t="s">
        <v>25</v>
      </c>
      <c r="X1413" s="47" t="s">
        <v>25</v>
      </c>
      <c r="Y1413" s="47" t="s">
        <v>25</v>
      </c>
      <c r="Z1413" s="47" t="s">
        <v>25</v>
      </c>
      <c r="AA1413" s="47" t="s">
        <v>25</v>
      </c>
      <c r="AB1413" s="47" t="s">
        <v>25</v>
      </c>
      <c r="AC1413" s="47" t="s">
        <v>25</v>
      </c>
      <c r="AD1413" s="47" t="s">
        <v>25</v>
      </c>
      <c r="AE1413" s="47" t="s">
        <v>25</v>
      </c>
      <c r="AF1413" s="47" t="s">
        <v>25</v>
      </c>
      <c r="AG1413" s="47" t="s">
        <v>25</v>
      </c>
      <c r="AH1413" s="47" t="s">
        <v>25</v>
      </c>
      <c r="AI1413" s="47" t="s">
        <v>25</v>
      </c>
      <c r="AJ1413" s="47" t="s">
        <v>25</v>
      </c>
      <c r="AK1413" s="47" t="s">
        <v>25</v>
      </c>
      <c r="AL1413" s="47" t="s">
        <v>25</v>
      </c>
      <c r="AM1413" s="47" t="s">
        <v>25</v>
      </c>
      <c r="AN1413" s="47" t="s">
        <v>25</v>
      </c>
      <c r="AO1413" s="47" t="s">
        <v>25</v>
      </c>
      <c r="AP1413" s="47" t="s">
        <v>25</v>
      </c>
      <c r="AQ1413" s="47" t="s">
        <v>25</v>
      </c>
      <c r="AR1413" s="47" t="s">
        <v>25</v>
      </c>
      <c r="AS1413" s="47" t="s">
        <v>25</v>
      </c>
      <c r="AT1413" s="47" t="s">
        <v>25</v>
      </c>
      <c r="AU1413" s="47" t="s">
        <v>25</v>
      </c>
      <c r="AV1413" s="47" t="s">
        <v>965</v>
      </c>
      <c r="AW1413" s="47" t="s">
        <v>20</v>
      </c>
      <c r="AX1413" s="47" t="s">
        <v>20</v>
      </c>
      <c r="AY1413" s="42">
        <f>COUNTIFS($T1413:$AX1413,"P")</f>
        <v>1</v>
      </c>
      <c r="AZ1413" s="42">
        <f>COUNTIFS($T1413:$AX1413,"HD")/2</f>
        <v>0</v>
      </c>
      <c r="BA1413" s="42">
        <f>COUNTIFS($T1413:$AX1413,"DO")</f>
        <v>2</v>
      </c>
      <c r="BB1413" s="1">
        <f>COUNTIFS($T1413:$AX1413,"UPL")</f>
        <v>0</v>
      </c>
      <c r="BC1413" s="42">
        <f>COUNTIFS($T1413:$AX1413,"LWP")</f>
        <v>0</v>
      </c>
      <c r="BD1413" s="42">
        <f>SUM(COUNTIFS($T1413:$AX1413,{"PAT","MAT"}))</f>
        <v>0</v>
      </c>
      <c r="BE1413" s="42">
        <f>COUNTIFS($T1413:$AX1413,"HO")</f>
        <v>0</v>
      </c>
      <c r="BF1413" s="42">
        <f>COUNTIFS($T1413:$AX1413,"NA")</f>
        <v>28</v>
      </c>
      <c r="BG1413" s="42">
        <f>COUNTIFS($T1413:$AX1413,"PL")</f>
        <v>0</v>
      </c>
      <c r="BH1413" s="42">
        <f>COUNTIFS($T1413:$AX1413,"CL")</f>
        <v>0</v>
      </c>
      <c r="BI1413" s="42">
        <f>COUNTIFS($T1413:$AX1413,"BL")</f>
        <v>0</v>
      </c>
      <c r="BJ1413" s="42">
        <f>COUNTIFS($T1413:$AX1413,"CO")</f>
        <v>0</v>
      </c>
      <c r="BK1413" s="42">
        <f t="shared" si="135"/>
        <v>0</v>
      </c>
      <c r="BL1413" s="42">
        <f t="shared" si="136"/>
        <v>0</v>
      </c>
      <c r="BM1413" s="42">
        <f t="shared" si="137"/>
        <v>0</v>
      </c>
      <c r="BN1413" s="42">
        <f>SUM(AY1413:BJ1413)+SUM(COUNTIFS(Q1413:AX1413,{"TERM","RESIGNED"}))</f>
        <v>31</v>
      </c>
      <c r="BO1413" s="1" t="s">
        <v>45</v>
      </c>
      <c r="BP1413" s="42"/>
      <c r="BQ1413" s="34"/>
    </row>
    <row r="1414" spans="1:69" x14ac:dyDescent="0.25">
      <c r="A1414" s="32">
        <f t="shared" si="138"/>
        <v>1412</v>
      </c>
      <c r="B1414" s="1" t="s">
        <v>172</v>
      </c>
      <c r="C1414" s="1">
        <v>106326</v>
      </c>
      <c r="D1414" s="1">
        <v>106326</v>
      </c>
      <c r="E1414" s="1" t="s">
        <v>945</v>
      </c>
      <c r="F1414" s="34" t="s">
        <v>1769</v>
      </c>
      <c r="G1414" s="34" t="s">
        <v>190</v>
      </c>
      <c r="H1414" s="30">
        <v>45289</v>
      </c>
      <c r="I1414" s="30" t="s">
        <v>39</v>
      </c>
      <c r="J1414" s="30" t="s">
        <v>39</v>
      </c>
      <c r="K1414" s="42">
        <f t="shared" ca="1" si="133"/>
        <v>13</v>
      </c>
      <c r="L1414" s="44" t="str">
        <f t="shared" si="134"/>
        <v>Billable</v>
      </c>
      <c r="M1414" s="34" t="s">
        <v>1007</v>
      </c>
      <c r="N1414" s="1" t="s">
        <v>41</v>
      </c>
      <c r="O1414" s="1" t="s">
        <v>42</v>
      </c>
      <c r="P1414" s="1"/>
      <c r="Q1414" s="1"/>
      <c r="R1414" s="1" t="s">
        <v>43</v>
      </c>
      <c r="S1414" s="33" t="s">
        <v>228</v>
      </c>
      <c r="T1414" s="47" t="s">
        <v>25</v>
      </c>
      <c r="U1414" s="47" t="s">
        <v>25</v>
      </c>
      <c r="V1414" s="47" t="s">
        <v>25</v>
      </c>
      <c r="W1414" s="47" t="s">
        <v>25</v>
      </c>
      <c r="X1414" s="47" t="s">
        <v>25</v>
      </c>
      <c r="Y1414" s="47" t="s">
        <v>25</v>
      </c>
      <c r="Z1414" s="47" t="s">
        <v>25</v>
      </c>
      <c r="AA1414" s="47" t="s">
        <v>25</v>
      </c>
      <c r="AB1414" s="47" t="s">
        <v>25</v>
      </c>
      <c r="AC1414" s="47" t="s">
        <v>25</v>
      </c>
      <c r="AD1414" s="47" t="s">
        <v>25</v>
      </c>
      <c r="AE1414" s="47" t="s">
        <v>25</v>
      </c>
      <c r="AF1414" s="47" t="s">
        <v>25</v>
      </c>
      <c r="AG1414" s="47" t="s">
        <v>25</v>
      </c>
      <c r="AH1414" s="47" t="s">
        <v>25</v>
      </c>
      <c r="AI1414" s="47" t="s">
        <v>25</v>
      </c>
      <c r="AJ1414" s="47" t="s">
        <v>25</v>
      </c>
      <c r="AK1414" s="47" t="s">
        <v>25</v>
      </c>
      <c r="AL1414" s="47" t="s">
        <v>25</v>
      </c>
      <c r="AM1414" s="47" t="s">
        <v>25</v>
      </c>
      <c r="AN1414" s="47" t="s">
        <v>25</v>
      </c>
      <c r="AO1414" s="47" t="s">
        <v>25</v>
      </c>
      <c r="AP1414" s="47" t="s">
        <v>25</v>
      </c>
      <c r="AQ1414" s="47" t="s">
        <v>25</v>
      </c>
      <c r="AR1414" s="47" t="s">
        <v>25</v>
      </c>
      <c r="AS1414" s="47" t="s">
        <v>25</v>
      </c>
      <c r="AT1414" s="47" t="s">
        <v>25</v>
      </c>
      <c r="AU1414" s="47" t="s">
        <v>25</v>
      </c>
      <c r="AV1414" s="47" t="s">
        <v>965</v>
      </c>
      <c r="AW1414" s="47" t="s">
        <v>20</v>
      </c>
      <c r="AX1414" s="47" t="s">
        <v>20</v>
      </c>
      <c r="AY1414" s="42">
        <f>COUNTIFS($T1414:$AX1414,"P")</f>
        <v>1</v>
      </c>
      <c r="AZ1414" s="42">
        <f>COUNTIFS($T1414:$AX1414,"HD")/2</f>
        <v>0</v>
      </c>
      <c r="BA1414" s="42">
        <f>COUNTIFS($T1414:$AX1414,"DO")</f>
        <v>2</v>
      </c>
      <c r="BB1414" s="1">
        <f>COUNTIFS($T1414:$AX1414,"UPL")</f>
        <v>0</v>
      </c>
      <c r="BC1414" s="42">
        <f>COUNTIFS($T1414:$AX1414,"LWP")</f>
        <v>0</v>
      </c>
      <c r="BD1414" s="42">
        <f>SUM(COUNTIFS($T1414:$AX1414,{"PAT","MAT"}))</f>
        <v>0</v>
      </c>
      <c r="BE1414" s="42">
        <f>COUNTIFS($T1414:$AX1414,"HO")</f>
        <v>0</v>
      </c>
      <c r="BF1414" s="42">
        <f>COUNTIFS($T1414:$AX1414,"NA")</f>
        <v>28</v>
      </c>
      <c r="BG1414" s="42">
        <f>COUNTIFS($T1414:$AX1414,"PL")</f>
        <v>0</v>
      </c>
      <c r="BH1414" s="42">
        <f>COUNTIFS($T1414:$AX1414,"CL")</f>
        <v>0</v>
      </c>
      <c r="BI1414" s="42">
        <f>COUNTIFS($T1414:$AX1414,"BL")</f>
        <v>0</v>
      </c>
      <c r="BJ1414" s="42">
        <f>COUNTIFS($T1414:$AX1414,"CO")</f>
        <v>0</v>
      </c>
      <c r="BK1414" s="42">
        <f t="shared" si="135"/>
        <v>0</v>
      </c>
      <c r="BL1414" s="42">
        <f t="shared" si="136"/>
        <v>0</v>
      </c>
      <c r="BM1414" s="42">
        <f t="shared" si="137"/>
        <v>0</v>
      </c>
      <c r="BN1414" s="42">
        <f>SUM(AY1414:BJ1414)+SUM(COUNTIFS(Q1414:AX1414,{"TERM","RESIGNED"}))</f>
        <v>31</v>
      </c>
      <c r="BO1414" s="1" t="s">
        <v>45</v>
      </c>
      <c r="BP1414" s="42"/>
      <c r="BQ1414" s="34"/>
    </row>
    <row r="1415" spans="1:69" x14ac:dyDescent="0.25">
      <c r="A1415" s="32">
        <f t="shared" si="138"/>
        <v>1413</v>
      </c>
      <c r="B1415" s="1" t="s">
        <v>172</v>
      </c>
      <c r="C1415" s="1">
        <v>106327</v>
      </c>
      <c r="D1415" s="1">
        <v>106327</v>
      </c>
      <c r="E1415" s="1" t="s">
        <v>945</v>
      </c>
      <c r="F1415" s="34" t="s">
        <v>1770</v>
      </c>
      <c r="G1415" s="34" t="s">
        <v>190</v>
      </c>
      <c r="H1415" s="30">
        <v>45289</v>
      </c>
      <c r="I1415" s="30" t="s">
        <v>39</v>
      </c>
      <c r="J1415" s="30" t="s">
        <v>39</v>
      </c>
      <c r="K1415" s="42">
        <f t="shared" ca="1" si="133"/>
        <v>13</v>
      </c>
      <c r="L1415" s="44" t="str">
        <f t="shared" si="134"/>
        <v>Billable</v>
      </c>
      <c r="M1415" s="34" t="s">
        <v>1007</v>
      </c>
      <c r="N1415" s="1" t="s">
        <v>41</v>
      </c>
      <c r="O1415" s="1" t="s">
        <v>42</v>
      </c>
      <c r="P1415" s="1"/>
      <c r="Q1415" s="1"/>
      <c r="R1415" s="1" t="s">
        <v>43</v>
      </c>
      <c r="S1415" s="33" t="s">
        <v>228</v>
      </c>
      <c r="T1415" s="47" t="s">
        <v>25</v>
      </c>
      <c r="U1415" s="47" t="s">
        <v>25</v>
      </c>
      <c r="V1415" s="47" t="s">
        <v>25</v>
      </c>
      <c r="W1415" s="47" t="s">
        <v>25</v>
      </c>
      <c r="X1415" s="47" t="s">
        <v>25</v>
      </c>
      <c r="Y1415" s="47" t="s">
        <v>25</v>
      </c>
      <c r="Z1415" s="47" t="s">
        <v>25</v>
      </c>
      <c r="AA1415" s="47" t="s">
        <v>25</v>
      </c>
      <c r="AB1415" s="47" t="s">
        <v>25</v>
      </c>
      <c r="AC1415" s="47" t="s">
        <v>25</v>
      </c>
      <c r="AD1415" s="47" t="s">
        <v>25</v>
      </c>
      <c r="AE1415" s="47" t="s">
        <v>25</v>
      </c>
      <c r="AF1415" s="47" t="s">
        <v>25</v>
      </c>
      <c r="AG1415" s="47" t="s">
        <v>25</v>
      </c>
      <c r="AH1415" s="47" t="s">
        <v>25</v>
      </c>
      <c r="AI1415" s="47" t="s">
        <v>25</v>
      </c>
      <c r="AJ1415" s="47" t="s">
        <v>25</v>
      </c>
      <c r="AK1415" s="47" t="s">
        <v>25</v>
      </c>
      <c r="AL1415" s="47" t="s">
        <v>25</v>
      </c>
      <c r="AM1415" s="47" t="s">
        <v>25</v>
      </c>
      <c r="AN1415" s="47" t="s">
        <v>25</v>
      </c>
      <c r="AO1415" s="47" t="s">
        <v>25</v>
      </c>
      <c r="AP1415" s="47" t="s">
        <v>25</v>
      </c>
      <c r="AQ1415" s="47" t="s">
        <v>25</v>
      </c>
      <c r="AR1415" s="47" t="s">
        <v>25</v>
      </c>
      <c r="AS1415" s="47" t="s">
        <v>25</v>
      </c>
      <c r="AT1415" s="47" t="s">
        <v>25</v>
      </c>
      <c r="AU1415" s="47" t="s">
        <v>25</v>
      </c>
      <c r="AV1415" s="47" t="s">
        <v>965</v>
      </c>
      <c r="AW1415" s="47" t="s">
        <v>20</v>
      </c>
      <c r="AX1415" s="47" t="s">
        <v>20</v>
      </c>
      <c r="AY1415" s="42">
        <f>COUNTIFS($T1415:$AX1415,"P")</f>
        <v>1</v>
      </c>
      <c r="AZ1415" s="42">
        <f>COUNTIFS($T1415:$AX1415,"HD")/2</f>
        <v>0</v>
      </c>
      <c r="BA1415" s="42">
        <f>COUNTIFS($T1415:$AX1415,"DO")</f>
        <v>2</v>
      </c>
      <c r="BB1415" s="1">
        <f>COUNTIFS($T1415:$AX1415,"UPL")</f>
        <v>0</v>
      </c>
      <c r="BC1415" s="42">
        <f>COUNTIFS($T1415:$AX1415,"LWP")</f>
        <v>0</v>
      </c>
      <c r="BD1415" s="42">
        <f>SUM(COUNTIFS($T1415:$AX1415,{"PAT","MAT"}))</f>
        <v>0</v>
      </c>
      <c r="BE1415" s="42">
        <f>COUNTIFS($T1415:$AX1415,"HO")</f>
        <v>0</v>
      </c>
      <c r="BF1415" s="42">
        <f>COUNTIFS($T1415:$AX1415,"NA")</f>
        <v>28</v>
      </c>
      <c r="BG1415" s="42">
        <f>COUNTIFS($T1415:$AX1415,"PL")</f>
        <v>0</v>
      </c>
      <c r="BH1415" s="42">
        <f>COUNTIFS($T1415:$AX1415,"CL")</f>
        <v>0</v>
      </c>
      <c r="BI1415" s="42">
        <f>COUNTIFS($T1415:$AX1415,"BL")</f>
        <v>0</v>
      </c>
      <c r="BJ1415" s="42">
        <f>COUNTIFS($T1415:$AX1415,"CO")</f>
        <v>0</v>
      </c>
      <c r="BK1415" s="42">
        <f t="shared" si="135"/>
        <v>0</v>
      </c>
      <c r="BL1415" s="42">
        <f t="shared" si="136"/>
        <v>0</v>
      </c>
      <c r="BM1415" s="42">
        <f t="shared" si="137"/>
        <v>0</v>
      </c>
      <c r="BN1415" s="42">
        <f>SUM(AY1415:BJ1415)+SUM(COUNTIFS(Q1415:AX1415,{"TERM","RESIGNED"}))</f>
        <v>31</v>
      </c>
      <c r="BO1415" s="1" t="s">
        <v>45</v>
      </c>
      <c r="BP1415" s="42"/>
      <c r="BQ1415" s="34"/>
    </row>
    <row r="1416" spans="1:69" x14ac:dyDescent="0.25">
      <c r="A1416" s="32">
        <f t="shared" si="138"/>
        <v>1414</v>
      </c>
      <c r="B1416" s="1" t="s">
        <v>172</v>
      </c>
      <c r="C1416" s="1">
        <v>106328</v>
      </c>
      <c r="D1416" s="1">
        <v>106328</v>
      </c>
      <c r="E1416" s="1" t="s">
        <v>946</v>
      </c>
      <c r="F1416" s="34" t="s">
        <v>1771</v>
      </c>
      <c r="G1416" s="34" t="s">
        <v>186</v>
      </c>
      <c r="H1416" s="30">
        <v>45289</v>
      </c>
      <c r="I1416" s="30" t="s">
        <v>39</v>
      </c>
      <c r="J1416" s="30" t="s">
        <v>39</v>
      </c>
      <c r="K1416" s="42">
        <f t="shared" ca="1" si="133"/>
        <v>13</v>
      </c>
      <c r="L1416" s="44" t="str">
        <f t="shared" si="134"/>
        <v>Billable</v>
      </c>
      <c r="M1416" s="34" t="s">
        <v>1007</v>
      </c>
      <c r="N1416" s="1" t="s">
        <v>41</v>
      </c>
      <c r="O1416" s="1" t="s">
        <v>42</v>
      </c>
      <c r="P1416" s="1"/>
      <c r="Q1416" s="1"/>
      <c r="R1416" s="1" t="s">
        <v>43</v>
      </c>
      <c r="S1416" s="33" t="s">
        <v>228</v>
      </c>
      <c r="T1416" s="47" t="s">
        <v>25</v>
      </c>
      <c r="U1416" s="47" t="s">
        <v>25</v>
      </c>
      <c r="V1416" s="47" t="s">
        <v>25</v>
      </c>
      <c r="W1416" s="47" t="s">
        <v>25</v>
      </c>
      <c r="X1416" s="47" t="s">
        <v>25</v>
      </c>
      <c r="Y1416" s="47" t="s">
        <v>25</v>
      </c>
      <c r="Z1416" s="47" t="s">
        <v>25</v>
      </c>
      <c r="AA1416" s="47" t="s">
        <v>25</v>
      </c>
      <c r="AB1416" s="47" t="s">
        <v>25</v>
      </c>
      <c r="AC1416" s="47" t="s">
        <v>25</v>
      </c>
      <c r="AD1416" s="47" t="s">
        <v>25</v>
      </c>
      <c r="AE1416" s="47" t="s">
        <v>25</v>
      </c>
      <c r="AF1416" s="47" t="s">
        <v>25</v>
      </c>
      <c r="AG1416" s="47" t="s">
        <v>25</v>
      </c>
      <c r="AH1416" s="47" t="s">
        <v>25</v>
      </c>
      <c r="AI1416" s="47" t="s">
        <v>25</v>
      </c>
      <c r="AJ1416" s="47" t="s">
        <v>25</v>
      </c>
      <c r="AK1416" s="47" t="s">
        <v>25</v>
      </c>
      <c r="AL1416" s="47" t="s">
        <v>25</v>
      </c>
      <c r="AM1416" s="47" t="s">
        <v>25</v>
      </c>
      <c r="AN1416" s="47" t="s">
        <v>25</v>
      </c>
      <c r="AO1416" s="47" t="s">
        <v>25</v>
      </c>
      <c r="AP1416" s="47" t="s">
        <v>25</v>
      </c>
      <c r="AQ1416" s="47" t="s">
        <v>25</v>
      </c>
      <c r="AR1416" s="47" t="s">
        <v>25</v>
      </c>
      <c r="AS1416" s="47" t="s">
        <v>25</v>
      </c>
      <c r="AT1416" s="47" t="s">
        <v>25</v>
      </c>
      <c r="AU1416" s="47" t="s">
        <v>25</v>
      </c>
      <c r="AV1416" s="47" t="s">
        <v>965</v>
      </c>
      <c r="AW1416" s="47" t="s">
        <v>20</v>
      </c>
      <c r="AX1416" s="47" t="s">
        <v>20</v>
      </c>
      <c r="AY1416" s="42">
        <f>COUNTIFS($T1416:$AX1416,"P")</f>
        <v>1</v>
      </c>
      <c r="AZ1416" s="42">
        <f>COUNTIFS($T1416:$AX1416,"HD")/2</f>
        <v>0</v>
      </c>
      <c r="BA1416" s="42">
        <f>COUNTIFS($T1416:$AX1416,"DO")</f>
        <v>2</v>
      </c>
      <c r="BB1416" s="1">
        <f>COUNTIFS($T1416:$AX1416,"UPL")</f>
        <v>0</v>
      </c>
      <c r="BC1416" s="42">
        <f>COUNTIFS($T1416:$AX1416,"LWP")</f>
        <v>0</v>
      </c>
      <c r="BD1416" s="42">
        <f>SUM(COUNTIFS($T1416:$AX1416,{"PAT","MAT"}))</f>
        <v>0</v>
      </c>
      <c r="BE1416" s="42">
        <f>COUNTIFS($T1416:$AX1416,"HO")</f>
        <v>0</v>
      </c>
      <c r="BF1416" s="42">
        <f>COUNTIFS($T1416:$AX1416,"NA")</f>
        <v>28</v>
      </c>
      <c r="BG1416" s="42">
        <f>COUNTIFS($T1416:$AX1416,"PL")</f>
        <v>0</v>
      </c>
      <c r="BH1416" s="42">
        <f>COUNTIFS($T1416:$AX1416,"CL")</f>
        <v>0</v>
      </c>
      <c r="BI1416" s="42">
        <f>COUNTIFS($T1416:$AX1416,"BL")</f>
        <v>0</v>
      </c>
      <c r="BJ1416" s="42">
        <f>COUNTIFS($T1416:$AX1416,"CO")</f>
        <v>0</v>
      </c>
      <c r="BK1416" s="42">
        <f t="shared" si="135"/>
        <v>0</v>
      </c>
      <c r="BL1416" s="42">
        <f t="shared" si="136"/>
        <v>0</v>
      </c>
      <c r="BM1416" s="42">
        <f t="shared" si="137"/>
        <v>0</v>
      </c>
      <c r="BN1416" s="42">
        <f>SUM(AY1416:BJ1416)+SUM(COUNTIFS(Q1416:AX1416,{"TERM","RESIGNED"}))</f>
        <v>31</v>
      </c>
      <c r="BO1416" s="1" t="s">
        <v>45</v>
      </c>
      <c r="BP1416" s="42"/>
      <c r="BQ1416" s="34"/>
    </row>
    <row r="1417" spans="1:69" x14ac:dyDescent="0.25">
      <c r="A1417" s="32">
        <f t="shared" si="138"/>
        <v>1415</v>
      </c>
      <c r="B1417" s="1" t="s">
        <v>172</v>
      </c>
      <c r="C1417" s="1">
        <v>106331</v>
      </c>
      <c r="D1417" s="1">
        <v>106331</v>
      </c>
      <c r="E1417" s="1" t="s">
        <v>945</v>
      </c>
      <c r="F1417" s="34" t="s">
        <v>1772</v>
      </c>
      <c r="G1417" s="34" t="s">
        <v>190</v>
      </c>
      <c r="H1417" s="30">
        <v>45289</v>
      </c>
      <c r="I1417" s="30" t="s">
        <v>39</v>
      </c>
      <c r="J1417" s="30" t="s">
        <v>39</v>
      </c>
      <c r="K1417" s="42">
        <f t="shared" ca="1" si="133"/>
        <v>13</v>
      </c>
      <c r="L1417" s="44" t="str">
        <f t="shared" si="134"/>
        <v>Billable</v>
      </c>
      <c r="M1417" s="34" t="s">
        <v>1007</v>
      </c>
      <c r="N1417" s="1" t="s">
        <v>41</v>
      </c>
      <c r="O1417" s="1" t="s">
        <v>42</v>
      </c>
      <c r="P1417" s="1"/>
      <c r="Q1417" s="1"/>
      <c r="R1417" s="1" t="s">
        <v>43</v>
      </c>
      <c r="S1417" s="33" t="s">
        <v>228</v>
      </c>
      <c r="T1417" s="47" t="s">
        <v>25</v>
      </c>
      <c r="U1417" s="47" t="s">
        <v>25</v>
      </c>
      <c r="V1417" s="47" t="s">
        <v>25</v>
      </c>
      <c r="W1417" s="47" t="s">
        <v>25</v>
      </c>
      <c r="X1417" s="47" t="s">
        <v>25</v>
      </c>
      <c r="Y1417" s="47" t="s">
        <v>25</v>
      </c>
      <c r="Z1417" s="47" t="s">
        <v>25</v>
      </c>
      <c r="AA1417" s="47" t="s">
        <v>25</v>
      </c>
      <c r="AB1417" s="47" t="s">
        <v>25</v>
      </c>
      <c r="AC1417" s="47" t="s">
        <v>25</v>
      </c>
      <c r="AD1417" s="47" t="s">
        <v>25</v>
      </c>
      <c r="AE1417" s="47" t="s">
        <v>25</v>
      </c>
      <c r="AF1417" s="47" t="s">
        <v>25</v>
      </c>
      <c r="AG1417" s="47" t="s">
        <v>25</v>
      </c>
      <c r="AH1417" s="47" t="s">
        <v>25</v>
      </c>
      <c r="AI1417" s="47" t="s">
        <v>25</v>
      </c>
      <c r="AJ1417" s="47" t="s">
        <v>25</v>
      </c>
      <c r="AK1417" s="47" t="s">
        <v>25</v>
      </c>
      <c r="AL1417" s="47" t="s">
        <v>25</v>
      </c>
      <c r="AM1417" s="47" t="s">
        <v>25</v>
      </c>
      <c r="AN1417" s="47" t="s">
        <v>25</v>
      </c>
      <c r="AO1417" s="47" t="s">
        <v>25</v>
      </c>
      <c r="AP1417" s="47" t="s">
        <v>25</v>
      </c>
      <c r="AQ1417" s="47" t="s">
        <v>25</v>
      </c>
      <c r="AR1417" s="47" t="s">
        <v>25</v>
      </c>
      <c r="AS1417" s="47" t="s">
        <v>25</v>
      </c>
      <c r="AT1417" s="47" t="s">
        <v>25</v>
      </c>
      <c r="AU1417" s="47" t="s">
        <v>25</v>
      </c>
      <c r="AV1417" s="47" t="s">
        <v>965</v>
      </c>
      <c r="AW1417" s="47" t="s">
        <v>20</v>
      </c>
      <c r="AX1417" s="47" t="s">
        <v>20</v>
      </c>
      <c r="AY1417" s="42">
        <f>COUNTIFS($T1417:$AX1417,"P")</f>
        <v>1</v>
      </c>
      <c r="AZ1417" s="42">
        <f>COUNTIFS($T1417:$AX1417,"HD")/2</f>
        <v>0</v>
      </c>
      <c r="BA1417" s="42">
        <f>COUNTIFS($T1417:$AX1417,"DO")</f>
        <v>2</v>
      </c>
      <c r="BB1417" s="1">
        <f>COUNTIFS($T1417:$AX1417,"UPL")</f>
        <v>0</v>
      </c>
      <c r="BC1417" s="42">
        <f>COUNTIFS($T1417:$AX1417,"LWP")</f>
        <v>0</v>
      </c>
      <c r="BD1417" s="42">
        <f>SUM(COUNTIFS($T1417:$AX1417,{"PAT","MAT"}))</f>
        <v>0</v>
      </c>
      <c r="BE1417" s="42">
        <f>COUNTIFS($T1417:$AX1417,"HO")</f>
        <v>0</v>
      </c>
      <c r="BF1417" s="42">
        <f>COUNTIFS($T1417:$AX1417,"NA")</f>
        <v>28</v>
      </c>
      <c r="BG1417" s="42">
        <f>COUNTIFS($T1417:$AX1417,"PL")</f>
        <v>0</v>
      </c>
      <c r="BH1417" s="42">
        <f>COUNTIFS($T1417:$AX1417,"CL")</f>
        <v>0</v>
      </c>
      <c r="BI1417" s="42">
        <f>COUNTIFS($T1417:$AX1417,"BL")</f>
        <v>0</v>
      </c>
      <c r="BJ1417" s="42">
        <f>COUNTIFS($T1417:$AX1417,"CO")</f>
        <v>0</v>
      </c>
      <c r="BK1417" s="42">
        <f t="shared" si="135"/>
        <v>0</v>
      </c>
      <c r="BL1417" s="42">
        <f t="shared" si="136"/>
        <v>0</v>
      </c>
      <c r="BM1417" s="42">
        <f t="shared" si="137"/>
        <v>0</v>
      </c>
      <c r="BN1417" s="42">
        <f>SUM(AY1417:BJ1417)+SUM(COUNTIFS(Q1417:AX1417,{"TERM","RESIGNED"}))</f>
        <v>31</v>
      </c>
      <c r="BO1417" s="1" t="s">
        <v>45</v>
      </c>
      <c r="BP1417" s="42"/>
      <c r="BQ1417" s="34"/>
    </row>
    <row r="1418" spans="1:69" x14ac:dyDescent="0.25">
      <c r="A1418" s="32">
        <f t="shared" si="138"/>
        <v>1416</v>
      </c>
      <c r="B1418" s="1" t="s">
        <v>172</v>
      </c>
      <c r="C1418" s="1">
        <v>106332</v>
      </c>
      <c r="D1418" s="1">
        <v>106332</v>
      </c>
      <c r="E1418" s="1" t="s">
        <v>946</v>
      </c>
      <c r="F1418" s="34" t="s">
        <v>1736</v>
      </c>
      <c r="G1418" s="34" t="s">
        <v>190</v>
      </c>
      <c r="H1418" s="30">
        <v>45289</v>
      </c>
      <c r="I1418" s="30" t="s">
        <v>39</v>
      </c>
      <c r="J1418" s="30" t="s">
        <v>39</v>
      </c>
      <c r="K1418" s="42">
        <f t="shared" ca="1" si="133"/>
        <v>13</v>
      </c>
      <c r="L1418" s="44" t="str">
        <f t="shared" si="134"/>
        <v>Billable</v>
      </c>
      <c r="M1418" s="34" t="s">
        <v>1007</v>
      </c>
      <c r="N1418" s="1" t="s">
        <v>41</v>
      </c>
      <c r="O1418" s="1" t="s">
        <v>42</v>
      </c>
      <c r="P1418" s="1"/>
      <c r="Q1418" s="1"/>
      <c r="R1418" s="1" t="s">
        <v>43</v>
      </c>
      <c r="S1418" s="33" t="s">
        <v>228</v>
      </c>
      <c r="T1418" s="47" t="s">
        <v>25</v>
      </c>
      <c r="U1418" s="47" t="s">
        <v>25</v>
      </c>
      <c r="V1418" s="47" t="s">
        <v>25</v>
      </c>
      <c r="W1418" s="47" t="s">
        <v>25</v>
      </c>
      <c r="X1418" s="47" t="s">
        <v>25</v>
      </c>
      <c r="Y1418" s="47" t="s">
        <v>25</v>
      </c>
      <c r="Z1418" s="47" t="s">
        <v>25</v>
      </c>
      <c r="AA1418" s="47" t="s">
        <v>25</v>
      </c>
      <c r="AB1418" s="47" t="s">
        <v>25</v>
      </c>
      <c r="AC1418" s="47" t="s">
        <v>25</v>
      </c>
      <c r="AD1418" s="47" t="s">
        <v>25</v>
      </c>
      <c r="AE1418" s="47" t="s">
        <v>25</v>
      </c>
      <c r="AF1418" s="47" t="s">
        <v>25</v>
      </c>
      <c r="AG1418" s="47" t="s">
        <v>25</v>
      </c>
      <c r="AH1418" s="47" t="s">
        <v>25</v>
      </c>
      <c r="AI1418" s="47" t="s">
        <v>25</v>
      </c>
      <c r="AJ1418" s="47" t="s">
        <v>25</v>
      </c>
      <c r="AK1418" s="47" t="s">
        <v>25</v>
      </c>
      <c r="AL1418" s="47" t="s">
        <v>25</v>
      </c>
      <c r="AM1418" s="47" t="s">
        <v>25</v>
      </c>
      <c r="AN1418" s="47" t="s">
        <v>25</v>
      </c>
      <c r="AO1418" s="47" t="s">
        <v>25</v>
      </c>
      <c r="AP1418" s="47" t="s">
        <v>25</v>
      </c>
      <c r="AQ1418" s="47" t="s">
        <v>25</v>
      </c>
      <c r="AR1418" s="47" t="s">
        <v>25</v>
      </c>
      <c r="AS1418" s="47" t="s">
        <v>25</v>
      </c>
      <c r="AT1418" s="47" t="s">
        <v>25</v>
      </c>
      <c r="AU1418" s="47" t="s">
        <v>25</v>
      </c>
      <c r="AV1418" s="47" t="s">
        <v>965</v>
      </c>
      <c r="AW1418" s="47" t="s">
        <v>20</v>
      </c>
      <c r="AX1418" s="47" t="s">
        <v>20</v>
      </c>
      <c r="AY1418" s="42">
        <f>COUNTIFS($T1418:$AX1418,"P")</f>
        <v>1</v>
      </c>
      <c r="AZ1418" s="42">
        <f>COUNTIFS($T1418:$AX1418,"HD")/2</f>
        <v>0</v>
      </c>
      <c r="BA1418" s="42">
        <f>COUNTIFS($T1418:$AX1418,"DO")</f>
        <v>2</v>
      </c>
      <c r="BB1418" s="1">
        <f>COUNTIFS($T1418:$AX1418,"UPL")</f>
        <v>0</v>
      </c>
      <c r="BC1418" s="42">
        <f>COUNTIFS($T1418:$AX1418,"LWP")</f>
        <v>0</v>
      </c>
      <c r="BD1418" s="42">
        <f>SUM(COUNTIFS($T1418:$AX1418,{"PAT","MAT"}))</f>
        <v>0</v>
      </c>
      <c r="BE1418" s="42">
        <f>COUNTIFS($T1418:$AX1418,"HO")</f>
        <v>0</v>
      </c>
      <c r="BF1418" s="42">
        <f>COUNTIFS($T1418:$AX1418,"NA")</f>
        <v>28</v>
      </c>
      <c r="BG1418" s="42">
        <f>COUNTIFS($T1418:$AX1418,"PL")</f>
        <v>0</v>
      </c>
      <c r="BH1418" s="42">
        <f>COUNTIFS($T1418:$AX1418,"CL")</f>
        <v>0</v>
      </c>
      <c r="BI1418" s="42">
        <f>COUNTIFS($T1418:$AX1418,"BL")</f>
        <v>0</v>
      </c>
      <c r="BJ1418" s="42">
        <f>COUNTIFS($T1418:$AX1418,"CO")</f>
        <v>0</v>
      </c>
      <c r="BK1418" s="42">
        <f t="shared" si="135"/>
        <v>0</v>
      </c>
      <c r="BL1418" s="42">
        <f t="shared" si="136"/>
        <v>0</v>
      </c>
      <c r="BM1418" s="42">
        <f t="shared" si="137"/>
        <v>0</v>
      </c>
      <c r="BN1418" s="42">
        <f>SUM(AY1418:BJ1418)+SUM(COUNTIFS(Q1418:AX1418,{"TERM","RESIGNED"}))</f>
        <v>31</v>
      </c>
      <c r="BO1418" s="1" t="s">
        <v>45</v>
      </c>
      <c r="BP1418" s="42"/>
      <c r="BQ1418" s="34"/>
    </row>
    <row r="1419" spans="1:69" x14ac:dyDescent="0.25">
      <c r="A1419" s="32">
        <f t="shared" si="138"/>
        <v>1417</v>
      </c>
      <c r="B1419" s="1" t="s">
        <v>172</v>
      </c>
      <c r="C1419" s="1">
        <v>106333</v>
      </c>
      <c r="D1419" s="1">
        <v>106333</v>
      </c>
      <c r="E1419" s="1" t="s">
        <v>945</v>
      </c>
      <c r="F1419" s="34" t="s">
        <v>1773</v>
      </c>
      <c r="G1419" s="34" t="s">
        <v>186</v>
      </c>
      <c r="H1419" s="30">
        <v>45289</v>
      </c>
      <c r="I1419" s="30" t="s">
        <v>39</v>
      </c>
      <c r="J1419" s="30" t="s">
        <v>39</v>
      </c>
      <c r="K1419" s="42">
        <f t="shared" ca="1" si="133"/>
        <v>13</v>
      </c>
      <c r="L1419" s="44" t="str">
        <f t="shared" si="134"/>
        <v>Billable</v>
      </c>
      <c r="M1419" s="34" t="s">
        <v>1007</v>
      </c>
      <c r="N1419" s="1" t="s">
        <v>41</v>
      </c>
      <c r="O1419" s="1" t="s">
        <v>42</v>
      </c>
      <c r="P1419" s="1"/>
      <c r="Q1419" s="1"/>
      <c r="R1419" s="1" t="s">
        <v>43</v>
      </c>
      <c r="S1419" s="33" t="s">
        <v>228</v>
      </c>
      <c r="T1419" s="47" t="s">
        <v>25</v>
      </c>
      <c r="U1419" s="47" t="s">
        <v>25</v>
      </c>
      <c r="V1419" s="47" t="s">
        <v>25</v>
      </c>
      <c r="W1419" s="47" t="s">
        <v>25</v>
      </c>
      <c r="X1419" s="47" t="s">
        <v>25</v>
      </c>
      <c r="Y1419" s="47" t="s">
        <v>25</v>
      </c>
      <c r="Z1419" s="47" t="s">
        <v>25</v>
      </c>
      <c r="AA1419" s="47" t="s">
        <v>25</v>
      </c>
      <c r="AB1419" s="47" t="s">
        <v>25</v>
      </c>
      <c r="AC1419" s="47" t="s">
        <v>25</v>
      </c>
      <c r="AD1419" s="47" t="s">
        <v>25</v>
      </c>
      <c r="AE1419" s="47" t="s">
        <v>25</v>
      </c>
      <c r="AF1419" s="47" t="s">
        <v>25</v>
      </c>
      <c r="AG1419" s="47" t="s">
        <v>25</v>
      </c>
      <c r="AH1419" s="47" t="s">
        <v>25</v>
      </c>
      <c r="AI1419" s="47" t="s">
        <v>25</v>
      </c>
      <c r="AJ1419" s="47" t="s">
        <v>25</v>
      </c>
      <c r="AK1419" s="47" t="s">
        <v>25</v>
      </c>
      <c r="AL1419" s="47" t="s">
        <v>25</v>
      </c>
      <c r="AM1419" s="47" t="s">
        <v>25</v>
      </c>
      <c r="AN1419" s="47" t="s">
        <v>25</v>
      </c>
      <c r="AO1419" s="47" t="s">
        <v>25</v>
      </c>
      <c r="AP1419" s="47" t="s">
        <v>25</v>
      </c>
      <c r="AQ1419" s="47" t="s">
        <v>25</v>
      </c>
      <c r="AR1419" s="47" t="s">
        <v>25</v>
      </c>
      <c r="AS1419" s="47" t="s">
        <v>25</v>
      </c>
      <c r="AT1419" s="47" t="s">
        <v>25</v>
      </c>
      <c r="AU1419" s="47" t="s">
        <v>25</v>
      </c>
      <c r="AV1419" s="47" t="s">
        <v>965</v>
      </c>
      <c r="AW1419" s="47" t="s">
        <v>20</v>
      </c>
      <c r="AX1419" s="47" t="s">
        <v>20</v>
      </c>
      <c r="AY1419" s="42">
        <f>COUNTIFS($T1419:$AX1419,"P")</f>
        <v>1</v>
      </c>
      <c r="AZ1419" s="42">
        <f>COUNTIFS($T1419:$AX1419,"HD")/2</f>
        <v>0</v>
      </c>
      <c r="BA1419" s="42">
        <f>COUNTIFS($T1419:$AX1419,"DO")</f>
        <v>2</v>
      </c>
      <c r="BB1419" s="1">
        <f>COUNTIFS($T1419:$AX1419,"UPL")</f>
        <v>0</v>
      </c>
      <c r="BC1419" s="42">
        <f>COUNTIFS($T1419:$AX1419,"LWP")</f>
        <v>0</v>
      </c>
      <c r="BD1419" s="42">
        <f>SUM(COUNTIFS($T1419:$AX1419,{"PAT","MAT"}))</f>
        <v>0</v>
      </c>
      <c r="BE1419" s="42">
        <f>COUNTIFS($T1419:$AX1419,"HO")</f>
        <v>0</v>
      </c>
      <c r="BF1419" s="42">
        <f>COUNTIFS($T1419:$AX1419,"NA")</f>
        <v>28</v>
      </c>
      <c r="BG1419" s="42">
        <f>COUNTIFS($T1419:$AX1419,"PL")</f>
        <v>0</v>
      </c>
      <c r="BH1419" s="42">
        <f>COUNTIFS($T1419:$AX1419,"CL")</f>
        <v>0</v>
      </c>
      <c r="BI1419" s="42">
        <f>COUNTIFS($T1419:$AX1419,"BL")</f>
        <v>0</v>
      </c>
      <c r="BJ1419" s="42">
        <f>COUNTIFS($T1419:$AX1419,"CO")</f>
        <v>0</v>
      </c>
      <c r="BK1419" s="42">
        <f t="shared" si="135"/>
        <v>0</v>
      </c>
      <c r="BL1419" s="42">
        <f t="shared" si="136"/>
        <v>0</v>
      </c>
      <c r="BM1419" s="42">
        <f t="shared" si="137"/>
        <v>0</v>
      </c>
      <c r="BN1419" s="42">
        <f>SUM(AY1419:BJ1419)+SUM(COUNTIFS(Q1419:AX1419,{"TERM","RESIGNED"}))</f>
        <v>31</v>
      </c>
      <c r="BO1419" s="1" t="s">
        <v>45</v>
      </c>
      <c r="BP1419" s="42"/>
      <c r="BQ1419" s="34"/>
    </row>
    <row r="1420" spans="1:69" x14ac:dyDescent="0.25">
      <c r="A1420" s="32">
        <f t="shared" si="138"/>
        <v>1418</v>
      </c>
      <c r="B1420" s="1" t="s">
        <v>172</v>
      </c>
      <c r="C1420" s="1">
        <v>106334</v>
      </c>
      <c r="D1420" s="1">
        <v>106334</v>
      </c>
      <c r="E1420" s="1" t="s">
        <v>946</v>
      </c>
      <c r="F1420" s="34" t="s">
        <v>1774</v>
      </c>
      <c r="G1420" s="34" t="s">
        <v>190</v>
      </c>
      <c r="H1420" s="30">
        <v>45289</v>
      </c>
      <c r="I1420" s="30" t="s">
        <v>39</v>
      </c>
      <c r="J1420" s="30" t="s">
        <v>39</v>
      </c>
      <c r="K1420" s="42">
        <f t="shared" ref="K1420:K1483" ca="1" si="139">IF(O1420="ACTIVE",(TODAY()-H1420),(J1420-H1420))</f>
        <v>13</v>
      </c>
      <c r="L1420" s="44" t="str">
        <f t="shared" ref="L1420:L1483" si="140">IF(OR(M1420="Email Verification",M1420="Operations",M1420="OJT",M1420="Bottom Quartile Group",M1420="Training"),"Billable","Non Billable")</f>
        <v>Billable</v>
      </c>
      <c r="M1420" s="34" t="s">
        <v>1007</v>
      </c>
      <c r="N1420" s="1" t="s">
        <v>41</v>
      </c>
      <c r="O1420" s="1" t="s">
        <v>42</v>
      </c>
      <c r="P1420" s="1"/>
      <c r="Q1420" s="1"/>
      <c r="R1420" s="1" t="s">
        <v>43</v>
      </c>
      <c r="S1420" s="33" t="s">
        <v>228</v>
      </c>
      <c r="T1420" s="47" t="s">
        <v>25</v>
      </c>
      <c r="U1420" s="47" t="s">
        <v>25</v>
      </c>
      <c r="V1420" s="47" t="s">
        <v>25</v>
      </c>
      <c r="W1420" s="47" t="s">
        <v>25</v>
      </c>
      <c r="X1420" s="47" t="s">
        <v>25</v>
      </c>
      <c r="Y1420" s="47" t="s">
        <v>25</v>
      </c>
      <c r="Z1420" s="47" t="s">
        <v>25</v>
      </c>
      <c r="AA1420" s="47" t="s">
        <v>25</v>
      </c>
      <c r="AB1420" s="47" t="s">
        <v>25</v>
      </c>
      <c r="AC1420" s="47" t="s">
        <v>25</v>
      </c>
      <c r="AD1420" s="47" t="s">
        <v>25</v>
      </c>
      <c r="AE1420" s="47" t="s">
        <v>25</v>
      </c>
      <c r="AF1420" s="47" t="s">
        <v>25</v>
      </c>
      <c r="AG1420" s="47" t="s">
        <v>25</v>
      </c>
      <c r="AH1420" s="47" t="s">
        <v>25</v>
      </c>
      <c r="AI1420" s="47" t="s">
        <v>25</v>
      </c>
      <c r="AJ1420" s="47" t="s">
        <v>25</v>
      </c>
      <c r="AK1420" s="47" t="s">
        <v>25</v>
      </c>
      <c r="AL1420" s="47" t="s">
        <v>25</v>
      </c>
      <c r="AM1420" s="47" t="s">
        <v>25</v>
      </c>
      <c r="AN1420" s="47" t="s">
        <v>25</v>
      </c>
      <c r="AO1420" s="47" t="s">
        <v>25</v>
      </c>
      <c r="AP1420" s="47" t="s">
        <v>25</v>
      </c>
      <c r="AQ1420" s="47" t="s">
        <v>25</v>
      </c>
      <c r="AR1420" s="47" t="s">
        <v>25</v>
      </c>
      <c r="AS1420" s="47" t="s">
        <v>25</v>
      </c>
      <c r="AT1420" s="47" t="s">
        <v>25</v>
      </c>
      <c r="AU1420" s="47" t="s">
        <v>25</v>
      </c>
      <c r="AV1420" s="47" t="s">
        <v>965</v>
      </c>
      <c r="AW1420" s="47" t="s">
        <v>20</v>
      </c>
      <c r="AX1420" s="47" t="s">
        <v>20</v>
      </c>
      <c r="AY1420" s="42">
        <f>COUNTIFS($T1420:$AX1420,"P")</f>
        <v>1</v>
      </c>
      <c r="AZ1420" s="42">
        <f>COUNTIFS($T1420:$AX1420,"HD")/2</f>
        <v>0</v>
      </c>
      <c r="BA1420" s="42">
        <f>COUNTIFS($T1420:$AX1420,"DO")</f>
        <v>2</v>
      </c>
      <c r="BB1420" s="1">
        <f>COUNTIFS($T1420:$AX1420,"UPL")</f>
        <v>0</v>
      </c>
      <c r="BC1420" s="42">
        <f>COUNTIFS($T1420:$AX1420,"LWP")</f>
        <v>0</v>
      </c>
      <c r="BD1420" s="42">
        <f>SUM(COUNTIFS($T1420:$AX1420,{"PAT","MAT"}))</f>
        <v>0</v>
      </c>
      <c r="BE1420" s="42">
        <f>COUNTIFS($T1420:$AX1420,"HO")</f>
        <v>0</v>
      </c>
      <c r="BF1420" s="42">
        <f>COUNTIFS($T1420:$AX1420,"NA")</f>
        <v>28</v>
      </c>
      <c r="BG1420" s="42">
        <f>COUNTIFS($T1420:$AX1420,"PL")</f>
        <v>0</v>
      </c>
      <c r="BH1420" s="42">
        <f>COUNTIFS($T1420:$AX1420,"CL")</f>
        <v>0</v>
      </c>
      <c r="BI1420" s="42">
        <f>COUNTIFS($T1420:$AX1420,"BL")</f>
        <v>0</v>
      </c>
      <c r="BJ1420" s="42">
        <f>COUNTIFS($T1420:$AX1420,"CO")</f>
        <v>0</v>
      </c>
      <c r="BK1420" s="42">
        <f t="shared" si="135"/>
        <v>0</v>
      </c>
      <c r="BL1420" s="42">
        <f t="shared" si="136"/>
        <v>0</v>
      </c>
      <c r="BM1420" s="42">
        <f t="shared" si="137"/>
        <v>0</v>
      </c>
      <c r="BN1420" s="42">
        <f>SUM(AY1420:BJ1420)+SUM(COUNTIFS(Q1420:AX1420,{"TERM","RESIGNED"}))</f>
        <v>31</v>
      </c>
      <c r="BO1420" s="1" t="s">
        <v>45</v>
      </c>
      <c r="BP1420" s="42"/>
      <c r="BQ1420" s="34"/>
    </row>
    <row r="1421" spans="1:69" x14ac:dyDescent="0.25">
      <c r="A1421" s="32">
        <f t="shared" si="138"/>
        <v>1419</v>
      </c>
      <c r="B1421" s="1" t="s">
        <v>172</v>
      </c>
      <c r="C1421" s="1">
        <v>106335</v>
      </c>
      <c r="D1421" s="1">
        <v>106335</v>
      </c>
      <c r="E1421" s="1" t="s">
        <v>946</v>
      </c>
      <c r="F1421" s="34" t="s">
        <v>1775</v>
      </c>
      <c r="G1421" s="34" t="s">
        <v>186</v>
      </c>
      <c r="H1421" s="30">
        <v>45289</v>
      </c>
      <c r="I1421" s="30" t="s">
        <v>39</v>
      </c>
      <c r="J1421" s="30" t="s">
        <v>39</v>
      </c>
      <c r="K1421" s="42">
        <f t="shared" ca="1" si="139"/>
        <v>13</v>
      </c>
      <c r="L1421" s="44" t="str">
        <f t="shared" si="140"/>
        <v>Billable</v>
      </c>
      <c r="M1421" s="34" t="s">
        <v>1007</v>
      </c>
      <c r="N1421" s="1" t="s">
        <v>41</v>
      </c>
      <c r="O1421" s="1" t="s">
        <v>42</v>
      </c>
      <c r="P1421" s="1"/>
      <c r="Q1421" s="1"/>
      <c r="R1421" s="1" t="s">
        <v>43</v>
      </c>
      <c r="S1421" s="33" t="s">
        <v>228</v>
      </c>
      <c r="T1421" s="47" t="s">
        <v>25</v>
      </c>
      <c r="U1421" s="47" t="s">
        <v>25</v>
      </c>
      <c r="V1421" s="47" t="s">
        <v>25</v>
      </c>
      <c r="W1421" s="47" t="s">
        <v>25</v>
      </c>
      <c r="X1421" s="47" t="s">
        <v>25</v>
      </c>
      <c r="Y1421" s="47" t="s">
        <v>25</v>
      </c>
      <c r="Z1421" s="47" t="s">
        <v>25</v>
      </c>
      <c r="AA1421" s="47" t="s">
        <v>25</v>
      </c>
      <c r="AB1421" s="47" t="s">
        <v>25</v>
      </c>
      <c r="AC1421" s="47" t="s">
        <v>25</v>
      </c>
      <c r="AD1421" s="47" t="s">
        <v>25</v>
      </c>
      <c r="AE1421" s="47" t="s">
        <v>25</v>
      </c>
      <c r="AF1421" s="47" t="s">
        <v>25</v>
      </c>
      <c r="AG1421" s="47" t="s">
        <v>25</v>
      </c>
      <c r="AH1421" s="47" t="s">
        <v>25</v>
      </c>
      <c r="AI1421" s="47" t="s">
        <v>25</v>
      </c>
      <c r="AJ1421" s="47" t="s">
        <v>25</v>
      </c>
      <c r="AK1421" s="47" t="s">
        <v>25</v>
      </c>
      <c r="AL1421" s="47" t="s">
        <v>25</v>
      </c>
      <c r="AM1421" s="47" t="s">
        <v>25</v>
      </c>
      <c r="AN1421" s="47" t="s">
        <v>25</v>
      </c>
      <c r="AO1421" s="47" t="s">
        <v>25</v>
      </c>
      <c r="AP1421" s="47" t="s">
        <v>25</v>
      </c>
      <c r="AQ1421" s="47" t="s">
        <v>25</v>
      </c>
      <c r="AR1421" s="47" t="s">
        <v>25</v>
      </c>
      <c r="AS1421" s="47" t="s">
        <v>25</v>
      </c>
      <c r="AT1421" s="47" t="s">
        <v>25</v>
      </c>
      <c r="AU1421" s="47" t="s">
        <v>25</v>
      </c>
      <c r="AV1421" s="47" t="s">
        <v>965</v>
      </c>
      <c r="AW1421" s="47" t="s">
        <v>20</v>
      </c>
      <c r="AX1421" s="47" t="s">
        <v>20</v>
      </c>
      <c r="AY1421" s="42">
        <f>COUNTIFS($T1421:$AX1421,"P")</f>
        <v>1</v>
      </c>
      <c r="AZ1421" s="42">
        <f>COUNTIFS($T1421:$AX1421,"HD")/2</f>
        <v>0</v>
      </c>
      <c r="BA1421" s="42">
        <f>COUNTIFS($T1421:$AX1421,"DO")</f>
        <v>2</v>
      </c>
      <c r="BB1421" s="1">
        <f>COUNTIFS($T1421:$AX1421,"UPL")</f>
        <v>0</v>
      </c>
      <c r="BC1421" s="42">
        <f>COUNTIFS($T1421:$AX1421,"LWP")</f>
        <v>0</v>
      </c>
      <c r="BD1421" s="42">
        <f>SUM(COUNTIFS($T1421:$AX1421,{"PAT","MAT"}))</f>
        <v>0</v>
      </c>
      <c r="BE1421" s="42">
        <f>COUNTIFS($T1421:$AX1421,"HO")</f>
        <v>0</v>
      </c>
      <c r="BF1421" s="42">
        <f>COUNTIFS($T1421:$AX1421,"NA")</f>
        <v>28</v>
      </c>
      <c r="BG1421" s="42">
        <f>COUNTIFS($T1421:$AX1421,"PL")</f>
        <v>0</v>
      </c>
      <c r="BH1421" s="42">
        <f>COUNTIFS($T1421:$AX1421,"CL")</f>
        <v>0</v>
      </c>
      <c r="BI1421" s="42">
        <f>COUNTIFS($T1421:$AX1421,"BL")</f>
        <v>0</v>
      </c>
      <c r="BJ1421" s="42">
        <f>COUNTIFS($T1421:$AX1421,"CO")</f>
        <v>0</v>
      </c>
      <c r="BK1421" s="42">
        <f t="shared" si="135"/>
        <v>0</v>
      </c>
      <c r="BL1421" s="42">
        <f t="shared" si="136"/>
        <v>0</v>
      </c>
      <c r="BM1421" s="42">
        <f t="shared" si="137"/>
        <v>0</v>
      </c>
      <c r="BN1421" s="42">
        <f>SUM(AY1421:BJ1421)+SUM(COUNTIFS(Q1421:AX1421,{"TERM","RESIGNED"}))</f>
        <v>31</v>
      </c>
      <c r="BO1421" s="1" t="s">
        <v>45</v>
      </c>
      <c r="BP1421" s="42"/>
      <c r="BQ1421" s="34"/>
    </row>
    <row r="1422" spans="1:69" x14ac:dyDescent="0.25">
      <c r="A1422" s="32">
        <f t="shared" si="138"/>
        <v>1420</v>
      </c>
      <c r="B1422" s="1" t="s">
        <v>172</v>
      </c>
      <c r="C1422" s="1">
        <v>106336</v>
      </c>
      <c r="D1422" s="1">
        <v>106336</v>
      </c>
      <c r="E1422" s="1" t="s">
        <v>946</v>
      </c>
      <c r="F1422" s="34" t="s">
        <v>1776</v>
      </c>
      <c r="G1422" s="34" t="s">
        <v>186</v>
      </c>
      <c r="H1422" s="30">
        <v>45289</v>
      </c>
      <c r="I1422" s="30" t="s">
        <v>39</v>
      </c>
      <c r="J1422" s="30" t="s">
        <v>39</v>
      </c>
      <c r="K1422" s="42">
        <f t="shared" ca="1" si="139"/>
        <v>13</v>
      </c>
      <c r="L1422" s="44" t="str">
        <f t="shared" si="140"/>
        <v>Billable</v>
      </c>
      <c r="M1422" s="34" t="s">
        <v>1007</v>
      </c>
      <c r="N1422" s="1" t="s">
        <v>41</v>
      </c>
      <c r="O1422" s="1" t="s">
        <v>42</v>
      </c>
      <c r="P1422" s="1"/>
      <c r="Q1422" s="1"/>
      <c r="R1422" s="1" t="s">
        <v>43</v>
      </c>
      <c r="S1422" s="33" t="s">
        <v>228</v>
      </c>
      <c r="T1422" s="47" t="s">
        <v>25</v>
      </c>
      <c r="U1422" s="47" t="s">
        <v>25</v>
      </c>
      <c r="V1422" s="47" t="s">
        <v>25</v>
      </c>
      <c r="W1422" s="47" t="s">
        <v>25</v>
      </c>
      <c r="X1422" s="47" t="s">
        <v>25</v>
      </c>
      <c r="Y1422" s="47" t="s">
        <v>25</v>
      </c>
      <c r="Z1422" s="47" t="s">
        <v>25</v>
      </c>
      <c r="AA1422" s="47" t="s">
        <v>25</v>
      </c>
      <c r="AB1422" s="47" t="s">
        <v>25</v>
      </c>
      <c r="AC1422" s="47" t="s">
        <v>25</v>
      </c>
      <c r="AD1422" s="47" t="s">
        <v>25</v>
      </c>
      <c r="AE1422" s="47" t="s">
        <v>25</v>
      </c>
      <c r="AF1422" s="47" t="s">
        <v>25</v>
      </c>
      <c r="AG1422" s="47" t="s">
        <v>25</v>
      </c>
      <c r="AH1422" s="47" t="s">
        <v>25</v>
      </c>
      <c r="AI1422" s="47" t="s">
        <v>25</v>
      </c>
      <c r="AJ1422" s="47" t="s">
        <v>25</v>
      </c>
      <c r="AK1422" s="47" t="s">
        <v>25</v>
      </c>
      <c r="AL1422" s="47" t="s">
        <v>25</v>
      </c>
      <c r="AM1422" s="47" t="s">
        <v>25</v>
      </c>
      <c r="AN1422" s="47" t="s">
        <v>25</v>
      </c>
      <c r="AO1422" s="47" t="s">
        <v>25</v>
      </c>
      <c r="AP1422" s="47" t="s">
        <v>25</v>
      </c>
      <c r="AQ1422" s="47" t="s">
        <v>25</v>
      </c>
      <c r="AR1422" s="47" t="s">
        <v>25</v>
      </c>
      <c r="AS1422" s="47" t="s">
        <v>25</v>
      </c>
      <c r="AT1422" s="47" t="s">
        <v>25</v>
      </c>
      <c r="AU1422" s="47" t="s">
        <v>25</v>
      </c>
      <c r="AV1422" s="47" t="s">
        <v>965</v>
      </c>
      <c r="AW1422" s="47" t="s">
        <v>20</v>
      </c>
      <c r="AX1422" s="47" t="s">
        <v>20</v>
      </c>
      <c r="AY1422" s="42">
        <f>COUNTIFS($T1422:$AX1422,"P")</f>
        <v>1</v>
      </c>
      <c r="AZ1422" s="42">
        <f>COUNTIFS($T1422:$AX1422,"HD")/2</f>
        <v>0</v>
      </c>
      <c r="BA1422" s="42">
        <f>COUNTIFS($T1422:$AX1422,"DO")</f>
        <v>2</v>
      </c>
      <c r="BB1422" s="1">
        <f>COUNTIFS($T1422:$AX1422,"UPL")</f>
        <v>0</v>
      </c>
      <c r="BC1422" s="42">
        <f>COUNTIFS($T1422:$AX1422,"LWP")</f>
        <v>0</v>
      </c>
      <c r="BD1422" s="42">
        <f>SUM(COUNTIFS($T1422:$AX1422,{"PAT","MAT"}))</f>
        <v>0</v>
      </c>
      <c r="BE1422" s="42">
        <f>COUNTIFS($T1422:$AX1422,"HO")</f>
        <v>0</v>
      </c>
      <c r="BF1422" s="42">
        <f>COUNTIFS($T1422:$AX1422,"NA")</f>
        <v>28</v>
      </c>
      <c r="BG1422" s="42">
        <f>COUNTIFS($T1422:$AX1422,"PL")</f>
        <v>0</v>
      </c>
      <c r="BH1422" s="42">
        <f>COUNTIFS($T1422:$AX1422,"CL")</f>
        <v>0</v>
      </c>
      <c r="BI1422" s="42">
        <f>COUNTIFS($T1422:$AX1422,"BL")</f>
        <v>0</v>
      </c>
      <c r="BJ1422" s="42">
        <f>COUNTIFS($T1422:$AX1422,"CO")</f>
        <v>0</v>
      </c>
      <c r="BK1422" s="42">
        <f t="shared" si="135"/>
        <v>0</v>
      </c>
      <c r="BL1422" s="42">
        <f t="shared" si="136"/>
        <v>0</v>
      </c>
      <c r="BM1422" s="42">
        <f t="shared" si="137"/>
        <v>0</v>
      </c>
      <c r="BN1422" s="42">
        <f>SUM(AY1422:BJ1422)+SUM(COUNTIFS(Q1422:AX1422,{"TERM","RESIGNED"}))</f>
        <v>31</v>
      </c>
      <c r="BO1422" s="1" t="s">
        <v>45</v>
      </c>
      <c r="BP1422" s="42"/>
      <c r="BQ1422" s="34"/>
    </row>
    <row r="1423" spans="1:69" x14ac:dyDescent="0.25">
      <c r="A1423" s="32">
        <f t="shared" si="138"/>
        <v>1421</v>
      </c>
      <c r="B1423" s="1" t="s">
        <v>172</v>
      </c>
      <c r="C1423" s="1">
        <v>106337</v>
      </c>
      <c r="D1423" s="1">
        <v>106337</v>
      </c>
      <c r="E1423" s="1" t="s">
        <v>946</v>
      </c>
      <c r="F1423" s="34" t="s">
        <v>1777</v>
      </c>
      <c r="G1423" s="34" t="s">
        <v>162</v>
      </c>
      <c r="H1423" s="30">
        <v>45289</v>
      </c>
      <c r="I1423" s="30" t="s">
        <v>39</v>
      </c>
      <c r="J1423" s="30" t="s">
        <v>39</v>
      </c>
      <c r="K1423" s="42">
        <f t="shared" ca="1" si="139"/>
        <v>13</v>
      </c>
      <c r="L1423" s="44" t="str">
        <f t="shared" si="140"/>
        <v>Billable</v>
      </c>
      <c r="M1423" s="34" t="s">
        <v>1007</v>
      </c>
      <c r="N1423" s="1" t="s">
        <v>41</v>
      </c>
      <c r="O1423" s="1" t="s">
        <v>42</v>
      </c>
      <c r="P1423" s="1"/>
      <c r="Q1423" s="1"/>
      <c r="R1423" s="1" t="s">
        <v>43</v>
      </c>
      <c r="S1423" s="33" t="s">
        <v>228</v>
      </c>
      <c r="T1423" s="47" t="s">
        <v>25</v>
      </c>
      <c r="U1423" s="47" t="s">
        <v>25</v>
      </c>
      <c r="V1423" s="47" t="s">
        <v>25</v>
      </c>
      <c r="W1423" s="47" t="s">
        <v>25</v>
      </c>
      <c r="X1423" s="47" t="s">
        <v>25</v>
      </c>
      <c r="Y1423" s="47" t="s">
        <v>25</v>
      </c>
      <c r="Z1423" s="47" t="s">
        <v>25</v>
      </c>
      <c r="AA1423" s="47" t="s">
        <v>25</v>
      </c>
      <c r="AB1423" s="47" t="s">
        <v>25</v>
      </c>
      <c r="AC1423" s="47" t="s">
        <v>25</v>
      </c>
      <c r="AD1423" s="47" t="s">
        <v>25</v>
      </c>
      <c r="AE1423" s="47" t="s">
        <v>25</v>
      </c>
      <c r="AF1423" s="47" t="s">
        <v>25</v>
      </c>
      <c r="AG1423" s="47" t="s">
        <v>25</v>
      </c>
      <c r="AH1423" s="47" t="s">
        <v>25</v>
      </c>
      <c r="AI1423" s="47" t="s">
        <v>25</v>
      </c>
      <c r="AJ1423" s="47" t="s">
        <v>25</v>
      </c>
      <c r="AK1423" s="47" t="s">
        <v>25</v>
      </c>
      <c r="AL1423" s="47" t="s">
        <v>25</v>
      </c>
      <c r="AM1423" s="47" t="s">
        <v>25</v>
      </c>
      <c r="AN1423" s="47" t="s">
        <v>25</v>
      </c>
      <c r="AO1423" s="47" t="s">
        <v>25</v>
      </c>
      <c r="AP1423" s="47" t="s">
        <v>25</v>
      </c>
      <c r="AQ1423" s="47" t="s">
        <v>25</v>
      </c>
      <c r="AR1423" s="47" t="s">
        <v>25</v>
      </c>
      <c r="AS1423" s="47" t="s">
        <v>25</v>
      </c>
      <c r="AT1423" s="47" t="s">
        <v>25</v>
      </c>
      <c r="AU1423" s="47" t="s">
        <v>25</v>
      </c>
      <c r="AV1423" s="47" t="s">
        <v>965</v>
      </c>
      <c r="AW1423" s="47" t="s">
        <v>20</v>
      </c>
      <c r="AX1423" s="47" t="s">
        <v>20</v>
      </c>
      <c r="AY1423" s="42">
        <f>COUNTIFS($T1423:$AX1423,"P")</f>
        <v>1</v>
      </c>
      <c r="AZ1423" s="42">
        <f>COUNTIFS($T1423:$AX1423,"HD")/2</f>
        <v>0</v>
      </c>
      <c r="BA1423" s="42">
        <f>COUNTIFS($T1423:$AX1423,"DO")</f>
        <v>2</v>
      </c>
      <c r="BB1423" s="1">
        <f>COUNTIFS($T1423:$AX1423,"UPL")</f>
        <v>0</v>
      </c>
      <c r="BC1423" s="42">
        <f>COUNTIFS($T1423:$AX1423,"LWP")</f>
        <v>0</v>
      </c>
      <c r="BD1423" s="42">
        <f>SUM(COUNTIFS($T1423:$AX1423,{"PAT","MAT"}))</f>
        <v>0</v>
      </c>
      <c r="BE1423" s="42">
        <f>COUNTIFS($T1423:$AX1423,"HO")</f>
        <v>0</v>
      </c>
      <c r="BF1423" s="42">
        <f>COUNTIFS($T1423:$AX1423,"NA")</f>
        <v>28</v>
      </c>
      <c r="BG1423" s="42">
        <f>COUNTIFS($T1423:$AX1423,"PL")</f>
        <v>0</v>
      </c>
      <c r="BH1423" s="42">
        <f>COUNTIFS($T1423:$AX1423,"CL")</f>
        <v>0</v>
      </c>
      <c r="BI1423" s="42">
        <f>COUNTIFS($T1423:$AX1423,"BL")</f>
        <v>0</v>
      </c>
      <c r="BJ1423" s="42">
        <f>COUNTIFS($T1423:$AX1423,"CO")</f>
        <v>0</v>
      </c>
      <c r="BK1423" s="42">
        <f t="shared" si="135"/>
        <v>0</v>
      </c>
      <c r="BL1423" s="42">
        <f t="shared" si="136"/>
        <v>0</v>
      </c>
      <c r="BM1423" s="42">
        <f t="shared" si="137"/>
        <v>0</v>
      </c>
      <c r="BN1423" s="42">
        <f>SUM(AY1423:BJ1423)+SUM(COUNTIFS(Q1423:AX1423,{"TERM","RESIGNED"}))</f>
        <v>31</v>
      </c>
      <c r="BO1423" s="1" t="s">
        <v>45</v>
      </c>
      <c r="BP1423" s="42"/>
      <c r="BQ1423" s="34"/>
    </row>
    <row r="1424" spans="1:69" x14ac:dyDescent="0.25">
      <c r="A1424" s="32">
        <f t="shared" si="138"/>
        <v>1422</v>
      </c>
      <c r="B1424" s="1" t="s">
        <v>172</v>
      </c>
      <c r="C1424" s="1">
        <v>106338</v>
      </c>
      <c r="D1424" s="1">
        <v>106338</v>
      </c>
      <c r="E1424" s="1" t="s">
        <v>946</v>
      </c>
      <c r="F1424" s="34" t="s">
        <v>1778</v>
      </c>
      <c r="G1424" s="34" t="s">
        <v>162</v>
      </c>
      <c r="H1424" s="30">
        <v>45289</v>
      </c>
      <c r="I1424" s="30" t="s">
        <v>39</v>
      </c>
      <c r="J1424" s="30" t="s">
        <v>39</v>
      </c>
      <c r="K1424" s="42">
        <f t="shared" ca="1" si="139"/>
        <v>13</v>
      </c>
      <c r="L1424" s="44" t="str">
        <f t="shared" si="140"/>
        <v>Billable</v>
      </c>
      <c r="M1424" s="34" t="s">
        <v>1007</v>
      </c>
      <c r="N1424" s="1" t="s">
        <v>41</v>
      </c>
      <c r="O1424" s="1" t="s">
        <v>42</v>
      </c>
      <c r="P1424" s="1"/>
      <c r="Q1424" s="1"/>
      <c r="R1424" s="1" t="s">
        <v>43</v>
      </c>
      <c r="S1424" s="33" t="s">
        <v>228</v>
      </c>
      <c r="T1424" s="47" t="s">
        <v>25</v>
      </c>
      <c r="U1424" s="47" t="s">
        <v>25</v>
      </c>
      <c r="V1424" s="47" t="s">
        <v>25</v>
      </c>
      <c r="W1424" s="47" t="s">
        <v>25</v>
      </c>
      <c r="X1424" s="47" t="s">
        <v>25</v>
      </c>
      <c r="Y1424" s="47" t="s">
        <v>25</v>
      </c>
      <c r="Z1424" s="47" t="s">
        <v>25</v>
      </c>
      <c r="AA1424" s="47" t="s">
        <v>25</v>
      </c>
      <c r="AB1424" s="47" t="s">
        <v>25</v>
      </c>
      <c r="AC1424" s="47" t="s">
        <v>25</v>
      </c>
      <c r="AD1424" s="47" t="s">
        <v>25</v>
      </c>
      <c r="AE1424" s="47" t="s">
        <v>25</v>
      </c>
      <c r="AF1424" s="47" t="s">
        <v>25</v>
      </c>
      <c r="AG1424" s="47" t="s">
        <v>25</v>
      </c>
      <c r="AH1424" s="47" t="s">
        <v>25</v>
      </c>
      <c r="AI1424" s="47" t="s">
        <v>25</v>
      </c>
      <c r="AJ1424" s="47" t="s">
        <v>25</v>
      </c>
      <c r="AK1424" s="47" t="s">
        <v>25</v>
      </c>
      <c r="AL1424" s="47" t="s">
        <v>25</v>
      </c>
      <c r="AM1424" s="47" t="s">
        <v>25</v>
      </c>
      <c r="AN1424" s="47" t="s">
        <v>25</v>
      </c>
      <c r="AO1424" s="47" t="s">
        <v>25</v>
      </c>
      <c r="AP1424" s="47" t="s">
        <v>25</v>
      </c>
      <c r="AQ1424" s="47" t="s">
        <v>25</v>
      </c>
      <c r="AR1424" s="47" t="s">
        <v>25</v>
      </c>
      <c r="AS1424" s="47" t="s">
        <v>25</v>
      </c>
      <c r="AT1424" s="47" t="s">
        <v>25</v>
      </c>
      <c r="AU1424" s="47" t="s">
        <v>25</v>
      </c>
      <c r="AV1424" s="47" t="s">
        <v>965</v>
      </c>
      <c r="AW1424" s="47" t="s">
        <v>20</v>
      </c>
      <c r="AX1424" s="47" t="s">
        <v>20</v>
      </c>
      <c r="AY1424" s="42">
        <f>COUNTIFS($T1424:$AX1424,"P")</f>
        <v>1</v>
      </c>
      <c r="AZ1424" s="42">
        <f>COUNTIFS($T1424:$AX1424,"HD")/2</f>
        <v>0</v>
      </c>
      <c r="BA1424" s="42">
        <f>COUNTIFS($T1424:$AX1424,"DO")</f>
        <v>2</v>
      </c>
      <c r="BB1424" s="1">
        <f>COUNTIFS($T1424:$AX1424,"UPL")</f>
        <v>0</v>
      </c>
      <c r="BC1424" s="42">
        <f>COUNTIFS($T1424:$AX1424,"LWP")</f>
        <v>0</v>
      </c>
      <c r="BD1424" s="42">
        <f>SUM(COUNTIFS($T1424:$AX1424,{"PAT","MAT"}))</f>
        <v>0</v>
      </c>
      <c r="BE1424" s="42">
        <f>COUNTIFS($T1424:$AX1424,"HO")</f>
        <v>0</v>
      </c>
      <c r="BF1424" s="42">
        <f>COUNTIFS($T1424:$AX1424,"NA")</f>
        <v>28</v>
      </c>
      <c r="BG1424" s="42">
        <f>COUNTIFS($T1424:$AX1424,"PL")</f>
        <v>0</v>
      </c>
      <c r="BH1424" s="42">
        <f>COUNTIFS($T1424:$AX1424,"CL")</f>
        <v>0</v>
      </c>
      <c r="BI1424" s="42">
        <f>COUNTIFS($T1424:$AX1424,"BL")</f>
        <v>0</v>
      </c>
      <c r="BJ1424" s="42">
        <f>COUNTIFS($T1424:$AX1424,"CO")</f>
        <v>0</v>
      </c>
      <c r="BK1424" s="42">
        <f t="shared" si="135"/>
        <v>0</v>
      </c>
      <c r="BL1424" s="42">
        <f t="shared" si="136"/>
        <v>0</v>
      </c>
      <c r="BM1424" s="42">
        <f t="shared" si="137"/>
        <v>0</v>
      </c>
      <c r="BN1424" s="42">
        <f>SUM(AY1424:BJ1424)+SUM(COUNTIFS(Q1424:AX1424,{"TERM","RESIGNED"}))</f>
        <v>31</v>
      </c>
      <c r="BO1424" s="1" t="s">
        <v>45</v>
      </c>
      <c r="BP1424" s="42"/>
      <c r="BQ1424" s="34"/>
    </row>
    <row r="1425" spans="1:69" x14ac:dyDescent="0.25">
      <c r="A1425" s="32">
        <f>A1424+1</f>
        <v>1423</v>
      </c>
      <c r="B1425" s="1" t="s">
        <v>172</v>
      </c>
      <c r="C1425" s="1">
        <v>14243</v>
      </c>
      <c r="D1425" s="27">
        <v>100748</v>
      </c>
      <c r="E1425" s="1" t="s">
        <v>946</v>
      </c>
      <c r="F1425" s="34" t="s">
        <v>353</v>
      </c>
      <c r="G1425" s="34" t="s">
        <v>67</v>
      </c>
      <c r="H1425" s="30">
        <v>44348</v>
      </c>
      <c r="I1425" s="30">
        <v>43280</v>
      </c>
      <c r="J1425" s="30">
        <v>45280</v>
      </c>
      <c r="K1425" s="42">
        <f t="shared" ca="1" si="139"/>
        <v>932</v>
      </c>
      <c r="L1425" s="44" t="str">
        <f t="shared" si="140"/>
        <v>Non Billable</v>
      </c>
      <c r="M1425" s="34" t="s">
        <v>47</v>
      </c>
      <c r="N1425" s="1" t="s">
        <v>41</v>
      </c>
      <c r="O1425" s="1" t="s">
        <v>971</v>
      </c>
      <c r="P1425" s="1" t="s">
        <v>975</v>
      </c>
      <c r="Q1425" s="1" t="s">
        <v>1749</v>
      </c>
      <c r="R1425" s="1" t="s">
        <v>43</v>
      </c>
      <c r="S1425" s="33" t="s">
        <v>63</v>
      </c>
      <c r="T1425" s="47" t="s">
        <v>965</v>
      </c>
      <c r="U1425" s="47" t="s">
        <v>20</v>
      </c>
      <c r="V1425" s="47" t="s">
        <v>20</v>
      </c>
      <c r="W1425" s="47" t="s">
        <v>965</v>
      </c>
      <c r="X1425" s="47" t="s">
        <v>965</v>
      </c>
      <c r="Y1425" s="47" t="s">
        <v>965</v>
      </c>
      <c r="Z1425" s="47" t="s">
        <v>965</v>
      </c>
      <c r="AA1425" s="47" t="s">
        <v>965</v>
      </c>
      <c r="AB1425" s="47" t="s">
        <v>20</v>
      </c>
      <c r="AC1425" s="47" t="s">
        <v>20</v>
      </c>
      <c r="AD1425" s="47" t="s">
        <v>965</v>
      </c>
      <c r="AE1425" s="47" t="s">
        <v>965</v>
      </c>
      <c r="AF1425" s="47" t="s">
        <v>965</v>
      </c>
      <c r="AG1425" s="47" t="s">
        <v>965</v>
      </c>
      <c r="AH1425" s="47" t="s">
        <v>965</v>
      </c>
      <c r="AI1425" s="47" t="s">
        <v>20</v>
      </c>
      <c r="AJ1425" s="47" t="s">
        <v>20</v>
      </c>
      <c r="AK1425" s="47" t="s">
        <v>965</v>
      </c>
      <c r="AL1425" s="47" t="s">
        <v>965</v>
      </c>
      <c r="AM1425" s="47" t="s">
        <v>975</v>
      </c>
      <c r="AN1425" s="47" t="s">
        <v>975</v>
      </c>
      <c r="AO1425" s="47" t="s">
        <v>975</v>
      </c>
      <c r="AP1425" s="47" t="s">
        <v>20</v>
      </c>
      <c r="AQ1425" s="47" t="s">
        <v>20</v>
      </c>
      <c r="AR1425" s="47" t="s">
        <v>20</v>
      </c>
      <c r="AS1425" s="47" t="s">
        <v>975</v>
      </c>
      <c r="AT1425" s="47" t="s">
        <v>975</v>
      </c>
      <c r="AU1425" s="47" t="s">
        <v>975</v>
      </c>
      <c r="AV1425" s="47" t="s">
        <v>975</v>
      </c>
      <c r="AW1425" s="47" t="s">
        <v>20</v>
      </c>
      <c r="AX1425" s="47" t="s">
        <v>20</v>
      </c>
      <c r="AY1425" s="42">
        <f>COUNTIFS($T1425:$AX1425,"P")</f>
        <v>13</v>
      </c>
      <c r="AZ1425" s="42">
        <f>COUNTIFS($T1425:$AX1425,"HD")/2</f>
        <v>0</v>
      </c>
      <c r="BA1425" s="42">
        <f>COUNTIFS($T1425:$AX1425,"DO")</f>
        <v>11</v>
      </c>
      <c r="BB1425" s="1">
        <f>COUNTIFS($T1425:$AX1425,"UPL")</f>
        <v>0</v>
      </c>
      <c r="BC1425" s="42">
        <f>COUNTIFS($T1425:$AX1425,"LWP")</f>
        <v>0</v>
      </c>
      <c r="BD1425" s="42">
        <f>SUM(COUNTIFS($T1425:$AX1425,{"PAT","MAT"}))</f>
        <v>0</v>
      </c>
      <c r="BE1425" s="42">
        <f>COUNTIFS($T1425:$AX1425,"HO")</f>
        <v>0</v>
      </c>
      <c r="BF1425" s="42">
        <f>COUNTIFS($T1425:$AX1425,"NA")</f>
        <v>0</v>
      </c>
      <c r="BG1425" s="42">
        <f>COUNTIFS($T1425:$AX1425,"PL")</f>
        <v>0</v>
      </c>
      <c r="BH1425" s="42">
        <f>COUNTIFS($T1425:$AX1425,"CL")</f>
        <v>0</v>
      </c>
      <c r="BI1425" s="42">
        <f>COUNTIFS($T1425:$AX1425,"BL")</f>
        <v>0</v>
      </c>
      <c r="BJ1425" s="42">
        <f>COUNTIFS($T1425:$AX1425,"CO")</f>
        <v>0</v>
      </c>
      <c r="BK1425" s="42">
        <f t="shared" si="135"/>
        <v>0</v>
      </c>
      <c r="BL1425" s="42">
        <f t="shared" si="136"/>
        <v>0</v>
      </c>
      <c r="BM1425" s="42">
        <f t="shared" si="137"/>
        <v>1</v>
      </c>
      <c r="BN1425" s="42">
        <f>SUM(AY1425:BJ1425)+SUM(COUNTIFS(Q1425:AX1425,{"TERM","RESIGNED"}))</f>
        <v>31</v>
      </c>
      <c r="BO1425" s="1" t="s">
        <v>45</v>
      </c>
      <c r="BP1425" s="42" t="s">
        <v>1019</v>
      </c>
      <c r="BQ1425" s="34"/>
    </row>
    <row r="1426" spans="1:69" x14ac:dyDescent="0.25">
      <c r="A1426" s="32">
        <f t="shared" ref="A1426:A1476" si="141">A1425+1</f>
        <v>1424</v>
      </c>
      <c r="B1426" s="1" t="s">
        <v>172</v>
      </c>
      <c r="C1426" s="1">
        <v>104683</v>
      </c>
      <c r="D1426" s="27">
        <v>104683</v>
      </c>
      <c r="E1426" s="1" t="s">
        <v>946</v>
      </c>
      <c r="F1426" s="34" t="s">
        <v>870</v>
      </c>
      <c r="G1426" s="34" t="s">
        <v>106</v>
      </c>
      <c r="H1426" s="30">
        <v>44918</v>
      </c>
      <c r="I1426" s="30" t="s">
        <v>39</v>
      </c>
      <c r="J1426" s="30">
        <v>45280</v>
      </c>
      <c r="K1426" s="42">
        <f t="shared" ca="1" si="139"/>
        <v>362</v>
      </c>
      <c r="L1426" s="44" t="str">
        <f t="shared" si="140"/>
        <v>Non Billable</v>
      </c>
      <c r="M1426" s="34" t="s">
        <v>47</v>
      </c>
      <c r="N1426" s="1" t="s">
        <v>41</v>
      </c>
      <c r="O1426" s="1" t="s">
        <v>971</v>
      </c>
      <c r="P1426" s="1" t="s">
        <v>998</v>
      </c>
      <c r="Q1426" s="1" t="s">
        <v>1213</v>
      </c>
      <c r="R1426" s="1" t="s">
        <v>43</v>
      </c>
      <c r="S1426" s="33" t="s">
        <v>264</v>
      </c>
      <c r="T1426" s="47" t="s">
        <v>965</v>
      </c>
      <c r="U1426" s="47" t="s">
        <v>20</v>
      </c>
      <c r="V1426" s="47" t="s">
        <v>20</v>
      </c>
      <c r="W1426" s="47" t="s">
        <v>965</v>
      </c>
      <c r="X1426" s="47" t="s">
        <v>965</v>
      </c>
      <c r="Y1426" s="47" t="s">
        <v>965</v>
      </c>
      <c r="Z1426" s="47" t="s">
        <v>967</v>
      </c>
      <c r="AA1426" s="47" t="s">
        <v>965</v>
      </c>
      <c r="AB1426" s="47" t="s">
        <v>20</v>
      </c>
      <c r="AC1426" s="47" t="s">
        <v>20</v>
      </c>
      <c r="AD1426" s="47" t="s">
        <v>965</v>
      </c>
      <c r="AE1426" s="47" t="s">
        <v>967</v>
      </c>
      <c r="AF1426" s="47" t="s">
        <v>965</v>
      </c>
      <c r="AG1426" s="47" t="s">
        <v>965</v>
      </c>
      <c r="AH1426" s="47" t="s">
        <v>21</v>
      </c>
      <c r="AI1426" s="47" t="s">
        <v>20</v>
      </c>
      <c r="AJ1426" s="47" t="s">
        <v>20</v>
      </c>
      <c r="AK1426" s="47" t="s">
        <v>21</v>
      </c>
      <c r="AL1426" s="47" t="s">
        <v>21</v>
      </c>
      <c r="AM1426" s="47" t="s">
        <v>971</v>
      </c>
      <c r="AN1426" s="47" t="s">
        <v>971</v>
      </c>
      <c r="AO1426" s="47" t="s">
        <v>971</v>
      </c>
      <c r="AP1426" s="47" t="s">
        <v>20</v>
      </c>
      <c r="AQ1426" s="47" t="s">
        <v>20</v>
      </c>
      <c r="AR1426" s="47" t="s">
        <v>20</v>
      </c>
      <c r="AS1426" s="47" t="s">
        <v>971</v>
      </c>
      <c r="AT1426" s="47" t="s">
        <v>971</v>
      </c>
      <c r="AU1426" s="47" t="s">
        <v>971</v>
      </c>
      <c r="AV1426" s="47" t="s">
        <v>971</v>
      </c>
      <c r="AW1426" s="47" t="s">
        <v>20</v>
      </c>
      <c r="AX1426" s="47" t="s">
        <v>20</v>
      </c>
      <c r="AY1426" s="42">
        <f>COUNTIFS($T1426:$AX1426,"P")</f>
        <v>8</v>
      </c>
      <c r="AZ1426" s="42">
        <f>COUNTIFS($T1426:$AX1426,"HD")/2</f>
        <v>0</v>
      </c>
      <c r="BA1426" s="42">
        <f>COUNTIFS($T1426:$AX1426,"DO")</f>
        <v>11</v>
      </c>
      <c r="BB1426" s="1">
        <f>COUNTIFS($T1426:$AX1426,"UPL")</f>
        <v>3</v>
      </c>
      <c r="BC1426" s="42">
        <f>COUNTIFS($T1426:$AX1426,"LWP")</f>
        <v>0</v>
      </c>
      <c r="BD1426" s="42">
        <f>SUM(COUNTIFS($T1426:$AX1426,{"PAT","MAT"}))</f>
        <v>0</v>
      </c>
      <c r="BE1426" s="42">
        <f>COUNTIFS($T1426:$AX1426,"HO")</f>
        <v>0</v>
      </c>
      <c r="BF1426" s="42">
        <f>COUNTIFS($T1426:$AX1426,"NA")</f>
        <v>0</v>
      </c>
      <c r="BG1426" s="42">
        <f>COUNTIFS($T1426:$AX1426,"PL")</f>
        <v>0</v>
      </c>
      <c r="BH1426" s="42">
        <f>COUNTIFS($T1426:$AX1426,"CL")</f>
        <v>2</v>
      </c>
      <c r="BI1426" s="42">
        <f>COUNTIFS($T1426:$AX1426,"BL")</f>
        <v>0</v>
      </c>
      <c r="BJ1426" s="42">
        <f>COUNTIFS($T1426:$AX1426,"CO")</f>
        <v>0</v>
      </c>
      <c r="BK1426" s="42">
        <f t="shared" si="135"/>
        <v>2</v>
      </c>
      <c r="BL1426" s="42">
        <f t="shared" si="136"/>
        <v>0</v>
      </c>
      <c r="BM1426" s="42">
        <f t="shared" si="137"/>
        <v>0</v>
      </c>
      <c r="BN1426" s="42">
        <f>SUM(AY1426:BJ1426)+SUM(COUNTIFS(Q1426:AX1426,{"TERM","RESIGNED"}))</f>
        <v>31</v>
      </c>
      <c r="BO1426" s="1" t="s">
        <v>45</v>
      </c>
      <c r="BP1426" s="42" t="s">
        <v>1220</v>
      </c>
      <c r="BQ1426" s="34" t="s">
        <v>1748</v>
      </c>
    </row>
    <row r="1427" spans="1:69" x14ac:dyDescent="0.25">
      <c r="A1427" s="32">
        <f t="shared" si="141"/>
        <v>1425</v>
      </c>
      <c r="B1427" s="1" t="s">
        <v>36</v>
      </c>
      <c r="C1427" s="1">
        <v>18958</v>
      </c>
      <c r="D1427" s="27">
        <v>18958</v>
      </c>
      <c r="E1427" s="1" t="s">
        <v>945</v>
      </c>
      <c r="F1427" s="34" t="s">
        <v>787</v>
      </c>
      <c r="G1427" s="34" t="s">
        <v>123</v>
      </c>
      <c r="H1427" s="30">
        <v>44876</v>
      </c>
      <c r="I1427" s="30" t="s">
        <v>39</v>
      </c>
      <c r="J1427" s="30">
        <v>45289</v>
      </c>
      <c r="K1427" s="42">
        <f t="shared" ca="1" si="139"/>
        <v>413</v>
      </c>
      <c r="L1427" s="44" t="str">
        <f t="shared" si="140"/>
        <v>Billable</v>
      </c>
      <c r="M1427" s="34" t="s">
        <v>124</v>
      </c>
      <c r="N1427" s="1" t="s">
        <v>41</v>
      </c>
      <c r="O1427" s="1" t="s">
        <v>971</v>
      </c>
      <c r="P1427" s="1" t="s">
        <v>998</v>
      </c>
      <c r="Q1427" s="1" t="s">
        <v>1213</v>
      </c>
      <c r="R1427" s="1" t="s">
        <v>43</v>
      </c>
      <c r="S1427" s="33" t="s">
        <v>144</v>
      </c>
      <c r="T1427" s="47" t="s">
        <v>965</v>
      </c>
      <c r="U1427" s="47" t="s">
        <v>20</v>
      </c>
      <c r="V1427" s="47" t="s">
        <v>20</v>
      </c>
      <c r="W1427" s="47" t="s">
        <v>965</v>
      </c>
      <c r="X1427" s="47" t="s">
        <v>965</v>
      </c>
      <c r="Y1427" s="47" t="s">
        <v>965</v>
      </c>
      <c r="Z1427" s="47" t="s">
        <v>965</v>
      </c>
      <c r="AA1427" s="47" t="s">
        <v>965</v>
      </c>
      <c r="AB1427" s="47" t="s">
        <v>20</v>
      </c>
      <c r="AC1427" s="47" t="s">
        <v>20</v>
      </c>
      <c r="AD1427" s="47" t="s">
        <v>965</v>
      </c>
      <c r="AE1427" s="47" t="s">
        <v>965</v>
      </c>
      <c r="AF1427" s="47" t="s">
        <v>965</v>
      </c>
      <c r="AG1427" s="47" t="s">
        <v>965</v>
      </c>
      <c r="AH1427" s="47" t="s">
        <v>965</v>
      </c>
      <c r="AI1427" s="47" t="s">
        <v>20</v>
      </c>
      <c r="AJ1427" s="47" t="s">
        <v>20</v>
      </c>
      <c r="AK1427" s="47" t="s">
        <v>965</v>
      </c>
      <c r="AL1427" s="47" t="s">
        <v>965</v>
      </c>
      <c r="AM1427" s="47" t="s">
        <v>965</v>
      </c>
      <c r="AN1427" s="47" t="s">
        <v>965</v>
      </c>
      <c r="AO1427" s="47" t="s">
        <v>22</v>
      </c>
      <c r="AP1427" s="47" t="s">
        <v>20</v>
      </c>
      <c r="AQ1427" s="47" t="s">
        <v>20</v>
      </c>
      <c r="AR1427" s="47" t="s">
        <v>20</v>
      </c>
      <c r="AS1427" s="47" t="s">
        <v>21</v>
      </c>
      <c r="AT1427" s="47" t="s">
        <v>21</v>
      </c>
      <c r="AU1427" s="47" t="s">
        <v>21</v>
      </c>
      <c r="AV1427" s="47" t="s">
        <v>971</v>
      </c>
      <c r="AW1427" s="47" t="s">
        <v>20</v>
      </c>
      <c r="AX1427" s="47" t="s">
        <v>20</v>
      </c>
      <c r="AY1427" s="42">
        <f>COUNTIFS($T1427:$AX1427,"P")</f>
        <v>15</v>
      </c>
      <c r="AZ1427" s="42">
        <f>COUNTIFS($T1427:$AX1427,"HD")/2</f>
        <v>0</v>
      </c>
      <c r="BA1427" s="42">
        <f>COUNTIFS($T1427:$AX1427,"DO")</f>
        <v>11</v>
      </c>
      <c r="BB1427" s="1">
        <f>COUNTIFS($T1427:$AX1427,"UPL")</f>
        <v>3</v>
      </c>
      <c r="BC1427" s="42">
        <f>COUNTIFS($T1427:$AX1427,"LWP")</f>
        <v>1</v>
      </c>
      <c r="BD1427" s="42">
        <f>SUM(COUNTIFS($T1427:$AX1427,{"PAT","MAT"}))</f>
        <v>0</v>
      </c>
      <c r="BE1427" s="42">
        <f>COUNTIFS($T1427:$AX1427,"HO")</f>
        <v>0</v>
      </c>
      <c r="BF1427" s="42">
        <f>COUNTIFS($T1427:$AX1427,"NA")</f>
        <v>0</v>
      </c>
      <c r="BG1427" s="42">
        <f>COUNTIFS($T1427:$AX1427,"PL")</f>
        <v>0</v>
      </c>
      <c r="BH1427" s="42">
        <f>COUNTIFS($T1427:$AX1427,"CL")</f>
        <v>0</v>
      </c>
      <c r="BI1427" s="42">
        <f>COUNTIFS($T1427:$AX1427,"BL")</f>
        <v>0</v>
      </c>
      <c r="BJ1427" s="42">
        <f>COUNTIFS($T1427:$AX1427,"CO")</f>
        <v>0</v>
      </c>
      <c r="BK1427" s="42">
        <f t="shared" si="135"/>
        <v>0</v>
      </c>
      <c r="BL1427" s="42">
        <f t="shared" si="136"/>
        <v>0</v>
      </c>
      <c r="BM1427" s="42">
        <f t="shared" si="137"/>
        <v>1</v>
      </c>
      <c r="BN1427" s="42">
        <f>SUM(AY1427:BJ1427)+SUM(COUNTIFS(Q1427:AX1427,{"TERM","RESIGNED"}))</f>
        <v>31</v>
      </c>
      <c r="BO1427" s="1" t="s">
        <v>45</v>
      </c>
      <c r="BP1427" s="42" t="s">
        <v>1020</v>
      </c>
      <c r="BQ1427" s="34"/>
    </row>
    <row r="1428" spans="1:69" x14ac:dyDescent="0.25">
      <c r="A1428" s="32">
        <f t="shared" si="141"/>
        <v>1426</v>
      </c>
      <c r="B1428" s="1" t="s">
        <v>172</v>
      </c>
      <c r="C1428" s="1">
        <v>106049</v>
      </c>
      <c r="D1428" s="1">
        <v>106049</v>
      </c>
      <c r="E1428" s="1" t="s">
        <v>945</v>
      </c>
      <c r="F1428" s="34" t="s">
        <v>1541</v>
      </c>
      <c r="G1428" s="34" t="s">
        <v>190</v>
      </c>
      <c r="H1428" s="30">
        <v>45254</v>
      </c>
      <c r="I1428" s="30" t="s">
        <v>39</v>
      </c>
      <c r="J1428" s="30">
        <v>45282</v>
      </c>
      <c r="K1428" s="42">
        <f t="shared" ca="1" si="139"/>
        <v>28</v>
      </c>
      <c r="L1428" s="44" t="str">
        <f t="shared" si="140"/>
        <v>Billable</v>
      </c>
      <c r="M1428" s="34" t="s">
        <v>1007</v>
      </c>
      <c r="N1428" s="1" t="s">
        <v>41</v>
      </c>
      <c r="O1428" s="1" t="s">
        <v>971</v>
      </c>
      <c r="P1428" s="1" t="s">
        <v>1594</v>
      </c>
      <c r="Q1428" s="1" t="s">
        <v>1779</v>
      </c>
      <c r="R1428" s="1" t="s">
        <v>43</v>
      </c>
      <c r="S1428" s="33" t="s">
        <v>223</v>
      </c>
      <c r="T1428" s="47" t="s">
        <v>965</v>
      </c>
      <c r="U1428" s="47" t="s">
        <v>20</v>
      </c>
      <c r="V1428" s="47" t="s">
        <v>20</v>
      </c>
      <c r="W1428" s="47" t="s">
        <v>965</v>
      </c>
      <c r="X1428" s="47" t="s">
        <v>965</v>
      </c>
      <c r="Y1428" s="47" t="s">
        <v>965</v>
      </c>
      <c r="Z1428" s="47" t="s">
        <v>965</v>
      </c>
      <c r="AA1428" s="47" t="s">
        <v>965</v>
      </c>
      <c r="AB1428" s="47" t="s">
        <v>20</v>
      </c>
      <c r="AC1428" s="47" t="s">
        <v>20</v>
      </c>
      <c r="AD1428" s="47" t="s">
        <v>965</v>
      </c>
      <c r="AE1428" s="47" t="s">
        <v>965</v>
      </c>
      <c r="AF1428" s="47" t="s">
        <v>965</v>
      </c>
      <c r="AG1428" s="47" t="s">
        <v>965</v>
      </c>
      <c r="AH1428" s="47" t="s">
        <v>965</v>
      </c>
      <c r="AI1428" s="47" t="s">
        <v>20</v>
      </c>
      <c r="AJ1428" s="47" t="s">
        <v>20</v>
      </c>
      <c r="AK1428" s="47" t="s">
        <v>965</v>
      </c>
      <c r="AL1428" s="47" t="s">
        <v>965</v>
      </c>
      <c r="AM1428" s="47" t="s">
        <v>965</v>
      </c>
      <c r="AN1428" s="47" t="s">
        <v>965</v>
      </c>
      <c r="AO1428" s="47" t="s">
        <v>971</v>
      </c>
      <c r="AP1428" s="47" t="s">
        <v>20</v>
      </c>
      <c r="AQ1428" s="47" t="s">
        <v>20</v>
      </c>
      <c r="AR1428" s="47" t="s">
        <v>20</v>
      </c>
      <c r="AS1428" s="47" t="s">
        <v>971</v>
      </c>
      <c r="AT1428" s="47" t="s">
        <v>971</v>
      </c>
      <c r="AU1428" s="47" t="s">
        <v>971</v>
      </c>
      <c r="AV1428" s="47" t="s">
        <v>971</v>
      </c>
      <c r="AW1428" s="47" t="s">
        <v>20</v>
      </c>
      <c r="AX1428" s="47" t="s">
        <v>20</v>
      </c>
      <c r="AY1428" s="42">
        <f>COUNTIFS($T1428:$AX1428,"P")</f>
        <v>15</v>
      </c>
      <c r="AZ1428" s="42">
        <f>COUNTIFS($T1428:$AX1428,"HD")/2</f>
        <v>0</v>
      </c>
      <c r="BA1428" s="42">
        <f>COUNTIFS($T1428:$AX1428,"DO")</f>
        <v>11</v>
      </c>
      <c r="BB1428" s="1">
        <f>COUNTIFS($T1428:$AX1428,"UPL")</f>
        <v>0</v>
      </c>
      <c r="BC1428" s="42">
        <f>COUNTIFS($T1428:$AX1428,"LWP")</f>
        <v>0</v>
      </c>
      <c r="BD1428" s="42">
        <f>SUM(COUNTIFS($T1428:$AX1428,{"PAT","MAT"}))</f>
        <v>0</v>
      </c>
      <c r="BE1428" s="42">
        <f>COUNTIFS($T1428:$AX1428,"HO")</f>
        <v>0</v>
      </c>
      <c r="BF1428" s="42">
        <f>COUNTIFS($T1428:$AX1428,"NA")</f>
        <v>0</v>
      </c>
      <c r="BG1428" s="42">
        <f>COUNTIFS($T1428:$AX1428,"PL")</f>
        <v>0</v>
      </c>
      <c r="BH1428" s="42">
        <f>COUNTIFS($T1428:$AX1428,"CL")</f>
        <v>0</v>
      </c>
      <c r="BI1428" s="42">
        <f>COUNTIFS($T1428:$AX1428,"BL")</f>
        <v>0</v>
      </c>
      <c r="BJ1428" s="42">
        <f>COUNTIFS($T1428:$AX1428,"CO")</f>
        <v>0</v>
      </c>
      <c r="BK1428" s="42">
        <f t="shared" si="135"/>
        <v>0</v>
      </c>
      <c r="BL1428" s="42">
        <f t="shared" si="136"/>
        <v>0</v>
      </c>
      <c r="BM1428" s="42">
        <f t="shared" si="137"/>
        <v>1</v>
      </c>
      <c r="BN1428" s="42">
        <f>SUM(AY1428:BJ1428)+SUM(COUNTIFS(Q1428:AX1428,{"TERM","RESIGNED"}))</f>
        <v>31</v>
      </c>
      <c r="BO1428" s="1" t="s">
        <v>45</v>
      </c>
      <c r="BP1428" s="42" t="s">
        <v>1018</v>
      </c>
      <c r="BQ1428" s="34"/>
    </row>
    <row r="1429" spans="1:69" x14ac:dyDescent="0.25">
      <c r="A1429" s="32">
        <f t="shared" si="141"/>
        <v>1427</v>
      </c>
      <c r="B1429" s="1" t="s">
        <v>172</v>
      </c>
      <c r="C1429" s="1">
        <v>105518</v>
      </c>
      <c r="D1429" s="27">
        <v>105518</v>
      </c>
      <c r="E1429" s="1" t="s">
        <v>946</v>
      </c>
      <c r="F1429" s="34" t="s">
        <v>1289</v>
      </c>
      <c r="G1429" s="34" t="s">
        <v>123</v>
      </c>
      <c r="H1429" s="30">
        <v>45163</v>
      </c>
      <c r="I1429" s="30" t="s">
        <v>39</v>
      </c>
      <c r="J1429" s="30">
        <v>45278</v>
      </c>
      <c r="K1429" s="42">
        <f t="shared" ca="1" si="139"/>
        <v>115</v>
      </c>
      <c r="L1429" s="44" t="str">
        <f t="shared" si="140"/>
        <v>Billable</v>
      </c>
      <c r="M1429" s="34" t="s">
        <v>124</v>
      </c>
      <c r="N1429" s="1" t="s">
        <v>41</v>
      </c>
      <c r="O1429" s="1" t="s">
        <v>971</v>
      </c>
      <c r="P1429" s="1" t="s">
        <v>998</v>
      </c>
      <c r="Q1429" s="1" t="s">
        <v>1213</v>
      </c>
      <c r="R1429" s="1" t="s">
        <v>43</v>
      </c>
      <c r="S1429" s="33" t="s">
        <v>303</v>
      </c>
      <c r="T1429" s="47" t="s">
        <v>965</v>
      </c>
      <c r="U1429" s="47" t="s">
        <v>20</v>
      </c>
      <c r="V1429" s="47" t="s">
        <v>20</v>
      </c>
      <c r="W1429" s="47" t="s">
        <v>21</v>
      </c>
      <c r="X1429" s="47" t="s">
        <v>965</v>
      </c>
      <c r="Y1429" s="47" t="s">
        <v>965</v>
      </c>
      <c r="Z1429" s="47" t="s">
        <v>965</v>
      </c>
      <c r="AA1429" s="47" t="s">
        <v>965</v>
      </c>
      <c r="AB1429" s="47" t="s">
        <v>20</v>
      </c>
      <c r="AC1429" s="47" t="s">
        <v>20</v>
      </c>
      <c r="AD1429" s="47" t="s">
        <v>965</v>
      </c>
      <c r="AE1429" s="47" t="s">
        <v>965</v>
      </c>
      <c r="AF1429" s="47" t="s">
        <v>21</v>
      </c>
      <c r="AG1429" s="47" t="s">
        <v>21</v>
      </c>
      <c r="AH1429" s="47" t="s">
        <v>21</v>
      </c>
      <c r="AI1429" s="47" t="s">
        <v>20</v>
      </c>
      <c r="AJ1429" s="47" t="s">
        <v>20</v>
      </c>
      <c r="AK1429" s="47" t="s">
        <v>971</v>
      </c>
      <c r="AL1429" s="47" t="s">
        <v>971</v>
      </c>
      <c r="AM1429" s="47" t="s">
        <v>971</v>
      </c>
      <c r="AN1429" s="47" t="s">
        <v>971</v>
      </c>
      <c r="AO1429" s="47" t="s">
        <v>971</v>
      </c>
      <c r="AP1429" s="47" t="s">
        <v>20</v>
      </c>
      <c r="AQ1429" s="47" t="s">
        <v>20</v>
      </c>
      <c r="AR1429" s="47" t="s">
        <v>20</v>
      </c>
      <c r="AS1429" s="47" t="s">
        <v>971</v>
      </c>
      <c r="AT1429" s="47" t="s">
        <v>971</v>
      </c>
      <c r="AU1429" s="47" t="s">
        <v>971</v>
      </c>
      <c r="AV1429" s="47" t="s">
        <v>971</v>
      </c>
      <c r="AW1429" s="47" t="s">
        <v>20</v>
      </c>
      <c r="AX1429" s="47" t="s">
        <v>20</v>
      </c>
      <c r="AY1429" s="42">
        <f>COUNTIFS($T1429:$AX1429,"P")</f>
        <v>7</v>
      </c>
      <c r="AZ1429" s="42">
        <f>COUNTIFS($T1429:$AX1429,"HD")/2</f>
        <v>0</v>
      </c>
      <c r="BA1429" s="42">
        <f>COUNTIFS($T1429:$AX1429,"DO")</f>
        <v>11</v>
      </c>
      <c r="BB1429" s="1">
        <f>COUNTIFS($T1429:$AX1429,"UPL")</f>
        <v>4</v>
      </c>
      <c r="BC1429" s="42">
        <f>COUNTIFS($T1429:$AX1429,"LWP")</f>
        <v>0</v>
      </c>
      <c r="BD1429" s="42">
        <f>SUM(COUNTIFS($T1429:$AX1429,{"PAT","MAT"}))</f>
        <v>0</v>
      </c>
      <c r="BE1429" s="42">
        <f>COUNTIFS($T1429:$AX1429,"HO")</f>
        <v>0</v>
      </c>
      <c r="BF1429" s="42">
        <f>COUNTIFS($T1429:$AX1429,"NA")</f>
        <v>0</v>
      </c>
      <c r="BG1429" s="42">
        <f>COUNTIFS($T1429:$AX1429,"PL")</f>
        <v>0</v>
      </c>
      <c r="BH1429" s="42">
        <f>COUNTIFS($T1429:$AX1429,"CL")</f>
        <v>0</v>
      </c>
      <c r="BI1429" s="42">
        <f>COUNTIFS($T1429:$AX1429,"BL")</f>
        <v>0</v>
      </c>
      <c r="BJ1429" s="42">
        <f>COUNTIFS($T1429:$AX1429,"CO")</f>
        <v>0</v>
      </c>
      <c r="BK1429" s="42">
        <f t="shared" si="135"/>
        <v>0</v>
      </c>
      <c r="BL1429" s="42">
        <f t="shared" si="136"/>
        <v>0</v>
      </c>
      <c r="BM1429" s="42">
        <f t="shared" si="137"/>
        <v>0</v>
      </c>
      <c r="BN1429" s="42">
        <f>SUM(AY1429:BJ1429)+SUM(COUNTIFS(Q1429:AX1429,{"TERM","RESIGNED"}))</f>
        <v>31</v>
      </c>
      <c r="BO1429" s="1" t="s">
        <v>45</v>
      </c>
      <c r="BP1429" s="42" t="s">
        <v>1020</v>
      </c>
      <c r="BQ1429" s="34" t="s">
        <v>1697</v>
      </c>
    </row>
    <row r="1430" spans="1:69" x14ac:dyDescent="0.25">
      <c r="A1430" s="32">
        <f t="shared" si="141"/>
        <v>1428</v>
      </c>
      <c r="B1430" s="1" t="s">
        <v>172</v>
      </c>
      <c r="C1430" s="1">
        <v>106298</v>
      </c>
      <c r="D1430" s="1">
        <v>106298</v>
      </c>
      <c r="E1430" s="1" t="s">
        <v>946</v>
      </c>
      <c r="F1430" s="34" t="s">
        <v>1736</v>
      </c>
      <c r="G1430" s="34" t="s">
        <v>190</v>
      </c>
      <c r="H1430" s="30">
        <v>45282</v>
      </c>
      <c r="I1430" s="30" t="s">
        <v>39</v>
      </c>
      <c r="J1430" s="30">
        <v>45289</v>
      </c>
      <c r="K1430" s="42">
        <f t="shared" ca="1" si="139"/>
        <v>7</v>
      </c>
      <c r="L1430" s="44" t="str">
        <f t="shared" si="140"/>
        <v>Billable</v>
      </c>
      <c r="M1430" s="34" t="s">
        <v>1007</v>
      </c>
      <c r="N1430" s="1" t="s">
        <v>41</v>
      </c>
      <c r="O1430" s="1" t="s">
        <v>971</v>
      </c>
      <c r="P1430" s="1" t="s">
        <v>998</v>
      </c>
      <c r="Q1430" s="1" t="s">
        <v>1213</v>
      </c>
      <c r="R1430" s="1" t="s">
        <v>43</v>
      </c>
      <c r="S1430" s="33" t="s">
        <v>212</v>
      </c>
      <c r="T1430" s="47" t="s">
        <v>25</v>
      </c>
      <c r="U1430" s="47" t="s">
        <v>25</v>
      </c>
      <c r="V1430" s="47" t="s">
        <v>25</v>
      </c>
      <c r="W1430" s="47" t="s">
        <v>25</v>
      </c>
      <c r="X1430" s="47" t="s">
        <v>25</v>
      </c>
      <c r="Y1430" s="47" t="s">
        <v>25</v>
      </c>
      <c r="Z1430" s="47" t="s">
        <v>25</v>
      </c>
      <c r="AA1430" s="47" t="s">
        <v>25</v>
      </c>
      <c r="AB1430" s="47" t="s">
        <v>25</v>
      </c>
      <c r="AC1430" s="47" t="s">
        <v>25</v>
      </c>
      <c r="AD1430" s="47" t="s">
        <v>25</v>
      </c>
      <c r="AE1430" s="47" t="s">
        <v>25</v>
      </c>
      <c r="AF1430" s="47" t="s">
        <v>25</v>
      </c>
      <c r="AG1430" s="47" t="s">
        <v>25</v>
      </c>
      <c r="AH1430" s="47" t="s">
        <v>25</v>
      </c>
      <c r="AI1430" s="47" t="s">
        <v>25</v>
      </c>
      <c r="AJ1430" s="47" t="s">
        <v>25</v>
      </c>
      <c r="AK1430" s="47" t="s">
        <v>25</v>
      </c>
      <c r="AL1430" s="47" t="s">
        <v>25</v>
      </c>
      <c r="AM1430" s="47" t="s">
        <v>25</v>
      </c>
      <c r="AN1430" s="47" t="s">
        <v>25</v>
      </c>
      <c r="AO1430" s="47" t="s">
        <v>965</v>
      </c>
      <c r="AP1430" s="47" t="s">
        <v>20</v>
      </c>
      <c r="AQ1430" s="47" t="s">
        <v>20</v>
      </c>
      <c r="AR1430" s="47" t="s">
        <v>20</v>
      </c>
      <c r="AS1430" s="47" t="s">
        <v>21</v>
      </c>
      <c r="AT1430" s="47" t="s">
        <v>21</v>
      </c>
      <c r="AU1430" s="47" t="s">
        <v>21</v>
      </c>
      <c r="AV1430" s="47" t="s">
        <v>971</v>
      </c>
      <c r="AW1430" s="47" t="s">
        <v>20</v>
      </c>
      <c r="AX1430" s="47" t="s">
        <v>20</v>
      </c>
      <c r="AY1430" s="42">
        <f>COUNTIFS($T1430:$AX1430,"P")</f>
        <v>1</v>
      </c>
      <c r="AZ1430" s="42">
        <f>COUNTIFS($T1430:$AX1430,"HD")/2</f>
        <v>0</v>
      </c>
      <c r="BA1430" s="42">
        <f>COUNTIFS($T1430:$AX1430,"DO")</f>
        <v>5</v>
      </c>
      <c r="BB1430" s="1">
        <f>COUNTIFS($T1430:$AX1430,"UPL")</f>
        <v>3</v>
      </c>
      <c r="BC1430" s="42">
        <f>COUNTIFS($T1430:$AX1430,"LWP")</f>
        <v>0</v>
      </c>
      <c r="BD1430" s="42">
        <f>SUM(COUNTIFS($T1430:$AX1430,{"PAT","MAT"}))</f>
        <v>0</v>
      </c>
      <c r="BE1430" s="42">
        <f>COUNTIFS($T1430:$AX1430,"HO")</f>
        <v>0</v>
      </c>
      <c r="BF1430" s="42">
        <f>COUNTIFS($T1430:$AX1430,"NA")</f>
        <v>21</v>
      </c>
      <c r="BG1430" s="42">
        <f>COUNTIFS($T1430:$AX1430,"PL")</f>
        <v>0</v>
      </c>
      <c r="BH1430" s="42">
        <f>COUNTIFS($T1430:$AX1430,"CL")</f>
        <v>0</v>
      </c>
      <c r="BI1430" s="42">
        <f>COUNTIFS($T1430:$AX1430,"BL")</f>
        <v>0</v>
      </c>
      <c r="BJ1430" s="42">
        <f>COUNTIFS($T1430:$AX1430,"CO")</f>
        <v>0</v>
      </c>
      <c r="BK1430" s="42">
        <f t="shared" si="135"/>
        <v>0</v>
      </c>
      <c r="BL1430" s="42">
        <f t="shared" si="136"/>
        <v>0</v>
      </c>
      <c r="BM1430" s="42">
        <f t="shared" si="137"/>
        <v>0</v>
      </c>
      <c r="BN1430" s="42">
        <f>SUM(AY1430:BJ1430)+SUM(COUNTIFS(Q1430:AX1430,{"TERM","RESIGNED"}))</f>
        <v>31</v>
      </c>
      <c r="BO1430" s="1" t="s">
        <v>45</v>
      </c>
      <c r="BP1430" s="42"/>
      <c r="BQ1430" s="34"/>
    </row>
    <row r="1431" spans="1:69" x14ac:dyDescent="0.25">
      <c r="A1431" s="32">
        <f t="shared" si="141"/>
        <v>1429</v>
      </c>
      <c r="B1431" s="1" t="s">
        <v>172</v>
      </c>
      <c r="C1431" s="1">
        <v>106278</v>
      </c>
      <c r="D1431" s="1">
        <v>106278</v>
      </c>
      <c r="E1431" s="1" t="s">
        <v>946</v>
      </c>
      <c r="F1431" s="34" t="s">
        <v>1717</v>
      </c>
      <c r="G1431" s="34" t="s">
        <v>123</v>
      </c>
      <c r="H1431" s="30">
        <v>45282</v>
      </c>
      <c r="I1431" s="30" t="s">
        <v>39</v>
      </c>
      <c r="J1431" s="30">
        <v>45289</v>
      </c>
      <c r="K1431" s="42">
        <f t="shared" ca="1" si="139"/>
        <v>7</v>
      </c>
      <c r="L1431" s="44" t="str">
        <f t="shared" si="140"/>
        <v>Billable</v>
      </c>
      <c r="M1431" s="34" t="s">
        <v>1007</v>
      </c>
      <c r="N1431" s="1" t="s">
        <v>41</v>
      </c>
      <c r="O1431" s="1" t="s">
        <v>971</v>
      </c>
      <c r="P1431" s="1" t="s">
        <v>998</v>
      </c>
      <c r="Q1431" s="1" t="s">
        <v>1213</v>
      </c>
      <c r="R1431" s="1" t="s">
        <v>43</v>
      </c>
      <c r="S1431" s="33" t="s">
        <v>212</v>
      </c>
      <c r="T1431" s="47" t="s">
        <v>25</v>
      </c>
      <c r="U1431" s="47" t="s">
        <v>25</v>
      </c>
      <c r="V1431" s="47" t="s">
        <v>25</v>
      </c>
      <c r="W1431" s="47" t="s">
        <v>25</v>
      </c>
      <c r="X1431" s="47" t="s">
        <v>25</v>
      </c>
      <c r="Y1431" s="47" t="s">
        <v>25</v>
      </c>
      <c r="Z1431" s="47" t="s">
        <v>25</v>
      </c>
      <c r="AA1431" s="47" t="s">
        <v>25</v>
      </c>
      <c r="AB1431" s="47" t="s">
        <v>25</v>
      </c>
      <c r="AC1431" s="47" t="s">
        <v>25</v>
      </c>
      <c r="AD1431" s="47" t="s">
        <v>25</v>
      </c>
      <c r="AE1431" s="47" t="s">
        <v>25</v>
      </c>
      <c r="AF1431" s="47" t="s">
        <v>25</v>
      </c>
      <c r="AG1431" s="47" t="s">
        <v>25</v>
      </c>
      <c r="AH1431" s="47" t="s">
        <v>25</v>
      </c>
      <c r="AI1431" s="47" t="s">
        <v>25</v>
      </c>
      <c r="AJ1431" s="47" t="s">
        <v>25</v>
      </c>
      <c r="AK1431" s="47" t="s">
        <v>25</v>
      </c>
      <c r="AL1431" s="47" t="s">
        <v>25</v>
      </c>
      <c r="AM1431" s="47" t="s">
        <v>25</v>
      </c>
      <c r="AN1431" s="47" t="s">
        <v>25</v>
      </c>
      <c r="AO1431" s="47" t="s">
        <v>965</v>
      </c>
      <c r="AP1431" s="47" t="s">
        <v>20</v>
      </c>
      <c r="AQ1431" s="47" t="s">
        <v>20</v>
      </c>
      <c r="AR1431" s="47" t="s">
        <v>20</v>
      </c>
      <c r="AS1431" s="47" t="s">
        <v>21</v>
      </c>
      <c r="AT1431" s="47" t="s">
        <v>21</v>
      </c>
      <c r="AU1431" s="47" t="s">
        <v>21</v>
      </c>
      <c r="AV1431" s="47" t="s">
        <v>971</v>
      </c>
      <c r="AW1431" s="47" t="s">
        <v>20</v>
      </c>
      <c r="AX1431" s="47" t="s">
        <v>20</v>
      </c>
      <c r="AY1431" s="42">
        <f>COUNTIFS($T1431:$AX1431,"P")</f>
        <v>1</v>
      </c>
      <c r="AZ1431" s="42">
        <f>COUNTIFS($T1431:$AX1431,"HD")/2</f>
        <v>0</v>
      </c>
      <c r="BA1431" s="42">
        <f>COUNTIFS($T1431:$AX1431,"DO")</f>
        <v>5</v>
      </c>
      <c r="BB1431" s="1">
        <f>COUNTIFS($T1431:$AX1431,"UPL")</f>
        <v>3</v>
      </c>
      <c r="BC1431" s="42">
        <f>COUNTIFS($T1431:$AX1431,"LWP")</f>
        <v>0</v>
      </c>
      <c r="BD1431" s="42">
        <f>SUM(COUNTIFS($T1431:$AX1431,{"PAT","MAT"}))</f>
        <v>0</v>
      </c>
      <c r="BE1431" s="42">
        <f>COUNTIFS($T1431:$AX1431,"HO")</f>
        <v>0</v>
      </c>
      <c r="BF1431" s="42">
        <f>COUNTIFS($T1431:$AX1431,"NA")</f>
        <v>21</v>
      </c>
      <c r="BG1431" s="42">
        <f>COUNTIFS($T1431:$AX1431,"PL")</f>
        <v>0</v>
      </c>
      <c r="BH1431" s="42">
        <f>COUNTIFS($T1431:$AX1431,"CL")</f>
        <v>0</v>
      </c>
      <c r="BI1431" s="42">
        <f>COUNTIFS($T1431:$AX1431,"BL")</f>
        <v>0</v>
      </c>
      <c r="BJ1431" s="42">
        <f>COUNTIFS($T1431:$AX1431,"CO")</f>
        <v>0</v>
      </c>
      <c r="BK1431" s="42">
        <f t="shared" si="135"/>
        <v>0</v>
      </c>
      <c r="BL1431" s="42">
        <f t="shared" si="136"/>
        <v>0</v>
      </c>
      <c r="BM1431" s="42">
        <f t="shared" si="137"/>
        <v>0</v>
      </c>
      <c r="BN1431" s="42">
        <f>SUM(AY1431:BJ1431)+SUM(COUNTIFS(Q1431:AX1431,{"TERM","RESIGNED"}))</f>
        <v>31</v>
      </c>
      <c r="BO1431" s="1" t="s">
        <v>45</v>
      </c>
      <c r="BP1431" s="42"/>
      <c r="BQ1431" s="34"/>
    </row>
    <row r="1432" spans="1:69" x14ac:dyDescent="0.25">
      <c r="A1432" s="32">
        <f t="shared" si="141"/>
        <v>1430</v>
      </c>
      <c r="B1432" s="1" t="s">
        <v>172</v>
      </c>
      <c r="C1432" s="1">
        <v>106296</v>
      </c>
      <c r="D1432" s="1">
        <v>106296</v>
      </c>
      <c r="E1432" s="1" t="s">
        <v>946</v>
      </c>
      <c r="F1432" s="34" t="s">
        <v>1734</v>
      </c>
      <c r="G1432" s="34" t="s">
        <v>186</v>
      </c>
      <c r="H1432" s="30">
        <v>45282</v>
      </c>
      <c r="I1432" s="30" t="s">
        <v>39</v>
      </c>
      <c r="J1432" s="30">
        <v>45289</v>
      </c>
      <c r="K1432" s="42">
        <f t="shared" ca="1" si="139"/>
        <v>7</v>
      </c>
      <c r="L1432" s="44" t="str">
        <f t="shared" si="140"/>
        <v>Billable</v>
      </c>
      <c r="M1432" s="34" t="s">
        <v>1007</v>
      </c>
      <c r="N1432" s="1" t="s">
        <v>41</v>
      </c>
      <c r="O1432" s="1" t="s">
        <v>971</v>
      </c>
      <c r="P1432" s="1" t="s">
        <v>998</v>
      </c>
      <c r="Q1432" s="1" t="s">
        <v>1213</v>
      </c>
      <c r="R1432" s="1" t="s">
        <v>43</v>
      </c>
      <c r="S1432" s="33" t="s">
        <v>212</v>
      </c>
      <c r="T1432" s="47" t="s">
        <v>25</v>
      </c>
      <c r="U1432" s="47" t="s">
        <v>25</v>
      </c>
      <c r="V1432" s="47" t="s">
        <v>25</v>
      </c>
      <c r="W1432" s="47" t="s">
        <v>25</v>
      </c>
      <c r="X1432" s="47" t="s">
        <v>25</v>
      </c>
      <c r="Y1432" s="47" t="s">
        <v>25</v>
      </c>
      <c r="Z1432" s="47" t="s">
        <v>25</v>
      </c>
      <c r="AA1432" s="47" t="s">
        <v>25</v>
      </c>
      <c r="AB1432" s="47" t="s">
        <v>25</v>
      </c>
      <c r="AC1432" s="47" t="s">
        <v>25</v>
      </c>
      <c r="AD1432" s="47" t="s">
        <v>25</v>
      </c>
      <c r="AE1432" s="47" t="s">
        <v>25</v>
      </c>
      <c r="AF1432" s="47" t="s">
        <v>25</v>
      </c>
      <c r="AG1432" s="47" t="s">
        <v>25</v>
      </c>
      <c r="AH1432" s="47" t="s">
        <v>25</v>
      </c>
      <c r="AI1432" s="47" t="s">
        <v>25</v>
      </c>
      <c r="AJ1432" s="47" t="s">
        <v>25</v>
      </c>
      <c r="AK1432" s="47" t="s">
        <v>25</v>
      </c>
      <c r="AL1432" s="47" t="s">
        <v>25</v>
      </c>
      <c r="AM1432" s="47" t="s">
        <v>25</v>
      </c>
      <c r="AN1432" s="47" t="s">
        <v>25</v>
      </c>
      <c r="AO1432" s="47" t="s">
        <v>965</v>
      </c>
      <c r="AP1432" s="47" t="s">
        <v>20</v>
      </c>
      <c r="AQ1432" s="47" t="s">
        <v>20</v>
      </c>
      <c r="AR1432" s="47" t="s">
        <v>20</v>
      </c>
      <c r="AS1432" s="47" t="s">
        <v>21</v>
      </c>
      <c r="AT1432" s="47" t="s">
        <v>21</v>
      </c>
      <c r="AU1432" s="47" t="s">
        <v>21</v>
      </c>
      <c r="AV1432" s="47" t="s">
        <v>971</v>
      </c>
      <c r="AW1432" s="47" t="s">
        <v>20</v>
      </c>
      <c r="AX1432" s="47" t="s">
        <v>20</v>
      </c>
      <c r="AY1432" s="42">
        <f>COUNTIFS($T1432:$AX1432,"P")</f>
        <v>1</v>
      </c>
      <c r="AZ1432" s="42">
        <f>COUNTIFS($T1432:$AX1432,"HD")/2</f>
        <v>0</v>
      </c>
      <c r="BA1432" s="42">
        <f>COUNTIFS($T1432:$AX1432,"DO")</f>
        <v>5</v>
      </c>
      <c r="BB1432" s="1">
        <f>COUNTIFS($T1432:$AX1432,"UPL")</f>
        <v>3</v>
      </c>
      <c r="BC1432" s="42">
        <f>COUNTIFS($T1432:$AX1432,"LWP")</f>
        <v>0</v>
      </c>
      <c r="BD1432" s="42">
        <f>SUM(COUNTIFS($T1432:$AX1432,{"PAT","MAT"}))</f>
        <v>0</v>
      </c>
      <c r="BE1432" s="42">
        <f>COUNTIFS($T1432:$AX1432,"HO")</f>
        <v>0</v>
      </c>
      <c r="BF1432" s="42">
        <f>COUNTIFS($T1432:$AX1432,"NA")</f>
        <v>21</v>
      </c>
      <c r="BG1432" s="42">
        <f>COUNTIFS($T1432:$AX1432,"PL")</f>
        <v>0</v>
      </c>
      <c r="BH1432" s="42">
        <f>COUNTIFS($T1432:$AX1432,"CL")</f>
        <v>0</v>
      </c>
      <c r="BI1432" s="42">
        <f>COUNTIFS($T1432:$AX1432,"BL")</f>
        <v>0</v>
      </c>
      <c r="BJ1432" s="42">
        <f>COUNTIFS($T1432:$AX1432,"CO")</f>
        <v>0</v>
      </c>
      <c r="BK1432" s="42">
        <f t="shared" si="135"/>
        <v>0</v>
      </c>
      <c r="BL1432" s="42">
        <f t="shared" si="136"/>
        <v>0</v>
      </c>
      <c r="BM1432" s="42">
        <f t="shared" si="137"/>
        <v>0</v>
      </c>
      <c r="BN1432" s="42">
        <f>SUM(AY1432:BJ1432)+SUM(COUNTIFS(Q1432:AX1432,{"TERM","RESIGNED"}))</f>
        <v>31</v>
      </c>
      <c r="BO1432" s="1" t="s">
        <v>45</v>
      </c>
      <c r="BP1432" s="42"/>
      <c r="BQ1432" s="34"/>
    </row>
    <row r="1433" spans="1:69" x14ac:dyDescent="0.25">
      <c r="A1433" s="32">
        <f t="shared" si="141"/>
        <v>1431</v>
      </c>
      <c r="B1433" s="1" t="s">
        <v>172</v>
      </c>
      <c r="C1433" s="1">
        <v>101674</v>
      </c>
      <c r="D1433" s="27">
        <v>101674</v>
      </c>
      <c r="E1433" s="1" t="s">
        <v>946</v>
      </c>
      <c r="F1433" s="34" t="s">
        <v>439</v>
      </c>
      <c r="G1433" s="34" t="s">
        <v>123</v>
      </c>
      <c r="H1433" s="30">
        <v>44456</v>
      </c>
      <c r="I1433" s="30" t="s">
        <v>39</v>
      </c>
      <c r="J1433" s="30">
        <v>45286</v>
      </c>
      <c r="K1433" s="42">
        <f t="shared" ca="1" si="139"/>
        <v>830</v>
      </c>
      <c r="L1433" s="44" t="str">
        <f t="shared" si="140"/>
        <v>Billable</v>
      </c>
      <c r="M1433" s="34" t="s">
        <v>124</v>
      </c>
      <c r="N1433" s="1" t="s">
        <v>41</v>
      </c>
      <c r="O1433" s="1" t="s">
        <v>971</v>
      </c>
      <c r="P1433" s="1" t="s">
        <v>975</v>
      </c>
      <c r="Q1433" s="1" t="s">
        <v>1749</v>
      </c>
      <c r="R1433" s="1" t="s">
        <v>43</v>
      </c>
      <c r="S1433" s="33" t="s">
        <v>423</v>
      </c>
      <c r="T1433" s="47" t="s">
        <v>21</v>
      </c>
      <c r="U1433" s="47" t="s">
        <v>20</v>
      </c>
      <c r="V1433" s="47" t="s">
        <v>20</v>
      </c>
      <c r="W1433" s="47" t="s">
        <v>21</v>
      </c>
      <c r="X1433" s="47" t="s">
        <v>965</v>
      </c>
      <c r="Y1433" s="47" t="s">
        <v>965</v>
      </c>
      <c r="Z1433" s="47" t="s">
        <v>965</v>
      </c>
      <c r="AA1433" s="47" t="s">
        <v>965</v>
      </c>
      <c r="AB1433" s="47" t="s">
        <v>20</v>
      </c>
      <c r="AC1433" s="47" t="s">
        <v>20</v>
      </c>
      <c r="AD1433" s="47" t="s">
        <v>965</v>
      </c>
      <c r="AE1433" s="47" t="s">
        <v>965</v>
      </c>
      <c r="AF1433" s="47" t="s">
        <v>965</v>
      </c>
      <c r="AG1433" s="47" t="s">
        <v>965</v>
      </c>
      <c r="AH1433" s="47" t="s">
        <v>967</v>
      </c>
      <c r="AI1433" s="47" t="s">
        <v>20</v>
      </c>
      <c r="AJ1433" s="47" t="s">
        <v>20</v>
      </c>
      <c r="AK1433" s="47" t="s">
        <v>965</v>
      </c>
      <c r="AL1433" s="47" t="s">
        <v>965</v>
      </c>
      <c r="AM1433" s="47" t="s">
        <v>965</v>
      </c>
      <c r="AN1433" s="47" t="s">
        <v>965</v>
      </c>
      <c r="AO1433" s="47" t="s">
        <v>966</v>
      </c>
      <c r="AP1433" s="47" t="s">
        <v>20</v>
      </c>
      <c r="AQ1433" s="47" t="s">
        <v>20</v>
      </c>
      <c r="AR1433" s="47" t="s">
        <v>20</v>
      </c>
      <c r="AS1433" s="47" t="s">
        <v>975</v>
      </c>
      <c r="AT1433" s="47" t="s">
        <v>975</v>
      </c>
      <c r="AU1433" s="47" t="s">
        <v>975</v>
      </c>
      <c r="AV1433" s="47" t="s">
        <v>975</v>
      </c>
      <c r="AW1433" s="47" t="s">
        <v>20</v>
      </c>
      <c r="AX1433" s="47" t="s">
        <v>20</v>
      </c>
      <c r="AY1433" s="42">
        <f>COUNTIFS($T1433:$AX1433,"P")</f>
        <v>12</v>
      </c>
      <c r="AZ1433" s="42">
        <f>COUNTIFS($T1433:$AX1433,"HD")/2</f>
        <v>0.5</v>
      </c>
      <c r="BA1433" s="42">
        <f>COUNTIFS($T1433:$AX1433,"DO")</f>
        <v>11</v>
      </c>
      <c r="BB1433" s="1">
        <f>COUNTIFS($T1433:$AX1433,"UPL")</f>
        <v>2</v>
      </c>
      <c r="BC1433" s="42">
        <f>COUNTIFS($T1433:$AX1433,"LWP")</f>
        <v>0</v>
      </c>
      <c r="BD1433" s="42">
        <f>SUM(COUNTIFS($T1433:$AX1433,{"PAT","MAT"}))</f>
        <v>0</v>
      </c>
      <c r="BE1433" s="42">
        <f>COUNTIFS($T1433:$AX1433,"HO")</f>
        <v>0</v>
      </c>
      <c r="BF1433" s="42">
        <f>COUNTIFS($T1433:$AX1433,"NA")</f>
        <v>0</v>
      </c>
      <c r="BG1433" s="42">
        <f>COUNTIFS($T1433:$AX1433,"PL")</f>
        <v>0</v>
      </c>
      <c r="BH1433" s="42">
        <f>COUNTIFS($T1433:$AX1433,"CL")</f>
        <v>1</v>
      </c>
      <c r="BI1433" s="42">
        <f>COUNTIFS($T1433:$AX1433,"BL")</f>
        <v>0</v>
      </c>
      <c r="BJ1433" s="42">
        <f>COUNTIFS($T1433:$AX1433,"CO")</f>
        <v>0</v>
      </c>
      <c r="BK1433" s="42">
        <f t="shared" si="135"/>
        <v>1</v>
      </c>
      <c r="BL1433" s="42">
        <f t="shared" si="136"/>
        <v>0</v>
      </c>
      <c r="BM1433" s="42">
        <f t="shared" si="137"/>
        <v>0</v>
      </c>
      <c r="BN1433" s="42">
        <f>SUM(AY1433:BJ1433)+SUM(COUNTIFS(Q1433:AX1433,{"TERM","RESIGNED"}))</f>
        <v>30.5</v>
      </c>
      <c r="BO1433" s="1" t="s">
        <v>45</v>
      </c>
      <c r="BP1433" s="42" t="s">
        <v>1020</v>
      </c>
      <c r="BQ1433" s="34"/>
    </row>
    <row r="1434" spans="1:69" x14ac:dyDescent="0.25">
      <c r="A1434" s="32">
        <f t="shared" si="141"/>
        <v>1432</v>
      </c>
      <c r="B1434" s="1" t="s">
        <v>172</v>
      </c>
      <c r="C1434" s="1">
        <v>103517</v>
      </c>
      <c r="D1434" s="27">
        <v>103517</v>
      </c>
      <c r="E1434" s="1" t="s">
        <v>945</v>
      </c>
      <c r="F1434" s="34" t="s">
        <v>625</v>
      </c>
      <c r="G1434" s="34" t="s">
        <v>123</v>
      </c>
      <c r="H1434" s="30">
        <v>44749</v>
      </c>
      <c r="I1434" s="30" t="s">
        <v>39</v>
      </c>
      <c r="J1434" s="30">
        <v>45282</v>
      </c>
      <c r="K1434" s="42">
        <f t="shared" ca="1" si="139"/>
        <v>533</v>
      </c>
      <c r="L1434" s="44" t="str">
        <f t="shared" si="140"/>
        <v>Billable</v>
      </c>
      <c r="M1434" s="34" t="s">
        <v>124</v>
      </c>
      <c r="N1434" s="1" t="s">
        <v>41</v>
      </c>
      <c r="O1434" s="1" t="s">
        <v>971</v>
      </c>
      <c r="P1434" s="1" t="s">
        <v>975</v>
      </c>
      <c r="Q1434" s="1" t="s">
        <v>1596</v>
      </c>
      <c r="R1434" s="1" t="s">
        <v>43</v>
      </c>
      <c r="S1434" s="33" t="s">
        <v>171</v>
      </c>
      <c r="T1434" s="47" t="s">
        <v>965</v>
      </c>
      <c r="U1434" s="47" t="s">
        <v>20</v>
      </c>
      <c r="V1434" s="47" t="s">
        <v>20</v>
      </c>
      <c r="W1434" s="47" t="s">
        <v>965</v>
      </c>
      <c r="X1434" s="47" t="s">
        <v>967</v>
      </c>
      <c r="Y1434" s="47" t="s">
        <v>965</v>
      </c>
      <c r="Z1434" s="47" t="s">
        <v>965</v>
      </c>
      <c r="AA1434" s="47" t="s">
        <v>965</v>
      </c>
      <c r="AB1434" s="47" t="s">
        <v>20</v>
      </c>
      <c r="AC1434" s="47" t="s">
        <v>20</v>
      </c>
      <c r="AD1434" s="47" t="s">
        <v>965</v>
      </c>
      <c r="AE1434" s="47" t="s">
        <v>965</v>
      </c>
      <c r="AF1434" s="47" t="s">
        <v>965</v>
      </c>
      <c r="AG1434" s="47" t="s">
        <v>965</v>
      </c>
      <c r="AH1434" s="47" t="s">
        <v>965</v>
      </c>
      <c r="AI1434" s="47" t="s">
        <v>20</v>
      </c>
      <c r="AJ1434" s="47" t="s">
        <v>20</v>
      </c>
      <c r="AK1434" s="47" t="s">
        <v>965</v>
      </c>
      <c r="AL1434" s="47" t="s">
        <v>965</v>
      </c>
      <c r="AM1434" s="47" t="s">
        <v>965</v>
      </c>
      <c r="AN1434" s="47" t="s">
        <v>965</v>
      </c>
      <c r="AO1434" s="47" t="s">
        <v>975</v>
      </c>
      <c r="AP1434" s="47" t="s">
        <v>20</v>
      </c>
      <c r="AQ1434" s="47" t="s">
        <v>20</v>
      </c>
      <c r="AR1434" s="47" t="s">
        <v>20</v>
      </c>
      <c r="AS1434" s="47" t="s">
        <v>975</v>
      </c>
      <c r="AT1434" s="47" t="s">
        <v>975</v>
      </c>
      <c r="AU1434" s="47" t="s">
        <v>975</v>
      </c>
      <c r="AV1434" s="47" t="s">
        <v>975</v>
      </c>
      <c r="AW1434" s="47" t="s">
        <v>20</v>
      </c>
      <c r="AX1434" s="47" t="s">
        <v>20</v>
      </c>
      <c r="AY1434" s="42">
        <f>COUNTIFS($T1434:$AX1434,"P")</f>
        <v>14</v>
      </c>
      <c r="AZ1434" s="42">
        <f>COUNTIFS($T1434:$AX1434,"HD")/2</f>
        <v>0</v>
      </c>
      <c r="BA1434" s="42">
        <f>COUNTIFS($T1434:$AX1434,"DO")</f>
        <v>11</v>
      </c>
      <c r="BB1434" s="1">
        <f>COUNTIFS($T1434:$AX1434,"UPL")</f>
        <v>0</v>
      </c>
      <c r="BC1434" s="42">
        <f>COUNTIFS($T1434:$AX1434,"LWP")</f>
        <v>0</v>
      </c>
      <c r="BD1434" s="42">
        <f>SUM(COUNTIFS($T1434:$AX1434,{"PAT","MAT"}))</f>
        <v>0</v>
      </c>
      <c r="BE1434" s="42">
        <f>COUNTIFS($T1434:$AX1434,"HO")</f>
        <v>0</v>
      </c>
      <c r="BF1434" s="42">
        <f>COUNTIFS($T1434:$AX1434,"NA")</f>
        <v>0</v>
      </c>
      <c r="BG1434" s="42">
        <f>COUNTIFS($T1434:$AX1434,"PL")</f>
        <v>0</v>
      </c>
      <c r="BH1434" s="42">
        <f>COUNTIFS($T1434:$AX1434,"CL")</f>
        <v>1</v>
      </c>
      <c r="BI1434" s="42">
        <f>COUNTIFS($T1434:$AX1434,"BL")</f>
        <v>0</v>
      </c>
      <c r="BJ1434" s="42">
        <f>COUNTIFS($T1434:$AX1434,"CO")</f>
        <v>0</v>
      </c>
      <c r="BK1434" s="42">
        <f t="shared" si="135"/>
        <v>1</v>
      </c>
      <c r="BL1434" s="42">
        <f t="shared" si="136"/>
        <v>0</v>
      </c>
      <c r="BM1434" s="42">
        <f t="shared" si="137"/>
        <v>1</v>
      </c>
      <c r="BN1434" s="42">
        <f>SUM(AY1434:BJ1434)+SUM(COUNTIFS(Q1434:AX1434,{"TERM","RESIGNED"}))</f>
        <v>31</v>
      </c>
      <c r="BO1434" s="1" t="s">
        <v>45</v>
      </c>
      <c r="BP1434" s="42" t="s">
        <v>1018</v>
      </c>
      <c r="BQ1434" s="34"/>
    </row>
    <row r="1435" spans="1:69" x14ac:dyDescent="0.25">
      <c r="A1435" s="32">
        <f t="shared" si="141"/>
        <v>1433</v>
      </c>
      <c r="B1435" s="1" t="s">
        <v>172</v>
      </c>
      <c r="C1435" s="1">
        <v>102705</v>
      </c>
      <c r="D1435" s="27">
        <v>102705</v>
      </c>
      <c r="E1435" s="1" t="s">
        <v>945</v>
      </c>
      <c r="F1435" s="34" t="s">
        <v>530</v>
      </c>
      <c r="G1435" s="34" t="s">
        <v>123</v>
      </c>
      <c r="H1435" s="30">
        <v>44658</v>
      </c>
      <c r="I1435" s="30" t="s">
        <v>39</v>
      </c>
      <c r="J1435" s="30">
        <v>45280</v>
      </c>
      <c r="K1435" s="42">
        <f t="shared" ca="1" si="139"/>
        <v>622</v>
      </c>
      <c r="L1435" s="44" t="str">
        <f t="shared" si="140"/>
        <v>Billable</v>
      </c>
      <c r="M1435" s="34" t="s">
        <v>124</v>
      </c>
      <c r="N1435" s="1" t="s">
        <v>41</v>
      </c>
      <c r="O1435" s="1" t="s">
        <v>971</v>
      </c>
      <c r="P1435" s="1" t="s">
        <v>975</v>
      </c>
      <c r="Q1435" s="1" t="s">
        <v>1596</v>
      </c>
      <c r="R1435" s="1" t="s">
        <v>43</v>
      </c>
      <c r="S1435" s="33" t="s">
        <v>142</v>
      </c>
      <c r="T1435" s="47" t="s">
        <v>965</v>
      </c>
      <c r="U1435" s="47" t="s">
        <v>20</v>
      </c>
      <c r="V1435" s="47" t="s">
        <v>20</v>
      </c>
      <c r="W1435" s="47" t="s">
        <v>22</v>
      </c>
      <c r="X1435" s="47" t="s">
        <v>965</v>
      </c>
      <c r="Y1435" s="47" t="s">
        <v>965</v>
      </c>
      <c r="Z1435" s="47" t="s">
        <v>965</v>
      </c>
      <c r="AA1435" s="47" t="s">
        <v>965</v>
      </c>
      <c r="AB1435" s="47" t="s">
        <v>20</v>
      </c>
      <c r="AC1435" s="47" t="s">
        <v>20</v>
      </c>
      <c r="AD1435" s="47" t="s">
        <v>965</v>
      </c>
      <c r="AE1435" s="47" t="s">
        <v>22</v>
      </c>
      <c r="AF1435" s="47" t="s">
        <v>965</v>
      </c>
      <c r="AG1435" s="47" t="s">
        <v>965</v>
      </c>
      <c r="AH1435" s="47" t="s">
        <v>965</v>
      </c>
      <c r="AI1435" s="47" t="s">
        <v>20</v>
      </c>
      <c r="AJ1435" s="47" t="s">
        <v>20</v>
      </c>
      <c r="AK1435" s="47" t="s">
        <v>965</v>
      </c>
      <c r="AL1435" s="47" t="s">
        <v>965</v>
      </c>
      <c r="AM1435" s="47" t="s">
        <v>975</v>
      </c>
      <c r="AN1435" s="47" t="s">
        <v>975</v>
      </c>
      <c r="AO1435" s="47" t="s">
        <v>975</v>
      </c>
      <c r="AP1435" s="47" t="s">
        <v>20</v>
      </c>
      <c r="AQ1435" s="47" t="s">
        <v>20</v>
      </c>
      <c r="AR1435" s="47" t="s">
        <v>20</v>
      </c>
      <c r="AS1435" s="47" t="s">
        <v>975</v>
      </c>
      <c r="AT1435" s="47" t="s">
        <v>975</v>
      </c>
      <c r="AU1435" s="47" t="s">
        <v>975</v>
      </c>
      <c r="AV1435" s="47" t="s">
        <v>975</v>
      </c>
      <c r="AW1435" s="47" t="s">
        <v>20</v>
      </c>
      <c r="AX1435" s="47" t="s">
        <v>20</v>
      </c>
      <c r="AY1435" s="42">
        <f>COUNTIFS($T1435:$AX1435,"P")</f>
        <v>11</v>
      </c>
      <c r="AZ1435" s="42">
        <f>COUNTIFS($T1435:$AX1435,"HD")/2</f>
        <v>0</v>
      </c>
      <c r="BA1435" s="42">
        <f>COUNTIFS($T1435:$AX1435,"DO")</f>
        <v>11</v>
      </c>
      <c r="BB1435" s="1">
        <f>COUNTIFS($T1435:$AX1435,"UPL")</f>
        <v>0</v>
      </c>
      <c r="BC1435" s="42">
        <f>COUNTIFS($T1435:$AX1435,"LWP")</f>
        <v>2</v>
      </c>
      <c r="BD1435" s="42">
        <f>SUM(COUNTIFS($T1435:$AX1435,{"PAT","MAT"}))</f>
        <v>0</v>
      </c>
      <c r="BE1435" s="42">
        <f>COUNTIFS($T1435:$AX1435,"HO")</f>
        <v>0</v>
      </c>
      <c r="BF1435" s="42">
        <f>COUNTIFS($T1435:$AX1435,"NA")</f>
        <v>0</v>
      </c>
      <c r="BG1435" s="42">
        <f>COUNTIFS($T1435:$AX1435,"PL")</f>
        <v>0</v>
      </c>
      <c r="BH1435" s="42">
        <f>COUNTIFS($T1435:$AX1435,"CL")</f>
        <v>0</v>
      </c>
      <c r="BI1435" s="42">
        <f>COUNTIFS($T1435:$AX1435,"BL")</f>
        <v>0</v>
      </c>
      <c r="BJ1435" s="42">
        <f>COUNTIFS($T1435:$AX1435,"CO")</f>
        <v>0</v>
      </c>
      <c r="BK1435" s="42">
        <f t="shared" si="135"/>
        <v>0</v>
      </c>
      <c r="BL1435" s="42">
        <f t="shared" si="136"/>
        <v>0</v>
      </c>
      <c r="BM1435" s="42">
        <f t="shared" si="137"/>
        <v>0</v>
      </c>
      <c r="BN1435" s="42">
        <f>SUM(AY1435:BJ1435)+SUM(COUNTIFS(Q1435:AX1435,{"TERM","RESIGNED"}))</f>
        <v>31</v>
      </c>
      <c r="BO1435" s="1" t="s">
        <v>45</v>
      </c>
      <c r="BP1435" s="42" t="s">
        <v>1020</v>
      </c>
      <c r="BQ1435" s="34"/>
    </row>
    <row r="1436" spans="1:69" x14ac:dyDescent="0.25">
      <c r="A1436" s="32">
        <f t="shared" si="141"/>
        <v>1434</v>
      </c>
      <c r="B1436" s="1" t="s">
        <v>172</v>
      </c>
      <c r="C1436" s="1">
        <v>104156</v>
      </c>
      <c r="D1436" s="27">
        <v>104156</v>
      </c>
      <c r="E1436" s="1" t="s">
        <v>945</v>
      </c>
      <c r="F1436" s="34" t="s">
        <v>708</v>
      </c>
      <c r="G1436" s="34" t="s">
        <v>190</v>
      </c>
      <c r="H1436" s="30">
        <v>44817</v>
      </c>
      <c r="I1436" s="30" t="s">
        <v>39</v>
      </c>
      <c r="J1436" s="30">
        <v>45278</v>
      </c>
      <c r="K1436" s="42">
        <f t="shared" ca="1" si="139"/>
        <v>461</v>
      </c>
      <c r="L1436" s="44" t="str">
        <f t="shared" si="140"/>
        <v>Billable</v>
      </c>
      <c r="M1436" s="34" t="s">
        <v>187</v>
      </c>
      <c r="N1436" s="1" t="s">
        <v>41</v>
      </c>
      <c r="O1436" s="1" t="s">
        <v>971</v>
      </c>
      <c r="P1436" s="1" t="s">
        <v>975</v>
      </c>
      <c r="Q1436" s="1" t="s">
        <v>1596</v>
      </c>
      <c r="R1436" s="1" t="s">
        <v>43</v>
      </c>
      <c r="S1436" s="33" t="s">
        <v>250</v>
      </c>
      <c r="T1436" s="47" t="s">
        <v>965</v>
      </c>
      <c r="U1436" s="47" t="s">
        <v>20</v>
      </c>
      <c r="V1436" s="47" t="s">
        <v>20</v>
      </c>
      <c r="W1436" s="47" t="s">
        <v>965</v>
      </c>
      <c r="X1436" s="47" t="s">
        <v>965</v>
      </c>
      <c r="Y1436" s="47" t="s">
        <v>965</v>
      </c>
      <c r="Z1436" s="47" t="s">
        <v>965</v>
      </c>
      <c r="AA1436" s="47" t="s">
        <v>965</v>
      </c>
      <c r="AB1436" s="47" t="s">
        <v>20</v>
      </c>
      <c r="AC1436" s="47" t="s">
        <v>20</v>
      </c>
      <c r="AD1436" s="47" t="s">
        <v>965</v>
      </c>
      <c r="AE1436" s="47" t="s">
        <v>965</v>
      </c>
      <c r="AF1436" s="47" t="s">
        <v>965</v>
      </c>
      <c r="AG1436" s="47" t="s">
        <v>965</v>
      </c>
      <c r="AH1436" s="47" t="s">
        <v>965</v>
      </c>
      <c r="AI1436" s="47" t="s">
        <v>20</v>
      </c>
      <c r="AJ1436" s="47" t="s">
        <v>20</v>
      </c>
      <c r="AK1436" s="47" t="s">
        <v>975</v>
      </c>
      <c r="AL1436" s="47" t="s">
        <v>975</v>
      </c>
      <c r="AM1436" s="47" t="s">
        <v>975</v>
      </c>
      <c r="AN1436" s="47" t="s">
        <v>975</v>
      </c>
      <c r="AO1436" s="47" t="s">
        <v>975</v>
      </c>
      <c r="AP1436" s="47" t="s">
        <v>20</v>
      </c>
      <c r="AQ1436" s="47" t="s">
        <v>20</v>
      </c>
      <c r="AR1436" s="47" t="s">
        <v>20</v>
      </c>
      <c r="AS1436" s="47" t="s">
        <v>975</v>
      </c>
      <c r="AT1436" s="47" t="s">
        <v>975</v>
      </c>
      <c r="AU1436" s="47" t="s">
        <v>975</v>
      </c>
      <c r="AV1436" s="47" t="s">
        <v>975</v>
      </c>
      <c r="AW1436" s="47" t="s">
        <v>20</v>
      </c>
      <c r="AX1436" s="47" t="s">
        <v>20</v>
      </c>
      <c r="AY1436" s="42">
        <f>COUNTIFS($T1436:$AX1436,"P")</f>
        <v>11</v>
      </c>
      <c r="AZ1436" s="42">
        <f>COUNTIFS($T1436:$AX1436,"HD")/2</f>
        <v>0</v>
      </c>
      <c r="BA1436" s="42">
        <f>COUNTIFS($T1436:$AX1436,"DO")</f>
        <v>11</v>
      </c>
      <c r="BB1436" s="1">
        <f>COUNTIFS($T1436:$AX1436,"UPL")</f>
        <v>0</v>
      </c>
      <c r="BC1436" s="42">
        <f>COUNTIFS($T1436:$AX1436,"LWP")</f>
        <v>0</v>
      </c>
      <c r="BD1436" s="42">
        <f>SUM(COUNTIFS($T1436:$AX1436,{"PAT","MAT"}))</f>
        <v>0</v>
      </c>
      <c r="BE1436" s="42">
        <f>COUNTIFS($T1436:$AX1436,"HO")</f>
        <v>0</v>
      </c>
      <c r="BF1436" s="42">
        <f>COUNTIFS($T1436:$AX1436,"NA")</f>
        <v>0</v>
      </c>
      <c r="BG1436" s="42">
        <f>COUNTIFS($T1436:$AX1436,"PL")</f>
        <v>0</v>
      </c>
      <c r="BH1436" s="42">
        <f>COUNTIFS($T1436:$AX1436,"CL")</f>
        <v>0</v>
      </c>
      <c r="BI1436" s="42">
        <f>COUNTIFS($T1436:$AX1436,"BL")</f>
        <v>0</v>
      </c>
      <c r="BJ1436" s="42">
        <f>COUNTIFS($T1436:$AX1436,"CO")</f>
        <v>0</v>
      </c>
      <c r="BK1436" s="42">
        <f t="shared" si="135"/>
        <v>0</v>
      </c>
      <c r="BL1436" s="42">
        <f t="shared" si="136"/>
        <v>0</v>
      </c>
      <c r="BM1436" s="42">
        <f t="shared" si="137"/>
        <v>0</v>
      </c>
      <c r="BN1436" s="42">
        <f>SUM(AY1436:BJ1436)+SUM(COUNTIFS(Q1436:AX1436,{"TERM","RESIGNED"}))</f>
        <v>31</v>
      </c>
      <c r="BO1436" s="1" t="s">
        <v>45</v>
      </c>
      <c r="BP1436" s="42" t="s">
        <v>1019</v>
      </c>
      <c r="BQ1436" s="34"/>
    </row>
    <row r="1437" spans="1:69" x14ac:dyDescent="0.25">
      <c r="A1437" s="32">
        <f t="shared" si="141"/>
        <v>1435</v>
      </c>
      <c r="B1437" s="1" t="s">
        <v>36</v>
      </c>
      <c r="C1437" s="1">
        <v>18535</v>
      </c>
      <c r="D1437" s="27">
        <v>18535</v>
      </c>
      <c r="E1437" s="1" t="s">
        <v>946</v>
      </c>
      <c r="F1437" s="34" t="s">
        <v>720</v>
      </c>
      <c r="G1437" s="34" t="s">
        <v>123</v>
      </c>
      <c r="H1437" s="30">
        <v>44827</v>
      </c>
      <c r="I1437" s="30" t="s">
        <v>39</v>
      </c>
      <c r="J1437" s="30">
        <v>45266</v>
      </c>
      <c r="K1437" s="42">
        <f t="shared" ca="1" si="139"/>
        <v>439</v>
      </c>
      <c r="L1437" s="44" t="str">
        <f t="shared" si="140"/>
        <v>Billable</v>
      </c>
      <c r="M1437" s="34" t="s">
        <v>124</v>
      </c>
      <c r="N1437" s="1" t="s">
        <v>41</v>
      </c>
      <c r="O1437" s="1" t="s">
        <v>971</v>
      </c>
      <c r="P1437" s="1" t="s">
        <v>998</v>
      </c>
      <c r="Q1437" s="1" t="s">
        <v>1213</v>
      </c>
      <c r="R1437" s="1" t="s">
        <v>43</v>
      </c>
      <c r="S1437" s="33" t="s">
        <v>196</v>
      </c>
      <c r="T1437" s="47" t="s">
        <v>21</v>
      </c>
      <c r="U1437" s="47" t="s">
        <v>20</v>
      </c>
      <c r="V1437" s="47" t="s">
        <v>20</v>
      </c>
      <c r="W1437" s="47" t="s">
        <v>21</v>
      </c>
      <c r="X1437" s="47" t="s">
        <v>21</v>
      </c>
      <c r="Y1437" s="47" t="s">
        <v>971</v>
      </c>
      <c r="Z1437" s="47" t="s">
        <v>971</v>
      </c>
      <c r="AA1437" s="47" t="s">
        <v>971</v>
      </c>
      <c r="AB1437" s="47" t="s">
        <v>20</v>
      </c>
      <c r="AC1437" s="47" t="s">
        <v>20</v>
      </c>
      <c r="AD1437" s="47" t="s">
        <v>971</v>
      </c>
      <c r="AE1437" s="47" t="s">
        <v>971</v>
      </c>
      <c r="AF1437" s="47" t="s">
        <v>971</v>
      </c>
      <c r="AG1437" s="47" t="s">
        <v>971</v>
      </c>
      <c r="AH1437" s="47" t="s">
        <v>971</v>
      </c>
      <c r="AI1437" s="47" t="s">
        <v>20</v>
      </c>
      <c r="AJ1437" s="47" t="s">
        <v>20</v>
      </c>
      <c r="AK1437" s="47" t="s">
        <v>971</v>
      </c>
      <c r="AL1437" s="47" t="s">
        <v>971</v>
      </c>
      <c r="AM1437" s="47" t="s">
        <v>971</v>
      </c>
      <c r="AN1437" s="47" t="s">
        <v>971</v>
      </c>
      <c r="AO1437" s="47" t="s">
        <v>971</v>
      </c>
      <c r="AP1437" s="47" t="s">
        <v>20</v>
      </c>
      <c r="AQ1437" s="47" t="s">
        <v>20</v>
      </c>
      <c r="AR1437" s="47" t="s">
        <v>20</v>
      </c>
      <c r="AS1437" s="47" t="s">
        <v>971</v>
      </c>
      <c r="AT1437" s="47" t="s">
        <v>971</v>
      </c>
      <c r="AU1437" s="47" t="s">
        <v>971</v>
      </c>
      <c r="AV1437" s="47" t="s">
        <v>971</v>
      </c>
      <c r="AW1437" s="47" t="s">
        <v>20</v>
      </c>
      <c r="AX1437" s="47" t="s">
        <v>20</v>
      </c>
      <c r="AY1437" s="42">
        <f>COUNTIFS($T1437:$AX1437,"P")</f>
        <v>0</v>
      </c>
      <c r="AZ1437" s="42">
        <f>COUNTIFS($T1437:$AX1437,"HD")/2</f>
        <v>0</v>
      </c>
      <c r="BA1437" s="42">
        <f>COUNTIFS($T1437:$AX1437,"DO")</f>
        <v>11</v>
      </c>
      <c r="BB1437" s="1">
        <f>COUNTIFS($T1437:$AX1437,"UPL")</f>
        <v>3</v>
      </c>
      <c r="BC1437" s="42">
        <f>COUNTIFS($T1437:$AX1437,"LWP")</f>
        <v>0</v>
      </c>
      <c r="BD1437" s="42">
        <f>SUM(COUNTIFS($T1437:$AX1437,{"PAT","MAT"}))</f>
        <v>0</v>
      </c>
      <c r="BE1437" s="42">
        <f>COUNTIFS($T1437:$AX1437,"HO")</f>
        <v>0</v>
      </c>
      <c r="BF1437" s="42">
        <f>COUNTIFS($T1437:$AX1437,"NA")</f>
        <v>0</v>
      </c>
      <c r="BG1437" s="42">
        <f>COUNTIFS($T1437:$AX1437,"PL")</f>
        <v>0</v>
      </c>
      <c r="BH1437" s="42">
        <f>COUNTIFS($T1437:$AX1437,"CL")</f>
        <v>0</v>
      </c>
      <c r="BI1437" s="42">
        <f>COUNTIFS($T1437:$AX1437,"BL")</f>
        <v>0</v>
      </c>
      <c r="BJ1437" s="42">
        <f>COUNTIFS($T1437:$AX1437,"CO")</f>
        <v>0</v>
      </c>
      <c r="BK1437" s="42">
        <f t="shared" si="135"/>
        <v>0</v>
      </c>
      <c r="BL1437" s="42">
        <f t="shared" si="136"/>
        <v>0</v>
      </c>
      <c r="BM1437" s="42">
        <f t="shared" si="137"/>
        <v>0</v>
      </c>
      <c r="BN1437" s="42">
        <f>SUM(AY1437:BJ1437)+SUM(COUNTIFS(Q1437:AX1437,{"TERM","RESIGNED"}))</f>
        <v>31</v>
      </c>
      <c r="BO1437" s="1" t="s">
        <v>45</v>
      </c>
      <c r="BP1437" s="42"/>
      <c r="BQ1437" s="34" t="s">
        <v>1604</v>
      </c>
    </row>
    <row r="1438" spans="1:69" x14ac:dyDescent="0.25">
      <c r="A1438" s="32">
        <f t="shared" si="141"/>
        <v>1436</v>
      </c>
      <c r="B1438" s="1" t="s">
        <v>36</v>
      </c>
      <c r="C1438" s="1">
        <v>18782</v>
      </c>
      <c r="D1438" s="27">
        <v>18782</v>
      </c>
      <c r="E1438" s="1" t="s">
        <v>946</v>
      </c>
      <c r="F1438" s="34" t="s">
        <v>761</v>
      </c>
      <c r="G1438" s="34" t="s">
        <v>123</v>
      </c>
      <c r="H1438" s="30">
        <v>44853</v>
      </c>
      <c r="I1438" s="30" t="s">
        <v>39</v>
      </c>
      <c r="J1438" s="30">
        <v>45282</v>
      </c>
      <c r="K1438" s="42">
        <f t="shared" ca="1" si="139"/>
        <v>429</v>
      </c>
      <c r="L1438" s="44" t="str">
        <f t="shared" si="140"/>
        <v>Billable</v>
      </c>
      <c r="M1438" s="34" t="s">
        <v>124</v>
      </c>
      <c r="N1438" s="1" t="s">
        <v>41</v>
      </c>
      <c r="O1438" s="1" t="s">
        <v>971</v>
      </c>
      <c r="P1438" s="1" t="s">
        <v>975</v>
      </c>
      <c r="Q1438" s="1" t="s">
        <v>1596</v>
      </c>
      <c r="R1438" s="1" t="s">
        <v>43</v>
      </c>
      <c r="S1438" s="33" t="s">
        <v>362</v>
      </c>
      <c r="T1438" s="47" t="s">
        <v>965</v>
      </c>
      <c r="U1438" s="47" t="s">
        <v>20</v>
      </c>
      <c r="V1438" s="47" t="s">
        <v>20</v>
      </c>
      <c r="W1438" s="47" t="s">
        <v>965</v>
      </c>
      <c r="X1438" s="47" t="s">
        <v>965</v>
      </c>
      <c r="Y1438" s="47" t="s">
        <v>965</v>
      </c>
      <c r="Z1438" s="47" t="s">
        <v>965</v>
      </c>
      <c r="AA1438" s="47" t="s">
        <v>965</v>
      </c>
      <c r="AB1438" s="47" t="s">
        <v>20</v>
      </c>
      <c r="AC1438" s="47" t="s">
        <v>20</v>
      </c>
      <c r="AD1438" s="47" t="s">
        <v>965</v>
      </c>
      <c r="AE1438" s="47" t="s">
        <v>965</v>
      </c>
      <c r="AF1438" s="47" t="s">
        <v>965</v>
      </c>
      <c r="AG1438" s="47" t="s">
        <v>965</v>
      </c>
      <c r="AH1438" s="47" t="s">
        <v>965</v>
      </c>
      <c r="AI1438" s="47" t="s">
        <v>20</v>
      </c>
      <c r="AJ1438" s="47" t="s">
        <v>20</v>
      </c>
      <c r="AK1438" s="47" t="s">
        <v>965</v>
      </c>
      <c r="AL1438" s="47" t="s">
        <v>965</v>
      </c>
      <c r="AM1438" s="47" t="s">
        <v>965</v>
      </c>
      <c r="AN1438" s="47" t="s">
        <v>965</v>
      </c>
      <c r="AO1438" s="47" t="s">
        <v>975</v>
      </c>
      <c r="AP1438" s="47" t="s">
        <v>20</v>
      </c>
      <c r="AQ1438" s="47" t="s">
        <v>20</v>
      </c>
      <c r="AR1438" s="47" t="s">
        <v>20</v>
      </c>
      <c r="AS1438" s="47" t="s">
        <v>975</v>
      </c>
      <c r="AT1438" s="47" t="s">
        <v>975</v>
      </c>
      <c r="AU1438" s="47" t="s">
        <v>975</v>
      </c>
      <c r="AV1438" s="47" t="s">
        <v>975</v>
      </c>
      <c r="AW1438" s="47" t="s">
        <v>20</v>
      </c>
      <c r="AX1438" s="47" t="s">
        <v>20</v>
      </c>
      <c r="AY1438" s="42">
        <f>COUNTIFS($T1438:$AX1438,"P")</f>
        <v>15</v>
      </c>
      <c r="AZ1438" s="42">
        <f>COUNTIFS($T1438:$AX1438,"HD")/2</f>
        <v>0</v>
      </c>
      <c r="BA1438" s="42">
        <f>COUNTIFS($T1438:$AX1438,"DO")</f>
        <v>11</v>
      </c>
      <c r="BB1438" s="1">
        <f>COUNTIFS($T1438:$AX1438,"UPL")</f>
        <v>0</v>
      </c>
      <c r="BC1438" s="42">
        <f>COUNTIFS($T1438:$AX1438,"LWP")</f>
        <v>0</v>
      </c>
      <c r="BD1438" s="42">
        <f>SUM(COUNTIFS($T1438:$AX1438,{"PAT","MAT"}))</f>
        <v>0</v>
      </c>
      <c r="BE1438" s="42">
        <f>COUNTIFS($T1438:$AX1438,"HO")</f>
        <v>0</v>
      </c>
      <c r="BF1438" s="42">
        <f>COUNTIFS($T1438:$AX1438,"NA")</f>
        <v>0</v>
      </c>
      <c r="BG1438" s="42">
        <f>COUNTIFS($T1438:$AX1438,"PL")</f>
        <v>0</v>
      </c>
      <c r="BH1438" s="42">
        <f>COUNTIFS($T1438:$AX1438,"CL")</f>
        <v>0</v>
      </c>
      <c r="BI1438" s="42">
        <f>COUNTIFS($T1438:$AX1438,"BL")</f>
        <v>0</v>
      </c>
      <c r="BJ1438" s="42">
        <f>COUNTIFS($T1438:$AX1438,"CO")</f>
        <v>0</v>
      </c>
      <c r="BK1438" s="42">
        <f t="shared" si="135"/>
        <v>0</v>
      </c>
      <c r="BL1438" s="42">
        <f t="shared" si="136"/>
        <v>0</v>
      </c>
      <c r="BM1438" s="42">
        <f t="shared" si="137"/>
        <v>1</v>
      </c>
      <c r="BN1438" s="42">
        <f>SUM(AY1438:BJ1438)+SUM(COUNTIFS(Q1438:AX1438,{"TERM","RESIGNED"}))</f>
        <v>31</v>
      </c>
      <c r="BO1438" s="1" t="s">
        <v>45</v>
      </c>
      <c r="BP1438" s="42" t="s">
        <v>1018</v>
      </c>
      <c r="BQ1438" s="34"/>
    </row>
    <row r="1439" spans="1:69" x14ac:dyDescent="0.25">
      <c r="A1439" s="32">
        <f t="shared" si="141"/>
        <v>1437</v>
      </c>
      <c r="B1439" s="1" t="s">
        <v>172</v>
      </c>
      <c r="C1439" s="1">
        <v>600492</v>
      </c>
      <c r="D1439" s="1">
        <v>600492</v>
      </c>
      <c r="E1439" s="1" t="s">
        <v>946</v>
      </c>
      <c r="F1439" s="34" t="s">
        <v>1467</v>
      </c>
      <c r="G1439" s="34" t="s">
        <v>186</v>
      </c>
      <c r="H1439" s="30">
        <v>45237</v>
      </c>
      <c r="I1439" s="30" t="s">
        <v>39</v>
      </c>
      <c r="J1439" s="30">
        <v>45282</v>
      </c>
      <c r="K1439" s="42">
        <f t="shared" ca="1" si="139"/>
        <v>45</v>
      </c>
      <c r="L1439" s="44" t="str">
        <f t="shared" si="140"/>
        <v>Billable</v>
      </c>
      <c r="M1439" s="34" t="s">
        <v>827</v>
      </c>
      <c r="N1439" s="1" t="s">
        <v>270</v>
      </c>
      <c r="O1439" s="1" t="s">
        <v>971</v>
      </c>
      <c r="P1439" s="1" t="s">
        <v>998</v>
      </c>
      <c r="Q1439" s="1" t="s">
        <v>1213</v>
      </c>
      <c r="R1439" s="1" t="s">
        <v>43</v>
      </c>
      <c r="S1439" s="33" t="s">
        <v>488</v>
      </c>
      <c r="T1439" s="47" t="s">
        <v>965</v>
      </c>
      <c r="U1439" s="47" t="s">
        <v>20</v>
      </c>
      <c r="V1439" s="47" t="s">
        <v>20</v>
      </c>
      <c r="W1439" s="47" t="s">
        <v>965</v>
      </c>
      <c r="X1439" s="47" t="s">
        <v>965</v>
      </c>
      <c r="Y1439" s="47" t="s">
        <v>965</v>
      </c>
      <c r="Z1439" s="47" t="s">
        <v>965</v>
      </c>
      <c r="AA1439" s="47" t="s">
        <v>965</v>
      </c>
      <c r="AB1439" s="47" t="s">
        <v>20</v>
      </c>
      <c r="AC1439" s="47" t="s">
        <v>20</v>
      </c>
      <c r="AD1439" s="47" t="s">
        <v>965</v>
      </c>
      <c r="AE1439" s="47" t="s">
        <v>965</v>
      </c>
      <c r="AF1439" s="47" t="s">
        <v>965</v>
      </c>
      <c r="AG1439" s="47" t="s">
        <v>22</v>
      </c>
      <c r="AH1439" s="47" t="s">
        <v>22</v>
      </c>
      <c r="AI1439" s="47" t="s">
        <v>20</v>
      </c>
      <c r="AJ1439" s="47" t="s">
        <v>20</v>
      </c>
      <c r="AK1439" s="47" t="s">
        <v>966</v>
      </c>
      <c r="AL1439" s="47" t="s">
        <v>21</v>
      </c>
      <c r="AM1439" s="47" t="s">
        <v>22</v>
      </c>
      <c r="AN1439" s="47" t="s">
        <v>21</v>
      </c>
      <c r="AO1439" s="47" t="s">
        <v>971</v>
      </c>
      <c r="AP1439" s="47" t="s">
        <v>20</v>
      </c>
      <c r="AQ1439" s="47" t="s">
        <v>20</v>
      </c>
      <c r="AR1439" s="47" t="s">
        <v>20</v>
      </c>
      <c r="AS1439" s="47" t="s">
        <v>971</v>
      </c>
      <c r="AT1439" s="47" t="s">
        <v>971</v>
      </c>
      <c r="AU1439" s="47" t="s">
        <v>971</v>
      </c>
      <c r="AV1439" s="47" t="s">
        <v>971</v>
      </c>
      <c r="AW1439" s="47" t="s">
        <v>20</v>
      </c>
      <c r="AX1439" s="47" t="s">
        <v>20</v>
      </c>
      <c r="AY1439" s="42">
        <f>COUNTIFS($T1439:$AX1439,"P")</f>
        <v>9</v>
      </c>
      <c r="AZ1439" s="42">
        <f>COUNTIFS($T1439:$AX1439,"HD")/2</f>
        <v>0.5</v>
      </c>
      <c r="BA1439" s="42">
        <f>COUNTIFS($T1439:$AX1439,"DO")</f>
        <v>11</v>
      </c>
      <c r="BB1439" s="1">
        <f>COUNTIFS($T1439:$AX1439,"UPL")</f>
        <v>2</v>
      </c>
      <c r="BC1439" s="42">
        <f>COUNTIFS($T1439:$AX1439,"LWP")</f>
        <v>3</v>
      </c>
      <c r="BD1439" s="42">
        <f>SUM(COUNTIFS($T1439:$AX1439,{"PAT","MAT"}))</f>
        <v>0</v>
      </c>
      <c r="BE1439" s="42">
        <f>COUNTIFS($T1439:$AX1439,"HO")</f>
        <v>0</v>
      </c>
      <c r="BF1439" s="42">
        <f>COUNTIFS($T1439:$AX1439,"NA")</f>
        <v>0</v>
      </c>
      <c r="BG1439" s="42">
        <f>COUNTIFS($T1439:$AX1439,"PL")</f>
        <v>0</v>
      </c>
      <c r="BH1439" s="42">
        <f>COUNTIFS($T1439:$AX1439,"CL")</f>
        <v>0</v>
      </c>
      <c r="BI1439" s="42">
        <f>COUNTIFS($T1439:$AX1439,"BL")</f>
        <v>0</v>
      </c>
      <c r="BJ1439" s="42">
        <f>COUNTIFS($T1439:$AX1439,"CO")</f>
        <v>0</v>
      </c>
      <c r="BK1439" s="42">
        <f t="shared" si="135"/>
        <v>0</v>
      </c>
      <c r="BL1439" s="42">
        <f t="shared" si="136"/>
        <v>0</v>
      </c>
      <c r="BM1439" s="42">
        <f t="shared" si="137"/>
        <v>0</v>
      </c>
      <c r="BN1439" s="42">
        <f>SUM(AY1439:BJ1439)+SUM(COUNTIFS(Q1439:AX1439,{"TERM","RESIGNED"}))</f>
        <v>30.5</v>
      </c>
      <c r="BO1439" s="1" t="s">
        <v>45</v>
      </c>
      <c r="BP1439" s="42" t="s">
        <v>1018</v>
      </c>
      <c r="BQ1439" s="34"/>
    </row>
    <row r="1440" spans="1:69" x14ac:dyDescent="0.25">
      <c r="A1440" s="32">
        <f t="shared" si="141"/>
        <v>1438</v>
      </c>
      <c r="B1440" s="1" t="s">
        <v>172</v>
      </c>
      <c r="C1440" s="1">
        <v>106259</v>
      </c>
      <c r="D1440" s="1">
        <v>106259</v>
      </c>
      <c r="E1440" s="1" t="s">
        <v>946</v>
      </c>
      <c r="F1440" s="34" t="s">
        <v>1691</v>
      </c>
      <c r="G1440" s="34" t="s">
        <v>186</v>
      </c>
      <c r="H1440" s="30">
        <v>45278</v>
      </c>
      <c r="I1440" s="30" t="s">
        <v>39</v>
      </c>
      <c r="J1440" s="30">
        <v>45289</v>
      </c>
      <c r="K1440" s="42">
        <f t="shared" ca="1" si="139"/>
        <v>11</v>
      </c>
      <c r="L1440" s="44" t="str">
        <f t="shared" si="140"/>
        <v>Billable</v>
      </c>
      <c r="M1440" s="34" t="s">
        <v>1007</v>
      </c>
      <c r="N1440" s="1" t="s">
        <v>41</v>
      </c>
      <c r="O1440" s="1" t="s">
        <v>971</v>
      </c>
      <c r="P1440" s="1" t="s">
        <v>998</v>
      </c>
      <c r="Q1440" s="1" t="s">
        <v>1213</v>
      </c>
      <c r="R1440" s="1" t="s">
        <v>43</v>
      </c>
      <c r="S1440" s="33" t="s">
        <v>223</v>
      </c>
      <c r="T1440" s="47" t="s">
        <v>25</v>
      </c>
      <c r="U1440" s="47" t="s">
        <v>25</v>
      </c>
      <c r="V1440" s="47" t="s">
        <v>25</v>
      </c>
      <c r="W1440" s="47" t="s">
        <v>25</v>
      </c>
      <c r="X1440" s="47" t="s">
        <v>25</v>
      </c>
      <c r="Y1440" s="47" t="s">
        <v>25</v>
      </c>
      <c r="Z1440" s="47" t="s">
        <v>25</v>
      </c>
      <c r="AA1440" s="47" t="s">
        <v>25</v>
      </c>
      <c r="AB1440" s="47" t="s">
        <v>25</v>
      </c>
      <c r="AC1440" s="47" t="s">
        <v>25</v>
      </c>
      <c r="AD1440" s="47" t="s">
        <v>25</v>
      </c>
      <c r="AE1440" s="47" t="s">
        <v>25</v>
      </c>
      <c r="AF1440" s="47" t="s">
        <v>25</v>
      </c>
      <c r="AG1440" s="47" t="s">
        <v>25</v>
      </c>
      <c r="AH1440" s="47" t="s">
        <v>25</v>
      </c>
      <c r="AI1440" s="47" t="s">
        <v>25</v>
      </c>
      <c r="AJ1440" s="47" t="s">
        <v>25</v>
      </c>
      <c r="AK1440" s="47" t="s">
        <v>965</v>
      </c>
      <c r="AL1440" s="47" t="s">
        <v>965</v>
      </c>
      <c r="AM1440" s="47" t="s">
        <v>965</v>
      </c>
      <c r="AN1440" s="47" t="s">
        <v>965</v>
      </c>
      <c r="AO1440" s="47" t="s">
        <v>965</v>
      </c>
      <c r="AP1440" s="47" t="s">
        <v>20</v>
      </c>
      <c r="AQ1440" s="47" t="s">
        <v>20</v>
      </c>
      <c r="AR1440" s="47" t="s">
        <v>20</v>
      </c>
      <c r="AS1440" s="47" t="s">
        <v>21</v>
      </c>
      <c r="AT1440" s="47" t="s">
        <v>21</v>
      </c>
      <c r="AU1440" s="47" t="s">
        <v>21</v>
      </c>
      <c r="AV1440" s="47" t="s">
        <v>971</v>
      </c>
      <c r="AW1440" s="47" t="s">
        <v>20</v>
      </c>
      <c r="AX1440" s="47" t="s">
        <v>20</v>
      </c>
      <c r="AY1440" s="42">
        <f>COUNTIFS($T1440:$AX1440,"P")</f>
        <v>5</v>
      </c>
      <c r="AZ1440" s="42">
        <f>COUNTIFS($T1440:$AX1440,"HD")/2</f>
        <v>0</v>
      </c>
      <c r="BA1440" s="42">
        <f>COUNTIFS($T1440:$AX1440,"DO")</f>
        <v>5</v>
      </c>
      <c r="BB1440" s="1">
        <f>COUNTIFS($T1440:$AX1440,"UPL")</f>
        <v>3</v>
      </c>
      <c r="BC1440" s="42">
        <f>COUNTIFS($T1440:$AX1440,"LWP")</f>
        <v>0</v>
      </c>
      <c r="BD1440" s="42">
        <f>SUM(COUNTIFS($T1440:$AX1440,{"PAT","MAT"}))</f>
        <v>0</v>
      </c>
      <c r="BE1440" s="42">
        <f>COUNTIFS($T1440:$AX1440,"HO")</f>
        <v>0</v>
      </c>
      <c r="BF1440" s="42">
        <f>COUNTIFS($T1440:$AX1440,"NA")</f>
        <v>17</v>
      </c>
      <c r="BG1440" s="42">
        <f>COUNTIFS($T1440:$AX1440,"PL")</f>
        <v>0</v>
      </c>
      <c r="BH1440" s="42">
        <f>COUNTIFS($T1440:$AX1440,"CL")</f>
        <v>0</v>
      </c>
      <c r="BI1440" s="42">
        <f>COUNTIFS($T1440:$AX1440,"BL")</f>
        <v>0</v>
      </c>
      <c r="BJ1440" s="42">
        <f>COUNTIFS($T1440:$AX1440,"CO")</f>
        <v>0</v>
      </c>
      <c r="BK1440" s="42">
        <f t="shared" si="135"/>
        <v>0</v>
      </c>
      <c r="BL1440" s="42">
        <f t="shared" si="136"/>
        <v>0</v>
      </c>
      <c r="BM1440" s="42">
        <f t="shared" si="137"/>
        <v>0</v>
      </c>
      <c r="BN1440" s="42">
        <f>SUM(AY1440:BJ1440)+SUM(COUNTIFS(Q1440:AX1440,{"TERM","RESIGNED"}))</f>
        <v>31</v>
      </c>
      <c r="BO1440" s="1" t="s">
        <v>45</v>
      </c>
      <c r="BP1440" s="42" t="s">
        <v>1020</v>
      </c>
      <c r="BQ1440" s="34"/>
    </row>
    <row r="1441" spans="1:69" x14ac:dyDescent="0.25">
      <c r="A1441" s="32">
        <f t="shared" si="141"/>
        <v>1439</v>
      </c>
      <c r="B1441" s="1" t="s">
        <v>172</v>
      </c>
      <c r="C1441" s="1">
        <v>103201</v>
      </c>
      <c r="D1441" s="27">
        <v>103201</v>
      </c>
      <c r="E1441" s="1" t="s">
        <v>945</v>
      </c>
      <c r="F1441" s="34" t="s">
        <v>601</v>
      </c>
      <c r="G1441" s="34" t="s">
        <v>123</v>
      </c>
      <c r="H1441" s="30">
        <v>44725</v>
      </c>
      <c r="I1441" s="30" t="s">
        <v>39</v>
      </c>
      <c r="J1441" s="30">
        <v>45279</v>
      </c>
      <c r="K1441" s="42">
        <f t="shared" ca="1" si="139"/>
        <v>554</v>
      </c>
      <c r="L1441" s="44" t="str">
        <f t="shared" si="140"/>
        <v>Billable</v>
      </c>
      <c r="M1441" s="34" t="s">
        <v>124</v>
      </c>
      <c r="N1441" s="1" t="s">
        <v>41</v>
      </c>
      <c r="O1441" s="1" t="s">
        <v>971</v>
      </c>
      <c r="P1441" s="1" t="s">
        <v>975</v>
      </c>
      <c r="Q1441" s="1" t="s">
        <v>1596</v>
      </c>
      <c r="R1441" s="1" t="s">
        <v>43</v>
      </c>
      <c r="S1441" s="33" t="s">
        <v>323</v>
      </c>
      <c r="T1441" s="47" t="s">
        <v>965</v>
      </c>
      <c r="U1441" s="47" t="s">
        <v>20</v>
      </c>
      <c r="V1441" s="47" t="s">
        <v>20</v>
      </c>
      <c r="W1441" s="47" t="s">
        <v>965</v>
      </c>
      <c r="X1441" s="47" t="s">
        <v>965</v>
      </c>
      <c r="Y1441" s="47" t="s">
        <v>965</v>
      </c>
      <c r="Z1441" s="47" t="s">
        <v>965</v>
      </c>
      <c r="AA1441" s="47" t="s">
        <v>965</v>
      </c>
      <c r="AB1441" s="47" t="s">
        <v>20</v>
      </c>
      <c r="AC1441" s="47" t="s">
        <v>20</v>
      </c>
      <c r="AD1441" s="47" t="s">
        <v>965</v>
      </c>
      <c r="AE1441" s="47" t="s">
        <v>965</v>
      </c>
      <c r="AF1441" s="47" t="s">
        <v>965</v>
      </c>
      <c r="AG1441" s="47" t="s">
        <v>965</v>
      </c>
      <c r="AH1441" s="47" t="s">
        <v>965</v>
      </c>
      <c r="AI1441" s="47" t="s">
        <v>20</v>
      </c>
      <c r="AJ1441" s="47" t="s">
        <v>20</v>
      </c>
      <c r="AK1441" s="47" t="s">
        <v>965</v>
      </c>
      <c r="AL1441" s="47" t="s">
        <v>975</v>
      </c>
      <c r="AM1441" s="47" t="s">
        <v>975</v>
      </c>
      <c r="AN1441" s="47" t="s">
        <v>975</v>
      </c>
      <c r="AO1441" s="47" t="s">
        <v>975</v>
      </c>
      <c r="AP1441" s="47" t="s">
        <v>20</v>
      </c>
      <c r="AQ1441" s="47" t="s">
        <v>20</v>
      </c>
      <c r="AR1441" s="47" t="s">
        <v>20</v>
      </c>
      <c r="AS1441" s="47" t="s">
        <v>975</v>
      </c>
      <c r="AT1441" s="47" t="s">
        <v>975</v>
      </c>
      <c r="AU1441" s="47" t="s">
        <v>975</v>
      </c>
      <c r="AV1441" s="47" t="s">
        <v>975</v>
      </c>
      <c r="AW1441" s="47" t="s">
        <v>20</v>
      </c>
      <c r="AX1441" s="47" t="s">
        <v>20</v>
      </c>
      <c r="AY1441" s="42">
        <f>COUNTIFS($T1441:$AX1441,"P")</f>
        <v>12</v>
      </c>
      <c r="AZ1441" s="42">
        <f>COUNTIFS($T1441:$AX1441,"HD")/2</f>
        <v>0</v>
      </c>
      <c r="BA1441" s="42">
        <f>COUNTIFS($T1441:$AX1441,"DO")</f>
        <v>11</v>
      </c>
      <c r="BB1441" s="1">
        <f>COUNTIFS($T1441:$AX1441,"UPL")</f>
        <v>0</v>
      </c>
      <c r="BC1441" s="42">
        <f>COUNTIFS($T1441:$AX1441,"LWP")</f>
        <v>0</v>
      </c>
      <c r="BD1441" s="42">
        <f>SUM(COUNTIFS($T1441:$AX1441,{"PAT","MAT"}))</f>
        <v>0</v>
      </c>
      <c r="BE1441" s="42">
        <f>COUNTIFS($T1441:$AX1441,"HO")</f>
        <v>0</v>
      </c>
      <c r="BF1441" s="42">
        <f>COUNTIFS($T1441:$AX1441,"NA")</f>
        <v>0</v>
      </c>
      <c r="BG1441" s="42">
        <f>COUNTIFS($T1441:$AX1441,"PL")</f>
        <v>0</v>
      </c>
      <c r="BH1441" s="42">
        <f>COUNTIFS($T1441:$AX1441,"CL")</f>
        <v>0</v>
      </c>
      <c r="BI1441" s="42">
        <f>COUNTIFS($T1441:$AX1441,"BL")</f>
        <v>0</v>
      </c>
      <c r="BJ1441" s="42">
        <f>COUNTIFS($T1441:$AX1441,"CO")</f>
        <v>0</v>
      </c>
      <c r="BK1441" s="42">
        <f t="shared" si="135"/>
        <v>0</v>
      </c>
      <c r="BL1441" s="42">
        <f t="shared" si="136"/>
        <v>0</v>
      </c>
      <c r="BM1441" s="42">
        <f t="shared" si="137"/>
        <v>0</v>
      </c>
      <c r="BN1441" s="42">
        <f>SUM(AY1441:BJ1441)+SUM(COUNTIFS(Q1441:AX1441,{"TERM","RESIGNED"}))</f>
        <v>31</v>
      </c>
      <c r="BO1441" s="1" t="s">
        <v>45</v>
      </c>
      <c r="BP1441" s="42" t="s">
        <v>1021</v>
      </c>
      <c r="BQ1441" s="34"/>
    </row>
    <row r="1442" spans="1:69" x14ac:dyDescent="0.25">
      <c r="A1442" s="32">
        <f t="shared" si="141"/>
        <v>1440</v>
      </c>
      <c r="B1442" s="1" t="s">
        <v>36</v>
      </c>
      <c r="C1442" s="1">
        <v>18567</v>
      </c>
      <c r="D1442" s="27">
        <v>18567</v>
      </c>
      <c r="E1442" s="1" t="s">
        <v>945</v>
      </c>
      <c r="F1442" s="34" t="s">
        <v>729</v>
      </c>
      <c r="G1442" s="34" t="s">
        <v>123</v>
      </c>
      <c r="H1442" s="30">
        <v>44832</v>
      </c>
      <c r="I1442" s="30" t="s">
        <v>39</v>
      </c>
      <c r="J1442" s="30">
        <v>45278</v>
      </c>
      <c r="K1442" s="42">
        <f t="shared" ca="1" si="139"/>
        <v>446</v>
      </c>
      <c r="L1442" s="44" t="str">
        <f t="shared" si="140"/>
        <v>Billable</v>
      </c>
      <c r="M1442" s="34" t="s">
        <v>124</v>
      </c>
      <c r="N1442" s="1" t="s">
        <v>41</v>
      </c>
      <c r="O1442" s="1" t="s">
        <v>971</v>
      </c>
      <c r="P1442" s="1" t="s">
        <v>975</v>
      </c>
      <c r="Q1442" s="1" t="s">
        <v>1596</v>
      </c>
      <c r="R1442" s="1" t="s">
        <v>43</v>
      </c>
      <c r="S1442" s="33" t="s">
        <v>972</v>
      </c>
      <c r="T1442" s="47" t="s">
        <v>965</v>
      </c>
      <c r="U1442" s="47" t="s">
        <v>20</v>
      </c>
      <c r="V1442" s="47" t="s">
        <v>20</v>
      </c>
      <c r="W1442" s="47" t="s">
        <v>967</v>
      </c>
      <c r="X1442" s="47" t="s">
        <v>965</v>
      </c>
      <c r="Y1442" s="47" t="s">
        <v>965</v>
      </c>
      <c r="Z1442" s="47" t="s">
        <v>965</v>
      </c>
      <c r="AA1442" s="47" t="s">
        <v>965</v>
      </c>
      <c r="AB1442" s="47" t="s">
        <v>20</v>
      </c>
      <c r="AC1442" s="47" t="s">
        <v>20</v>
      </c>
      <c r="AD1442" s="47" t="s">
        <v>965</v>
      </c>
      <c r="AE1442" s="47" t="s">
        <v>965</v>
      </c>
      <c r="AF1442" s="47" t="s">
        <v>965</v>
      </c>
      <c r="AG1442" s="47" t="s">
        <v>965</v>
      </c>
      <c r="AH1442" s="47" t="s">
        <v>965</v>
      </c>
      <c r="AI1442" s="47" t="s">
        <v>20</v>
      </c>
      <c r="AJ1442" s="47" t="s">
        <v>20</v>
      </c>
      <c r="AK1442" s="47" t="s">
        <v>975</v>
      </c>
      <c r="AL1442" s="47" t="s">
        <v>975</v>
      </c>
      <c r="AM1442" s="47" t="s">
        <v>975</v>
      </c>
      <c r="AN1442" s="47" t="s">
        <v>975</v>
      </c>
      <c r="AO1442" s="47" t="s">
        <v>975</v>
      </c>
      <c r="AP1442" s="47" t="s">
        <v>20</v>
      </c>
      <c r="AQ1442" s="47" t="s">
        <v>20</v>
      </c>
      <c r="AR1442" s="47" t="s">
        <v>20</v>
      </c>
      <c r="AS1442" s="47" t="s">
        <v>975</v>
      </c>
      <c r="AT1442" s="47" t="s">
        <v>975</v>
      </c>
      <c r="AU1442" s="47" t="s">
        <v>975</v>
      </c>
      <c r="AV1442" s="47" t="s">
        <v>975</v>
      </c>
      <c r="AW1442" s="47" t="s">
        <v>20</v>
      </c>
      <c r="AX1442" s="47" t="s">
        <v>20</v>
      </c>
      <c r="AY1442" s="42">
        <f>COUNTIFS($T1442:$AX1442,"P")</f>
        <v>10</v>
      </c>
      <c r="AZ1442" s="42">
        <f>COUNTIFS($T1442:$AX1442,"HD")/2</f>
        <v>0</v>
      </c>
      <c r="BA1442" s="42">
        <f>COUNTIFS($T1442:$AX1442,"DO")</f>
        <v>11</v>
      </c>
      <c r="BB1442" s="1">
        <f>COUNTIFS($T1442:$AX1442,"UPL")</f>
        <v>0</v>
      </c>
      <c r="BC1442" s="42">
        <f>COUNTIFS($T1442:$AX1442,"LWP")</f>
        <v>0</v>
      </c>
      <c r="BD1442" s="42">
        <f>SUM(COUNTIFS($T1442:$AX1442,{"PAT","MAT"}))</f>
        <v>0</v>
      </c>
      <c r="BE1442" s="42">
        <f>COUNTIFS($T1442:$AX1442,"HO")</f>
        <v>0</v>
      </c>
      <c r="BF1442" s="42">
        <f>COUNTIFS($T1442:$AX1442,"NA")</f>
        <v>0</v>
      </c>
      <c r="BG1442" s="42">
        <f>COUNTIFS($T1442:$AX1442,"PL")</f>
        <v>0</v>
      </c>
      <c r="BH1442" s="42">
        <f>COUNTIFS($T1442:$AX1442,"CL")</f>
        <v>1</v>
      </c>
      <c r="BI1442" s="42">
        <f>COUNTIFS($T1442:$AX1442,"BL")</f>
        <v>0</v>
      </c>
      <c r="BJ1442" s="42">
        <f>COUNTIFS($T1442:$AX1442,"CO")</f>
        <v>0</v>
      </c>
      <c r="BK1442" s="42">
        <f t="shared" si="135"/>
        <v>1</v>
      </c>
      <c r="BL1442" s="42">
        <f t="shared" si="136"/>
        <v>0</v>
      </c>
      <c r="BM1442" s="42">
        <f t="shared" si="137"/>
        <v>0</v>
      </c>
      <c r="BN1442" s="42">
        <f>SUM(AY1442:BJ1442)+SUM(COUNTIFS(Q1442:AX1442,{"TERM","RESIGNED"}))</f>
        <v>31</v>
      </c>
      <c r="BO1442" s="1" t="s">
        <v>45</v>
      </c>
      <c r="BP1442" s="42" t="s">
        <v>1021</v>
      </c>
      <c r="BQ1442" s="34"/>
    </row>
    <row r="1443" spans="1:69" x14ac:dyDescent="0.25">
      <c r="A1443" s="32">
        <f t="shared" si="141"/>
        <v>1441</v>
      </c>
      <c r="B1443" s="1" t="s">
        <v>172</v>
      </c>
      <c r="C1443" s="1">
        <v>106217</v>
      </c>
      <c r="D1443" s="1">
        <v>106217</v>
      </c>
      <c r="E1443" s="1" t="s">
        <v>946</v>
      </c>
      <c r="F1443" s="34" t="s">
        <v>1667</v>
      </c>
      <c r="G1443" s="34" t="s">
        <v>123</v>
      </c>
      <c r="H1443" s="30">
        <v>45273</v>
      </c>
      <c r="I1443" s="30" t="s">
        <v>39</v>
      </c>
      <c r="J1443" s="30">
        <v>45286</v>
      </c>
      <c r="K1443" s="42">
        <f t="shared" ca="1" si="139"/>
        <v>13</v>
      </c>
      <c r="L1443" s="44" t="str">
        <f t="shared" si="140"/>
        <v>Billable</v>
      </c>
      <c r="M1443" s="34" t="s">
        <v>1007</v>
      </c>
      <c r="N1443" s="1" t="s">
        <v>41</v>
      </c>
      <c r="O1443" s="1" t="s">
        <v>971</v>
      </c>
      <c r="P1443" s="1" t="s">
        <v>1594</v>
      </c>
      <c r="Q1443" s="1" t="s">
        <v>1595</v>
      </c>
      <c r="R1443" s="1" t="s">
        <v>43</v>
      </c>
      <c r="S1443" s="33" t="s">
        <v>228</v>
      </c>
      <c r="T1443" s="47" t="s">
        <v>25</v>
      </c>
      <c r="U1443" s="47" t="s">
        <v>25</v>
      </c>
      <c r="V1443" s="47" t="s">
        <v>25</v>
      </c>
      <c r="W1443" s="47" t="s">
        <v>25</v>
      </c>
      <c r="X1443" s="47" t="s">
        <v>25</v>
      </c>
      <c r="Y1443" s="47" t="s">
        <v>25</v>
      </c>
      <c r="Z1443" s="47" t="s">
        <v>25</v>
      </c>
      <c r="AA1443" s="47" t="s">
        <v>25</v>
      </c>
      <c r="AB1443" s="47" t="s">
        <v>25</v>
      </c>
      <c r="AC1443" s="47" t="s">
        <v>25</v>
      </c>
      <c r="AD1443" s="47" t="s">
        <v>25</v>
      </c>
      <c r="AE1443" s="47" t="s">
        <v>25</v>
      </c>
      <c r="AF1443" s="47" t="s">
        <v>965</v>
      </c>
      <c r="AG1443" s="47" t="s">
        <v>965</v>
      </c>
      <c r="AH1443" s="47" t="s">
        <v>965</v>
      </c>
      <c r="AI1443" s="47" t="s">
        <v>20</v>
      </c>
      <c r="AJ1443" s="47" t="s">
        <v>20</v>
      </c>
      <c r="AK1443" s="47" t="s">
        <v>965</v>
      </c>
      <c r="AL1443" s="47" t="s">
        <v>965</v>
      </c>
      <c r="AM1443" s="47" t="s">
        <v>22</v>
      </c>
      <c r="AN1443" s="47" t="s">
        <v>965</v>
      </c>
      <c r="AO1443" s="47" t="s">
        <v>965</v>
      </c>
      <c r="AP1443" s="47" t="s">
        <v>20</v>
      </c>
      <c r="AQ1443" s="47" t="s">
        <v>20</v>
      </c>
      <c r="AR1443" s="47" t="s">
        <v>20</v>
      </c>
      <c r="AS1443" s="47" t="s">
        <v>971</v>
      </c>
      <c r="AT1443" s="47" t="s">
        <v>971</v>
      </c>
      <c r="AU1443" s="47" t="s">
        <v>971</v>
      </c>
      <c r="AV1443" s="47" t="s">
        <v>971</v>
      </c>
      <c r="AW1443" s="47" t="s">
        <v>20</v>
      </c>
      <c r="AX1443" s="47" t="s">
        <v>20</v>
      </c>
      <c r="AY1443" s="42">
        <f>COUNTIFS($T1443:$AX1443,"P")</f>
        <v>7</v>
      </c>
      <c r="AZ1443" s="42">
        <f>COUNTIFS($T1443:$AX1443,"HD")/2</f>
        <v>0</v>
      </c>
      <c r="BA1443" s="42">
        <f>COUNTIFS($T1443:$AX1443,"DO")</f>
        <v>7</v>
      </c>
      <c r="BB1443" s="1">
        <f>COUNTIFS($T1443:$AX1443,"UPL")</f>
        <v>0</v>
      </c>
      <c r="BC1443" s="42">
        <f>COUNTIFS($T1443:$AX1443,"LWP")</f>
        <v>1</v>
      </c>
      <c r="BD1443" s="42">
        <f>SUM(COUNTIFS($T1443:$AX1443,{"PAT","MAT"}))</f>
        <v>0</v>
      </c>
      <c r="BE1443" s="42">
        <f>COUNTIFS($T1443:$AX1443,"HO")</f>
        <v>0</v>
      </c>
      <c r="BF1443" s="42">
        <f>COUNTIFS($T1443:$AX1443,"NA")</f>
        <v>12</v>
      </c>
      <c r="BG1443" s="42">
        <f>COUNTIFS($T1443:$AX1443,"PL")</f>
        <v>0</v>
      </c>
      <c r="BH1443" s="42">
        <f>COUNTIFS($T1443:$AX1443,"CL")</f>
        <v>0</v>
      </c>
      <c r="BI1443" s="42">
        <f>COUNTIFS($T1443:$AX1443,"BL")</f>
        <v>0</v>
      </c>
      <c r="BJ1443" s="42">
        <f>COUNTIFS($T1443:$AX1443,"CO")</f>
        <v>0</v>
      </c>
      <c r="BK1443" s="42">
        <f t="shared" si="135"/>
        <v>0</v>
      </c>
      <c r="BL1443" s="42">
        <f t="shared" si="136"/>
        <v>0</v>
      </c>
      <c r="BM1443" s="42">
        <f t="shared" si="137"/>
        <v>0</v>
      </c>
      <c r="BN1443" s="42">
        <f>SUM(AY1443:BJ1443)+SUM(COUNTIFS(Q1443:AX1443,{"TERM","RESIGNED"}))</f>
        <v>31</v>
      </c>
      <c r="BO1443" s="1" t="s">
        <v>45</v>
      </c>
      <c r="BP1443" s="42" t="s">
        <v>1023</v>
      </c>
      <c r="BQ1443" s="34"/>
    </row>
    <row r="1444" spans="1:69" x14ac:dyDescent="0.25">
      <c r="A1444" s="32">
        <f t="shared" si="141"/>
        <v>1442</v>
      </c>
      <c r="B1444" s="1" t="s">
        <v>172</v>
      </c>
      <c r="C1444" s="1">
        <v>106119</v>
      </c>
      <c r="D1444" s="1">
        <v>106119</v>
      </c>
      <c r="E1444" s="1" t="s">
        <v>946</v>
      </c>
      <c r="F1444" s="34" t="s">
        <v>1590</v>
      </c>
      <c r="G1444" s="34" t="s">
        <v>162</v>
      </c>
      <c r="H1444" s="30">
        <v>45261</v>
      </c>
      <c r="I1444" s="30" t="s">
        <v>39</v>
      </c>
      <c r="J1444" s="30">
        <v>45281</v>
      </c>
      <c r="K1444" s="42">
        <f t="shared" ca="1" si="139"/>
        <v>20</v>
      </c>
      <c r="L1444" s="44" t="str">
        <f t="shared" si="140"/>
        <v>Billable</v>
      </c>
      <c r="M1444" s="34" t="s">
        <v>124</v>
      </c>
      <c r="N1444" s="1" t="s">
        <v>41</v>
      </c>
      <c r="O1444" s="1" t="s">
        <v>971</v>
      </c>
      <c r="P1444" s="1" t="s">
        <v>998</v>
      </c>
      <c r="Q1444" s="1" t="s">
        <v>1213</v>
      </c>
      <c r="R1444" s="1" t="s">
        <v>43</v>
      </c>
      <c r="S1444" s="33" t="s">
        <v>142</v>
      </c>
      <c r="T1444" s="47" t="s">
        <v>965</v>
      </c>
      <c r="U1444" s="47" t="s">
        <v>20</v>
      </c>
      <c r="V1444" s="47" t="s">
        <v>20</v>
      </c>
      <c r="W1444" s="47" t="s">
        <v>21</v>
      </c>
      <c r="X1444" s="47" t="s">
        <v>965</v>
      </c>
      <c r="Y1444" s="47" t="s">
        <v>965</v>
      </c>
      <c r="Z1444" s="47" t="s">
        <v>965</v>
      </c>
      <c r="AA1444" s="47" t="s">
        <v>965</v>
      </c>
      <c r="AB1444" s="47" t="s">
        <v>20</v>
      </c>
      <c r="AC1444" s="47" t="s">
        <v>20</v>
      </c>
      <c r="AD1444" s="47" t="s">
        <v>965</v>
      </c>
      <c r="AE1444" s="47" t="s">
        <v>965</v>
      </c>
      <c r="AF1444" s="47" t="s">
        <v>965</v>
      </c>
      <c r="AG1444" s="47" t="s">
        <v>965</v>
      </c>
      <c r="AH1444" s="47" t="s">
        <v>965</v>
      </c>
      <c r="AI1444" s="47" t="s">
        <v>20</v>
      </c>
      <c r="AJ1444" s="47" t="s">
        <v>20</v>
      </c>
      <c r="AK1444" s="47" t="s">
        <v>21</v>
      </c>
      <c r="AL1444" s="47" t="s">
        <v>21</v>
      </c>
      <c r="AM1444" s="47" t="s">
        <v>21</v>
      </c>
      <c r="AN1444" s="47" t="s">
        <v>971</v>
      </c>
      <c r="AO1444" s="47" t="s">
        <v>971</v>
      </c>
      <c r="AP1444" s="47" t="s">
        <v>20</v>
      </c>
      <c r="AQ1444" s="47" t="s">
        <v>20</v>
      </c>
      <c r="AR1444" s="47" t="s">
        <v>20</v>
      </c>
      <c r="AS1444" s="47" t="s">
        <v>971</v>
      </c>
      <c r="AT1444" s="47" t="s">
        <v>971</v>
      </c>
      <c r="AU1444" s="47" t="s">
        <v>971</v>
      </c>
      <c r="AV1444" s="47" t="s">
        <v>971</v>
      </c>
      <c r="AW1444" s="47" t="s">
        <v>20</v>
      </c>
      <c r="AX1444" s="47" t="s">
        <v>20</v>
      </c>
      <c r="AY1444" s="42">
        <f>COUNTIFS($T1444:$AX1444,"P")</f>
        <v>10</v>
      </c>
      <c r="AZ1444" s="42">
        <f>COUNTIFS($T1444:$AX1444,"HD")/2</f>
        <v>0</v>
      </c>
      <c r="BA1444" s="42">
        <f>COUNTIFS($T1444:$AX1444,"DO")</f>
        <v>11</v>
      </c>
      <c r="BB1444" s="1">
        <f>COUNTIFS($T1444:$AX1444,"UPL")</f>
        <v>4</v>
      </c>
      <c r="BC1444" s="42">
        <f>COUNTIFS($T1444:$AX1444,"LWP")</f>
        <v>0</v>
      </c>
      <c r="BD1444" s="42">
        <f>SUM(COUNTIFS($T1444:$AX1444,{"PAT","MAT"}))</f>
        <v>0</v>
      </c>
      <c r="BE1444" s="42">
        <f>COUNTIFS($T1444:$AX1444,"HO")</f>
        <v>0</v>
      </c>
      <c r="BF1444" s="42">
        <f>COUNTIFS($T1444:$AX1444,"NA")</f>
        <v>0</v>
      </c>
      <c r="BG1444" s="42">
        <f>COUNTIFS($T1444:$AX1444,"PL")</f>
        <v>0</v>
      </c>
      <c r="BH1444" s="42">
        <f>COUNTIFS($T1444:$AX1444,"CL")</f>
        <v>0</v>
      </c>
      <c r="BI1444" s="42">
        <f>COUNTIFS($T1444:$AX1444,"BL")</f>
        <v>0</v>
      </c>
      <c r="BJ1444" s="42">
        <f>COUNTIFS($T1444:$AX1444,"CO")</f>
        <v>0</v>
      </c>
      <c r="BK1444" s="42">
        <f t="shared" si="135"/>
        <v>0</v>
      </c>
      <c r="BL1444" s="42">
        <f t="shared" si="136"/>
        <v>0</v>
      </c>
      <c r="BM1444" s="42">
        <f t="shared" si="137"/>
        <v>0</v>
      </c>
      <c r="BN1444" s="42">
        <f>SUM(AY1444:BJ1444)+SUM(COUNTIFS(Q1444:AX1444,{"TERM","RESIGNED"}))</f>
        <v>31</v>
      </c>
      <c r="BO1444" s="1" t="s">
        <v>45</v>
      </c>
      <c r="BP1444" s="42"/>
      <c r="BQ1444" s="34"/>
    </row>
    <row r="1445" spans="1:69" x14ac:dyDescent="0.25">
      <c r="A1445" s="32">
        <f t="shared" si="141"/>
        <v>1443</v>
      </c>
      <c r="B1445" s="1" t="s">
        <v>172</v>
      </c>
      <c r="C1445" s="1">
        <v>103599</v>
      </c>
      <c r="D1445" s="27">
        <v>103599</v>
      </c>
      <c r="E1445" s="1" t="s">
        <v>946</v>
      </c>
      <c r="F1445" s="34" t="s">
        <v>641</v>
      </c>
      <c r="G1445" s="34" t="s">
        <v>123</v>
      </c>
      <c r="H1445" s="30">
        <v>44754</v>
      </c>
      <c r="I1445" s="30" t="s">
        <v>39</v>
      </c>
      <c r="J1445" s="30">
        <v>45282</v>
      </c>
      <c r="K1445" s="42">
        <f t="shared" ca="1" si="139"/>
        <v>528</v>
      </c>
      <c r="L1445" s="44" t="str">
        <f t="shared" si="140"/>
        <v>Billable</v>
      </c>
      <c r="M1445" s="34" t="s">
        <v>124</v>
      </c>
      <c r="N1445" s="1" t="s">
        <v>41</v>
      </c>
      <c r="O1445" s="1" t="s">
        <v>971</v>
      </c>
      <c r="P1445" s="1" t="s">
        <v>975</v>
      </c>
      <c r="Q1445" s="1" t="s">
        <v>1596</v>
      </c>
      <c r="R1445" s="1" t="s">
        <v>43</v>
      </c>
      <c r="S1445" s="33" t="s">
        <v>148</v>
      </c>
      <c r="T1445" s="47" t="s">
        <v>965</v>
      </c>
      <c r="U1445" s="47" t="s">
        <v>20</v>
      </c>
      <c r="V1445" s="47" t="s">
        <v>20</v>
      </c>
      <c r="W1445" s="47" t="s">
        <v>965</v>
      </c>
      <c r="X1445" s="47" t="s">
        <v>965</v>
      </c>
      <c r="Y1445" s="47" t="s">
        <v>967</v>
      </c>
      <c r="Z1445" s="47" t="s">
        <v>965</v>
      </c>
      <c r="AA1445" s="47" t="s">
        <v>965</v>
      </c>
      <c r="AB1445" s="47" t="s">
        <v>20</v>
      </c>
      <c r="AC1445" s="47" t="s">
        <v>20</v>
      </c>
      <c r="AD1445" s="47" t="s">
        <v>965</v>
      </c>
      <c r="AE1445" s="47" t="s">
        <v>965</v>
      </c>
      <c r="AF1445" s="47" t="s">
        <v>968</v>
      </c>
      <c r="AG1445" s="47" t="s">
        <v>965</v>
      </c>
      <c r="AH1445" s="47" t="s">
        <v>965</v>
      </c>
      <c r="AI1445" s="47" t="s">
        <v>20</v>
      </c>
      <c r="AJ1445" s="47" t="s">
        <v>20</v>
      </c>
      <c r="AK1445" s="47" t="s">
        <v>965</v>
      </c>
      <c r="AL1445" s="47" t="s">
        <v>965</v>
      </c>
      <c r="AM1445" s="47" t="s">
        <v>965</v>
      </c>
      <c r="AN1445" s="47" t="s">
        <v>965</v>
      </c>
      <c r="AO1445" s="47" t="s">
        <v>975</v>
      </c>
      <c r="AP1445" s="47" t="s">
        <v>20</v>
      </c>
      <c r="AQ1445" s="47" t="s">
        <v>20</v>
      </c>
      <c r="AR1445" s="47" t="s">
        <v>20</v>
      </c>
      <c r="AS1445" s="47" t="s">
        <v>975</v>
      </c>
      <c r="AT1445" s="47" t="s">
        <v>975</v>
      </c>
      <c r="AU1445" s="47" t="s">
        <v>975</v>
      </c>
      <c r="AV1445" s="47" t="s">
        <v>975</v>
      </c>
      <c r="AW1445" s="47" t="s">
        <v>20</v>
      </c>
      <c r="AX1445" s="47" t="s">
        <v>20</v>
      </c>
      <c r="AY1445" s="42">
        <f>COUNTIFS($T1445:$AX1445,"P")</f>
        <v>13</v>
      </c>
      <c r="AZ1445" s="42">
        <f>COUNTIFS($T1445:$AX1445,"HD")/2</f>
        <v>0</v>
      </c>
      <c r="BA1445" s="42">
        <f>COUNTIFS($T1445:$AX1445,"DO")</f>
        <v>11</v>
      </c>
      <c r="BB1445" s="1">
        <f>COUNTIFS($T1445:$AX1445,"UPL")</f>
        <v>0</v>
      </c>
      <c r="BC1445" s="42">
        <f>COUNTIFS($T1445:$AX1445,"LWP")</f>
        <v>0</v>
      </c>
      <c r="BD1445" s="42">
        <f>SUM(COUNTIFS($T1445:$AX1445,{"PAT","MAT"}))</f>
        <v>0</v>
      </c>
      <c r="BE1445" s="42">
        <f>COUNTIFS($T1445:$AX1445,"HO")</f>
        <v>0</v>
      </c>
      <c r="BF1445" s="42">
        <f>COUNTIFS($T1445:$AX1445,"NA")</f>
        <v>0</v>
      </c>
      <c r="BG1445" s="42">
        <f>COUNTIFS($T1445:$AX1445,"PL")</f>
        <v>1</v>
      </c>
      <c r="BH1445" s="42">
        <f>COUNTIFS($T1445:$AX1445,"CL")</f>
        <v>1</v>
      </c>
      <c r="BI1445" s="42">
        <f>COUNTIFS($T1445:$AX1445,"BL")</f>
        <v>0</v>
      </c>
      <c r="BJ1445" s="42">
        <f>COUNTIFS($T1445:$AX1445,"CO")</f>
        <v>0</v>
      </c>
      <c r="BK1445" s="42">
        <f t="shared" si="135"/>
        <v>2</v>
      </c>
      <c r="BL1445" s="42">
        <f t="shared" si="136"/>
        <v>0</v>
      </c>
      <c r="BM1445" s="42">
        <f t="shared" si="137"/>
        <v>1</v>
      </c>
      <c r="BN1445" s="42">
        <f>SUM(AY1445:BJ1445)+SUM(COUNTIFS(Q1445:AX1445,{"TERM","RESIGNED"}))</f>
        <v>31</v>
      </c>
      <c r="BO1445" s="1" t="s">
        <v>45</v>
      </c>
      <c r="BP1445" s="42" t="s">
        <v>1023</v>
      </c>
      <c r="BQ1445" s="34"/>
    </row>
    <row r="1446" spans="1:69" x14ac:dyDescent="0.25">
      <c r="A1446" s="32">
        <f t="shared" si="141"/>
        <v>1444</v>
      </c>
      <c r="B1446" s="1" t="s">
        <v>172</v>
      </c>
      <c r="C1446" s="1">
        <v>106187</v>
      </c>
      <c r="D1446" s="1">
        <v>106187</v>
      </c>
      <c r="E1446" s="1" t="s">
        <v>945</v>
      </c>
      <c r="F1446" s="34" t="s">
        <v>1639</v>
      </c>
      <c r="G1446" s="34" t="s">
        <v>123</v>
      </c>
      <c r="H1446" s="30">
        <v>45269</v>
      </c>
      <c r="I1446" s="30" t="s">
        <v>39</v>
      </c>
      <c r="J1446" s="30">
        <v>45286</v>
      </c>
      <c r="K1446" s="42">
        <f t="shared" ca="1" si="139"/>
        <v>17</v>
      </c>
      <c r="L1446" s="44" t="str">
        <f t="shared" si="140"/>
        <v>Billable</v>
      </c>
      <c r="M1446" s="34" t="s">
        <v>1007</v>
      </c>
      <c r="N1446" s="1" t="s">
        <v>41</v>
      </c>
      <c r="O1446" s="1" t="s">
        <v>971</v>
      </c>
      <c r="P1446" s="1" t="s">
        <v>998</v>
      </c>
      <c r="Q1446" s="1" t="s">
        <v>1213</v>
      </c>
      <c r="R1446" s="1" t="s">
        <v>43</v>
      </c>
      <c r="S1446" s="33" t="s">
        <v>223</v>
      </c>
      <c r="T1446" s="47" t="s">
        <v>25</v>
      </c>
      <c r="U1446" s="47" t="s">
        <v>25</v>
      </c>
      <c r="V1446" s="47" t="s">
        <v>25</v>
      </c>
      <c r="W1446" s="47" t="s">
        <v>25</v>
      </c>
      <c r="X1446" s="47" t="s">
        <v>25</v>
      </c>
      <c r="Y1446" s="47" t="s">
        <v>25</v>
      </c>
      <c r="Z1446" s="47" t="s">
        <v>25</v>
      </c>
      <c r="AA1446" s="47" t="s">
        <v>25</v>
      </c>
      <c r="AB1446" s="47" t="s">
        <v>965</v>
      </c>
      <c r="AC1446" s="47" t="s">
        <v>20</v>
      </c>
      <c r="AD1446" s="47" t="s">
        <v>965</v>
      </c>
      <c r="AE1446" s="47" t="s">
        <v>965</v>
      </c>
      <c r="AF1446" s="47" t="s">
        <v>965</v>
      </c>
      <c r="AG1446" s="47" t="s">
        <v>965</v>
      </c>
      <c r="AH1446" s="47" t="s">
        <v>965</v>
      </c>
      <c r="AI1446" s="47" t="s">
        <v>20</v>
      </c>
      <c r="AJ1446" s="47" t="s">
        <v>20</v>
      </c>
      <c r="AK1446" s="47" t="s">
        <v>965</v>
      </c>
      <c r="AL1446" s="47" t="s">
        <v>965</v>
      </c>
      <c r="AM1446" s="47" t="s">
        <v>965</v>
      </c>
      <c r="AN1446" s="47" t="s">
        <v>21</v>
      </c>
      <c r="AO1446" s="47" t="s">
        <v>21</v>
      </c>
      <c r="AP1446" s="47" t="s">
        <v>20</v>
      </c>
      <c r="AQ1446" s="47" t="s">
        <v>20</v>
      </c>
      <c r="AR1446" s="47" t="s">
        <v>20</v>
      </c>
      <c r="AS1446" s="47" t="s">
        <v>971</v>
      </c>
      <c r="AT1446" s="47" t="s">
        <v>971</v>
      </c>
      <c r="AU1446" s="47" t="s">
        <v>971</v>
      </c>
      <c r="AV1446" s="47" t="s">
        <v>971</v>
      </c>
      <c r="AW1446" s="47" t="s">
        <v>20</v>
      </c>
      <c r="AX1446" s="47" t="s">
        <v>20</v>
      </c>
      <c r="AY1446" s="42">
        <f>COUNTIFS($T1446:$AX1446,"P")</f>
        <v>9</v>
      </c>
      <c r="AZ1446" s="42">
        <f>COUNTIFS($T1446:$AX1446,"HD")/2</f>
        <v>0</v>
      </c>
      <c r="BA1446" s="42">
        <f>COUNTIFS($T1446:$AX1446,"DO")</f>
        <v>8</v>
      </c>
      <c r="BB1446" s="1">
        <f>COUNTIFS($T1446:$AX1446,"UPL")</f>
        <v>2</v>
      </c>
      <c r="BC1446" s="42">
        <f>COUNTIFS($T1446:$AX1446,"LWP")</f>
        <v>0</v>
      </c>
      <c r="BD1446" s="42">
        <f>SUM(COUNTIFS($T1446:$AX1446,{"PAT","MAT"}))</f>
        <v>0</v>
      </c>
      <c r="BE1446" s="42">
        <f>COUNTIFS($T1446:$AX1446,"HO")</f>
        <v>0</v>
      </c>
      <c r="BF1446" s="42">
        <f>COUNTIFS($T1446:$AX1446,"NA")</f>
        <v>8</v>
      </c>
      <c r="BG1446" s="42">
        <f>COUNTIFS($T1446:$AX1446,"PL")</f>
        <v>0</v>
      </c>
      <c r="BH1446" s="42">
        <f>COUNTIFS($T1446:$AX1446,"CL")</f>
        <v>0</v>
      </c>
      <c r="BI1446" s="42">
        <f>COUNTIFS($T1446:$AX1446,"BL")</f>
        <v>0</v>
      </c>
      <c r="BJ1446" s="42">
        <f>COUNTIFS($T1446:$AX1446,"CO")</f>
        <v>0</v>
      </c>
      <c r="BK1446" s="42">
        <f t="shared" si="135"/>
        <v>0</v>
      </c>
      <c r="BL1446" s="42">
        <f t="shared" si="136"/>
        <v>0</v>
      </c>
      <c r="BM1446" s="42">
        <f t="shared" si="137"/>
        <v>0</v>
      </c>
      <c r="BN1446" s="42">
        <f>SUM(AY1446:BJ1446)+SUM(COUNTIFS(Q1446:AX1446,{"TERM","RESIGNED"}))</f>
        <v>31</v>
      </c>
      <c r="BO1446" s="1" t="s">
        <v>45</v>
      </c>
      <c r="BP1446" s="42" t="s">
        <v>1023</v>
      </c>
      <c r="BQ1446" s="34"/>
    </row>
    <row r="1447" spans="1:69" x14ac:dyDescent="0.25">
      <c r="A1447" s="32">
        <f t="shared" si="141"/>
        <v>1445</v>
      </c>
      <c r="B1447" s="1" t="s">
        <v>172</v>
      </c>
      <c r="C1447" s="1">
        <v>600506</v>
      </c>
      <c r="D1447" s="1">
        <v>600506</v>
      </c>
      <c r="E1447" s="1" t="s">
        <v>945</v>
      </c>
      <c r="F1447" s="34" t="s">
        <v>1745</v>
      </c>
      <c r="G1447" s="34" t="s">
        <v>190</v>
      </c>
      <c r="H1447" s="30">
        <v>45280</v>
      </c>
      <c r="I1447" s="30" t="s">
        <v>39</v>
      </c>
      <c r="J1447" s="30">
        <v>45286</v>
      </c>
      <c r="K1447" s="42">
        <f t="shared" ca="1" si="139"/>
        <v>6</v>
      </c>
      <c r="L1447" s="44" t="str">
        <f t="shared" si="140"/>
        <v>Billable</v>
      </c>
      <c r="M1447" s="34" t="s">
        <v>1007</v>
      </c>
      <c r="N1447" s="1" t="s">
        <v>270</v>
      </c>
      <c r="O1447" s="1" t="s">
        <v>971</v>
      </c>
      <c r="P1447" s="1" t="s">
        <v>998</v>
      </c>
      <c r="Q1447" s="1" t="s">
        <v>1213</v>
      </c>
      <c r="R1447" s="1" t="s">
        <v>43</v>
      </c>
      <c r="S1447" s="33" t="s">
        <v>533</v>
      </c>
      <c r="T1447" s="47" t="s">
        <v>25</v>
      </c>
      <c r="U1447" s="47" t="s">
        <v>25</v>
      </c>
      <c r="V1447" s="47" t="s">
        <v>25</v>
      </c>
      <c r="W1447" s="47" t="s">
        <v>25</v>
      </c>
      <c r="X1447" s="47" t="s">
        <v>25</v>
      </c>
      <c r="Y1447" s="47" t="s">
        <v>25</v>
      </c>
      <c r="Z1447" s="47" t="s">
        <v>25</v>
      </c>
      <c r="AA1447" s="47" t="s">
        <v>25</v>
      </c>
      <c r="AB1447" s="47" t="s">
        <v>25</v>
      </c>
      <c r="AC1447" s="47" t="s">
        <v>25</v>
      </c>
      <c r="AD1447" s="47" t="s">
        <v>25</v>
      </c>
      <c r="AE1447" s="47" t="s">
        <v>25</v>
      </c>
      <c r="AF1447" s="47" t="s">
        <v>25</v>
      </c>
      <c r="AG1447" s="47" t="s">
        <v>25</v>
      </c>
      <c r="AH1447" s="47" t="s">
        <v>25</v>
      </c>
      <c r="AI1447" s="47" t="s">
        <v>25</v>
      </c>
      <c r="AJ1447" s="47" t="s">
        <v>25</v>
      </c>
      <c r="AK1447" s="47" t="s">
        <v>25</v>
      </c>
      <c r="AL1447" s="47" t="s">
        <v>25</v>
      </c>
      <c r="AM1447" s="47" t="s">
        <v>965</v>
      </c>
      <c r="AN1447" s="47" t="s">
        <v>21</v>
      </c>
      <c r="AO1447" s="14" t="s">
        <v>21</v>
      </c>
      <c r="AP1447" s="47" t="s">
        <v>20</v>
      </c>
      <c r="AQ1447" s="47" t="s">
        <v>20</v>
      </c>
      <c r="AR1447" s="47" t="s">
        <v>20</v>
      </c>
      <c r="AS1447" s="47" t="s">
        <v>971</v>
      </c>
      <c r="AT1447" s="47" t="s">
        <v>971</v>
      </c>
      <c r="AU1447" s="47" t="s">
        <v>971</v>
      </c>
      <c r="AV1447" s="47" t="s">
        <v>971</v>
      </c>
      <c r="AW1447" s="47" t="s">
        <v>20</v>
      </c>
      <c r="AX1447" s="47" t="s">
        <v>20</v>
      </c>
      <c r="AY1447" s="42">
        <f>COUNTIFS($T1447:$AX1447,"P")</f>
        <v>1</v>
      </c>
      <c r="AZ1447" s="42">
        <f>COUNTIFS($T1447:$AX1447,"HD")/2</f>
        <v>0</v>
      </c>
      <c r="BA1447" s="42">
        <f>COUNTIFS($T1447:$AX1447,"DO")</f>
        <v>5</v>
      </c>
      <c r="BB1447" s="1">
        <f>COUNTIFS($T1447:$AX1447,"UPL")</f>
        <v>2</v>
      </c>
      <c r="BC1447" s="42">
        <f>COUNTIFS($T1447:$AX1447,"LWP")</f>
        <v>0</v>
      </c>
      <c r="BD1447" s="42">
        <f>SUM(COUNTIFS($T1447:$AX1447,{"PAT","MAT"}))</f>
        <v>0</v>
      </c>
      <c r="BE1447" s="42">
        <f>COUNTIFS($T1447:$AX1447,"HO")</f>
        <v>0</v>
      </c>
      <c r="BF1447" s="42">
        <f>COUNTIFS($T1447:$AX1447,"NA")</f>
        <v>19</v>
      </c>
      <c r="BG1447" s="42">
        <f>COUNTIFS($T1447:$AX1447,"PL")</f>
        <v>0</v>
      </c>
      <c r="BH1447" s="42">
        <f>COUNTIFS($T1447:$AX1447,"CL")</f>
        <v>0</v>
      </c>
      <c r="BI1447" s="42">
        <f>COUNTIFS($T1447:$AX1447,"BL")</f>
        <v>0</v>
      </c>
      <c r="BJ1447" s="42">
        <f>COUNTIFS($T1447:$AX1447,"CO")</f>
        <v>0</v>
      </c>
      <c r="BK1447" s="42">
        <f t="shared" si="135"/>
        <v>0</v>
      </c>
      <c r="BL1447" s="42">
        <f t="shared" si="136"/>
        <v>0</v>
      </c>
      <c r="BM1447" s="42">
        <f t="shared" si="137"/>
        <v>0</v>
      </c>
      <c r="BN1447" s="42">
        <f>SUM(AY1447:BJ1447)+SUM(COUNTIFS(Q1447:AX1447,{"TERM","RESIGNED"}))</f>
        <v>31</v>
      </c>
      <c r="BO1447" s="1" t="s">
        <v>45</v>
      </c>
      <c r="BP1447" s="42"/>
      <c r="BQ1447" s="34"/>
    </row>
    <row r="1448" spans="1:69" x14ac:dyDescent="0.25">
      <c r="A1448" s="32">
        <f t="shared" si="141"/>
        <v>1446</v>
      </c>
      <c r="B1448" s="1" t="s">
        <v>172</v>
      </c>
      <c r="C1448" s="1">
        <v>102020</v>
      </c>
      <c r="D1448" s="27">
        <v>102020</v>
      </c>
      <c r="E1448" s="1" t="s">
        <v>946</v>
      </c>
      <c r="F1448" s="34" t="s">
        <v>471</v>
      </c>
      <c r="G1448" s="34" t="s">
        <v>123</v>
      </c>
      <c r="H1448" s="30">
        <v>44517</v>
      </c>
      <c r="I1448" s="30" t="s">
        <v>39</v>
      </c>
      <c r="J1448" s="30">
        <v>45281</v>
      </c>
      <c r="K1448" s="42">
        <f t="shared" ca="1" si="139"/>
        <v>764</v>
      </c>
      <c r="L1448" s="44" t="str">
        <f t="shared" si="140"/>
        <v>Billable</v>
      </c>
      <c r="M1448" s="34" t="s">
        <v>124</v>
      </c>
      <c r="N1448" s="1" t="s">
        <v>41</v>
      </c>
      <c r="O1448" s="1" t="s">
        <v>971</v>
      </c>
      <c r="P1448" s="1" t="s">
        <v>975</v>
      </c>
      <c r="Q1448" s="1" t="s">
        <v>1596</v>
      </c>
      <c r="R1448" s="1" t="s">
        <v>43</v>
      </c>
      <c r="S1448" s="33" t="s">
        <v>254</v>
      </c>
      <c r="T1448" s="47" t="s">
        <v>21</v>
      </c>
      <c r="U1448" s="47" t="s">
        <v>20</v>
      </c>
      <c r="V1448" s="47" t="s">
        <v>20</v>
      </c>
      <c r="W1448" s="47" t="s">
        <v>21</v>
      </c>
      <c r="X1448" s="47" t="s">
        <v>965</v>
      </c>
      <c r="Y1448" s="47" t="s">
        <v>965</v>
      </c>
      <c r="Z1448" s="47" t="s">
        <v>965</v>
      </c>
      <c r="AA1448" s="47" t="s">
        <v>965</v>
      </c>
      <c r="AB1448" s="47" t="s">
        <v>20</v>
      </c>
      <c r="AC1448" s="47" t="s">
        <v>20</v>
      </c>
      <c r="AD1448" s="47" t="s">
        <v>965</v>
      </c>
      <c r="AE1448" s="47" t="s">
        <v>21</v>
      </c>
      <c r="AF1448" s="47" t="s">
        <v>965</v>
      </c>
      <c r="AG1448" s="47" t="s">
        <v>965</v>
      </c>
      <c r="AH1448" s="47" t="s">
        <v>965</v>
      </c>
      <c r="AI1448" s="47" t="s">
        <v>20</v>
      </c>
      <c r="AJ1448" s="47" t="s">
        <v>20</v>
      </c>
      <c r="AK1448" s="47" t="s">
        <v>965</v>
      </c>
      <c r="AL1448" s="47" t="s">
        <v>965</v>
      </c>
      <c r="AM1448" s="47" t="s">
        <v>965</v>
      </c>
      <c r="AN1448" s="47" t="s">
        <v>975</v>
      </c>
      <c r="AO1448" s="47" t="s">
        <v>975</v>
      </c>
      <c r="AP1448" s="47" t="s">
        <v>20</v>
      </c>
      <c r="AQ1448" s="47" t="s">
        <v>20</v>
      </c>
      <c r="AR1448" s="47" t="s">
        <v>20</v>
      </c>
      <c r="AS1448" s="47" t="s">
        <v>975</v>
      </c>
      <c r="AT1448" s="47" t="s">
        <v>975</v>
      </c>
      <c r="AU1448" s="47" t="s">
        <v>975</v>
      </c>
      <c r="AV1448" s="47" t="s">
        <v>975</v>
      </c>
      <c r="AW1448" s="47" t="s">
        <v>20</v>
      </c>
      <c r="AX1448" s="47" t="s">
        <v>20</v>
      </c>
      <c r="AY1448" s="42">
        <f>COUNTIFS($T1448:$AX1448,"P")</f>
        <v>11</v>
      </c>
      <c r="AZ1448" s="42">
        <f>COUNTIFS($T1448:$AX1448,"HD")/2</f>
        <v>0</v>
      </c>
      <c r="BA1448" s="42">
        <f>COUNTIFS($T1448:$AX1448,"DO")</f>
        <v>11</v>
      </c>
      <c r="BB1448" s="1">
        <f>COUNTIFS($T1448:$AX1448,"UPL")</f>
        <v>3</v>
      </c>
      <c r="BC1448" s="42">
        <f>COUNTIFS($T1448:$AX1448,"LWP")</f>
        <v>0</v>
      </c>
      <c r="BD1448" s="42">
        <f>SUM(COUNTIFS($T1448:$AX1448,{"PAT","MAT"}))</f>
        <v>0</v>
      </c>
      <c r="BE1448" s="42">
        <f>COUNTIFS($T1448:$AX1448,"HO")</f>
        <v>0</v>
      </c>
      <c r="BF1448" s="42">
        <f>COUNTIFS($T1448:$AX1448,"NA")</f>
        <v>0</v>
      </c>
      <c r="BG1448" s="42">
        <f>COUNTIFS($T1448:$AX1448,"PL")</f>
        <v>0</v>
      </c>
      <c r="BH1448" s="42">
        <f>COUNTIFS($T1448:$AX1448,"CL")</f>
        <v>0</v>
      </c>
      <c r="BI1448" s="42">
        <f>COUNTIFS($T1448:$AX1448,"BL")</f>
        <v>0</v>
      </c>
      <c r="BJ1448" s="42">
        <f>COUNTIFS($T1448:$AX1448,"CO")</f>
        <v>0</v>
      </c>
      <c r="BK1448" s="42">
        <f t="shared" si="135"/>
        <v>0</v>
      </c>
      <c r="BL1448" s="42">
        <f t="shared" si="136"/>
        <v>0</v>
      </c>
      <c r="BM1448" s="42">
        <f t="shared" si="137"/>
        <v>0</v>
      </c>
      <c r="BN1448" s="42">
        <f>SUM(AY1448:BJ1448)+SUM(COUNTIFS(Q1448:AX1448,{"TERM","RESIGNED"}))</f>
        <v>31</v>
      </c>
      <c r="BO1448" s="1" t="s">
        <v>45</v>
      </c>
      <c r="BP1448" s="42" t="s">
        <v>1018</v>
      </c>
      <c r="BQ1448" s="34"/>
    </row>
    <row r="1449" spans="1:69" x14ac:dyDescent="0.25">
      <c r="A1449" s="32">
        <f t="shared" si="141"/>
        <v>1447</v>
      </c>
      <c r="B1449" s="1" t="s">
        <v>36</v>
      </c>
      <c r="C1449" s="1">
        <v>18595</v>
      </c>
      <c r="D1449" s="27">
        <v>18595</v>
      </c>
      <c r="E1449" s="1" t="s">
        <v>946</v>
      </c>
      <c r="F1449" s="34" t="s">
        <v>731</v>
      </c>
      <c r="G1449" s="34" t="s">
        <v>190</v>
      </c>
      <c r="H1449" s="30">
        <v>44832</v>
      </c>
      <c r="I1449" s="30" t="s">
        <v>39</v>
      </c>
      <c r="J1449" s="30">
        <v>45275</v>
      </c>
      <c r="K1449" s="42">
        <f t="shared" ca="1" si="139"/>
        <v>443</v>
      </c>
      <c r="L1449" s="44" t="str">
        <f t="shared" si="140"/>
        <v>Billable</v>
      </c>
      <c r="M1449" s="34" t="s">
        <v>187</v>
      </c>
      <c r="N1449" s="1" t="s">
        <v>41</v>
      </c>
      <c r="O1449" s="1" t="s">
        <v>971</v>
      </c>
      <c r="P1449" s="1" t="s">
        <v>975</v>
      </c>
      <c r="Q1449" s="1" t="s">
        <v>1596</v>
      </c>
      <c r="R1449" s="1" t="s">
        <v>43</v>
      </c>
      <c r="S1449" s="33" t="s">
        <v>255</v>
      </c>
      <c r="T1449" s="47" t="s">
        <v>965</v>
      </c>
      <c r="U1449" s="47" t="s">
        <v>20</v>
      </c>
      <c r="V1449" s="47" t="s">
        <v>20</v>
      </c>
      <c r="W1449" s="47" t="s">
        <v>965</v>
      </c>
      <c r="X1449" s="47" t="s">
        <v>965</v>
      </c>
      <c r="Y1449" s="47" t="s">
        <v>965</v>
      </c>
      <c r="Z1449" s="47" t="s">
        <v>965</v>
      </c>
      <c r="AA1449" s="47" t="s">
        <v>965</v>
      </c>
      <c r="AB1449" s="47" t="s">
        <v>20</v>
      </c>
      <c r="AC1449" s="47" t="s">
        <v>20</v>
      </c>
      <c r="AD1449" s="47" t="s">
        <v>965</v>
      </c>
      <c r="AE1449" s="47" t="s">
        <v>965</v>
      </c>
      <c r="AF1449" s="47" t="s">
        <v>965</v>
      </c>
      <c r="AG1449" s="47" t="s">
        <v>965</v>
      </c>
      <c r="AH1449" s="47" t="s">
        <v>975</v>
      </c>
      <c r="AI1449" s="47" t="s">
        <v>20</v>
      </c>
      <c r="AJ1449" s="47" t="s">
        <v>20</v>
      </c>
      <c r="AK1449" s="47" t="s">
        <v>975</v>
      </c>
      <c r="AL1449" s="47" t="s">
        <v>975</v>
      </c>
      <c r="AM1449" s="47" t="s">
        <v>975</v>
      </c>
      <c r="AN1449" s="47" t="s">
        <v>975</v>
      </c>
      <c r="AO1449" s="47" t="s">
        <v>975</v>
      </c>
      <c r="AP1449" s="47" t="s">
        <v>20</v>
      </c>
      <c r="AQ1449" s="47" t="s">
        <v>20</v>
      </c>
      <c r="AR1449" s="47" t="s">
        <v>20</v>
      </c>
      <c r="AS1449" s="47" t="s">
        <v>975</v>
      </c>
      <c r="AT1449" s="47" t="s">
        <v>975</v>
      </c>
      <c r="AU1449" s="47" t="s">
        <v>975</v>
      </c>
      <c r="AV1449" s="47" t="s">
        <v>975</v>
      </c>
      <c r="AW1449" s="47" t="s">
        <v>20</v>
      </c>
      <c r="AX1449" s="47" t="s">
        <v>20</v>
      </c>
      <c r="AY1449" s="42">
        <f>COUNTIFS($T1449:$AX1449,"P")</f>
        <v>10</v>
      </c>
      <c r="AZ1449" s="42">
        <f>COUNTIFS($T1449:$AX1449,"HD")/2</f>
        <v>0</v>
      </c>
      <c r="BA1449" s="42">
        <f>COUNTIFS($T1449:$AX1449,"DO")</f>
        <v>11</v>
      </c>
      <c r="BB1449" s="1">
        <f>COUNTIFS($T1449:$AX1449,"UPL")</f>
        <v>0</v>
      </c>
      <c r="BC1449" s="42">
        <f>COUNTIFS($T1449:$AX1449,"LWP")</f>
        <v>0</v>
      </c>
      <c r="BD1449" s="42">
        <f>SUM(COUNTIFS($T1449:$AX1449,{"PAT","MAT"}))</f>
        <v>0</v>
      </c>
      <c r="BE1449" s="42">
        <f>COUNTIFS($T1449:$AX1449,"HO")</f>
        <v>0</v>
      </c>
      <c r="BF1449" s="42">
        <f>COUNTIFS($T1449:$AX1449,"NA")</f>
        <v>0</v>
      </c>
      <c r="BG1449" s="42">
        <f>COUNTIFS($T1449:$AX1449,"PL")</f>
        <v>0</v>
      </c>
      <c r="BH1449" s="42">
        <f>COUNTIFS($T1449:$AX1449,"CL")</f>
        <v>0</v>
      </c>
      <c r="BI1449" s="42">
        <f>COUNTIFS($T1449:$AX1449,"BL")</f>
        <v>0</v>
      </c>
      <c r="BJ1449" s="42">
        <f>COUNTIFS($T1449:$AX1449,"CO")</f>
        <v>0</v>
      </c>
      <c r="BK1449" s="42">
        <f t="shared" si="135"/>
        <v>0</v>
      </c>
      <c r="BL1449" s="42">
        <f t="shared" si="136"/>
        <v>0</v>
      </c>
      <c r="BM1449" s="42">
        <f t="shared" si="137"/>
        <v>0</v>
      </c>
      <c r="BN1449" s="42">
        <f>SUM(AY1449:BJ1449)+SUM(COUNTIFS(Q1449:AX1449,{"TERM","RESIGNED"}))</f>
        <v>31</v>
      </c>
      <c r="BO1449" s="1" t="s">
        <v>45</v>
      </c>
      <c r="BP1449" s="42" t="s">
        <v>1025</v>
      </c>
      <c r="BQ1449" s="34"/>
    </row>
    <row r="1450" spans="1:69" x14ac:dyDescent="0.25">
      <c r="A1450" s="32">
        <f t="shared" si="141"/>
        <v>1448</v>
      </c>
      <c r="B1450" s="1" t="s">
        <v>172</v>
      </c>
      <c r="C1450" s="1">
        <v>104240</v>
      </c>
      <c r="D1450" s="27">
        <v>104240</v>
      </c>
      <c r="E1450" s="1" t="s">
        <v>946</v>
      </c>
      <c r="F1450" s="34" t="s">
        <v>752</v>
      </c>
      <c r="G1450" s="34" t="s">
        <v>233</v>
      </c>
      <c r="H1450" s="30">
        <v>44852</v>
      </c>
      <c r="I1450" s="30" t="s">
        <v>39</v>
      </c>
      <c r="J1450" s="30">
        <v>45266</v>
      </c>
      <c r="K1450" s="42">
        <f t="shared" ca="1" si="139"/>
        <v>414</v>
      </c>
      <c r="L1450" s="44" t="str">
        <f t="shared" si="140"/>
        <v>Non Billable</v>
      </c>
      <c r="M1450" s="34" t="s">
        <v>202</v>
      </c>
      <c r="N1450" s="1" t="s">
        <v>41</v>
      </c>
      <c r="O1450" s="1" t="s">
        <v>971</v>
      </c>
      <c r="P1450" s="1" t="s">
        <v>998</v>
      </c>
      <c r="Q1450" s="1" t="s">
        <v>1213</v>
      </c>
      <c r="R1450" s="1" t="s">
        <v>43</v>
      </c>
      <c r="S1450" s="33" t="s">
        <v>203</v>
      </c>
      <c r="T1450" s="47" t="s">
        <v>21</v>
      </c>
      <c r="U1450" s="47" t="s">
        <v>20</v>
      </c>
      <c r="V1450" s="47" t="s">
        <v>20</v>
      </c>
      <c r="W1450" s="47" t="s">
        <v>21</v>
      </c>
      <c r="X1450" s="47" t="s">
        <v>21</v>
      </c>
      <c r="Y1450" s="47" t="s">
        <v>971</v>
      </c>
      <c r="Z1450" s="47" t="s">
        <v>971</v>
      </c>
      <c r="AA1450" s="47" t="s">
        <v>971</v>
      </c>
      <c r="AB1450" s="47" t="s">
        <v>20</v>
      </c>
      <c r="AC1450" s="47" t="s">
        <v>20</v>
      </c>
      <c r="AD1450" s="47" t="s">
        <v>971</v>
      </c>
      <c r="AE1450" s="47" t="s">
        <v>971</v>
      </c>
      <c r="AF1450" s="47" t="s">
        <v>971</v>
      </c>
      <c r="AG1450" s="47" t="s">
        <v>971</v>
      </c>
      <c r="AH1450" s="47" t="s">
        <v>971</v>
      </c>
      <c r="AI1450" s="47" t="s">
        <v>20</v>
      </c>
      <c r="AJ1450" s="47" t="s">
        <v>20</v>
      </c>
      <c r="AK1450" s="47" t="s">
        <v>971</v>
      </c>
      <c r="AL1450" s="47" t="s">
        <v>971</v>
      </c>
      <c r="AM1450" s="47" t="s">
        <v>971</v>
      </c>
      <c r="AN1450" s="47" t="s">
        <v>971</v>
      </c>
      <c r="AO1450" s="47" t="s">
        <v>971</v>
      </c>
      <c r="AP1450" s="47" t="s">
        <v>20</v>
      </c>
      <c r="AQ1450" s="47" t="s">
        <v>20</v>
      </c>
      <c r="AR1450" s="47" t="s">
        <v>20</v>
      </c>
      <c r="AS1450" s="47" t="s">
        <v>971</v>
      </c>
      <c r="AT1450" s="47" t="s">
        <v>971</v>
      </c>
      <c r="AU1450" s="47" t="s">
        <v>971</v>
      </c>
      <c r="AV1450" s="47" t="s">
        <v>971</v>
      </c>
      <c r="AW1450" s="47" t="s">
        <v>20</v>
      </c>
      <c r="AX1450" s="47" t="s">
        <v>20</v>
      </c>
      <c r="AY1450" s="42">
        <f>COUNTIFS($T1450:$AX1450,"P")</f>
        <v>0</v>
      </c>
      <c r="AZ1450" s="42">
        <f>COUNTIFS($T1450:$AX1450,"HD")/2</f>
        <v>0</v>
      </c>
      <c r="BA1450" s="42">
        <f>COUNTIFS($T1450:$AX1450,"DO")</f>
        <v>11</v>
      </c>
      <c r="BB1450" s="1">
        <f>COUNTIFS($T1450:$AX1450,"UPL")</f>
        <v>3</v>
      </c>
      <c r="BC1450" s="42">
        <f>COUNTIFS($T1450:$AX1450,"LWP")</f>
        <v>0</v>
      </c>
      <c r="BD1450" s="42">
        <f>SUM(COUNTIFS($T1450:$AX1450,{"PAT","MAT"}))</f>
        <v>0</v>
      </c>
      <c r="BE1450" s="42">
        <f>COUNTIFS($T1450:$AX1450,"HO")</f>
        <v>0</v>
      </c>
      <c r="BF1450" s="42">
        <f>COUNTIFS($T1450:$AX1450,"NA")</f>
        <v>0</v>
      </c>
      <c r="BG1450" s="42">
        <f>COUNTIFS($T1450:$AX1450,"PL")</f>
        <v>0</v>
      </c>
      <c r="BH1450" s="42">
        <f>COUNTIFS($T1450:$AX1450,"CL")</f>
        <v>0</v>
      </c>
      <c r="BI1450" s="42">
        <f>COUNTIFS($T1450:$AX1450,"BL")</f>
        <v>0</v>
      </c>
      <c r="BJ1450" s="42">
        <f>COUNTIFS($T1450:$AX1450,"CO")</f>
        <v>0</v>
      </c>
      <c r="BK1450" s="42">
        <f t="shared" si="135"/>
        <v>0</v>
      </c>
      <c r="BL1450" s="42">
        <f t="shared" si="136"/>
        <v>0</v>
      </c>
      <c r="BM1450" s="42">
        <f t="shared" si="137"/>
        <v>0</v>
      </c>
      <c r="BN1450" s="42">
        <f>SUM(AY1450:BJ1450)+SUM(COUNTIFS(Q1450:AX1450,{"TERM","RESIGNED"}))</f>
        <v>31</v>
      </c>
      <c r="BO1450" s="1" t="s">
        <v>45</v>
      </c>
      <c r="BP1450" s="42" t="s">
        <v>1223</v>
      </c>
      <c r="BQ1450" s="34" t="s">
        <v>1704</v>
      </c>
    </row>
    <row r="1451" spans="1:69" x14ac:dyDescent="0.25">
      <c r="A1451" s="32">
        <f t="shared" si="141"/>
        <v>1449</v>
      </c>
      <c r="B1451" s="1" t="s">
        <v>36</v>
      </c>
      <c r="C1451" s="1">
        <v>19086</v>
      </c>
      <c r="D1451" s="27">
        <v>19086</v>
      </c>
      <c r="E1451" s="1" t="s">
        <v>946</v>
      </c>
      <c r="F1451" s="34" t="s">
        <v>1067</v>
      </c>
      <c r="G1451" s="34" t="s">
        <v>162</v>
      </c>
      <c r="H1451" s="30">
        <v>45125</v>
      </c>
      <c r="I1451" s="30" t="s">
        <v>39</v>
      </c>
      <c r="J1451" s="30">
        <v>45281</v>
      </c>
      <c r="K1451" s="42">
        <f t="shared" ca="1" si="139"/>
        <v>156</v>
      </c>
      <c r="L1451" s="44" t="str">
        <f t="shared" si="140"/>
        <v>Billable</v>
      </c>
      <c r="M1451" s="34" t="s">
        <v>124</v>
      </c>
      <c r="N1451" s="1" t="s">
        <v>41</v>
      </c>
      <c r="O1451" s="1" t="s">
        <v>971</v>
      </c>
      <c r="P1451" s="1" t="s">
        <v>998</v>
      </c>
      <c r="Q1451" s="1" t="s">
        <v>1213</v>
      </c>
      <c r="R1451" s="1" t="s">
        <v>43</v>
      </c>
      <c r="S1451" s="33" t="s">
        <v>163</v>
      </c>
      <c r="T1451" s="47" t="s">
        <v>965</v>
      </c>
      <c r="U1451" s="47" t="s">
        <v>20</v>
      </c>
      <c r="V1451" s="47" t="s">
        <v>20</v>
      </c>
      <c r="W1451" s="47" t="s">
        <v>965</v>
      </c>
      <c r="X1451" s="47" t="s">
        <v>965</v>
      </c>
      <c r="Y1451" s="47" t="s">
        <v>965</v>
      </c>
      <c r="Z1451" s="47" t="s">
        <v>965</v>
      </c>
      <c r="AA1451" s="47" t="s">
        <v>965</v>
      </c>
      <c r="AB1451" s="47" t="s">
        <v>20</v>
      </c>
      <c r="AC1451" s="47" t="s">
        <v>20</v>
      </c>
      <c r="AD1451" s="47" t="s">
        <v>967</v>
      </c>
      <c r="AE1451" s="47" t="s">
        <v>968</v>
      </c>
      <c r="AF1451" s="47" t="s">
        <v>968</v>
      </c>
      <c r="AG1451" s="47" t="s">
        <v>22</v>
      </c>
      <c r="AH1451" s="47" t="s">
        <v>22</v>
      </c>
      <c r="AI1451" s="47" t="s">
        <v>20</v>
      </c>
      <c r="AJ1451" s="47" t="s">
        <v>20</v>
      </c>
      <c r="AK1451" s="47" t="s">
        <v>21</v>
      </c>
      <c r="AL1451" s="47" t="s">
        <v>21</v>
      </c>
      <c r="AM1451" s="47" t="s">
        <v>21</v>
      </c>
      <c r="AN1451" s="47" t="s">
        <v>971</v>
      </c>
      <c r="AO1451" s="47" t="s">
        <v>971</v>
      </c>
      <c r="AP1451" s="47" t="s">
        <v>20</v>
      </c>
      <c r="AQ1451" s="47" t="s">
        <v>20</v>
      </c>
      <c r="AR1451" s="47" t="s">
        <v>20</v>
      </c>
      <c r="AS1451" s="47" t="s">
        <v>971</v>
      </c>
      <c r="AT1451" s="47" t="s">
        <v>971</v>
      </c>
      <c r="AU1451" s="47" t="s">
        <v>971</v>
      </c>
      <c r="AV1451" s="47" t="s">
        <v>971</v>
      </c>
      <c r="AW1451" s="47" t="s">
        <v>20</v>
      </c>
      <c r="AX1451" s="47" t="s">
        <v>20</v>
      </c>
      <c r="AY1451" s="42">
        <f>COUNTIFS($T1451:$AX1451,"P")</f>
        <v>6</v>
      </c>
      <c r="AZ1451" s="42">
        <f>COUNTIFS($T1451:$AX1451,"HD")/2</f>
        <v>0</v>
      </c>
      <c r="BA1451" s="42">
        <f>COUNTIFS($T1451:$AX1451,"DO")</f>
        <v>11</v>
      </c>
      <c r="BB1451" s="1">
        <f>COUNTIFS($T1451:$AX1451,"UPL")</f>
        <v>3</v>
      </c>
      <c r="BC1451" s="42">
        <f>COUNTIFS($T1451:$AX1451,"LWP")</f>
        <v>2</v>
      </c>
      <c r="BD1451" s="42">
        <f>SUM(COUNTIFS($T1451:$AX1451,{"PAT","MAT"}))</f>
        <v>0</v>
      </c>
      <c r="BE1451" s="42">
        <f>COUNTIFS($T1451:$AX1451,"HO")</f>
        <v>0</v>
      </c>
      <c r="BF1451" s="42">
        <f>COUNTIFS($T1451:$AX1451,"NA")</f>
        <v>0</v>
      </c>
      <c r="BG1451" s="42">
        <f>COUNTIFS($T1451:$AX1451,"PL")</f>
        <v>2</v>
      </c>
      <c r="BH1451" s="42">
        <f>COUNTIFS($T1451:$AX1451,"CL")</f>
        <v>1</v>
      </c>
      <c r="BI1451" s="42">
        <f>COUNTIFS($T1451:$AX1451,"BL")</f>
        <v>0</v>
      </c>
      <c r="BJ1451" s="42">
        <f>COUNTIFS($T1451:$AX1451,"CO")</f>
        <v>0</v>
      </c>
      <c r="BK1451" s="42">
        <f t="shared" si="135"/>
        <v>3</v>
      </c>
      <c r="BL1451" s="42">
        <f t="shared" si="136"/>
        <v>0</v>
      </c>
      <c r="BM1451" s="42">
        <f t="shared" si="137"/>
        <v>0</v>
      </c>
      <c r="BN1451" s="42">
        <f>SUM(AY1451:BJ1451)+SUM(COUNTIFS(Q1451:AX1451,{"TERM","RESIGNED"}))</f>
        <v>31</v>
      </c>
      <c r="BO1451" s="1" t="s">
        <v>45</v>
      </c>
      <c r="BP1451" s="42" t="s">
        <v>1020</v>
      </c>
      <c r="BQ1451" s="34"/>
    </row>
    <row r="1452" spans="1:69" x14ac:dyDescent="0.25">
      <c r="A1452" s="32">
        <f t="shared" si="141"/>
        <v>1450</v>
      </c>
      <c r="B1452" s="1" t="s">
        <v>172</v>
      </c>
      <c r="C1452" s="1">
        <v>106185</v>
      </c>
      <c r="D1452" s="1">
        <v>106185</v>
      </c>
      <c r="E1452" s="1" t="s">
        <v>946</v>
      </c>
      <c r="F1452" s="34" t="s">
        <v>1637</v>
      </c>
      <c r="G1452" s="34" t="s">
        <v>123</v>
      </c>
      <c r="H1452" s="30">
        <v>45269</v>
      </c>
      <c r="I1452" s="30" t="s">
        <v>39</v>
      </c>
      <c r="J1452" s="30">
        <v>45283</v>
      </c>
      <c r="K1452" s="42">
        <f t="shared" ca="1" si="139"/>
        <v>14</v>
      </c>
      <c r="L1452" s="44" t="str">
        <f t="shared" si="140"/>
        <v>Billable</v>
      </c>
      <c r="M1452" s="34" t="s">
        <v>1007</v>
      </c>
      <c r="N1452" s="1" t="s">
        <v>41</v>
      </c>
      <c r="O1452" s="1" t="s">
        <v>971</v>
      </c>
      <c r="P1452" s="1" t="s">
        <v>998</v>
      </c>
      <c r="Q1452" s="1" t="s">
        <v>1213</v>
      </c>
      <c r="R1452" s="1" t="s">
        <v>43</v>
      </c>
      <c r="S1452" s="33" t="s">
        <v>223</v>
      </c>
      <c r="T1452" s="47" t="s">
        <v>25</v>
      </c>
      <c r="U1452" s="47" t="s">
        <v>25</v>
      </c>
      <c r="V1452" s="47" t="s">
        <v>25</v>
      </c>
      <c r="W1452" s="47" t="s">
        <v>25</v>
      </c>
      <c r="X1452" s="47" t="s">
        <v>25</v>
      </c>
      <c r="Y1452" s="47" t="s">
        <v>25</v>
      </c>
      <c r="Z1452" s="47" t="s">
        <v>25</v>
      </c>
      <c r="AA1452" s="47" t="s">
        <v>25</v>
      </c>
      <c r="AB1452" s="47" t="s">
        <v>965</v>
      </c>
      <c r="AC1452" s="47" t="s">
        <v>20</v>
      </c>
      <c r="AD1452" s="47" t="s">
        <v>965</v>
      </c>
      <c r="AE1452" s="47" t="s">
        <v>965</v>
      </c>
      <c r="AF1452" s="47" t="s">
        <v>965</v>
      </c>
      <c r="AG1452" s="47" t="s">
        <v>965</v>
      </c>
      <c r="AH1452" s="47" t="s">
        <v>965</v>
      </c>
      <c r="AI1452" s="47" t="s">
        <v>20</v>
      </c>
      <c r="AJ1452" s="47" t="s">
        <v>20</v>
      </c>
      <c r="AK1452" s="47" t="s">
        <v>965</v>
      </c>
      <c r="AL1452" s="47" t="s">
        <v>22</v>
      </c>
      <c r="AM1452" s="47" t="s">
        <v>21</v>
      </c>
      <c r="AN1452" s="47" t="s">
        <v>21</v>
      </c>
      <c r="AO1452" s="47" t="s">
        <v>21</v>
      </c>
      <c r="AP1452" s="47" t="s">
        <v>20</v>
      </c>
      <c r="AQ1452" s="47" t="s">
        <v>20</v>
      </c>
      <c r="AR1452" s="47" t="s">
        <v>20</v>
      </c>
      <c r="AS1452" s="14" t="s">
        <v>971</v>
      </c>
      <c r="AT1452" s="14" t="s">
        <v>971</v>
      </c>
      <c r="AU1452" s="14" t="s">
        <v>971</v>
      </c>
      <c r="AV1452" s="14" t="s">
        <v>971</v>
      </c>
      <c r="AW1452" s="47" t="s">
        <v>20</v>
      </c>
      <c r="AX1452" s="47" t="s">
        <v>20</v>
      </c>
      <c r="AY1452" s="42">
        <f>COUNTIFS($T1452:$AX1452,"P")</f>
        <v>7</v>
      </c>
      <c r="AZ1452" s="42">
        <f>COUNTIFS($T1452:$AX1452,"HD")/2</f>
        <v>0</v>
      </c>
      <c r="BA1452" s="42">
        <f>COUNTIFS($T1452:$AX1452,"DO")</f>
        <v>8</v>
      </c>
      <c r="BB1452" s="1">
        <f>COUNTIFS($T1452:$AX1452,"UPL")</f>
        <v>3</v>
      </c>
      <c r="BC1452" s="42">
        <f>COUNTIFS($T1452:$AX1452,"LWP")</f>
        <v>1</v>
      </c>
      <c r="BD1452" s="42">
        <f>SUM(COUNTIFS($T1452:$AX1452,{"PAT","MAT"}))</f>
        <v>0</v>
      </c>
      <c r="BE1452" s="42">
        <f>COUNTIFS($T1452:$AX1452,"HO")</f>
        <v>0</v>
      </c>
      <c r="BF1452" s="42">
        <f>COUNTIFS($T1452:$AX1452,"NA")</f>
        <v>8</v>
      </c>
      <c r="BG1452" s="42">
        <f>COUNTIFS($T1452:$AX1452,"PL")</f>
        <v>0</v>
      </c>
      <c r="BH1452" s="42">
        <f>COUNTIFS($T1452:$AX1452,"CL")</f>
        <v>0</v>
      </c>
      <c r="BI1452" s="42">
        <f>COUNTIFS($T1452:$AX1452,"BL")</f>
        <v>0</v>
      </c>
      <c r="BJ1452" s="42">
        <f>COUNTIFS($T1452:$AX1452,"CO")</f>
        <v>0</v>
      </c>
      <c r="BK1452" s="42">
        <f t="shared" si="135"/>
        <v>0</v>
      </c>
      <c r="BL1452" s="42">
        <f t="shared" si="136"/>
        <v>0</v>
      </c>
      <c r="BM1452" s="42">
        <f t="shared" si="137"/>
        <v>0</v>
      </c>
      <c r="BN1452" s="42">
        <f>SUM(AY1452:BJ1452)+SUM(COUNTIFS(Q1452:AX1452,{"TERM","RESIGNED"}))</f>
        <v>31</v>
      </c>
      <c r="BO1452" s="1" t="s">
        <v>45</v>
      </c>
      <c r="BP1452" s="42" t="s">
        <v>1023</v>
      </c>
      <c r="BQ1452" s="34"/>
    </row>
    <row r="1453" spans="1:69" x14ac:dyDescent="0.25">
      <c r="A1453" s="32">
        <f t="shared" si="141"/>
        <v>1451</v>
      </c>
      <c r="B1453" s="1" t="s">
        <v>172</v>
      </c>
      <c r="C1453" s="1">
        <v>106253</v>
      </c>
      <c r="D1453" s="1">
        <v>106253</v>
      </c>
      <c r="E1453" s="1" t="s">
        <v>945</v>
      </c>
      <c r="F1453" s="34" t="s">
        <v>1686</v>
      </c>
      <c r="G1453" s="34" t="s">
        <v>190</v>
      </c>
      <c r="H1453" s="30">
        <v>45278</v>
      </c>
      <c r="I1453" s="30" t="s">
        <v>39</v>
      </c>
      <c r="J1453" s="30">
        <v>45285</v>
      </c>
      <c r="K1453" s="42">
        <f t="shared" ca="1" si="139"/>
        <v>7</v>
      </c>
      <c r="L1453" s="44" t="str">
        <f t="shared" si="140"/>
        <v>Billable</v>
      </c>
      <c r="M1453" s="34" t="s">
        <v>1007</v>
      </c>
      <c r="N1453" s="1" t="s">
        <v>41</v>
      </c>
      <c r="O1453" s="1" t="s">
        <v>971</v>
      </c>
      <c r="P1453" s="1" t="s">
        <v>998</v>
      </c>
      <c r="Q1453" s="1" t="s">
        <v>1213</v>
      </c>
      <c r="R1453" s="1" t="s">
        <v>43</v>
      </c>
      <c r="S1453" s="33" t="s">
        <v>223</v>
      </c>
      <c r="T1453" s="47" t="s">
        <v>25</v>
      </c>
      <c r="U1453" s="47" t="s">
        <v>25</v>
      </c>
      <c r="V1453" s="47" t="s">
        <v>25</v>
      </c>
      <c r="W1453" s="47" t="s">
        <v>25</v>
      </c>
      <c r="X1453" s="47" t="s">
        <v>25</v>
      </c>
      <c r="Y1453" s="47" t="s">
        <v>25</v>
      </c>
      <c r="Z1453" s="47" t="s">
        <v>25</v>
      </c>
      <c r="AA1453" s="47" t="s">
        <v>25</v>
      </c>
      <c r="AB1453" s="47" t="s">
        <v>25</v>
      </c>
      <c r="AC1453" s="47" t="s">
        <v>25</v>
      </c>
      <c r="AD1453" s="47" t="s">
        <v>25</v>
      </c>
      <c r="AE1453" s="47" t="s">
        <v>25</v>
      </c>
      <c r="AF1453" s="47" t="s">
        <v>25</v>
      </c>
      <c r="AG1453" s="47" t="s">
        <v>25</v>
      </c>
      <c r="AH1453" s="47" t="s">
        <v>25</v>
      </c>
      <c r="AI1453" s="47" t="s">
        <v>25</v>
      </c>
      <c r="AJ1453" s="47" t="s">
        <v>25</v>
      </c>
      <c r="AK1453" s="47" t="s">
        <v>965</v>
      </c>
      <c r="AL1453" s="47" t="s">
        <v>21</v>
      </c>
      <c r="AM1453" s="47" t="s">
        <v>965</v>
      </c>
      <c r="AN1453" s="47" t="s">
        <v>21</v>
      </c>
      <c r="AO1453" s="47" t="s">
        <v>21</v>
      </c>
      <c r="AP1453" s="47" t="s">
        <v>20</v>
      </c>
      <c r="AQ1453" s="47" t="s">
        <v>20</v>
      </c>
      <c r="AR1453" s="47" t="s">
        <v>20</v>
      </c>
      <c r="AS1453" s="47" t="s">
        <v>971</v>
      </c>
      <c r="AT1453" s="47" t="s">
        <v>971</v>
      </c>
      <c r="AU1453" s="47" t="s">
        <v>971</v>
      </c>
      <c r="AV1453" s="47" t="s">
        <v>971</v>
      </c>
      <c r="AW1453" s="47" t="s">
        <v>20</v>
      </c>
      <c r="AX1453" s="47" t="s">
        <v>20</v>
      </c>
      <c r="AY1453" s="42">
        <f>COUNTIFS($T1453:$AX1453,"P")</f>
        <v>2</v>
      </c>
      <c r="AZ1453" s="42">
        <f>COUNTIFS($T1453:$AX1453,"HD")/2</f>
        <v>0</v>
      </c>
      <c r="BA1453" s="42">
        <f>COUNTIFS($T1453:$AX1453,"DO")</f>
        <v>5</v>
      </c>
      <c r="BB1453" s="1">
        <f>COUNTIFS($T1453:$AX1453,"UPL")</f>
        <v>3</v>
      </c>
      <c r="BC1453" s="42">
        <f>COUNTIFS($T1453:$AX1453,"LWP")</f>
        <v>0</v>
      </c>
      <c r="BD1453" s="42">
        <f>SUM(COUNTIFS($T1453:$AX1453,{"PAT","MAT"}))</f>
        <v>0</v>
      </c>
      <c r="BE1453" s="42">
        <f>COUNTIFS($T1453:$AX1453,"HO")</f>
        <v>0</v>
      </c>
      <c r="BF1453" s="42">
        <f>COUNTIFS($T1453:$AX1453,"NA")</f>
        <v>17</v>
      </c>
      <c r="BG1453" s="42">
        <f>COUNTIFS($T1453:$AX1453,"PL")</f>
        <v>0</v>
      </c>
      <c r="BH1453" s="42">
        <f>COUNTIFS($T1453:$AX1453,"CL")</f>
        <v>0</v>
      </c>
      <c r="BI1453" s="42">
        <f>COUNTIFS($T1453:$AX1453,"BL")</f>
        <v>0</v>
      </c>
      <c r="BJ1453" s="42">
        <f>COUNTIFS($T1453:$AX1453,"CO")</f>
        <v>0</v>
      </c>
      <c r="BK1453" s="42">
        <f t="shared" si="135"/>
        <v>0</v>
      </c>
      <c r="BL1453" s="42">
        <f t="shared" si="136"/>
        <v>0</v>
      </c>
      <c r="BM1453" s="42">
        <f t="shared" si="137"/>
        <v>0</v>
      </c>
      <c r="BN1453" s="42">
        <f>SUM(AY1453:BJ1453)+SUM(COUNTIFS(Q1453:AX1453,{"TERM","RESIGNED"}))</f>
        <v>31</v>
      </c>
      <c r="BO1453" s="1" t="s">
        <v>45</v>
      </c>
      <c r="BP1453" s="42" t="s">
        <v>1023</v>
      </c>
      <c r="BQ1453" s="34"/>
    </row>
    <row r="1454" spans="1:69" x14ac:dyDescent="0.25">
      <c r="A1454" s="32">
        <f t="shared" si="141"/>
        <v>1452</v>
      </c>
      <c r="B1454" s="1" t="s">
        <v>36</v>
      </c>
      <c r="C1454" s="1">
        <v>17861</v>
      </c>
      <c r="D1454" s="27">
        <v>17861</v>
      </c>
      <c r="E1454" s="1" t="s">
        <v>946</v>
      </c>
      <c r="F1454" s="34" t="s">
        <v>136</v>
      </c>
      <c r="G1454" s="34" t="s">
        <v>143</v>
      </c>
      <c r="H1454" s="30">
        <v>44134</v>
      </c>
      <c r="I1454" s="30" t="s">
        <v>39</v>
      </c>
      <c r="J1454" s="30">
        <v>45279</v>
      </c>
      <c r="K1454" s="42">
        <f t="shared" ca="1" si="139"/>
        <v>1145</v>
      </c>
      <c r="L1454" s="44" t="str">
        <f t="shared" si="140"/>
        <v>Billable</v>
      </c>
      <c r="M1454" s="34" t="s">
        <v>124</v>
      </c>
      <c r="N1454" s="1" t="s">
        <v>41</v>
      </c>
      <c r="O1454" s="1" t="s">
        <v>971</v>
      </c>
      <c r="P1454" s="1" t="s">
        <v>975</v>
      </c>
      <c r="Q1454" s="1" t="s">
        <v>1596</v>
      </c>
      <c r="R1454" s="1" t="s">
        <v>43</v>
      </c>
      <c r="S1454" s="33" t="s">
        <v>137</v>
      </c>
      <c r="T1454" s="47" t="s">
        <v>965</v>
      </c>
      <c r="U1454" s="47" t="s">
        <v>20</v>
      </c>
      <c r="V1454" s="47" t="s">
        <v>20</v>
      </c>
      <c r="W1454" s="47" t="s">
        <v>965</v>
      </c>
      <c r="X1454" s="47" t="s">
        <v>965</v>
      </c>
      <c r="Y1454" s="47" t="s">
        <v>965</v>
      </c>
      <c r="Z1454" s="47" t="s">
        <v>965</v>
      </c>
      <c r="AA1454" s="47" t="s">
        <v>965</v>
      </c>
      <c r="AB1454" s="47" t="s">
        <v>20</v>
      </c>
      <c r="AC1454" s="47" t="s">
        <v>20</v>
      </c>
      <c r="AD1454" s="47" t="s">
        <v>965</v>
      </c>
      <c r="AE1454" s="47" t="s">
        <v>965</v>
      </c>
      <c r="AF1454" s="47" t="s">
        <v>965</v>
      </c>
      <c r="AG1454" s="47" t="s">
        <v>965</v>
      </c>
      <c r="AH1454" s="47" t="s">
        <v>965</v>
      </c>
      <c r="AI1454" s="47" t="s">
        <v>20</v>
      </c>
      <c r="AJ1454" s="47" t="s">
        <v>20</v>
      </c>
      <c r="AK1454" s="47" t="s">
        <v>965</v>
      </c>
      <c r="AL1454" s="47" t="s">
        <v>975</v>
      </c>
      <c r="AM1454" s="47" t="s">
        <v>975</v>
      </c>
      <c r="AN1454" s="47" t="s">
        <v>975</v>
      </c>
      <c r="AO1454" s="47" t="s">
        <v>975</v>
      </c>
      <c r="AP1454" s="47" t="s">
        <v>20</v>
      </c>
      <c r="AQ1454" s="47" t="s">
        <v>20</v>
      </c>
      <c r="AR1454" s="47" t="s">
        <v>20</v>
      </c>
      <c r="AS1454" s="47" t="s">
        <v>975</v>
      </c>
      <c r="AT1454" s="47" t="s">
        <v>975</v>
      </c>
      <c r="AU1454" s="47" t="s">
        <v>975</v>
      </c>
      <c r="AV1454" s="47" t="s">
        <v>975</v>
      </c>
      <c r="AW1454" s="47" t="s">
        <v>20</v>
      </c>
      <c r="AX1454" s="47" t="s">
        <v>20</v>
      </c>
      <c r="AY1454" s="42">
        <f>COUNTIFS($T1454:$AX1454,"P")</f>
        <v>12</v>
      </c>
      <c r="AZ1454" s="42">
        <f>COUNTIFS($T1454:$AX1454,"HD")/2</f>
        <v>0</v>
      </c>
      <c r="BA1454" s="42">
        <f>COUNTIFS($T1454:$AX1454,"DO")</f>
        <v>11</v>
      </c>
      <c r="BB1454" s="1">
        <f>COUNTIFS($T1454:$AX1454,"UPL")</f>
        <v>0</v>
      </c>
      <c r="BC1454" s="42">
        <f>COUNTIFS($T1454:$AX1454,"LWP")</f>
        <v>0</v>
      </c>
      <c r="BD1454" s="42">
        <f>SUM(COUNTIFS($T1454:$AX1454,{"PAT","MAT"}))</f>
        <v>0</v>
      </c>
      <c r="BE1454" s="42">
        <f>COUNTIFS($T1454:$AX1454,"HO")</f>
        <v>0</v>
      </c>
      <c r="BF1454" s="42">
        <f>COUNTIFS($T1454:$AX1454,"NA")</f>
        <v>0</v>
      </c>
      <c r="BG1454" s="42">
        <f>COUNTIFS($T1454:$AX1454,"PL")</f>
        <v>0</v>
      </c>
      <c r="BH1454" s="42">
        <f>COUNTIFS($T1454:$AX1454,"CL")</f>
        <v>0</v>
      </c>
      <c r="BI1454" s="42">
        <f>COUNTIFS($T1454:$AX1454,"BL")</f>
        <v>0</v>
      </c>
      <c r="BJ1454" s="42">
        <f>COUNTIFS($T1454:$AX1454,"CO")</f>
        <v>0</v>
      </c>
      <c r="BK1454" s="42">
        <f t="shared" si="135"/>
        <v>0</v>
      </c>
      <c r="BL1454" s="42">
        <f t="shared" si="136"/>
        <v>0</v>
      </c>
      <c r="BM1454" s="42">
        <f t="shared" si="137"/>
        <v>0</v>
      </c>
      <c r="BN1454" s="42">
        <f>SUM(AY1454:BJ1454)+SUM(COUNTIFS(Q1454:AX1454,{"TERM","RESIGNED"}))</f>
        <v>31</v>
      </c>
      <c r="BO1454" s="1" t="s">
        <v>45</v>
      </c>
      <c r="BP1454" s="42" t="s">
        <v>1018</v>
      </c>
      <c r="BQ1454" s="34"/>
    </row>
    <row r="1455" spans="1:69" x14ac:dyDescent="0.25">
      <c r="A1455" s="32">
        <f t="shared" si="141"/>
        <v>1453</v>
      </c>
      <c r="B1455" s="1" t="s">
        <v>172</v>
      </c>
      <c r="C1455" s="1">
        <v>103583</v>
      </c>
      <c r="D1455" s="27">
        <v>103583</v>
      </c>
      <c r="E1455" s="1" t="s">
        <v>946</v>
      </c>
      <c r="F1455" s="34" t="s">
        <v>642</v>
      </c>
      <c r="G1455" s="34" t="s">
        <v>190</v>
      </c>
      <c r="H1455" s="30">
        <v>44754</v>
      </c>
      <c r="I1455" s="30" t="s">
        <v>39</v>
      </c>
      <c r="J1455" s="30">
        <v>45275</v>
      </c>
      <c r="K1455" s="42">
        <f t="shared" ca="1" si="139"/>
        <v>521</v>
      </c>
      <c r="L1455" s="44" t="str">
        <f t="shared" si="140"/>
        <v>Billable</v>
      </c>
      <c r="M1455" s="34" t="s">
        <v>187</v>
      </c>
      <c r="N1455" s="1" t="s">
        <v>41</v>
      </c>
      <c r="O1455" s="1" t="s">
        <v>971</v>
      </c>
      <c r="P1455" s="1" t="s">
        <v>975</v>
      </c>
      <c r="Q1455" s="1" t="s">
        <v>1596</v>
      </c>
      <c r="R1455" s="1" t="s">
        <v>43</v>
      </c>
      <c r="S1455" s="33" t="s">
        <v>182</v>
      </c>
      <c r="T1455" s="47" t="s">
        <v>965</v>
      </c>
      <c r="U1455" s="47" t="s">
        <v>20</v>
      </c>
      <c r="V1455" s="47" t="s">
        <v>20</v>
      </c>
      <c r="W1455" s="47" t="s">
        <v>965</v>
      </c>
      <c r="X1455" s="47" t="s">
        <v>965</v>
      </c>
      <c r="Y1455" s="47" t="s">
        <v>965</v>
      </c>
      <c r="Z1455" s="47" t="s">
        <v>965</v>
      </c>
      <c r="AA1455" s="47" t="s">
        <v>965</v>
      </c>
      <c r="AB1455" s="47" t="s">
        <v>20</v>
      </c>
      <c r="AC1455" s="47" t="s">
        <v>20</v>
      </c>
      <c r="AD1455" s="47" t="s">
        <v>965</v>
      </c>
      <c r="AE1455" s="47" t="s">
        <v>965</v>
      </c>
      <c r="AF1455" s="47" t="s">
        <v>965</v>
      </c>
      <c r="AG1455" s="47" t="s">
        <v>965</v>
      </c>
      <c r="AH1455" s="47" t="s">
        <v>975</v>
      </c>
      <c r="AI1455" s="47" t="s">
        <v>20</v>
      </c>
      <c r="AJ1455" s="47" t="s">
        <v>20</v>
      </c>
      <c r="AK1455" s="47" t="s">
        <v>975</v>
      </c>
      <c r="AL1455" s="47" t="s">
        <v>975</v>
      </c>
      <c r="AM1455" s="47" t="s">
        <v>975</v>
      </c>
      <c r="AN1455" s="47" t="s">
        <v>975</v>
      </c>
      <c r="AO1455" s="47" t="s">
        <v>975</v>
      </c>
      <c r="AP1455" s="47" t="s">
        <v>20</v>
      </c>
      <c r="AQ1455" s="47" t="s">
        <v>20</v>
      </c>
      <c r="AR1455" s="47" t="s">
        <v>20</v>
      </c>
      <c r="AS1455" s="47" t="s">
        <v>975</v>
      </c>
      <c r="AT1455" s="47" t="s">
        <v>975</v>
      </c>
      <c r="AU1455" s="47" t="s">
        <v>975</v>
      </c>
      <c r="AV1455" s="47" t="s">
        <v>975</v>
      </c>
      <c r="AW1455" s="47" t="s">
        <v>20</v>
      </c>
      <c r="AX1455" s="47" t="s">
        <v>20</v>
      </c>
      <c r="AY1455" s="42">
        <f>COUNTIFS($T1455:$AX1455,"P")</f>
        <v>10</v>
      </c>
      <c r="AZ1455" s="42">
        <f>COUNTIFS($T1455:$AX1455,"HD")/2</f>
        <v>0</v>
      </c>
      <c r="BA1455" s="42">
        <f>COUNTIFS($T1455:$AX1455,"DO")</f>
        <v>11</v>
      </c>
      <c r="BB1455" s="1">
        <f>COUNTIFS($T1455:$AX1455,"UPL")</f>
        <v>0</v>
      </c>
      <c r="BC1455" s="42">
        <f>COUNTIFS($T1455:$AX1455,"LWP")</f>
        <v>0</v>
      </c>
      <c r="BD1455" s="42">
        <f>SUM(COUNTIFS($T1455:$AX1455,{"PAT","MAT"}))</f>
        <v>0</v>
      </c>
      <c r="BE1455" s="42">
        <f>COUNTIFS($T1455:$AX1455,"HO")</f>
        <v>0</v>
      </c>
      <c r="BF1455" s="42">
        <f>COUNTIFS($T1455:$AX1455,"NA")</f>
        <v>0</v>
      </c>
      <c r="BG1455" s="42">
        <f>COUNTIFS($T1455:$AX1455,"PL")</f>
        <v>0</v>
      </c>
      <c r="BH1455" s="42">
        <f>COUNTIFS($T1455:$AX1455,"CL")</f>
        <v>0</v>
      </c>
      <c r="BI1455" s="42">
        <f>COUNTIFS($T1455:$AX1455,"BL")</f>
        <v>0</v>
      </c>
      <c r="BJ1455" s="42">
        <f>COUNTIFS($T1455:$AX1455,"CO")</f>
        <v>0</v>
      </c>
      <c r="BK1455" s="42">
        <f t="shared" si="135"/>
        <v>0</v>
      </c>
      <c r="BL1455" s="42">
        <f t="shared" si="136"/>
        <v>0</v>
      </c>
      <c r="BM1455" s="42">
        <f t="shared" si="137"/>
        <v>0</v>
      </c>
      <c r="BN1455" s="42">
        <f>SUM(AY1455:BJ1455)+SUM(COUNTIFS(Q1455:AX1455,{"TERM","RESIGNED"}))</f>
        <v>31</v>
      </c>
      <c r="BO1455" s="1" t="s">
        <v>45</v>
      </c>
      <c r="BP1455" s="42" t="s">
        <v>1018</v>
      </c>
      <c r="BQ1455" s="34"/>
    </row>
    <row r="1456" spans="1:69" x14ac:dyDescent="0.25">
      <c r="A1456" s="32">
        <f t="shared" si="141"/>
        <v>1454</v>
      </c>
      <c r="B1456" s="1" t="s">
        <v>172</v>
      </c>
      <c r="C1456" s="1">
        <v>106190</v>
      </c>
      <c r="D1456" s="1">
        <v>106190</v>
      </c>
      <c r="E1456" s="1" t="s">
        <v>946</v>
      </c>
      <c r="F1456" s="34" t="s">
        <v>1642</v>
      </c>
      <c r="G1456" s="34" t="s">
        <v>123</v>
      </c>
      <c r="H1456" s="30">
        <v>45269</v>
      </c>
      <c r="I1456" s="30" t="s">
        <v>39</v>
      </c>
      <c r="J1456" s="30">
        <v>45281</v>
      </c>
      <c r="K1456" s="42">
        <f t="shared" ca="1" si="139"/>
        <v>12</v>
      </c>
      <c r="L1456" s="44" t="str">
        <f t="shared" si="140"/>
        <v>Billable</v>
      </c>
      <c r="M1456" s="34" t="s">
        <v>1007</v>
      </c>
      <c r="N1456" s="1" t="s">
        <v>41</v>
      </c>
      <c r="O1456" s="1" t="s">
        <v>971</v>
      </c>
      <c r="P1456" s="1" t="s">
        <v>1594</v>
      </c>
      <c r="Q1456" s="1" t="s">
        <v>1595</v>
      </c>
      <c r="R1456" s="1" t="s">
        <v>43</v>
      </c>
      <c r="S1456" s="33" t="s">
        <v>223</v>
      </c>
      <c r="T1456" s="47" t="s">
        <v>25</v>
      </c>
      <c r="U1456" s="47" t="s">
        <v>25</v>
      </c>
      <c r="V1456" s="47" t="s">
        <v>25</v>
      </c>
      <c r="W1456" s="47" t="s">
        <v>25</v>
      </c>
      <c r="X1456" s="47" t="s">
        <v>25</v>
      </c>
      <c r="Y1456" s="47" t="s">
        <v>25</v>
      </c>
      <c r="Z1456" s="47" t="s">
        <v>25</v>
      </c>
      <c r="AA1456" s="47" t="s">
        <v>25</v>
      </c>
      <c r="AB1456" s="47" t="s">
        <v>965</v>
      </c>
      <c r="AC1456" s="47" t="s">
        <v>20</v>
      </c>
      <c r="AD1456" s="47" t="s">
        <v>965</v>
      </c>
      <c r="AE1456" s="47" t="s">
        <v>965</v>
      </c>
      <c r="AF1456" s="47" t="s">
        <v>965</v>
      </c>
      <c r="AG1456" s="47" t="s">
        <v>965</v>
      </c>
      <c r="AH1456" s="47" t="s">
        <v>965</v>
      </c>
      <c r="AI1456" s="47" t="s">
        <v>20</v>
      </c>
      <c r="AJ1456" s="47" t="s">
        <v>20</v>
      </c>
      <c r="AK1456" s="47" t="s">
        <v>965</v>
      </c>
      <c r="AL1456" s="47" t="s">
        <v>965</v>
      </c>
      <c r="AM1456" s="47" t="s">
        <v>965</v>
      </c>
      <c r="AN1456" s="14" t="s">
        <v>971</v>
      </c>
      <c r="AO1456" s="14" t="s">
        <v>971</v>
      </c>
      <c r="AP1456" s="47" t="s">
        <v>20</v>
      </c>
      <c r="AQ1456" s="47" t="s">
        <v>20</v>
      </c>
      <c r="AR1456" s="47" t="s">
        <v>20</v>
      </c>
      <c r="AS1456" s="14" t="s">
        <v>971</v>
      </c>
      <c r="AT1456" s="14" t="s">
        <v>971</v>
      </c>
      <c r="AU1456" s="14" t="s">
        <v>971</v>
      </c>
      <c r="AV1456" s="14" t="s">
        <v>971</v>
      </c>
      <c r="AW1456" s="47" t="s">
        <v>20</v>
      </c>
      <c r="AX1456" s="47" t="s">
        <v>20</v>
      </c>
      <c r="AY1456" s="42">
        <f>COUNTIFS($T1456:$AX1456,"P")</f>
        <v>9</v>
      </c>
      <c r="AZ1456" s="42">
        <f>COUNTIFS($T1456:$AX1456,"HD")/2</f>
        <v>0</v>
      </c>
      <c r="BA1456" s="42">
        <f>COUNTIFS($T1456:$AX1456,"DO")</f>
        <v>8</v>
      </c>
      <c r="BB1456" s="1">
        <f>COUNTIFS($T1456:$AX1456,"UPL")</f>
        <v>0</v>
      </c>
      <c r="BC1456" s="42">
        <f>COUNTIFS($T1456:$AX1456,"LWP")</f>
        <v>0</v>
      </c>
      <c r="BD1456" s="42">
        <f>SUM(COUNTIFS($T1456:$AX1456,{"PAT","MAT"}))</f>
        <v>0</v>
      </c>
      <c r="BE1456" s="42">
        <f>COUNTIFS($T1456:$AX1456,"HO")</f>
        <v>0</v>
      </c>
      <c r="BF1456" s="42">
        <f>COUNTIFS($T1456:$AX1456,"NA")</f>
        <v>8</v>
      </c>
      <c r="BG1456" s="42">
        <f>COUNTIFS($T1456:$AX1456,"PL")</f>
        <v>0</v>
      </c>
      <c r="BH1456" s="42">
        <f>COUNTIFS($T1456:$AX1456,"CL")</f>
        <v>0</v>
      </c>
      <c r="BI1456" s="42">
        <f>COUNTIFS($T1456:$AX1456,"BL")</f>
        <v>0</v>
      </c>
      <c r="BJ1456" s="42">
        <f>COUNTIFS($T1456:$AX1456,"CO")</f>
        <v>0</v>
      </c>
      <c r="BK1456" s="42">
        <f t="shared" si="135"/>
        <v>0</v>
      </c>
      <c r="BL1456" s="42">
        <f t="shared" si="136"/>
        <v>0</v>
      </c>
      <c r="BM1456" s="42">
        <f t="shared" si="137"/>
        <v>0</v>
      </c>
      <c r="BN1456" s="42">
        <f>SUM(AY1456:BJ1456)+SUM(COUNTIFS(Q1456:AX1456,{"TERM","RESIGNED"}))</f>
        <v>31</v>
      </c>
      <c r="BO1456" s="1" t="s">
        <v>45</v>
      </c>
      <c r="BP1456" s="42" t="s">
        <v>1023</v>
      </c>
      <c r="BQ1456" s="34"/>
    </row>
    <row r="1457" spans="1:69" x14ac:dyDescent="0.25">
      <c r="A1457" s="32">
        <f t="shared" si="141"/>
        <v>1455</v>
      </c>
      <c r="B1457" s="1" t="s">
        <v>172</v>
      </c>
      <c r="C1457" s="1">
        <v>106196</v>
      </c>
      <c r="D1457" s="1">
        <v>106196</v>
      </c>
      <c r="E1457" s="1" t="s">
        <v>946</v>
      </c>
      <c r="F1457" s="34" t="s">
        <v>1646</v>
      </c>
      <c r="G1457" s="34" t="s">
        <v>123</v>
      </c>
      <c r="H1457" s="30">
        <v>45269</v>
      </c>
      <c r="I1457" s="30" t="s">
        <v>39</v>
      </c>
      <c r="J1457" s="30">
        <v>45281</v>
      </c>
      <c r="K1457" s="42">
        <f t="shared" ca="1" si="139"/>
        <v>12</v>
      </c>
      <c r="L1457" s="44" t="str">
        <f t="shared" si="140"/>
        <v>Billable</v>
      </c>
      <c r="M1457" s="34" t="s">
        <v>1007</v>
      </c>
      <c r="N1457" s="1" t="s">
        <v>41</v>
      </c>
      <c r="O1457" s="1" t="s">
        <v>971</v>
      </c>
      <c r="P1457" s="1" t="s">
        <v>1594</v>
      </c>
      <c r="Q1457" s="1" t="s">
        <v>1595</v>
      </c>
      <c r="R1457" s="1" t="s">
        <v>43</v>
      </c>
      <c r="S1457" s="33" t="s">
        <v>223</v>
      </c>
      <c r="T1457" s="47" t="s">
        <v>25</v>
      </c>
      <c r="U1457" s="47" t="s">
        <v>25</v>
      </c>
      <c r="V1457" s="47" t="s">
        <v>25</v>
      </c>
      <c r="W1457" s="47" t="s">
        <v>25</v>
      </c>
      <c r="X1457" s="47" t="s">
        <v>25</v>
      </c>
      <c r="Y1457" s="47" t="s">
        <v>25</v>
      </c>
      <c r="Z1457" s="47" t="s">
        <v>25</v>
      </c>
      <c r="AA1457" s="47" t="s">
        <v>25</v>
      </c>
      <c r="AB1457" s="47" t="s">
        <v>965</v>
      </c>
      <c r="AC1457" s="47" t="s">
        <v>20</v>
      </c>
      <c r="AD1457" s="47" t="s">
        <v>965</v>
      </c>
      <c r="AE1457" s="47" t="s">
        <v>965</v>
      </c>
      <c r="AF1457" s="47" t="s">
        <v>965</v>
      </c>
      <c r="AG1457" s="47" t="s">
        <v>965</v>
      </c>
      <c r="AH1457" s="47" t="s">
        <v>965</v>
      </c>
      <c r="AI1457" s="47" t="s">
        <v>20</v>
      </c>
      <c r="AJ1457" s="47" t="s">
        <v>20</v>
      </c>
      <c r="AK1457" s="47" t="s">
        <v>965</v>
      </c>
      <c r="AL1457" s="47" t="s">
        <v>965</v>
      </c>
      <c r="AM1457" s="47" t="s">
        <v>965</v>
      </c>
      <c r="AN1457" s="14" t="s">
        <v>971</v>
      </c>
      <c r="AO1457" s="14" t="s">
        <v>971</v>
      </c>
      <c r="AP1457" s="47" t="s">
        <v>20</v>
      </c>
      <c r="AQ1457" s="47" t="s">
        <v>20</v>
      </c>
      <c r="AR1457" s="47" t="s">
        <v>20</v>
      </c>
      <c r="AS1457" s="14" t="s">
        <v>971</v>
      </c>
      <c r="AT1457" s="14" t="s">
        <v>971</v>
      </c>
      <c r="AU1457" s="14" t="s">
        <v>971</v>
      </c>
      <c r="AV1457" s="14" t="s">
        <v>971</v>
      </c>
      <c r="AW1457" s="47" t="s">
        <v>20</v>
      </c>
      <c r="AX1457" s="47" t="s">
        <v>20</v>
      </c>
      <c r="AY1457" s="42">
        <f>COUNTIFS($T1457:$AX1457,"P")</f>
        <v>9</v>
      </c>
      <c r="AZ1457" s="42">
        <f>COUNTIFS($T1457:$AX1457,"HD")/2</f>
        <v>0</v>
      </c>
      <c r="BA1457" s="42">
        <f>COUNTIFS($T1457:$AX1457,"DO")</f>
        <v>8</v>
      </c>
      <c r="BB1457" s="1">
        <f>COUNTIFS($T1457:$AX1457,"UPL")</f>
        <v>0</v>
      </c>
      <c r="BC1457" s="42">
        <f>COUNTIFS($T1457:$AX1457,"LWP")</f>
        <v>0</v>
      </c>
      <c r="BD1457" s="42">
        <f>SUM(COUNTIFS($T1457:$AX1457,{"PAT","MAT"}))</f>
        <v>0</v>
      </c>
      <c r="BE1457" s="42">
        <f>COUNTIFS($T1457:$AX1457,"HO")</f>
        <v>0</v>
      </c>
      <c r="BF1457" s="42">
        <f>COUNTIFS($T1457:$AX1457,"NA")</f>
        <v>8</v>
      </c>
      <c r="BG1457" s="42">
        <f>COUNTIFS($T1457:$AX1457,"PL")</f>
        <v>0</v>
      </c>
      <c r="BH1457" s="42">
        <f>COUNTIFS($T1457:$AX1457,"CL")</f>
        <v>0</v>
      </c>
      <c r="BI1457" s="42">
        <f>COUNTIFS($T1457:$AX1457,"BL")</f>
        <v>0</v>
      </c>
      <c r="BJ1457" s="42">
        <f>COUNTIFS($T1457:$AX1457,"CO")</f>
        <v>0</v>
      </c>
      <c r="BK1457" s="42">
        <f t="shared" si="135"/>
        <v>0</v>
      </c>
      <c r="BL1457" s="42">
        <f t="shared" si="136"/>
        <v>0</v>
      </c>
      <c r="BM1457" s="42">
        <f t="shared" si="137"/>
        <v>0</v>
      </c>
      <c r="BN1457" s="42">
        <f>SUM(AY1457:BJ1457)+SUM(COUNTIFS(Q1457:AX1457,{"TERM","RESIGNED"}))</f>
        <v>31</v>
      </c>
      <c r="BO1457" s="1" t="s">
        <v>45</v>
      </c>
      <c r="BP1457" s="42" t="s">
        <v>1023</v>
      </c>
      <c r="BQ1457" s="34"/>
    </row>
    <row r="1458" spans="1:69" x14ac:dyDescent="0.25">
      <c r="A1458" s="32">
        <f t="shared" si="141"/>
        <v>1456</v>
      </c>
      <c r="B1458" s="1" t="s">
        <v>172</v>
      </c>
      <c r="C1458" s="1">
        <v>106207</v>
      </c>
      <c r="D1458" s="1">
        <v>106207</v>
      </c>
      <c r="E1458" s="1" t="s">
        <v>945</v>
      </c>
      <c r="F1458" s="34" t="s">
        <v>1653</v>
      </c>
      <c r="G1458" s="34" t="s">
        <v>123</v>
      </c>
      <c r="H1458" s="30">
        <v>45269</v>
      </c>
      <c r="I1458" s="30" t="s">
        <v>39</v>
      </c>
      <c r="J1458" s="30">
        <v>45281</v>
      </c>
      <c r="K1458" s="42">
        <f t="shared" ca="1" si="139"/>
        <v>12</v>
      </c>
      <c r="L1458" s="44" t="str">
        <f t="shared" si="140"/>
        <v>Billable</v>
      </c>
      <c r="M1458" s="34" t="s">
        <v>1007</v>
      </c>
      <c r="N1458" s="1" t="s">
        <v>41</v>
      </c>
      <c r="O1458" s="1" t="s">
        <v>971</v>
      </c>
      <c r="P1458" s="1" t="s">
        <v>1594</v>
      </c>
      <c r="Q1458" s="1" t="s">
        <v>1595</v>
      </c>
      <c r="R1458" s="1" t="s">
        <v>43</v>
      </c>
      <c r="S1458" s="33" t="s">
        <v>223</v>
      </c>
      <c r="T1458" s="47" t="s">
        <v>25</v>
      </c>
      <c r="U1458" s="47" t="s">
        <v>25</v>
      </c>
      <c r="V1458" s="47" t="s">
        <v>25</v>
      </c>
      <c r="W1458" s="47" t="s">
        <v>25</v>
      </c>
      <c r="X1458" s="47" t="s">
        <v>25</v>
      </c>
      <c r="Y1458" s="47" t="s">
        <v>25</v>
      </c>
      <c r="Z1458" s="47" t="s">
        <v>25</v>
      </c>
      <c r="AA1458" s="47" t="s">
        <v>25</v>
      </c>
      <c r="AB1458" s="47" t="s">
        <v>965</v>
      </c>
      <c r="AC1458" s="47" t="s">
        <v>20</v>
      </c>
      <c r="AD1458" s="47" t="s">
        <v>965</v>
      </c>
      <c r="AE1458" s="47" t="s">
        <v>965</v>
      </c>
      <c r="AF1458" s="47" t="s">
        <v>22</v>
      </c>
      <c r="AG1458" s="47" t="s">
        <v>965</v>
      </c>
      <c r="AH1458" s="47" t="s">
        <v>965</v>
      </c>
      <c r="AI1458" s="47" t="s">
        <v>20</v>
      </c>
      <c r="AJ1458" s="47" t="s">
        <v>20</v>
      </c>
      <c r="AK1458" s="47" t="s">
        <v>965</v>
      </c>
      <c r="AL1458" s="47" t="s">
        <v>965</v>
      </c>
      <c r="AM1458" s="47" t="s">
        <v>965</v>
      </c>
      <c r="AN1458" s="14" t="s">
        <v>971</v>
      </c>
      <c r="AO1458" s="14" t="s">
        <v>971</v>
      </c>
      <c r="AP1458" s="47" t="s">
        <v>20</v>
      </c>
      <c r="AQ1458" s="47" t="s">
        <v>20</v>
      </c>
      <c r="AR1458" s="47" t="s">
        <v>20</v>
      </c>
      <c r="AS1458" s="14" t="s">
        <v>971</v>
      </c>
      <c r="AT1458" s="14" t="s">
        <v>971</v>
      </c>
      <c r="AU1458" s="14" t="s">
        <v>971</v>
      </c>
      <c r="AV1458" s="14" t="s">
        <v>971</v>
      </c>
      <c r="AW1458" s="47" t="s">
        <v>20</v>
      </c>
      <c r="AX1458" s="47" t="s">
        <v>20</v>
      </c>
      <c r="AY1458" s="42">
        <f>COUNTIFS($T1458:$AX1458,"P")</f>
        <v>8</v>
      </c>
      <c r="AZ1458" s="42">
        <f>COUNTIFS($T1458:$AX1458,"HD")/2</f>
        <v>0</v>
      </c>
      <c r="BA1458" s="42">
        <f>COUNTIFS($T1458:$AX1458,"DO")</f>
        <v>8</v>
      </c>
      <c r="BB1458" s="1">
        <f>COUNTIFS($T1458:$AX1458,"UPL")</f>
        <v>0</v>
      </c>
      <c r="BC1458" s="42">
        <f>COUNTIFS($T1458:$AX1458,"LWP")</f>
        <v>1</v>
      </c>
      <c r="BD1458" s="42">
        <f>SUM(COUNTIFS($T1458:$AX1458,{"PAT","MAT"}))</f>
        <v>0</v>
      </c>
      <c r="BE1458" s="42">
        <f>COUNTIFS($T1458:$AX1458,"HO")</f>
        <v>0</v>
      </c>
      <c r="BF1458" s="42">
        <f>COUNTIFS($T1458:$AX1458,"NA")</f>
        <v>8</v>
      </c>
      <c r="BG1458" s="42">
        <f>COUNTIFS($T1458:$AX1458,"PL")</f>
        <v>0</v>
      </c>
      <c r="BH1458" s="42">
        <f>COUNTIFS($T1458:$AX1458,"CL")</f>
        <v>0</v>
      </c>
      <c r="BI1458" s="42">
        <f>COUNTIFS($T1458:$AX1458,"BL")</f>
        <v>0</v>
      </c>
      <c r="BJ1458" s="42">
        <f>COUNTIFS($T1458:$AX1458,"CO")</f>
        <v>0</v>
      </c>
      <c r="BK1458" s="42">
        <f t="shared" si="135"/>
        <v>0</v>
      </c>
      <c r="BL1458" s="42">
        <f t="shared" si="136"/>
        <v>0</v>
      </c>
      <c r="BM1458" s="42">
        <f t="shared" si="137"/>
        <v>0</v>
      </c>
      <c r="BN1458" s="42">
        <f>SUM(AY1458:BJ1458)+SUM(COUNTIFS(Q1458:AX1458,{"TERM","RESIGNED"}))</f>
        <v>31</v>
      </c>
      <c r="BO1458" s="1" t="s">
        <v>45</v>
      </c>
      <c r="BP1458" s="42" t="s">
        <v>1023</v>
      </c>
      <c r="BQ1458" s="34"/>
    </row>
    <row r="1459" spans="1:69" x14ac:dyDescent="0.25">
      <c r="A1459" s="32">
        <f t="shared" si="141"/>
        <v>1457</v>
      </c>
      <c r="B1459" s="1" t="s">
        <v>172</v>
      </c>
      <c r="C1459" s="1">
        <v>106235</v>
      </c>
      <c r="D1459" s="1">
        <v>106235</v>
      </c>
      <c r="E1459" s="1" t="s">
        <v>946</v>
      </c>
      <c r="F1459" s="34" t="s">
        <v>1679</v>
      </c>
      <c r="G1459" s="34" t="s">
        <v>123</v>
      </c>
      <c r="H1459" s="30">
        <v>45278</v>
      </c>
      <c r="I1459" s="30" t="s">
        <v>39</v>
      </c>
      <c r="J1459" s="30">
        <v>45282</v>
      </c>
      <c r="K1459" s="42">
        <f t="shared" ca="1" si="139"/>
        <v>4</v>
      </c>
      <c r="L1459" s="44" t="str">
        <f t="shared" si="140"/>
        <v>Billable</v>
      </c>
      <c r="M1459" s="34" t="s">
        <v>1007</v>
      </c>
      <c r="N1459" s="1" t="s">
        <v>41</v>
      </c>
      <c r="O1459" s="1" t="s">
        <v>971</v>
      </c>
      <c r="P1459" s="1" t="s">
        <v>998</v>
      </c>
      <c r="Q1459" s="1" t="s">
        <v>1213</v>
      </c>
      <c r="R1459" s="1" t="s">
        <v>43</v>
      </c>
      <c r="S1459" s="33" t="s">
        <v>212</v>
      </c>
      <c r="T1459" s="47" t="s">
        <v>25</v>
      </c>
      <c r="U1459" s="47" t="s">
        <v>25</v>
      </c>
      <c r="V1459" s="47" t="s">
        <v>25</v>
      </c>
      <c r="W1459" s="47" t="s">
        <v>25</v>
      </c>
      <c r="X1459" s="47" t="s">
        <v>25</v>
      </c>
      <c r="Y1459" s="47" t="s">
        <v>25</v>
      </c>
      <c r="Z1459" s="47" t="s">
        <v>25</v>
      </c>
      <c r="AA1459" s="47" t="s">
        <v>25</v>
      </c>
      <c r="AB1459" s="47" t="s">
        <v>25</v>
      </c>
      <c r="AC1459" s="47" t="s">
        <v>25</v>
      </c>
      <c r="AD1459" s="47" t="s">
        <v>25</v>
      </c>
      <c r="AE1459" s="47" t="s">
        <v>25</v>
      </c>
      <c r="AF1459" s="47" t="s">
        <v>25</v>
      </c>
      <c r="AG1459" s="47" t="s">
        <v>25</v>
      </c>
      <c r="AH1459" s="47" t="s">
        <v>25</v>
      </c>
      <c r="AI1459" s="47" t="s">
        <v>25</v>
      </c>
      <c r="AJ1459" s="47" t="s">
        <v>25</v>
      </c>
      <c r="AK1459" s="47" t="s">
        <v>965</v>
      </c>
      <c r="AL1459" s="47" t="s">
        <v>21</v>
      </c>
      <c r="AM1459" s="47" t="s">
        <v>21</v>
      </c>
      <c r="AN1459" s="47" t="s">
        <v>21</v>
      </c>
      <c r="AO1459" s="14" t="s">
        <v>971</v>
      </c>
      <c r="AP1459" s="47" t="s">
        <v>20</v>
      </c>
      <c r="AQ1459" s="47" t="s">
        <v>20</v>
      </c>
      <c r="AR1459" s="47" t="s">
        <v>20</v>
      </c>
      <c r="AS1459" s="14" t="s">
        <v>971</v>
      </c>
      <c r="AT1459" s="14" t="s">
        <v>971</v>
      </c>
      <c r="AU1459" s="14" t="s">
        <v>971</v>
      </c>
      <c r="AV1459" s="14" t="s">
        <v>971</v>
      </c>
      <c r="AW1459" s="47" t="s">
        <v>20</v>
      </c>
      <c r="AX1459" s="47" t="s">
        <v>20</v>
      </c>
      <c r="AY1459" s="42">
        <f>COUNTIFS($T1459:$AX1459,"P")</f>
        <v>1</v>
      </c>
      <c r="AZ1459" s="42">
        <f>COUNTIFS($T1459:$AX1459,"HD")/2</f>
        <v>0</v>
      </c>
      <c r="BA1459" s="42">
        <f>COUNTIFS($T1459:$AX1459,"DO")</f>
        <v>5</v>
      </c>
      <c r="BB1459" s="1">
        <f>COUNTIFS($T1459:$AX1459,"UPL")</f>
        <v>3</v>
      </c>
      <c r="BC1459" s="42">
        <f>COUNTIFS($T1459:$AX1459,"LWP")</f>
        <v>0</v>
      </c>
      <c r="BD1459" s="42">
        <f>SUM(COUNTIFS($T1459:$AX1459,{"PAT","MAT"}))</f>
        <v>0</v>
      </c>
      <c r="BE1459" s="42">
        <f>COUNTIFS($T1459:$AX1459,"HO")</f>
        <v>0</v>
      </c>
      <c r="BF1459" s="42">
        <f>COUNTIFS($T1459:$AX1459,"NA")</f>
        <v>17</v>
      </c>
      <c r="BG1459" s="42">
        <f>COUNTIFS($T1459:$AX1459,"PL")</f>
        <v>0</v>
      </c>
      <c r="BH1459" s="42">
        <f>COUNTIFS($T1459:$AX1459,"CL")</f>
        <v>0</v>
      </c>
      <c r="BI1459" s="42">
        <f>COUNTIFS($T1459:$AX1459,"BL")</f>
        <v>0</v>
      </c>
      <c r="BJ1459" s="42">
        <f>COUNTIFS($T1459:$AX1459,"CO")</f>
        <v>0</v>
      </c>
      <c r="BK1459" s="42">
        <f t="shared" si="135"/>
        <v>0</v>
      </c>
      <c r="BL1459" s="42">
        <f t="shared" si="136"/>
        <v>0</v>
      </c>
      <c r="BM1459" s="42">
        <f t="shared" si="137"/>
        <v>0</v>
      </c>
      <c r="BN1459" s="42">
        <f>SUM(AY1459:BJ1459)+SUM(COUNTIFS(Q1459:AX1459,{"TERM","RESIGNED"}))</f>
        <v>31</v>
      </c>
      <c r="BO1459" s="1" t="s">
        <v>45</v>
      </c>
      <c r="BP1459" s="42"/>
      <c r="BQ1459" s="34"/>
    </row>
    <row r="1460" spans="1:69" x14ac:dyDescent="0.25">
      <c r="A1460" s="32">
        <f t="shared" si="141"/>
        <v>1458</v>
      </c>
      <c r="B1460" s="1" t="s">
        <v>172</v>
      </c>
      <c r="C1460" s="1">
        <v>106238</v>
      </c>
      <c r="D1460" s="1">
        <v>106238</v>
      </c>
      <c r="E1460" s="1" t="s">
        <v>946</v>
      </c>
      <c r="F1460" s="34" t="s">
        <v>1681</v>
      </c>
      <c r="G1460" s="34" t="s">
        <v>123</v>
      </c>
      <c r="H1460" s="30">
        <v>45278</v>
      </c>
      <c r="I1460" s="30" t="s">
        <v>39</v>
      </c>
      <c r="J1460" s="30">
        <v>45282</v>
      </c>
      <c r="K1460" s="42">
        <f t="shared" ca="1" si="139"/>
        <v>4</v>
      </c>
      <c r="L1460" s="44" t="str">
        <f t="shared" si="140"/>
        <v>Billable</v>
      </c>
      <c r="M1460" s="34" t="s">
        <v>1007</v>
      </c>
      <c r="N1460" s="1" t="s">
        <v>41</v>
      </c>
      <c r="O1460" s="1" t="s">
        <v>971</v>
      </c>
      <c r="P1460" s="1" t="s">
        <v>998</v>
      </c>
      <c r="Q1460" s="1" t="s">
        <v>1213</v>
      </c>
      <c r="R1460" s="1" t="s">
        <v>43</v>
      </c>
      <c r="S1460" s="33" t="s">
        <v>212</v>
      </c>
      <c r="T1460" s="47" t="s">
        <v>25</v>
      </c>
      <c r="U1460" s="47" t="s">
        <v>25</v>
      </c>
      <c r="V1460" s="47" t="s">
        <v>25</v>
      </c>
      <c r="W1460" s="47" t="s">
        <v>25</v>
      </c>
      <c r="X1460" s="47" t="s">
        <v>25</v>
      </c>
      <c r="Y1460" s="47" t="s">
        <v>25</v>
      </c>
      <c r="Z1460" s="47" t="s">
        <v>25</v>
      </c>
      <c r="AA1460" s="47" t="s">
        <v>25</v>
      </c>
      <c r="AB1460" s="47" t="s">
        <v>25</v>
      </c>
      <c r="AC1460" s="47" t="s">
        <v>25</v>
      </c>
      <c r="AD1460" s="47" t="s">
        <v>25</v>
      </c>
      <c r="AE1460" s="47" t="s">
        <v>25</v>
      </c>
      <c r="AF1460" s="47" t="s">
        <v>25</v>
      </c>
      <c r="AG1460" s="47" t="s">
        <v>25</v>
      </c>
      <c r="AH1460" s="47" t="s">
        <v>25</v>
      </c>
      <c r="AI1460" s="47" t="s">
        <v>25</v>
      </c>
      <c r="AJ1460" s="47" t="s">
        <v>25</v>
      </c>
      <c r="AK1460" s="47" t="s">
        <v>965</v>
      </c>
      <c r="AL1460" s="47" t="s">
        <v>21</v>
      </c>
      <c r="AM1460" s="47" t="s">
        <v>21</v>
      </c>
      <c r="AN1460" s="47" t="s">
        <v>21</v>
      </c>
      <c r="AO1460" s="14" t="s">
        <v>971</v>
      </c>
      <c r="AP1460" s="47" t="s">
        <v>20</v>
      </c>
      <c r="AQ1460" s="47" t="s">
        <v>20</v>
      </c>
      <c r="AR1460" s="47" t="s">
        <v>20</v>
      </c>
      <c r="AS1460" s="14" t="s">
        <v>971</v>
      </c>
      <c r="AT1460" s="14" t="s">
        <v>971</v>
      </c>
      <c r="AU1460" s="14" t="s">
        <v>971</v>
      </c>
      <c r="AV1460" s="14" t="s">
        <v>971</v>
      </c>
      <c r="AW1460" s="47" t="s">
        <v>20</v>
      </c>
      <c r="AX1460" s="47" t="s">
        <v>20</v>
      </c>
      <c r="AY1460" s="42">
        <f>COUNTIFS($T1460:$AX1460,"P")</f>
        <v>1</v>
      </c>
      <c r="AZ1460" s="42">
        <f>COUNTIFS($T1460:$AX1460,"HD")/2</f>
        <v>0</v>
      </c>
      <c r="BA1460" s="42">
        <f>COUNTIFS($T1460:$AX1460,"DO")</f>
        <v>5</v>
      </c>
      <c r="BB1460" s="1">
        <f>COUNTIFS($T1460:$AX1460,"UPL")</f>
        <v>3</v>
      </c>
      <c r="BC1460" s="42">
        <f>COUNTIFS($T1460:$AX1460,"LWP")</f>
        <v>0</v>
      </c>
      <c r="BD1460" s="42">
        <f>SUM(COUNTIFS($T1460:$AX1460,{"PAT","MAT"}))</f>
        <v>0</v>
      </c>
      <c r="BE1460" s="42">
        <f>COUNTIFS($T1460:$AX1460,"HO")</f>
        <v>0</v>
      </c>
      <c r="BF1460" s="42">
        <f>COUNTIFS($T1460:$AX1460,"NA")</f>
        <v>17</v>
      </c>
      <c r="BG1460" s="42">
        <f>COUNTIFS($T1460:$AX1460,"PL")</f>
        <v>0</v>
      </c>
      <c r="BH1460" s="42">
        <f>COUNTIFS($T1460:$AX1460,"CL")</f>
        <v>0</v>
      </c>
      <c r="BI1460" s="42">
        <f>COUNTIFS($T1460:$AX1460,"BL")</f>
        <v>0</v>
      </c>
      <c r="BJ1460" s="42">
        <f>COUNTIFS($T1460:$AX1460,"CO")</f>
        <v>0</v>
      </c>
      <c r="BK1460" s="42">
        <f t="shared" si="135"/>
        <v>0</v>
      </c>
      <c r="BL1460" s="42">
        <f t="shared" si="136"/>
        <v>0</v>
      </c>
      <c r="BM1460" s="42">
        <f t="shared" si="137"/>
        <v>0</v>
      </c>
      <c r="BN1460" s="42">
        <f>SUM(AY1460:BJ1460)+SUM(COUNTIFS(Q1460:AX1460,{"TERM","RESIGNED"}))</f>
        <v>31</v>
      </c>
      <c r="BO1460" s="1" t="s">
        <v>45</v>
      </c>
      <c r="BP1460" s="42"/>
      <c r="BQ1460" s="34"/>
    </row>
    <row r="1461" spans="1:69" x14ac:dyDescent="0.25">
      <c r="A1461" s="32">
        <f t="shared" si="141"/>
        <v>1459</v>
      </c>
      <c r="B1461" s="1" t="s">
        <v>172</v>
      </c>
      <c r="C1461" s="1">
        <v>106263</v>
      </c>
      <c r="D1461" s="1">
        <v>106263</v>
      </c>
      <c r="E1461" s="1" t="s">
        <v>946</v>
      </c>
      <c r="F1461" s="34" t="s">
        <v>1693</v>
      </c>
      <c r="G1461" s="34" t="s">
        <v>190</v>
      </c>
      <c r="H1461" s="30">
        <v>45278</v>
      </c>
      <c r="I1461" s="30" t="s">
        <v>39</v>
      </c>
      <c r="J1461" s="30">
        <v>45282</v>
      </c>
      <c r="K1461" s="42">
        <f t="shared" ca="1" si="139"/>
        <v>4</v>
      </c>
      <c r="L1461" s="44" t="str">
        <f t="shared" si="140"/>
        <v>Billable</v>
      </c>
      <c r="M1461" s="34" t="s">
        <v>1007</v>
      </c>
      <c r="N1461" s="1" t="s">
        <v>41</v>
      </c>
      <c r="O1461" s="1" t="s">
        <v>971</v>
      </c>
      <c r="P1461" s="1" t="s">
        <v>998</v>
      </c>
      <c r="Q1461" s="1" t="s">
        <v>1213</v>
      </c>
      <c r="R1461" s="1" t="s">
        <v>43</v>
      </c>
      <c r="S1461" s="33" t="s">
        <v>212</v>
      </c>
      <c r="T1461" s="47" t="s">
        <v>25</v>
      </c>
      <c r="U1461" s="47" t="s">
        <v>25</v>
      </c>
      <c r="V1461" s="47" t="s">
        <v>25</v>
      </c>
      <c r="W1461" s="47" t="s">
        <v>25</v>
      </c>
      <c r="X1461" s="47" t="s">
        <v>25</v>
      </c>
      <c r="Y1461" s="47" t="s">
        <v>25</v>
      </c>
      <c r="Z1461" s="47" t="s">
        <v>25</v>
      </c>
      <c r="AA1461" s="47" t="s">
        <v>25</v>
      </c>
      <c r="AB1461" s="47" t="s">
        <v>25</v>
      </c>
      <c r="AC1461" s="47" t="s">
        <v>25</v>
      </c>
      <c r="AD1461" s="47" t="s">
        <v>25</v>
      </c>
      <c r="AE1461" s="47" t="s">
        <v>25</v>
      </c>
      <c r="AF1461" s="47" t="s">
        <v>25</v>
      </c>
      <c r="AG1461" s="47" t="s">
        <v>25</v>
      </c>
      <c r="AH1461" s="47" t="s">
        <v>25</v>
      </c>
      <c r="AI1461" s="47" t="s">
        <v>25</v>
      </c>
      <c r="AJ1461" s="47" t="s">
        <v>25</v>
      </c>
      <c r="AK1461" s="47" t="s">
        <v>965</v>
      </c>
      <c r="AL1461" s="47" t="s">
        <v>21</v>
      </c>
      <c r="AM1461" s="47" t="s">
        <v>21</v>
      </c>
      <c r="AN1461" s="47" t="s">
        <v>21</v>
      </c>
      <c r="AO1461" s="14" t="s">
        <v>971</v>
      </c>
      <c r="AP1461" s="47" t="s">
        <v>20</v>
      </c>
      <c r="AQ1461" s="47" t="s">
        <v>20</v>
      </c>
      <c r="AR1461" s="47" t="s">
        <v>20</v>
      </c>
      <c r="AS1461" s="14" t="s">
        <v>971</v>
      </c>
      <c r="AT1461" s="14" t="s">
        <v>971</v>
      </c>
      <c r="AU1461" s="14" t="s">
        <v>971</v>
      </c>
      <c r="AV1461" s="14" t="s">
        <v>971</v>
      </c>
      <c r="AW1461" s="47" t="s">
        <v>20</v>
      </c>
      <c r="AX1461" s="47" t="s">
        <v>20</v>
      </c>
      <c r="AY1461" s="42">
        <f>COUNTIFS($T1461:$AX1461,"P")</f>
        <v>1</v>
      </c>
      <c r="AZ1461" s="42">
        <f>COUNTIFS($T1461:$AX1461,"HD")/2</f>
        <v>0</v>
      </c>
      <c r="BA1461" s="42">
        <f>COUNTIFS($T1461:$AX1461,"DO")</f>
        <v>5</v>
      </c>
      <c r="BB1461" s="1">
        <f>COUNTIFS($T1461:$AX1461,"UPL")</f>
        <v>3</v>
      </c>
      <c r="BC1461" s="42">
        <f>COUNTIFS($T1461:$AX1461,"LWP")</f>
        <v>0</v>
      </c>
      <c r="BD1461" s="42">
        <f>SUM(COUNTIFS($T1461:$AX1461,{"PAT","MAT"}))</f>
        <v>0</v>
      </c>
      <c r="BE1461" s="42">
        <f>COUNTIFS($T1461:$AX1461,"HO")</f>
        <v>0</v>
      </c>
      <c r="BF1461" s="42">
        <f>COUNTIFS($T1461:$AX1461,"NA")</f>
        <v>17</v>
      </c>
      <c r="BG1461" s="42">
        <f>COUNTIFS($T1461:$AX1461,"PL")</f>
        <v>0</v>
      </c>
      <c r="BH1461" s="42">
        <f>COUNTIFS($T1461:$AX1461,"CL")</f>
        <v>0</v>
      </c>
      <c r="BI1461" s="42">
        <f>COUNTIFS($T1461:$AX1461,"BL")</f>
        <v>0</v>
      </c>
      <c r="BJ1461" s="42">
        <f>COUNTIFS($T1461:$AX1461,"CO")</f>
        <v>0</v>
      </c>
      <c r="BK1461" s="42">
        <f t="shared" si="135"/>
        <v>0</v>
      </c>
      <c r="BL1461" s="42">
        <f t="shared" si="136"/>
        <v>0</v>
      </c>
      <c r="BM1461" s="42">
        <f t="shared" si="137"/>
        <v>0</v>
      </c>
      <c r="BN1461" s="42">
        <f>SUM(AY1461:BJ1461)+SUM(COUNTIFS(Q1461:AX1461,{"TERM","RESIGNED"}))</f>
        <v>31</v>
      </c>
      <c r="BO1461" s="1" t="s">
        <v>45</v>
      </c>
      <c r="BP1461" s="42"/>
      <c r="BQ1461" s="34"/>
    </row>
    <row r="1462" spans="1:69" x14ac:dyDescent="0.25">
      <c r="A1462" s="32">
        <f t="shared" si="141"/>
        <v>1460</v>
      </c>
      <c r="B1462" s="1" t="s">
        <v>172</v>
      </c>
      <c r="C1462" s="1">
        <v>106175</v>
      </c>
      <c r="D1462" s="1">
        <v>106175</v>
      </c>
      <c r="E1462" s="1" t="s">
        <v>946</v>
      </c>
      <c r="F1462" s="34" t="s">
        <v>1628</v>
      </c>
      <c r="G1462" s="34" t="s">
        <v>186</v>
      </c>
      <c r="H1462" s="30">
        <v>45269</v>
      </c>
      <c r="I1462" s="30" t="s">
        <v>39</v>
      </c>
      <c r="J1462" s="30">
        <v>45281</v>
      </c>
      <c r="K1462" s="42">
        <f t="shared" ca="1" si="139"/>
        <v>12</v>
      </c>
      <c r="L1462" s="44" t="str">
        <f t="shared" si="140"/>
        <v>Billable</v>
      </c>
      <c r="M1462" s="34" t="s">
        <v>1007</v>
      </c>
      <c r="N1462" s="1" t="s">
        <v>41</v>
      </c>
      <c r="O1462" s="1" t="s">
        <v>971</v>
      </c>
      <c r="P1462" s="1" t="s">
        <v>998</v>
      </c>
      <c r="Q1462" s="1" t="s">
        <v>1213</v>
      </c>
      <c r="R1462" s="1" t="s">
        <v>43</v>
      </c>
      <c r="S1462" s="33" t="s">
        <v>223</v>
      </c>
      <c r="T1462" s="47" t="s">
        <v>25</v>
      </c>
      <c r="U1462" s="47" t="s">
        <v>25</v>
      </c>
      <c r="V1462" s="47" t="s">
        <v>25</v>
      </c>
      <c r="W1462" s="47" t="s">
        <v>25</v>
      </c>
      <c r="X1462" s="47" t="s">
        <v>25</v>
      </c>
      <c r="Y1462" s="47" t="s">
        <v>25</v>
      </c>
      <c r="Z1462" s="47" t="s">
        <v>25</v>
      </c>
      <c r="AA1462" s="47" t="s">
        <v>25</v>
      </c>
      <c r="AB1462" s="47" t="s">
        <v>965</v>
      </c>
      <c r="AC1462" s="47" t="s">
        <v>20</v>
      </c>
      <c r="AD1462" s="47" t="s">
        <v>965</v>
      </c>
      <c r="AE1462" s="47" t="s">
        <v>965</v>
      </c>
      <c r="AF1462" s="47" t="s">
        <v>965</v>
      </c>
      <c r="AG1462" s="47" t="s">
        <v>965</v>
      </c>
      <c r="AH1462" s="47" t="s">
        <v>965</v>
      </c>
      <c r="AI1462" s="47" t="s">
        <v>20</v>
      </c>
      <c r="AJ1462" s="47" t="s">
        <v>20</v>
      </c>
      <c r="AK1462" s="47" t="s">
        <v>21</v>
      </c>
      <c r="AL1462" s="47" t="s">
        <v>21</v>
      </c>
      <c r="AM1462" s="47" t="s">
        <v>21</v>
      </c>
      <c r="AN1462" s="14" t="s">
        <v>971</v>
      </c>
      <c r="AO1462" s="14" t="s">
        <v>971</v>
      </c>
      <c r="AP1462" s="47" t="s">
        <v>20</v>
      </c>
      <c r="AQ1462" s="47" t="s">
        <v>20</v>
      </c>
      <c r="AR1462" s="47" t="s">
        <v>20</v>
      </c>
      <c r="AS1462" s="14" t="s">
        <v>971</v>
      </c>
      <c r="AT1462" s="14" t="s">
        <v>971</v>
      </c>
      <c r="AU1462" s="14" t="s">
        <v>971</v>
      </c>
      <c r="AV1462" s="14" t="s">
        <v>971</v>
      </c>
      <c r="AW1462" s="47" t="s">
        <v>20</v>
      </c>
      <c r="AX1462" s="47" t="s">
        <v>20</v>
      </c>
      <c r="AY1462" s="42">
        <f>COUNTIFS($T1462:$AX1462,"P")</f>
        <v>6</v>
      </c>
      <c r="AZ1462" s="42">
        <f>COUNTIFS($T1462:$AX1462,"HD")/2</f>
        <v>0</v>
      </c>
      <c r="BA1462" s="42">
        <f>COUNTIFS($T1462:$AX1462,"DO")</f>
        <v>8</v>
      </c>
      <c r="BB1462" s="1">
        <f>COUNTIFS($T1462:$AX1462,"UPL")</f>
        <v>3</v>
      </c>
      <c r="BC1462" s="42">
        <f>COUNTIFS($T1462:$AX1462,"LWP")</f>
        <v>0</v>
      </c>
      <c r="BD1462" s="42">
        <f>SUM(COUNTIFS($T1462:$AX1462,{"PAT","MAT"}))</f>
        <v>0</v>
      </c>
      <c r="BE1462" s="42">
        <f>COUNTIFS($T1462:$AX1462,"HO")</f>
        <v>0</v>
      </c>
      <c r="BF1462" s="42">
        <f>COUNTIFS($T1462:$AX1462,"NA")</f>
        <v>8</v>
      </c>
      <c r="BG1462" s="42">
        <f>COUNTIFS($T1462:$AX1462,"PL")</f>
        <v>0</v>
      </c>
      <c r="BH1462" s="42">
        <f>COUNTIFS($T1462:$AX1462,"CL")</f>
        <v>0</v>
      </c>
      <c r="BI1462" s="42">
        <f>COUNTIFS($T1462:$AX1462,"BL")</f>
        <v>0</v>
      </c>
      <c r="BJ1462" s="42">
        <f>COUNTIFS($T1462:$AX1462,"CO")</f>
        <v>0</v>
      </c>
      <c r="BK1462" s="42">
        <f t="shared" si="135"/>
        <v>0</v>
      </c>
      <c r="BL1462" s="42">
        <f t="shared" si="136"/>
        <v>0</v>
      </c>
      <c r="BM1462" s="42">
        <f t="shared" si="137"/>
        <v>0</v>
      </c>
      <c r="BN1462" s="42">
        <f>SUM(AY1462:BJ1462)+SUM(COUNTIFS(Q1462:AX1462,{"TERM","RESIGNED"}))</f>
        <v>31</v>
      </c>
      <c r="BO1462" s="1" t="s">
        <v>45</v>
      </c>
      <c r="BP1462" s="42" t="s">
        <v>1023</v>
      </c>
      <c r="BQ1462" s="34"/>
    </row>
    <row r="1463" spans="1:69" x14ac:dyDescent="0.25">
      <c r="A1463" s="32">
        <f t="shared" si="141"/>
        <v>1461</v>
      </c>
      <c r="B1463" s="1" t="s">
        <v>172</v>
      </c>
      <c r="C1463" s="1">
        <v>104375</v>
      </c>
      <c r="D1463" s="27">
        <v>104375</v>
      </c>
      <c r="E1463" s="1" t="s">
        <v>945</v>
      </c>
      <c r="F1463" s="34" t="s">
        <v>831</v>
      </c>
      <c r="G1463" s="34" t="s">
        <v>190</v>
      </c>
      <c r="H1463" s="30">
        <v>44897</v>
      </c>
      <c r="I1463" s="30" t="s">
        <v>39</v>
      </c>
      <c r="J1463" s="30">
        <v>45280</v>
      </c>
      <c r="K1463" s="42">
        <f t="shared" ca="1" si="139"/>
        <v>383</v>
      </c>
      <c r="L1463" s="44" t="str">
        <f t="shared" si="140"/>
        <v>Billable</v>
      </c>
      <c r="M1463" s="34" t="s">
        <v>187</v>
      </c>
      <c r="N1463" s="1" t="s">
        <v>41</v>
      </c>
      <c r="O1463" s="1" t="s">
        <v>971</v>
      </c>
      <c r="P1463" s="1" t="s">
        <v>975</v>
      </c>
      <c r="Q1463" s="1" t="s">
        <v>1596</v>
      </c>
      <c r="R1463" s="1" t="s">
        <v>43</v>
      </c>
      <c r="S1463" s="33" t="s">
        <v>248</v>
      </c>
      <c r="T1463" s="47" t="s">
        <v>965</v>
      </c>
      <c r="U1463" s="47" t="s">
        <v>20</v>
      </c>
      <c r="V1463" s="47" t="s">
        <v>20</v>
      </c>
      <c r="W1463" s="47" t="s">
        <v>22</v>
      </c>
      <c r="X1463" s="47" t="s">
        <v>965</v>
      </c>
      <c r="Y1463" s="47" t="s">
        <v>965</v>
      </c>
      <c r="Z1463" s="47" t="s">
        <v>965</v>
      </c>
      <c r="AA1463" s="47" t="s">
        <v>965</v>
      </c>
      <c r="AB1463" s="47" t="s">
        <v>20</v>
      </c>
      <c r="AC1463" s="47" t="s">
        <v>20</v>
      </c>
      <c r="AD1463" s="47" t="s">
        <v>965</v>
      </c>
      <c r="AE1463" s="47" t="s">
        <v>965</v>
      </c>
      <c r="AF1463" s="47" t="s">
        <v>965</v>
      </c>
      <c r="AG1463" s="47" t="s">
        <v>965</v>
      </c>
      <c r="AH1463" s="47" t="s">
        <v>965</v>
      </c>
      <c r="AI1463" s="47" t="s">
        <v>20</v>
      </c>
      <c r="AJ1463" s="47" t="s">
        <v>20</v>
      </c>
      <c r="AK1463" s="47" t="s">
        <v>965</v>
      </c>
      <c r="AL1463" s="47" t="s">
        <v>965</v>
      </c>
      <c r="AM1463" s="47" t="s">
        <v>975</v>
      </c>
      <c r="AN1463" s="47" t="s">
        <v>975</v>
      </c>
      <c r="AO1463" s="47" t="s">
        <v>975</v>
      </c>
      <c r="AP1463" s="47" t="s">
        <v>20</v>
      </c>
      <c r="AQ1463" s="47" t="s">
        <v>20</v>
      </c>
      <c r="AR1463" s="47" t="s">
        <v>20</v>
      </c>
      <c r="AS1463" s="47" t="s">
        <v>975</v>
      </c>
      <c r="AT1463" s="47" t="s">
        <v>975</v>
      </c>
      <c r="AU1463" s="47" t="s">
        <v>975</v>
      </c>
      <c r="AV1463" s="47" t="s">
        <v>975</v>
      </c>
      <c r="AW1463" s="47" t="s">
        <v>20</v>
      </c>
      <c r="AX1463" s="47" t="s">
        <v>20</v>
      </c>
      <c r="AY1463" s="42">
        <f>COUNTIFS($T1463:$AX1463,"P")</f>
        <v>12</v>
      </c>
      <c r="AZ1463" s="42">
        <f>COUNTIFS($T1463:$AX1463,"HD")/2</f>
        <v>0</v>
      </c>
      <c r="BA1463" s="42">
        <f>COUNTIFS($T1463:$AX1463,"DO")</f>
        <v>11</v>
      </c>
      <c r="BB1463" s="1">
        <f>COUNTIFS($T1463:$AX1463,"UPL")</f>
        <v>0</v>
      </c>
      <c r="BC1463" s="42">
        <f>COUNTIFS($T1463:$AX1463,"LWP")</f>
        <v>1</v>
      </c>
      <c r="BD1463" s="42">
        <f>SUM(COUNTIFS($T1463:$AX1463,{"PAT","MAT"}))</f>
        <v>0</v>
      </c>
      <c r="BE1463" s="42">
        <f>COUNTIFS($T1463:$AX1463,"HO")</f>
        <v>0</v>
      </c>
      <c r="BF1463" s="42">
        <f>COUNTIFS($T1463:$AX1463,"NA")</f>
        <v>0</v>
      </c>
      <c r="BG1463" s="42">
        <f>COUNTIFS($T1463:$AX1463,"PL")</f>
        <v>0</v>
      </c>
      <c r="BH1463" s="42">
        <f>COUNTIFS($T1463:$AX1463,"CL")</f>
        <v>0</v>
      </c>
      <c r="BI1463" s="42">
        <f>COUNTIFS($T1463:$AX1463,"BL")</f>
        <v>0</v>
      </c>
      <c r="BJ1463" s="42">
        <f>COUNTIFS($T1463:$AX1463,"CO")</f>
        <v>0</v>
      </c>
      <c r="BK1463" s="42">
        <f t="shared" si="135"/>
        <v>0</v>
      </c>
      <c r="BL1463" s="42">
        <f t="shared" si="136"/>
        <v>0</v>
      </c>
      <c r="BM1463" s="42">
        <f t="shared" si="137"/>
        <v>0</v>
      </c>
      <c r="BN1463" s="42">
        <f>SUM(AY1463:BJ1463)+SUM(COUNTIFS(Q1463:AX1463,{"TERM","RESIGNED"}))</f>
        <v>31</v>
      </c>
      <c r="BO1463" s="1" t="s">
        <v>45</v>
      </c>
      <c r="BP1463" s="42" t="s">
        <v>1020</v>
      </c>
      <c r="BQ1463" s="34"/>
    </row>
    <row r="1464" spans="1:69" x14ac:dyDescent="0.25">
      <c r="A1464" s="32">
        <f t="shared" si="141"/>
        <v>1462</v>
      </c>
      <c r="B1464" s="1" t="s">
        <v>172</v>
      </c>
      <c r="C1464" s="1">
        <v>600195</v>
      </c>
      <c r="D1464" s="27">
        <v>600195</v>
      </c>
      <c r="E1464" s="1" t="s">
        <v>945</v>
      </c>
      <c r="F1464" s="34" t="s">
        <v>560</v>
      </c>
      <c r="G1464" s="34" t="s">
        <v>190</v>
      </c>
      <c r="H1464" s="30">
        <v>44698</v>
      </c>
      <c r="I1464" s="30" t="s">
        <v>39</v>
      </c>
      <c r="J1464" s="30">
        <v>45280</v>
      </c>
      <c r="K1464" s="42">
        <f t="shared" ca="1" si="139"/>
        <v>582</v>
      </c>
      <c r="L1464" s="44" t="str">
        <f t="shared" si="140"/>
        <v>Billable</v>
      </c>
      <c r="M1464" s="34" t="s">
        <v>187</v>
      </c>
      <c r="N1464" s="1" t="s">
        <v>270</v>
      </c>
      <c r="O1464" s="1" t="s">
        <v>971</v>
      </c>
      <c r="P1464" s="1" t="s">
        <v>998</v>
      </c>
      <c r="Q1464" s="1" t="s">
        <v>1213</v>
      </c>
      <c r="R1464" s="1" t="s">
        <v>43</v>
      </c>
      <c r="S1464" s="33" t="s">
        <v>292</v>
      </c>
      <c r="T1464" s="47" t="s">
        <v>965</v>
      </c>
      <c r="U1464" s="47" t="s">
        <v>20</v>
      </c>
      <c r="V1464" s="47" t="s">
        <v>20</v>
      </c>
      <c r="W1464" s="47" t="s">
        <v>966</v>
      </c>
      <c r="X1464" s="47" t="s">
        <v>965</v>
      </c>
      <c r="Y1464" s="47" t="s">
        <v>965</v>
      </c>
      <c r="Z1464" s="47" t="s">
        <v>965</v>
      </c>
      <c r="AA1464" s="47" t="s">
        <v>21</v>
      </c>
      <c r="AB1464" s="47" t="s">
        <v>20</v>
      </c>
      <c r="AC1464" s="47" t="s">
        <v>20</v>
      </c>
      <c r="AD1464" s="47" t="s">
        <v>965</v>
      </c>
      <c r="AE1464" s="47" t="s">
        <v>965</v>
      </c>
      <c r="AF1464" s="47" t="s">
        <v>21</v>
      </c>
      <c r="AG1464" s="47" t="s">
        <v>965</v>
      </c>
      <c r="AH1464" s="47" t="s">
        <v>21</v>
      </c>
      <c r="AI1464" s="47" t="s">
        <v>20</v>
      </c>
      <c r="AJ1464" s="47" t="s">
        <v>20</v>
      </c>
      <c r="AK1464" s="47" t="s">
        <v>21</v>
      </c>
      <c r="AL1464" s="47" t="s">
        <v>21</v>
      </c>
      <c r="AM1464" s="47" t="s">
        <v>971</v>
      </c>
      <c r="AN1464" s="47" t="s">
        <v>971</v>
      </c>
      <c r="AO1464" s="47" t="s">
        <v>971</v>
      </c>
      <c r="AP1464" s="47" t="s">
        <v>20</v>
      </c>
      <c r="AQ1464" s="47" t="s">
        <v>20</v>
      </c>
      <c r="AR1464" s="47" t="s">
        <v>20</v>
      </c>
      <c r="AS1464" s="47" t="s">
        <v>971</v>
      </c>
      <c r="AT1464" s="47" t="s">
        <v>971</v>
      </c>
      <c r="AU1464" s="47" t="s">
        <v>971</v>
      </c>
      <c r="AV1464" s="47" t="s">
        <v>971</v>
      </c>
      <c r="AW1464" s="47" t="s">
        <v>20</v>
      </c>
      <c r="AX1464" s="47" t="s">
        <v>20</v>
      </c>
      <c r="AY1464" s="42">
        <f>COUNTIFS($T1464:$AX1464,"P")</f>
        <v>7</v>
      </c>
      <c r="AZ1464" s="42">
        <f>COUNTIFS($T1464:$AX1464,"HD")/2</f>
        <v>0.5</v>
      </c>
      <c r="BA1464" s="42">
        <f>COUNTIFS($T1464:$AX1464,"DO")</f>
        <v>11</v>
      </c>
      <c r="BB1464" s="1">
        <f>COUNTIFS($T1464:$AX1464,"UPL")</f>
        <v>5</v>
      </c>
      <c r="BC1464" s="42">
        <f>COUNTIFS($T1464:$AX1464,"LWP")</f>
        <v>0</v>
      </c>
      <c r="BD1464" s="42">
        <f>SUM(COUNTIFS($T1464:$AX1464,{"PAT","MAT"}))</f>
        <v>0</v>
      </c>
      <c r="BE1464" s="42">
        <f>COUNTIFS($T1464:$AX1464,"HO")</f>
        <v>0</v>
      </c>
      <c r="BF1464" s="42">
        <f>COUNTIFS($T1464:$AX1464,"NA")</f>
        <v>0</v>
      </c>
      <c r="BG1464" s="42">
        <f>COUNTIFS($T1464:$AX1464,"PL")</f>
        <v>0</v>
      </c>
      <c r="BH1464" s="42">
        <f>COUNTIFS($T1464:$AX1464,"CL")</f>
        <v>0</v>
      </c>
      <c r="BI1464" s="42">
        <f>COUNTIFS($T1464:$AX1464,"BL")</f>
        <v>0</v>
      </c>
      <c r="BJ1464" s="42">
        <f>COUNTIFS($T1464:$AX1464,"CO")</f>
        <v>0</v>
      </c>
      <c r="BK1464" s="42">
        <f t="shared" si="135"/>
        <v>0</v>
      </c>
      <c r="BL1464" s="42">
        <f t="shared" si="136"/>
        <v>0</v>
      </c>
      <c r="BM1464" s="42">
        <f t="shared" si="137"/>
        <v>0</v>
      </c>
      <c r="BN1464" s="42">
        <f>SUM(AY1464:BJ1464)+SUM(COUNTIFS(Q1464:AX1464,{"TERM","RESIGNED"}))</f>
        <v>30.5</v>
      </c>
      <c r="BO1464" s="1" t="s">
        <v>45</v>
      </c>
      <c r="BP1464" s="42" t="s">
        <v>1018</v>
      </c>
      <c r="BQ1464" s="34"/>
    </row>
    <row r="1465" spans="1:69" x14ac:dyDescent="0.25">
      <c r="A1465" s="32">
        <f t="shared" si="141"/>
        <v>1463</v>
      </c>
      <c r="B1465" s="1" t="s">
        <v>172</v>
      </c>
      <c r="C1465" s="1">
        <v>106213</v>
      </c>
      <c r="D1465" s="1">
        <v>106213</v>
      </c>
      <c r="E1465" s="1" t="s">
        <v>946</v>
      </c>
      <c r="F1465" s="34" t="s">
        <v>1663</v>
      </c>
      <c r="G1465" s="34" t="s">
        <v>123</v>
      </c>
      <c r="H1465" s="30">
        <v>45273</v>
      </c>
      <c r="I1465" s="30" t="s">
        <v>39</v>
      </c>
      <c r="J1465" s="30">
        <v>45282</v>
      </c>
      <c r="K1465" s="42">
        <f t="shared" ca="1" si="139"/>
        <v>9</v>
      </c>
      <c r="L1465" s="44" t="str">
        <f t="shared" si="140"/>
        <v>Billable</v>
      </c>
      <c r="M1465" s="34" t="s">
        <v>1007</v>
      </c>
      <c r="N1465" s="1" t="s">
        <v>41</v>
      </c>
      <c r="O1465" s="1" t="s">
        <v>971</v>
      </c>
      <c r="P1465" s="1" t="s">
        <v>998</v>
      </c>
      <c r="Q1465" s="1" t="s">
        <v>1213</v>
      </c>
      <c r="R1465" s="1" t="s">
        <v>43</v>
      </c>
      <c r="S1465" s="33" t="s">
        <v>228</v>
      </c>
      <c r="T1465" s="47" t="s">
        <v>25</v>
      </c>
      <c r="U1465" s="47" t="s">
        <v>25</v>
      </c>
      <c r="V1465" s="47" t="s">
        <v>25</v>
      </c>
      <c r="W1465" s="47" t="s">
        <v>25</v>
      </c>
      <c r="X1465" s="47" t="s">
        <v>25</v>
      </c>
      <c r="Y1465" s="47" t="s">
        <v>25</v>
      </c>
      <c r="Z1465" s="47" t="s">
        <v>25</v>
      </c>
      <c r="AA1465" s="47" t="s">
        <v>25</v>
      </c>
      <c r="AB1465" s="47" t="s">
        <v>25</v>
      </c>
      <c r="AC1465" s="47" t="s">
        <v>25</v>
      </c>
      <c r="AD1465" s="47" t="s">
        <v>25</v>
      </c>
      <c r="AE1465" s="47" t="s">
        <v>25</v>
      </c>
      <c r="AF1465" s="47" t="s">
        <v>965</v>
      </c>
      <c r="AG1465" s="47" t="s">
        <v>22</v>
      </c>
      <c r="AH1465" s="47" t="s">
        <v>965</v>
      </c>
      <c r="AI1465" s="47" t="s">
        <v>20</v>
      </c>
      <c r="AJ1465" s="47" t="s">
        <v>20</v>
      </c>
      <c r="AK1465" s="47" t="s">
        <v>965</v>
      </c>
      <c r="AL1465" s="47" t="s">
        <v>21</v>
      </c>
      <c r="AM1465" s="47" t="s">
        <v>21</v>
      </c>
      <c r="AN1465" s="47" t="s">
        <v>21</v>
      </c>
      <c r="AO1465" s="14" t="s">
        <v>971</v>
      </c>
      <c r="AP1465" s="47" t="s">
        <v>20</v>
      </c>
      <c r="AQ1465" s="47" t="s">
        <v>20</v>
      </c>
      <c r="AR1465" s="47" t="s">
        <v>20</v>
      </c>
      <c r="AS1465" s="14" t="s">
        <v>971</v>
      </c>
      <c r="AT1465" s="14" t="s">
        <v>971</v>
      </c>
      <c r="AU1465" s="14" t="s">
        <v>971</v>
      </c>
      <c r="AV1465" s="14" t="s">
        <v>971</v>
      </c>
      <c r="AW1465" s="47" t="s">
        <v>20</v>
      </c>
      <c r="AX1465" s="47" t="s">
        <v>20</v>
      </c>
      <c r="AY1465" s="42">
        <f>COUNTIFS($T1465:$AX1465,"P")</f>
        <v>3</v>
      </c>
      <c r="AZ1465" s="42">
        <f>COUNTIFS($T1465:$AX1465,"HD")/2</f>
        <v>0</v>
      </c>
      <c r="BA1465" s="42">
        <f>COUNTIFS($T1465:$AX1465,"DO")</f>
        <v>7</v>
      </c>
      <c r="BB1465" s="1">
        <f>COUNTIFS($T1465:$AX1465,"UPL")</f>
        <v>3</v>
      </c>
      <c r="BC1465" s="42">
        <f>COUNTIFS($T1465:$AX1465,"LWP")</f>
        <v>1</v>
      </c>
      <c r="BD1465" s="42">
        <f>SUM(COUNTIFS($T1465:$AX1465,{"PAT","MAT"}))</f>
        <v>0</v>
      </c>
      <c r="BE1465" s="42">
        <f>COUNTIFS($T1465:$AX1465,"HO")</f>
        <v>0</v>
      </c>
      <c r="BF1465" s="42">
        <f>COUNTIFS($T1465:$AX1465,"NA")</f>
        <v>12</v>
      </c>
      <c r="BG1465" s="42">
        <f>COUNTIFS($T1465:$AX1465,"PL")</f>
        <v>0</v>
      </c>
      <c r="BH1465" s="42">
        <f>COUNTIFS($T1465:$AX1465,"CL")</f>
        <v>0</v>
      </c>
      <c r="BI1465" s="42">
        <f>COUNTIFS($T1465:$AX1465,"BL")</f>
        <v>0</v>
      </c>
      <c r="BJ1465" s="42">
        <f>COUNTIFS($T1465:$AX1465,"CO")</f>
        <v>0</v>
      </c>
      <c r="BK1465" s="42">
        <f t="shared" si="135"/>
        <v>0</v>
      </c>
      <c r="BL1465" s="42">
        <f t="shared" si="136"/>
        <v>0</v>
      </c>
      <c r="BM1465" s="42">
        <f t="shared" si="137"/>
        <v>0</v>
      </c>
      <c r="BN1465" s="42">
        <f>SUM(AY1465:BJ1465)+SUM(COUNTIFS(Q1465:AX1465,{"TERM","RESIGNED"}))</f>
        <v>31</v>
      </c>
      <c r="BO1465" s="1" t="s">
        <v>45</v>
      </c>
      <c r="BP1465" s="42"/>
      <c r="BQ1465" s="34"/>
    </row>
    <row r="1466" spans="1:69" x14ac:dyDescent="0.25">
      <c r="A1466" s="32">
        <f t="shared" si="141"/>
        <v>1464</v>
      </c>
      <c r="B1466" s="1" t="s">
        <v>172</v>
      </c>
      <c r="C1466" s="1">
        <v>106223</v>
      </c>
      <c r="D1466" s="1">
        <v>106223</v>
      </c>
      <c r="E1466" s="1" t="s">
        <v>946</v>
      </c>
      <c r="F1466" s="34" t="s">
        <v>1672</v>
      </c>
      <c r="G1466" s="34" t="s">
        <v>162</v>
      </c>
      <c r="H1466" s="30">
        <v>45273</v>
      </c>
      <c r="I1466" s="30" t="s">
        <v>39</v>
      </c>
      <c r="J1466" s="30">
        <v>45281</v>
      </c>
      <c r="K1466" s="42">
        <f t="shared" ca="1" si="139"/>
        <v>8</v>
      </c>
      <c r="L1466" s="44" t="str">
        <f t="shared" si="140"/>
        <v>Billable</v>
      </c>
      <c r="M1466" s="34" t="s">
        <v>1007</v>
      </c>
      <c r="N1466" s="1" t="s">
        <v>41</v>
      </c>
      <c r="O1466" s="1" t="s">
        <v>971</v>
      </c>
      <c r="P1466" s="1" t="s">
        <v>998</v>
      </c>
      <c r="Q1466" s="1" t="s">
        <v>1213</v>
      </c>
      <c r="R1466" s="1" t="s">
        <v>43</v>
      </c>
      <c r="S1466" s="33" t="s">
        <v>228</v>
      </c>
      <c r="T1466" s="47" t="s">
        <v>25</v>
      </c>
      <c r="U1466" s="47" t="s">
        <v>25</v>
      </c>
      <c r="V1466" s="47" t="s">
        <v>25</v>
      </c>
      <c r="W1466" s="47" t="s">
        <v>25</v>
      </c>
      <c r="X1466" s="47" t="s">
        <v>25</v>
      </c>
      <c r="Y1466" s="47" t="s">
        <v>25</v>
      </c>
      <c r="Z1466" s="47" t="s">
        <v>25</v>
      </c>
      <c r="AA1466" s="47" t="s">
        <v>25</v>
      </c>
      <c r="AB1466" s="47" t="s">
        <v>25</v>
      </c>
      <c r="AC1466" s="47" t="s">
        <v>25</v>
      </c>
      <c r="AD1466" s="47" t="s">
        <v>25</v>
      </c>
      <c r="AE1466" s="47" t="s">
        <v>25</v>
      </c>
      <c r="AF1466" s="47" t="s">
        <v>965</v>
      </c>
      <c r="AG1466" s="47" t="s">
        <v>22</v>
      </c>
      <c r="AH1466" s="47" t="s">
        <v>22</v>
      </c>
      <c r="AI1466" s="47" t="s">
        <v>20</v>
      </c>
      <c r="AJ1466" s="47" t="s">
        <v>20</v>
      </c>
      <c r="AK1466" s="47" t="s">
        <v>21</v>
      </c>
      <c r="AL1466" s="47" t="s">
        <v>21</v>
      </c>
      <c r="AM1466" s="47" t="s">
        <v>21</v>
      </c>
      <c r="AN1466" s="14" t="s">
        <v>971</v>
      </c>
      <c r="AO1466" s="14" t="s">
        <v>971</v>
      </c>
      <c r="AP1466" s="47" t="s">
        <v>20</v>
      </c>
      <c r="AQ1466" s="47" t="s">
        <v>20</v>
      </c>
      <c r="AR1466" s="47" t="s">
        <v>20</v>
      </c>
      <c r="AS1466" s="14" t="s">
        <v>971</v>
      </c>
      <c r="AT1466" s="14" t="s">
        <v>971</v>
      </c>
      <c r="AU1466" s="14" t="s">
        <v>971</v>
      </c>
      <c r="AV1466" s="14" t="s">
        <v>971</v>
      </c>
      <c r="AW1466" s="47" t="s">
        <v>20</v>
      </c>
      <c r="AX1466" s="47" t="s">
        <v>20</v>
      </c>
      <c r="AY1466" s="42">
        <f>COUNTIFS($T1466:$AX1466,"P")</f>
        <v>1</v>
      </c>
      <c r="AZ1466" s="42">
        <f>COUNTIFS($T1466:$AX1466,"HD")/2</f>
        <v>0</v>
      </c>
      <c r="BA1466" s="42">
        <f>COUNTIFS($T1466:$AX1466,"DO")</f>
        <v>7</v>
      </c>
      <c r="BB1466" s="1">
        <f>COUNTIFS($T1466:$AX1466,"UPL")</f>
        <v>3</v>
      </c>
      <c r="BC1466" s="42">
        <f>COUNTIFS($T1466:$AX1466,"LWP")</f>
        <v>2</v>
      </c>
      <c r="BD1466" s="42">
        <f>SUM(COUNTIFS($T1466:$AX1466,{"PAT","MAT"}))</f>
        <v>0</v>
      </c>
      <c r="BE1466" s="42">
        <f>COUNTIFS($T1466:$AX1466,"HO")</f>
        <v>0</v>
      </c>
      <c r="BF1466" s="42">
        <f>COUNTIFS($T1466:$AX1466,"NA")</f>
        <v>12</v>
      </c>
      <c r="BG1466" s="42">
        <f>COUNTIFS($T1466:$AX1466,"PL")</f>
        <v>0</v>
      </c>
      <c r="BH1466" s="42">
        <f>COUNTIFS($T1466:$AX1466,"CL")</f>
        <v>0</v>
      </c>
      <c r="BI1466" s="42">
        <f>COUNTIFS($T1466:$AX1466,"BL")</f>
        <v>0</v>
      </c>
      <c r="BJ1466" s="42">
        <f>COUNTIFS($T1466:$AX1466,"CO")</f>
        <v>0</v>
      </c>
      <c r="BK1466" s="42">
        <f t="shared" si="135"/>
        <v>0</v>
      </c>
      <c r="BL1466" s="42">
        <f t="shared" si="136"/>
        <v>0</v>
      </c>
      <c r="BM1466" s="42">
        <f t="shared" si="137"/>
        <v>0</v>
      </c>
      <c r="BN1466" s="42">
        <f>SUM(AY1466:BJ1466)+SUM(COUNTIFS(Q1466:AX1466,{"TERM","RESIGNED"}))</f>
        <v>31</v>
      </c>
      <c r="BO1466" s="1" t="s">
        <v>45</v>
      </c>
      <c r="BP1466" s="42"/>
      <c r="BQ1466" s="34"/>
    </row>
    <row r="1467" spans="1:69" x14ac:dyDescent="0.25">
      <c r="A1467" s="32">
        <f t="shared" si="141"/>
        <v>1465</v>
      </c>
      <c r="B1467" s="1" t="s">
        <v>172</v>
      </c>
      <c r="C1467" s="1">
        <v>101065</v>
      </c>
      <c r="D1467" s="27">
        <v>101065</v>
      </c>
      <c r="E1467" s="1" t="s">
        <v>946</v>
      </c>
      <c r="F1467" s="34" t="s">
        <v>138</v>
      </c>
      <c r="G1467" s="34" t="s">
        <v>115</v>
      </c>
      <c r="H1467" s="30">
        <v>44362</v>
      </c>
      <c r="I1467" s="30" t="s">
        <v>39</v>
      </c>
      <c r="J1467" s="30">
        <v>45275</v>
      </c>
      <c r="K1467" s="42">
        <f t="shared" ca="1" si="139"/>
        <v>913</v>
      </c>
      <c r="L1467" s="44" t="str">
        <f t="shared" si="140"/>
        <v>Non Billable</v>
      </c>
      <c r="M1467" s="34" t="s">
        <v>52</v>
      </c>
      <c r="N1467" s="1" t="s">
        <v>41</v>
      </c>
      <c r="O1467" s="1" t="s">
        <v>971</v>
      </c>
      <c r="P1467" s="1" t="s">
        <v>975</v>
      </c>
      <c r="Q1467" s="1" t="s">
        <v>1596</v>
      </c>
      <c r="R1467" s="1" t="s">
        <v>43</v>
      </c>
      <c r="S1467" s="33" t="s">
        <v>181</v>
      </c>
      <c r="T1467" s="47" t="s">
        <v>965</v>
      </c>
      <c r="U1467" s="47" t="s">
        <v>20</v>
      </c>
      <c r="V1467" s="47" t="s">
        <v>20</v>
      </c>
      <c r="W1467" s="47" t="s">
        <v>965</v>
      </c>
      <c r="X1467" s="47" t="s">
        <v>965</v>
      </c>
      <c r="Y1467" s="47" t="s">
        <v>965</v>
      </c>
      <c r="Z1467" s="47" t="s">
        <v>965</v>
      </c>
      <c r="AA1467" s="47" t="s">
        <v>965</v>
      </c>
      <c r="AB1467" s="47" t="s">
        <v>20</v>
      </c>
      <c r="AC1467" s="47" t="s">
        <v>20</v>
      </c>
      <c r="AD1467" s="47" t="s">
        <v>965</v>
      </c>
      <c r="AE1467" s="47" t="s">
        <v>965</v>
      </c>
      <c r="AF1467" s="47" t="s">
        <v>965</v>
      </c>
      <c r="AG1467" s="47" t="s">
        <v>965</v>
      </c>
      <c r="AH1467" s="14" t="s">
        <v>975</v>
      </c>
      <c r="AI1467" s="47" t="s">
        <v>20</v>
      </c>
      <c r="AJ1467" s="47" t="s">
        <v>20</v>
      </c>
      <c r="AK1467" s="14" t="s">
        <v>975</v>
      </c>
      <c r="AL1467" s="14" t="s">
        <v>975</v>
      </c>
      <c r="AM1467" s="14" t="s">
        <v>975</v>
      </c>
      <c r="AN1467" s="14" t="s">
        <v>975</v>
      </c>
      <c r="AO1467" s="14" t="s">
        <v>975</v>
      </c>
      <c r="AP1467" s="47" t="s">
        <v>20</v>
      </c>
      <c r="AQ1467" s="47" t="s">
        <v>20</v>
      </c>
      <c r="AR1467" s="47" t="s">
        <v>20</v>
      </c>
      <c r="AS1467" s="14" t="s">
        <v>975</v>
      </c>
      <c r="AT1467" s="14" t="s">
        <v>975</v>
      </c>
      <c r="AU1467" s="14" t="s">
        <v>975</v>
      </c>
      <c r="AV1467" s="14" t="s">
        <v>975</v>
      </c>
      <c r="AW1467" s="47" t="s">
        <v>20</v>
      </c>
      <c r="AX1467" s="47" t="s">
        <v>20</v>
      </c>
      <c r="AY1467" s="42">
        <f>COUNTIFS($T1467:$AX1467,"P")</f>
        <v>10</v>
      </c>
      <c r="AZ1467" s="42">
        <f>COUNTIFS($T1467:$AX1467,"HD")/2</f>
        <v>0</v>
      </c>
      <c r="BA1467" s="42">
        <f>COUNTIFS($T1467:$AX1467,"DO")</f>
        <v>11</v>
      </c>
      <c r="BB1467" s="1">
        <f>COUNTIFS($T1467:$AX1467,"UPL")</f>
        <v>0</v>
      </c>
      <c r="BC1467" s="42">
        <f>COUNTIFS($T1467:$AX1467,"LWP")</f>
        <v>0</v>
      </c>
      <c r="BD1467" s="42">
        <f>SUM(COUNTIFS($T1467:$AX1467,{"PAT","MAT"}))</f>
        <v>0</v>
      </c>
      <c r="BE1467" s="42">
        <f>COUNTIFS($T1467:$AX1467,"HO")</f>
        <v>0</v>
      </c>
      <c r="BF1467" s="42">
        <f>COUNTIFS($T1467:$AX1467,"NA")</f>
        <v>0</v>
      </c>
      <c r="BG1467" s="42">
        <f>COUNTIFS($T1467:$AX1467,"PL")</f>
        <v>0</v>
      </c>
      <c r="BH1467" s="42">
        <f>COUNTIFS($T1467:$AX1467,"CL")</f>
        <v>0</v>
      </c>
      <c r="BI1467" s="42">
        <f>COUNTIFS($T1467:$AX1467,"BL")</f>
        <v>0</v>
      </c>
      <c r="BJ1467" s="42">
        <f>COUNTIFS($T1467:$AX1467,"CO")</f>
        <v>0</v>
      </c>
      <c r="BK1467" s="42">
        <f t="shared" si="135"/>
        <v>0</v>
      </c>
      <c r="BL1467" s="42">
        <f t="shared" si="136"/>
        <v>0</v>
      </c>
      <c r="BM1467" s="42">
        <f t="shared" si="137"/>
        <v>0</v>
      </c>
      <c r="BN1467" s="42">
        <f>SUM(AY1467:BJ1467)+SUM(COUNTIFS(Q1467:AX1467,{"TERM","RESIGNED"}))</f>
        <v>31</v>
      </c>
      <c r="BO1467" s="1" t="s">
        <v>45</v>
      </c>
      <c r="BP1467" s="42" t="s">
        <v>1018</v>
      </c>
      <c r="BQ1467" s="34"/>
    </row>
    <row r="1468" spans="1:69" x14ac:dyDescent="0.25">
      <c r="A1468" s="32">
        <f t="shared" si="141"/>
        <v>1466</v>
      </c>
      <c r="B1468" s="1" t="s">
        <v>172</v>
      </c>
      <c r="C1468" s="1">
        <v>104425</v>
      </c>
      <c r="D1468" s="27">
        <v>104425</v>
      </c>
      <c r="E1468" s="1" t="s">
        <v>945</v>
      </c>
      <c r="F1468" s="34" t="s">
        <v>828</v>
      </c>
      <c r="G1468" s="34" t="s">
        <v>123</v>
      </c>
      <c r="H1468" s="30">
        <v>44897</v>
      </c>
      <c r="I1468" s="30" t="s">
        <v>39</v>
      </c>
      <c r="J1468" s="30">
        <v>45275</v>
      </c>
      <c r="K1468" s="42">
        <f t="shared" ca="1" si="139"/>
        <v>378</v>
      </c>
      <c r="L1468" s="44" t="str">
        <f t="shared" si="140"/>
        <v>Billable</v>
      </c>
      <c r="M1468" s="34" t="s">
        <v>124</v>
      </c>
      <c r="N1468" s="1" t="s">
        <v>41</v>
      </c>
      <c r="O1468" s="1" t="s">
        <v>971</v>
      </c>
      <c r="P1468" s="1" t="s">
        <v>998</v>
      </c>
      <c r="Q1468" s="1" t="s">
        <v>1213</v>
      </c>
      <c r="R1468" s="1" t="s">
        <v>43</v>
      </c>
      <c r="S1468" s="33" t="s">
        <v>135</v>
      </c>
      <c r="T1468" s="47" t="s">
        <v>967</v>
      </c>
      <c r="U1468" s="47" t="s">
        <v>20</v>
      </c>
      <c r="V1468" s="47" t="s">
        <v>20</v>
      </c>
      <c r="W1468" s="47" t="s">
        <v>965</v>
      </c>
      <c r="X1468" s="47" t="s">
        <v>965</v>
      </c>
      <c r="Y1468" s="47" t="s">
        <v>965</v>
      </c>
      <c r="Z1468" s="47" t="s">
        <v>965</v>
      </c>
      <c r="AA1468" s="47" t="s">
        <v>965</v>
      </c>
      <c r="AB1468" s="47" t="s">
        <v>20</v>
      </c>
      <c r="AC1468" s="47" t="s">
        <v>20</v>
      </c>
      <c r="AD1468" s="47" t="s">
        <v>965</v>
      </c>
      <c r="AE1468" s="47" t="s">
        <v>21</v>
      </c>
      <c r="AF1468" s="47" t="s">
        <v>21</v>
      </c>
      <c r="AG1468" s="47" t="s">
        <v>21</v>
      </c>
      <c r="AH1468" s="47" t="s">
        <v>971</v>
      </c>
      <c r="AI1468" s="47" t="s">
        <v>20</v>
      </c>
      <c r="AJ1468" s="47" t="s">
        <v>20</v>
      </c>
      <c r="AK1468" s="47" t="s">
        <v>971</v>
      </c>
      <c r="AL1468" s="47" t="s">
        <v>971</v>
      </c>
      <c r="AM1468" s="47" t="s">
        <v>971</v>
      </c>
      <c r="AN1468" s="47" t="s">
        <v>971</v>
      </c>
      <c r="AO1468" s="47" t="s">
        <v>971</v>
      </c>
      <c r="AP1468" s="47" t="s">
        <v>20</v>
      </c>
      <c r="AQ1468" s="47" t="s">
        <v>20</v>
      </c>
      <c r="AR1468" s="47" t="s">
        <v>20</v>
      </c>
      <c r="AS1468" s="47" t="s">
        <v>971</v>
      </c>
      <c r="AT1468" s="47" t="s">
        <v>971</v>
      </c>
      <c r="AU1468" s="47" t="s">
        <v>971</v>
      </c>
      <c r="AV1468" s="47" t="s">
        <v>971</v>
      </c>
      <c r="AW1468" s="47" t="s">
        <v>20</v>
      </c>
      <c r="AX1468" s="47" t="s">
        <v>20</v>
      </c>
      <c r="AY1468" s="42">
        <f>COUNTIFS($T1468:$AX1468,"P")</f>
        <v>6</v>
      </c>
      <c r="AZ1468" s="42">
        <f>COUNTIFS($T1468:$AX1468,"HD")/2</f>
        <v>0</v>
      </c>
      <c r="BA1468" s="42">
        <f>COUNTIFS($T1468:$AX1468,"DO")</f>
        <v>11</v>
      </c>
      <c r="BB1468" s="1">
        <f>COUNTIFS($T1468:$AX1468,"UPL")</f>
        <v>3</v>
      </c>
      <c r="BC1468" s="42">
        <f>COUNTIFS($T1468:$AX1468,"LWP")</f>
        <v>0</v>
      </c>
      <c r="BD1468" s="42">
        <f>SUM(COUNTIFS($T1468:$AX1468,{"PAT","MAT"}))</f>
        <v>0</v>
      </c>
      <c r="BE1468" s="42">
        <f>COUNTIFS($T1468:$AX1468,"HO")</f>
        <v>0</v>
      </c>
      <c r="BF1468" s="42">
        <f>COUNTIFS($T1468:$AX1468,"NA")</f>
        <v>0</v>
      </c>
      <c r="BG1468" s="42">
        <f>COUNTIFS($T1468:$AX1468,"PL")</f>
        <v>0</v>
      </c>
      <c r="BH1468" s="42">
        <f>COUNTIFS($T1468:$AX1468,"CL")</f>
        <v>1</v>
      </c>
      <c r="BI1468" s="42">
        <f>COUNTIFS($T1468:$AX1468,"BL")</f>
        <v>0</v>
      </c>
      <c r="BJ1468" s="42">
        <f>COUNTIFS($T1468:$AX1468,"CO")</f>
        <v>0</v>
      </c>
      <c r="BK1468" s="42">
        <f t="shared" si="135"/>
        <v>1</v>
      </c>
      <c r="BL1468" s="42">
        <f t="shared" si="136"/>
        <v>0</v>
      </c>
      <c r="BM1468" s="42">
        <f t="shared" si="137"/>
        <v>0</v>
      </c>
      <c r="BN1468" s="42">
        <f>SUM(AY1468:BJ1468)+SUM(COUNTIFS(Q1468:AX1468,{"TERM","RESIGNED"}))</f>
        <v>31</v>
      </c>
      <c r="BO1468" s="1" t="s">
        <v>45</v>
      </c>
      <c r="BP1468" s="42" t="s">
        <v>1021</v>
      </c>
      <c r="BQ1468" s="34"/>
    </row>
    <row r="1469" spans="1:69" x14ac:dyDescent="0.25">
      <c r="A1469" s="32">
        <f t="shared" si="141"/>
        <v>1467</v>
      </c>
      <c r="B1469" s="1" t="s">
        <v>172</v>
      </c>
      <c r="C1469" s="1">
        <v>105811</v>
      </c>
      <c r="D1469" s="1">
        <v>105811</v>
      </c>
      <c r="E1469" s="1" t="s">
        <v>945</v>
      </c>
      <c r="F1469" s="34" t="s">
        <v>1296</v>
      </c>
      <c r="G1469" s="34" t="s">
        <v>123</v>
      </c>
      <c r="H1469" s="30">
        <v>45195</v>
      </c>
      <c r="I1469" s="30" t="s">
        <v>39</v>
      </c>
      <c r="J1469" s="30">
        <v>45275</v>
      </c>
      <c r="K1469" s="42">
        <f t="shared" ca="1" si="139"/>
        <v>80</v>
      </c>
      <c r="L1469" s="44" t="str">
        <f t="shared" si="140"/>
        <v>Billable</v>
      </c>
      <c r="M1469" s="34" t="s">
        <v>124</v>
      </c>
      <c r="N1469" s="1" t="s">
        <v>41</v>
      </c>
      <c r="O1469" s="1" t="s">
        <v>971</v>
      </c>
      <c r="P1469" s="1" t="s">
        <v>998</v>
      </c>
      <c r="Q1469" s="1" t="s">
        <v>1213</v>
      </c>
      <c r="R1469" s="1" t="s">
        <v>43</v>
      </c>
      <c r="S1469" s="33" t="s">
        <v>66</v>
      </c>
      <c r="T1469" s="47" t="s">
        <v>965</v>
      </c>
      <c r="U1469" s="47" t="s">
        <v>20</v>
      </c>
      <c r="V1469" s="47" t="s">
        <v>20</v>
      </c>
      <c r="W1469" s="47" t="s">
        <v>21</v>
      </c>
      <c r="X1469" s="47" t="s">
        <v>21</v>
      </c>
      <c r="Y1469" s="47" t="s">
        <v>21</v>
      </c>
      <c r="Z1469" s="47" t="s">
        <v>21</v>
      </c>
      <c r="AA1469" s="47" t="s">
        <v>21</v>
      </c>
      <c r="AB1469" s="47" t="s">
        <v>20</v>
      </c>
      <c r="AC1469" s="47" t="s">
        <v>20</v>
      </c>
      <c r="AD1469" s="47" t="s">
        <v>965</v>
      </c>
      <c r="AE1469" s="47" t="s">
        <v>21</v>
      </c>
      <c r="AF1469" s="47" t="s">
        <v>21</v>
      </c>
      <c r="AG1469" s="47" t="s">
        <v>21</v>
      </c>
      <c r="AH1469" s="47" t="s">
        <v>971</v>
      </c>
      <c r="AI1469" s="47" t="s">
        <v>20</v>
      </c>
      <c r="AJ1469" s="47" t="s">
        <v>20</v>
      </c>
      <c r="AK1469" s="47" t="s">
        <v>971</v>
      </c>
      <c r="AL1469" s="47" t="s">
        <v>971</v>
      </c>
      <c r="AM1469" s="47" t="s">
        <v>971</v>
      </c>
      <c r="AN1469" s="47" t="s">
        <v>971</v>
      </c>
      <c r="AO1469" s="47" t="s">
        <v>971</v>
      </c>
      <c r="AP1469" s="47" t="s">
        <v>20</v>
      </c>
      <c r="AQ1469" s="47" t="s">
        <v>20</v>
      </c>
      <c r="AR1469" s="47" t="s">
        <v>20</v>
      </c>
      <c r="AS1469" s="47" t="s">
        <v>971</v>
      </c>
      <c r="AT1469" s="47" t="s">
        <v>971</v>
      </c>
      <c r="AU1469" s="47" t="s">
        <v>971</v>
      </c>
      <c r="AV1469" s="47" t="s">
        <v>971</v>
      </c>
      <c r="AW1469" s="47" t="s">
        <v>20</v>
      </c>
      <c r="AX1469" s="47" t="s">
        <v>20</v>
      </c>
      <c r="AY1469" s="42">
        <f>COUNTIFS($T1469:$AX1469,"P")</f>
        <v>2</v>
      </c>
      <c r="AZ1469" s="42">
        <f>COUNTIFS($T1469:$AX1469,"HD")/2</f>
        <v>0</v>
      </c>
      <c r="BA1469" s="42">
        <f>COUNTIFS($T1469:$AX1469,"DO")</f>
        <v>11</v>
      </c>
      <c r="BB1469" s="1">
        <f>COUNTIFS($T1469:$AX1469,"UPL")</f>
        <v>8</v>
      </c>
      <c r="BC1469" s="42">
        <f>COUNTIFS($T1469:$AX1469,"LWP")</f>
        <v>0</v>
      </c>
      <c r="BD1469" s="42">
        <f>SUM(COUNTIFS($T1469:$AX1469,{"PAT","MAT"}))</f>
        <v>0</v>
      </c>
      <c r="BE1469" s="42">
        <f>COUNTIFS($T1469:$AX1469,"HO")</f>
        <v>0</v>
      </c>
      <c r="BF1469" s="42">
        <f>COUNTIFS($T1469:$AX1469,"NA")</f>
        <v>0</v>
      </c>
      <c r="BG1469" s="42">
        <f>COUNTIFS($T1469:$AX1469,"PL")</f>
        <v>0</v>
      </c>
      <c r="BH1469" s="42">
        <f>COUNTIFS($T1469:$AX1469,"CL")</f>
        <v>0</v>
      </c>
      <c r="BI1469" s="42">
        <f>COUNTIFS($T1469:$AX1469,"BL")</f>
        <v>0</v>
      </c>
      <c r="BJ1469" s="42">
        <f>COUNTIFS($T1469:$AX1469,"CO")</f>
        <v>0</v>
      </c>
      <c r="BK1469" s="42">
        <f t="shared" si="135"/>
        <v>0</v>
      </c>
      <c r="BL1469" s="42">
        <f t="shared" si="136"/>
        <v>0</v>
      </c>
      <c r="BM1469" s="42">
        <f t="shared" si="137"/>
        <v>0</v>
      </c>
      <c r="BN1469" s="42">
        <f>SUM(AY1469:BJ1469)+SUM(COUNTIFS(Q1469:AX1469,{"TERM","RESIGNED"}))</f>
        <v>31</v>
      </c>
      <c r="BO1469" s="1" t="s">
        <v>45</v>
      </c>
      <c r="BP1469" s="42" t="s">
        <v>1018</v>
      </c>
      <c r="BQ1469" s="34"/>
    </row>
    <row r="1470" spans="1:69" x14ac:dyDescent="0.25">
      <c r="A1470" s="32">
        <f t="shared" si="141"/>
        <v>1468</v>
      </c>
      <c r="B1470" s="1" t="s">
        <v>172</v>
      </c>
      <c r="C1470" s="1">
        <v>106095</v>
      </c>
      <c r="D1470" s="1">
        <v>106095</v>
      </c>
      <c r="E1470" s="1" t="s">
        <v>946</v>
      </c>
      <c r="F1470" s="34" t="s">
        <v>1574</v>
      </c>
      <c r="G1470" s="34" t="s">
        <v>186</v>
      </c>
      <c r="H1470" s="30">
        <v>45258</v>
      </c>
      <c r="I1470" s="30" t="s">
        <v>39</v>
      </c>
      <c r="J1470" s="30">
        <v>45278</v>
      </c>
      <c r="K1470" s="42">
        <f t="shared" ca="1" si="139"/>
        <v>20</v>
      </c>
      <c r="L1470" s="44" t="str">
        <f t="shared" si="140"/>
        <v>Billable</v>
      </c>
      <c r="M1470" s="34" t="s">
        <v>1007</v>
      </c>
      <c r="N1470" s="1" t="s">
        <v>41</v>
      </c>
      <c r="O1470" s="1" t="s">
        <v>971</v>
      </c>
      <c r="P1470" s="1" t="s">
        <v>998</v>
      </c>
      <c r="Q1470" s="1" t="s">
        <v>1213</v>
      </c>
      <c r="R1470" s="1" t="s">
        <v>43</v>
      </c>
      <c r="S1470" s="33" t="s">
        <v>261</v>
      </c>
      <c r="T1470" s="47" t="s">
        <v>965</v>
      </c>
      <c r="U1470" s="47" t="s">
        <v>20</v>
      </c>
      <c r="V1470" s="47" t="s">
        <v>20</v>
      </c>
      <c r="W1470" s="47" t="s">
        <v>965</v>
      </c>
      <c r="X1470" s="47" t="s">
        <v>965</v>
      </c>
      <c r="Y1470" s="47" t="s">
        <v>965</v>
      </c>
      <c r="Z1470" s="47" t="s">
        <v>965</v>
      </c>
      <c r="AA1470" s="47" t="s">
        <v>965</v>
      </c>
      <c r="AB1470" s="47" t="s">
        <v>20</v>
      </c>
      <c r="AC1470" s="47" t="s">
        <v>20</v>
      </c>
      <c r="AD1470" s="47" t="s">
        <v>965</v>
      </c>
      <c r="AE1470" s="47" t="s">
        <v>22</v>
      </c>
      <c r="AF1470" s="47" t="s">
        <v>21</v>
      </c>
      <c r="AG1470" s="47" t="s">
        <v>21</v>
      </c>
      <c r="AH1470" s="47" t="s">
        <v>21</v>
      </c>
      <c r="AI1470" s="47" t="s">
        <v>20</v>
      </c>
      <c r="AJ1470" s="47" t="s">
        <v>20</v>
      </c>
      <c r="AK1470" s="47" t="s">
        <v>971</v>
      </c>
      <c r="AL1470" s="47" t="s">
        <v>971</v>
      </c>
      <c r="AM1470" s="47" t="s">
        <v>971</v>
      </c>
      <c r="AN1470" s="47" t="s">
        <v>971</v>
      </c>
      <c r="AO1470" s="47" t="s">
        <v>971</v>
      </c>
      <c r="AP1470" s="47" t="s">
        <v>20</v>
      </c>
      <c r="AQ1470" s="47" t="s">
        <v>20</v>
      </c>
      <c r="AR1470" s="47" t="s">
        <v>20</v>
      </c>
      <c r="AS1470" s="47" t="s">
        <v>971</v>
      </c>
      <c r="AT1470" s="47" t="s">
        <v>971</v>
      </c>
      <c r="AU1470" s="47" t="s">
        <v>971</v>
      </c>
      <c r="AV1470" s="47" t="s">
        <v>971</v>
      </c>
      <c r="AW1470" s="47" t="s">
        <v>20</v>
      </c>
      <c r="AX1470" s="47" t="s">
        <v>20</v>
      </c>
      <c r="AY1470" s="42">
        <f>COUNTIFS($T1470:$AX1470,"P")</f>
        <v>7</v>
      </c>
      <c r="AZ1470" s="42">
        <f>COUNTIFS($T1470:$AX1470,"HD")/2</f>
        <v>0</v>
      </c>
      <c r="BA1470" s="42">
        <f>COUNTIFS($T1470:$AX1470,"DO")</f>
        <v>11</v>
      </c>
      <c r="BB1470" s="1">
        <f>COUNTIFS($T1470:$AX1470,"UPL")</f>
        <v>3</v>
      </c>
      <c r="BC1470" s="42">
        <f>COUNTIFS($T1470:$AX1470,"LWP")</f>
        <v>1</v>
      </c>
      <c r="BD1470" s="42">
        <f>SUM(COUNTIFS($T1470:$AX1470,{"PAT","MAT"}))</f>
        <v>0</v>
      </c>
      <c r="BE1470" s="42">
        <f>COUNTIFS($T1470:$AX1470,"HO")</f>
        <v>0</v>
      </c>
      <c r="BF1470" s="42">
        <f>COUNTIFS($T1470:$AX1470,"NA")</f>
        <v>0</v>
      </c>
      <c r="BG1470" s="42">
        <f>COUNTIFS($T1470:$AX1470,"PL")</f>
        <v>0</v>
      </c>
      <c r="BH1470" s="42">
        <f>COUNTIFS($T1470:$AX1470,"CL")</f>
        <v>0</v>
      </c>
      <c r="BI1470" s="42">
        <f>COUNTIFS($T1470:$AX1470,"BL")</f>
        <v>0</v>
      </c>
      <c r="BJ1470" s="42">
        <f>COUNTIFS($T1470:$AX1470,"CO")</f>
        <v>0</v>
      </c>
      <c r="BK1470" s="42">
        <f t="shared" si="135"/>
        <v>0</v>
      </c>
      <c r="BL1470" s="42">
        <f t="shared" si="136"/>
        <v>0</v>
      </c>
      <c r="BM1470" s="42">
        <f t="shared" si="137"/>
        <v>0</v>
      </c>
      <c r="BN1470" s="42">
        <f>SUM(AY1470:BJ1470)+SUM(COUNTIFS(Q1470:AX1470,{"TERM","RESIGNED"}))</f>
        <v>31</v>
      </c>
      <c r="BO1470" s="1" t="s">
        <v>45</v>
      </c>
      <c r="BP1470" s="42" t="s">
        <v>1018</v>
      </c>
      <c r="BQ1470" s="34"/>
    </row>
    <row r="1471" spans="1:69" x14ac:dyDescent="0.25">
      <c r="A1471" s="32">
        <f t="shared" si="141"/>
        <v>1469</v>
      </c>
      <c r="B1471" s="1" t="s">
        <v>172</v>
      </c>
      <c r="C1471" s="1">
        <v>106100</v>
      </c>
      <c r="D1471" s="1">
        <v>106100</v>
      </c>
      <c r="E1471" s="1" t="s">
        <v>945</v>
      </c>
      <c r="F1471" s="34" t="s">
        <v>1577</v>
      </c>
      <c r="G1471" s="34" t="s">
        <v>186</v>
      </c>
      <c r="H1471" s="30">
        <v>45261</v>
      </c>
      <c r="I1471" s="30" t="s">
        <v>39</v>
      </c>
      <c r="J1471" s="30">
        <v>45280</v>
      </c>
      <c r="K1471" s="42">
        <f t="shared" ca="1" si="139"/>
        <v>19</v>
      </c>
      <c r="L1471" s="44" t="str">
        <f t="shared" si="140"/>
        <v>Billable</v>
      </c>
      <c r="M1471" s="34" t="s">
        <v>1007</v>
      </c>
      <c r="N1471" s="1" t="s">
        <v>41</v>
      </c>
      <c r="O1471" s="1" t="s">
        <v>971</v>
      </c>
      <c r="P1471" s="1" t="s">
        <v>998</v>
      </c>
      <c r="Q1471" s="1" t="s">
        <v>1213</v>
      </c>
      <c r="R1471" s="1" t="s">
        <v>43</v>
      </c>
      <c r="S1471" s="33" t="s">
        <v>228</v>
      </c>
      <c r="T1471" s="47" t="s">
        <v>965</v>
      </c>
      <c r="U1471" s="47" t="s">
        <v>20</v>
      </c>
      <c r="V1471" s="47" t="s">
        <v>20</v>
      </c>
      <c r="W1471" s="47" t="s">
        <v>965</v>
      </c>
      <c r="X1471" s="47" t="s">
        <v>965</v>
      </c>
      <c r="Y1471" s="47" t="s">
        <v>965</v>
      </c>
      <c r="Z1471" s="47" t="s">
        <v>965</v>
      </c>
      <c r="AA1471" s="47" t="s">
        <v>965</v>
      </c>
      <c r="AB1471" s="47" t="s">
        <v>20</v>
      </c>
      <c r="AC1471" s="47" t="s">
        <v>20</v>
      </c>
      <c r="AD1471" s="47" t="s">
        <v>965</v>
      </c>
      <c r="AE1471" s="47" t="s">
        <v>965</v>
      </c>
      <c r="AF1471" s="47" t="s">
        <v>965</v>
      </c>
      <c r="AG1471" s="47" t="s">
        <v>965</v>
      </c>
      <c r="AH1471" s="47" t="s">
        <v>21</v>
      </c>
      <c r="AI1471" s="47" t="s">
        <v>20</v>
      </c>
      <c r="AJ1471" s="47" t="s">
        <v>20</v>
      </c>
      <c r="AK1471" s="47" t="s">
        <v>21</v>
      </c>
      <c r="AL1471" s="47" t="s">
        <v>21</v>
      </c>
      <c r="AM1471" s="14" t="s">
        <v>971</v>
      </c>
      <c r="AN1471" s="14" t="s">
        <v>971</v>
      </c>
      <c r="AO1471" s="14" t="s">
        <v>971</v>
      </c>
      <c r="AP1471" s="47" t="s">
        <v>20</v>
      </c>
      <c r="AQ1471" s="47" t="s">
        <v>20</v>
      </c>
      <c r="AR1471" s="47" t="s">
        <v>20</v>
      </c>
      <c r="AS1471" s="14" t="s">
        <v>971</v>
      </c>
      <c r="AT1471" s="14" t="s">
        <v>971</v>
      </c>
      <c r="AU1471" s="14" t="s">
        <v>971</v>
      </c>
      <c r="AV1471" s="14" t="s">
        <v>971</v>
      </c>
      <c r="AW1471" s="47" t="s">
        <v>20</v>
      </c>
      <c r="AX1471" s="47" t="s">
        <v>20</v>
      </c>
      <c r="AY1471" s="42">
        <f>COUNTIFS($T1471:$AX1471,"P")</f>
        <v>10</v>
      </c>
      <c r="AZ1471" s="42">
        <f>COUNTIFS($T1471:$AX1471,"HD")/2</f>
        <v>0</v>
      </c>
      <c r="BA1471" s="42">
        <f>COUNTIFS($T1471:$AX1471,"DO")</f>
        <v>11</v>
      </c>
      <c r="BB1471" s="1">
        <f>COUNTIFS($T1471:$AX1471,"UPL")</f>
        <v>3</v>
      </c>
      <c r="BC1471" s="42">
        <f>COUNTIFS($T1471:$AX1471,"LWP")</f>
        <v>0</v>
      </c>
      <c r="BD1471" s="42">
        <f>SUM(COUNTIFS($T1471:$AX1471,{"PAT","MAT"}))</f>
        <v>0</v>
      </c>
      <c r="BE1471" s="42">
        <f>COUNTIFS($T1471:$AX1471,"HO")</f>
        <v>0</v>
      </c>
      <c r="BF1471" s="42">
        <f>COUNTIFS($T1471:$AX1471,"NA")</f>
        <v>0</v>
      </c>
      <c r="BG1471" s="42">
        <f>COUNTIFS($T1471:$AX1471,"PL")</f>
        <v>0</v>
      </c>
      <c r="BH1471" s="42">
        <f>COUNTIFS($T1471:$AX1471,"CL")</f>
        <v>0</v>
      </c>
      <c r="BI1471" s="42">
        <f>COUNTIFS($T1471:$AX1471,"BL")</f>
        <v>0</v>
      </c>
      <c r="BJ1471" s="42">
        <f>COUNTIFS($T1471:$AX1471,"CO")</f>
        <v>0</v>
      </c>
      <c r="BK1471" s="42">
        <f t="shared" si="135"/>
        <v>0</v>
      </c>
      <c r="BL1471" s="42">
        <f t="shared" si="136"/>
        <v>0</v>
      </c>
      <c r="BM1471" s="42">
        <f t="shared" si="137"/>
        <v>0</v>
      </c>
      <c r="BN1471" s="42">
        <f>SUM(AY1471:BJ1471)+SUM(COUNTIFS(Q1471:AX1471,{"TERM","RESIGNED"}))</f>
        <v>31</v>
      </c>
      <c r="BO1471" s="1" t="s">
        <v>45</v>
      </c>
      <c r="BP1471" s="42" t="s">
        <v>1018</v>
      </c>
      <c r="BQ1471" s="34"/>
    </row>
    <row r="1472" spans="1:69" x14ac:dyDescent="0.25">
      <c r="A1472" s="32">
        <f t="shared" si="141"/>
        <v>1470</v>
      </c>
      <c r="B1472" s="1" t="s">
        <v>172</v>
      </c>
      <c r="C1472" s="1">
        <v>104075</v>
      </c>
      <c r="D1472" s="27">
        <v>104075</v>
      </c>
      <c r="E1472" s="1" t="s">
        <v>945</v>
      </c>
      <c r="F1472" s="34" t="s">
        <v>695</v>
      </c>
      <c r="G1472" s="34" t="s">
        <v>123</v>
      </c>
      <c r="H1472" s="30">
        <v>44806</v>
      </c>
      <c r="I1472" s="30" t="s">
        <v>39</v>
      </c>
      <c r="J1472" s="30">
        <v>45279</v>
      </c>
      <c r="K1472" s="42">
        <f t="shared" ca="1" si="139"/>
        <v>473</v>
      </c>
      <c r="L1472" s="44" t="str">
        <f t="shared" si="140"/>
        <v>Billable</v>
      </c>
      <c r="M1472" s="34" t="s">
        <v>124</v>
      </c>
      <c r="N1472" s="1" t="s">
        <v>41</v>
      </c>
      <c r="O1472" s="1" t="s">
        <v>971</v>
      </c>
      <c r="P1472" s="1" t="s">
        <v>975</v>
      </c>
      <c r="Q1472" s="1" t="s">
        <v>1596</v>
      </c>
      <c r="R1472" s="1" t="s">
        <v>43</v>
      </c>
      <c r="S1472" s="33" t="s">
        <v>429</v>
      </c>
      <c r="T1472" s="47" t="s">
        <v>965</v>
      </c>
      <c r="U1472" s="47" t="s">
        <v>20</v>
      </c>
      <c r="V1472" s="47" t="s">
        <v>20</v>
      </c>
      <c r="W1472" s="47" t="s">
        <v>965</v>
      </c>
      <c r="X1472" s="47" t="s">
        <v>965</v>
      </c>
      <c r="Y1472" s="47" t="s">
        <v>965</v>
      </c>
      <c r="Z1472" s="47" t="s">
        <v>965</v>
      </c>
      <c r="AA1472" s="47" t="s">
        <v>965</v>
      </c>
      <c r="AB1472" s="47" t="s">
        <v>20</v>
      </c>
      <c r="AC1472" s="47" t="s">
        <v>20</v>
      </c>
      <c r="AD1472" s="47" t="s">
        <v>965</v>
      </c>
      <c r="AE1472" s="47" t="s">
        <v>965</v>
      </c>
      <c r="AF1472" s="47" t="s">
        <v>965</v>
      </c>
      <c r="AG1472" s="47" t="s">
        <v>965</v>
      </c>
      <c r="AH1472" s="47" t="s">
        <v>965</v>
      </c>
      <c r="AI1472" s="47" t="s">
        <v>20</v>
      </c>
      <c r="AJ1472" s="47" t="s">
        <v>20</v>
      </c>
      <c r="AK1472" s="47" t="s">
        <v>965</v>
      </c>
      <c r="AL1472" s="14" t="s">
        <v>975</v>
      </c>
      <c r="AM1472" s="14" t="s">
        <v>975</v>
      </c>
      <c r="AN1472" s="14" t="s">
        <v>975</v>
      </c>
      <c r="AO1472" s="14" t="s">
        <v>975</v>
      </c>
      <c r="AP1472" s="47" t="s">
        <v>20</v>
      </c>
      <c r="AQ1472" s="47" t="s">
        <v>20</v>
      </c>
      <c r="AR1472" s="47" t="s">
        <v>20</v>
      </c>
      <c r="AS1472" s="14" t="s">
        <v>975</v>
      </c>
      <c r="AT1472" s="14" t="s">
        <v>975</v>
      </c>
      <c r="AU1472" s="14" t="s">
        <v>975</v>
      </c>
      <c r="AV1472" s="14" t="s">
        <v>975</v>
      </c>
      <c r="AW1472" s="47" t="s">
        <v>20</v>
      </c>
      <c r="AX1472" s="47" t="s">
        <v>20</v>
      </c>
      <c r="AY1472" s="42">
        <f>COUNTIFS($T1472:$AX1472,"P")</f>
        <v>12</v>
      </c>
      <c r="AZ1472" s="42">
        <f>COUNTIFS($T1472:$AX1472,"HD")/2</f>
        <v>0</v>
      </c>
      <c r="BA1472" s="42">
        <f>COUNTIFS($T1472:$AX1472,"DO")</f>
        <v>11</v>
      </c>
      <c r="BB1472" s="1">
        <f>COUNTIFS($T1472:$AX1472,"UPL")</f>
        <v>0</v>
      </c>
      <c r="BC1472" s="42">
        <f>COUNTIFS($T1472:$AX1472,"LWP")</f>
        <v>0</v>
      </c>
      <c r="BD1472" s="42">
        <f>SUM(COUNTIFS($T1472:$AX1472,{"PAT","MAT"}))</f>
        <v>0</v>
      </c>
      <c r="BE1472" s="42">
        <f>COUNTIFS($T1472:$AX1472,"HO")</f>
        <v>0</v>
      </c>
      <c r="BF1472" s="42">
        <f>COUNTIFS($T1472:$AX1472,"NA")</f>
        <v>0</v>
      </c>
      <c r="BG1472" s="42">
        <f>COUNTIFS($T1472:$AX1472,"PL")</f>
        <v>0</v>
      </c>
      <c r="BH1472" s="42">
        <f>COUNTIFS($T1472:$AX1472,"CL")</f>
        <v>0</v>
      </c>
      <c r="BI1472" s="42">
        <f>COUNTIFS($T1472:$AX1472,"BL")</f>
        <v>0</v>
      </c>
      <c r="BJ1472" s="42">
        <f>COUNTIFS($T1472:$AX1472,"CO")</f>
        <v>0</v>
      </c>
      <c r="BK1472" s="42">
        <f t="shared" si="135"/>
        <v>0</v>
      </c>
      <c r="BL1472" s="42">
        <f t="shared" si="136"/>
        <v>0</v>
      </c>
      <c r="BM1472" s="42">
        <f t="shared" si="137"/>
        <v>0</v>
      </c>
      <c r="BN1472" s="42">
        <f>SUM(AY1472:BJ1472)+SUM(COUNTIFS(Q1472:AX1472,{"TERM","RESIGNED"}))</f>
        <v>31</v>
      </c>
      <c r="BO1472" s="1" t="s">
        <v>45</v>
      </c>
      <c r="BP1472" s="42" t="s">
        <v>1020</v>
      </c>
      <c r="BQ1472" s="34"/>
    </row>
    <row r="1473" spans="1:69" x14ac:dyDescent="0.25">
      <c r="A1473" s="32">
        <f t="shared" si="141"/>
        <v>1471</v>
      </c>
      <c r="B1473" s="1" t="s">
        <v>172</v>
      </c>
      <c r="C1473" s="1">
        <v>104087</v>
      </c>
      <c r="D1473" s="27">
        <v>104087</v>
      </c>
      <c r="E1473" s="1" t="s">
        <v>945</v>
      </c>
      <c r="F1473" s="34" t="s">
        <v>696</v>
      </c>
      <c r="G1473" s="34" t="s">
        <v>123</v>
      </c>
      <c r="H1473" s="30">
        <v>44806</v>
      </c>
      <c r="I1473" s="30" t="s">
        <v>39</v>
      </c>
      <c r="J1473" s="30">
        <v>45279</v>
      </c>
      <c r="K1473" s="42">
        <f t="shared" ca="1" si="139"/>
        <v>473</v>
      </c>
      <c r="L1473" s="44" t="str">
        <f t="shared" si="140"/>
        <v>Billable</v>
      </c>
      <c r="M1473" s="34" t="s">
        <v>124</v>
      </c>
      <c r="N1473" s="1" t="s">
        <v>41</v>
      </c>
      <c r="O1473" s="1" t="s">
        <v>971</v>
      </c>
      <c r="P1473" s="1" t="s">
        <v>975</v>
      </c>
      <c r="Q1473" s="1" t="s">
        <v>1596</v>
      </c>
      <c r="R1473" s="1" t="s">
        <v>43</v>
      </c>
      <c r="S1473" s="33" t="s">
        <v>429</v>
      </c>
      <c r="T1473" s="47" t="s">
        <v>965</v>
      </c>
      <c r="U1473" s="47" t="s">
        <v>20</v>
      </c>
      <c r="V1473" s="47" t="s">
        <v>20</v>
      </c>
      <c r="W1473" s="47" t="s">
        <v>965</v>
      </c>
      <c r="X1473" s="47" t="s">
        <v>965</v>
      </c>
      <c r="Y1473" s="47" t="s">
        <v>965</v>
      </c>
      <c r="Z1473" s="47" t="s">
        <v>965</v>
      </c>
      <c r="AA1473" s="47" t="s">
        <v>965</v>
      </c>
      <c r="AB1473" s="47" t="s">
        <v>20</v>
      </c>
      <c r="AC1473" s="47" t="s">
        <v>20</v>
      </c>
      <c r="AD1473" s="47" t="s">
        <v>965</v>
      </c>
      <c r="AE1473" s="47" t="s">
        <v>965</v>
      </c>
      <c r="AF1473" s="47" t="s">
        <v>965</v>
      </c>
      <c r="AG1473" s="47" t="s">
        <v>965</v>
      </c>
      <c r="AH1473" s="47" t="s">
        <v>965</v>
      </c>
      <c r="AI1473" s="47" t="s">
        <v>20</v>
      </c>
      <c r="AJ1473" s="47" t="s">
        <v>20</v>
      </c>
      <c r="AK1473" s="47" t="s">
        <v>965</v>
      </c>
      <c r="AL1473" s="14" t="s">
        <v>975</v>
      </c>
      <c r="AM1473" s="14" t="s">
        <v>975</v>
      </c>
      <c r="AN1473" s="14" t="s">
        <v>975</v>
      </c>
      <c r="AO1473" s="14" t="s">
        <v>975</v>
      </c>
      <c r="AP1473" s="47" t="s">
        <v>20</v>
      </c>
      <c r="AQ1473" s="47" t="s">
        <v>20</v>
      </c>
      <c r="AR1473" s="47" t="s">
        <v>20</v>
      </c>
      <c r="AS1473" s="14" t="s">
        <v>975</v>
      </c>
      <c r="AT1473" s="14" t="s">
        <v>975</v>
      </c>
      <c r="AU1473" s="14" t="s">
        <v>975</v>
      </c>
      <c r="AV1473" s="14" t="s">
        <v>975</v>
      </c>
      <c r="AW1473" s="47" t="s">
        <v>20</v>
      </c>
      <c r="AX1473" s="47" t="s">
        <v>20</v>
      </c>
      <c r="AY1473" s="42">
        <f>COUNTIFS($T1473:$AX1473,"P")</f>
        <v>12</v>
      </c>
      <c r="AZ1473" s="42">
        <f>COUNTIFS($T1473:$AX1473,"HD")/2</f>
        <v>0</v>
      </c>
      <c r="BA1473" s="42">
        <f>COUNTIFS($T1473:$AX1473,"DO")</f>
        <v>11</v>
      </c>
      <c r="BB1473" s="1">
        <f>COUNTIFS($T1473:$AX1473,"UPL")</f>
        <v>0</v>
      </c>
      <c r="BC1473" s="42">
        <f>COUNTIFS($T1473:$AX1473,"LWP")</f>
        <v>0</v>
      </c>
      <c r="BD1473" s="42">
        <f>SUM(COUNTIFS($T1473:$AX1473,{"PAT","MAT"}))</f>
        <v>0</v>
      </c>
      <c r="BE1473" s="42">
        <f>COUNTIFS($T1473:$AX1473,"HO")</f>
        <v>0</v>
      </c>
      <c r="BF1473" s="42">
        <f>COUNTIFS($T1473:$AX1473,"NA")</f>
        <v>0</v>
      </c>
      <c r="BG1473" s="42">
        <f>COUNTIFS($T1473:$AX1473,"PL")</f>
        <v>0</v>
      </c>
      <c r="BH1473" s="42">
        <f>COUNTIFS($T1473:$AX1473,"CL")</f>
        <v>0</v>
      </c>
      <c r="BI1473" s="42">
        <f>COUNTIFS($T1473:$AX1473,"BL")</f>
        <v>0</v>
      </c>
      <c r="BJ1473" s="42">
        <f>COUNTIFS($T1473:$AX1473,"CO")</f>
        <v>0</v>
      </c>
      <c r="BK1473" s="42">
        <f t="shared" si="135"/>
        <v>0</v>
      </c>
      <c r="BL1473" s="42">
        <f t="shared" si="136"/>
        <v>0</v>
      </c>
      <c r="BM1473" s="42">
        <f t="shared" si="137"/>
        <v>0</v>
      </c>
      <c r="BN1473" s="42">
        <f>SUM(AY1473:BJ1473)+SUM(COUNTIFS(Q1473:AX1473,{"TERM","RESIGNED"}))</f>
        <v>31</v>
      </c>
      <c r="BO1473" s="1" t="s">
        <v>45</v>
      </c>
      <c r="BP1473" s="42" t="s">
        <v>1020</v>
      </c>
      <c r="BQ1473" s="34"/>
    </row>
    <row r="1474" spans="1:69" x14ac:dyDescent="0.25">
      <c r="A1474" s="32">
        <f t="shared" si="141"/>
        <v>1472</v>
      </c>
      <c r="B1474" s="1" t="s">
        <v>172</v>
      </c>
      <c r="C1474" s="1">
        <v>104276</v>
      </c>
      <c r="D1474" s="27">
        <v>104276</v>
      </c>
      <c r="E1474" s="1" t="s">
        <v>946</v>
      </c>
      <c r="F1474" s="34" t="s">
        <v>808</v>
      </c>
      <c r="G1474" s="34" t="s">
        <v>123</v>
      </c>
      <c r="H1474" s="30">
        <v>44887</v>
      </c>
      <c r="I1474" s="30" t="s">
        <v>39</v>
      </c>
      <c r="J1474" s="30">
        <v>45279</v>
      </c>
      <c r="K1474" s="42">
        <f t="shared" ca="1" si="139"/>
        <v>392</v>
      </c>
      <c r="L1474" s="44" t="str">
        <f t="shared" si="140"/>
        <v>Billable</v>
      </c>
      <c r="M1474" s="34" t="s">
        <v>124</v>
      </c>
      <c r="N1474" s="1" t="s">
        <v>41</v>
      </c>
      <c r="O1474" s="1" t="s">
        <v>971</v>
      </c>
      <c r="P1474" s="1" t="s">
        <v>975</v>
      </c>
      <c r="Q1474" s="1" t="s">
        <v>1596</v>
      </c>
      <c r="R1474" s="1" t="s">
        <v>43</v>
      </c>
      <c r="S1474" s="33" t="s">
        <v>429</v>
      </c>
      <c r="T1474" s="47" t="s">
        <v>965</v>
      </c>
      <c r="U1474" s="47" t="s">
        <v>20</v>
      </c>
      <c r="V1474" s="47" t="s">
        <v>20</v>
      </c>
      <c r="W1474" s="47" t="s">
        <v>965</v>
      </c>
      <c r="X1474" s="47" t="s">
        <v>965</v>
      </c>
      <c r="Y1474" s="47" t="s">
        <v>965</v>
      </c>
      <c r="Z1474" s="47" t="s">
        <v>965</v>
      </c>
      <c r="AA1474" s="47" t="s">
        <v>965</v>
      </c>
      <c r="AB1474" s="47" t="s">
        <v>20</v>
      </c>
      <c r="AC1474" s="47" t="s">
        <v>20</v>
      </c>
      <c r="AD1474" s="47" t="s">
        <v>965</v>
      </c>
      <c r="AE1474" s="47" t="s">
        <v>965</v>
      </c>
      <c r="AF1474" s="47" t="s">
        <v>965</v>
      </c>
      <c r="AG1474" s="47" t="s">
        <v>965</v>
      </c>
      <c r="AH1474" s="47" t="s">
        <v>965</v>
      </c>
      <c r="AI1474" s="47" t="s">
        <v>20</v>
      </c>
      <c r="AJ1474" s="47" t="s">
        <v>20</v>
      </c>
      <c r="AK1474" s="47" t="s">
        <v>965</v>
      </c>
      <c r="AL1474" s="47" t="s">
        <v>975</v>
      </c>
      <c r="AM1474" s="47" t="s">
        <v>975</v>
      </c>
      <c r="AN1474" s="47" t="s">
        <v>975</v>
      </c>
      <c r="AO1474" s="47" t="s">
        <v>975</v>
      </c>
      <c r="AP1474" s="47" t="s">
        <v>20</v>
      </c>
      <c r="AQ1474" s="47" t="s">
        <v>20</v>
      </c>
      <c r="AR1474" s="47" t="s">
        <v>20</v>
      </c>
      <c r="AS1474" s="47" t="s">
        <v>975</v>
      </c>
      <c r="AT1474" s="47" t="s">
        <v>975</v>
      </c>
      <c r="AU1474" s="47" t="s">
        <v>975</v>
      </c>
      <c r="AV1474" s="47" t="s">
        <v>975</v>
      </c>
      <c r="AW1474" s="47" t="s">
        <v>20</v>
      </c>
      <c r="AX1474" s="47" t="s">
        <v>20</v>
      </c>
      <c r="AY1474" s="42">
        <f>COUNTIFS($T1474:$AX1474,"P")</f>
        <v>12</v>
      </c>
      <c r="AZ1474" s="42">
        <f>COUNTIFS($T1474:$AX1474,"HD")/2</f>
        <v>0</v>
      </c>
      <c r="BA1474" s="42">
        <f>COUNTIFS($T1474:$AX1474,"DO")</f>
        <v>11</v>
      </c>
      <c r="BB1474" s="1">
        <f>COUNTIFS($T1474:$AX1474,"UPL")</f>
        <v>0</v>
      </c>
      <c r="BC1474" s="42">
        <f>COUNTIFS($T1474:$AX1474,"LWP")</f>
        <v>0</v>
      </c>
      <c r="BD1474" s="42">
        <f>SUM(COUNTIFS($T1474:$AX1474,{"PAT","MAT"}))</f>
        <v>0</v>
      </c>
      <c r="BE1474" s="42">
        <f>COUNTIFS($T1474:$AX1474,"HO")</f>
        <v>0</v>
      </c>
      <c r="BF1474" s="42">
        <f>COUNTIFS($T1474:$AX1474,"NA")</f>
        <v>0</v>
      </c>
      <c r="BG1474" s="42">
        <f>COUNTIFS($T1474:$AX1474,"PL")</f>
        <v>0</v>
      </c>
      <c r="BH1474" s="42">
        <f>COUNTIFS($T1474:$AX1474,"CL")</f>
        <v>0</v>
      </c>
      <c r="BI1474" s="42">
        <f>COUNTIFS($T1474:$AX1474,"BL")</f>
        <v>0</v>
      </c>
      <c r="BJ1474" s="42">
        <f>COUNTIFS($T1474:$AX1474,"CO")</f>
        <v>0</v>
      </c>
      <c r="BK1474" s="42">
        <f t="shared" si="135"/>
        <v>0</v>
      </c>
      <c r="BL1474" s="42">
        <f t="shared" si="136"/>
        <v>0</v>
      </c>
      <c r="BM1474" s="42">
        <f t="shared" si="137"/>
        <v>0</v>
      </c>
      <c r="BN1474" s="42">
        <f>SUM(AY1474:BJ1474)+SUM(COUNTIFS(Q1474:AX1474,{"TERM","RESIGNED"}))</f>
        <v>31</v>
      </c>
      <c r="BO1474" s="1" t="s">
        <v>45</v>
      </c>
      <c r="BP1474" s="42" t="s">
        <v>1020</v>
      </c>
      <c r="BQ1474" s="34"/>
    </row>
    <row r="1475" spans="1:69" x14ac:dyDescent="0.25">
      <c r="A1475" s="32">
        <f t="shared" si="141"/>
        <v>1473</v>
      </c>
      <c r="B1475" s="1" t="s">
        <v>172</v>
      </c>
      <c r="C1475" s="1">
        <v>106145</v>
      </c>
      <c r="D1475" s="1">
        <v>106145</v>
      </c>
      <c r="E1475" s="1" t="s">
        <v>945</v>
      </c>
      <c r="F1475" s="34" t="s">
        <v>1605</v>
      </c>
      <c r="G1475" s="34" t="s">
        <v>123</v>
      </c>
      <c r="H1475" s="30">
        <v>45266</v>
      </c>
      <c r="I1475" s="30" t="s">
        <v>39</v>
      </c>
      <c r="J1475" s="30">
        <v>45279</v>
      </c>
      <c r="K1475" s="42">
        <f t="shared" ca="1" si="139"/>
        <v>13</v>
      </c>
      <c r="L1475" s="44" t="str">
        <f t="shared" si="140"/>
        <v>Billable</v>
      </c>
      <c r="M1475" s="34" t="s">
        <v>1007</v>
      </c>
      <c r="N1475" s="1" t="s">
        <v>41</v>
      </c>
      <c r="O1475" s="1" t="s">
        <v>971</v>
      </c>
      <c r="P1475" s="1" t="s">
        <v>1594</v>
      </c>
      <c r="Q1475" s="1" t="s">
        <v>1595</v>
      </c>
      <c r="R1475" s="1" t="s">
        <v>43</v>
      </c>
      <c r="S1475" s="33" t="s">
        <v>228</v>
      </c>
      <c r="T1475" s="47" t="s">
        <v>25</v>
      </c>
      <c r="U1475" s="47" t="s">
        <v>25</v>
      </c>
      <c r="V1475" s="47" t="s">
        <v>25</v>
      </c>
      <c r="W1475" s="47" t="s">
        <v>25</v>
      </c>
      <c r="X1475" s="47" t="s">
        <v>25</v>
      </c>
      <c r="Y1475" s="47" t="s">
        <v>965</v>
      </c>
      <c r="Z1475" s="47" t="s">
        <v>965</v>
      </c>
      <c r="AA1475" s="47" t="s">
        <v>965</v>
      </c>
      <c r="AB1475" s="47" t="s">
        <v>20</v>
      </c>
      <c r="AC1475" s="47" t="s">
        <v>20</v>
      </c>
      <c r="AD1475" s="47" t="s">
        <v>965</v>
      </c>
      <c r="AE1475" s="47" t="s">
        <v>965</v>
      </c>
      <c r="AF1475" s="47" t="s">
        <v>965</v>
      </c>
      <c r="AG1475" s="47" t="s">
        <v>965</v>
      </c>
      <c r="AH1475" s="47" t="s">
        <v>965</v>
      </c>
      <c r="AI1475" s="47" t="s">
        <v>20</v>
      </c>
      <c r="AJ1475" s="47" t="s">
        <v>20</v>
      </c>
      <c r="AK1475" s="47" t="s">
        <v>965</v>
      </c>
      <c r="AL1475" s="14" t="s">
        <v>971</v>
      </c>
      <c r="AM1475" s="14" t="s">
        <v>971</v>
      </c>
      <c r="AN1475" s="14" t="s">
        <v>971</v>
      </c>
      <c r="AO1475" s="14" t="s">
        <v>971</v>
      </c>
      <c r="AP1475" s="47" t="s">
        <v>20</v>
      </c>
      <c r="AQ1475" s="47" t="s">
        <v>20</v>
      </c>
      <c r="AR1475" s="47" t="s">
        <v>20</v>
      </c>
      <c r="AS1475" s="14" t="s">
        <v>971</v>
      </c>
      <c r="AT1475" s="14" t="s">
        <v>971</v>
      </c>
      <c r="AU1475" s="14" t="s">
        <v>971</v>
      </c>
      <c r="AV1475" s="14" t="s">
        <v>971</v>
      </c>
      <c r="AW1475" s="47" t="s">
        <v>20</v>
      </c>
      <c r="AX1475" s="47" t="s">
        <v>20</v>
      </c>
      <c r="AY1475" s="42">
        <f>COUNTIFS($T1475:$AX1475,"P")</f>
        <v>9</v>
      </c>
      <c r="AZ1475" s="42">
        <f>COUNTIFS($T1475:$AX1475,"HD")/2</f>
        <v>0</v>
      </c>
      <c r="BA1475" s="42">
        <f>COUNTIFS($T1475:$AX1475,"DO")</f>
        <v>9</v>
      </c>
      <c r="BB1475" s="1">
        <f>COUNTIFS($T1475:$AX1475,"UPL")</f>
        <v>0</v>
      </c>
      <c r="BC1475" s="42">
        <f>COUNTIFS($T1475:$AX1475,"LWP")</f>
        <v>0</v>
      </c>
      <c r="BD1475" s="42">
        <f>SUM(COUNTIFS($T1475:$AX1475,{"PAT","MAT"}))</f>
        <v>0</v>
      </c>
      <c r="BE1475" s="42">
        <f>COUNTIFS($T1475:$AX1475,"HO")</f>
        <v>0</v>
      </c>
      <c r="BF1475" s="42">
        <f>COUNTIFS($T1475:$AX1475,"NA")</f>
        <v>5</v>
      </c>
      <c r="BG1475" s="42">
        <f>COUNTIFS($T1475:$AX1475,"PL")</f>
        <v>0</v>
      </c>
      <c r="BH1475" s="42">
        <f>COUNTIFS($T1475:$AX1475,"CL")</f>
        <v>0</v>
      </c>
      <c r="BI1475" s="42">
        <f>COUNTIFS($T1475:$AX1475,"BL")</f>
        <v>0</v>
      </c>
      <c r="BJ1475" s="42">
        <f>COUNTIFS($T1475:$AX1475,"CO")</f>
        <v>0</v>
      </c>
      <c r="BK1475" s="42">
        <f t="shared" ref="BK1475:BK1538" si="142">SUM(BG1475:BJ1475)</f>
        <v>0</v>
      </c>
      <c r="BL1475" s="42">
        <f t="shared" ref="BL1475:BL1538" si="143">IF(SUM(AY1475+AZ1475)&gt;=17,1,0)</f>
        <v>0</v>
      </c>
      <c r="BM1475" s="42">
        <f t="shared" ref="BM1475:BM1538" si="144">IF(SUM(AY1475+AZ1475)&gt;=13,1,0)</f>
        <v>0</v>
      </c>
      <c r="BN1475" s="42">
        <f>SUM(AY1475:BJ1475)+SUM(COUNTIFS(Q1475:AX1475,{"TERM","RESIGNED"}))</f>
        <v>31</v>
      </c>
      <c r="BO1475" s="1" t="s">
        <v>45</v>
      </c>
      <c r="BP1475" s="42" t="s">
        <v>1023</v>
      </c>
      <c r="BQ1475" s="34"/>
    </row>
    <row r="1476" spans="1:69" x14ac:dyDescent="0.25">
      <c r="A1476" s="32">
        <f t="shared" si="141"/>
        <v>1474</v>
      </c>
      <c r="B1476" s="1" t="s">
        <v>172</v>
      </c>
      <c r="C1476" s="1">
        <v>106172</v>
      </c>
      <c r="D1476" s="1">
        <v>106172</v>
      </c>
      <c r="E1476" s="1" t="s">
        <v>946</v>
      </c>
      <c r="F1476" s="34" t="s">
        <v>1622</v>
      </c>
      <c r="G1476" s="34" t="s">
        <v>186</v>
      </c>
      <c r="H1476" s="30">
        <v>45266</v>
      </c>
      <c r="I1476" s="30" t="s">
        <v>39</v>
      </c>
      <c r="J1476" s="30">
        <v>45279</v>
      </c>
      <c r="K1476" s="42">
        <f t="shared" ca="1" si="139"/>
        <v>13</v>
      </c>
      <c r="L1476" s="44" t="str">
        <f t="shared" si="140"/>
        <v>Billable</v>
      </c>
      <c r="M1476" s="34" t="s">
        <v>1007</v>
      </c>
      <c r="N1476" s="1" t="s">
        <v>41</v>
      </c>
      <c r="O1476" s="1" t="s">
        <v>971</v>
      </c>
      <c r="P1476" s="1" t="s">
        <v>1594</v>
      </c>
      <c r="Q1476" s="1" t="s">
        <v>1595</v>
      </c>
      <c r="R1476" s="1" t="s">
        <v>43</v>
      </c>
      <c r="S1476" s="33" t="s">
        <v>228</v>
      </c>
      <c r="T1476" s="47" t="s">
        <v>25</v>
      </c>
      <c r="U1476" s="47" t="s">
        <v>25</v>
      </c>
      <c r="V1476" s="47" t="s">
        <v>25</v>
      </c>
      <c r="W1476" s="47" t="s">
        <v>25</v>
      </c>
      <c r="X1476" s="47" t="s">
        <v>25</v>
      </c>
      <c r="Y1476" s="47" t="s">
        <v>965</v>
      </c>
      <c r="Z1476" s="47" t="s">
        <v>965</v>
      </c>
      <c r="AA1476" s="47" t="s">
        <v>965</v>
      </c>
      <c r="AB1476" s="47" t="s">
        <v>20</v>
      </c>
      <c r="AC1476" s="47" t="s">
        <v>20</v>
      </c>
      <c r="AD1476" s="47" t="s">
        <v>965</v>
      </c>
      <c r="AE1476" s="47" t="s">
        <v>965</v>
      </c>
      <c r="AF1476" s="47" t="s">
        <v>965</v>
      </c>
      <c r="AG1476" s="47" t="s">
        <v>965</v>
      </c>
      <c r="AH1476" s="47" t="s">
        <v>965</v>
      </c>
      <c r="AI1476" s="47" t="s">
        <v>20</v>
      </c>
      <c r="AJ1476" s="47" t="s">
        <v>20</v>
      </c>
      <c r="AK1476" s="47" t="s">
        <v>965</v>
      </c>
      <c r="AL1476" s="14" t="s">
        <v>971</v>
      </c>
      <c r="AM1476" s="14" t="s">
        <v>971</v>
      </c>
      <c r="AN1476" s="14" t="s">
        <v>971</v>
      </c>
      <c r="AO1476" s="14" t="s">
        <v>971</v>
      </c>
      <c r="AP1476" s="47" t="s">
        <v>20</v>
      </c>
      <c r="AQ1476" s="47" t="s">
        <v>20</v>
      </c>
      <c r="AR1476" s="47" t="s">
        <v>20</v>
      </c>
      <c r="AS1476" s="14" t="s">
        <v>971</v>
      </c>
      <c r="AT1476" s="14" t="s">
        <v>971</v>
      </c>
      <c r="AU1476" s="14" t="s">
        <v>971</v>
      </c>
      <c r="AV1476" s="14" t="s">
        <v>971</v>
      </c>
      <c r="AW1476" s="47" t="s">
        <v>20</v>
      </c>
      <c r="AX1476" s="47" t="s">
        <v>20</v>
      </c>
      <c r="AY1476" s="42">
        <f>COUNTIFS($T1476:$AX1476,"P")</f>
        <v>9</v>
      </c>
      <c r="AZ1476" s="42">
        <f>COUNTIFS($T1476:$AX1476,"HD")/2</f>
        <v>0</v>
      </c>
      <c r="BA1476" s="42">
        <f>COUNTIFS($T1476:$AX1476,"DO")</f>
        <v>9</v>
      </c>
      <c r="BB1476" s="1">
        <f>COUNTIFS($T1476:$AX1476,"UPL")</f>
        <v>0</v>
      </c>
      <c r="BC1476" s="42">
        <f>COUNTIFS($T1476:$AX1476,"LWP")</f>
        <v>0</v>
      </c>
      <c r="BD1476" s="42">
        <f>SUM(COUNTIFS($T1476:$AX1476,{"PAT","MAT"}))</f>
        <v>0</v>
      </c>
      <c r="BE1476" s="42">
        <f>COUNTIFS($T1476:$AX1476,"HO")</f>
        <v>0</v>
      </c>
      <c r="BF1476" s="42">
        <f>COUNTIFS($T1476:$AX1476,"NA")</f>
        <v>5</v>
      </c>
      <c r="BG1476" s="42">
        <f>COUNTIFS($T1476:$AX1476,"PL")</f>
        <v>0</v>
      </c>
      <c r="BH1476" s="42">
        <f>COUNTIFS($T1476:$AX1476,"CL")</f>
        <v>0</v>
      </c>
      <c r="BI1476" s="42">
        <f>COUNTIFS($T1476:$AX1476,"BL")</f>
        <v>0</v>
      </c>
      <c r="BJ1476" s="42">
        <f>COUNTIFS($T1476:$AX1476,"CO")</f>
        <v>0</v>
      </c>
      <c r="BK1476" s="42">
        <f t="shared" si="142"/>
        <v>0</v>
      </c>
      <c r="BL1476" s="42">
        <f t="shared" si="143"/>
        <v>0</v>
      </c>
      <c r="BM1476" s="42">
        <f t="shared" si="144"/>
        <v>0</v>
      </c>
      <c r="BN1476" s="42">
        <f>SUM(AY1476:BJ1476)+SUM(COUNTIFS(Q1476:AX1476,{"TERM","RESIGNED"}))</f>
        <v>31</v>
      </c>
      <c r="BO1476" s="1" t="s">
        <v>45</v>
      </c>
      <c r="BP1476" s="42" t="s">
        <v>1023</v>
      </c>
      <c r="BQ1476" s="34"/>
    </row>
    <row r="1477" spans="1:69" x14ac:dyDescent="0.25">
      <c r="A1477" s="32">
        <f t="shared" ref="A1477:A1540" si="145">A1476+1</f>
        <v>1475</v>
      </c>
      <c r="B1477" s="1" t="s">
        <v>172</v>
      </c>
      <c r="C1477" s="1">
        <v>106174</v>
      </c>
      <c r="D1477" s="1">
        <v>106174</v>
      </c>
      <c r="E1477" s="1" t="s">
        <v>945</v>
      </c>
      <c r="F1477" s="34" t="s">
        <v>1623</v>
      </c>
      <c r="G1477" s="34" t="s">
        <v>186</v>
      </c>
      <c r="H1477" s="30">
        <v>45266</v>
      </c>
      <c r="I1477" s="30" t="s">
        <v>39</v>
      </c>
      <c r="J1477" s="30">
        <v>45279</v>
      </c>
      <c r="K1477" s="42">
        <f t="shared" ca="1" si="139"/>
        <v>13</v>
      </c>
      <c r="L1477" s="44" t="str">
        <f t="shared" si="140"/>
        <v>Billable</v>
      </c>
      <c r="M1477" s="34" t="s">
        <v>1007</v>
      </c>
      <c r="N1477" s="1" t="s">
        <v>41</v>
      </c>
      <c r="O1477" s="1" t="s">
        <v>971</v>
      </c>
      <c r="P1477" s="1" t="s">
        <v>1594</v>
      </c>
      <c r="Q1477" s="1" t="s">
        <v>1595</v>
      </c>
      <c r="R1477" s="1" t="s">
        <v>43</v>
      </c>
      <c r="S1477" s="33" t="s">
        <v>228</v>
      </c>
      <c r="T1477" s="47" t="s">
        <v>25</v>
      </c>
      <c r="U1477" s="47" t="s">
        <v>25</v>
      </c>
      <c r="V1477" s="47" t="s">
        <v>25</v>
      </c>
      <c r="W1477" s="47" t="s">
        <v>25</v>
      </c>
      <c r="X1477" s="47" t="s">
        <v>25</v>
      </c>
      <c r="Y1477" s="47" t="s">
        <v>965</v>
      </c>
      <c r="Z1477" s="47" t="s">
        <v>965</v>
      </c>
      <c r="AA1477" s="47" t="s">
        <v>22</v>
      </c>
      <c r="AB1477" s="47" t="s">
        <v>20</v>
      </c>
      <c r="AC1477" s="47" t="s">
        <v>20</v>
      </c>
      <c r="AD1477" s="47" t="s">
        <v>965</v>
      </c>
      <c r="AE1477" s="47" t="s">
        <v>22</v>
      </c>
      <c r="AF1477" s="47" t="s">
        <v>965</v>
      </c>
      <c r="AG1477" s="47" t="s">
        <v>22</v>
      </c>
      <c r="AH1477" s="47" t="s">
        <v>22</v>
      </c>
      <c r="AI1477" s="47" t="s">
        <v>20</v>
      </c>
      <c r="AJ1477" s="47" t="s">
        <v>20</v>
      </c>
      <c r="AK1477" s="47" t="s">
        <v>965</v>
      </c>
      <c r="AL1477" s="14" t="s">
        <v>971</v>
      </c>
      <c r="AM1477" s="14" t="s">
        <v>971</v>
      </c>
      <c r="AN1477" s="14" t="s">
        <v>971</v>
      </c>
      <c r="AO1477" s="14" t="s">
        <v>971</v>
      </c>
      <c r="AP1477" s="47" t="s">
        <v>20</v>
      </c>
      <c r="AQ1477" s="47" t="s">
        <v>20</v>
      </c>
      <c r="AR1477" s="47" t="s">
        <v>20</v>
      </c>
      <c r="AS1477" s="14" t="s">
        <v>971</v>
      </c>
      <c r="AT1477" s="14" t="s">
        <v>971</v>
      </c>
      <c r="AU1477" s="14" t="s">
        <v>971</v>
      </c>
      <c r="AV1477" s="14" t="s">
        <v>971</v>
      </c>
      <c r="AW1477" s="47" t="s">
        <v>20</v>
      </c>
      <c r="AX1477" s="47" t="s">
        <v>20</v>
      </c>
      <c r="AY1477" s="42">
        <f>COUNTIFS($T1477:$AX1477,"P")</f>
        <v>5</v>
      </c>
      <c r="AZ1477" s="42">
        <f>COUNTIFS($T1477:$AX1477,"HD")/2</f>
        <v>0</v>
      </c>
      <c r="BA1477" s="42">
        <f>COUNTIFS($T1477:$AX1477,"DO")</f>
        <v>9</v>
      </c>
      <c r="BB1477" s="1">
        <f>COUNTIFS($T1477:$AX1477,"UPL")</f>
        <v>0</v>
      </c>
      <c r="BC1477" s="42">
        <f>COUNTIFS($T1477:$AX1477,"LWP")</f>
        <v>4</v>
      </c>
      <c r="BD1477" s="42">
        <f>SUM(COUNTIFS($T1477:$AX1477,{"PAT","MAT"}))</f>
        <v>0</v>
      </c>
      <c r="BE1477" s="42">
        <f>COUNTIFS($T1477:$AX1477,"HO")</f>
        <v>0</v>
      </c>
      <c r="BF1477" s="42">
        <f>COUNTIFS($T1477:$AX1477,"NA")</f>
        <v>5</v>
      </c>
      <c r="BG1477" s="42">
        <f>COUNTIFS($T1477:$AX1477,"PL")</f>
        <v>0</v>
      </c>
      <c r="BH1477" s="42">
        <f>COUNTIFS($T1477:$AX1477,"CL")</f>
        <v>0</v>
      </c>
      <c r="BI1477" s="42">
        <f>COUNTIFS($T1477:$AX1477,"BL")</f>
        <v>0</v>
      </c>
      <c r="BJ1477" s="42">
        <f>COUNTIFS($T1477:$AX1477,"CO")</f>
        <v>0</v>
      </c>
      <c r="BK1477" s="42">
        <f t="shared" si="142"/>
        <v>0</v>
      </c>
      <c r="BL1477" s="42">
        <f t="shared" si="143"/>
        <v>0</v>
      </c>
      <c r="BM1477" s="42">
        <f t="shared" si="144"/>
        <v>0</v>
      </c>
      <c r="BN1477" s="42">
        <f>SUM(AY1477:BJ1477)+SUM(COUNTIFS(Q1477:AX1477,{"TERM","RESIGNED"}))</f>
        <v>31</v>
      </c>
      <c r="BO1477" s="1" t="s">
        <v>45</v>
      </c>
      <c r="BP1477" s="42" t="s">
        <v>1023</v>
      </c>
      <c r="BQ1477" s="34"/>
    </row>
    <row r="1478" spans="1:69" x14ac:dyDescent="0.25">
      <c r="A1478" s="32">
        <f t="shared" si="145"/>
        <v>1476</v>
      </c>
      <c r="B1478" s="1" t="s">
        <v>172</v>
      </c>
      <c r="C1478" s="1">
        <v>105433</v>
      </c>
      <c r="D1478" s="27">
        <v>105433</v>
      </c>
      <c r="E1478" s="1" t="s">
        <v>945</v>
      </c>
      <c r="F1478" s="34" t="s">
        <v>1131</v>
      </c>
      <c r="G1478" s="34" t="s">
        <v>123</v>
      </c>
      <c r="H1478" s="30">
        <v>45155</v>
      </c>
      <c r="I1478" s="30" t="s">
        <v>39</v>
      </c>
      <c r="J1478" s="30">
        <v>45275</v>
      </c>
      <c r="K1478" s="42">
        <f t="shared" ca="1" si="139"/>
        <v>120</v>
      </c>
      <c r="L1478" s="44" t="str">
        <f t="shared" si="140"/>
        <v>Billable</v>
      </c>
      <c r="M1478" s="34" t="s">
        <v>124</v>
      </c>
      <c r="N1478" s="1" t="s">
        <v>41</v>
      </c>
      <c r="O1478" s="1" t="s">
        <v>971</v>
      </c>
      <c r="P1478" s="1" t="s">
        <v>998</v>
      </c>
      <c r="Q1478" s="1" t="s">
        <v>1213</v>
      </c>
      <c r="R1478" s="1" t="s">
        <v>43</v>
      </c>
      <c r="S1478" s="33" t="s">
        <v>256</v>
      </c>
      <c r="T1478" s="47" t="s">
        <v>965</v>
      </c>
      <c r="U1478" s="47" t="s">
        <v>20</v>
      </c>
      <c r="V1478" s="47" t="s">
        <v>20</v>
      </c>
      <c r="W1478" s="47" t="s">
        <v>965</v>
      </c>
      <c r="X1478" s="47" t="s">
        <v>965</v>
      </c>
      <c r="Y1478" s="47" t="s">
        <v>965</v>
      </c>
      <c r="Z1478" s="47" t="s">
        <v>965</v>
      </c>
      <c r="AA1478" s="47" t="s">
        <v>965</v>
      </c>
      <c r="AB1478" s="47" t="s">
        <v>20</v>
      </c>
      <c r="AC1478" s="47" t="s">
        <v>20</v>
      </c>
      <c r="AD1478" s="47" t="s">
        <v>965</v>
      </c>
      <c r="AE1478" s="47" t="s">
        <v>21</v>
      </c>
      <c r="AF1478" s="47" t="s">
        <v>21</v>
      </c>
      <c r="AG1478" s="47" t="s">
        <v>21</v>
      </c>
      <c r="AH1478" s="47" t="s">
        <v>971</v>
      </c>
      <c r="AI1478" s="47" t="s">
        <v>20</v>
      </c>
      <c r="AJ1478" s="47" t="s">
        <v>20</v>
      </c>
      <c r="AK1478" s="47" t="s">
        <v>971</v>
      </c>
      <c r="AL1478" s="47" t="s">
        <v>971</v>
      </c>
      <c r="AM1478" s="47" t="s">
        <v>971</v>
      </c>
      <c r="AN1478" s="47" t="s">
        <v>971</v>
      </c>
      <c r="AO1478" s="47" t="s">
        <v>971</v>
      </c>
      <c r="AP1478" s="47" t="s">
        <v>20</v>
      </c>
      <c r="AQ1478" s="47" t="s">
        <v>20</v>
      </c>
      <c r="AR1478" s="47" t="s">
        <v>20</v>
      </c>
      <c r="AS1478" s="47" t="s">
        <v>971</v>
      </c>
      <c r="AT1478" s="47" t="s">
        <v>971</v>
      </c>
      <c r="AU1478" s="47" t="s">
        <v>971</v>
      </c>
      <c r="AV1478" s="47" t="s">
        <v>971</v>
      </c>
      <c r="AW1478" s="47" t="s">
        <v>20</v>
      </c>
      <c r="AX1478" s="47" t="s">
        <v>20</v>
      </c>
      <c r="AY1478" s="42">
        <f>COUNTIFS($T1478:$AX1478,"P")</f>
        <v>7</v>
      </c>
      <c r="AZ1478" s="42">
        <f>COUNTIFS($T1478:$AX1478,"HD")/2</f>
        <v>0</v>
      </c>
      <c r="BA1478" s="42">
        <f>COUNTIFS($T1478:$AX1478,"DO")</f>
        <v>11</v>
      </c>
      <c r="BB1478" s="1">
        <f>COUNTIFS($T1478:$AX1478,"UPL")</f>
        <v>3</v>
      </c>
      <c r="BC1478" s="42">
        <f>COUNTIFS($T1478:$AX1478,"LWP")</f>
        <v>0</v>
      </c>
      <c r="BD1478" s="42">
        <f>SUM(COUNTIFS($T1478:$AX1478,{"PAT","MAT"}))</f>
        <v>0</v>
      </c>
      <c r="BE1478" s="42">
        <f>COUNTIFS($T1478:$AX1478,"HO")</f>
        <v>0</v>
      </c>
      <c r="BF1478" s="42">
        <f>COUNTIFS($T1478:$AX1478,"NA")</f>
        <v>0</v>
      </c>
      <c r="BG1478" s="42">
        <f>COUNTIFS($T1478:$AX1478,"PL")</f>
        <v>0</v>
      </c>
      <c r="BH1478" s="42">
        <f>COUNTIFS($T1478:$AX1478,"CL")</f>
        <v>0</v>
      </c>
      <c r="BI1478" s="42">
        <f>COUNTIFS($T1478:$AX1478,"BL")</f>
        <v>0</v>
      </c>
      <c r="BJ1478" s="42">
        <f>COUNTIFS($T1478:$AX1478,"CO")</f>
        <v>0</v>
      </c>
      <c r="BK1478" s="42">
        <f t="shared" si="142"/>
        <v>0</v>
      </c>
      <c r="BL1478" s="42">
        <f t="shared" si="143"/>
        <v>0</v>
      </c>
      <c r="BM1478" s="42">
        <f t="shared" si="144"/>
        <v>0</v>
      </c>
      <c r="BN1478" s="42">
        <f>SUM(AY1478:BJ1478)+SUM(COUNTIFS(Q1478:AX1478,{"TERM","RESIGNED"}))</f>
        <v>31</v>
      </c>
      <c r="BO1478" s="1" t="s">
        <v>45</v>
      </c>
      <c r="BP1478" s="42" t="s">
        <v>1018</v>
      </c>
      <c r="BQ1478" s="34"/>
    </row>
    <row r="1479" spans="1:69" x14ac:dyDescent="0.25">
      <c r="A1479" s="32">
        <f t="shared" si="145"/>
        <v>1477</v>
      </c>
      <c r="B1479" s="1" t="s">
        <v>172</v>
      </c>
      <c r="C1479" s="1">
        <v>103055</v>
      </c>
      <c r="D1479" s="27">
        <v>103055</v>
      </c>
      <c r="E1479" s="1" t="s">
        <v>946</v>
      </c>
      <c r="F1479" s="34" t="s">
        <v>590</v>
      </c>
      <c r="G1479" s="34" t="s">
        <v>80</v>
      </c>
      <c r="H1479" s="30">
        <v>44715</v>
      </c>
      <c r="I1479" s="30" t="s">
        <v>39</v>
      </c>
      <c r="J1479" s="30">
        <v>45266</v>
      </c>
      <c r="K1479" s="42">
        <f t="shared" ca="1" si="139"/>
        <v>551</v>
      </c>
      <c r="L1479" s="44" t="str">
        <f t="shared" si="140"/>
        <v>Non Billable</v>
      </c>
      <c r="M1479" s="34" t="s">
        <v>56</v>
      </c>
      <c r="N1479" s="1" t="s">
        <v>41</v>
      </c>
      <c r="O1479" s="1" t="s">
        <v>971</v>
      </c>
      <c r="P1479" s="1" t="s">
        <v>998</v>
      </c>
      <c r="Q1479" s="1" t="s">
        <v>1213</v>
      </c>
      <c r="R1479" s="1" t="s">
        <v>43</v>
      </c>
      <c r="S1479" s="33" t="s">
        <v>81</v>
      </c>
      <c r="T1479" s="47" t="s">
        <v>21</v>
      </c>
      <c r="U1479" s="47" t="s">
        <v>20</v>
      </c>
      <c r="V1479" s="47" t="s">
        <v>20</v>
      </c>
      <c r="W1479" s="47" t="s">
        <v>21</v>
      </c>
      <c r="X1479" s="47" t="s">
        <v>21</v>
      </c>
      <c r="Y1479" s="47" t="s">
        <v>971</v>
      </c>
      <c r="Z1479" s="47" t="s">
        <v>971</v>
      </c>
      <c r="AA1479" s="47" t="s">
        <v>971</v>
      </c>
      <c r="AB1479" s="47" t="s">
        <v>20</v>
      </c>
      <c r="AC1479" s="47" t="s">
        <v>20</v>
      </c>
      <c r="AD1479" s="47" t="s">
        <v>971</v>
      </c>
      <c r="AE1479" s="47" t="s">
        <v>971</v>
      </c>
      <c r="AF1479" s="47" t="s">
        <v>971</v>
      </c>
      <c r="AG1479" s="47" t="s">
        <v>971</v>
      </c>
      <c r="AH1479" s="47" t="s">
        <v>971</v>
      </c>
      <c r="AI1479" s="47" t="s">
        <v>20</v>
      </c>
      <c r="AJ1479" s="47" t="s">
        <v>20</v>
      </c>
      <c r="AK1479" s="47" t="s">
        <v>971</v>
      </c>
      <c r="AL1479" s="47" t="s">
        <v>971</v>
      </c>
      <c r="AM1479" s="47" t="s">
        <v>971</v>
      </c>
      <c r="AN1479" s="47" t="s">
        <v>971</v>
      </c>
      <c r="AO1479" s="47" t="s">
        <v>971</v>
      </c>
      <c r="AP1479" s="47" t="s">
        <v>20</v>
      </c>
      <c r="AQ1479" s="47" t="s">
        <v>20</v>
      </c>
      <c r="AR1479" s="47" t="s">
        <v>20</v>
      </c>
      <c r="AS1479" s="47" t="s">
        <v>971</v>
      </c>
      <c r="AT1479" s="47" t="s">
        <v>971</v>
      </c>
      <c r="AU1479" s="47" t="s">
        <v>971</v>
      </c>
      <c r="AV1479" s="47" t="s">
        <v>971</v>
      </c>
      <c r="AW1479" s="47" t="s">
        <v>20</v>
      </c>
      <c r="AX1479" s="47" t="s">
        <v>20</v>
      </c>
      <c r="AY1479" s="42">
        <f>COUNTIFS($T1479:$AX1479,"P")</f>
        <v>0</v>
      </c>
      <c r="AZ1479" s="42">
        <f>COUNTIFS($T1479:$AX1479,"HD")/2</f>
        <v>0</v>
      </c>
      <c r="BA1479" s="42">
        <f>COUNTIFS($T1479:$AX1479,"DO")</f>
        <v>11</v>
      </c>
      <c r="BB1479" s="1">
        <f>COUNTIFS($T1479:$AX1479,"UPL")</f>
        <v>3</v>
      </c>
      <c r="BC1479" s="42">
        <f>COUNTIFS($T1479:$AX1479,"LWP")</f>
        <v>0</v>
      </c>
      <c r="BD1479" s="42">
        <f>SUM(COUNTIFS($T1479:$AX1479,{"PAT","MAT"}))</f>
        <v>0</v>
      </c>
      <c r="BE1479" s="42">
        <f>COUNTIFS($T1479:$AX1479,"HO")</f>
        <v>0</v>
      </c>
      <c r="BF1479" s="42">
        <f>COUNTIFS($T1479:$AX1479,"NA")</f>
        <v>0</v>
      </c>
      <c r="BG1479" s="42">
        <f>COUNTIFS($T1479:$AX1479,"PL")</f>
        <v>0</v>
      </c>
      <c r="BH1479" s="42">
        <f>COUNTIFS($T1479:$AX1479,"CL")</f>
        <v>0</v>
      </c>
      <c r="BI1479" s="42">
        <f>COUNTIFS($T1479:$AX1479,"BL")</f>
        <v>0</v>
      </c>
      <c r="BJ1479" s="42">
        <f>COUNTIFS($T1479:$AX1479,"CO")</f>
        <v>0</v>
      </c>
      <c r="BK1479" s="42">
        <f t="shared" si="142"/>
        <v>0</v>
      </c>
      <c r="BL1479" s="42">
        <f t="shared" si="143"/>
        <v>0</v>
      </c>
      <c r="BM1479" s="42">
        <f t="shared" si="144"/>
        <v>0</v>
      </c>
      <c r="BN1479" s="42">
        <f>SUM(AY1479:BJ1479)+SUM(COUNTIFS(Q1479:AX1479,{"TERM","RESIGNED"}))</f>
        <v>31</v>
      </c>
      <c r="BO1479" s="1" t="s">
        <v>45</v>
      </c>
      <c r="BP1479" s="42" t="s">
        <v>1018</v>
      </c>
      <c r="BQ1479" s="34"/>
    </row>
    <row r="1480" spans="1:69" x14ac:dyDescent="0.25">
      <c r="A1480" s="32">
        <f t="shared" si="145"/>
        <v>1478</v>
      </c>
      <c r="B1480" s="1" t="s">
        <v>36</v>
      </c>
      <c r="C1480" s="1">
        <v>19233</v>
      </c>
      <c r="D1480" s="1">
        <v>19233</v>
      </c>
      <c r="E1480" s="1" t="s">
        <v>946</v>
      </c>
      <c r="F1480" s="34" t="s">
        <v>1356</v>
      </c>
      <c r="G1480" s="34" t="s">
        <v>186</v>
      </c>
      <c r="H1480" s="30">
        <v>45212</v>
      </c>
      <c r="I1480" s="30" t="s">
        <v>39</v>
      </c>
      <c r="J1480" s="30">
        <v>45273</v>
      </c>
      <c r="K1480" s="42">
        <f t="shared" ca="1" si="139"/>
        <v>61</v>
      </c>
      <c r="L1480" s="44" t="str">
        <f t="shared" si="140"/>
        <v>Billable</v>
      </c>
      <c r="M1480" s="34" t="s">
        <v>187</v>
      </c>
      <c r="N1480" s="1" t="s">
        <v>41</v>
      </c>
      <c r="O1480" s="1" t="s">
        <v>971</v>
      </c>
      <c r="P1480" s="1" t="s">
        <v>998</v>
      </c>
      <c r="Q1480" s="1" t="s">
        <v>1213</v>
      </c>
      <c r="R1480" s="1" t="s">
        <v>43</v>
      </c>
      <c r="S1480" s="33" t="s">
        <v>255</v>
      </c>
      <c r="T1480" s="47" t="s">
        <v>965</v>
      </c>
      <c r="U1480" s="47" t="s">
        <v>20</v>
      </c>
      <c r="V1480" s="47" t="s">
        <v>20</v>
      </c>
      <c r="W1480" s="47" t="s">
        <v>965</v>
      </c>
      <c r="X1480" s="47" t="s">
        <v>21</v>
      </c>
      <c r="Y1480" s="47" t="s">
        <v>21</v>
      </c>
      <c r="Z1480" s="47" t="s">
        <v>22</v>
      </c>
      <c r="AA1480" s="47" t="s">
        <v>21</v>
      </c>
      <c r="AB1480" s="47" t="s">
        <v>20</v>
      </c>
      <c r="AC1480" s="47" t="s">
        <v>20</v>
      </c>
      <c r="AD1480" s="47" t="s">
        <v>21</v>
      </c>
      <c r="AE1480" s="47" t="s">
        <v>21</v>
      </c>
      <c r="AF1480" s="47" t="s">
        <v>971</v>
      </c>
      <c r="AG1480" s="47" t="s">
        <v>971</v>
      </c>
      <c r="AH1480" s="47" t="s">
        <v>971</v>
      </c>
      <c r="AI1480" s="47" t="s">
        <v>20</v>
      </c>
      <c r="AJ1480" s="47" t="s">
        <v>20</v>
      </c>
      <c r="AK1480" s="47" t="s">
        <v>971</v>
      </c>
      <c r="AL1480" s="47" t="s">
        <v>971</v>
      </c>
      <c r="AM1480" s="47" t="s">
        <v>971</v>
      </c>
      <c r="AN1480" s="47" t="s">
        <v>971</v>
      </c>
      <c r="AO1480" s="47" t="s">
        <v>971</v>
      </c>
      <c r="AP1480" s="47" t="s">
        <v>20</v>
      </c>
      <c r="AQ1480" s="47" t="s">
        <v>20</v>
      </c>
      <c r="AR1480" s="47" t="s">
        <v>20</v>
      </c>
      <c r="AS1480" s="47" t="s">
        <v>971</v>
      </c>
      <c r="AT1480" s="47" t="s">
        <v>971</v>
      </c>
      <c r="AU1480" s="47" t="s">
        <v>971</v>
      </c>
      <c r="AV1480" s="47" t="s">
        <v>971</v>
      </c>
      <c r="AW1480" s="47" t="s">
        <v>20</v>
      </c>
      <c r="AX1480" s="47" t="s">
        <v>20</v>
      </c>
      <c r="AY1480" s="42">
        <f>COUNTIFS($T1480:$AX1480,"P")</f>
        <v>2</v>
      </c>
      <c r="AZ1480" s="42">
        <f>COUNTIFS($T1480:$AX1480,"HD")/2</f>
        <v>0</v>
      </c>
      <c r="BA1480" s="42">
        <f>COUNTIFS($T1480:$AX1480,"DO")</f>
        <v>11</v>
      </c>
      <c r="BB1480" s="1">
        <f>COUNTIFS($T1480:$AX1480,"UPL")</f>
        <v>5</v>
      </c>
      <c r="BC1480" s="42">
        <f>COUNTIFS($T1480:$AX1480,"LWP")</f>
        <v>1</v>
      </c>
      <c r="BD1480" s="42">
        <f>SUM(COUNTIFS($T1480:$AX1480,{"PAT","MAT"}))</f>
        <v>0</v>
      </c>
      <c r="BE1480" s="42">
        <f>COUNTIFS($T1480:$AX1480,"HO")</f>
        <v>0</v>
      </c>
      <c r="BF1480" s="42">
        <f>COUNTIFS($T1480:$AX1480,"NA")</f>
        <v>0</v>
      </c>
      <c r="BG1480" s="42">
        <f>COUNTIFS($T1480:$AX1480,"PL")</f>
        <v>0</v>
      </c>
      <c r="BH1480" s="42">
        <f>COUNTIFS($T1480:$AX1480,"CL")</f>
        <v>0</v>
      </c>
      <c r="BI1480" s="42">
        <f>COUNTIFS($T1480:$AX1480,"BL")</f>
        <v>0</v>
      </c>
      <c r="BJ1480" s="42">
        <f>COUNTIFS($T1480:$AX1480,"CO")</f>
        <v>0</v>
      </c>
      <c r="BK1480" s="42">
        <f t="shared" si="142"/>
        <v>0</v>
      </c>
      <c r="BL1480" s="42">
        <f t="shared" si="143"/>
        <v>0</v>
      </c>
      <c r="BM1480" s="42">
        <f t="shared" si="144"/>
        <v>0</v>
      </c>
      <c r="BN1480" s="42">
        <f>SUM(AY1480:BJ1480)+SUM(COUNTIFS(Q1480:AX1480,{"TERM","RESIGNED"}))</f>
        <v>31</v>
      </c>
      <c r="BO1480" s="1" t="s">
        <v>45</v>
      </c>
      <c r="BP1480" s="42" t="s">
        <v>1018</v>
      </c>
      <c r="BQ1480" s="34"/>
    </row>
    <row r="1481" spans="1:69" x14ac:dyDescent="0.25">
      <c r="A1481" s="32">
        <f t="shared" si="145"/>
        <v>1479</v>
      </c>
      <c r="B1481" s="1" t="s">
        <v>36</v>
      </c>
      <c r="C1481" s="1">
        <v>19371</v>
      </c>
      <c r="D1481" s="1">
        <v>19371</v>
      </c>
      <c r="E1481" s="1" t="s">
        <v>946</v>
      </c>
      <c r="F1481" s="34" t="s">
        <v>1429</v>
      </c>
      <c r="G1481" s="34" t="s">
        <v>123</v>
      </c>
      <c r="H1481" s="30">
        <v>45226</v>
      </c>
      <c r="I1481" s="30" t="s">
        <v>39</v>
      </c>
      <c r="J1481" s="30">
        <v>45274</v>
      </c>
      <c r="K1481" s="42">
        <f t="shared" ca="1" si="139"/>
        <v>48</v>
      </c>
      <c r="L1481" s="44" t="str">
        <f t="shared" si="140"/>
        <v>Billable</v>
      </c>
      <c r="M1481" s="34" t="s">
        <v>124</v>
      </c>
      <c r="N1481" s="1" t="s">
        <v>41</v>
      </c>
      <c r="O1481" s="1" t="s">
        <v>971</v>
      </c>
      <c r="P1481" s="1" t="s">
        <v>998</v>
      </c>
      <c r="Q1481" s="1" t="s">
        <v>1213</v>
      </c>
      <c r="R1481" s="1" t="s">
        <v>43</v>
      </c>
      <c r="S1481" s="33" t="s">
        <v>432</v>
      </c>
      <c r="T1481" s="47" t="s">
        <v>21</v>
      </c>
      <c r="U1481" s="47" t="s">
        <v>20</v>
      </c>
      <c r="V1481" s="47" t="s">
        <v>20</v>
      </c>
      <c r="W1481" s="47" t="s">
        <v>21</v>
      </c>
      <c r="X1481" s="47" t="s">
        <v>965</v>
      </c>
      <c r="Y1481" s="47" t="s">
        <v>965</v>
      </c>
      <c r="Z1481" s="47" t="s">
        <v>965</v>
      </c>
      <c r="AA1481" s="47" t="s">
        <v>965</v>
      </c>
      <c r="AB1481" s="47" t="s">
        <v>20</v>
      </c>
      <c r="AC1481" s="47" t="s">
        <v>20</v>
      </c>
      <c r="AD1481" s="47" t="s">
        <v>21</v>
      </c>
      <c r="AE1481" s="47" t="s">
        <v>21</v>
      </c>
      <c r="AF1481" s="47" t="s">
        <v>21</v>
      </c>
      <c r="AG1481" s="47" t="s">
        <v>971</v>
      </c>
      <c r="AH1481" s="47" t="s">
        <v>971</v>
      </c>
      <c r="AI1481" s="47" t="s">
        <v>20</v>
      </c>
      <c r="AJ1481" s="47" t="s">
        <v>20</v>
      </c>
      <c r="AK1481" s="47" t="s">
        <v>971</v>
      </c>
      <c r="AL1481" s="47" t="s">
        <v>971</v>
      </c>
      <c r="AM1481" s="47" t="s">
        <v>971</v>
      </c>
      <c r="AN1481" s="47" t="s">
        <v>971</v>
      </c>
      <c r="AO1481" s="47" t="s">
        <v>971</v>
      </c>
      <c r="AP1481" s="47" t="s">
        <v>20</v>
      </c>
      <c r="AQ1481" s="47" t="s">
        <v>20</v>
      </c>
      <c r="AR1481" s="47" t="s">
        <v>20</v>
      </c>
      <c r="AS1481" s="47" t="s">
        <v>971</v>
      </c>
      <c r="AT1481" s="47" t="s">
        <v>971</v>
      </c>
      <c r="AU1481" s="47" t="s">
        <v>971</v>
      </c>
      <c r="AV1481" s="47" t="s">
        <v>971</v>
      </c>
      <c r="AW1481" s="47" t="s">
        <v>20</v>
      </c>
      <c r="AX1481" s="47" t="s">
        <v>20</v>
      </c>
      <c r="AY1481" s="42">
        <f>COUNTIFS($T1481:$AX1481,"P")</f>
        <v>4</v>
      </c>
      <c r="AZ1481" s="42">
        <f>COUNTIFS($T1481:$AX1481,"HD")/2</f>
        <v>0</v>
      </c>
      <c r="BA1481" s="42">
        <f>COUNTIFS($T1481:$AX1481,"DO")</f>
        <v>11</v>
      </c>
      <c r="BB1481" s="1">
        <f>COUNTIFS($T1481:$AX1481,"UPL")</f>
        <v>5</v>
      </c>
      <c r="BC1481" s="42">
        <f>COUNTIFS($T1481:$AX1481,"LWP")</f>
        <v>0</v>
      </c>
      <c r="BD1481" s="42">
        <f>SUM(COUNTIFS($T1481:$AX1481,{"PAT","MAT"}))</f>
        <v>0</v>
      </c>
      <c r="BE1481" s="42">
        <f>COUNTIFS($T1481:$AX1481,"HO")</f>
        <v>0</v>
      </c>
      <c r="BF1481" s="42">
        <f>COUNTIFS($T1481:$AX1481,"NA")</f>
        <v>0</v>
      </c>
      <c r="BG1481" s="42">
        <f>COUNTIFS($T1481:$AX1481,"PL")</f>
        <v>0</v>
      </c>
      <c r="BH1481" s="42">
        <f>COUNTIFS($T1481:$AX1481,"CL")</f>
        <v>0</v>
      </c>
      <c r="BI1481" s="42">
        <f>COUNTIFS($T1481:$AX1481,"BL")</f>
        <v>0</v>
      </c>
      <c r="BJ1481" s="42">
        <f>COUNTIFS($T1481:$AX1481,"CO")</f>
        <v>0</v>
      </c>
      <c r="BK1481" s="42">
        <f t="shared" si="142"/>
        <v>0</v>
      </c>
      <c r="BL1481" s="42">
        <f t="shared" si="143"/>
        <v>0</v>
      </c>
      <c r="BM1481" s="42">
        <f t="shared" si="144"/>
        <v>0</v>
      </c>
      <c r="BN1481" s="42">
        <f>SUM(AY1481:BJ1481)+SUM(COUNTIFS(Q1481:AX1481,{"TERM","RESIGNED"}))</f>
        <v>31</v>
      </c>
      <c r="BO1481" s="1" t="s">
        <v>45</v>
      </c>
      <c r="BP1481" s="42" t="s">
        <v>1023</v>
      </c>
      <c r="BQ1481" s="34"/>
    </row>
    <row r="1482" spans="1:69" x14ac:dyDescent="0.25">
      <c r="A1482" s="32">
        <f t="shared" si="145"/>
        <v>1480</v>
      </c>
      <c r="B1482" s="1" t="s">
        <v>172</v>
      </c>
      <c r="C1482" s="1">
        <v>106076</v>
      </c>
      <c r="D1482" s="1">
        <v>106076</v>
      </c>
      <c r="E1482" s="1" t="s">
        <v>945</v>
      </c>
      <c r="F1482" s="34" t="s">
        <v>1560</v>
      </c>
      <c r="G1482" s="34" t="s">
        <v>123</v>
      </c>
      <c r="H1482" s="30">
        <v>45258</v>
      </c>
      <c r="I1482" s="30" t="s">
        <v>39</v>
      </c>
      <c r="J1482" s="30">
        <v>45271</v>
      </c>
      <c r="K1482" s="42">
        <f t="shared" ca="1" si="139"/>
        <v>13</v>
      </c>
      <c r="L1482" s="44" t="str">
        <f t="shared" si="140"/>
        <v>Billable</v>
      </c>
      <c r="M1482" s="34" t="s">
        <v>1007</v>
      </c>
      <c r="N1482" s="1" t="s">
        <v>41</v>
      </c>
      <c r="O1482" s="1" t="s">
        <v>971</v>
      </c>
      <c r="P1482" s="1" t="s">
        <v>1594</v>
      </c>
      <c r="Q1482" s="1" t="s">
        <v>1595</v>
      </c>
      <c r="R1482" s="1" t="s">
        <v>43</v>
      </c>
      <c r="S1482" s="33" t="s">
        <v>261</v>
      </c>
      <c r="T1482" s="47" t="s">
        <v>965</v>
      </c>
      <c r="U1482" s="47" t="s">
        <v>20</v>
      </c>
      <c r="V1482" s="47" t="s">
        <v>20</v>
      </c>
      <c r="W1482" s="47" t="s">
        <v>965</v>
      </c>
      <c r="X1482" s="47" t="s">
        <v>965</v>
      </c>
      <c r="Y1482" s="47" t="s">
        <v>965</v>
      </c>
      <c r="Z1482" s="47" t="s">
        <v>965</v>
      </c>
      <c r="AA1482" s="47" t="s">
        <v>22</v>
      </c>
      <c r="AB1482" s="47" t="s">
        <v>20</v>
      </c>
      <c r="AC1482" s="47" t="s">
        <v>20</v>
      </c>
      <c r="AD1482" s="47" t="s">
        <v>971</v>
      </c>
      <c r="AE1482" s="47" t="s">
        <v>971</v>
      </c>
      <c r="AF1482" s="47" t="s">
        <v>971</v>
      </c>
      <c r="AG1482" s="47" t="s">
        <v>971</v>
      </c>
      <c r="AH1482" s="47" t="s">
        <v>971</v>
      </c>
      <c r="AI1482" s="47" t="s">
        <v>20</v>
      </c>
      <c r="AJ1482" s="47" t="s">
        <v>20</v>
      </c>
      <c r="AK1482" s="47" t="s">
        <v>971</v>
      </c>
      <c r="AL1482" s="47" t="s">
        <v>971</v>
      </c>
      <c r="AM1482" s="47" t="s">
        <v>971</v>
      </c>
      <c r="AN1482" s="47" t="s">
        <v>971</v>
      </c>
      <c r="AO1482" s="47" t="s">
        <v>971</v>
      </c>
      <c r="AP1482" s="47" t="s">
        <v>20</v>
      </c>
      <c r="AQ1482" s="47" t="s">
        <v>20</v>
      </c>
      <c r="AR1482" s="47" t="s">
        <v>20</v>
      </c>
      <c r="AS1482" s="47" t="s">
        <v>971</v>
      </c>
      <c r="AT1482" s="47" t="s">
        <v>971</v>
      </c>
      <c r="AU1482" s="47" t="s">
        <v>971</v>
      </c>
      <c r="AV1482" s="47" t="s">
        <v>971</v>
      </c>
      <c r="AW1482" s="47" t="s">
        <v>20</v>
      </c>
      <c r="AX1482" s="47" t="s">
        <v>20</v>
      </c>
      <c r="AY1482" s="42">
        <f>COUNTIFS($T1482:$AX1482,"P")</f>
        <v>5</v>
      </c>
      <c r="AZ1482" s="42">
        <f>COUNTIFS($T1482:$AX1482,"HD")/2</f>
        <v>0</v>
      </c>
      <c r="BA1482" s="42">
        <f>COUNTIFS($T1482:$AX1482,"DO")</f>
        <v>11</v>
      </c>
      <c r="BB1482" s="1">
        <f>COUNTIFS($T1482:$AX1482,"UPL")</f>
        <v>0</v>
      </c>
      <c r="BC1482" s="42">
        <f>COUNTIFS($T1482:$AX1482,"LWP")</f>
        <v>1</v>
      </c>
      <c r="BD1482" s="42">
        <f>SUM(COUNTIFS($T1482:$AX1482,{"PAT","MAT"}))</f>
        <v>0</v>
      </c>
      <c r="BE1482" s="42">
        <f>COUNTIFS($T1482:$AX1482,"HO")</f>
        <v>0</v>
      </c>
      <c r="BF1482" s="42">
        <f>COUNTIFS($T1482:$AX1482,"NA")</f>
        <v>0</v>
      </c>
      <c r="BG1482" s="42">
        <f>COUNTIFS($T1482:$AX1482,"PL")</f>
        <v>0</v>
      </c>
      <c r="BH1482" s="42">
        <f>COUNTIFS($T1482:$AX1482,"CL")</f>
        <v>0</v>
      </c>
      <c r="BI1482" s="42">
        <f>COUNTIFS($T1482:$AX1482,"BL")</f>
        <v>0</v>
      </c>
      <c r="BJ1482" s="42">
        <f>COUNTIFS($T1482:$AX1482,"CO")</f>
        <v>0</v>
      </c>
      <c r="BK1482" s="42">
        <f t="shared" si="142"/>
        <v>0</v>
      </c>
      <c r="BL1482" s="42">
        <f t="shared" si="143"/>
        <v>0</v>
      </c>
      <c r="BM1482" s="42">
        <f t="shared" si="144"/>
        <v>0</v>
      </c>
      <c r="BN1482" s="42">
        <f>SUM(AY1482:BJ1482)+SUM(COUNTIFS(Q1482:AX1482,{"TERM","RESIGNED"}))</f>
        <v>31</v>
      </c>
      <c r="BO1482" s="1" t="s">
        <v>45</v>
      </c>
      <c r="BP1482" s="42"/>
      <c r="BQ1482" s="34"/>
    </row>
    <row r="1483" spans="1:69" x14ac:dyDescent="0.25">
      <c r="A1483" s="32">
        <f t="shared" si="145"/>
        <v>1481</v>
      </c>
      <c r="B1483" s="1" t="s">
        <v>172</v>
      </c>
      <c r="C1483" s="1">
        <v>106092</v>
      </c>
      <c r="D1483" s="1">
        <v>106092</v>
      </c>
      <c r="E1483" s="1" t="s">
        <v>946</v>
      </c>
      <c r="F1483" s="34" t="s">
        <v>1571</v>
      </c>
      <c r="G1483" s="34" t="s">
        <v>186</v>
      </c>
      <c r="H1483" s="30">
        <v>45258</v>
      </c>
      <c r="I1483" s="30" t="s">
        <v>39</v>
      </c>
      <c r="J1483" s="30">
        <v>45271</v>
      </c>
      <c r="K1483" s="42">
        <f t="shared" ca="1" si="139"/>
        <v>13</v>
      </c>
      <c r="L1483" s="44" t="str">
        <f t="shared" si="140"/>
        <v>Billable</v>
      </c>
      <c r="M1483" s="34" t="s">
        <v>1007</v>
      </c>
      <c r="N1483" s="1" t="s">
        <v>41</v>
      </c>
      <c r="O1483" s="1" t="s">
        <v>971</v>
      </c>
      <c r="P1483" s="1" t="s">
        <v>1594</v>
      </c>
      <c r="Q1483" s="1" t="s">
        <v>1595</v>
      </c>
      <c r="R1483" s="1" t="s">
        <v>43</v>
      </c>
      <c r="S1483" s="33" t="s">
        <v>261</v>
      </c>
      <c r="T1483" s="47" t="s">
        <v>965</v>
      </c>
      <c r="U1483" s="47" t="s">
        <v>20</v>
      </c>
      <c r="V1483" s="47" t="s">
        <v>20</v>
      </c>
      <c r="W1483" s="47" t="s">
        <v>965</v>
      </c>
      <c r="X1483" s="47" t="s">
        <v>965</v>
      </c>
      <c r="Y1483" s="47" t="s">
        <v>965</v>
      </c>
      <c r="Z1483" s="47" t="s">
        <v>965</v>
      </c>
      <c r="AA1483" s="47" t="s">
        <v>22</v>
      </c>
      <c r="AB1483" s="47" t="s">
        <v>20</v>
      </c>
      <c r="AC1483" s="47" t="s">
        <v>20</v>
      </c>
      <c r="AD1483" s="47" t="s">
        <v>971</v>
      </c>
      <c r="AE1483" s="47" t="s">
        <v>971</v>
      </c>
      <c r="AF1483" s="47" t="s">
        <v>971</v>
      </c>
      <c r="AG1483" s="47" t="s">
        <v>971</v>
      </c>
      <c r="AH1483" s="47" t="s">
        <v>971</v>
      </c>
      <c r="AI1483" s="47" t="s">
        <v>20</v>
      </c>
      <c r="AJ1483" s="47" t="s">
        <v>20</v>
      </c>
      <c r="AK1483" s="47" t="s">
        <v>971</v>
      </c>
      <c r="AL1483" s="47" t="s">
        <v>971</v>
      </c>
      <c r="AM1483" s="47" t="s">
        <v>971</v>
      </c>
      <c r="AN1483" s="47" t="s">
        <v>971</v>
      </c>
      <c r="AO1483" s="47" t="s">
        <v>971</v>
      </c>
      <c r="AP1483" s="47" t="s">
        <v>20</v>
      </c>
      <c r="AQ1483" s="47" t="s">
        <v>20</v>
      </c>
      <c r="AR1483" s="47" t="s">
        <v>20</v>
      </c>
      <c r="AS1483" s="47" t="s">
        <v>971</v>
      </c>
      <c r="AT1483" s="47" t="s">
        <v>971</v>
      </c>
      <c r="AU1483" s="47" t="s">
        <v>971</v>
      </c>
      <c r="AV1483" s="47" t="s">
        <v>971</v>
      </c>
      <c r="AW1483" s="47" t="s">
        <v>20</v>
      </c>
      <c r="AX1483" s="47" t="s">
        <v>20</v>
      </c>
      <c r="AY1483" s="42">
        <f>COUNTIFS($T1483:$AX1483,"P")</f>
        <v>5</v>
      </c>
      <c r="AZ1483" s="42">
        <f>COUNTIFS($T1483:$AX1483,"HD")/2</f>
        <v>0</v>
      </c>
      <c r="BA1483" s="42">
        <f>COUNTIFS($T1483:$AX1483,"DO")</f>
        <v>11</v>
      </c>
      <c r="BB1483" s="1">
        <f>COUNTIFS($T1483:$AX1483,"UPL")</f>
        <v>0</v>
      </c>
      <c r="BC1483" s="42">
        <f>COUNTIFS($T1483:$AX1483,"LWP")</f>
        <v>1</v>
      </c>
      <c r="BD1483" s="42">
        <f>SUM(COUNTIFS($T1483:$AX1483,{"PAT","MAT"}))</f>
        <v>0</v>
      </c>
      <c r="BE1483" s="42">
        <f>COUNTIFS($T1483:$AX1483,"HO")</f>
        <v>0</v>
      </c>
      <c r="BF1483" s="42">
        <f>COUNTIFS($T1483:$AX1483,"NA")</f>
        <v>0</v>
      </c>
      <c r="BG1483" s="42">
        <f>COUNTIFS($T1483:$AX1483,"PL")</f>
        <v>0</v>
      </c>
      <c r="BH1483" s="42">
        <f>COUNTIFS($T1483:$AX1483,"CL")</f>
        <v>0</v>
      </c>
      <c r="BI1483" s="42">
        <f>COUNTIFS($T1483:$AX1483,"BL")</f>
        <v>0</v>
      </c>
      <c r="BJ1483" s="42">
        <f>COUNTIFS($T1483:$AX1483,"CO")</f>
        <v>0</v>
      </c>
      <c r="BK1483" s="42">
        <f t="shared" si="142"/>
        <v>0</v>
      </c>
      <c r="BL1483" s="42">
        <f t="shared" si="143"/>
        <v>0</v>
      </c>
      <c r="BM1483" s="42">
        <f t="shared" si="144"/>
        <v>0</v>
      </c>
      <c r="BN1483" s="42">
        <f>SUM(AY1483:BJ1483)+SUM(COUNTIFS(Q1483:AX1483,{"TERM","RESIGNED"}))</f>
        <v>31</v>
      </c>
      <c r="BO1483" s="1" t="s">
        <v>45</v>
      </c>
      <c r="BP1483" s="42"/>
      <c r="BQ1483" s="34"/>
    </row>
    <row r="1484" spans="1:69" x14ac:dyDescent="0.25">
      <c r="A1484" s="32">
        <f t="shared" si="145"/>
        <v>1482</v>
      </c>
      <c r="B1484" s="1" t="s">
        <v>172</v>
      </c>
      <c r="C1484" s="1">
        <v>106160</v>
      </c>
      <c r="D1484" s="1">
        <v>106160</v>
      </c>
      <c r="E1484" s="1" t="s">
        <v>946</v>
      </c>
      <c r="F1484" s="34" t="s">
        <v>1617</v>
      </c>
      <c r="G1484" s="34" t="s">
        <v>123</v>
      </c>
      <c r="H1484" s="30">
        <v>45266</v>
      </c>
      <c r="I1484" s="30" t="s">
        <v>39</v>
      </c>
      <c r="J1484" s="30">
        <v>45278</v>
      </c>
      <c r="K1484" s="42">
        <f t="shared" ref="K1484:K1529" ca="1" si="146">IF(O1484="ACTIVE",(TODAY()-H1484),(J1484-H1484))</f>
        <v>12</v>
      </c>
      <c r="L1484" s="44" t="str">
        <f t="shared" ref="L1484:L1529" si="147">IF(OR(M1484="Email Verification",M1484="Operations",M1484="OJT",M1484="Bottom Quartile Group",M1484="Training"),"Billable","Non Billable")</f>
        <v>Billable</v>
      </c>
      <c r="M1484" s="34" t="s">
        <v>1007</v>
      </c>
      <c r="N1484" s="1" t="s">
        <v>41</v>
      </c>
      <c r="O1484" s="1" t="s">
        <v>971</v>
      </c>
      <c r="P1484" s="1" t="s">
        <v>998</v>
      </c>
      <c r="Q1484" s="1" t="s">
        <v>1213</v>
      </c>
      <c r="R1484" s="1" t="s">
        <v>43</v>
      </c>
      <c r="S1484" s="33" t="s">
        <v>228</v>
      </c>
      <c r="T1484" s="47" t="s">
        <v>25</v>
      </c>
      <c r="U1484" s="47" t="s">
        <v>25</v>
      </c>
      <c r="V1484" s="47" t="s">
        <v>25</v>
      </c>
      <c r="W1484" s="47" t="s">
        <v>25</v>
      </c>
      <c r="X1484" s="47" t="s">
        <v>25</v>
      </c>
      <c r="Y1484" s="47" t="s">
        <v>965</v>
      </c>
      <c r="Z1484" s="47" t="s">
        <v>965</v>
      </c>
      <c r="AA1484" s="47" t="s">
        <v>965</v>
      </c>
      <c r="AB1484" s="47" t="s">
        <v>20</v>
      </c>
      <c r="AC1484" s="47" t="s">
        <v>20</v>
      </c>
      <c r="AD1484" s="47" t="s">
        <v>965</v>
      </c>
      <c r="AE1484" s="47" t="s">
        <v>965</v>
      </c>
      <c r="AF1484" s="47" t="s">
        <v>965</v>
      </c>
      <c r="AG1484" s="47" t="s">
        <v>21</v>
      </c>
      <c r="AH1484" s="47" t="s">
        <v>22</v>
      </c>
      <c r="AI1484" s="47" t="s">
        <v>20</v>
      </c>
      <c r="AJ1484" s="47" t="s">
        <v>20</v>
      </c>
      <c r="AK1484" s="14" t="s">
        <v>21</v>
      </c>
      <c r="AL1484" s="14" t="s">
        <v>971</v>
      </c>
      <c r="AM1484" s="14" t="s">
        <v>971</v>
      </c>
      <c r="AN1484" s="14" t="s">
        <v>971</v>
      </c>
      <c r="AO1484" s="14" t="s">
        <v>971</v>
      </c>
      <c r="AP1484" s="47" t="s">
        <v>20</v>
      </c>
      <c r="AQ1484" s="47" t="s">
        <v>20</v>
      </c>
      <c r="AR1484" s="47" t="s">
        <v>20</v>
      </c>
      <c r="AS1484" s="14" t="s">
        <v>971</v>
      </c>
      <c r="AT1484" s="14" t="s">
        <v>971</v>
      </c>
      <c r="AU1484" s="14" t="s">
        <v>971</v>
      </c>
      <c r="AV1484" s="14" t="s">
        <v>971</v>
      </c>
      <c r="AW1484" s="47" t="s">
        <v>20</v>
      </c>
      <c r="AX1484" s="47" t="s">
        <v>20</v>
      </c>
      <c r="AY1484" s="42">
        <f>COUNTIFS($T1484:$AX1484,"P")</f>
        <v>6</v>
      </c>
      <c r="AZ1484" s="42">
        <f>COUNTIFS($T1484:$AX1484,"HD")/2</f>
        <v>0</v>
      </c>
      <c r="BA1484" s="42">
        <f>COUNTIFS($T1484:$AX1484,"DO")</f>
        <v>9</v>
      </c>
      <c r="BB1484" s="1">
        <f>COUNTIFS($T1484:$AX1484,"UPL")</f>
        <v>2</v>
      </c>
      <c r="BC1484" s="42">
        <f>COUNTIFS($T1484:$AX1484,"LWP")</f>
        <v>1</v>
      </c>
      <c r="BD1484" s="42">
        <f>SUM(COUNTIFS($T1484:$AX1484,{"PAT","MAT"}))</f>
        <v>0</v>
      </c>
      <c r="BE1484" s="42">
        <f>COUNTIFS($T1484:$AX1484,"HO")</f>
        <v>0</v>
      </c>
      <c r="BF1484" s="42">
        <f>COUNTIFS($T1484:$AX1484,"NA")</f>
        <v>5</v>
      </c>
      <c r="BG1484" s="42">
        <f>COUNTIFS($T1484:$AX1484,"PL")</f>
        <v>0</v>
      </c>
      <c r="BH1484" s="42">
        <f>COUNTIFS($T1484:$AX1484,"CL")</f>
        <v>0</v>
      </c>
      <c r="BI1484" s="42">
        <f>COUNTIFS($T1484:$AX1484,"BL")</f>
        <v>0</v>
      </c>
      <c r="BJ1484" s="42">
        <f>COUNTIFS($T1484:$AX1484,"CO")</f>
        <v>0</v>
      </c>
      <c r="BK1484" s="42">
        <f t="shared" si="142"/>
        <v>0</v>
      </c>
      <c r="BL1484" s="42">
        <f t="shared" si="143"/>
        <v>0</v>
      </c>
      <c r="BM1484" s="42">
        <f t="shared" si="144"/>
        <v>0</v>
      </c>
      <c r="BN1484" s="42">
        <f>SUM(AY1484:BJ1484)+SUM(COUNTIFS(Q1484:AX1484,{"TERM","RESIGNED"}))</f>
        <v>31</v>
      </c>
      <c r="BO1484" s="1" t="s">
        <v>45</v>
      </c>
      <c r="BP1484" s="42"/>
      <c r="BQ1484" s="34"/>
    </row>
    <row r="1485" spans="1:69" x14ac:dyDescent="0.25">
      <c r="A1485" s="32">
        <f t="shared" si="145"/>
        <v>1483</v>
      </c>
      <c r="B1485" s="1" t="s">
        <v>172</v>
      </c>
      <c r="C1485" s="1">
        <v>106216</v>
      </c>
      <c r="D1485" s="1">
        <v>106216</v>
      </c>
      <c r="E1485" s="1" t="s">
        <v>946</v>
      </c>
      <c r="F1485" s="34" t="s">
        <v>1666</v>
      </c>
      <c r="G1485" s="34" t="s">
        <v>123</v>
      </c>
      <c r="H1485" s="30">
        <v>45273</v>
      </c>
      <c r="I1485" s="30" t="s">
        <v>39</v>
      </c>
      <c r="J1485" s="30">
        <v>45278</v>
      </c>
      <c r="K1485" s="42">
        <f t="shared" ca="1" si="146"/>
        <v>5</v>
      </c>
      <c r="L1485" s="44" t="str">
        <f t="shared" si="147"/>
        <v>Billable</v>
      </c>
      <c r="M1485" s="34" t="s">
        <v>1007</v>
      </c>
      <c r="N1485" s="1" t="s">
        <v>41</v>
      </c>
      <c r="O1485" s="1" t="s">
        <v>971</v>
      </c>
      <c r="P1485" s="1" t="s">
        <v>998</v>
      </c>
      <c r="Q1485" s="1" t="s">
        <v>1213</v>
      </c>
      <c r="R1485" s="1" t="s">
        <v>43</v>
      </c>
      <c r="S1485" s="33" t="s">
        <v>228</v>
      </c>
      <c r="T1485" s="47" t="s">
        <v>25</v>
      </c>
      <c r="U1485" s="47" t="s">
        <v>25</v>
      </c>
      <c r="V1485" s="47" t="s">
        <v>25</v>
      </c>
      <c r="W1485" s="47" t="s">
        <v>25</v>
      </c>
      <c r="X1485" s="47" t="s">
        <v>25</v>
      </c>
      <c r="Y1485" s="47" t="s">
        <v>25</v>
      </c>
      <c r="Z1485" s="47" t="s">
        <v>25</v>
      </c>
      <c r="AA1485" s="47" t="s">
        <v>25</v>
      </c>
      <c r="AB1485" s="47" t="s">
        <v>25</v>
      </c>
      <c r="AC1485" s="47" t="s">
        <v>25</v>
      </c>
      <c r="AD1485" s="47" t="s">
        <v>25</v>
      </c>
      <c r="AE1485" s="47" t="s">
        <v>25</v>
      </c>
      <c r="AF1485" s="47" t="s">
        <v>965</v>
      </c>
      <c r="AG1485" s="47" t="s">
        <v>21</v>
      </c>
      <c r="AH1485" s="47" t="s">
        <v>21</v>
      </c>
      <c r="AI1485" s="47" t="s">
        <v>20</v>
      </c>
      <c r="AJ1485" s="47" t="s">
        <v>20</v>
      </c>
      <c r="AK1485" s="14" t="s">
        <v>21</v>
      </c>
      <c r="AL1485" s="14" t="s">
        <v>971</v>
      </c>
      <c r="AM1485" s="14" t="s">
        <v>971</v>
      </c>
      <c r="AN1485" s="14" t="s">
        <v>971</v>
      </c>
      <c r="AO1485" s="14" t="s">
        <v>971</v>
      </c>
      <c r="AP1485" s="47" t="s">
        <v>20</v>
      </c>
      <c r="AQ1485" s="47" t="s">
        <v>20</v>
      </c>
      <c r="AR1485" s="47" t="s">
        <v>20</v>
      </c>
      <c r="AS1485" s="14" t="s">
        <v>971</v>
      </c>
      <c r="AT1485" s="14" t="s">
        <v>971</v>
      </c>
      <c r="AU1485" s="14" t="s">
        <v>971</v>
      </c>
      <c r="AV1485" s="14" t="s">
        <v>971</v>
      </c>
      <c r="AW1485" s="47" t="s">
        <v>20</v>
      </c>
      <c r="AX1485" s="47" t="s">
        <v>20</v>
      </c>
      <c r="AY1485" s="42">
        <f>COUNTIFS($T1485:$AX1485,"P")</f>
        <v>1</v>
      </c>
      <c r="AZ1485" s="42">
        <f>COUNTIFS($T1485:$AX1485,"HD")/2</f>
        <v>0</v>
      </c>
      <c r="BA1485" s="42">
        <f>COUNTIFS($T1485:$AX1485,"DO")</f>
        <v>7</v>
      </c>
      <c r="BB1485" s="1">
        <f>COUNTIFS($T1485:$AX1485,"UPL")</f>
        <v>3</v>
      </c>
      <c r="BC1485" s="42">
        <f>COUNTIFS($T1485:$AX1485,"LWP")</f>
        <v>0</v>
      </c>
      <c r="BD1485" s="42">
        <f>SUM(COUNTIFS($T1485:$AX1485,{"PAT","MAT"}))</f>
        <v>0</v>
      </c>
      <c r="BE1485" s="42">
        <f>COUNTIFS($T1485:$AX1485,"HO")</f>
        <v>0</v>
      </c>
      <c r="BF1485" s="42">
        <f>COUNTIFS($T1485:$AX1485,"NA")</f>
        <v>12</v>
      </c>
      <c r="BG1485" s="42">
        <f>COUNTIFS($T1485:$AX1485,"PL")</f>
        <v>0</v>
      </c>
      <c r="BH1485" s="42">
        <f>COUNTIFS($T1485:$AX1485,"CL")</f>
        <v>0</v>
      </c>
      <c r="BI1485" s="42">
        <f>COUNTIFS($T1485:$AX1485,"BL")</f>
        <v>0</v>
      </c>
      <c r="BJ1485" s="42">
        <f>COUNTIFS($T1485:$AX1485,"CO")</f>
        <v>0</v>
      </c>
      <c r="BK1485" s="42">
        <f t="shared" si="142"/>
        <v>0</v>
      </c>
      <c r="BL1485" s="42">
        <f t="shared" si="143"/>
        <v>0</v>
      </c>
      <c r="BM1485" s="42">
        <f t="shared" si="144"/>
        <v>0</v>
      </c>
      <c r="BN1485" s="42">
        <f>SUM(AY1485:BJ1485)+SUM(COUNTIFS(Q1485:AX1485,{"TERM","RESIGNED"}))</f>
        <v>31</v>
      </c>
      <c r="BO1485" s="1" t="s">
        <v>45</v>
      </c>
      <c r="BP1485" s="42"/>
      <c r="BQ1485" s="34"/>
    </row>
    <row r="1486" spans="1:69" x14ac:dyDescent="0.25">
      <c r="A1486" s="32">
        <f t="shared" si="145"/>
        <v>1484</v>
      </c>
      <c r="B1486" s="1" t="s">
        <v>172</v>
      </c>
      <c r="C1486" s="1">
        <v>106220</v>
      </c>
      <c r="D1486" s="1">
        <v>106220</v>
      </c>
      <c r="E1486" s="1" t="s">
        <v>946</v>
      </c>
      <c r="F1486" s="34" t="s">
        <v>1669</v>
      </c>
      <c r="G1486" s="34" t="s">
        <v>123</v>
      </c>
      <c r="H1486" s="30">
        <v>45273</v>
      </c>
      <c r="I1486" s="30" t="s">
        <v>39</v>
      </c>
      <c r="J1486" s="30">
        <v>45278</v>
      </c>
      <c r="K1486" s="42">
        <f t="shared" ca="1" si="146"/>
        <v>5</v>
      </c>
      <c r="L1486" s="44" t="str">
        <f t="shared" si="147"/>
        <v>Billable</v>
      </c>
      <c r="M1486" s="34" t="s">
        <v>1007</v>
      </c>
      <c r="N1486" s="1" t="s">
        <v>41</v>
      </c>
      <c r="O1486" s="1" t="s">
        <v>971</v>
      </c>
      <c r="P1486" s="1" t="s">
        <v>998</v>
      </c>
      <c r="Q1486" s="1" t="s">
        <v>1213</v>
      </c>
      <c r="R1486" s="1" t="s">
        <v>43</v>
      </c>
      <c r="S1486" s="33" t="s">
        <v>212</v>
      </c>
      <c r="T1486" s="47" t="s">
        <v>25</v>
      </c>
      <c r="U1486" s="47" t="s">
        <v>25</v>
      </c>
      <c r="V1486" s="47" t="s">
        <v>25</v>
      </c>
      <c r="W1486" s="47" t="s">
        <v>25</v>
      </c>
      <c r="X1486" s="47" t="s">
        <v>25</v>
      </c>
      <c r="Y1486" s="47" t="s">
        <v>25</v>
      </c>
      <c r="Z1486" s="47" t="s">
        <v>25</v>
      </c>
      <c r="AA1486" s="47" t="s">
        <v>25</v>
      </c>
      <c r="AB1486" s="47" t="s">
        <v>25</v>
      </c>
      <c r="AC1486" s="47" t="s">
        <v>25</v>
      </c>
      <c r="AD1486" s="47" t="s">
        <v>25</v>
      </c>
      <c r="AE1486" s="47" t="s">
        <v>25</v>
      </c>
      <c r="AF1486" s="47" t="s">
        <v>965</v>
      </c>
      <c r="AG1486" s="47" t="s">
        <v>21</v>
      </c>
      <c r="AH1486" s="47" t="s">
        <v>21</v>
      </c>
      <c r="AI1486" s="47" t="s">
        <v>20</v>
      </c>
      <c r="AJ1486" s="47" t="s">
        <v>20</v>
      </c>
      <c r="AK1486" s="14" t="s">
        <v>21</v>
      </c>
      <c r="AL1486" s="14" t="s">
        <v>971</v>
      </c>
      <c r="AM1486" s="14" t="s">
        <v>971</v>
      </c>
      <c r="AN1486" s="14" t="s">
        <v>971</v>
      </c>
      <c r="AO1486" s="14" t="s">
        <v>971</v>
      </c>
      <c r="AP1486" s="47" t="s">
        <v>20</v>
      </c>
      <c r="AQ1486" s="47" t="s">
        <v>20</v>
      </c>
      <c r="AR1486" s="47" t="s">
        <v>20</v>
      </c>
      <c r="AS1486" s="14" t="s">
        <v>971</v>
      </c>
      <c r="AT1486" s="14" t="s">
        <v>971</v>
      </c>
      <c r="AU1486" s="14" t="s">
        <v>971</v>
      </c>
      <c r="AV1486" s="14" t="s">
        <v>971</v>
      </c>
      <c r="AW1486" s="47" t="s">
        <v>20</v>
      </c>
      <c r="AX1486" s="47" t="s">
        <v>20</v>
      </c>
      <c r="AY1486" s="42">
        <f>COUNTIFS($T1486:$AX1486,"P")</f>
        <v>1</v>
      </c>
      <c r="AZ1486" s="42">
        <f>COUNTIFS($T1486:$AX1486,"HD")/2</f>
        <v>0</v>
      </c>
      <c r="BA1486" s="42">
        <f>COUNTIFS($T1486:$AX1486,"DO")</f>
        <v>7</v>
      </c>
      <c r="BB1486" s="1">
        <f>COUNTIFS($T1486:$AX1486,"UPL")</f>
        <v>3</v>
      </c>
      <c r="BC1486" s="42">
        <f>COUNTIFS($T1486:$AX1486,"LWP")</f>
        <v>0</v>
      </c>
      <c r="BD1486" s="42">
        <f>SUM(COUNTIFS($T1486:$AX1486,{"PAT","MAT"}))</f>
        <v>0</v>
      </c>
      <c r="BE1486" s="42">
        <f>COUNTIFS($T1486:$AX1486,"HO")</f>
        <v>0</v>
      </c>
      <c r="BF1486" s="42">
        <f>COUNTIFS($T1486:$AX1486,"NA")</f>
        <v>12</v>
      </c>
      <c r="BG1486" s="42">
        <f>COUNTIFS($T1486:$AX1486,"PL")</f>
        <v>0</v>
      </c>
      <c r="BH1486" s="42">
        <f>COUNTIFS($T1486:$AX1486,"CL")</f>
        <v>0</v>
      </c>
      <c r="BI1486" s="42">
        <f>COUNTIFS($T1486:$AX1486,"BL")</f>
        <v>0</v>
      </c>
      <c r="BJ1486" s="42">
        <f>COUNTIFS($T1486:$AX1486,"CO")</f>
        <v>0</v>
      </c>
      <c r="BK1486" s="42">
        <f t="shared" si="142"/>
        <v>0</v>
      </c>
      <c r="BL1486" s="42">
        <f t="shared" si="143"/>
        <v>0</v>
      </c>
      <c r="BM1486" s="42">
        <f t="shared" si="144"/>
        <v>0</v>
      </c>
      <c r="BN1486" s="42">
        <f>SUM(AY1486:BJ1486)+SUM(COUNTIFS(Q1486:AX1486,{"TERM","RESIGNED"}))</f>
        <v>31</v>
      </c>
      <c r="BO1486" s="1" t="s">
        <v>45</v>
      </c>
      <c r="BP1486" s="42"/>
      <c r="BQ1486" s="34"/>
    </row>
    <row r="1487" spans="1:69" x14ac:dyDescent="0.25">
      <c r="A1487" s="32">
        <f t="shared" si="145"/>
        <v>1485</v>
      </c>
      <c r="B1487" s="1" t="s">
        <v>172</v>
      </c>
      <c r="C1487" s="1">
        <v>106226</v>
      </c>
      <c r="D1487" s="1">
        <v>106226</v>
      </c>
      <c r="E1487" s="1" t="s">
        <v>945</v>
      </c>
      <c r="F1487" s="34" t="s">
        <v>1674</v>
      </c>
      <c r="G1487" s="34" t="s">
        <v>162</v>
      </c>
      <c r="H1487" s="30">
        <v>45273</v>
      </c>
      <c r="I1487" s="30" t="s">
        <v>39</v>
      </c>
      <c r="J1487" s="30">
        <v>45278</v>
      </c>
      <c r="K1487" s="42">
        <f t="shared" ca="1" si="146"/>
        <v>5</v>
      </c>
      <c r="L1487" s="44" t="str">
        <f t="shared" si="147"/>
        <v>Billable</v>
      </c>
      <c r="M1487" s="34" t="s">
        <v>1007</v>
      </c>
      <c r="N1487" s="1" t="s">
        <v>41</v>
      </c>
      <c r="O1487" s="1" t="s">
        <v>971</v>
      </c>
      <c r="P1487" s="1" t="s">
        <v>998</v>
      </c>
      <c r="Q1487" s="1" t="s">
        <v>1213</v>
      </c>
      <c r="R1487" s="1" t="s">
        <v>43</v>
      </c>
      <c r="S1487" s="33" t="s">
        <v>212</v>
      </c>
      <c r="T1487" s="47" t="s">
        <v>25</v>
      </c>
      <c r="U1487" s="47" t="s">
        <v>25</v>
      </c>
      <c r="V1487" s="47" t="s">
        <v>25</v>
      </c>
      <c r="W1487" s="47" t="s">
        <v>25</v>
      </c>
      <c r="X1487" s="47" t="s">
        <v>25</v>
      </c>
      <c r="Y1487" s="47" t="s">
        <v>25</v>
      </c>
      <c r="Z1487" s="47" t="s">
        <v>25</v>
      </c>
      <c r="AA1487" s="47" t="s">
        <v>25</v>
      </c>
      <c r="AB1487" s="47" t="s">
        <v>25</v>
      </c>
      <c r="AC1487" s="47" t="s">
        <v>25</v>
      </c>
      <c r="AD1487" s="47" t="s">
        <v>25</v>
      </c>
      <c r="AE1487" s="47" t="s">
        <v>25</v>
      </c>
      <c r="AF1487" s="47" t="s">
        <v>965</v>
      </c>
      <c r="AG1487" s="47" t="s">
        <v>21</v>
      </c>
      <c r="AH1487" s="47" t="s">
        <v>21</v>
      </c>
      <c r="AI1487" s="47" t="s">
        <v>20</v>
      </c>
      <c r="AJ1487" s="47" t="s">
        <v>20</v>
      </c>
      <c r="AK1487" s="14" t="s">
        <v>21</v>
      </c>
      <c r="AL1487" s="14" t="s">
        <v>971</v>
      </c>
      <c r="AM1487" s="14" t="s">
        <v>971</v>
      </c>
      <c r="AN1487" s="14" t="s">
        <v>971</v>
      </c>
      <c r="AO1487" s="14" t="s">
        <v>971</v>
      </c>
      <c r="AP1487" s="47" t="s">
        <v>20</v>
      </c>
      <c r="AQ1487" s="47" t="s">
        <v>20</v>
      </c>
      <c r="AR1487" s="47" t="s">
        <v>20</v>
      </c>
      <c r="AS1487" s="14" t="s">
        <v>971</v>
      </c>
      <c r="AT1487" s="14" t="s">
        <v>971</v>
      </c>
      <c r="AU1487" s="14" t="s">
        <v>971</v>
      </c>
      <c r="AV1487" s="14" t="s">
        <v>971</v>
      </c>
      <c r="AW1487" s="47" t="s">
        <v>20</v>
      </c>
      <c r="AX1487" s="47" t="s">
        <v>20</v>
      </c>
      <c r="AY1487" s="42">
        <f>COUNTIFS($T1487:$AX1487,"P")</f>
        <v>1</v>
      </c>
      <c r="AZ1487" s="42">
        <f>COUNTIFS($T1487:$AX1487,"HD")/2</f>
        <v>0</v>
      </c>
      <c r="BA1487" s="42">
        <f>COUNTIFS($T1487:$AX1487,"DO")</f>
        <v>7</v>
      </c>
      <c r="BB1487" s="1">
        <f>COUNTIFS($T1487:$AX1487,"UPL")</f>
        <v>3</v>
      </c>
      <c r="BC1487" s="42">
        <f>COUNTIFS($T1487:$AX1487,"LWP")</f>
        <v>0</v>
      </c>
      <c r="BD1487" s="42">
        <f>SUM(COUNTIFS($T1487:$AX1487,{"PAT","MAT"}))</f>
        <v>0</v>
      </c>
      <c r="BE1487" s="42">
        <f>COUNTIFS($T1487:$AX1487,"HO")</f>
        <v>0</v>
      </c>
      <c r="BF1487" s="42">
        <f>COUNTIFS($T1487:$AX1487,"NA")</f>
        <v>12</v>
      </c>
      <c r="BG1487" s="42">
        <f>COUNTIFS($T1487:$AX1487,"PL")</f>
        <v>0</v>
      </c>
      <c r="BH1487" s="42">
        <f>COUNTIFS($T1487:$AX1487,"CL")</f>
        <v>0</v>
      </c>
      <c r="BI1487" s="42">
        <f>COUNTIFS($T1487:$AX1487,"BL")</f>
        <v>0</v>
      </c>
      <c r="BJ1487" s="42">
        <f>COUNTIFS($T1487:$AX1487,"CO")</f>
        <v>0</v>
      </c>
      <c r="BK1487" s="42">
        <f t="shared" si="142"/>
        <v>0</v>
      </c>
      <c r="BL1487" s="42">
        <f t="shared" si="143"/>
        <v>0</v>
      </c>
      <c r="BM1487" s="42">
        <f t="shared" si="144"/>
        <v>0</v>
      </c>
      <c r="BN1487" s="42">
        <f>SUM(AY1487:BJ1487)+SUM(COUNTIFS(Q1487:AX1487,{"TERM","RESIGNED"}))</f>
        <v>31</v>
      </c>
      <c r="BO1487" s="1" t="s">
        <v>45</v>
      </c>
      <c r="BP1487" s="42"/>
      <c r="BQ1487" s="34"/>
    </row>
    <row r="1488" spans="1:69" x14ac:dyDescent="0.25">
      <c r="A1488" s="32">
        <f t="shared" si="145"/>
        <v>1486</v>
      </c>
      <c r="B1488" s="1" t="s">
        <v>172</v>
      </c>
      <c r="C1488" s="1">
        <v>104142</v>
      </c>
      <c r="D1488" s="27">
        <v>104142</v>
      </c>
      <c r="E1488" s="1" t="s">
        <v>946</v>
      </c>
      <c r="F1488" s="34" t="s">
        <v>703</v>
      </c>
      <c r="G1488" s="34" t="s">
        <v>162</v>
      </c>
      <c r="H1488" s="30">
        <v>44813</v>
      </c>
      <c r="I1488" s="30" t="s">
        <v>39</v>
      </c>
      <c r="J1488" s="30">
        <v>45273</v>
      </c>
      <c r="K1488" s="42">
        <f t="shared" ca="1" si="146"/>
        <v>460</v>
      </c>
      <c r="L1488" s="44" t="str">
        <f t="shared" si="147"/>
        <v>Billable</v>
      </c>
      <c r="M1488" s="34" t="s">
        <v>124</v>
      </c>
      <c r="N1488" s="1" t="s">
        <v>41</v>
      </c>
      <c r="O1488" s="1" t="s">
        <v>971</v>
      </c>
      <c r="P1488" s="1" t="s">
        <v>975</v>
      </c>
      <c r="Q1488" s="1" t="s">
        <v>1596</v>
      </c>
      <c r="R1488" s="1" t="s">
        <v>43</v>
      </c>
      <c r="S1488" s="33" t="s">
        <v>165</v>
      </c>
      <c r="T1488" s="47" t="s">
        <v>965</v>
      </c>
      <c r="U1488" s="47" t="s">
        <v>20</v>
      </c>
      <c r="V1488" s="47" t="s">
        <v>20</v>
      </c>
      <c r="W1488" s="47" t="s">
        <v>965</v>
      </c>
      <c r="X1488" s="47" t="s">
        <v>965</v>
      </c>
      <c r="Y1488" s="47" t="s">
        <v>965</v>
      </c>
      <c r="Z1488" s="47" t="s">
        <v>968</v>
      </c>
      <c r="AA1488" s="47" t="s">
        <v>965</v>
      </c>
      <c r="AB1488" s="47" t="s">
        <v>20</v>
      </c>
      <c r="AC1488" s="47" t="s">
        <v>20</v>
      </c>
      <c r="AD1488" s="47" t="s">
        <v>965</v>
      </c>
      <c r="AE1488" s="47" t="s">
        <v>965</v>
      </c>
      <c r="AF1488" s="47" t="s">
        <v>975</v>
      </c>
      <c r="AG1488" s="47" t="s">
        <v>975</v>
      </c>
      <c r="AH1488" s="47" t="s">
        <v>975</v>
      </c>
      <c r="AI1488" s="47" t="s">
        <v>20</v>
      </c>
      <c r="AJ1488" s="47" t="s">
        <v>20</v>
      </c>
      <c r="AK1488" s="47" t="s">
        <v>975</v>
      </c>
      <c r="AL1488" s="47" t="s">
        <v>975</v>
      </c>
      <c r="AM1488" s="47" t="s">
        <v>975</v>
      </c>
      <c r="AN1488" s="47" t="s">
        <v>975</v>
      </c>
      <c r="AO1488" s="47" t="s">
        <v>975</v>
      </c>
      <c r="AP1488" s="47" t="s">
        <v>20</v>
      </c>
      <c r="AQ1488" s="47" t="s">
        <v>20</v>
      </c>
      <c r="AR1488" s="47" t="s">
        <v>20</v>
      </c>
      <c r="AS1488" s="47" t="s">
        <v>975</v>
      </c>
      <c r="AT1488" s="47" t="s">
        <v>975</v>
      </c>
      <c r="AU1488" s="47" t="s">
        <v>975</v>
      </c>
      <c r="AV1488" s="47" t="s">
        <v>975</v>
      </c>
      <c r="AW1488" s="47" t="s">
        <v>20</v>
      </c>
      <c r="AX1488" s="47" t="s">
        <v>20</v>
      </c>
      <c r="AY1488" s="42">
        <f>COUNTIFS($T1488:$AX1488,"P")</f>
        <v>7</v>
      </c>
      <c r="AZ1488" s="42">
        <f>COUNTIFS($T1488:$AX1488,"HD")/2</f>
        <v>0</v>
      </c>
      <c r="BA1488" s="42">
        <f>COUNTIFS($T1488:$AX1488,"DO")</f>
        <v>11</v>
      </c>
      <c r="BB1488" s="1">
        <f>COUNTIFS($T1488:$AX1488,"UPL")</f>
        <v>0</v>
      </c>
      <c r="BC1488" s="42">
        <f>COUNTIFS($T1488:$AX1488,"LWP")</f>
        <v>0</v>
      </c>
      <c r="BD1488" s="42">
        <f>SUM(COUNTIFS($T1488:$AX1488,{"PAT","MAT"}))</f>
        <v>0</v>
      </c>
      <c r="BE1488" s="42">
        <f>COUNTIFS($T1488:$AX1488,"HO")</f>
        <v>0</v>
      </c>
      <c r="BF1488" s="42">
        <f>COUNTIFS($T1488:$AX1488,"NA")</f>
        <v>0</v>
      </c>
      <c r="BG1488" s="42">
        <f>COUNTIFS($T1488:$AX1488,"PL")</f>
        <v>1</v>
      </c>
      <c r="BH1488" s="42">
        <f>COUNTIFS($T1488:$AX1488,"CL")</f>
        <v>0</v>
      </c>
      <c r="BI1488" s="42">
        <f>COUNTIFS($T1488:$AX1488,"BL")</f>
        <v>0</v>
      </c>
      <c r="BJ1488" s="42">
        <f>COUNTIFS($T1488:$AX1488,"CO")</f>
        <v>0</v>
      </c>
      <c r="BK1488" s="42">
        <f t="shared" si="142"/>
        <v>1</v>
      </c>
      <c r="BL1488" s="42">
        <f t="shared" si="143"/>
        <v>0</v>
      </c>
      <c r="BM1488" s="42">
        <f t="shared" si="144"/>
        <v>0</v>
      </c>
      <c r="BN1488" s="42">
        <f>SUM(AY1488:BJ1488)+SUM(COUNTIFS(Q1488:AX1488,{"TERM","RESIGNED"}))</f>
        <v>31</v>
      </c>
      <c r="BO1488" s="1" t="s">
        <v>45</v>
      </c>
      <c r="BP1488" s="42" t="s">
        <v>1020</v>
      </c>
      <c r="BQ1488" s="34"/>
    </row>
    <row r="1489" spans="1:69" x14ac:dyDescent="0.25">
      <c r="A1489" s="32">
        <f t="shared" si="145"/>
        <v>1487</v>
      </c>
      <c r="B1489" s="1" t="s">
        <v>172</v>
      </c>
      <c r="C1489" s="1">
        <v>105475</v>
      </c>
      <c r="D1489" s="27">
        <v>105475</v>
      </c>
      <c r="E1489" s="1" t="s">
        <v>946</v>
      </c>
      <c r="F1489" s="34" t="s">
        <v>1146</v>
      </c>
      <c r="G1489" s="34" t="s">
        <v>162</v>
      </c>
      <c r="H1489" s="30">
        <v>45160</v>
      </c>
      <c r="I1489" s="30" t="s">
        <v>39</v>
      </c>
      <c r="J1489" s="30">
        <v>45273</v>
      </c>
      <c r="K1489" s="42">
        <f t="shared" ca="1" si="146"/>
        <v>113</v>
      </c>
      <c r="L1489" s="44" t="str">
        <f t="shared" si="147"/>
        <v>Billable</v>
      </c>
      <c r="M1489" s="34" t="s">
        <v>124</v>
      </c>
      <c r="N1489" s="1" t="s">
        <v>41</v>
      </c>
      <c r="O1489" s="1" t="s">
        <v>971</v>
      </c>
      <c r="P1489" s="1" t="s">
        <v>975</v>
      </c>
      <c r="Q1489" s="1" t="s">
        <v>1596</v>
      </c>
      <c r="R1489" s="1" t="s">
        <v>43</v>
      </c>
      <c r="S1489" s="33" t="s">
        <v>165</v>
      </c>
      <c r="T1489" s="47" t="s">
        <v>965</v>
      </c>
      <c r="U1489" s="47" t="s">
        <v>20</v>
      </c>
      <c r="V1489" s="47" t="s">
        <v>20</v>
      </c>
      <c r="W1489" s="47" t="s">
        <v>965</v>
      </c>
      <c r="X1489" s="47" t="s">
        <v>965</v>
      </c>
      <c r="Y1489" s="47" t="s">
        <v>965</v>
      </c>
      <c r="Z1489" s="47" t="s">
        <v>965</v>
      </c>
      <c r="AA1489" s="47" t="s">
        <v>965</v>
      </c>
      <c r="AB1489" s="47" t="s">
        <v>20</v>
      </c>
      <c r="AC1489" s="47" t="s">
        <v>20</v>
      </c>
      <c r="AD1489" s="47" t="s">
        <v>965</v>
      </c>
      <c r="AE1489" s="47" t="s">
        <v>965</v>
      </c>
      <c r="AF1489" s="47" t="s">
        <v>975</v>
      </c>
      <c r="AG1489" s="47" t="s">
        <v>975</v>
      </c>
      <c r="AH1489" s="47" t="s">
        <v>975</v>
      </c>
      <c r="AI1489" s="47" t="s">
        <v>20</v>
      </c>
      <c r="AJ1489" s="47" t="s">
        <v>20</v>
      </c>
      <c r="AK1489" s="47" t="s">
        <v>975</v>
      </c>
      <c r="AL1489" s="47" t="s">
        <v>975</v>
      </c>
      <c r="AM1489" s="47" t="s">
        <v>975</v>
      </c>
      <c r="AN1489" s="47" t="s">
        <v>975</v>
      </c>
      <c r="AO1489" s="47" t="s">
        <v>975</v>
      </c>
      <c r="AP1489" s="47" t="s">
        <v>20</v>
      </c>
      <c r="AQ1489" s="47" t="s">
        <v>20</v>
      </c>
      <c r="AR1489" s="47" t="s">
        <v>20</v>
      </c>
      <c r="AS1489" s="47" t="s">
        <v>975</v>
      </c>
      <c r="AT1489" s="47" t="s">
        <v>975</v>
      </c>
      <c r="AU1489" s="47" t="s">
        <v>975</v>
      </c>
      <c r="AV1489" s="47" t="s">
        <v>975</v>
      </c>
      <c r="AW1489" s="47" t="s">
        <v>20</v>
      </c>
      <c r="AX1489" s="47" t="s">
        <v>20</v>
      </c>
      <c r="AY1489" s="42">
        <f>COUNTIFS($T1489:$AX1489,"P")</f>
        <v>8</v>
      </c>
      <c r="AZ1489" s="42">
        <f>COUNTIFS($T1489:$AX1489,"HD")/2</f>
        <v>0</v>
      </c>
      <c r="BA1489" s="42">
        <f>COUNTIFS($T1489:$AX1489,"DO")</f>
        <v>11</v>
      </c>
      <c r="BB1489" s="1">
        <f>COUNTIFS($T1489:$AX1489,"UPL")</f>
        <v>0</v>
      </c>
      <c r="BC1489" s="42">
        <f>COUNTIFS($T1489:$AX1489,"LWP")</f>
        <v>0</v>
      </c>
      <c r="BD1489" s="42">
        <f>SUM(COUNTIFS($T1489:$AX1489,{"PAT","MAT"}))</f>
        <v>0</v>
      </c>
      <c r="BE1489" s="42">
        <f>COUNTIFS($T1489:$AX1489,"HO")</f>
        <v>0</v>
      </c>
      <c r="BF1489" s="42">
        <f>COUNTIFS($T1489:$AX1489,"NA")</f>
        <v>0</v>
      </c>
      <c r="BG1489" s="42">
        <f>COUNTIFS($T1489:$AX1489,"PL")</f>
        <v>0</v>
      </c>
      <c r="BH1489" s="42">
        <f>COUNTIFS($T1489:$AX1489,"CL")</f>
        <v>0</v>
      </c>
      <c r="BI1489" s="42">
        <f>COUNTIFS($T1489:$AX1489,"BL")</f>
        <v>0</v>
      </c>
      <c r="BJ1489" s="42">
        <f>COUNTIFS($T1489:$AX1489,"CO")</f>
        <v>0</v>
      </c>
      <c r="BK1489" s="42">
        <f t="shared" si="142"/>
        <v>0</v>
      </c>
      <c r="BL1489" s="42">
        <f t="shared" si="143"/>
        <v>0</v>
      </c>
      <c r="BM1489" s="42">
        <f t="shared" si="144"/>
        <v>0</v>
      </c>
      <c r="BN1489" s="42">
        <f>SUM(AY1489:BJ1489)+SUM(COUNTIFS(Q1489:AX1489,{"TERM","RESIGNED"}))</f>
        <v>31</v>
      </c>
      <c r="BO1489" s="1" t="s">
        <v>45</v>
      </c>
      <c r="BP1489" s="42" t="s">
        <v>1020</v>
      </c>
      <c r="BQ1489" s="34"/>
    </row>
    <row r="1490" spans="1:69" x14ac:dyDescent="0.25">
      <c r="A1490" s="32">
        <f t="shared" si="145"/>
        <v>1488</v>
      </c>
      <c r="B1490" s="1" t="s">
        <v>36</v>
      </c>
      <c r="C1490" s="1">
        <v>19430</v>
      </c>
      <c r="D1490" s="1">
        <v>19430</v>
      </c>
      <c r="E1490" s="1" t="s">
        <v>946</v>
      </c>
      <c r="F1490" s="34" t="s">
        <v>1472</v>
      </c>
      <c r="G1490" s="34" t="s">
        <v>190</v>
      </c>
      <c r="H1490" s="30">
        <v>45238</v>
      </c>
      <c r="I1490" s="30" t="s">
        <v>39</v>
      </c>
      <c r="J1490" s="30">
        <v>45271</v>
      </c>
      <c r="K1490" s="42">
        <f t="shared" ca="1" si="146"/>
        <v>33</v>
      </c>
      <c r="L1490" s="44" t="str">
        <f t="shared" si="147"/>
        <v>Billable</v>
      </c>
      <c r="M1490" s="34" t="s">
        <v>187</v>
      </c>
      <c r="N1490" s="1" t="s">
        <v>41</v>
      </c>
      <c r="O1490" s="1" t="s">
        <v>971</v>
      </c>
      <c r="P1490" s="1" t="s">
        <v>998</v>
      </c>
      <c r="Q1490" s="1" t="s">
        <v>1213</v>
      </c>
      <c r="R1490" s="1" t="s">
        <v>43</v>
      </c>
      <c r="S1490" s="33" t="s">
        <v>252</v>
      </c>
      <c r="T1490" s="47" t="s">
        <v>21</v>
      </c>
      <c r="U1490" s="47" t="s">
        <v>20</v>
      </c>
      <c r="V1490" s="47" t="s">
        <v>20</v>
      </c>
      <c r="W1490" s="47" t="s">
        <v>21</v>
      </c>
      <c r="X1490" s="47" t="s">
        <v>22</v>
      </c>
      <c r="Y1490" s="47" t="s">
        <v>21</v>
      </c>
      <c r="Z1490" s="47" t="s">
        <v>21</v>
      </c>
      <c r="AA1490" s="47" t="s">
        <v>21</v>
      </c>
      <c r="AB1490" s="47" t="s">
        <v>20</v>
      </c>
      <c r="AC1490" s="47" t="s">
        <v>20</v>
      </c>
      <c r="AD1490" s="47" t="s">
        <v>971</v>
      </c>
      <c r="AE1490" s="47" t="s">
        <v>971</v>
      </c>
      <c r="AF1490" s="47" t="s">
        <v>971</v>
      </c>
      <c r="AG1490" s="47" t="s">
        <v>971</v>
      </c>
      <c r="AH1490" s="47" t="s">
        <v>971</v>
      </c>
      <c r="AI1490" s="47" t="s">
        <v>20</v>
      </c>
      <c r="AJ1490" s="47" t="s">
        <v>20</v>
      </c>
      <c r="AK1490" s="47" t="s">
        <v>971</v>
      </c>
      <c r="AL1490" s="47" t="s">
        <v>971</v>
      </c>
      <c r="AM1490" s="47" t="s">
        <v>971</v>
      </c>
      <c r="AN1490" s="47" t="s">
        <v>971</v>
      </c>
      <c r="AO1490" s="47" t="s">
        <v>971</v>
      </c>
      <c r="AP1490" s="47" t="s">
        <v>20</v>
      </c>
      <c r="AQ1490" s="47" t="s">
        <v>20</v>
      </c>
      <c r="AR1490" s="47" t="s">
        <v>20</v>
      </c>
      <c r="AS1490" s="47" t="s">
        <v>971</v>
      </c>
      <c r="AT1490" s="47" t="s">
        <v>971</v>
      </c>
      <c r="AU1490" s="47" t="s">
        <v>971</v>
      </c>
      <c r="AV1490" s="47" t="s">
        <v>971</v>
      </c>
      <c r="AW1490" s="47" t="s">
        <v>20</v>
      </c>
      <c r="AX1490" s="47" t="s">
        <v>20</v>
      </c>
      <c r="AY1490" s="42">
        <f>COUNTIFS($T1490:$AX1490,"P")</f>
        <v>0</v>
      </c>
      <c r="AZ1490" s="42">
        <f>COUNTIFS($T1490:$AX1490,"HD")/2</f>
        <v>0</v>
      </c>
      <c r="BA1490" s="42">
        <f>COUNTIFS($T1490:$AX1490,"DO")</f>
        <v>11</v>
      </c>
      <c r="BB1490" s="1">
        <f>COUNTIFS($T1490:$AX1490,"UPL")</f>
        <v>5</v>
      </c>
      <c r="BC1490" s="42">
        <f>COUNTIFS($T1490:$AX1490,"LWP")</f>
        <v>1</v>
      </c>
      <c r="BD1490" s="42">
        <f>SUM(COUNTIFS($T1490:$AX1490,{"PAT","MAT"}))</f>
        <v>0</v>
      </c>
      <c r="BE1490" s="42">
        <f>COUNTIFS($T1490:$AX1490,"HO")</f>
        <v>0</v>
      </c>
      <c r="BF1490" s="42">
        <f>COUNTIFS($T1490:$AX1490,"NA")</f>
        <v>0</v>
      </c>
      <c r="BG1490" s="42">
        <f>COUNTIFS($T1490:$AX1490,"PL")</f>
        <v>0</v>
      </c>
      <c r="BH1490" s="42">
        <f>COUNTIFS($T1490:$AX1490,"CL")</f>
        <v>0</v>
      </c>
      <c r="BI1490" s="42">
        <f>COUNTIFS($T1490:$AX1490,"BL")</f>
        <v>0</v>
      </c>
      <c r="BJ1490" s="42">
        <f>COUNTIFS($T1490:$AX1490,"CO")</f>
        <v>0</v>
      </c>
      <c r="BK1490" s="42">
        <f t="shared" si="142"/>
        <v>0</v>
      </c>
      <c r="BL1490" s="42">
        <f t="shared" si="143"/>
        <v>0</v>
      </c>
      <c r="BM1490" s="42">
        <f t="shared" si="144"/>
        <v>0</v>
      </c>
      <c r="BN1490" s="42">
        <f>SUM(AY1490:BJ1490)+SUM(COUNTIFS(Q1490:AX1490,{"TERM","RESIGNED"}))</f>
        <v>31</v>
      </c>
      <c r="BO1490" s="1" t="s">
        <v>45</v>
      </c>
      <c r="BP1490" s="42" t="s">
        <v>1018</v>
      </c>
      <c r="BQ1490" s="34"/>
    </row>
    <row r="1491" spans="1:69" x14ac:dyDescent="0.25">
      <c r="A1491" s="32">
        <f t="shared" si="145"/>
        <v>1489</v>
      </c>
      <c r="B1491" s="1" t="s">
        <v>172</v>
      </c>
      <c r="C1491" s="1">
        <v>105291</v>
      </c>
      <c r="D1491" s="27">
        <v>105291</v>
      </c>
      <c r="E1491" s="1" t="s">
        <v>946</v>
      </c>
      <c r="F1491" s="34" t="s">
        <v>1037</v>
      </c>
      <c r="G1491" s="34" t="s">
        <v>186</v>
      </c>
      <c r="H1491" s="30">
        <v>45100</v>
      </c>
      <c r="I1491" s="30" t="s">
        <v>39</v>
      </c>
      <c r="J1491" s="30">
        <v>45266</v>
      </c>
      <c r="K1491" s="42">
        <f t="shared" ca="1" si="146"/>
        <v>166</v>
      </c>
      <c r="L1491" s="44" t="str">
        <f t="shared" si="147"/>
        <v>Billable</v>
      </c>
      <c r="M1491" s="34" t="s">
        <v>187</v>
      </c>
      <c r="N1491" s="1" t="s">
        <v>41</v>
      </c>
      <c r="O1491" s="1" t="s">
        <v>971</v>
      </c>
      <c r="P1491" s="1" t="s">
        <v>998</v>
      </c>
      <c r="Q1491" s="1" t="s">
        <v>1213</v>
      </c>
      <c r="R1491" s="1" t="s">
        <v>43</v>
      </c>
      <c r="S1491" s="33" t="s">
        <v>302</v>
      </c>
      <c r="T1491" s="47" t="s">
        <v>21</v>
      </c>
      <c r="U1491" s="47" t="s">
        <v>20</v>
      </c>
      <c r="V1491" s="47" t="s">
        <v>20</v>
      </c>
      <c r="W1491" s="47" t="s">
        <v>21</v>
      </c>
      <c r="X1491" s="47" t="s">
        <v>21</v>
      </c>
      <c r="Y1491" s="47" t="s">
        <v>971</v>
      </c>
      <c r="Z1491" s="47" t="s">
        <v>971</v>
      </c>
      <c r="AA1491" s="47" t="s">
        <v>971</v>
      </c>
      <c r="AB1491" s="47" t="s">
        <v>20</v>
      </c>
      <c r="AC1491" s="47" t="s">
        <v>20</v>
      </c>
      <c r="AD1491" s="47" t="s">
        <v>971</v>
      </c>
      <c r="AE1491" s="47" t="s">
        <v>971</v>
      </c>
      <c r="AF1491" s="47" t="s">
        <v>971</v>
      </c>
      <c r="AG1491" s="47" t="s">
        <v>971</v>
      </c>
      <c r="AH1491" s="47" t="s">
        <v>971</v>
      </c>
      <c r="AI1491" s="47" t="s">
        <v>20</v>
      </c>
      <c r="AJ1491" s="47" t="s">
        <v>20</v>
      </c>
      <c r="AK1491" s="47" t="s">
        <v>971</v>
      </c>
      <c r="AL1491" s="47" t="s">
        <v>971</v>
      </c>
      <c r="AM1491" s="47" t="s">
        <v>971</v>
      </c>
      <c r="AN1491" s="47" t="s">
        <v>971</v>
      </c>
      <c r="AO1491" s="47" t="s">
        <v>971</v>
      </c>
      <c r="AP1491" s="47" t="s">
        <v>20</v>
      </c>
      <c r="AQ1491" s="47" t="s">
        <v>20</v>
      </c>
      <c r="AR1491" s="47" t="s">
        <v>20</v>
      </c>
      <c r="AS1491" s="47" t="s">
        <v>971</v>
      </c>
      <c r="AT1491" s="47" t="s">
        <v>971</v>
      </c>
      <c r="AU1491" s="47" t="s">
        <v>971</v>
      </c>
      <c r="AV1491" s="47" t="s">
        <v>971</v>
      </c>
      <c r="AW1491" s="47" t="s">
        <v>20</v>
      </c>
      <c r="AX1491" s="47" t="s">
        <v>20</v>
      </c>
      <c r="AY1491" s="42">
        <f>COUNTIFS($T1491:$AX1491,"P")</f>
        <v>0</v>
      </c>
      <c r="AZ1491" s="42">
        <f>COUNTIFS($T1491:$AX1491,"HD")/2</f>
        <v>0</v>
      </c>
      <c r="BA1491" s="42">
        <f>COUNTIFS($T1491:$AX1491,"DO")</f>
        <v>11</v>
      </c>
      <c r="BB1491" s="1">
        <f>COUNTIFS($T1491:$AX1491,"UPL")</f>
        <v>3</v>
      </c>
      <c r="BC1491" s="42">
        <f>COUNTIFS($T1491:$AX1491,"LWP")</f>
        <v>0</v>
      </c>
      <c r="BD1491" s="42">
        <f>SUM(COUNTIFS($T1491:$AX1491,{"PAT","MAT"}))</f>
        <v>0</v>
      </c>
      <c r="BE1491" s="42">
        <f>COUNTIFS($T1491:$AX1491,"HO")</f>
        <v>0</v>
      </c>
      <c r="BF1491" s="42">
        <f>COUNTIFS($T1491:$AX1491,"NA")</f>
        <v>0</v>
      </c>
      <c r="BG1491" s="42">
        <f>COUNTIFS($T1491:$AX1491,"PL")</f>
        <v>0</v>
      </c>
      <c r="BH1491" s="42">
        <f>COUNTIFS($T1491:$AX1491,"CL")</f>
        <v>0</v>
      </c>
      <c r="BI1491" s="42">
        <f>COUNTIFS($T1491:$AX1491,"BL")</f>
        <v>0</v>
      </c>
      <c r="BJ1491" s="42">
        <f>COUNTIFS($T1491:$AX1491,"CO")</f>
        <v>0</v>
      </c>
      <c r="BK1491" s="42">
        <f t="shared" si="142"/>
        <v>0</v>
      </c>
      <c r="BL1491" s="42">
        <f t="shared" si="143"/>
        <v>0</v>
      </c>
      <c r="BM1491" s="42">
        <f t="shared" si="144"/>
        <v>0</v>
      </c>
      <c r="BN1491" s="42">
        <f>SUM(AY1491:BJ1491)+SUM(COUNTIFS(Q1491:AX1491,{"TERM","RESIGNED"}))</f>
        <v>31</v>
      </c>
      <c r="BO1491" s="1" t="s">
        <v>45</v>
      </c>
      <c r="BP1491" s="42" t="s">
        <v>1019</v>
      </c>
      <c r="BQ1491" s="34"/>
    </row>
    <row r="1492" spans="1:69" x14ac:dyDescent="0.25">
      <c r="A1492" s="32">
        <f t="shared" si="145"/>
        <v>1490</v>
      </c>
      <c r="B1492" s="1" t="s">
        <v>36</v>
      </c>
      <c r="C1492" s="1">
        <v>19312</v>
      </c>
      <c r="D1492" s="1">
        <v>19312</v>
      </c>
      <c r="E1492" s="1" t="s">
        <v>946</v>
      </c>
      <c r="F1492" s="34" t="s">
        <v>1389</v>
      </c>
      <c r="G1492" s="34" t="s">
        <v>123</v>
      </c>
      <c r="H1492" s="30">
        <v>45219</v>
      </c>
      <c r="I1492" s="30" t="s">
        <v>39</v>
      </c>
      <c r="J1492" s="30">
        <v>45273</v>
      </c>
      <c r="K1492" s="42">
        <f t="shared" ca="1" si="146"/>
        <v>54</v>
      </c>
      <c r="L1492" s="44" t="str">
        <f t="shared" si="147"/>
        <v>Billable</v>
      </c>
      <c r="M1492" s="34" t="s">
        <v>124</v>
      </c>
      <c r="N1492" s="1" t="s">
        <v>41</v>
      </c>
      <c r="O1492" s="1" t="s">
        <v>971</v>
      </c>
      <c r="P1492" s="1" t="s">
        <v>998</v>
      </c>
      <c r="Q1492" s="1" t="s">
        <v>1213</v>
      </c>
      <c r="R1492" s="1" t="s">
        <v>43</v>
      </c>
      <c r="S1492" s="33" t="s">
        <v>429</v>
      </c>
      <c r="T1492" s="47" t="s">
        <v>965</v>
      </c>
      <c r="U1492" s="47" t="s">
        <v>20</v>
      </c>
      <c r="V1492" s="47" t="s">
        <v>20</v>
      </c>
      <c r="W1492" s="47" t="s">
        <v>965</v>
      </c>
      <c r="X1492" s="47" t="s">
        <v>965</v>
      </c>
      <c r="Y1492" s="47" t="s">
        <v>966</v>
      </c>
      <c r="Z1492" s="47" t="s">
        <v>966</v>
      </c>
      <c r="AA1492" s="47" t="s">
        <v>21</v>
      </c>
      <c r="AB1492" s="47" t="s">
        <v>20</v>
      </c>
      <c r="AC1492" s="47" t="s">
        <v>20</v>
      </c>
      <c r="AD1492" s="47" t="s">
        <v>21</v>
      </c>
      <c r="AE1492" s="47" t="s">
        <v>21</v>
      </c>
      <c r="AF1492" s="47" t="s">
        <v>971</v>
      </c>
      <c r="AG1492" s="47" t="s">
        <v>971</v>
      </c>
      <c r="AH1492" s="47" t="s">
        <v>971</v>
      </c>
      <c r="AI1492" s="47" t="s">
        <v>20</v>
      </c>
      <c r="AJ1492" s="47" t="s">
        <v>20</v>
      </c>
      <c r="AK1492" s="47" t="s">
        <v>971</v>
      </c>
      <c r="AL1492" s="47" t="s">
        <v>971</v>
      </c>
      <c r="AM1492" s="47" t="s">
        <v>971</v>
      </c>
      <c r="AN1492" s="47" t="s">
        <v>971</v>
      </c>
      <c r="AO1492" s="47" t="s">
        <v>971</v>
      </c>
      <c r="AP1492" s="47" t="s">
        <v>20</v>
      </c>
      <c r="AQ1492" s="47" t="s">
        <v>20</v>
      </c>
      <c r="AR1492" s="47" t="s">
        <v>20</v>
      </c>
      <c r="AS1492" s="47" t="s">
        <v>971</v>
      </c>
      <c r="AT1492" s="47" t="s">
        <v>971</v>
      </c>
      <c r="AU1492" s="47" t="s">
        <v>971</v>
      </c>
      <c r="AV1492" s="47" t="s">
        <v>971</v>
      </c>
      <c r="AW1492" s="47" t="s">
        <v>20</v>
      </c>
      <c r="AX1492" s="47" t="s">
        <v>20</v>
      </c>
      <c r="AY1492" s="42">
        <f>COUNTIFS($T1492:$AX1492,"P")</f>
        <v>3</v>
      </c>
      <c r="AZ1492" s="42">
        <f>COUNTIFS($T1492:$AX1492,"HD")/2</f>
        <v>1</v>
      </c>
      <c r="BA1492" s="42">
        <f>COUNTIFS($T1492:$AX1492,"DO")</f>
        <v>11</v>
      </c>
      <c r="BB1492" s="1">
        <f>COUNTIFS($T1492:$AX1492,"UPL")</f>
        <v>3</v>
      </c>
      <c r="BC1492" s="42">
        <f>COUNTIFS($T1492:$AX1492,"LWP")</f>
        <v>0</v>
      </c>
      <c r="BD1492" s="42">
        <f>SUM(COUNTIFS($T1492:$AX1492,{"PAT","MAT"}))</f>
        <v>0</v>
      </c>
      <c r="BE1492" s="42">
        <f>COUNTIFS($T1492:$AX1492,"HO")</f>
        <v>0</v>
      </c>
      <c r="BF1492" s="42">
        <f>COUNTIFS($T1492:$AX1492,"NA")</f>
        <v>0</v>
      </c>
      <c r="BG1492" s="42">
        <f>COUNTIFS($T1492:$AX1492,"PL")</f>
        <v>0</v>
      </c>
      <c r="BH1492" s="42">
        <f>COUNTIFS($T1492:$AX1492,"CL")</f>
        <v>0</v>
      </c>
      <c r="BI1492" s="42">
        <f>COUNTIFS($T1492:$AX1492,"BL")</f>
        <v>0</v>
      </c>
      <c r="BJ1492" s="42">
        <f>COUNTIFS($T1492:$AX1492,"CO")</f>
        <v>0</v>
      </c>
      <c r="BK1492" s="42">
        <f t="shared" si="142"/>
        <v>0</v>
      </c>
      <c r="BL1492" s="42">
        <f t="shared" si="143"/>
        <v>0</v>
      </c>
      <c r="BM1492" s="42">
        <f t="shared" si="144"/>
        <v>0</v>
      </c>
      <c r="BN1492" s="42">
        <f>SUM(AY1492:BJ1492)+SUM(COUNTIFS(Q1492:AX1492,{"TERM","RESIGNED"}))</f>
        <v>30</v>
      </c>
      <c r="BO1492" s="1" t="s">
        <v>45</v>
      </c>
      <c r="BP1492" s="42" t="s">
        <v>1020</v>
      </c>
      <c r="BQ1492" s="34" t="s">
        <v>1661</v>
      </c>
    </row>
    <row r="1493" spans="1:69" x14ac:dyDescent="0.25">
      <c r="A1493" s="32">
        <f t="shared" si="145"/>
        <v>1491</v>
      </c>
      <c r="B1493" s="1" t="s">
        <v>36</v>
      </c>
      <c r="C1493" s="1">
        <v>19317</v>
      </c>
      <c r="D1493" s="1">
        <v>19317</v>
      </c>
      <c r="E1493" s="1" t="s">
        <v>946</v>
      </c>
      <c r="F1493" s="34" t="s">
        <v>1391</v>
      </c>
      <c r="G1493" s="34" t="s">
        <v>123</v>
      </c>
      <c r="H1493" s="30">
        <v>45219</v>
      </c>
      <c r="I1493" s="30" t="s">
        <v>39</v>
      </c>
      <c r="J1493" s="30">
        <v>45273</v>
      </c>
      <c r="K1493" s="42">
        <f t="shared" ca="1" si="146"/>
        <v>54</v>
      </c>
      <c r="L1493" s="44" t="str">
        <f t="shared" si="147"/>
        <v>Billable</v>
      </c>
      <c r="M1493" s="34" t="s">
        <v>124</v>
      </c>
      <c r="N1493" s="1" t="s">
        <v>41</v>
      </c>
      <c r="O1493" s="1" t="s">
        <v>971</v>
      </c>
      <c r="P1493" s="1" t="s">
        <v>998</v>
      </c>
      <c r="Q1493" s="1" t="s">
        <v>1213</v>
      </c>
      <c r="R1493" s="1" t="s">
        <v>43</v>
      </c>
      <c r="S1493" s="33" t="s">
        <v>429</v>
      </c>
      <c r="T1493" s="47" t="s">
        <v>965</v>
      </c>
      <c r="U1493" s="47" t="s">
        <v>20</v>
      </c>
      <c r="V1493" s="47" t="s">
        <v>20</v>
      </c>
      <c r="W1493" s="47" t="s">
        <v>965</v>
      </c>
      <c r="X1493" s="47" t="s">
        <v>965</v>
      </c>
      <c r="Y1493" s="47" t="s">
        <v>966</v>
      </c>
      <c r="Z1493" s="47" t="s">
        <v>966</v>
      </c>
      <c r="AA1493" s="47" t="s">
        <v>21</v>
      </c>
      <c r="AB1493" s="47" t="s">
        <v>20</v>
      </c>
      <c r="AC1493" s="47" t="s">
        <v>20</v>
      </c>
      <c r="AD1493" s="47" t="s">
        <v>21</v>
      </c>
      <c r="AE1493" s="47" t="s">
        <v>21</v>
      </c>
      <c r="AF1493" s="47" t="s">
        <v>971</v>
      </c>
      <c r="AG1493" s="47" t="s">
        <v>971</v>
      </c>
      <c r="AH1493" s="47" t="s">
        <v>971</v>
      </c>
      <c r="AI1493" s="47" t="s">
        <v>20</v>
      </c>
      <c r="AJ1493" s="47" t="s">
        <v>20</v>
      </c>
      <c r="AK1493" s="47" t="s">
        <v>971</v>
      </c>
      <c r="AL1493" s="47" t="s">
        <v>971</v>
      </c>
      <c r="AM1493" s="47" t="s">
        <v>971</v>
      </c>
      <c r="AN1493" s="47" t="s">
        <v>971</v>
      </c>
      <c r="AO1493" s="47" t="s">
        <v>971</v>
      </c>
      <c r="AP1493" s="47" t="s">
        <v>20</v>
      </c>
      <c r="AQ1493" s="47" t="s">
        <v>20</v>
      </c>
      <c r="AR1493" s="47" t="s">
        <v>20</v>
      </c>
      <c r="AS1493" s="47" t="s">
        <v>971</v>
      </c>
      <c r="AT1493" s="47" t="s">
        <v>971</v>
      </c>
      <c r="AU1493" s="47" t="s">
        <v>971</v>
      </c>
      <c r="AV1493" s="47" t="s">
        <v>971</v>
      </c>
      <c r="AW1493" s="47" t="s">
        <v>20</v>
      </c>
      <c r="AX1493" s="47" t="s">
        <v>20</v>
      </c>
      <c r="AY1493" s="42">
        <f>COUNTIFS($T1493:$AX1493,"P")</f>
        <v>3</v>
      </c>
      <c r="AZ1493" s="42">
        <f>COUNTIFS($T1493:$AX1493,"HD")/2</f>
        <v>1</v>
      </c>
      <c r="BA1493" s="42">
        <f>COUNTIFS($T1493:$AX1493,"DO")</f>
        <v>11</v>
      </c>
      <c r="BB1493" s="1">
        <f>COUNTIFS($T1493:$AX1493,"UPL")</f>
        <v>3</v>
      </c>
      <c r="BC1493" s="42">
        <f>COUNTIFS($T1493:$AX1493,"LWP")</f>
        <v>0</v>
      </c>
      <c r="BD1493" s="42">
        <f>SUM(COUNTIFS($T1493:$AX1493,{"PAT","MAT"}))</f>
        <v>0</v>
      </c>
      <c r="BE1493" s="42">
        <f>COUNTIFS($T1493:$AX1493,"HO")</f>
        <v>0</v>
      </c>
      <c r="BF1493" s="42">
        <f>COUNTIFS($T1493:$AX1493,"NA")</f>
        <v>0</v>
      </c>
      <c r="BG1493" s="42">
        <f>COUNTIFS($T1493:$AX1493,"PL")</f>
        <v>0</v>
      </c>
      <c r="BH1493" s="42">
        <f>COUNTIFS($T1493:$AX1493,"CL")</f>
        <v>0</v>
      </c>
      <c r="BI1493" s="42">
        <f>COUNTIFS($T1493:$AX1493,"BL")</f>
        <v>0</v>
      </c>
      <c r="BJ1493" s="42">
        <f>COUNTIFS($T1493:$AX1493,"CO")</f>
        <v>0</v>
      </c>
      <c r="BK1493" s="42">
        <f t="shared" si="142"/>
        <v>0</v>
      </c>
      <c r="BL1493" s="42">
        <f t="shared" si="143"/>
        <v>0</v>
      </c>
      <c r="BM1493" s="42">
        <f t="shared" si="144"/>
        <v>0</v>
      </c>
      <c r="BN1493" s="42">
        <f>SUM(AY1493:BJ1493)+SUM(COUNTIFS(Q1493:AX1493,{"TERM","RESIGNED"}))</f>
        <v>30</v>
      </c>
      <c r="BO1493" s="1" t="s">
        <v>45</v>
      </c>
      <c r="BP1493" s="42" t="s">
        <v>1020</v>
      </c>
      <c r="BQ1493" s="34" t="s">
        <v>1661</v>
      </c>
    </row>
    <row r="1494" spans="1:69" x14ac:dyDescent="0.25">
      <c r="A1494" s="32">
        <f t="shared" si="145"/>
        <v>1492</v>
      </c>
      <c r="B1494" s="1" t="s">
        <v>172</v>
      </c>
      <c r="C1494" s="1">
        <v>106090</v>
      </c>
      <c r="D1494" s="1">
        <v>106090</v>
      </c>
      <c r="E1494" s="1" t="s">
        <v>946</v>
      </c>
      <c r="F1494" s="34" t="s">
        <v>1569</v>
      </c>
      <c r="G1494" s="34" t="s">
        <v>162</v>
      </c>
      <c r="H1494" s="30">
        <v>45258</v>
      </c>
      <c r="I1494" s="30" t="s">
        <v>39</v>
      </c>
      <c r="J1494" s="30">
        <v>45266</v>
      </c>
      <c r="K1494" s="42">
        <f t="shared" ca="1" si="146"/>
        <v>8</v>
      </c>
      <c r="L1494" s="44" t="str">
        <f t="shared" si="147"/>
        <v>Billable</v>
      </c>
      <c r="M1494" s="34" t="s">
        <v>124</v>
      </c>
      <c r="N1494" s="1" t="s">
        <v>41</v>
      </c>
      <c r="O1494" s="1" t="s">
        <v>971</v>
      </c>
      <c r="P1494" s="1" t="s">
        <v>998</v>
      </c>
      <c r="Q1494" s="1" t="s">
        <v>1213</v>
      </c>
      <c r="R1494" s="1" t="s">
        <v>43</v>
      </c>
      <c r="S1494" s="33" t="s">
        <v>144</v>
      </c>
      <c r="T1494" s="47" t="s">
        <v>21</v>
      </c>
      <c r="U1494" s="47" t="s">
        <v>20</v>
      </c>
      <c r="V1494" s="47" t="s">
        <v>20</v>
      </c>
      <c r="W1494" s="47" t="s">
        <v>21</v>
      </c>
      <c r="X1494" s="47" t="s">
        <v>21</v>
      </c>
      <c r="Y1494" s="47" t="s">
        <v>971</v>
      </c>
      <c r="Z1494" s="47" t="s">
        <v>971</v>
      </c>
      <c r="AA1494" s="47" t="s">
        <v>971</v>
      </c>
      <c r="AB1494" s="47" t="s">
        <v>20</v>
      </c>
      <c r="AC1494" s="47" t="s">
        <v>20</v>
      </c>
      <c r="AD1494" s="47" t="s">
        <v>971</v>
      </c>
      <c r="AE1494" s="47" t="s">
        <v>971</v>
      </c>
      <c r="AF1494" s="47" t="s">
        <v>971</v>
      </c>
      <c r="AG1494" s="47" t="s">
        <v>971</v>
      </c>
      <c r="AH1494" s="47" t="s">
        <v>971</v>
      </c>
      <c r="AI1494" s="47" t="s">
        <v>20</v>
      </c>
      <c r="AJ1494" s="47" t="s">
        <v>20</v>
      </c>
      <c r="AK1494" s="47" t="s">
        <v>971</v>
      </c>
      <c r="AL1494" s="47" t="s">
        <v>971</v>
      </c>
      <c r="AM1494" s="47" t="s">
        <v>971</v>
      </c>
      <c r="AN1494" s="47" t="s">
        <v>971</v>
      </c>
      <c r="AO1494" s="47" t="s">
        <v>971</v>
      </c>
      <c r="AP1494" s="47" t="s">
        <v>20</v>
      </c>
      <c r="AQ1494" s="47" t="s">
        <v>20</v>
      </c>
      <c r="AR1494" s="47" t="s">
        <v>20</v>
      </c>
      <c r="AS1494" s="47" t="s">
        <v>971</v>
      </c>
      <c r="AT1494" s="47" t="s">
        <v>971</v>
      </c>
      <c r="AU1494" s="47" t="s">
        <v>971</v>
      </c>
      <c r="AV1494" s="47" t="s">
        <v>971</v>
      </c>
      <c r="AW1494" s="47" t="s">
        <v>20</v>
      </c>
      <c r="AX1494" s="47" t="s">
        <v>20</v>
      </c>
      <c r="AY1494" s="42">
        <f>COUNTIFS($T1494:$AX1494,"P")</f>
        <v>0</v>
      </c>
      <c r="AZ1494" s="42">
        <f>COUNTIFS($T1494:$AX1494,"HD")/2</f>
        <v>0</v>
      </c>
      <c r="BA1494" s="42">
        <f>COUNTIFS($T1494:$AX1494,"DO")</f>
        <v>11</v>
      </c>
      <c r="BB1494" s="1">
        <f>COUNTIFS($T1494:$AX1494,"UPL")</f>
        <v>3</v>
      </c>
      <c r="BC1494" s="42">
        <f>COUNTIFS($T1494:$AX1494,"LWP")</f>
        <v>0</v>
      </c>
      <c r="BD1494" s="42">
        <f>SUM(COUNTIFS($T1494:$AX1494,{"PAT","MAT"}))</f>
        <v>0</v>
      </c>
      <c r="BE1494" s="42">
        <f>COUNTIFS($T1494:$AX1494,"HO")</f>
        <v>0</v>
      </c>
      <c r="BF1494" s="42">
        <f>COUNTIFS($T1494:$AX1494,"NA")</f>
        <v>0</v>
      </c>
      <c r="BG1494" s="42">
        <f>COUNTIFS($T1494:$AX1494,"PL")</f>
        <v>0</v>
      </c>
      <c r="BH1494" s="42">
        <f>COUNTIFS($T1494:$AX1494,"CL")</f>
        <v>0</v>
      </c>
      <c r="BI1494" s="42">
        <f>COUNTIFS($T1494:$AX1494,"BL")</f>
        <v>0</v>
      </c>
      <c r="BJ1494" s="42">
        <f>COUNTIFS($T1494:$AX1494,"CO")</f>
        <v>0</v>
      </c>
      <c r="BK1494" s="42">
        <f t="shared" si="142"/>
        <v>0</v>
      </c>
      <c r="BL1494" s="42">
        <f t="shared" si="143"/>
        <v>0</v>
      </c>
      <c r="BM1494" s="42">
        <f t="shared" si="144"/>
        <v>0</v>
      </c>
      <c r="BN1494" s="42">
        <f>SUM(AY1494:BJ1494)+SUM(COUNTIFS(Q1494:AX1494,{"TERM","RESIGNED"}))</f>
        <v>31</v>
      </c>
      <c r="BO1494" s="1" t="s">
        <v>45</v>
      </c>
      <c r="BP1494" s="42"/>
      <c r="BQ1494" s="34"/>
    </row>
    <row r="1495" spans="1:69" x14ac:dyDescent="0.25">
      <c r="A1495" s="32">
        <f t="shared" si="145"/>
        <v>1493</v>
      </c>
      <c r="B1495" s="1" t="s">
        <v>172</v>
      </c>
      <c r="C1495" s="1">
        <v>106091</v>
      </c>
      <c r="D1495" s="1">
        <v>106091</v>
      </c>
      <c r="E1495" s="1" t="s">
        <v>946</v>
      </c>
      <c r="F1495" s="34" t="s">
        <v>1570</v>
      </c>
      <c r="G1495" s="34" t="s">
        <v>162</v>
      </c>
      <c r="H1495" s="30">
        <v>45258</v>
      </c>
      <c r="I1495" s="30" t="s">
        <v>39</v>
      </c>
      <c r="J1495" s="30">
        <v>45264</v>
      </c>
      <c r="K1495" s="42">
        <f t="shared" ca="1" si="146"/>
        <v>6</v>
      </c>
      <c r="L1495" s="44" t="str">
        <f t="shared" si="147"/>
        <v>Billable</v>
      </c>
      <c r="M1495" s="34" t="s">
        <v>124</v>
      </c>
      <c r="N1495" s="1" t="s">
        <v>41</v>
      </c>
      <c r="O1495" s="1" t="s">
        <v>971</v>
      </c>
      <c r="P1495" s="1" t="s">
        <v>998</v>
      </c>
      <c r="Q1495" s="1" t="s">
        <v>1213</v>
      </c>
      <c r="R1495" s="1" t="s">
        <v>43</v>
      </c>
      <c r="S1495" s="33" t="s">
        <v>144</v>
      </c>
      <c r="T1495" s="47" t="s">
        <v>21</v>
      </c>
      <c r="U1495" s="47" t="s">
        <v>20</v>
      </c>
      <c r="V1495" s="47" t="s">
        <v>20</v>
      </c>
      <c r="W1495" s="47" t="s">
        <v>971</v>
      </c>
      <c r="X1495" s="47" t="s">
        <v>971</v>
      </c>
      <c r="Y1495" s="47" t="s">
        <v>971</v>
      </c>
      <c r="Z1495" s="47" t="s">
        <v>971</v>
      </c>
      <c r="AA1495" s="47" t="s">
        <v>971</v>
      </c>
      <c r="AB1495" s="47" t="s">
        <v>20</v>
      </c>
      <c r="AC1495" s="47" t="s">
        <v>20</v>
      </c>
      <c r="AD1495" s="47" t="s">
        <v>971</v>
      </c>
      <c r="AE1495" s="47" t="s">
        <v>971</v>
      </c>
      <c r="AF1495" s="47" t="s">
        <v>971</v>
      </c>
      <c r="AG1495" s="47" t="s">
        <v>971</v>
      </c>
      <c r="AH1495" s="47" t="s">
        <v>971</v>
      </c>
      <c r="AI1495" s="47" t="s">
        <v>20</v>
      </c>
      <c r="AJ1495" s="47" t="s">
        <v>20</v>
      </c>
      <c r="AK1495" s="47" t="s">
        <v>971</v>
      </c>
      <c r="AL1495" s="47" t="s">
        <v>971</v>
      </c>
      <c r="AM1495" s="47" t="s">
        <v>971</v>
      </c>
      <c r="AN1495" s="47" t="s">
        <v>971</v>
      </c>
      <c r="AO1495" s="47" t="s">
        <v>971</v>
      </c>
      <c r="AP1495" s="47" t="s">
        <v>20</v>
      </c>
      <c r="AQ1495" s="47" t="s">
        <v>20</v>
      </c>
      <c r="AR1495" s="47" t="s">
        <v>20</v>
      </c>
      <c r="AS1495" s="47" t="s">
        <v>971</v>
      </c>
      <c r="AT1495" s="47" t="s">
        <v>971</v>
      </c>
      <c r="AU1495" s="47" t="s">
        <v>971</v>
      </c>
      <c r="AV1495" s="47" t="s">
        <v>971</v>
      </c>
      <c r="AW1495" s="47" t="s">
        <v>20</v>
      </c>
      <c r="AX1495" s="47" t="s">
        <v>20</v>
      </c>
      <c r="AY1495" s="42">
        <f>COUNTIFS($T1495:$AX1495,"P")</f>
        <v>0</v>
      </c>
      <c r="AZ1495" s="42">
        <f>COUNTIFS($T1495:$AX1495,"HD")/2</f>
        <v>0</v>
      </c>
      <c r="BA1495" s="42">
        <f>COUNTIFS($T1495:$AX1495,"DO")</f>
        <v>11</v>
      </c>
      <c r="BB1495" s="1">
        <f>COUNTIFS($T1495:$AX1495,"UPL")</f>
        <v>1</v>
      </c>
      <c r="BC1495" s="42">
        <f>COUNTIFS($T1495:$AX1495,"LWP")</f>
        <v>0</v>
      </c>
      <c r="BD1495" s="42">
        <f>SUM(COUNTIFS($T1495:$AX1495,{"PAT","MAT"}))</f>
        <v>0</v>
      </c>
      <c r="BE1495" s="42">
        <f>COUNTIFS($T1495:$AX1495,"HO")</f>
        <v>0</v>
      </c>
      <c r="BF1495" s="42">
        <f>COUNTIFS($T1495:$AX1495,"NA")</f>
        <v>0</v>
      </c>
      <c r="BG1495" s="42">
        <f>COUNTIFS($T1495:$AX1495,"PL")</f>
        <v>0</v>
      </c>
      <c r="BH1495" s="42">
        <f>COUNTIFS($T1495:$AX1495,"CL")</f>
        <v>0</v>
      </c>
      <c r="BI1495" s="42">
        <f>COUNTIFS($T1495:$AX1495,"BL")</f>
        <v>0</v>
      </c>
      <c r="BJ1495" s="42">
        <f>COUNTIFS($T1495:$AX1495,"CO")</f>
        <v>0</v>
      </c>
      <c r="BK1495" s="42">
        <f t="shared" si="142"/>
        <v>0</v>
      </c>
      <c r="BL1495" s="42">
        <f t="shared" si="143"/>
        <v>0</v>
      </c>
      <c r="BM1495" s="42">
        <f t="shared" si="144"/>
        <v>0</v>
      </c>
      <c r="BN1495" s="42">
        <f>SUM(AY1495:BJ1495)+SUM(COUNTIFS(Q1495:AX1495,{"TERM","RESIGNED"}))</f>
        <v>31</v>
      </c>
      <c r="BO1495" s="1" t="s">
        <v>45</v>
      </c>
      <c r="BP1495" s="42"/>
      <c r="BQ1495" s="34"/>
    </row>
    <row r="1496" spans="1:69" x14ac:dyDescent="0.25">
      <c r="A1496" s="32">
        <f t="shared" si="145"/>
        <v>1494</v>
      </c>
      <c r="B1496" s="1" t="s">
        <v>172</v>
      </c>
      <c r="C1496" s="1">
        <v>106106</v>
      </c>
      <c r="D1496" s="1">
        <v>106106</v>
      </c>
      <c r="E1496" s="1" t="s">
        <v>945</v>
      </c>
      <c r="F1496" s="34" t="s">
        <v>1583</v>
      </c>
      <c r="G1496" s="34" t="s">
        <v>123</v>
      </c>
      <c r="H1496" s="30">
        <v>45261</v>
      </c>
      <c r="I1496" s="30" t="s">
        <v>39</v>
      </c>
      <c r="J1496" s="30">
        <v>45274</v>
      </c>
      <c r="K1496" s="42">
        <f t="shared" ca="1" si="146"/>
        <v>13</v>
      </c>
      <c r="L1496" s="44" t="str">
        <f t="shared" si="147"/>
        <v>Billable</v>
      </c>
      <c r="M1496" s="34" t="s">
        <v>1007</v>
      </c>
      <c r="N1496" s="1" t="s">
        <v>41</v>
      </c>
      <c r="O1496" s="1" t="s">
        <v>971</v>
      </c>
      <c r="P1496" s="1" t="s">
        <v>1594</v>
      </c>
      <c r="Q1496" s="1" t="s">
        <v>1595</v>
      </c>
      <c r="R1496" s="1" t="s">
        <v>43</v>
      </c>
      <c r="S1496" s="33" t="s">
        <v>228</v>
      </c>
      <c r="T1496" s="47" t="s">
        <v>965</v>
      </c>
      <c r="U1496" s="47" t="s">
        <v>20</v>
      </c>
      <c r="V1496" s="47" t="s">
        <v>20</v>
      </c>
      <c r="W1496" s="47" t="s">
        <v>965</v>
      </c>
      <c r="X1496" s="47" t="s">
        <v>965</v>
      </c>
      <c r="Y1496" s="47" t="s">
        <v>965</v>
      </c>
      <c r="Z1496" s="47" t="s">
        <v>965</v>
      </c>
      <c r="AA1496" s="47" t="s">
        <v>965</v>
      </c>
      <c r="AB1496" s="47" t="s">
        <v>20</v>
      </c>
      <c r="AC1496" s="47" t="s">
        <v>20</v>
      </c>
      <c r="AD1496" s="47" t="s">
        <v>965</v>
      </c>
      <c r="AE1496" s="47" t="s">
        <v>965</v>
      </c>
      <c r="AF1496" s="47" t="s">
        <v>966</v>
      </c>
      <c r="AG1496" s="14" t="s">
        <v>971</v>
      </c>
      <c r="AH1496" s="14" t="s">
        <v>971</v>
      </c>
      <c r="AI1496" s="47" t="s">
        <v>20</v>
      </c>
      <c r="AJ1496" s="47" t="s">
        <v>20</v>
      </c>
      <c r="AK1496" s="14" t="s">
        <v>971</v>
      </c>
      <c r="AL1496" s="14" t="s">
        <v>971</v>
      </c>
      <c r="AM1496" s="14" t="s">
        <v>971</v>
      </c>
      <c r="AN1496" s="14" t="s">
        <v>971</v>
      </c>
      <c r="AO1496" s="14" t="s">
        <v>971</v>
      </c>
      <c r="AP1496" s="47" t="s">
        <v>20</v>
      </c>
      <c r="AQ1496" s="47" t="s">
        <v>20</v>
      </c>
      <c r="AR1496" s="47" t="s">
        <v>20</v>
      </c>
      <c r="AS1496" s="14" t="s">
        <v>971</v>
      </c>
      <c r="AT1496" s="14" t="s">
        <v>971</v>
      </c>
      <c r="AU1496" s="14" t="s">
        <v>971</v>
      </c>
      <c r="AV1496" s="14" t="s">
        <v>971</v>
      </c>
      <c r="AW1496" s="47" t="s">
        <v>20</v>
      </c>
      <c r="AX1496" s="47" t="s">
        <v>20</v>
      </c>
      <c r="AY1496" s="42">
        <f>COUNTIFS($T1496:$AX1496,"P")</f>
        <v>8</v>
      </c>
      <c r="AZ1496" s="42">
        <f>COUNTIFS($T1496:$AX1496,"HD")/2</f>
        <v>0.5</v>
      </c>
      <c r="BA1496" s="42">
        <f>COUNTIFS($T1496:$AX1496,"DO")</f>
        <v>11</v>
      </c>
      <c r="BB1496" s="1">
        <f>COUNTIFS($T1496:$AX1496,"UPL")</f>
        <v>0</v>
      </c>
      <c r="BC1496" s="42">
        <f>COUNTIFS($T1496:$AX1496,"LWP")</f>
        <v>0</v>
      </c>
      <c r="BD1496" s="42">
        <f>SUM(COUNTIFS($T1496:$AX1496,{"PAT","MAT"}))</f>
        <v>0</v>
      </c>
      <c r="BE1496" s="42">
        <f>COUNTIFS($T1496:$AX1496,"HO")</f>
        <v>0</v>
      </c>
      <c r="BF1496" s="42">
        <f>COUNTIFS($T1496:$AX1496,"NA")</f>
        <v>0</v>
      </c>
      <c r="BG1496" s="42">
        <f>COUNTIFS($T1496:$AX1496,"PL")</f>
        <v>0</v>
      </c>
      <c r="BH1496" s="42">
        <f>COUNTIFS($T1496:$AX1496,"CL")</f>
        <v>0</v>
      </c>
      <c r="BI1496" s="42">
        <f>COUNTIFS($T1496:$AX1496,"BL")</f>
        <v>0</v>
      </c>
      <c r="BJ1496" s="42">
        <f>COUNTIFS($T1496:$AX1496,"CO")</f>
        <v>0</v>
      </c>
      <c r="BK1496" s="42">
        <f t="shared" si="142"/>
        <v>0</v>
      </c>
      <c r="BL1496" s="42">
        <f t="shared" si="143"/>
        <v>0</v>
      </c>
      <c r="BM1496" s="42">
        <f t="shared" si="144"/>
        <v>0</v>
      </c>
      <c r="BN1496" s="42">
        <f>SUM(AY1496:BJ1496)+SUM(COUNTIFS(Q1496:AX1496,{"TERM","RESIGNED"}))</f>
        <v>30.5</v>
      </c>
      <c r="BO1496" s="1" t="s">
        <v>45</v>
      </c>
      <c r="BP1496" s="42"/>
      <c r="BQ1496" s="34"/>
    </row>
    <row r="1497" spans="1:69" x14ac:dyDescent="0.25">
      <c r="A1497" s="32">
        <f t="shared" si="145"/>
        <v>1495</v>
      </c>
      <c r="B1497" s="1" t="s">
        <v>172</v>
      </c>
      <c r="C1497" s="1">
        <v>106110</v>
      </c>
      <c r="D1497" s="1">
        <v>106110</v>
      </c>
      <c r="E1497" s="1" t="s">
        <v>945</v>
      </c>
      <c r="F1497" s="34" t="s">
        <v>1586</v>
      </c>
      <c r="G1497" s="34" t="s">
        <v>123</v>
      </c>
      <c r="H1497" s="30">
        <v>45261</v>
      </c>
      <c r="I1497" s="30" t="s">
        <v>39</v>
      </c>
      <c r="J1497" s="30">
        <v>45278</v>
      </c>
      <c r="K1497" s="42">
        <f t="shared" ca="1" si="146"/>
        <v>17</v>
      </c>
      <c r="L1497" s="44" t="str">
        <f t="shared" si="147"/>
        <v>Billable</v>
      </c>
      <c r="M1497" s="34" t="s">
        <v>1007</v>
      </c>
      <c r="N1497" s="1" t="s">
        <v>41</v>
      </c>
      <c r="O1497" s="1" t="s">
        <v>971</v>
      </c>
      <c r="P1497" s="1" t="s">
        <v>998</v>
      </c>
      <c r="Q1497" s="1" t="s">
        <v>1213</v>
      </c>
      <c r="R1497" s="1" t="s">
        <v>43</v>
      </c>
      <c r="S1497" s="33" t="s">
        <v>228</v>
      </c>
      <c r="T1497" s="47" t="s">
        <v>965</v>
      </c>
      <c r="U1497" s="47" t="s">
        <v>20</v>
      </c>
      <c r="V1497" s="47" t="s">
        <v>20</v>
      </c>
      <c r="W1497" s="47" t="s">
        <v>965</v>
      </c>
      <c r="X1497" s="47" t="s">
        <v>965</v>
      </c>
      <c r="Y1497" s="47" t="s">
        <v>965</v>
      </c>
      <c r="Z1497" s="47" t="s">
        <v>965</v>
      </c>
      <c r="AA1497" s="47" t="s">
        <v>965</v>
      </c>
      <c r="AB1497" s="47" t="s">
        <v>20</v>
      </c>
      <c r="AC1497" s="47" t="s">
        <v>20</v>
      </c>
      <c r="AD1497" s="47" t="s">
        <v>965</v>
      </c>
      <c r="AE1497" s="47" t="s">
        <v>965</v>
      </c>
      <c r="AF1497" s="47" t="s">
        <v>21</v>
      </c>
      <c r="AG1497" s="47" t="s">
        <v>21</v>
      </c>
      <c r="AH1497" s="47" t="s">
        <v>21</v>
      </c>
      <c r="AI1497" s="47" t="s">
        <v>20</v>
      </c>
      <c r="AJ1497" s="47" t="s">
        <v>20</v>
      </c>
      <c r="AK1497" s="14" t="s">
        <v>971</v>
      </c>
      <c r="AL1497" s="14" t="s">
        <v>971</v>
      </c>
      <c r="AM1497" s="14" t="s">
        <v>971</v>
      </c>
      <c r="AN1497" s="14" t="s">
        <v>971</v>
      </c>
      <c r="AO1497" s="14" t="s">
        <v>971</v>
      </c>
      <c r="AP1497" s="47" t="s">
        <v>20</v>
      </c>
      <c r="AQ1497" s="47" t="s">
        <v>20</v>
      </c>
      <c r="AR1497" s="47" t="s">
        <v>20</v>
      </c>
      <c r="AS1497" s="14" t="s">
        <v>971</v>
      </c>
      <c r="AT1497" s="14" t="s">
        <v>971</v>
      </c>
      <c r="AU1497" s="14" t="s">
        <v>971</v>
      </c>
      <c r="AV1497" s="14" t="s">
        <v>971</v>
      </c>
      <c r="AW1497" s="47" t="s">
        <v>20</v>
      </c>
      <c r="AX1497" s="47" t="s">
        <v>20</v>
      </c>
      <c r="AY1497" s="42">
        <f>COUNTIFS($T1497:$AX1497,"P")</f>
        <v>8</v>
      </c>
      <c r="AZ1497" s="42">
        <f>COUNTIFS($T1497:$AX1497,"HD")/2</f>
        <v>0</v>
      </c>
      <c r="BA1497" s="42">
        <f>COUNTIFS($T1497:$AX1497,"DO")</f>
        <v>11</v>
      </c>
      <c r="BB1497" s="1">
        <f>COUNTIFS($T1497:$AX1497,"UPL")</f>
        <v>3</v>
      </c>
      <c r="BC1497" s="42">
        <f>COUNTIFS($T1497:$AX1497,"LWP")</f>
        <v>0</v>
      </c>
      <c r="BD1497" s="42">
        <f>SUM(COUNTIFS($T1497:$AX1497,{"PAT","MAT"}))</f>
        <v>0</v>
      </c>
      <c r="BE1497" s="42">
        <f>COUNTIFS($T1497:$AX1497,"HO")</f>
        <v>0</v>
      </c>
      <c r="BF1497" s="42">
        <f>COUNTIFS($T1497:$AX1497,"NA")</f>
        <v>0</v>
      </c>
      <c r="BG1497" s="42">
        <f>COUNTIFS($T1497:$AX1497,"PL")</f>
        <v>0</v>
      </c>
      <c r="BH1497" s="42">
        <f>COUNTIFS($T1497:$AX1497,"CL")</f>
        <v>0</v>
      </c>
      <c r="BI1497" s="42">
        <f>COUNTIFS($T1497:$AX1497,"BL")</f>
        <v>0</v>
      </c>
      <c r="BJ1497" s="42">
        <f>COUNTIFS($T1497:$AX1497,"CO")</f>
        <v>0</v>
      </c>
      <c r="BK1497" s="42">
        <f t="shared" si="142"/>
        <v>0</v>
      </c>
      <c r="BL1497" s="42">
        <f t="shared" si="143"/>
        <v>0</v>
      </c>
      <c r="BM1497" s="42">
        <f t="shared" si="144"/>
        <v>0</v>
      </c>
      <c r="BN1497" s="42">
        <f>SUM(AY1497:BJ1497)+SUM(COUNTIFS(Q1497:AX1497,{"TERM","RESIGNED"}))</f>
        <v>31</v>
      </c>
      <c r="BO1497" s="1" t="s">
        <v>45</v>
      </c>
      <c r="BP1497" s="42"/>
      <c r="BQ1497" s="34"/>
    </row>
    <row r="1498" spans="1:69" x14ac:dyDescent="0.25">
      <c r="A1498" s="32">
        <f t="shared" si="145"/>
        <v>1496</v>
      </c>
      <c r="B1498" s="1" t="s">
        <v>172</v>
      </c>
      <c r="C1498" s="1">
        <v>106120</v>
      </c>
      <c r="D1498" s="1">
        <v>106120</v>
      </c>
      <c r="E1498" s="1" t="s">
        <v>946</v>
      </c>
      <c r="F1498" s="34" t="s">
        <v>1591</v>
      </c>
      <c r="G1498" s="34" t="s">
        <v>162</v>
      </c>
      <c r="H1498" s="30">
        <v>45261</v>
      </c>
      <c r="I1498" s="30" t="s">
        <v>39</v>
      </c>
      <c r="J1498" s="30">
        <v>45272</v>
      </c>
      <c r="K1498" s="42">
        <f t="shared" ca="1" si="146"/>
        <v>11</v>
      </c>
      <c r="L1498" s="44" t="str">
        <f t="shared" si="147"/>
        <v>Billable</v>
      </c>
      <c r="M1498" s="34" t="s">
        <v>124</v>
      </c>
      <c r="N1498" s="1" t="s">
        <v>41</v>
      </c>
      <c r="O1498" s="1" t="s">
        <v>971</v>
      </c>
      <c r="P1498" s="1" t="s">
        <v>998</v>
      </c>
      <c r="Q1498" s="1" t="s">
        <v>1213</v>
      </c>
      <c r="R1498" s="1" t="s">
        <v>43</v>
      </c>
      <c r="S1498" s="33" t="s">
        <v>367</v>
      </c>
      <c r="T1498" s="47" t="s">
        <v>965</v>
      </c>
      <c r="U1498" s="47" t="s">
        <v>20</v>
      </c>
      <c r="V1498" s="47" t="s">
        <v>20</v>
      </c>
      <c r="W1498" s="47" t="s">
        <v>965</v>
      </c>
      <c r="X1498" s="47" t="s">
        <v>965</v>
      </c>
      <c r="Y1498" s="47" t="s">
        <v>22</v>
      </c>
      <c r="Z1498" s="47" t="s">
        <v>21</v>
      </c>
      <c r="AA1498" s="47" t="s">
        <v>21</v>
      </c>
      <c r="AB1498" s="47" t="s">
        <v>20</v>
      </c>
      <c r="AC1498" s="47" t="s">
        <v>20</v>
      </c>
      <c r="AD1498" s="47" t="s">
        <v>21</v>
      </c>
      <c r="AE1498" s="47" t="s">
        <v>971</v>
      </c>
      <c r="AF1498" s="47" t="s">
        <v>971</v>
      </c>
      <c r="AG1498" s="47" t="s">
        <v>971</v>
      </c>
      <c r="AH1498" s="47" t="s">
        <v>971</v>
      </c>
      <c r="AI1498" s="47" t="s">
        <v>20</v>
      </c>
      <c r="AJ1498" s="47" t="s">
        <v>20</v>
      </c>
      <c r="AK1498" s="47" t="s">
        <v>971</v>
      </c>
      <c r="AL1498" s="47" t="s">
        <v>971</v>
      </c>
      <c r="AM1498" s="47" t="s">
        <v>971</v>
      </c>
      <c r="AN1498" s="47" t="s">
        <v>971</v>
      </c>
      <c r="AO1498" s="47" t="s">
        <v>971</v>
      </c>
      <c r="AP1498" s="47" t="s">
        <v>20</v>
      </c>
      <c r="AQ1498" s="47" t="s">
        <v>20</v>
      </c>
      <c r="AR1498" s="47" t="s">
        <v>20</v>
      </c>
      <c r="AS1498" s="47" t="s">
        <v>971</v>
      </c>
      <c r="AT1498" s="47" t="s">
        <v>971</v>
      </c>
      <c r="AU1498" s="47" t="s">
        <v>971</v>
      </c>
      <c r="AV1498" s="47" t="s">
        <v>971</v>
      </c>
      <c r="AW1498" s="47" t="s">
        <v>20</v>
      </c>
      <c r="AX1498" s="47" t="s">
        <v>20</v>
      </c>
      <c r="AY1498" s="42">
        <f>COUNTIFS($T1498:$AX1498,"P")</f>
        <v>3</v>
      </c>
      <c r="AZ1498" s="42">
        <f>COUNTIFS($T1498:$AX1498,"HD")/2</f>
        <v>0</v>
      </c>
      <c r="BA1498" s="42">
        <f>COUNTIFS($T1498:$AX1498,"DO")</f>
        <v>11</v>
      </c>
      <c r="BB1498" s="1">
        <f>COUNTIFS($T1498:$AX1498,"UPL")</f>
        <v>3</v>
      </c>
      <c r="BC1498" s="42">
        <f>COUNTIFS($T1498:$AX1498,"LWP")</f>
        <v>1</v>
      </c>
      <c r="BD1498" s="42">
        <f>SUM(COUNTIFS($T1498:$AX1498,{"PAT","MAT"}))</f>
        <v>0</v>
      </c>
      <c r="BE1498" s="42">
        <f>COUNTIFS($T1498:$AX1498,"HO")</f>
        <v>0</v>
      </c>
      <c r="BF1498" s="42">
        <f>COUNTIFS($T1498:$AX1498,"NA")</f>
        <v>0</v>
      </c>
      <c r="BG1498" s="42">
        <f>COUNTIFS($T1498:$AX1498,"PL")</f>
        <v>0</v>
      </c>
      <c r="BH1498" s="42">
        <f>COUNTIFS($T1498:$AX1498,"CL")</f>
        <v>0</v>
      </c>
      <c r="BI1498" s="42">
        <f>COUNTIFS($T1498:$AX1498,"BL")</f>
        <v>0</v>
      </c>
      <c r="BJ1498" s="42">
        <f>COUNTIFS($T1498:$AX1498,"CO")</f>
        <v>0</v>
      </c>
      <c r="BK1498" s="42">
        <f t="shared" si="142"/>
        <v>0</v>
      </c>
      <c r="BL1498" s="42">
        <f t="shared" si="143"/>
        <v>0</v>
      </c>
      <c r="BM1498" s="42">
        <f t="shared" si="144"/>
        <v>0</v>
      </c>
      <c r="BN1498" s="42">
        <f>SUM(AY1498:BJ1498)+SUM(COUNTIFS(Q1498:AX1498,{"TERM","RESIGNED"}))</f>
        <v>31</v>
      </c>
      <c r="BO1498" s="1" t="s">
        <v>45</v>
      </c>
      <c r="BP1498" s="42"/>
      <c r="BQ1498" s="34"/>
    </row>
    <row r="1499" spans="1:69" x14ac:dyDescent="0.25">
      <c r="A1499" s="32">
        <f t="shared" si="145"/>
        <v>1497</v>
      </c>
      <c r="B1499" s="1" t="s">
        <v>172</v>
      </c>
      <c r="C1499" s="1">
        <v>106148</v>
      </c>
      <c r="D1499" s="1">
        <v>106148</v>
      </c>
      <c r="E1499" s="1" t="s">
        <v>945</v>
      </c>
      <c r="F1499" s="34" t="s">
        <v>1607</v>
      </c>
      <c r="G1499" s="34" t="s">
        <v>123</v>
      </c>
      <c r="H1499" s="30">
        <v>45266</v>
      </c>
      <c r="I1499" s="30" t="s">
        <v>39</v>
      </c>
      <c r="J1499" s="30">
        <v>45278</v>
      </c>
      <c r="K1499" s="42">
        <f t="shared" ca="1" si="146"/>
        <v>12</v>
      </c>
      <c r="L1499" s="44" t="str">
        <f t="shared" si="147"/>
        <v>Billable</v>
      </c>
      <c r="M1499" s="34" t="s">
        <v>1007</v>
      </c>
      <c r="N1499" s="1" t="s">
        <v>41</v>
      </c>
      <c r="O1499" s="1" t="s">
        <v>971</v>
      </c>
      <c r="P1499" s="1" t="s">
        <v>998</v>
      </c>
      <c r="Q1499" s="1" t="s">
        <v>1213</v>
      </c>
      <c r="R1499" s="1" t="s">
        <v>43</v>
      </c>
      <c r="S1499" s="33" t="s">
        <v>228</v>
      </c>
      <c r="T1499" s="47" t="s">
        <v>25</v>
      </c>
      <c r="U1499" s="47" t="s">
        <v>25</v>
      </c>
      <c r="V1499" s="47" t="s">
        <v>25</v>
      </c>
      <c r="W1499" s="47" t="s">
        <v>25</v>
      </c>
      <c r="X1499" s="47" t="s">
        <v>25</v>
      </c>
      <c r="Y1499" s="47" t="s">
        <v>965</v>
      </c>
      <c r="Z1499" s="47" t="s">
        <v>965</v>
      </c>
      <c r="AA1499" s="47" t="s">
        <v>965</v>
      </c>
      <c r="AB1499" s="47" t="s">
        <v>20</v>
      </c>
      <c r="AC1499" s="47" t="s">
        <v>20</v>
      </c>
      <c r="AD1499" s="47" t="s">
        <v>965</v>
      </c>
      <c r="AE1499" s="47" t="s">
        <v>965</v>
      </c>
      <c r="AF1499" s="47" t="s">
        <v>21</v>
      </c>
      <c r="AG1499" s="47" t="s">
        <v>22</v>
      </c>
      <c r="AH1499" s="47" t="s">
        <v>21</v>
      </c>
      <c r="AI1499" s="47" t="s">
        <v>20</v>
      </c>
      <c r="AJ1499" s="47" t="s">
        <v>20</v>
      </c>
      <c r="AK1499" s="14" t="s">
        <v>971</v>
      </c>
      <c r="AL1499" s="14" t="s">
        <v>971</v>
      </c>
      <c r="AM1499" s="14" t="s">
        <v>971</v>
      </c>
      <c r="AN1499" s="14" t="s">
        <v>971</v>
      </c>
      <c r="AO1499" s="14" t="s">
        <v>971</v>
      </c>
      <c r="AP1499" s="47" t="s">
        <v>20</v>
      </c>
      <c r="AQ1499" s="47" t="s">
        <v>20</v>
      </c>
      <c r="AR1499" s="47" t="s">
        <v>20</v>
      </c>
      <c r="AS1499" s="14" t="s">
        <v>971</v>
      </c>
      <c r="AT1499" s="14" t="s">
        <v>971</v>
      </c>
      <c r="AU1499" s="14" t="s">
        <v>971</v>
      </c>
      <c r="AV1499" s="14" t="s">
        <v>971</v>
      </c>
      <c r="AW1499" s="47" t="s">
        <v>20</v>
      </c>
      <c r="AX1499" s="47" t="s">
        <v>20</v>
      </c>
      <c r="AY1499" s="42">
        <f>COUNTIFS($T1499:$AX1499,"P")</f>
        <v>5</v>
      </c>
      <c r="AZ1499" s="42">
        <f>COUNTIFS($T1499:$AX1499,"HD")/2</f>
        <v>0</v>
      </c>
      <c r="BA1499" s="42">
        <f>COUNTIFS($T1499:$AX1499,"DO")</f>
        <v>9</v>
      </c>
      <c r="BB1499" s="1">
        <f>COUNTIFS($T1499:$AX1499,"UPL")</f>
        <v>2</v>
      </c>
      <c r="BC1499" s="42">
        <f>COUNTIFS($T1499:$AX1499,"LWP")</f>
        <v>1</v>
      </c>
      <c r="BD1499" s="42">
        <f>SUM(COUNTIFS($T1499:$AX1499,{"PAT","MAT"}))</f>
        <v>0</v>
      </c>
      <c r="BE1499" s="42">
        <f>COUNTIFS($T1499:$AX1499,"HO")</f>
        <v>0</v>
      </c>
      <c r="BF1499" s="42">
        <f>COUNTIFS($T1499:$AX1499,"NA")</f>
        <v>5</v>
      </c>
      <c r="BG1499" s="42">
        <f>COUNTIFS($T1499:$AX1499,"PL")</f>
        <v>0</v>
      </c>
      <c r="BH1499" s="42">
        <f>COUNTIFS($T1499:$AX1499,"CL")</f>
        <v>0</v>
      </c>
      <c r="BI1499" s="42">
        <f>COUNTIFS($T1499:$AX1499,"BL")</f>
        <v>0</v>
      </c>
      <c r="BJ1499" s="42">
        <f>COUNTIFS($T1499:$AX1499,"CO")</f>
        <v>0</v>
      </c>
      <c r="BK1499" s="42">
        <f t="shared" si="142"/>
        <v>0</v>
      </c>
      <c r="BL1499" s="42">
        <f t="shared" si="143"/>
        <v>0</v>
      </c>
      <c r="BM1499" s="42">
        <f t="shared" si="144"/>
        <v>0</v>
      </c>
      <c r="BN1499" s="42">
        <f>SUM(AY1499:BJ1499)+SUM(COUNTIFS(Q1499:AX1499,{"TERM","RESIGNED"}))</f>
        <v>31</v>
      </c>
      <c r="BO1499" s="1" t="s">
        <v>45</v>
      </c>
      <c r="BP1499" s="42"/>
      <c r="BQ1499" s="34"/>
    </row>
    <row r="1500" spans="1:69" x14ac:dyDescent="0.25">
      <c r="A1500" s="32">
        <f t="shared" si="145"/>
        <v>1498</v>
      </c>
      <c r="B1500" s="1" t="s">
        <v>172</v>
      </c>
      <c r="C1500" s="1">
        <v>600311</v>
      </c>
      <c r="D1500" s="27">
        <v>600311</v>
      </c>
      <c r="E1500" s="1" t="s">
        <v>946</v>
      </c>
      <c r="F1500" s="34" t="s">
        <v>880</v>
      </c>
      <c r="G1500" s="34" t="s">
        <v>190</v>
      </c>
      <c r="H1500" s="30">
        <v>44925</v>
      </c>
      <c r="I1500" s="30" t="s">
        <v>39</v>
      </c>
      <c r="J1500" s="30">
        <v>45272</v>
      </c>
      <c r="K1500" s="42">
        <f t="shared" ca="1" si="146"/>
        <v>347</v>
      </c>
      <c r="L1500" s="44" t="str">
        <f t="shared" si="147"/>
        <v>Billable</v>
      </c>
      <c r="M1500" s="34" t="s">
        <v>187</v>
      </c>
      <c r="N1500" s="1" t="s">
        <v>270</v>
      </c>
      <c r="O1500" s="1" t="s">
        <v>971</v>
      </c>
      <c r="P1500" s="1" t="s">
        <v>1594</v>
      </c>
      <c r="Q1500" s="1" t="s">
        <v>1658</v>
      </c>
      <c r="R1500" s="1" t="s">
        <v>43</v>
      </c>
      <c r="S1500" s="33" t="s">
        <v>292</v>
      </c>
      <c r="T1500" s="47" t="s">
        <v>965</v>
      </c>
      <c r="U1500" s="47" t="s">
        <v>20</v>
      </c>
      <c r="V1500" s="47" t="s">
        <v>20</v>
      </c>
      <c r="W1500" s="47" t="s">
        <v>965</v>
      </c>
      <c r="X1500" s="47" t="s">
        <v>965</v>
      </c>
      <c r="Y1500" s="47" t="s">
        <v>965</v>
      </c>
      <c r="Z1500" s="47" t="s">
        <v>965</v>
      </c>
      <c r="AA1500" s="47" t="s">
        <v>22</v>
      </c>
      <c r="AB1500" s="47" t="s">
        <v>20</v>
      </c>
      <c r="AC1500" s="47" t="s">
        <v>20</v>
      </c>
      <c r="AD1500" s="47" t="s">
        <v>22</v>
      </c>
      <c r="AE1500" s="14" t="s">
        <v>971</v>
      </c>
      <c r="AF1500" s="14" t="s">
        <v>971</v>
      </c>
      <c r="AG1500" s="14" t="s">
        <v>971</v>
      </c>
      <c r="AH1500" s="14" t="s">
        <v>971</v>
      </c>
      <c r="AI1500" s="47" t="s">
        <v>20</v>
      </c>
      <c r="AJ1500" s="47" t="s">
        <v>20</v>
      </c>
      <c r="AK1500" s="14" t="s">
        <v>971</v>
      </c>
      <c r="AL1500" s="14" t="s">
        <v>971</v>
      </c>
      <c r="AM1500" s="14" t="s">
        <v>971</v>
      </c>
      <c r="AN1500" s="14" t="s">
        <v>971</v>
      </c>
      <c r="AO1500" s="14" t="s">
        <v>971</v>
      </c>
      <c r="AP1500" s="47" t="s">
        <v>20</v>
      </c>
      <c r="AQ1500" s="47" t="s">
        <v>20</v>
      </c>
      <c r="AR1500" s="47" t="s">
        <v>20</v>
      </c>
      <c r="AS1500" s="14" t="s">
        <v>971</v>
      </c>
      <c r="AT1500" s="14" t="s">
        <v>971</v>
      </c>
      <c r="AU1500" s="14" t="s">
        <v>971</v>
      </c>
      <c r="AV1500" s="14" t="s">
        <v>971</v>
      </c>
      <c r="AW1500" s="47" t="s">
        <v>20</v>
      </c>
      <c r="AX1500" s="47" t="s">
        <v>20</v>
      </c>
      <c r="AY1500" s="42">
        <f>COUNTIFS($T1500:$AX1500,"P")</f>
        <v>5</v>
      </c>
      <c r="AZ1500" s="42">
        <f>COUNTIFS($T1500:$AX1500,"HD")/2</f>
        <v>0</v>
      </c>
      <c r="BA1500" s="42">
        <f>COUNTIFS($T1500:$AX1500,"DO")</f>
        <v>11</v>
      </c>
      <c r="BB1500" s="1">
        <f>COUNTIFS($T1500:$AX1500,"UPL")</f>
        <v>0</v>
      </c>
      <c r="BC1500" s="42">
        <f>COUNTIFS($T1500:$AX1500,"LWP")</f>
        <v>2</v>
      </c>
      <c r="BD1500" s="42">
        <f>SUM(COUNTIFS($T1500:$AX1500,{"PAT","MAT"}))</f>
        <v>0</v>
      </c>
      <c r="BE1500" s="42">
        <f>COUNTIFS($T1500:$AX1500,"HO")</f>
        <v>0</v>
      </c>
      <c r="BF1500" s="42">
        <f>COUNTIFS($T1500:$AX1500,"NA")</f>
        <v>0</v>
      </c>
      <c r="BG1500" s="42">
        <f>COUNTIFS($T1500:$AX1500,"PL")</f>
        <v>0</v>
      </c>
      <c r="BH1500" s="42">
        <f>COUNTIFS($T1500:$AX1500,"CL")</f>
        <v>0</v>
      </c>
      <c r="BI1500" s="42">
        <f>COUNTIFS($T1500:$AX1500,"BL")</f>
        <v>0</v>
      </c>
      <c r="BJ1500" s="42">
        <f>COUNTIFS($T1500:$AX1500,"CO")</f>
        <v>0</v>
      </c>
      <c r="BK1500" s="42">
        <f t="shared" si="142"/>
        <v>0</v>
      </c>
      <c r="BL1500" s="42">
        <f t="shared" si="143"/>
        <v>0</v>
      </c>
      <c r="BM1500" s="42">
        <f t="shared" si="144"/>
        <v>0</v>
      </c>
      <c r="BN1500" s="42">
        <f>SUM(AY1500:BJ1500)+SUM(COUNTIFS(Q1500:AX1500,{"TERM","RESIGNED"}))</f>
        <v>31</v>
      </c>
      <c r="BO1500" s="1" t="s">
        <v>45</v>
      </c>
      <c r="BP1500" s="42" t="s">
        <v>1018</v>
      </c>
      <c r="BQ1500" s="34"/>
    </row>
    <row r="1501" spans="1:69" x14ac:dyDescent="0.25">
      <c r="A1501" s="32">
        <f t="shared" si="145"/>
        <v>1499</v>
      </c>
      <c r="B1501" s="1" t="s">
        <v>172</v>
      </c>
      <c r="C1501" s="1">
        <v>105659</v>
      </c>
      <c r="D1501" s="27">
        <v>105659</v>
      </c>
      <c r="E1501" s="1" t="s">
        <v>945</v>
      </c>
      <c r="F1501" s="34" t="s">
        <v>1232</v>
      </c>
      <c r="G1501" s="34" t="s">
        <v>123</v>
      </c>
      <c r="H1501" s="30">
        <v>45174</v>
      </c>
      <c r="I1501" s="30" t="s">
        <v>39</v>
      </c>
      <c r="J1501" s="30">
        <v>45266</v>
      </c>
      <c r="K1501" s="42">
        <f t="shared" ca="1" si="146"/>
        <v>92</v>
      </c>
      <c r="L1501" s="44" t="str">
        <f t="shared" si="147"/>
        <v>Billable</v>
      </c>
      <c r="M1501" s="34" t="s">
        <v>124</v>
      </c>
      <c r="N1501" s="1" t="s">
        <v>41</v>
      </c>
      <c r="O1501" s="1" t="s">
        <v>971</v>
      </c>
      <c r="P1501" s="1" t="s">
        <v>998</v>
      </c>
      <c r="Q1501" s="1" t="s">
        <v>1213</v>
      </c>
      <c r="R1501" s="1" t="s">
        <v>43</v>
      </c>
      <c r="S1501" s="33" t="s">
        <v>126</v>
      </c>
      <c r="T1501" s="47" t="s">
        <v>21</v>
      </c>
      <c r="U1501" s="47" t="s">
        <v>20</v>
      </c>
      <c r="V1501" s="47" t="s">
        <v>20</v>
      </c>
      <c r="W1501" s="47" t="s">
        <v>21</v>
      </c>
      <c r="X1501" s="47" t="s">
        <v>21</v>
      </c>
      <c r="Y1501" s="47" t="s">
        <v>971</v>
      </c>
      <c r="Z1501" s="47" t="s">
        <v>971</v>
      </c>
      <c r="AA1501" s="47" t="s">
        <v>971</v>
      </c>
      <c r="AB1501" s="47" t="s">
        <v>20</v>
      </c>
      <c r="AC1501" s="47" t="s">
        <v>20</v>
      </c>
      <c r="AD1501" s="47" t="s">
        <v>971</v>
      </c>
      <c r="AE1501" s="47" t="s">
        <v>971</v>
      </c>
      <c r="AF1501" s="47" t="s">
        <v>971</v>
      </c>
      <c r="AG1501" s="47" t="s">
        <v>971</v>
      </c>
      <c r="AH1501" s="47" t="s">
        <v>971</v>
      </c>
      <c r="AI1501" s="47" t="s">
        <v>20</v>
      </c>
      <c r="AJ1501" s="47" t="s">
        <v>20</v>
      </c>
      <c r="AK1501" s="47" t="s">
        <v>971</v>
      </c>
      <c r="AL1501" s="47" t="s">
        <v>971</v>
      </c>
      <c r="AM1501" s="47" t="s">
        <v>971</v>
      </c>
      <c r="AN1501" s="47" t="s">
        <v>971</v>
      </c>
      <c r="AO1501" s="47" t="s">
        <v>971</v>
      </c>
      <c r="AP1501" s="47" t="s">
        <v>20</v>
      </c>
      <c r="AQ1501" s="47" t="s">
        <v>20</v>
      </c>
      <c r="AR1501" s="47" t="s">
        <v>20</v>
      </c>
      <c r="AS1501" s="47" t="s">
        <v>971</v>
      </c>
      <c r="AT1501" s="47" t="s">
        <v>971</v>
      </c>
      <c r="AU1501" s="47" t="s">
        <v>971</v>
      </c>
      <c r="AV1501" s="47" t="s">
        <v>971</v>
      </c>
      <c r="AW1501" s="47" t="s">
        <v>20</v>
      </c>
      <c r="AX1501" s="47" t="s">
        <v>20</v>
      </c>
      <c r="AY1501" s="42">
        <f>COUNTIFS($T1501:$AX1501,"P")</f>
        <v>0</v>
      </c>
      <c r="AZ1501" s="42">
        <f>COUNTIFS($T1501:$AX1501,"HD")/2</f>
        <v>0</v>
      </c>
      <c r="BA1501" s="42">
        <f>COUNTIFS($T1501:$AX1501,"DO")</f>
        <v>11</v>
      </c>
      <c r="BB1501" s="1">
        <f>COUNTIFS($T1501:$AX1501,"UPL")</f>
        <v>3</v>
      </c>
      <c r="BC1501" s="42">
        <f>COUNTIFS($T1501:$AX1501,"LWP")</f>
        <v>0</v>
      </c>
      <c r="BD1501" s="42">
        <f>SUM(COUNTIFS($T1501:$AX1501,{"PAT","MAT"}))</f>
        <v>0</v>
      </c>
      <c r="BE1501" s="42">
        <f>COUNTIFS($T1501:$AX1501,"HO")</f>
        <v>0</v>
      </c>
      <c r="BF1501" s="42">
        <f>COUNTIFS($T1501:$AX1501,"NA")</f>
        <v>0</v>
      </c>
      <c r="BG1501" s="42">
        <f>COUNTIFS($T1501:$AX1501,"PL")</f>
        <v>0</v>
      </c>
      <c r="BH1501" s="42">
        <f>COUNTIFS($T1501:$AX1501,"CL")</f>
        <v>0</v>
      </c>
      <c r="BI1501" s="42">
        <f>COUNTIFS($T1501:$AX1501,"BL")</f>
        <v>0</v>
      </c>
      <c r="BJ1501" s="42">
        <f>COUNTIFS($T1501:$AX1501,"CO")</f>
        <v>0</v>
      </c>
      <c r="BK1501" s="42">
        <f t="shared" si="142"/>
        <v>0</v>
      </c>
      <c r="BL1501" s="42">
        <f t="shared" si="143"/>
        <v>0</v>
      </c>
      <c r="BM1501" s="42">
        <f t="shared" si="144"/>
        <v>0</v>
      </c>
      <c r="BN1501" s="42">
        <f>SUM(AY1501:BJ1501)+SUM(COUNTIFS(Q1501:AX1501,{"TERM","RESIGNED"}))</f>
        <v>31</v>
      </c>
      <c r="BO1501" s="1" t="s">
        <v>45</v>
      </c>
      <c r="BP1501" s="42" t="s">
        <v>1021</v>
      </c>
      <c r="BQ1501" s="34"/>
    </row>
    <row r="1502" spans="1:69" x14ac:dyDescent="0.25">
      <c r="A1502" s="32">
        <f t="shared" si="145"/>
        <v>1500</v>
      </c>
      <c r="B1502" s="1" t="s">
        <v>172</v>
      </c>
      <c r="C1502" s="1">
        <v>105660</v>
      </c>
      <c r="D1502" s="27">
        <v>105660</v>
      </c>
      <c r="E1502" s="1" t="s">
        <v>946</v>
      </c>
      <c r="F1502" s="34" t="s">
        <v>1233</v>
      </c>
      <c r="G1502" s="34" t="s">
        <v>123</v>
      </c>
      <c r="H1502" s="30">
        <v>45174</v>
      </c>
      <c r="I1502" s="30" t="s">
        <v>39</v>
      </c>
      <c r="J1502" s="30">
        <v>45266</v>
      </c>
      <c r="K1502" s="42">
        <f t="shared" ca="1" si="146"/>
        <v>92</v>
      </c>
      <c r="L1502" s="44" t="str">
        <f t="shared" si="147"/>
        <v>Billable</v>
      </c>
      <c r="M1502" s="34" t="s">
        <v>124</v>
      </c>
      <c r="N1502" s="1" t="s">
        <v>41</v>
      </c>
      <c r="O1502" s="1" t="s">
        <v>971</v>
      </c>
      <c r="P1502" s="1" t="s">
        <v>998</v>
      </c>
      <c r="Q1502" s="1" t="s">
        <v>1213</v>
      </c>
      <c r="R1502" s="1" t="s">
        <v>43</v>
      </c>
      <c r="S1502" s="33" t="s">
        <v>198</v>
      </c>
      <c r="T1502" s="47" t="s">
        <v>21</v>
      </c>
      <c r="U1502" s="47" t="s">
        <v>20</v>
      </c>
      <c r="V1502" s="47" t="s">
        <v>20</v>
      </c>
      <c r="W1502" s="47" t="s">
        <v>21</v>
      </c>
      <c r="X1502" s="47" t="s">
        <v>21</v>
      </c>
      <c r="Y1502" s="47" t="s">
        <v>971</v>
      </c>
      <c r="Z1502" s="47" t="s">
        <v>971</v>
      </c>
      <c r="AA1502" s="47" t="s">
        <v>971</v>
      </c>
      <c r="AB1502" s="47" t="s">
        <v>20</v>
      </c>
      <c r="AC1502" s="47" t="s">
        <v>20</v>
      </c>
      <c r="AD1502" s="47" t="s">
        <v>971</v>
      </c>
      <c r="AE1502" s="47" t="s">
        <v>971</v>
      </c>
      <c r="AF1502" s="47" t="s">
        <v>971</v>
      </c>
      <c r="AG1502" s="47" t="s">
        <v>971</v>
      </c>
      <c r="AH1502" s="47" t="s">
        <v>971</v>
      </c>
      <c r="AI1502" s="47" t="s">
        <v>20</v>
      </c>
      <c r="AJ1502" s="47" t="s">
        <v>20</v>
      </c>
      <c r="AK1502" s="47" t="s">
        <v>971</v>
      </c>
      <c r="AL1502" s="47" t="s">
        <v>971</v>
      </c>
      <c r="AM1502" s="47" t="s">
        <v>971</v>
      </c>
      <c r="AN1502" s="47" t="s">
        <v>971</v>
      </c>
      <c r="AO1502" s="47" t="s">
        <v>971</v>
      </c>
      <c r="AP1502" s="47" t="s">
        <v>20</v>
      </c>
      <c r="AQ1502" s="47" t="s">
        <v>20</v>
      </c>
      <c r="AR1502" s="47" t="s">
        <v>20</v>
      </c>
      <c r="AS1502" s="47" t="s">
        <v>971</v>
      </c>
      <c r="AT1502" s="47" t="s">
        <v>971</v>
      </c>
      <c r="AU1502" s="47" t="s">
        <v>971</v>
      </c>
      <c r="AV1502" s="47" t="s">
        <v>971</v>
      </c>
      <c r="AW1502" s="47" t="s">
        <v>20</v>
      </c>
      <c r="AX1502" s="47" t="s">
        <v>20</v>
      </c>
      <c r="AY1502" s="42">
        <f>COUNTIFS($T1502:$AX1502,"P")</f>
        <v>0</v>
      </c>
      <c r="AZ1502" s="42">
        <f>COUNTIFS($T1502:$AX1502,"HD")/2</f>
        <v>0</v>
      </c>
      <c r="BA1502" s="42">
        <f>COUNTIFS($T1502:$AX1502,"DO")</f>
        <v>11</v>
      </c>
      <c r="BB1502" s="1">
        <f>COUNTIFS($T1502:$AX1502,"UPL")</f>
        <v>3</v>
      </c>
      <c r="BC1502" s="42">
        <f>COUNTIFS($T1502:$AX1502,"LWP")</f>
        <v>0</v>
      </c>
      <c r="BD1502" s="42">
        <f>SUM(COUNTIFS($T1502:$AX1502,{"PAT","MAT"}))</f>
        <v>0</v>
      </c>
      <c r="BE1502" s="42">
        <f>COUNTIFS($T1502:$AX1502,"HO")</f>
        <v>0</v>
      </c>
      <c r="BF1502" s="42">
        <f>COUNTIFS($T1502:$AX1502,"NA")</f>
        <v>0</v>
      </c>
      <c r="BG1502" s="42">
        <f>COUNTIFS($T1502:$AX1502,"PL")</f>
        <v>0</v>
      </c>
      <c r="BH1502" s="42">
        <f>COUNTIFS($T1502:$AX1502,"CL")</f>
        <v>0</v>
      </c>
      <c r="BI1502" s="42">
        <f>COUNTIFS($T1502:$AX1502,"BL")</f>
        <v>0</v>
      </c>
      <c r="BJ1502" s="42">
        <f>COUNTIFS($T1502:$AX1502,"CO")</f>
        <v>0</v>
      </c>
      <c r="BK1502" s="42">
        <f t="shared" si="142"/>
        <v>0</v>
      </c>
      <c r="BL1502" s="42">
        <f t="shared" si="143"/>
        <v>0</v>
      </c>
      <c r="BM1502" s="42">
        <f t="shared" si="144"/>
        <v>0</v>
      </c>
      <c r="BN1502" s="42">
        <f>SUM(AY1502:BJ1502)+SUM(COUNTIFS(Q1502:AX1502,{"TERM","RESIGNED"}))</f>
        <v>31</v>
      </c>
      <c r="BO1502" s="1" t="s">
        <v>45</v>
      </c>
      <c r="BP1502" s="42" t="s">
        <v>1023</v>
      </c>
      <c r="BQ1502" s="34"/>
    </row>
    <row r="1503" spans="1:69" x14ac:dyDescent="0.25">
      <c r="A1503" s="32">
        <f t="shared" si="145"/>
        <v>1501</v>
      </c>
      <c r="B1503" s="1" t="s">
        <v>172</v>
      </c>
      <c r="C1503" s="1">
        <v>106156</v>
      </c>
      <c r="D1503" s="1">
        <v>106156</v>
      </c>
      <c r="E1503" s="1" t="s">
        <v>946</v>
      </c>
      <c r="F1503" s="34" t="s">
        <v>1613</v>
      </c>
      <c r="G1503" s="34" t="s">
        <v>123</v>
      </c>
      <c r="H1503" s="30">
        <v>45266</v>
      </c>
      <c r="I1503" s="30" t="s">
        <v>39</v>
      </c>
      <c r="J1503" s="30">
        <v>45275</v>
      </c>
      <c r="K1503" s="42">
        <f t="shared" ca="1" si="146"/>
        <v>9</v>
      </c>
      <c r="L1503" s="44" t="str">
        <f t="shared" si="147"/>
        <v>Billable</v>
      </c>
      <c r="M1503" s="34" t="s">
        <v>1007</v>
      </c>
      <c r="N1503" s="1" t="s">
        <v>41</v>
      </c>
      <c r="O1503" s="1" t="s">
        <v>971</v>
      </c>
      <c r="P1503" s="1" t="s">
        <v>998</v>
      </c>
      <c r="Q1503" s="1" t="s">
        <v>1213</v>
      </c>
      <c r="R1503" s="1" t="s">
        <v>43</v>
      </c>
      <c r="S1503" s="33" t="s">
        <v>228</v>
      </c>
      <c r="T1503" s="47" t="s">
        <v>25</v>
      </c>
      <c r="U1503" s="47" t="s">
        <v>25</v>
      </c>
      <c r="V1503" s="47" t="s">
        <v>25</v>
      </c>
      <c r="W1503" s="47" t="s">
        <v>25</v>
      </c>
      <c r="X1503" s="47" t="s">
        <v>25</v>
      </c>
      <c r="Y1503" s="47" t="s">
        <v>965</v>
      </c>
      <c r="Z1503" s="47" t="s">
        <v>965</v>
      </c>
      <c r="AA1503" s="47" t="s">
        <v>965</v>
      </c>
      <c r="AB1503" s="47" t="s">
        <v>20</v>
      </c>
      <c r="AC1503" s="47" t="s">
        <v>20</v>
      </c>
      <c r="AD1503" s="47" t="s">
        <v>965</v>
      </c>
      <c r="AE1503" s="14" t="s">
        <v>21</v>
      </c>
      <c r="AF1503" s="14" t="s">
        <v>21</v>
      </c>
      <c r="AG1503" s="14" t="s">
        <v>21</v>
      </c>
      <c r="AH1503" s="14" t="s">
        <v>971</v>
      </c>
      <c r="AI1503" s="47" t="s">
        <v>20</v>
      </c>
      <c r="AJ1503" s="47" t="s">
        <v>20</v>
      </c>
      <c r="AK1503" s="14" t="s">
        <v>971</v>
      </c>
      <c r="AL1503" s="14" t="s">
        <v>971</v>
      </c>
      <c r="AM1503" s="14" t="s">
        <v>971</v>
      </c>
      <c r="AN1503" s="14" t="s">
        <v>971</v>
      </c>
      <c r="AO1503" s="14" t="s">
        <v>971</v>
      </c>
      <c r="AP1503" s="47" t="s">
        <v>20</v>
      </c>
      <c r="AQ1503" s="47" t="s">
        <v>20</v>
      </c>
      <c r="AR1503" s="47" t="s">
        <v>20</v>
      </c>
      <c r="AS1503" s="14" t="s">
        <v>971</v>
      </c>
      <c r="AT1503" s="14" t="s">
        <v>971</v>
      </c>
      <c r="AU1503" s="14" t="s">
        <v>971</v>
      </c>
      <c r="AV1503" s="14" t="s">
        <v>971</v>
      </c>
      <c r="AW1503" s="47" t="s">
        <v>20</v>
      </c>
      <c r="AX1503" s="47" t="s">
        <v>20</v>
      </c>
      <c r="AY1503" s="42">
        <f>COUNTIFS($T1503:$AX1503,"P")</f>
        <v>4</v>
      </c>
      <c r="AZ1503" s="42">
        <f>COUNTIFS($T1503:$AX1503,"HD")/2</f>
        <v>0</v>
      </c>
      <c r="BA1503" s="42">
        <f>COUNTIFS($T1503:$AX1503,"DO")</f>
        <v>9</v>
      </c>
      <c r="BB1503" s="1">
        <f>COUNTIFS($T1503:$AX1503,"UPL")</f>
        <v>3</v>
      </c>
      <c r="BC1503" s="42">
        <f>COUNTIFS($T1503:$AX1503,"LWP")</f>
        <v>0</v>
      </c>
      <c r="BD1503" s="42">
        <f>SUM(COUNTIFS($T1503:$AX1503,{"PAT","MAT"}))</f>
        <v>0</v>
      </c>
      <c r="BE1503" s="42">
        <f>COUNTIFS($T1503:$AX1503,"HO")</f>
        <v>0</v>
      </c>
      <c r="BF1503" s="42">
        <f>COUNTIFS($T1503:$AX1503,"NA")</f>
        <v>5</v>
      </c>
      <c r="BG1503" s="42">
        <f>COUNTIFS($T1503:$AX1503,"PL")</f>
        <v>0</v>
      </c>
      <c r="BH1503" s="42">
        <f>COUNTIFS($T1503:$AX1503,"CL")</f>
        <v>0</v>
      </c>
      <c r="BI1503" s="42">
        <f>COUNTIFS($T1503:$AX1503,"BL")</f>
        <v>0</v>
      </c>
      <c r="BJ1503" s="42">
        <f>COUNTIFS($T1503:$AX1503,"CO")</f>
        <v>0</v>
      </c>
      <c r="BK1503" s="42">
        <f t="shared" si="142"/>
        <v>0</v>
      </c>
      <c r="BL1503" s="42">
        <f t="shared" si="143"/>
        <v>0</v>
      </c>
      <c r="BM1503" s="42">
        <f t="shared" si="144"/>
        <v>0</v>
      </c>
      <c r="BN1503" s="42">
        <f>SUM(AY1503:BJ1503)+SUM(COUNTIFS(Q1503:AX1503,{"TERM","RESIGNED"}))</f>
        <v>31</v>
      </c>
      <c r="BO1503" s="1" t="s">
        <v>45</v>
      </c>
      <c r="BP1503" s="42"/>
      <c r="BQ1503" s="34"/>
    </row>
    <row r="1504" spans="1:69" x14ac:dyDescent="0.25">
      <c r="A1504" s="32">
        <f t="shared" si="145"/>
        <v>1502</v>
      </c>
      <c r="B1504" s="1" t="s">
        <v>172</v>
      </c>
      <c r="C1504" s="1">
        <v>12546</v>
      </c>
      <c r="D1504" s="27">
        <v>100465</v>
      </c>
      <c r="E1504" s="1" t="s">
        <v>945</v>
      </c>
      <c r="F1504" s="34" t="s">
        <v>261</v>
      </c>
      <c r="G1504" s="34" t="s">
        <v>954</v>
      </c>
      <c r="H1504" s="30">
        <v>44287</v>
      </c>
      <c r="I1504" s="30">
        <v>42853</v>
      </c>
      <c r="J1504" s="30">
        <v>45272</v>
      </c>
      <c r="K1504" s="42">
        <f t="shared" ca="1" si="146"/>
        <v>985</v>
      </c>
      <c r="L1504" s="44" t="str">
        <f t="shared" si="147"/>
        <v>Non Billable</v>
      </c>
      <c r="M1504" s="34" t="s">
        <v>199</v>
      </c>
      <c r="N1504" s="1" t="s">
        <v>41</v>
      </c>
      <c r="O1504" s="1" t="s">
        <v>971</v>
      </c>
      <c r="P1504" s="1" t="s">
        <v>975</v>
      </c>
      <c r="Q1504" s="1" t="s">
        <v>1596</v>
      </c>
      <c r="R1504" s="1" t="s">
        <v>43</v>
      </c>
      <c r="S1504" s="33" t="s">
        <v>225</v>
      </c>
      <c r="T1504" s="47" t="s">
        <v>965</v>
      </c>
      <c r="U1504" s="47" t="s">
        <v>20</v>
      </c>
      <c r="V1504" s="47" t="s">
        <v>20</v>
      </c>
      <c r="W1504" s="47" t="s">
        <v>965</v>
      </c>
      <c r="X1504" s="47" t="s">
        <v>965</v>
      </c>
      <c r="Y1504" s="47" t="s">
        <v>965</v>
      </c>
      <c r="Z1504" s="47" t="s">
        <v>965</v>
      </c>
      <c r="AA1504" s="47" t="s">
        <v>965</v>
      </c>
      <c r="AB1504" s="47" t="s">
        <v>20</v>
      </c>
      <c r="AC1504" s="47" t="s">
        <v>20</v>
      </c>
      <c r="AD1504" s="47" t="s">
        <v>22</v>
      </c>
      <c r="AE1504" s="14" t="s">
        <v>975</v>
      </c>
      <c r="AF1504" s="14" t="s">
        <v>975</v>
      </c>
      <c r="AG1504" s="14" t="s">
        <v>975</v>
      </c>
      <c r="AH1504" s="14" t="s">
        <v>975</v>
      </c>
      <c r="AI1504" s="47" t="s">
        <v>20</v>
      </c>
      <c r="AJ1504" s="47" t="s">
        <v>20</v>
      </c>
      <c r="AK1504" s="14" t="s">
        <v>975</v>
      </c>
      <c r="AL1504" s="14" t="s">
        <v>975</v>
      </c>
      <c r="AM1504" s="14" t="s">
        <v>975</v>
      </c>
      <c r="AN1504" s="14" t="s">
        <v>975</v>
      </c>
      <c r="AO1504" s="14" t="s">
        <v>975</v>
      </c>
      <c r="AP1504" s="47" t="s">
        <v>20</v>
      </c>
      <c r="AQ1504" s="47" t="s">
        <v>20</v>
      </c>
      <c r="AR1504" s="47" t="s">
        <v>20</v>
      </c>
      <c r="AS1504" s="14" t="s">
        <v>975</v>
      </c>
      <c r="AT1504" s="14" t="s">
        <v>975</v>
      </c>
      <c r="AU1504" s="14" t="s">
        <v>975</v>
      </c>
      <c r="AV1504" s="14" t="s">
        <v>975</v>
      </c>
      <c r="AW1504" s="47" t="s">
        <v>20</v>
      </c>
      <c r="AX1504" s="47" t="s">
        <v>20</v>
      </c>
      <c r="AY1504" s="42">
        <f>COUNTIFS($T1504:$AX1504,"P")</f>
        <v>6</v>
      </c>
      <c r="AZ1504" s="42">
        <f>COUNTIFS($T1504:$AX1504,"HD")/2</f>
        <v>0</v>
      </c>
      <c r="BA1504" s="42">
        <f>COUNTIFS($T1504:$AX1504,"DO")</f>
        <v>11</v>
      </c>
      <c r="BB1504" s="1">
        <f>COUNTIFS($T1504:$AX1504,"UPL")</f>
        <v>0</v>
      </c>
      <c r="BC1504" s="42">
        <f>COUNTIFS($T1504:$AX1504,"LWP")</f>
        <v>1</v>
      </c>
      <c r="BD1504" s="42">
        <f>SUM(COUNTIFS($T1504:$AX1504,{"PAT","MAT"}))</f>
        <v>0</v>
      </c>
      <c r="BE1504" s="42">
        <f>COUNTIFS($T1504:$AX1504,"HO")</f>
        <v>0</v>
      </c>
      <c r="BF1504" s="42">
        <f>COUNTIFS($T1504:$AX1504,"NA")</f>
        <v>0</v>
      </c>
      <c r="BG1504" s="42">
        <f>COUNTIFS($T1504:$AX1504,"PL")</f>
        <v>0</v>
      </c>
      <c r="BH1504" s="42">
        <f>COUNTIFS($T1504:$AX1504,"CL")</f>
        <v>0</v>
      </c>
      <c r="BI1504" s="42">
        <f>COUNTIFS($T1504:$AX1504,"BL")</f>
        <v>0</v>
      </c>
      <c r="BJ1504" s="42">
        <f>COUNTIFS($T1504:$AX1504,"CO")</f>
        <v>0</v>
      </c>
      <c r="BK1504" s="42">
        <f t="shared" si="142"/>
        <v>0</v>
      </c>
      <c r="BL1504" s="42">
        <f t="shared" si="143"/>
        <v>0</v>
      </c>
      <c r="BM1504" s="42">
        <f t="shared" si="144"/>
        <v>0</v>
      </c>
      <c r="BN1504" s="42">
        <f>SUM(AY1504:BJ1504)+SUM(COUNTIFS(Q1504:AX1504,{"TERM","RESIGNED"}))</f>
        <v>31</v>
      </c>
      <c r="BO1504" s="1" t="s">
        <v>45</v>
      </c>
      <c r="BP1504" s="42" t="s">
        <v>1222</v>
      </c>
      <c r="BQ1504" s="34"/>
    </row>
    <row r="1505" spans="1:69" x14ac:dyDescent="0.25">
      <c r="A1505" s="32">
        <f t="shared" si="145"/>
        <v>1503</v>
      </c>
      <c r="B1505" s="1" t="s">
        <v>172</v>
      </c>
      <c r="C1505" s="1">
        <v>103843</v>
      </c>
      <c r="D1505" s="27">
        <v>103843</v>
      </c>
      <c r="E1505" s="1" t="s">
        <v>946</v>
      </c>
      <c r="F1505" s="34" t="s">
        <v>666</v>
      </c>
      <c r="G1505" s="34" t="s">
        <v>123</v>
      </c>
      <c r="H1505" s="30">
        <v>44778</v>
      </c>
      <c r="I1505" s="30" t="s">
        <v>39</v>
      </c>
      <c r="J1505" s="30">
        <v>45272</v>
      </c>
      <c r="K1505" s="42">
        <f t="shared" ca="1" si="146"/>
        <v>494</v>
      </c>
      <c r="L1505" s="44" t="str">
        <f t="shared" si="147"/>
        <v>Billable</v>
      </c>
      <c r="M1505" s="34" t="s">
        <v>124</v>
      </c>
      <c r="N1505" s="1" t="s">
        <v>41</v>
      </c>
      <c r="O1505" s="1" t="s">
        <v>971</v>
      </c>
      <c r="P1505" s="1" t="s">
        <v>998</v>
      </c>
      <c r="Q1505" s="1" t="s">
        <v>1213</v>
      </c>
      <c r="R1505" s="1" t="s">
        <v>43</v>
      </c>
      <c r="S1505" s="33" t="s">
        <v>253</v>
      </c>
      <c r="T1505" s="47" t="s">
        <v>21</v>
      </c>
      <c r="U1505" s="47" t="s">
        <v>20</v>
      </c>
      <c r="V1505" s="47" t="s">
        <v>20</v>
      </c>
      <c r="W1505" s="47" t="s">
        <v>965</v>
      </c>
      <c r="X1505" s="47" t="s">
        <v>965</v>
      </c>
      <c r="Y1505" s="47" t="s">
        <v>22</v>
      </c>
      <c r="Z1505" s="47" t="s">
        <v>21</v>
      </c>
      <c r="AA1505" s="47" t="s">
        <v>21</v>
      </c>
      <c r="AB1505" s="47" t="s">
        <v>20</v>
      </c>
      <c r="AC1505" s="47" t="s">
        <v>20</v>
      </c>
      <c r="AD1505" s="47" t="s">
        <v>21</v>
      </c>
      <c r="AE1505" s="14" t="s">
        <v>971</v>
      </c>
      <c r="AF1505" s="14" t="s">
        <v>971</v>
      </c>
      <c r="AG1505" s="14" t="s">
        <v>971</v>
      </c>
      <c r="AH1505" s="14" t="s">
        <v>971</v>
      </c>
      <c r="AI1505" s="47" t="s">
        <v>20</v>
      </c>
      <c r="AJ1505" s="47" t="s">
        <v>20</v>
      </c>
      <c r="AK1505" s="14" t="s">
        <v>971</v>
      </c>
      <c r="AL1505" s="14" t="s">
        <v>971</v>
      </c>
      <c r="AM1505" s="14" t="s">
        <v>971</v>
      </c>
      <c r="AN1505" s="14" t="s">
        <v>971</v>
      </c>
      <c r="AO1505" s="14" t="s">
        <v>971</v>
      </c>
      <c r="AP1505" s="47" t="s">
        <v>20</v>
      </c>
      <c r="AQ1505" s="47" t="s">
        <v>20</v>
      </c>
      <c r="AR1505" s="47" t="s">
        <v>20</v>
      </c>
      <c r="AS1505" s="14" t="s">
        <v>971</v>
      </c>
      <c r="AT1505" s="14" t="s">
        <v>971</v>
      </c>
      <c r="AU1505" s="14" t="s">
        <v>971</v>
      </c>
      <c r="AV1505" s="14" t="s">
        <v>971</v>
      </c>
      <c r="AW1505" s="47" t="s">
        <v>20</v>
      </c>
      <c r="AX1505" s="47" t="s">
        <v>20</v>
      </c>
      <c r="AY1505" s="42">
        <f>COUNTIFS($T1505:$AX1505,"P")</f>
        <v>2</v>
      </c>
      <c r="AZ1505" s="42">
        <f>COUNTIFS($T1505:$AX1505,"HD")/2</f>
        <v>0</v>
      </c>
      <c r="BA1505" s="42">
        <f>COUNTIFS($T1505:$AX1505,"DO")</f>
        <v>11</v>
      </c>
      <c r="BB1505" s="1">
        <f>COUNTIFS($T1505:$AX1505,"UPL")</f>
        <v>4</v>
      </c>
      <c r="BC1505" s="42">
        <f>COUNTIFS($T1505:$AX1505,"LWP")</f>
        <v>1</v>
      </c>
      <c r="BD1505" s="42">
        <f>SUM(COUNTIFS($T1505:$AX1505,{"PAT","MAT"}))</f>
        <v>0</v>
      </c>
      <c r="BE1505" s="42">
        <f>COUNTIFS($T1505:$AX1505,"HO")</f>
        <v>0</v>
      </c>
      <c r="BF1505" s="42">
        <f>COUNTIFS($T1505:$AX1505,"NA")</f>
        <v>0</v>
      </c>
      <c r="BG1505" s="42">
        <f>COUNTIFS($T1505:$AX1505,"PL")</f>
        <v>0</v>
      </c>
      <c r="BH1505" s="42">
        <f>COUNTIFS($T1505:$AX1505,"CL")</f>
        <v>0</v>
      </c>
      <c r="BI1505" s="42">
        <f>COUNTIFS($T1505:$AX1505,"BL")</f>
        <v>0</v>
      </c>
      <c r="BJ1505" s="42">
        <f>COUNTIFS($T1505:$AX1505,"CO")</f>
        <v>0</v>
      </c>
      <c r="BK1505" s="42">
        <f t="shared" si="142"/>
        <v>0</v>
      </c>
      <c r="BL1505" s="42">
        <f t="shared" si="143"/>
        <v>0</v>
      </c>
      <c r="BM1505" s="42">
        <f t="shared" si="144"/>
        <v>0</v>
      </c>
      <c r="BN1505" s="42">
        <f>SUM(AY1505:BJ1505)+SUM(COUNTIFS(Q1505:AX1505,{"TERM","RESIGNED"}))</f>
        <v>31</v>
      </c>
      <c r="BO1505" s="1" t="s">
        <v>45</v>
      </c>
      <c r="BP1505" s="42" t="s">
        <v>1018</v>
      </c>
      <c r="BQ1505" s="34"/>
    </row>
    <row r="1506" spans="1:69" x14ac:dyDescent="0.25">
      <c r="A1506" s="32">
        <f t="shared" si="145"/>
        <v>1504</v>
      </c>
      <c r="B1506" s="1" t="s">
        <v>172</v>
      </c>
      <c r="C1506" s="1">
        <v>105925</v>
      </c>
      <c r="D1506" s="1">
        <v>105925</v>
      </c>
      <c r="E1506" s="1" t="s">
        <v>946</v>
      </c>
      <c r="F1506" s="34" t="s">
        <v>1330</v>
      </c>
      <c r="G1506" s="34" t="s">
        <v>123</v>
      </c>
      <c r="H1506" s="30">
        <v>45205</v>
      </c>
      <c r="I1506" s="30" t="s">
        <v>39</v>
      </c>
      <c r="J1506" s="30">
        <v>45267</v>
      </c>
      <c r="K1506" s="42">
        <f t="shared" ca="1" si="146"/>
        <v>62</v>
      </c>
      <c r="L1506" s="44" t="str">
        <f t="shared" si="147"/>
        <v>Billable</v>
      </c>
      <c r="M1506" s="34" t="s">
        <v>124</v>
      </c>
      <c r="N1506" s="1" t="s">
        <v>41</v>
      </c>
      <c r="O1506" s="1" t="s">
        <v>971</v>
      </c>
      <c r="P1506" s="1" t="s">
        <v>998</v>
      </c>
      <c r="Q1506" s="1" t="s">
        <v>1213</v>
      </c>
      <c r="R1506" s="1" t="s">
        <v>43</v>
      </c>
      <c r="S1506" s="33" t="s">
        <v>109</v>
      </c>
      <c r="T1506" s="47" t="s">
        <v>965</v>
      </c>
      <c r="U1506" s="47" t="s">
        <v>20</v>
      </c>
      <c r="V1506" s="47" t="s">
        <v>20</v>
      </c>
      <c r="W1506" s="47" t="s">
        <v>21</v>
      </c>
      <c r="X1506" s="47" t="s">
        <v>21</v>
      </c>
      <c r="Y1506" s="47" t="s">
        <v>21</v>
      </c>
      <c r="Z1506" s="47" t="s">
        <v>971</v>
      </c>
      <c r="AA1506" s="47" t="s">
        <v>971</v>
      </c>
      <c r="AB1506" s="47" t="s">
        <v>20</v>
      </c>
      <c r="AC1506" s="47" t="s">
        <v>20</v>
      </c>
      <c r="AD1506" s="47" t="s">
        <v>971</v>
      </c>
      <c r="AE1506" s="47" t="s">
        <v>971</v>
      </c>
      <c r="AF1506" s="47" t="s">
        <v>971</v>
      </c>
      <c r="AG1506" s="47" t="s">
        <v>971</v>
      </c>
      <c r="AH1506" s="47" t="s">
        <v>971</v>
      </c>
      <c r="AI1506" s="47" t="s">
        <v>20</v>
      </c>
      <c r="AJ1506" s="47" t="s">
        <v>20</v>
      </c>
      <c r="AK1506" s="47" t="s">
        <v>971</v>
      </c>
      <c r="AL1506" s="47" t="s">
        <v>971</v>
      </c>
      <c r="AM1506" s="47" t="s">
        <v>971</v>
      </c>
      <c r="AN1506" s="47" t="s">
        <v>971</v>
      </c>
      <c r="AO1506" s="47" t="s">
        <v>971</v>
      </c>
      <c r="AP1506" s="47" t="s">
        <v>20</v>
      </c>
      <c r="AQ1506" s="47" t="s">
        <v>20</v>
      </c>
      <c r="AR1506" s="47" t="s">
        <v>20</v>
      </c>
      <c r="AS1506" s="47" t="s">
        <v>971</v>
      </c>
      <c r="AT1506" s="47" t="s">
        <v>971</v>
      </c>
      <c r="AU1506" s="47" t="s">
        <v>971</v>
      </c>
      <c r="AV1506" s="47" t="s">
        <v>971</v>
      </c>
      <c r="AW1506" s="47" t="s">
        <v>20</v>
      </c>
      <c r="AX1506" s="47" t="s">
        <v>20</v>
      </c>
      <c r="AY1506" s="42">
        <f>COUNTIFS($T1506:$AX1506,"P")</f>
        <v>1</v>
      </c>
      <c r="AZ1506" s="42">
        <f>COUNTIFS($T1506:$AX1506,"HD")/2</f>
        <v>0</v>
      </c>
      <c r="BA1506" s="42">
        <f>COUNTIFS($T1506:$AX1506,"DO")</f>
        <v>11</v>
      </c>
      <c r="BB1506" s="1">
        <f>COUNTIFS($T1506:$AX1506,"UPL")</f>
        <v>3</v>
      </c>
      <c r="BC1506" s="42">
        <f>COUNTIFS($T1506:$AX1506,"LWP")</f>
        <v>0</v>
      </c>
      <c r="BD1506" s="42">
        <f>SUM(COUNTIFS($T1506:$AX1506,{"PAT","MAT"}))</f>
        <v>0</v>
      </c>
      <c r="BE1506" s="42">
        <f>COUNTIFS($T1506:$AX1506,"HO")</f>
        <v>0</v>
      </c>
      <c r="BF1506" s="42">
        <f>COUNTIFS($T1506:$AX1506,"NA")</f>
        <v>0</v>
      </c>
      <c r="BG1506" s="42">
        <f>COUNTIFS($T1506:$AX1506,"PL")</f>
        <v>0</v>
      </c>
      <c r="BH1506" s="42">
        <f>COUNTIFS($T1506:$AX1506,"CL")</f>
        <v>0</v>
      </c>
      <c r="BI1506" s="42">
        <f>COUNTIFS($T1506:$AX1506,"BL")</f>
        <v>0</v>
      </c>
      <c r="BJ1506" s="42">
        <f>COUNTIFS($T1506:$AX1506,"CO")</f>
        <v>0</v>
      </c>
      <c r="BK1506" s="42">
        <f t="shared" si="142"/>
        <v>0</v>
      </c>
      <c r="BL1506" s="42">
        <f t="shared" si="143"/>
        <v>0</v>
      </c>
      <c r="BM1506" s="42">
        <f t="shared" si="144"/>
        <v>0</v>
      </c>
      <c r="BN1506" s="42">
        <f>SUM(AY1506:BJ1506)+SUM(COUNTIFS(Q1506:AX1506,{"TERM","RESIGNED"}))</f>
        <v>31</v>
      </c>
      <c r="BO1506" s="1" t="s">
        <v>45</v>
      </c>
      <c r="BP1506" s="42"/>
      <c r="BQ1506" s="34"/>
    </row>
    <row r="1507" spans="1:69" x14ac:dyDescent="0.25">
      <c r="A1507" s="32">
        <f t="shared" si="145"/>
        <v>1505</v>
      </c>
      <c r="B1507" s="1" t="s">
        <v>172</v>
      </c>
      <c r="C1507" s="1">
        <v>106178</v>
      </c>
      <c r="D1507" s="1">
        <v>106178</v>
      </c>
      <c r="E1507" s="1" t="s">
        <v>946</v>
      </c>
      <c r="F1507" s="34" t="s">
        <v>1631</v>
      </c>
      <c r="G1507" s="34" t="s">
        <v>186</v>
      </c>
      <c r="H1507" s="30">
        <v>45269</v>
      </c>
      <c r="I1507" s="30" t="s">
        <v>39</v>
      </c>
      <c r="J1507" s="30">
        <v>45274</v>
      </c>
      <c r="K1507" s="42">
        <f t="shared" ca="1" si="146"/>
        <v>5</v>
      </c>
      <c r="L1507" s="44" t="str">
        <f t="shared" si="147"/>
        <v>Billable</v>
      </c>
      <c r="M1507" s="34" t="s">
        <v>1007</v>
      </c>
      <c r="N1507" s="1" t="s">
        <v>41</v>
      </c>
      <c r="O1507" s="1" t="s">
        <v>971</v>
      </c>
      <c r="P1507" s="1" t="s">
        <v>998</v>
      </c>
      <c r="Q1507" s="1" t="s">
        <v>1213</v>
      </c>
      <c r="R1507" s="1" t="s">
        <v>43</v>
      </c>
      <c r="S1507" s="33" t="s">
        <v>212</v>
      </c>
      <c r="T1507" s="47" t="s">
        <v>25</v>
      </c>
      <c r="U1507" s="47" t="s">
        <v>25</v>
      </c>
      <c r="V1507" s="47" t="s">
        <v>25</v>
      </c>
      <c r="W1507" s="47" t="s">
        <v>25</v>
      </c>
      <c r="X1507" s="47" t="s">
        <v>25</v>
      </c>
      <c r="Y1507" s="47" t="s">
        <v>25</v>
      </c>
      <c r="Z1507" s="47" t="s">
        <v>25</v>
      </c>
      <c r="AA1507" s="47" t="s">
        <v>25</v>
      </c>
      <c r="AB1507" s="47" t="s">
        <v>965</v>
      </c>
      <c r="AC1507" s="47" t="s">
        <v>20</v>
      </c>
      <c r="AD1507" s="14" t="s">
        <v>21</v>
      </c>
      <c r="AE1507" s="14" t="s">
        <v>21</v>
      </c>
      <c r="AF1507" s="14" t="s">
        <v>21</v>
      </c>
      <c r="AG1507" s="14" t="s">
        <v>971</v>
      </c>
      <c r="AH1507" s="14" t="s">
        <v>971</v>
      </c>
      <c r="AI1507" s="47" t="s">
        <v>20</v>
      </c>
      <c r="AJ1507" s="47" t="s">
        <v>20</v>
      </c>
      <c r="AK1507" s="14" t="s">
        <v>971</v>
      </c>
      <c r="AL1507" s="14" t="s">
        <v>971</v>
      </c>
      <c r="AM1507" s="14" t="s">
        <v>971</v>
      </c>
      <c r="AN1507" s="14" t="s">
        <v>971</v>
      </c>
      <c r="AO1507" s="14" t="s">
        <v>971</v>
      </c>
      <c r="AP1507" s="47" t="s">
        <v>20</v>
      </c>
      <c r="AQ1507" s="47" t="s">
        <v>20</v>
      </c>
      <c r="AR1507" s="47" t="s">
        <v>20</v>
      </c>
      <c r="AS1507" s="14" t="s">
        <v>971</v>
      </c>
      <c r="AT1507" s="14" t="s">
        <v>971</v>
      </c>
      <c r="AU1507" s="14" t="s">
        <v>971</v>
      </c>
      <c r="AV1507" s="14" t="s">
        <v>971</v>
      </c>
      <c r="AW1507" s="47" t="s">
        <v>20</v>
      </c>
      <c r="AX1507" s="47" t="s">
        <v>20</v>
      </c>
      <c r="AY1507" s="42">
        <f>COUNTIFS($T1507:$AX1507,"P")</f>
        <v>1</v>
      </c>
      <c r="AZ1507" s="42">
        <f>COUNTIFS($T1507:$AX1507,"HD")/2</f>
        <v>0</v>
      </c>
      <c r="BA1507" s="42">
        <f>COUNTIFS($T1507:$AX1507,"DO")</f>
        <v>8</v>
      </c>
      <c r="BB1507" s="1">
        <f>COUNTIFS($T1507:$AX1507,"UPL")</f>
        <v>3</v>
      </c>
      <c r="BC1507" s="42">
        <f>COUNTIFS($T1507:$AX1507,"LWP")</f>
        <v>0</v>
      </c>
      <c r="BD1507" s="42">
        <f>SUM(COUNTIFS($T1507:$AX1507,{"PAT","MAT"}))</f>
        <v>0</v>
      </c>
      <c r="BE1507" s="42">
        <f>COUNTIFS($T1507:$AX1507,"HO")</f>
        <v>0</v>
      </c>
      <c r="BF1507" s="42">
        <f>COUNTIFS($T1507:$AX1507,"NA")</f>
        <v>8</v>
      </c>
      <c r="BG1507" s="42">
        <f>COUNTIFS($T1507:$AX1507,"PL")</f>
        <v>0</v>
      </c>
      <c r="BH1507" s="42">
        <f>COUNTIFS($T1507:$AX1507,"CL")</f>
        <v>0</v>
      </c>
      <c r="BI1507" s="42">
        <f>COUNTIFS($T1507:$AX1507,"BL")</f>
        <v>0</v>
      </c>
      <c r="BJ1507" s="42">
        <f>COUNTIFS($T1507:$AX1507,"CO")</f>
        <v>0</v>
      </c>
      <c r="BK1507" s="42">
        <f t="shared" si="142"/>
        <v>0</v>
      </c>
      <c r="BL1507" s="42">
        <f t="shared" si="143"/>
        <v>0</v>
      </c>
      <c r="BM1507" s="42">
        <f t="shared" si="144"/>
        <v>0</v>
      </c>
      <c r="BN1507" s="42">
        <f>SUM(AY1507:BJ1507)+SUM(COUNTIFS(Q1507:AX1507,{"TERM","RESIGNED"}))</f>
        <v>31</v>
      </c>
      <c r="BO1507" s="1" t="s">
        <v>45</v>
      </c>
      <c r="BP1507" s="42"/>
      <c r="BQ1507" s="34"/>
    </row>
    <row r="1508" spans="1:69" x14ac:dyDescent="0.25">
      <c r="A1508" s="32">
        <f t="shared" si="145"/>
        <v>1506</v>
      </c>
      <c r="B1508" s="1" t="s">
        <v>172</v>
      </c>
      <c r="C1508" s="1">
        <v>106205</v>
      </c>
      <c r="D1508" s="1">
        <v>106205</v>
      </c>
      <c r="E1508" s="1" t="s">
        <v>946</v>
      </c>
      <c r="F1508" s="34" t="s">
        <v>1652</v>
      </c>
      <c r="G1508" s="34" t="s">
        <v>123</v>
      </c>
      <c r="H1508" s="30">
        <v>45269</v>
      </c>
      <c r="I1508" s="30" t="s">
        <v>39</v>
      </c>
      <c r="J1508" s="30">
        <v>45274</v>
      </c>
      <c r="K1508" s="42">
        <f t="shared" ca="1" si="146"/>
        <v>5</v>
      </c>
      <c r="L1508" s="44" t="str">
        <f t="shared" si="147"/>
        <v>Billable</v>
      </c>
      <c r="M1508" s="34" t="s">
        <v>1007</v>
      </c>
      <c r="N1508" s="1" t="s">
        <v>41</v>
      </c>
      <c r="O1508" s="1" t="s">
        <v>971</v>
      </c>
      <c r="P1508" s="1" t="s">
        <v>998</v>
      </c>
      <c r="Q1508" s="1" t="s">
        <v>1213</v>
      </c>
      <c r="R1508" s="1" t="s">
        <v>43</v>
      </c>
      <c r="S1508" s="33" t="s">
        <v>212</v>
      </c>
      <c r="T1508" s="47" t="s">
        <v>25</v>
      </c>
      <c r="U1508" s="47" t="s">
        <v>25</v>
      </c>
      <c r="V1508" s="47" t="s">
        <v>25</v>
      </c>
      <c r="W1508" s="47" t="s">
        <v>25</v>
      </c>
      <c r="X1508" s="47" t="s">
        <v>25</v>
      </c>
      <c r="Y1508" s="47" t="s">
        <v>25</v>
      </c>
      <c r="Z1508" s="47" t="s">
        <v>25</v>
      </c>
      <c r="AA1508" s="47" t="s">
        <v>25</v>
      </c>
      <c r="AB1508" s="47" t="s">
        <v>965</v>
      </c>
      <c r="AC1508" s="47" t="s">
        <v>20</v>
      </c>
      <c r="AD1508" s="14" t="s">
        <v>21</v>
      </c>
      <c r="AE1508" s="14" t="s">
        <v>21</v>
      </c>
      <c r="AF1508" s="14" t="s">
        <v>21</v>
      </c>
      <c r="AG1508" s="14" t="s">
        <v>971</v>
      </c>
      <c r="AH1508" s="14" t="s">
        <v>971</v>
      </c>
      <c r="AI1508" s="47" t="s">
        <v>20</v>
      </c>
      <c r="AJ1508" s="47" t="s">
        <v>20</v>
      </c>
      <c r="AK1508" s="14" t="s">
        <v>971</v>
      </c>
      <c r="AL1508" s="14" t="s">
        <v>971</v>
      </c>
      <c r="AM1508" s="14" t="s">
        <v>971</v>
      </c>
      <c r="AN1508" s="14" t="s">
        <v>971</v>
      </c>
      <c r="AO1508" s="14" t="s">
        <v>971</v>
      </c>
      <c r="AP1508" s="47" t="s">
        <v>20</v>
      </c>
      <c r="AQ1508" s="47" t="s">
        <v>20</v>
      </c>
      <c r="AR1508" s="47" t="s">
        <v>20</v>
      </c>
      <c r="AS1508" s="14" t="s">
        <v>971</v>
      </c>
      <c r="AT1508" s="14" t="s">
        <v>971</v>
      </c>
      <c r="AU1508" s="14" t="s">
        <v>971</v>
      </c>
      <c r="AV1508" s="14" t="s">
        <v>971</v>
      </c>
      <c r="AW1508" s="47" t="s">
        <v>20</v>
      </c>
      <c r="AX1508" s="47" t="s">
        <v>20</v>
      </c>
      <c r="AY1508" s="42">
        <f>COUNTIFS($T1508:$AX1508,"P")</f>
        <v>1</v>
      </c>
      <c r="AZ1508" s="42">
        <f>COUNTIFS($T1508:$AX1508,"HD")/2</f>
        <v>0</v>
      </c>
      <c r="BA1508" s="42">
        <f>COUNTIFS($T1508:$AX1508,"DO")</f>
        <v>8</v>
      </c>
      <c r="BB1508" s="1">
        <f>COUNTIFS($T1508:$AX1508,"UPL")</f>
        <v>3</v>
      </c>
      <c r="BC1508" s="42">
        <f>COUNTIFS($T1508:$AX1508,"LWP")</f>
        <v>0</v>
      </c>
      <c r="BD1508" s="42">
        <f>SUM(COUNTIFS($T1508:$AX1508,{"PAT","MAT"}))</f>
        <v>0</v>
      </c>
      <c r="BE1508" s="42">
        <f>COUNTIFS($T1508:$AX1508,"HO")</f>
        <v>0</v>
      </c>
      <c r="BF1508" s="42">
        <f>COUNTIFS($T1508:$AX1508,"NA")</f>
        <v>8</v>
      </c>
      <c r="BG1508" s="42">
        <f>COUNTIFS($T1508:$AX1508,"PL")</f>
        <v>0</v>
      </c>
      <c r="BH1508" s="42">
        <f>COUNTIFS($T1508:$AX1508,"CL")</f>
        <v>0</v>
      </c>
      <c r="BI1508" s="42">
        <f>COUNTIFS($T1508:$AX1508,"BL")</f>
        <v>0</v>
      </c>
      <c r="BJ1508" s="42">
        <f>COUNTIFS($T1508:$AX1508,"CO")</f>
        <v>0</v>
      </c>
      <c r="BK1508" s="42">
        <f t="shared" si="142"/>
        <v>0</v>
      </c>
      <c r="BL1508" s="42">
        <f t="shared" si="143"/>
        <v>0</v>
      </c>
      <c r="BM1508" s="42">
        <f t="shared" si="144"/>
        <v>0</v>
      </c>
      <c r="BN1508" s="42">
        <f>SUM(AY1508:BJ1508)+SUM(COUNTIFS(Q1508:AX1508,{"TERM","RESIGNED"}))</f>
        <v>31</v>
      </c>
      <c r="BO1508" s="1" t="s">
        <v>45</v>
      </c>
      <c r="BP1508" s="42"/>
      <c r="BQ1508" s="34"/>
    </row>
    <row r="1509" spans="1:69" x14ac:dyDescent="0.25">
      <c r="A1509" s="32">
        <f t="shared" si="145"/>
        <v>1507</v>
      </c>
      <c r="B1509" s="1" t="s">
        <v>172</v>
      </c>
      <c r="C1509" s="1">
        <v>105776</v>
      </c>
      <c r="D1509" s="1">
        <v>105776</v>
      </c>
      <c r="E1509" s="1" t="s">
        <v>946</v>
      </c>
      <c r="F1509" s="34" t="s">
        <v>1284</v>
      </c>
      <c r="G1509" s="34" t="s">
        <v>123</v>
      </c>
      <c r="H1509" s="30">
        <v>45190</v>
      </c>
      <c r="I1509" s="30" t="s">
        <v>39</v>
      </c>
      <c r="J1509" s="30">
        <v>45266</v>
      </c>
      <c r="K1509" s="42">
        <f t="shared" ca="1" si="146"/>
        <v>76</v>
      </c>
      <c r="L1509" s="44" t="str">
        <f t="shared" si="147"/>
        <v>Billable</v>
      </c>
      <c r="M1509" s="34" t="s">
        <v>124</v>
      </c>
      <c r="N1509" s="1" t="s">
        <v>41</v>
      </c>
      <c r="O1509" s="1" t="s">
        <v>971</v>
      </c>
      <c r="P1509" s="1" t="s">
        <v>998</v>
      </c>
      <c r="Q1509" s="1" t="s">
        <v>1213</v>
      </c>
      <c r="R1509" s="1" t="s">
        <v>43</v>
      </c>
      <c r="S1509" s="33" t="s">
        <v>135</v>
      </c>
      <c r="T1509" s="47" t="s">
        <v>21</v>
      </c>
      <c r="U1509" s="47" t="s">
        <v>20</v>
      </c>
      <c r="V1509" s="47" t="s">
        <v>20</v>
      </c>
      <c r="W1509" s="47" t="s">
        <v>21</v>
      </c>
      <c r="X1509" s="47" t="s">
        <v>21</v>
      </c>
      <c r="Y1509" s="47" t="s">
        <v>971</v>
      </c>
      <c r="Z1509" s="47" t="s">
        <v>971</v>
      </c>
      <c r="AA1509" s="47" t="s">
        <v>971</v>
      </c>
      <c r="AB1509" s="47" t="s">
        <v>20</v>
      </c>
      <c r="AC1509" s="47" t="s">
        <v>20</v>
      </c>
      <c r="AD1509" s="47" t="s">
        <v>971</v>
      </c>
      <c r="AE1509" s="47" t="s">
        <v>971</v>
      </c>
      <c r="AF1509" s="47" t="s">
        <v>971</v>
      </c>
      <c r="AG1509" s="47" t="s">
        <v>971</v>
      </c>
      <c r="AH1509" s="47" t="s">
        <v>971</v>
      </c>
      <c r="AI1509" s="47" t="s">
        <v>20</v>
      </c>
      <c r="AJ1509" s="47" t="s">
        <v>20</v>
      </c>
      <c r="AK1509" s="47" t="s">
        <v>971</v>
      </c>
      <c r="AL1509" s="47" t="s">
        <v>971</v>
      </c>
      <c r="AM1509" s="47" t="s">
        <v>971</v>
      </c>
      <c r="AN1509" s="47" t="s">
        <v>971</v>
      </c>
      <c r="AO1509" s="47" t="s">
        <v>971</v>
      </c>
      <c r="AP1509" s="47" t="s">
        <v>20</v>
      </c>
      <c r="AQ1509" s="47" t="s">
        <v>20</v>
      </c>
      <c r="AR1509" s="47" t="s">
        <v>20</v>
      </c>
      <c r="AS1509" s="47" t="s">
        <v>971</v>
      </c>
      <c r="AT1509" s="47" t="s">
        <v>971</v>
      </c>
      <c r="AU1509" s="47" t="s">
        <v>971</v>
      </c>
      <c r="AV1509" s="47" t="s">
        <v>971</v>
      </c>
      <c r="AW1509" s="47" t="s">
        <v>20</v>
      </c>
      <c r="AX1509" s="47" t="s">
        <v>20</v>
      </c>
      <c r="AY1509" s="42">
        <f>COUNTIFS($T1509:$AX1509,"P")</f>
        <v>0</v>
      </c>
      <c r="AZ1509" s="42">
        <f>COUNTIFS($T1509:$AX1509,"HD")/2</f>
        <v>0</v>
      </c>
      <c r="BA1509" s="42">
        <f>COUNTIFS($T1509:$AX1509,"DO")</f>
        <v>11</v>
      </c>
      <c r="BB1509" s="1">
        <f>COUNTIFS($T1509:$AX1509,"UPL")</f>
        <v>3</v>
      </c>
      <c r="BC1509" s="42">
        <f>COUNTIFS($T1509:$AX1509,"LWP")</f>
        <v>0</v>
      </c>
      <c r="BD1509" s="42">
        <f>SUM(COUNTIFS($T1509:$AX1509,{"PAT","MAT"}))</f>
        <v>0</v>
      </c>
      <c r="BE1509" s="42">
        <f>COUNTIFS($T1509:$AX1509,"HO")</f>
        <v>0</v>
      </c>
      <c r="BF1509" s="42">
        <f>COUNTIFS($T1509:$AX1509,"NA")</f>
        <v>0</v>
      </c>
      <c r="BG1509" s="42">
        <f>COUNTIFS($T1509:$AX1509,"PL")</f>
        <v>0</v>
      </c>
      <c r="BH1509" s="42">
        <f>COUNTIFS($T1509:$AX1509,"CL")</f>
        <v>0</v>
      </c>
      <c r="BI1509" s="42">
        <f>COUNTIFS($T1509:$AX1509,"BL")</f>
        <v>0</v>
      </c>
      <c r="BJ1509" s="42">
        <f>COUNTIFS($T1509:$AX1509,"CO")</f>
        <v>0</v>
      </c>
      <c r="BK1509" s="42">
        <f t="shared" si="142"/>
        <v>0</v>
      </c>
      <c r="BL1509" s="42">
        <f t="shared" si="143"/>
        <v>0</v>
      </c>
      <c r="BM1509" s="42">
        <f t="shared" si="144"/>
        <v>0</v>
      </c>
      <c r="BN1509" s="42">
        <f>SUM(AY1509:BJ1509)+SUM(COUNTIFS(Q1509:AX1509,{"TERM","RESIGNED"}))</f>
        <v>31</v>
      </c>
      <c r="BO1509" s="1" t="s">
        <v>45</v>
      </c>
      <c r="BP1509" s="42"/>
      <c r="BQ1509" s="34"/>
    </row>
    <row r="1510" spans="1:69" x14ac:dyDescent="0.25">
      <c r="A1510" s="32">
        <f t="shared" si="145"/>
        <v>1508</v>
      </c>
      <c r="B1510" s="1" t="s">
        <v>172</v>
      </c>
      <c r="C1510" s="1">
        <v>105843</v>
      </c>
      <c r="D1510" s="1">
        <v>105843</v>
      </c>
      <c r="E1510" s="1" t="s">
        <v>946</v>
      </c>
      <c r="F1510" s="34" t="s">
        <v>1305</v>
      </c>
      <c r="G1510" s="34" t="s">
        <v>123</v>
      </c>
      <c r="H1510" s="30">
        <v>45198</v>
      </c>
      <c r="I1510" s="30" t="s">
        <v>39</v>
      </c>
      <c r="J1510" s="30">
        <v>45266</v>
      </c>
      <c r="K1510" s="42">
        <f t="shared" ca="1" si="146"/>
        <v>68</v>
      </c>
      <c r="L1510" s="44" t="str">
        <f t="shared" si="147"/>
        <v>Billable</v>
      </c>
      <c r="M1510" s="34" t="s">
        <v>124</v>
      </c>
      <c r="N1510" s="1" t="s">
        <v>41</v>
      </c>
      <c r="O1510" s="1" t="s">
        <v>971</v>
      </c>
      <c r="P1510" s="1" t="s">
        <v>998</v>
      </c>
      <c r="Q1510" s="1" t="s">
        <v>1213</v>
      </c>
      <c r="R1510" s="1" t="s">
        <v>43</v>
      </c>
      <c r="S1510" s="33" t="s">
        <v>132</v>
      </c>
      <c r="T1510" s="47" t="s">
        <v>21</v>
      </c>
      <c r="U1510" s="47" t="s">
        <v>20</v>
      </c>
      <c r="V1510" s="47" t="s">
        <v>20</v>
      </c>
      <c r="W1510" s="47" t="s">
        <v>21</v>
      </c>
      <c r="X1510" s="47" t="s">
        <v>21</v>
      </c>
      <c r="Y1510" s="47" t="s">
        <v>971</v>
      </c>
      <c r="Z1510" s="47" t="s">
        <v>971</v>
      </c>
      <c r="AA1510" s="47" t="s">
        <v>971</v>
      </c>
      <c r="AB1510" s="47" t="s">
        <v>20</v>
      </c>
      <c r="AC1510" s="47" t="s">
        <v>20</v>
      </c>
      <c r="AD1510" s="47" t="s">
        <v>971</v>
      </c>
      <c r="AE1510" s="47" t="s">
        <v>971</v>
      </c>
      <c r="AF1510" s="47" t="s">
        <v>971</v>
      </c>
      <c r="AG1510" s="47" t="s">
        <v>971</v>
      </c>
      <c r="AH1510" s="47" t="s">
        <v>971</v>
      </c>
      <c r="AI1510" s="47" t="s">
        <v>20</v>
      </c>
      <c r="AJ1510" s="47" t="s">
        <v>20</v>
      </c>
      <c r="AK1510" s="47" t="s">
        <v>971</v>
      </c>
      <c r="AL1510" s="47" t="s">
        <v>971</v>
      </c>
      <c r="AM1510" s="47" t="s">
        <v>971</v>
      </c>
      <c r="AN1510" s="47" t="s">
        <v>971</v>
      </c>
      <c r="AO1510" s="47" t="s">
        <v>971</v>
      </c>
      <c r="AP1510" s="47" t="s">
        <v>20</v>
      </c>
      <c r="AQ1510" s="47" t="s">
        <v>20</v>
      </c>
      <c r="AR1510" s="47" t="s">
        <v>20</v>
      </c>
      <c r="AS1510" s="47" t="s">
        <v>971</v>
      </c>
      <c r="AT1510" s="47" t="s">
        <v>971</v>
      </c>
      <c r="AU1510" s="47" t="s">
        <v>971</v>
      </c>
      <c r="AV1510" s="47" t="s">
        <v>971</v>
      </c>
      <c r="AW1510" s="47" t="s">
        <v>20</v>
      </c>
      <c r="AX1510" s="47" t="s">
        <v>20</v>
      </c>
      <c r="AY1510" s="42">
        <f>COUNTIFS($T1510:$AX1510,"P")</f>
        <v>0</v>
      </c>
      <c r="AZ1510" s="42">
        <f>COUNTIFS($T1510:$AX1510,"HD")/2</f>
        <v>0</v>
      </c>
      <c r="BA1510" s="42">
        <f>COUNTIFS($T1510:$AX1510,"DO")</f>
        <v>11</v>
      </c>
      <c r="BB1510" s="1">
        <f>COUNTIFS($T1510:$AX1510,"UPL")</f>
        <v>3</v>
      </c>
      <c r="BC1510" s="42">
        <f>COUNTIFS($T1510:$AX1510,"LWP")</f>
        <v>0</v>
      </c>
      <c r="BD1510" s="42">
        <f>SUM(COUNTIFS($T1510:$AX1510,{"PAT","MAT"}))</f>
        <v>0</v>
      </c>
      <c r="BE1510" s="42">
        <f>COUNTIFS($T1510:$AX1510,"HO")</f>
        <v>0</v>
      </c>
      <c r="BF1510" s="42">
        <f>COUNTIFS($T1510:$AX1510,"NA")</f>
        <v>0</v>
      </c>
      <c r="BG1510" s="42">
        <f>COUNTIFS($T1510:$AX1510,"PL")</f>
        <v>0</v>
      </c>
      <c r="BH1510" s="42">
        <f>COUNTIFS($T1510:$AX1510,"CL")</f>
        <v>0</v>
      </c>
      <c r="BI1510" s="42">
        <f>COUNTIFS($T1510:$AX1510,"BL")</f>
        <v>0</v>
      </c>
      <c r="BJ1510" s="42">
        <f>COUNTIFS($T1510:$AX1510,"CO")</f>
        <v>0</v>
      </c>
      <c r="BK1510" s="42">
        <f t="shared" si="142"/>
        <v>0</v>
      </c>
      <c r="BL1510" s="42">
        <f t="shared" si="143"/>
        <v>0</v>
      </c>
      <c r="BM1510" s="42">
        <f t="shared" si="144"/>
        <v>0</v>
      </c>
      <c r="BN1510" s="42">
        <f>SUM(AY1510:BJ1510)+SUM(COUNTIFS(Q1510:AX1510,{"TERM","RESIGNED"}))</f>
        <v>31</v>
      </c>
      <c r="BO1510" s="1" t="s">
        <v>45</v>
      </c>
      <c r="BP1510" s="42"/>
      <c r="BQ1510" s="34"/>
    </row>
    <row r="1511" spans="1:69" x14ac:dyDescent="0.25">
      <c r="A1511" s="32">
        <f t="shared" si="145"/>
        <v>1509</v>
      </c>
      <c r="B1511" s="1" t="s">
        <v>172</v>
      </c>
      <c r="C1511" s="1">
        <v>106155</v>
      </c>
      <c r="D1511" s="1">
        <v>106155</v>
      </c>
      <c r="E1511" s="1" t="s">
        <v>946</v>
      </c>
      <c r="F1511" s="34" t="s">
        <v>1612</v>
      </c>
      <c r="G1511" s="34" t="s">
        <v>123</v>
      </c>
      <c r="H1511" s="30">
        <v>45266</v>
      </c>
      <c r="I1511" s="30" t="s">
        <v>39</v>
      </c>
      <c r="J1511" s="30">
        <v>45272</v>
      </c>
      <c r="K1511" s="42">
        <f t="shared" ca="1" si="146"/>
        <v>6</v>
      </c>
      <c r="L1511" s="44" t="str">
        <f t="shared" si="147"/>
        <v>Billable</v>
      </c>
      <c r="M1511" s="34" t="s">
        <v>1007</v>
      </c>
      <c r="N1511" s="1" t="s">
        <v>41</v>
      </c>
      <c r="O1511" s="1" t="s">
        <v>971</v>
      </c>
      <c r="P1511" s="1" t="s">
        <v>998</v>
      </c>
      <c r="Q1511" s="1" t="s">
        <v>1213</v>
      </c>
      <c r="R1511" s="1" t="s">
        <v>43</v>
      </c>
      <c r="S1511" s="33" t="s">
        <v>228</v>
      </c>
      <c r="T1511" s="47" t="s">
        <v>25</v>
      </c>
      <c r="U1511" s="47" t="s">
        <v>25</v>
      </c>
      <c r="V1511" s="47" t="s">
        <v>25</v>
      </c>
      <c r="W1511" s="47" t="s">
        <v>25</v>
      </c>
      <c r="X1511" s="47" t="s">
        <v>25</v>
      </c>
      <c r="Y1511" s="47" t="s">
        <v>965</v>
      </c>
      <c r="Z1511" s="47" t="s">
        <v>965</v>
      </c>
      <c r="AA1511" s="47" t="s">
        <v>21</v>
      </c>
      <c r="AB1511" s="47" t="s">
        <v>20</v>
      </c>
      <c r="AC1511" s="47" t="s">
        <v>20</v>
      </c>
      <c r="AD1511" s="47" t="s">
        <v>21</v>
      </c>
      <c r="AE1511" s="14" t="s">
        <v>971</v>
      </c>
      <c r="AF1511" s="14" t="s">
        <v>971</v>
      </c>
      <c r="AG1511" s="14" t="s">
        <v>971</v>
      </c>
      <c r="AH1511" s="14" t="s">
        <v>971</v>
      </c>
      <c r="AI1511" s="47" t="s">
        <v>20</v>
      </c>
      <c r="AJ1511" s="47" t="s">
        <v>20</v>
      </c>
      <c r="AK1511" s="14" t="s">
        <v>971</v>
      </c>
      <c r="AL1511" s="14" t="s">
        <v>971</v>
      </c>
      <c r="AM1511" s="14" t="s">
        <v>971</v>
      </c>
      <c r="AN1511" s="14" t="s">
        <v>971</v>
      </c>
      <c r="AO1511" s="14" t="s">
        <v>971</v>
      </c>
      <c r="AP1511" s="47" t="s">
        <v>20</v>
      </c>
      <c r="AQ1511" s="47" t="s">
        <v>20</v>
      </c>
      <c r="AR1511" s="47" t="s">
        <v>20</v>
      </c>
      <c r="AS1511" s="14" t="s">
        <v>971</v>
      </c>
      <c r="AT1511" s="14" t="s">
        <v>971</v>
      </c>
      <c r="AU1511" s="14" t="s">
        <v>971</v>
      </c>
      <c r="AV1511" s="14" t="s">
        <v>971</v>
      </c>
      <c r="AW1511" s="47" t="s">
        <v>20</v>
      </c>
      <c r="AX1511" s="47" t="s">
        <v>20</v>
      </c>
      <c r="AY1511" s="42">
        <f>COUNTIFS($T1511:$AX1511,"P")</f>
        <v>2</v>
      </c>
      <c r="AZ1511" s="42">
        <f>COUNTIFS($T1511:$AX1511,"HD")/2</f>
        <v>0</v>
      </c>
      <c r="BA1511" s="42">
        <f>COUNTIFS($T1511:$AX1511,"DO")</f>
        <v>9</v>
      </c>
      <c r="BB1511" s="1">
        <f>COUNTIFS($T1511:$AX1511,"UPL")</f>
        <v>2</v>
      </c>
      <c r="BC1511" s="42">
        <f>COUNTIFS($T1511:$AX1511,"LWP")</f>
        <v>0</v>
      </c>
      <c r="BD1511" s="42">
        <f>SUM(COUNTIFS($T1511:$AX1511,{"PAT","MAT"}))</f>
        <v>0</v>
      </c>
      <c r="BE1511" s="42">
        <f>COUNTIFS($T1511:$AX1511,"HO")</f>
        <v>0</v>
      </c>
      <c r="BF1511" s="42">
        <f>COUNTIFS($T1511:$AX1511,"NA")</f>
        <v>5</v>
      </c>
      <c r="BG1511" s="42">
        <f>COUNTIFS($T1511:$AX1511,"PL")</f>
        <v>0</v>
      </c>
      <c r="BH1511" s="42">
        <f>COUNTIFS($T1511:$AX1511,"CL")</f>
        <v>0</v>
      </c>
      <c r="BI1511" s="42">
        <f>COUNTIFS($T1511:$AX1511,"BL")</f>
        <v>0</v>
      </c>
      <c r="BJ1511" s="42">
        <f>COUNTIFS($T1511:$AX1511,"CO")</f>
        <v>0</v>
      </c>
      <c r="BK1511" s="42">
        <f t="shared" si="142"/>
        <v>0</v>
      </c>
      <c r="BL1511" s="42">
        <f t="shared" si="143"/>
        <v>0</v>
      </c>
      <c r="BM1511" s="42">
        <f t="shared" si="144"/>
        <v>0</v>
      </c>
      <c r="BN1511" s="42">
        <f>SUM(AY1511:BJ1511)+SUM(COUNTIFS(Q1511:AX1511,{"TERM","RESIGNED"}))</f>
        <v>31</v>
      </c>
      <c r="BO1511" s="1" t="s">
        <v>45</v>
      </c>
      <c r="BP1511" s="42"/>
      <c r="BQ1511" s="34"/>
    </row>
    <row r="1512" spans="1:69" x14ac:dyDescent="0.25">
      <c r="A1512" s="32">
        <f t="shared" si="145"/>
        <v>1510</v>
      </c>
      <c r="B1512" s="1" t="s">
        <v>172</v>
      </c>
      <c r="C1512" s="1">
        <v>106157</v>
      </c>
      <c r="D1512" s="1">
        <v>106157</v>
      </c>
      <c r="E1512" s="1" t="s">
        <v>946</v>
      </c>
      <c r="F1512" s="34" t="s">
        <v>1614</v>
      </c>
      <c r="G1512" s="34" t="s">
        <v>123</v>
      </c>
      <c r="H1512" s="30">
        <v>45266</v>
      </c>
      <c r="I1512" s="30" t="s">
        <v>39</v>
      </c>
      <c r="J1512" s="30">
        <v>45272</v>
      </c>
      <c r="K1512" s="42">
        <f t="shared" ca="1" si="146"/>
        <v>6</v>
      </c>
      <c r="L1512" s="44" t="str">
        <f t="shared" si="147"/>
        <v>Billable</v>
      </c>
      <c r="M1512" s="34" t="s">
        <v>1007</v>
      </c>
      <c r="N1512" s="1" t="s">
        <v>41</v>
      </c>
      <c r="O1512" s="1" t="s">
        <v>971</v>
      </c>
      <c r="P1512" s="1" t="s">
        <v>998</v>
      </c>
      <c r="Q1512" s="1" t="s">
        <v>1213</v>
      </c>
      <c r="R1512" s="1" t="s">
        <v>43</v>
      </c>
      <c r="S1512" s="33" t="s">
        <v>228</v>
      </c>
      <c r="T1512" s="47" t="s">
        <v>25</v>
      </c>
      <c r="U1512" s="47" t="s">
        <v>25</v>
      </c>
      <c r="V1512" s="47" t="s">
        <v>25</v>
      </c>
      <c r="W1512" s="47" t="s">
        <v>25</v>
      </c>
      <c r="X1512" s="47" t="s">
        <v>25</v>
      </c>
      <c r="Y1512" s="47" t="s">
        <v>965</v>
      </c>
      <c r="Z1512" s="47" t="s">
        <v>965</v>
      </c>
      <c r="AA1512" s="47" t="s">
        <v>21</v>
      </c>
      <c r="AB1512" s="47" t="s">
        <v>20</v>
      </c>
      <c r="AC1512" s="47" t="s">
        <v>20</v>
      </c>
      <c r="AD1512" s="47" t="s">
        <v>21</v>
      </c>
      <c r="AE1512" s="14" t="s">
        <v>971</v>
      </c>
      <c r="AF1512" s="14" t="s">
        <v>971</v>
      </c>
      <c r="AG1512" s="14" t="s">
        <v>971</v>
      </c>
      <c r="AH1512" s="14" t="s">
        <v>971</v>
      </c>
      <c r="AI1512" s="47" t="s">
        <v>20</v>
      </c>
      <c r="AJ1512" s="47" t="s">
        <v>20</v>
      </c>
      <c r="AK1512" s="14" t="s">
        <v>971</v>
      </c>
      <c r="AL1512" s="14" t="s">
        <v>971</v>
      </c>
      <c r="AM1512" s="14" t="s">
        <v>971</v>
      </c>
      <c r="AN1512" s="14" t="s">
        <v>971</v>
      </c>
      <c r="AO1512" s="14" t="s">
        <v>971</v>
      </c>
      <c r="AP1512" s="47" t="s">
        <v>20</v>
      </c>
      <c r="AQ1512" s="47" t="s">
        <v>20</v>
      </c>
      <c r="AR1512" s="47" t="s">
        <v>20</v>
      </c>
      <c r="AS1512" s="14" t="s">
        <v>971</v>
      </c>
      <c r="AT1512" s="14" t="s">
        <v>971</v>
      </c>
      <c r="AU1512" s="14" t="s">
        <v>971</v>
      </c>
      <c r="AV1512" s="14" t="s">
        <v>971</v>
      </c>
      <c r="AW1512" s="47" t="s">
        <v>20</v>
      </c>
      <c r="AX1512" s="47" t="s">
        <v>20</v>
      </c>
      <c r="AY1512" s="42">
        <f>COUNTIFS($T1512:$AX1512,"P")</f>
        <v>2</v>
      </c>
      <c r="AZ1512" s="42">
        <f>COUNTIFS($T1512:$AX1512,"HD")/2</f>
        <v>0</v>
      </c>
      <c r="BA1512" s="42">
        <f>COUNTIFS($T1512:$AX1512,"DO")</f>
        <v>9</v>
      </c>
      <c r="BB1512" s="1">
        <f>COUNTIFS($T1512:$AX1512,"UPL")</f>
        <v>2</v>
      </c>
      <c r="BC1512" s="42">
        <f>COUNTIFS($T1512:$AX1512,"LWP")</f>
        <v>0</v>
      </c>
      <c r="BD1512" s="42">
        <f>SUM(COUNTIFS($T1512:$AX1512,{"PAT","MAT"}))</f>
        <v>0</v>
      </c>
      <c r="BE1512" s="42">
        <f>COUNTIFS($T1512:$AX1512,"HO")</f>
        <v>0</v>
      </c>
      <c r="BF1512" s="42">
        <f>COUNTIFS($T1512:$AX1512,"NA")</f>
        <v>5</v>
      </c>
      <c r="BG1512" s="42">
        <f>COUNTIFS($T1512:$AX1512,"PL")</f>
        <v>0</v>
      </c>
      <c r="BH1512" s="42">
        <f>COUNTIFS($T1512:$AX1512,"CL")</f>
        <v>0</v>
      </c>
      <c r="BI1512" s="42">
        <f>COUNTIFS($T1512:$AX1512,"BL")</f>
        <v>0</v>
      </c>
      <c r="BJ1512" s="42">
        <f>COUNTIFS($T1512:$AX1512,"CO")</f>
        <v>0</v>
      </c>
      <c r="BK1512" s="42">
        <f t="shared" si="142"/>
        <v>0</v>
      </c>
      <c r="BL1512" s="42">
        <f t="shared" si="143"/>
        <v>0</v>
      </c>
      <c r="BM1512" s="42">
        <f t="shared" si="144"/>
        <v>0</v>
      </c>
      <c r="BN1512" s="42">
        <f>SUM(AY1512:BJ1512)+SUM(COUNTIFS(Q1512:AX1512,{"TERM","RESIGNED"}))</f>
        <v>31</v>
      </c>
      <c r="BO1512" s="1" t="s">
        <v>45</v>
      </c>
      <c r="BP1512" s="42"/>
      <c r="BQ1512" s="34"/>
    </row>
    <row r="1513" spans="1:69" x14ac:dyDescent="0.25">
      <c r="A1513" s="32">
        <f t="shared" si="145"/>
        <v>1511</v>
      </c>
      <c r="B1513" s="1" t="s">
        <v>172</v>
      </c>
      <c r="C1513" s="1">
        <v>106158</v>
      </c>
      <c r="D1513" s="1">
        <v>106158</v>
      </c>
      <c r="E1513" s="1" t="s">
        <v>945</v>
      </c>
      <c r="F1513" s="34" t="s">
        <v>1615</v>
      </c>
      <c r="G1513" s="34" t="s">
        <v>123</v>
      </c>
      <c r="H1513" s="30">
        <v>45266</v>
      </c>
      <c r="I1513" s="30" t="s">
        <v>39</v>
      </c>
      <c r="J1513" s="30">
        <v>45272</v>
      </c>
      <c r="K1513" s="42">
        <f t="shared" ca="1" si="146"/>
        <v>6</v>
      </c>
      <c r="L1513" s="44" t="str">
        <f t="shared" si="147"/>
        <v>Billable</v>
      </c>
      <c r="M1513" s="34" t="s">
        <v>1007</v>
      </c>
      <c r="N1513" s="1" t="s">
        <v>41</v>
      </c>
      <c r="O1513" s="1" t="s">
        <v>971</v>
      </c>
      <c r="P1513" s="1" t="s">
        <v>998</v>
      </c>
      <c r="Q1513" s="1" t="s">
        <v>1213</v>
      </c>
      <c r="R1513" s="1" t="s">
        <v>43</v>
      </c>
      <c r="S1513" s="33" t="s">
        <v>228</v>
      </c>
      <c r="T1513" s="47" t="s">
        <v>25</v>
      </c>
      <c r="U1513" s="47" t="s">
        <v>25</v>
      </c>
      <c r="V1513" s="47" t="s">
        <v>25</v>
      </c>
      <c r="W1513" s="47" t="s">
        <v>25</v>
      </c>
      <c r="X1513" s="47" t="s">
        <v>25</v>
      </c>
      <c r="Y1513" s="47" t="s">
        <v>965</v>
      </c>
      <c r="Z1513" s="47" t="s">
        <v>965</v>
      </c>
      <c r="AA1513" s="47" t="s">
        <v>21</v>
      </c>
      <c r="AB1513" s="47" t="s">
        <v>20</v>
      </c>
      <c r="AC1513" s="47" t="s">
        <v>20</v>
      </c>
      <c r="AD1513" s="47" t="s">
        <v>21</v>
      </c>
      <c r="AE1513" s="14" t="s">
        <v>971</v>
      </c>
      <c r="AF1513" s="14" t="s">
        <v>971</v>
      </c>
      <c r="AG1513" s="14" t="s">
        <v>971</v>
      </c>
      <c r="AH1513" s="14" t="s">
        <v>971</v>
      </c>
      <c r="AI1513" s="47" t="s">
        <v>20</v>
      </c>
      <c r="AJ1513" s="47" t="s">
        <v>20</v>
      </c>
      <c r="AK1513" s="14" t="s">
        <v>971</v>
      </c>
      <c r="AL1513" s="14" t="s">
        <v>971</v>
      </c>
      <c r="AM1513" s="14" t="s">
        <v>971</v>
      </c>
      <c r="AN1513" s="14" t="s">
        <v>971</v>
      </c>
      <c r="AO1513" s="14" t="s">
        <v>971</v>
      </c>
      <c r="AP1513" s="47" t="s">
        <v>20</v>
      </c>
      <c r="AQ1513" s="47" t="s">
        <v>20</v>
      </c>
      <c r="AR1513" s="47" t="s">
        <v>20</v>
      </c>
      <c r="AS1513" s="14" t="s">
        <v>971</v>
      </c>
      <c r="AT1513" s="14" t="s">
        <v>971</v>
      </c>
      <c r="AU1513" s="14" t="s">
        <v>971</v>
      </c>
      <c r="AV1513" s="14" t="s">
        <v>971</v>
      </c>
      <c r="AW1513" s="47" t="s">
        <v>20</v>
      </c>
      <c r="AX1513" s="47" t="s">
        <v>20</v>
      </c>
      <c r="AY1513" s="42">
        <f>COUNTIFS($T1513:$AX1513,"P")</f>
        <v>2</v>
      </c>
      <c r="AZ1513" s="42">
        <f>COUNTIFS($T1513:$AX1513,"HD")/2</f>
        <v>0</v>
      </c>
      <c r="BA1513" s="42">
        <f>COUNTIFS($T1513:$AX1513,"DO")</f>
        <v>9</v>
      </c>
      <c r="BB1513" s="1">
        <f>COUNTIFS($T1513:$AX1513,"UPL")</f>
        <v>2</v>
      </c>
      <c r="BC1513" s="42">
        <f>COUNTIFS($T1513:$AX1513,"LWP")</f>
        <v>0</v>
      </c>
      <c r="BD1513" s="42">
        <f>SUM(COUNTIFS($T1513:$AX1513,{"PAT","MAT"}))</f>
        <v>0</v>
      </c>
      <c r="BE1513" s="42">
        <f>COUNTIFS($T1513:$AX1513,"HO")</f>
        <v>0</v>
      </c>
      <c r="BF1513" s="42">
        <f>COUNTIFS($T1513:$AX1513,"NA")</f>
        <v>5</v>
      </c>
      <c r="BG1513" s="42">
        <f>COUNTIFS($T1513:$AX1513,"PL")</f>
        <v>0</v>
      </c>
      <c r="BH1513" s="42">
        <f>COUNTIFS($T1513:$AX1513,"CL")</f>
        <v>0</v>
      </c>
      <c r="BI1513" s="42">
        <f>COUNTIFS($T1513:$AX1513,"BL")</f>
        <v>0</v>
      </c>
      <c r="BJ1513" s="42">
        <f>COUNTIFS($T1513:$AX1513,"CO")</f>
        <v>0</v>
      </c>
      <c r="BK1513" s="42">
        <f t="shared" si="142"/>
        <v>0</v>
      </c>
      <c r="BL1513" s="42">
        <f t="shared" si="143"/>
        <v>0</v>
      </c>
      <c r="BM1513" s="42">
        <f t="shared" si="144"/>
        <v>0</v>
      </c>
      <c r="BN1513" s="42">
        <f>SUM(AY1513:BJ1513)+SUM(COUNTIFS(Q1513:AX1513,{"TERM","RESIGNED"}))</f>
        <v>31</v>
      </c>
      <c r="BO1513" s="1" t="s">
        <v>45</v>
      </c>
      <c r="BP1513" s="42"/>
      <c r="BQ1513" s="34"/>
    </row>
    <row r="1514" spans="1:69" x14ac:dyDescent="0.25">
      <c r="A1514" s="32">
        <f t="shared" si="145"/>
        <v>1512</v>
      </c>
      <c r="B1514" s="1" t="s">
        <v>172</v>
      </c>
      <c r="C1514" s="1">
        <v>106159</v>
      </c>
      <c r="D1514" s="1">
        <v>106159</v>
      </c>
      <c r="E1514" s="1" t="s">
        <v>946</v>
      </c>
      <c r="F1514" s="34" t="s">
        <v>1616</v>
      </c>
      <c r="G1514" s="34" t="s">
        <v>123</v>
      </c>
      <c r="H1514" s="30">
        <v>45266</v>
      </c>
      <c r="I1514" s="30" t="s">
        <v>39</v>
      </c>
      <c r="J1514" s="30">
        <v>45272</v>
      </c>
      <c r="K1514" s="42">
        <f t="shared" ca="1" si="146"/>
        <v>6</v>
      </c>
      <c r="L1514" s="44" t="str">
        <f t="shared" si="147"/>
        <v>Billable</v>
      </c>
      <c r="M1514" s="34" t="s">
        <v>1007</v>
      </c>
      <c r="N1514" s="1" t="s">
        <v>41</v>
      </c>
      <c r="O1514" s="1" t="s">
        <v>971</v>
      </c>
      <c r="P1514" s="1" t="s">
        <v>998</v>
      </c>
      <c r="Q1514" s="1" t="s">
        <v>1213</v>
      </c>
      <c r="R1514" s="1" t="s">
        <v>43</v>
      </c>
      <c r="S1514" s="33" t="s">
        <v>228</v>
      </c>
      <c r="T1514" s="47" t="s">
        <v>25</v>
      </c>
      <c r="U1514" s="47" t="s">
        <v>25</v>
      </c>
      <c r="V1514" s="47" t="s">
        <v>25</v>
      </c>
      <c r="W1514" s="47" t="s">
        <v>25</v>
      </c>
      <c r="X1514" s="47" t="s">
        <v>25</v>
      </c>
      <c r="Y1514" s="47" t="s">
        <v>965</v>
      </c>
      <c r="Z1514" s="47" t="s">
        <v>965</v>
      </c>
      <c r="AA1514" s="47" t="s">
        <v>21</v>
      </c>
      <c r="AB1514" s="47" t="s">
        <v>20</v>
      </c>
      <c r="AC1514" s="47" t="s">
        <v>20</v>
      </c>
      <c r="AD1514" s="47" t="s">
        <v>21</v>
      </c>
      <c r="AE1514" s="14" t="s">
        <v>971</v>
      </c>
      <c r="AF1514" s="14" t="s">
        <v>971</v>
      </c>
      <c r="AG1514" s="14" t="s">
        <v>971</v>
      </c>
      <c r="AH1514" s="14" t="s">
        <v>971</v>
      </c>
      <c r="AI1514" s="47" t="s">
        <v>20</v>
      </c>
      <c r="AJ1514" s="47" t="s">
        <v>20</v>
      </c>
      <c r="AK1514" s="14" t="s">
        <v>971</v>
      </c>
      <c r="AL1514" s="14" t="s">
        <v>971</v>
      </c>
      <c r="AM1514" s="14" t="s">
        <v>971</v>
      </c>
      <c r="AN1514" s="14" t="s">
        <v>971</v>
      </c>
      <c r="AO1514" s="14" t="s">
        <v>971</v>
      </c>
      <c r="AP1514" s="47" t="s">
        <v>20</v>
      </c>
      <c r="AQ1514" s="47" t="s">
        <v>20</v>
      </c>
      <c r="AR1514" s="47" t="s">
        <v>20</v>
      </c>
      <c r="AS1514" s="14" t="s">
        <v>971</v>
      </c>
      <c r="AT1514" s="14" t="s">
        <v>971</v>
      </c>
      <c r="AU1514" s="14" t="s">
        <v>971</v>
      </c>
      <c r="AV1514" s="14" t="s">
        <v>971</v>
      </c>
      <c r="AW1514" s="47" t="s">
        <v>20</v>
      </c>
      <c r="AX1514" s="47" t="s">
        <v>20</v>
      </c>
      <c r="AY1514" s="42">
        <f>COUNTIFS($T1514:$AX1514,"P")</f>
        <v>2</v>
      </c>
      <c r="AZ1514" s="42">
        <f>COUNTIFS($T1514:$AX1514,"HD")/2</f>
        <v>0</v>
      </c>
      <c r="BA1514" s="42">
        <f>COUNTIFS($T1514:$AX1514,"DO")</f>
        <v>9</v>
      </c>
      <c r="BB1514" s="1">
        <f>COUNTIFS($T1514:$AX1514,"UPL")</f>
        <v>2</v>
      </c>
      <c r="BC1514" s="42">
        <f>COUNTIFS($T1514:$AX1514,"LWP")</f>
        <v>0</v>
      </c>
      <c r="BD1514" s="42">
        <f>SUM(COUNTIFS($T1514:$AX1514,{"PAT","MAT"}))</f>
        <v>0</v>
      </c>
      <c r="BE1514" s="42">
        <f>COUNTIFS($T1514:$AX1514,"HO")</f>
        <v>0</v>
      </c>
      <c r="BF1514" s="42">
        <f>COUNTIFS($T1514:$AX1514,"NA")</f>
        <v>5</v>
      </c>
      <c r="BG1514" s="42">
        <f>COUNTIFS($T1514:$AX1514,"PL")</f>
        <v>0</v>
      </c>
      <c r="BH1514" s="42">
        <f>COUNTIFS($T1514:$AX1514,"CL")</f>
        <v>0</v>
      </c>
      <c r="BI1514" s="42">
        <f>COUNTIFS($T1514:$AX1514,"BL")</f>
        <v>0</v>
      </c>
      <c r="BJ1514" s="42">
        <f>COUNTIFS($T1514:$AX1514,"CO")</f>
        <v>0</v>
      </c>
      <c r="BK1514" s="42">
        <f t="shared" si="142"/>
        <v>0</v>
      </c>
      <c r="BL1514" s="42">
        <f t="shared" si="143"/>
        <v>0</v>
      </c>
      <c r="BM1514" s="42">
        <f t="shared" si="144"/>
        <v>0</v>
      </c>
      <c r="BN1514" s="42">
        <f>SUM(AY1514:BJ1514)+SUM(COUNTIFS(Q1514:AX1514,{"TERM","RESIGNED"}))</f>
        <v>31</v>
      </c>
      <c r="BO1514" s="1" t="s">
        <v>45</v>
      </c>
      <c r="BP1514" s="42"/>
      <c r="BQ1514" s="34"/>
    </row>
    <row r="1515" spans="1:69" x14ac:dyDescent="0.25">
      <c r="A1515" s="32">
        <f t="shared" si="145"/>
        <v>1513</v>
      </c>
      <c r="B1515" s="1" t="s">
        <v>172</v>
      </c>
      <c r="C1515" s="1">
        <v>106026</v>
      </c>
      <c r="D1515" s="27">
        <v>106026</v>
      </c>
      <c r="E1515" s="1" t="s">
        <v>946</v>
      </c>
      <c r="F1515" s="34" t="s">
        <v>1474</v>
      </c>
      <c r="G1515" s="34" t="s">
        <v>190</v>
      </c>
      <c r="H1515" s="30">
        <v>45251</v>
      </c>
      <c r="I1515" s="30" t="s">
        <v>39</v>
      </c>
      <c r="J1515" s="30">
        <v>45267</v>
      </c>
      <c r="K1515" s="42">
        <f t="shared" ca="1" si="146"/>
        <v>16</v>
      </c>
      <c r="L1515" s="44" t="str">
        <f t="shared" si="147"/>
        <v>Billable</v>
      </c>
      <c r="M1515" s="34" t="s">
        <v>1007</v>
      </c>
      <c r="N1515" s="1" t="s">
        <v>41</v>
      </c>
      <c r="O1515" s="1" t="s">
        <v>971</v>
      </c>
      <c r="P1515" s="1" t="s">
        <v>1594</v>
      </c>
      <c r="Q1515" s="1" t="s">
        <v>1595</v>
      </c>
      <c r="R1515" s="1" t="s">
        <v>43</v>
      </c>
      <c r="S1515" s="33" t="s">
        <v>223</v>
      </c>
      <c r="T1515" s="47" t="s">
        <v>965</v>
      </c>
      <c r="U1515" s="47" t="s">
        <v>20</v>
      </c>
      <c r="V1515" s="47" t="s">
        <v>20</v>
      </c>
      <c r="W1515" s="47" t="s">
        <v>965</v>
      </c>
      <c r="X1515" s="47" t="s">
        <v>965</v>
      </c>
      <c r="Y1515" s="47" t="s">
        <v>966</v>
      </c>
      <c r="Z1515" s="47" t="s">
        <v>971</v>
      </c>
      <c r="AA1515" s="47" t="s">
        <v>971</v>
      </c>
      <c r="AB1515" s="47" t="s">
        <v>20</v>
      </c>
      <c r="AC1515" s="47" t="s">
        <v>20</v>
      </c>
      <c r="AD1515" s="47" t="s">
        <v>971</v>
      </c>
      <c r="AE1515" s="47" t="s">
        <v>971</v>
      </c>
      <c r="AF1515" s="47" t="s">
        <v>971</v>
      </c>
      <c r="AG1515" s="47" t="s">
        <v>971</v>
      </c>
      <c r="AH1515" s="47" t="s">
        <v>971</v>
      </c>
      <c r="AI1515" s="47" t="s">
        <v>20</v>
      </c>
      <c r="AJ1515" s="47" t="s">
        <v>20</v>
      </c>
      <c r="AK1515" s="47" t="s">
        <v>971</v>
      </c>
      <c r="AL1515" s="47" t="s">
        <v>971</v>
      </c>
      <c r="AM1515" s="47" t="s">
        <v>971</v>
      </c>
      <c r="AN1515" s="47" t="s">
        <v>971</v>
      </c>
      <c r="AO1515" s="47" t="s">
        <v>971</v>
      </c>
      <c r="AP1515" s="47" t="s">
        <v>20</v>
      </c>
      <c r="AQ1515" s="47" t="s">
        <v>20</v>
      </c>
      <c r="AR1515" s="47" t="s">
        <v>20</v>
      </c>
      <c r="AS1515" s="47" t="s">
        <v>971</v>
      </c>
      <c r="AT1515" s="47" t="s">
        <v>971</v>
      </c>
      <c r="AU1515" s="47" t="s">
        <v>971</v>
      </c>
      <c r="AV1515" s="47" t="s">
        <v>971</v>
      </c>
      <c r="AW1515" s="47" t="s">
        <v>20</v>
      </c>
      <c r="AX1515" s="47" t="s">
        <v>20</v>
      </c>
      <c r="AY1515" s="42">
        <f>COUNTIFS($T1515:$AX1515,"P")</f>
        <v>3</v>
      </c>
      <c r="AZ1515" s="42">
        <f>COUNTIFS($T1515:$AX1515,"HD")/2</f>
        <v>0.5</v>
      </c>
      <c r="BA1515" s="42">
        <f>COUNTIFS($T1515:$AX1515,"DO")</f>
        <v>11</v>
      </c>
      <c r="BB1515" s="1">
        <f>COUNTIFS($T1515:$AX1515,"UPL")</f>
        <v>0</v>
      </c>
      <c r="BC1515" s="42">
        <f>COUNTIFS($T1515:$AX1515,"LWP")</f>
        <v>0</v>
      </c>
      <c r="BD1515" s="42">
        <f>SUM(COUNTIFS($T1515:$AX1515,{"PAT","MAT"}))</f>
        <v>0</v>
      </c>
      <c r="BE1515" s="42">
        <f>COUNTIFS($T1515:$AX1515,"HO")</f>
        <v>0</v>
      </c>
      <c r="BF1515" s="42">
        <f>COUNTIFS($T1515:$AX1515,"NA")</f>
        <v>0</v>
      </c>
      <c r="BG1515" s="42">
        <f>COUNTIFS($T1515:$AX1515,"PL")</f>
        <v>0</v>
      </c>
      <c r="BH1515" s="42">
        <f>COUNTIFS($T1515:$AX1515,"CL")</f>
        <v>0</v>
      </c>
      <c r="BI1515" s="42">
        <f>COUNTIFS($T1515:$AX1515,"BL")</f>
        <v>0</v>
      </c>
      <c r="BJ1515" s="42">
        <f>COUNTIFS($T1515:$AX1515,"CO")</f>
        <v>0</v>
      </c>
      <c r="BK1515" s="42">
        <f t="shared" si="142"/>
        <v>0</v>
      </c>
      <c r="BL1515" s="42">
        <f t="shared" si="143"/>
        <v>0</v>
      </c>
      <c r="BM1515" s="42">
        <f t="shared" si="144"/>
        <v>0</v>
      </c>
      <c r="BN1515" s="42">
        <f>SUM(AY1515:BJ1515)+SUM(COUNTIFS(Q1515:AX1515,{"TERM","RESIGNED"}))</f>
        <v>30.5</v>
      </c>
      <c r="BO1515" s="1" t="s">
        <v>45</v>
      </c>
      <c r="BP1515" s="42" t="s">
        <v>1018</v>
      </c>
      <c r="BQ1515" s="34"/>
    </row>
    <row r="1516" spans="1:69" x14ac:dyDescent="0.25">
      <c r="A1516" s="32">
        <f t="shared" si="145"/>
        <v>1514</v>
      </c>
      <c r="B1516" s="1" t="s">
        <v>172</v>
      </c>
      <c r="C1516" s="1">
        <v>106042</v>
      </c>
      <c r="D1516" s="27">
        <v>106042</v>
      </c>
      <c r="E1516" s="1" t="s">
        <v>946</v>
      </c>
      <c r="F1516" s="34" t="s">
        <v>1533</v>
      </c>
      <c r="G1516" s="34" t="s">
        <v>123</v>
      </c>
      <c r="H1516" s="30">
        <v>45251</v>
      </c>
      <c r="I1516" s="30" t="s">
        <v>39</v>
      </c>
      <c r="J1516" s="30">
        <v>45267</v>
      </c>
      <c r="K1516" s="42">
        <f t="shared" ca="1" si="146"/>
        <v>16</v>
      </c>
      <c r="L1516" s="44" t="str">
        <f t="shared" si="147"/>
        <v>Billable</v>
      </c>
      <c r="M1516" s="34" t="s">
        <v>827</v>
      </c>
      <c r="N1516" s="1" t="s">
        <v>41</v>
      </c>
      <c r="O1516" s="1" t="s">
        <v>971</v>
      </c>
      <c r="P1516" s="1" t="s">
        <v>1594</v>
      </c>
      <c r="Q1516" s="1" t="s">
        <v>1595</v>
      </c>
      <c r="R1516" s="1" t="s">
        <v>43</v>
      </c>
      <c r="S1516" s="33" t="s">
        <v>252</v>
      </c>
      <c r="T1516" s="47" t="s">
        <v>965</v>
      </c>
      <c r="U1516" s="47" t="s">
        <v>20</v>
      </c>
      <c r="V1516" s="47" t="s">
        <v>20</v>
      </c>
      <c r="W1516" s="47" t="s">
        <v>965</v>
      </c>
      <c r="X1516" s="47" t="s">
        <v>965</v>
      </c>
      <c r="Y1516" s="47" t="s">
        <v>965</v>
      </c>
      <c r="Z1516" s="47" t="s">
        <v>971</v>
      </c>
      <c r="AA1516" s="47" t="s">
        <v>971</v>
      </c>
      <c r="AB1516" s="47" t="s">
        <v>20</v>
      </c>
      <c r="AC1516" s="47" t="s">
        <v>20</v>
      </c>
      <c r="AD1516" s="47" t="s">
        <v>971</v>
      </c>
      <c r="AE1516" s="47" t="s">
        <v>971</v>
      </c>
      <c r="AF1516" s="47" t="s">
        <v>971</v>
      </c>
      <c r="AG1516" s="47" t="s">
        <v>971</v>
      </c>
      <c r="AH1516" s="47" t="s">
        <v>971</v>
      </c>
      <c r="AI1516" s="47" t="s">
        <v>20</v>
      </c>
      <c r="AJ1516" s="47" t="s">
        <v>20</v>
      </c>
      <c r="AK1516" s="47" t="s">
        <v>971</v>
      </c>
      <c r="AL1516" s="47" t="s">
        <v>971</v>
      </c>
      <c r="AM1516" s="47" t="s">
        <v>971</v>
      </c>
      <c r="AN1516" s="47" t="s">
        <v>971</v>
      </c>
      <c r="AO1516" s="47" t="s">
        <v>971</v>
      </c>
      <c r="AP1516" s="47" t="s">
        <v>20</v>
      </c>
      <c r="AQ1516" s="47" t="s">
        <v>20</v>
      </c>
      <c r="AR1516" s="47" t="s">
        <v>20</v>
      </c>
      <c r="AS1516" s="47" t="s">
        <v>971</v>
      </c>
      <c r="AT1516" s="47" t="s">
        <v>971</v>
      </c>
      <c r="AU1516" s="47" t="s">
        <v>971</v>
      </c>
      <c r="AV1516" s="47" t="s">
        <v>971</v>
      </c>
      <c r="AW1516" s="47" t="s">
        <v>20</v>
      </c>
      <c r="AX1516" s="47" t="s">
        <v>20</v>
      </c>
      <c r="AY1516" s="42">
        <f>COUNTIFS($T1516:$AX1516,"P")</f>
        <v>4</v>
      </c>
      <c r="AZ1516" s="42">
        <f>COUNTIFS($T1516:$AX1516,"HD")/2</f>
        <v>0</v>
      </c>
      <c r="BA1516" s="42">
        <f>COUNTIFS($T1516:$AX1516,"DO")</f>
        <v>11</v>
      </c>
      <c r="BB1516" s="1">
        <f>COUNTIFS($T1516:$AX1516,"UPL")</f>
        <v>0</v>
      </c>
      <c r="BC1516" s="42">
        <f>COUNTIFS($T1516:$AX1516,"LWP")</f>
        <v>0</v>
      </c>
      <c r="BD1516" s="42">
        <f>SUM(COUNTIFS($T1516:$AX1516,{"PAT","MAT"}))</f>
        <v>0</v>
      </c>
      <c r="BE1516" s="42">
        <f>COUNTIFS($T1516:$AX1516,"HO")</f>
        <v>0</v>
      </c>
      <c r="BF1516" s="42">
        <f>COUNTIFS($T1516:$AX1516,"NA")</f>
        <v>0</v>
      </c>
      <c r="BG1516" s="42">
        <f>COUNTIFS($T1516:$AX1516,"PL")</f>
        <v>0</v>
      </c>
      <c r="BH1516" s="42">
        <f>COUNTIFS($T1516:$AX1516,"CL")</f>
        <v>0</v>
      </c>
      <c r="BI1516" s="42">
        <f>COUNTIFS($T1516:$AX1516,"BL")</f>
        <v>0</v>
      </c>
      <c r="BJ1516" s="42">
        <f>COUNTIFS($T1516:$AX1516,"CO")</f>
        <v>0</v>
      </c>
      <c r="BK1516" s="42">
        <f t="shared" si="142"/>
        <v>0</v>
      </c>
      <c r="BL1516" s="42">
        <f t="shared" si="143"/>
        <v>0</v>
      </c>
      <c r="BM1516" s="42">
        <f t="shared" si="144"/>
        <v>0</v>
      </c>
      <c r="BN1516" s="42">
        <f>SUM(AY1516:BJ1516)+SUM(COUNTIFS(Q1516:AX1516,{"TERM","RESIGNED"}))</f>
        <v>31</v>
      </c>
      <c r="BO1516" s="1" t="s">
        <v>45</v>
      </c>
      <c r="BP1516" s="42" t="s">
        <v>1018</v>
      </c>
      <c r="BQ1516" s="34"/>
    </row>
    <row r="1517" spans="1:69" x14ac:dyDescent="0.25">
      <c r="A1517" s="32">
        <f t="shared" si="145"/>
        <v>1515</v>
      </c>
      <c r="B1517" s="1" t="s">
        <v>172</v>
      </c>
      <c r="C1517" s="1">
        <v>106057</v>
      </c>
      <c r="D1517" s="1">
        <v>106057</v>
      </c>
      <c r="E1517" s="1" t="s">
        <v>945</v>
      </c>
      <c r="F1517" s="34" t="s">
        <v>1549</v>
      </c>
      <c r="G1517" s="34" t="s">
        <v>123</v>
      </c>
      <c r="H1517" s="30">
        <v>45254</v>
      </c>
      <c r="I1517" s="30" t="s">
        <v>39</v>
      </c>
      <c r="J1517" s="30">
        <v>45267</v>
      </c>
      <c r="K1517" s="42">
        <f t="shared" ca="1" si="146"/>
        <v>13</v>
      </c>
      <c r="L1517" s="44" t="str">
        <f t="shared" si="147"/>
        <v>Billable</v>
      </c>
      <c r="M1517" s="34" t="s">
        <v>1007</v>
      </c>
      <c r="N1517" s="1" t="s">
        <v>41</v>
      </c>
      <c r="O1517" s="1" t="s">
        <v>971</v>
      </c>
      <c r="P1517" s="1" t="s">
        <v>1594</v>
      </c>
      <c r="Q1517" s="1" t="s">
        <v>1595</v>
      </c>
      <c r="R1517" s="1" t="s">
        <v>43</v>
      </c>
      <c r="S1517" s="33" t="s">
        <v>223</v>
      </c>
      <c r="T1517" s="47" t="s">
        <v>965</v>
      </c>
      <c r="U1517" s="47" t="s">
        <v>20</v>
      </c>
      <c r="V1517" s="47" t="s">
        <v>20</v>
      </c>
      <c r="W1517" s="47" t="s">
        <v>965</v>
      </c>
      <c r="X1517" s="47" t="s">
        <v>965</v>
      </c>
      <c r="Y1517" s="47" t="s">
        <v>965</v>
      </c>
      <c r="Z1517" s="47" t="s">
        <v>971</v>
      </c>
      <c r="AA1517" s="47" t="s">
        <v>971</v>
      </c>
      <c r="AB1517" s="47" t="s">
        <v>20</v>
      </c>
      <c r="AC1517" s="47" t="s">
        <v>20</v>
      </c>
      <c r="AD1517" s="47" t="s">
        <v>971</v>
      </c>
      <c r="AE1517" s="47" t="s">
        <v>971</v>
      </c>
      <c r="AF1517" s="47" t="s">
        <v>971</v>
      </c>
      <c r="AG1517" s="47" t="s">
        <v>971</v>
      </c>
      <c r="AH1517" s="47" t="s">
        <v>971</v>
      </c>
      <c r="AI1517" s="47" t="s">
        <v>20</v>
      </c>
      <c r="AJ1517" s="47" t="s">
        <v>20</v>
      </c>
      <c r="AK1517" s="47" t="s">
        <v>971</v>
      </c>
      <c r="AL1517" s="47" t="s">
        <v>971</v>
      </c>
      <c r="AM1517" s="47" t="s">
        <v>971</v>
      </c>
      <c r="AN1517" s="47" t="s">
        <v>971</v>
      </c>
      <c r="AO1517" s="47" t="s">
        <v>971</v>
      </c>
      <c r="AP1517" s="47" t="s">
        <v>20</v>
      </c>
      <c r="AQ1517" s="47" t="s">
        <v>20</v>
      </c>
      <c r="AR1517" s="47" t="s">
        <v>20</v>
      </c>
      <c r="AS1517" s="47" t="s">
        <v>971</v>
      </c>
      <c r="AT1517" s="47" t="s">
        <v>971</v>
      </c>
      <c r="AU1517" s="47" t="s">
        <v>971</v>
      </c>
      <c r="AV1517" s="47" t="s">
        <v>971</v>
      </c>
      <c r="AW1517" s="47" t="s">
        <v>20</v>
      </c>
      <c r="AX1517" s="47" t="s">
        <v>20</v>
      </c>
      <c r="AY1517" s="42">
        <f>COUNTIFS($T1517:$AX1517,"P")</f>
        <v>4</v>
      </c>
      <c r="AZ1517" s="42">
        <f>COUNTIFS($T1517:$AX1517,"HD")/2</f>
        <v>0</v>
      </c>
      <c r="BA1517" s="42">
        <f>COUNTIFS($T1517:$AX1517,"DO")</f>
        <v>11</v>
      </c>
      <c r="BB1517" s="1">
        <f>COUNTIFS($T1517:$AX1517,"UPL")</f>
        <v>0</v>
      </c>
      <c r="BC1517" s="42">
        <f>COUNTIFS($T1517:$AX1517,"LWP")</f>
        <v>0</v>
      </c>
      <c r="BD1517" s="42">
        <f>SUM(COUNTIFS($T1517:$AX1517,{"PAT","MAT"}))</f>
        <v>0</v>
      </c>
      <c r="BE1517" s="42">
        <f>COUNTIFS($T1517:$AX1517,"HO")</f>
        <v>0</v>
      </c>
      <c r="BF1517" s="42">
        <f>COUNTIFS($T1517:$AX1517,"NA")</f>
        <v>0</v>
      </c>
      <c r="BG1517" s="42">
        <f>COUNTIFS($T1517:$AX1517,"PL")</f>
        <v>0</v>
      </c>
      <c r="BH1517" s="42">
        <f>COUNTIFS($T1517:$AX1517,"CL")</f>
        <v>0</v>
      </c>
      <c r="BI1517" s="42">
        <f>COUNTIFS($T1517:$AX1517,"BL")</f>
        <v>0</v>
      </c>
      <c r="BJ1517" s="42">
        <f>COUNTIFS($T1517:$AX1517,"CO")</f>
        <v>0</v>
      </c>
      <c r="BK1517" s="42">
        <f t="shared" si="142"/>
        <v>0</v>
      </c>
      <c r="BL1517" s="42">
        <f t="shared" si="143"/>
        <v>0</v>
      </c>
      <c r="BM1517" s="42">
        <f t="shared" si="144"/>
        <v>0</v>
      </c>
      <c r="BN1517" s="42">
        <f>SUM(AY1517:BJ1517)+SUM(COUNTIFS(Q1517:AX1517,{"TERM","RESIGNED"}))</f>
        <v>31</v>
      </c>
      <c r="BO1517" s="1" t="s">
        <v>45</v>
      </c>
      <c r="BP1517" s="42" t="s">
        <v>1018</v>
      </c>
      <c r="BQ1517" s="34"/>
    </row>
    <row r="1518" spans="1:69" x14ac:dyDescent="0.25">
      <c r="A1518" s="32">
        <f t="shared" si="145"/>
        <v>1516</v>
      </c>
      <c r="B1518" s="1" t="s">
        <v>172</v>
      </c>
      <c r="C1518" s="1">
        <v>106058</v>
      </c>
      <c r="D1518" s="1">
        <v>106058</v>
      </c>
      <c r="E1518" s="1" t="s">
        <v>945</v>
      </c>
      <c r="F1518" s="34" t="s">
        <v>1550</v>
      </c>
      <c r="G1518" s="34" t="s">
        <v>123</v>
      </c>
      <c r="H1518" s="30">
        <v>45254</v>
      </c>
      <c r="I1518" s="30" t="s">
        <v>39</v>
      </c>
      <c r="J1518" s="30">
        <v>45267</v>
      </c>
      <c r="K1518" s="42">
        <f t="shared" ca="1" si="146"/>
        <v>13</v>
      </c>
      <c r="L1518" s="44" t="str">
        <f t="shared" si="147"/>
        <v>Billable</v>
      </c>
      <c r="M1518" s="34" t="s">
        <v>1007</v>
      </c>
      <c r="N1518" s="1" t="s">
        <v>41</v>
      </c>
      <c r="O1518" s="1" t="s">
        <v>971</v>
      </c>
      <c r="P1518" s="1" t="s">
        <v>1594</v>
      </c>
      <c r="Q1518" s="1" t="s">
        <v>1595</v>
      </c>
      <c r="R1518" s="1" t="s">
        <v>43</v>
      </c>
      <c r="S1518" s="33" t="s">
        <v>223</v>
      </c>
      <c r="T1518" s="47" t="s">
        <v>965</v>
      </c>
      <c r="U1518" s="47" t="s">
        <v>20</v>
      </c>
      <c r="V1518" s="47" t="s">
        <v>20</v>
      </c>
      <c r="W1518" s="47" t="s">
        <v>965</v>
      </c>
      <c r="X1518" s="47" t="s">
        <v>965</v>
      </c>
      <c r="Y1518" s="47" t="s">
        <v>965</v>
      </c>
      <c r="Z1518" s="47" t="s">
        <v>971</v>
      </c>
      <c r="AA1518" s="47" t="s">
        <v>971</v>
      </c>
      <c r="AB1518" s="47" t="s">
        <v>20</v>
      </c>
      <c r="AC1518" s="47" t="s">
        <v>20</v>
      </c>
      <c r="AD1518" s="47" t="s">
        <v>971</v>
      </c>
      <c r="AE1518" s="47" t="s">
        <v>971</v>
      </c>
      <c r="AF1518" s="47" t="s">
        <v>971</v>
      </c>
      <c r="AG1518" s="47" t="s">
        <v>971</v>
      </c>
      <c r="AH1518" s="47" t="s">
        <v>971</v>
      </c>
      <c r="AI1518" s="47" t="s">
        <v>20</v>
      </c>
      <c r="AJ1518" s="47" t="s">
        <v>20</v>
      </c>
      <c r="AK1518" s="47" t="s">
        <v>971</v>
      </c>
      <c r="AL1518" s="47" t="s">
        <v>971</v>
      </c>
      <c r="AM1518" s="47" t="s">
        <v>971</v>
      </c>
      <c r="AN1518" s="47" t="s">
        <v>971</v>
      </c>
      <c r="AO1518" s="47" t="s">
        <v>971</v>
      </c>
      <c r="AP1518" s="47" t="s">
        <v>20</v>
      </c>
      <c r="AQ1518" s="47" t="s">
        <v>20</v>
      </c>
      <c r="AR1518" s="47" t="s">
        <v>20</v>
      </c>
      <c r="AS1518" s="47" t="s">
        <v>971</v>
      </c>
      <c r="AT1518" s="47" t="s">
        <v>971</v>
      </c>
      <c r="AU1518" s="47" t="s">
        <v>971</v>
      </c>
      <c r="AV1518" s="47" t="s">
        <v>971</v>
      </c>
      <c r="AW1518" s="47" t="s">
        <v>20</v>
      </c>
      <c r="AX1518" s="47" t="s">
        <v>20</v>
      </c>
      <c r="AY1518" s="42">
        <f>COUNTIFS($T1518:$AX1518,"P")</f>
        <v>4</v>
      </c>
      <c r="AZ1518" s="42">
        <f>COUNTIFS($T1518:$AX1518,"HD")/2</f>
        <v>0</v>
      </c>
      <c r="BA1518" s="42">
        <f>COUNTIFS($T1518:$AX1518,"DO")</f>
        <v>11</v>
      </c>
      <c r="BB1518" s="1">
        <f>COUNTIFS($T1518:$AX1518,"UPL")</f>
        <v>0</v>
      </c>
      <c r="BC1518" s="42">
        <f>COUNTIFS($T1518:$AX1518,"LWP")</f>
        <v>0</v>
      </c>
      <c r="BD1518" s="42">
        <f>SUM(COUNTIFS($T1518:$AX1518,{"PAT","MAT"}))</f>
        <v>0</v>
      </c>
      <c r="BE1518" s="42">
        <f>COUNTIFS($T1518:$AX1518,"HO")</f>
        <v>0</v>
      </c>
      <c r="BF1518" s="42">
        <f>COUNTIFS($T1518:$AX1518,"NA")</f>
        <v>0</v>
      </c>
      <c r="BG1518" s="42">
        <f>COUNTIFS($T1518:$AX1518,"PL")</f>
        <v>0</v>
      </c>
      <c r="BH1518" s="42">
        <f>COUNTIFS($T1518:$AX1518,"CL")</f>
        <v>0</v>
      </c>
      <c r="BI1518" s="42">
        <f>COUNTIFS($T1518:$AX1518,"BL")</f>
        <v>0</v>
      </c>
      <c r="BJ1518" s="42">
        <f>COUNTIFS($T1518:$AX1518,"CO")</f>
        <v>0</v>
      </c>
      <c r="BK1518" s="42">
        <f t="shared" si="142"/>
        <v>0</v>
      </c>
      <c r="BL1518" s="42">
        <f t="shared" si="143"/>
        <v>0</v>
      </c>
      <c r="BM1518" s="42">
        <f t="shared" si="144"/>
        <v>0</v>
      </c>
      <c r="BN1518" s="42">
        <f>SUM(AY1518:BJ1518)+SUM(COUNTIFS(Q1518:AX1518,{"TERM","RESIGNED"}))</f>
        <v>31</v>
      </c>
      <c r="BO1518" s="1" t="s">
        <v>45</v>
      </c>
      <c r="BP1518" s="42" t="s">
        <v>1018</v>
      </c>
      <c r="BQ1518" s="34"/>
    </row>
    <row r="1519" spans="1:69" x14ac:dyDescent="0.25">
      <c r="A1519" s="32">
        <f t="shared" si="145"/>
        <v>1517</v>
      </c>
      <c r="B1519" s="1" t="s">
        <v>172</v>
      </c>
      <c r="C1519" s="1">
        <v>106062</v>
      </c>
      <c r="D1519" s="1">
        <v>106062</v>
      </c>
      <c r="E1519" s="1" t="s">
        <v>945</v>
      </c>
      <c r="F1519" s="34" t="s">
        <v>1553</v>
      </c>
      <c r="G1519" s="34" t="s">
        <v>123</v>
      </c>
      <c r="H1519" s="30">
        <v>45254</v>
      </c>
      <c r="I1519" s="30" t="s">
        <v>39</v>
      </c>
      <c r="J1519" s="30">
        <v>45267</v>
      </c>
      <c r="K1519" s="42">
        <f t="shared" ca="1" si="146"/>
        <v>13</v>
      </c>
      <c r="L1519" s="44" t="str">
        <f t="shared" si="147"/>
        <v>Billable</v>
      </c>
      <c r="M1519" s="34" t="s">
        <v>1007</v>
      </c>
      <c r="N1519" s="1" t="s">
        <v>41</v>
      </c>
      <c r="O1519" s="1" t="s">
        <v>971</v>
      </c>
      <c r="P1519" s="1" t="s">
        <v>1594</v>
      </c>
      <c r="Q1519" s="1" t="s">
        <v>1595</v>
      </c>
      <c r="R1519" s="1" t="s">
        <v>43</v>
      </c>
      <c r="S1519" s="33" t="s">
        <v>223</v>
      </c>
      <c r="T1519" s="47" t="s">
        <v>965</v>
      </c>
      <c r="U1519" s="47" t="s">
        <v>20</v>
      </c>
      <c r="V1519" s="47" t="s">
        <v>20</v>
      </c>
      <c r="W1519" s="47" t="s">
        <v>965</v>
      </c>
      <c r="X1519" s="47" t="s">
        <v>965</v>
      </c>
      <c r="Y1519" s="47" t="s">
        <v>965</v>
      </c>
      <c r="Z1519" s="47" t="s">
        <v>971</v>
      </c>
      <c r="AA1519" s="47" t="s">
        <v>971</v>
      </c>
      <c r="AB1519" s="47" t="s">
        <v>20</v>
      </c>
      <c r="AC1519" s="47" t="s">
        <v>20</v>
      </c>
      <c r="AD1519" s="47" t="s">
        <v>971</v>
      </c>
      <c r="AE1519" s="47" t="s">
        <v>971</v>
      </c>
      <c r="AF1519" s="47" t="s">
        <v>971</v>
      </c>
      <c r="AG1519" s="47" t="s">
        <v>971</v>
      </c>
      <c r="AH1519" s="47" t="s">
        <v>971</v>
      </c>
      <c r="AI1519" s="47" t="s">
        <v>20</v>
      </c>
      <c r="AJ1519" s="47" t="s">
        <v>20</v>
      </c>
      <c r="AK1519" s="47" t="s">
        <v>971</v>
      </c>
      <c r="AL1519" s="47" t="s">
        <v>971</v>
      </c>
      <c r="AM1519" s="47" t="s">
        <v>971</v>
      </c>
      <c r="AN1519" s="47" t="s">
        <v>971</v>
      </c>
      <c r="AO1519" s="47" t="s">
        <v>971</v>
      </c>
      <c r="AP1519" s="47" t="s">
        <v>20</v>
      </c>
      <c r="AQ1519" s="47" t="s">
        <v>20</v>
      </c>
      <c r="AR1519" s="47" t="s">
        <v>20</v>
      </c>
      <c r="AS1519" s="47" t="s">
        <v>971</v>
      </c>
      <c r="AT1519" s="47" t="s">
        <v>971</v>
      </c>
      <c r="AU1519" s="47" t="s">
        <v>971</v>
      </c>
      <c r="AV1519" s="47" t="s">
        <v>971</v>
      </c>
      <c r="AW1519" s="47" t="s">
        <v>20</v>
      </c>
      <c r="AX1519" s="47" t="s">
        <v>20</v>
      </c>
      <c r="AY1519" s="42">
        <f>COUNTIFS($T1519:$AX1519,"P")</f>
        <v>4</v>
      </c>
      <c r="AZ1519" s="42">
        <f>COUNTIFS($T1519:$AX1519,"HD")/2</f>
        <v>0</v>
      </c>
      <c r="BA1519" s="42">
        <f>COUNTIFS($T1519:$AX1519,"DO")</f>
        <v>11</v>
      </c>
      <c r="BB1519" s="1">
        <f>COUNTIFS($T1519:$AX1519,"UPL")</f>
        <v>0</v>
      </c>
      <c r="BC1519" s="42">
        <f>COUNTIFS($T1519:$AX1519,"LWP")</f>
        <v>0</v>
      </c>
      <c r="BD1519" s="42">
        <f>SUM(COUNTIFS($T1519:$AX1519,{"PAT","MAT"}))</f>
        <v>0</v>
      </c>
      <c r="BE1519" s="42">
        <f>COUNTIFS($T1519:$AX1519,"HO")</f>
        <v>0</v>
      </c>
      <c r="BF1519" s="42">
        <f>COUNTIFS($T1519:$AX1519,"NA")</f>
        <v>0</v>
      </c>
      <c r="BG1519" s="42">
        <f>COUNTIFS($T1519:$AX1519,"PL")</f>
        <v>0</v>
      </c>
      <c r="BH1519" s="42">
        <f>COUNTIFS($T1519:$AX1519,"CL")</f>
        <v>0</v>
      </c>
      <c r="BI1519" s="42">
        <f>COUNTIFS($T1519:$AX1519,"BL")</f>
        <v>0</v>
      </c>
      <c r="BJ1519" s="42">
        <f>COUNTIFS($T1519:$AX1519,"CO")</f>
        <v>0</v>
      </c>
      <c r="BK1519" s="42">
        <f t="shared" si="142"/>
        <v>0</v>
      </c>
      <c r="BL1519" s="42">
        <f t="shared" si="143"/>
        <v>0</v>
      </c>
      <c r="BM1519" s="42">
        <f t="shared" si="144"/>
        <v>0</v>
      </c>
      <c r="BN1519" s="42">
        <f>SUM(AY1519:BJ1519)+SUM(COUNTIFS(Q1519:AX1519,{"TERM","RESIGNED"}))</f>
        <v>31</v>
      </c>
      <c r="BO1519" s="1" t="s">
        <v>45</v>
      </c>
      <c r="BP1519" s="42" t="s">
        <v>1018</v>
      </c>
      <c r="BQ1519" s="34"/>
    </row>
    <row r="1520" spans="1:69" x14ac:dyDescent="0.25">
      <c r="A1520" s="32">
        <f t="shared" si="145"/>
        <v>1518</v>
      </c>
      <c r="B1520" s="1" t="s">
        <v>172</v>
      </c>
      <c r="C1520" s="1">
        <v>106065</v>
      </c>
      <c r="D1520" s="1">
        <v>106065</v>
      </c>
      <c r="E1520" s="1" t="s">
        <v>946</v>
      </c>
      <c r="F1520" s="34" t="s">
        <v>1555</v>
      </c>
      <c r="G1520" s="34" t="s">
        <v>123</v>
      </c>
      <c r="H1520" s="30">
        <v>45254</v>
      </c>
      <c r="I1520" s="30" t="s">
        <v>39</v>
      </c>
      <c r="J1520" s="30">
        <v>45267</v>
      </c>
      <c r="K1520" s="42">
        <f t="shared" ca="1" si="146"/>
        <v>13</v>
      </c>
      <c r="L1520" s="44" t="str">
        <f t="shared" si="147"/>
        <v>Billable</v>
      </c>
      <c r="M1520" s="34" t="s">
        <v>1007</v>
      </c>
      <c r="N1520" s="1" t="s">
        <v>41</v>
      </c>
      <c r="O1520" s="1" t="s">
        <v>971</v>
      </c>
      <c r="P1520" s="1" t="s">
        <v>1594</v>
      </c>
      <c r="Q1520" s="1" t="s">
        <v>1595</v>
      </c>
      <c r="R1520" s="1" t="s">
        <v>43</v>
      </c>
      <c r="S1520" s="33" t="s">
        <v>223</v>
      </c>
      <c r="T1520" s="47" t="s">
        <v>965</v>
      </c>
      <c r="U1520" s="47" t="s">
        <v>20</v>
      </c>
      <c r="V1520" s="47" t="s">
        <v>20</v>
      </c>
      <c r="W1520" s="47" t="s">
        <v>965</v>
      </c>
      <c r="X1520" s="47" t="s">
        <v>965</v>
      </c>
      <c r="Y1520" s="47" t="s">
        <v>965</v>
      </c>
      <c r="Z1520" s="47" t="s">
        <v>971</v>
      </c>
      <c r="AA1520" s="47" t="s">
        <v>971</v>
      </c>
      <c r="AB1520" s="47" t="s">
        <v>20</v>
      </c>
      <c r="AC1520" s="47" t="s">
        <v>20</v>
      </c>
      <c r="AD1520" s="47" t="s">
        <v>971</v>
      </c>
      <c r="AE1520" s="47" t="s">
        <v>971</v>
      </c>
      <c r="AF1520" s="47" t="s">
        <v>971</v>
      </c>
      <c r="AG1520" s="47" t="s">
        <v>971</v>
      </c>
      <c r="AH1520" s="47" t="s">
        <v>971</v>
      </c>
      <c r="AI1520" s="47" t="s">
        <v>20</v>
      </c>
      <c r="AJ1520" s="47" t="s">
        <v>20</v>
      </c>
      <c r="AK1520" s="47" t="s">
        <v>971</v>
      </c>
      <c r="AL1520" s="47" t="s">
        <v>971</v>
      </c>
      <c r="AM1520" s="47" t="s">
        <v>971</v>
      </c>
      <c r="AN1520" s="47" t="s">
        <v>971</v>
      </c>
      <c r="AO1520" s="47" t="s">
        <v>971</v>
      </c>
      <c r="AP1520" s="47" t="s">
        <v>20</v>
      </c>
      <c r="AQ1520" s="47" t="s">
        <v>20</v>
      </c>
      <c r="AR1520" s="47" t="s">
        <v>20</v>
      </c>
      <c r="AS1520" s="47" t="s">
        <v>971</v>
      </c>
      <c r="AT1520" s="47" t="s">
        <v>971</v>
      </c>
      <c r="AU1520" s="47" t="s">
        <v>971</v>
      </c>
      <c r="AV1520" s="47" t="s">
        <v>971</v>
      </c>
      <c r="AW1520" s="47" t="s">
        <v>20</v>
      </c>
      <c r="AX1520" s="47" t="s">
        <v>20</v>
      </c>
      <c r="AY1520" s="42">
        <f>COUNTIFS($T1520:$AX1520,"P")</f>
        <v>4</v>
      </c>
      <c r="AZ1520" s="42">
        <f>COUNTIFS($T1520:$AX1520,"HD")/2</f>
        <v>0</v>
      </c>
      <c r="BA1520" s="42">
        <f>COUNTIFS($T1520:$AX1520,"DO")</f>
        <v>11</v>
      </c>
      <c r="BB1520" s="1">
        <f>COUNTIFS($T1520:$AX1520,"UPL")</f>
        <v>0</v>
      </c>
      <c r="BC1520" s="42">
        <f>COUNTIFS($T1520:$AX1520,"LWP")</f>
        <v>0</v>
      </c>
      <c r="BD1520" s="42">
        <f>SUM(COUNTIFS($T1520:$AX1520,{"PAT","MAT"}))</f>
        <v>0</v>
      </c>
      <c r="BE1520" s="42">
        <f>COUNTIFS($T1520:$AX1520,"HO")</f>
        <v>0</v>
      </c>
      <c r="BF1520" s="42">
        <f>COUNTIFS($T1520:$AX1520,"NA")</f>
        <v>0</v>
      </c>
      <c r="BG1520" s="42">
        <f>COUNTIFS($T1520:$AX1520,"PL")</f>
        <v>0</v>
      </c>
      <c r="BH1520" s="42">
        <f>COUNTIFS($T1520:$AX1520,"CL")</f>
        <v>0</v>
      </c>
      <c r="BI1520" s="42">
        <f>COUNTIFS($T1520:$AX1520,"BL")</f>
        <v>0</v>
      </c>
      <c r="BJ1520" s="42">
        <f>COUNTIFS($T1520:$AX1520,"CO")</f>
        <v>0</v>
      </c>
      <c r="BK1520" s="42">
        <f t="shared" si="142"/>
        <v>0</v>
      </c>
      <c r="BL1520" s="42">
        <f t="shared" si="143"/>
        <v>0</v>
      </c>
      <c r="BM1520" s="42">
        <f t="shared" si="144"/>
        <v>0</v>
      </c>
      <c r="BN1520" s="42">
        <f>SUM(AY1520:BJ1520)+SUM(COUNTIFS(Q1520:AX1520,{"TERM","RESIGNED"}))</f>
        <v>31</v>
      </c>
      <c r="BO1520" s="1" t="s">
        <v>45</v>
      </c>
      <c r="BP1520" s="42" t="s">
        <v>1018</v>
      </c>
      <c r="BQ1520" s="34"/>
    </row>
    <row r="1521" spans="1:69" x14ac:dyDescent="0.25">
      <c r="A1521" s="32">
        <f t="shared" si="145"/>
        <v>1519</v>
      </c>
      <c r="B1521" s="1" t="s">
        <v>172</v>
      </c>
      <c r="C1521" s="1">
        <v>106075</v>
      </c>
      <c r="D1521" s="1">
        <v>106075</v>
      </c>
      <c r="E1521" s="1" t="s">
        <v>946</v>
      </c>
      <c r="F1521" s="34" t="s">
        <v>1559</v>
      </c>
      <c r="G1521" s="34" t="s">
        <v>80</v>
      </c>
      <c r="H1521" s="30">
        <v>45258</v>
      </c>
      <c r="I1521" s="30" t="s">
        <v>39</v>
      </c>
      <c r="J1521" s="30">
        <v>45265</v>
      </c>
      <c r="K1521" s="42">
        <f t="shared" ca="1" si="146"/>
        <v>7</v>
      </c>
      <c r="L1521" s="44" t="str">
        <f t="shared" si="147"/>
        <v>Non Billable</v>
      </c>
      <c r="M1521" s="34" t="s">
        <v>56</v>
      </c>
      <c r="N1521" s="1" t="s">
        <v>41</v>
      </c>
      <c r="O1521" s="1" t="s">
        <v>971</v>
      </c>
      <c r="P1521" s="1" t="s">
        <v>998</v>
      </c>
      <c r="Q1521" s="1" t="s">
        <v>1213</v>
      </c>
      <c r="R1521" s="1" t="s">
        <v>43</v>
      </c>
      <c r="S1521" s="33" t="s">
        <v>985</v>
      </c>
      <c r="T1521" s="47" t="s">
        <v>21</v>
      </c>
      <c r="U1521" s="47" t="s">
        <v>20</v>
      </c>
      <c r="V1521" s="47" t="s">
        <v>20</v>
      </c>
      <c r="W1521" s="47" t="s">
        <v>21</v>
      </c>
      <c r="X1521" s="47" t="s">
        <v>971</v>
      </c>
      <c r="Y1521" s="47" t="s">
        <v>971</v>
      </c>
      <c r="Z1521" s="47" t="s">
        <v>971</v>
      </c>
      <c r="AA1521" s="47" t="s">
        <v>971</v>
      </c>
      <c r="AB1521" s="47" t="s">
        <v>20</v>
      </c>
      <c r="AC1521" s="47" t="s">
        <v>20</v>
      </c>
      <c r="AD1521" s="47" t="s">
        <v>971</v>
      </c>
      <c r="AE1521" s="47" t="s">
        <v>971</v>
      </c>
      <c r="AF1521" s="47" t="s">
        <v>971</v>
      </c>
      <c r="AG1521" s="47" t="s">
        <v>971</v>
      </c>
      <c r="AH1521" s="47" t="s">
        <v>971</v>
      </c>
      <c r="AI1521" s="47" t="s">
        <v>20</v>
      </c>
      <c r="AJ1521" s="47" t="s">
        <v>20</v>
      </c>
      <c r="AK1521" s="47" t="s">
        <v>971</v>
      </c>
      <c r="AL1521" s="47" t="s">
        <v>971</v>
      </c>
      <c r="AM1521" s="47" t="s">
        <v>971</v>
      </c>
      <c r="AN1521" s="47" t="s">
        <v>971</v>
      </c>
      <c r="AO1521" s="47" t="s">
        <v>971</v>
      </c>
      <c r="AP1521" s="47" t="s">
        <v>20</v>
      </c>
      <c r="AQ1521" s="47" t="s">
        <v>20</v>
      </c>
      <c r="AR1521" s="47" t="s">
        <v>20</v>
      </c>
      <c r="AS1521" s="47" t="s">
        <v>971</v>
      </c>
      <c r="AT1521" s="47" t="s">
        <v>971</v>
      </c>
      <c r="AU1521" s="47" t="s">
        <v>971</v>
      </c>
      <c r="AV1521" s="47" t="s">
        <v>971</v>
      </c>
      <c r="AW1521" s="47" t="s">
        <v>20</v>
      </c>
      <c r="AX1521" s="47" t="s">
        <v>20</v>
      </c>
      <c r="AY1521" s="42">
        <f>COUNTIFS($T1521:$AX1521,"P")</f>
        <v>0</v>
      </c>
      <c r="AZ1521" s="42">
        <f>COUNTIFS($T1521:$AX1521,"HD")/2</f>
        <v>0</v>
      </c>
      <c r="BA1521" s="42">
        <f>COUNTIFS($T1521:$AX1521,"DO")</f>
        <v>11</v>
      </c>
      <c r="BB1521" s="1">
        <f>COUNTIFS($T1521:$AX1521,"UPL")</f>
        <v>2</v>
      </c>
      <c r="BC1521" s="42">
        <f>COUNTIFS($T1521:$AX1521,"LWP")</f>
        <v>0</v>
      </c>
      <c r="BD1521" s="42">
        <f>SUM(COUNTIFS($T1521:$AX1521,{"PAT","MAT"}))</f>
        <v>0</v>
      </c>
      <c r="BE1521" s="42">
        <f>COUNTIFS($T1521:$AX1521,"HO")</f>
        <v>0</v>
      </c>
      <c r="BF1521" s="42">
        <f>COUNTIFS($T1521:$AX1521,"NA")</f>
        <v>0</v>
      </c>
      <c r="BG1521" s="42">
        <f>COUNTIFS($T1521:$AX1521,"PL")</f>
        <v>0</v>
      </c>
      <c r="BH1521" s="42">
        <f>COUNTIFS($T1521:$AX1521,"CL")</f>
        <v>0</v>
      </c>
      <c r="BI1521" s="42">
        <f>COUNTIFS($T1521:$AX1521,"BL")</f>
        <v>0</v>
      </c>
      <c r="BJ1521" s="42">
        <f>COUNTIFS($T1521:$AX1521,"CO")</f>
        <v>0</v>
      </c>
      <c r="BK1521" s="42">
        <f t="shared" si="142"/>
        <v>0</v>
      </c>
      <c r="BL1521" s="42">
        <f t="shared" si="143"/>
        <v>0</v>
      </c>
      <c r="BM1521" s="42">
        <f t="shared" si="144"/>
        <v>0</v>
      </c>
      <c r="BN1521" s="42">
        <f>SUM(AY1521:BJ1521)+SUM(COUNTIFS(Q1521:AX1521,{"TERM","RESIGNED"}))</f>
        <v>31</v>
      </c>
      <c r="BO1521" s="1" t="s">
        <v>45</v>
      </c>
      <c r="BP1521" s="42"/>
      <c r="BQ1521" s="34"/>
    </row>
    <row r="1522" spans="1:69" x14ac:dyDescent="0.25">
      <c r="A1522" s="32">
        <f t="shared" si="145"/>
        <v>1520</v>
      </c>
      <c r="B1522" s="1" t="s">
        <v>172</v>
      </c>
      <c r="C1522" s="1">
        <v>104235</v>
      </c>
      <c r="D1522" s="27">
        <v>104235</v>
      </c>
      <c r="E1522" s="1" t="s">
        <v>946</v>
      </c>
      <c r="F1522" s="34" t="s">
        <v>714</v>
      </c>
      <c r="G1522" s="34" t="s">
        <v>190</v>
      </c>
      <c r="H1522" s="30">
        <v>44820</v>
      </c>
      <c r="I1522" s="30" t="s">
        <v>39</v>
      </c>
      <c r="J1522" s="30">
        <v>45267</v>
      </c>
      <c r="K1522" s="42">
        <f t="shared" ca="1" si="146"/>
        <v>447</v>
      </c>
      <c r="L1522" s="44" t="str">
        <f t="shared" si="147"/>
        <v>Billable</v>
      </c>
      <c r="M1522" s="34" t="s">
        <v>187</v>
      </c>
      <c r="N1522" s="1" t="s">
        <v>41</v>
      </c>
      <c r="O1522" s="1" t="s">
        <v>971</v>
      </c>
      <c r="P1522" s="1" t="s">
        <v>998</v>
      </c>
      <c r="Q1522" s="1" t="s">
        <v>1213</v>
      </c>
      <c r="R1522" s="1" t="s">
        <v>43</v>
      </c>
      <c r="S1522" s="33" t="s">
        <v>949</v>
      </c>
      <c r="T1522" s="47" t="s">
        <v>22</v>
      </c>
      <c r="U1522" s="47" t="s">
        <v>20</v>
      </c>
      <c r="V1522" s="47" t="s">
        <v>20</v>
      </c>
      <c r="W1522" s="47" t="s">
        <v>21</v>
      </c>
      <c r="X1522" s="47" t="s">
        <v>21</v>
      </c>
      <c r="Y1522" s="47" t="s">
        <v>21</v>
      </c>
      <c r="Z1522" s="14" t="s">
        <v>971</v>
      </c>
      <c r="AA1522" s="14" t="s">
        <v>971</v>
      </c>
      <c r="AB1522" s="47" t="s">
        <v>20</v>
      </c>
      <c r="AC1522" s="47" t="s">
        <v>20</v>
      </c>
      <c r="AD1522" s="14" t="s">
        <v>971</v>
      </c>
      <c r="AE1522" s="14" t="s">
        <v>971</v>
      </c>
      <c r="AF1522" s="14" t="s">
        <v>971</v>
      </c>
      <c r="AG1522" s="14" t="s">
        <v>971</v>
      </c>
      <c r="AH1522" s="14" t="s">
        <v>971</v>
      </c>
      <c r="AI1522" s="47" t="s">
        <v>20</v>
      </c>
      <c r="AJ1522" s="47" t="s">
        <v>20</v>
      </c>
      <c r="AK1522" s="14" t="s">
        <v>971</v>
      </c>
      <c r="AL1522" s="14" t="s">
        <v>971</v>
      </c>
      <c r="AM1522" s="14" t="s">
        <v>971</v>
      </c>
      <c r="AN1522" s="14" t="s">
        <v>971</v>
      </c>
      <c r="AO1522" s="14" t="s">
        <v>971</v>
      </c>
      <c r="AP1522" s="47" t="s">
        <v>20</v>
      </c>
      <c r="AQ1522" s="47" t="s">
        <v>20</v>
      </c>
      <c r="AR1522" s="47" t="s">
        <v>20</v>
      </c>
      <c r="AS1522" s="14" t="s">
        <v>971</v>
      </c>
      <c r="AT1522" s="14" t="s">
        <v>971</v>
      </c>
      <c r="AU1522" s="14" t="s">
        <v>971</v>
      </c>
      <c r="AV1522" s="14" t="s">
        <v>971</v>
      </c>
      <c r="AW1522" s="47" t="s">
        <v>20</v>
      </c>
      <c r="AX1522" s="47" t="s">
        <v>20</v>
      </c>
      <c r="AY1522" s="42">
        <f>COUNTIFS($T1522:$AX1522,"P")</f>
        <v>0</v>
      </c>
      <c r="AZ1522" s="42">
        <f>COUNTIFS($T1522:$AX1522,"HD")/2</f>
        <v>0</v>
      </c>
      <c r="BA1522" s="42">
        <f>COUNTIFS($T1522:$AX1522,"DO")</f>
        <v>11</v>
      </c>
      <c r="BB1522" s="1">
        <f>COUNTIFS($T1522:$AX1522,"UPL")</f>
        <v>3</v>
      </c>
      <c r="BC1522" s="42">
        <f>COUNTIFS($T1522:$AX1522,"LWP")</f>
        <v>1</v>
      </c>
      <c r="BD1522" s="42">
        <f>SUM(COUNTIFS($T1522:$AX1522,{"PAT","MAT"}))</f>
        <v>0</v>
      </c>
      <c r="BE1522" s="42">
        <f>COUNTIFS($T1522:$AX1522,"HO")</f>
        <v>0</v>
      </c>
      <c r="BF1522" s="42">
        <f>COUNTIFS($T1522:$AX1522,"NA")</f>
        <v>0</v>
      </c>
      <c r="BG1522" s="42">
        <f>COUNTIFS($T1522:$AX1522,"PL")</f>
        <v>0</v>
      </c>
      <c r="BH1522" s="42">
        <f>COUNTIFS($T1522:$AX1522,"CL")</f>
        <v>0</v>
      </c>
      <c r="BI1522" s="42">
        <f>COUNTIFS($T1522:$AX1522,"BL")</f>
        <v>0</v>
      </c>
      <c r="BJ1522" s="42">
        <f>COUNTIFS($T1522:$AX1522,"CO")</f>
        <v>0</v>
      </c>
      <c r="BK1522" s="42">
        <f t="shared" si="142"/>
        <v>0</v>
      </c>
      <c r="BL1522" s="42">
        <f t="shared" si="143"/>
        <v>0</v>
      </c>
      <c r="BM1522" s="42">
        <f t="shared" si="144"/>
        <v>0</v>
      </c>
      <c r="BN1522" s="42">
        <f>SUM(AY1522:BJ1522)+SUM(COUNTIFS(Q1522:AX1522,{"TERM","RESIGNED"}))</f>
        <v>31</v>
      </c>
      <c r="BO1522" s="1" t="s">
        <v>45</v>
      </c>
      <c r="BP1522" s="42" t="s">
        <v>1018</v>
      </c>
      <c r="BQ1522" s="34"/>
    </row>
    <row r="1523" spans="1:69" x14ac:dyDescent="0.25">
      <c r="A1523" s="32">
        <f t="shared" si="145"/>
        <v>1521</v>
      </c>
      <c r="B1523" s="1" t="s">
        <v>172</v>
      </c>
      <c r="C1523" s="1">
        <v>104241</v>
      </c>
      <c r="D1523" s="27">
        <v>104241</v>
      </c>
      <c r="E1523" s="1" t="s">
        <v>946</v>
      </c>
      <c r="F1523" s="34" t="s">
        <v>753</v>
      </c>
      <c r="G1523" s="34" t="s">
        <v>233</v>
      </c>
      <c r="H1523" s="30">
        <v>44852</v>
      </c>
      <c r="I1523" s="30" t="s">
        <v>39</v>
      </c>
      <c r="J1523" s="30">
        <v>45266</v>
      </c>
      <c r="K1523" s="42">
        <f t="shared" ca="1" si="146"/>
        <v>414</v>
      </c>
      <c r="L1523" s="44" t="str">
        <f t="shared" si="147"/>
        <v>Non Billable</v>
      </c>
      <c r="M1523" s="34" t="s">
        <v>202</v>
      </c>
      <c r="N1523" s="1" t="s">
        <v>41</v>
      </c>
      <c r="O1523" s="1" t="s">
        <v>971</v>
      </c>
      <c r="P1523" s="1" t="s">
        <v>998</v>
      </c>
      <c r="Q1523" s="1" t="s">
        <v>1213</v>
      </c>
      <c r="R1523" s="1" t="s">
        <v>43</v>
      </c>
      <c r="S1523" s="33" t="s">
        <v>203</v>
      </c>
      <c r="T1523" s="47" t="s">
        <v>21</v>
      </c>
      <c r="U1523" s="47" t="s">
        <v>20</v>
      </c>
      <c r="V1523" s="47" t="s">
        <v>20</v>
      </c>
      <c r="W1523" s="47" t="s">
        <v>21</v>
      </c>
      <c r="X1523" s="47" t="s">
        <v>21</v>
      </c>
      <c r="Y1523" s="47" t="s">
        <v>971</v>
      </c>
      <c r="Z1523" s="47" t="s">
        <v>971</v>
      </c>
      <c r="AA1523" s="47" t="s">
        <v>971</v>
      </c>
      <c r="AB1523" s="47" t="s">
        <v>20</v>
      </c>
      <c r="AC1523" s="47" t="s">
        <v>20</v>
      </c>
      <c r="AD1523" s="47" t="s">
        <v>971</v>
      </c>
      <c r="AE1523" s="47" t="s">
        <v>971</v>
      </c>
      <c r="AF1523" s="47" t="s">
        <v>971</v>
      </c>
      <c r="AG1523" s="47" t="s">
        <v>971</v>
      </c>
      <c r="AH1523" s="47" t="s">
        <v>971</v>
      </c>
      <c r="AI1523" s="47" t="s">
        <v>20</v>
      </c>
      <c r="AJ1523" s="47" t="s">
        <v>20</v>
      </c>
      <c r="AK1523" s="47" t="s">
        <v>971</v>
      </c>
      <c r="AL1523" s="47" t="s">
        <v>971</v>
      </c>
      <c r="AM1523" s="47" t="s">
        <v>971</v>
      </c>
      <c r="AN1523" s="47" t="s">
        <v>971</v>
      </c>
      <c r="AO1523" s="47" t="s">
        <v>971</v>
      </c>
      <c r="AP1523" s="47" t="s">
        <v>20</v>
      </c>
      <c r="AQ1523" s="47" t="s">
        <v>20</v>
      </c>
      <c r="AR1523" s="47" t="s">
        <v>20</v>
      </c>
      <c r="AS1523" s="47" t="s">
        <v>971</v>
      </c>
      <c r="AT1523" s="47" t="s">
        <v>971</v>
      </c>
      <c r="AU1523" s="47" t="s">
        <v>971</v>
      </c>
      <c r="AV1523" s="47" t="s">
        <v>971</v>
      </c>
      <c r="AW1523" s="47" t="s">
        <v>20</v>
      </c>
      <c r="AX1523" s="47" t="s">
        <v>20</v>
      </c>
      <c r="AY1523" s="42">
        <f>COUNTIFS($T1523:$AX1523,"P")</f>
        <v>0</v>
      </c>
      <c r="AZ1523" s="42">
        <f>COUNTIFS($T1523:$AX1523,"HD")/2</f>
        <v>0</v>
      </c>
      <c r="BA1523" s="42">
        <f>COUNTIFS($T1523:$AX1523,"DO")</f>
        <v>11</v>
      </c>
      <c r="BB1523" s="1">
        <f>COUNTIFS($T1523:$AX1523,"UPL")</f>
        <v>3</v>
      </c>
      <c r="BC1523" s="42">
        <f>COUNTIFS($T1523:$AX1523,"LWP")</f>
        <v>0</v>
      </c>
      <c r="BD1523" s="42">
        <f>SUM(COUNTIFS($T1523:$AX1523,{"PAT","MAT"}))</f>
        <v>0</v>
      </c>
      <c r="BE1523" s="42">
        <f>COUNTIFS($T1523:$AX1523,"HO")</f>
        <v>0</v>
      </c>
      <c r="BF1523" s="42">
        <f>COUNTIFS($T1523:$AX1523,"NA")</f>
        <v>0</v>
      </c>
      <c r="BG1523" s="42">
        <f>COUNTIFS($T1523:$AX1523,"PL")</f>
        <v>0</v>
      </c>
      <c r="BH1523" s="42">
        <f>COUNTIFS($T1523:$AX1523,"CL")</f>
        <v>0</v>
      </c>
      <c r="BI1523" s="42">
        <f>COUNTIFS($T1523:$AX1523,"BL")</f>
        <v>0</v>
      </c>
      <c r="BJ1523" s="42">
        <f>COUNTIFS($T1523:$AX1523,"CO")</f>
        <v>0</v>
      </c>
      <c r="BK1523" s="42">
        <f t="shared" si="142"/>
        <v>0</v>
      </c>
      <c r="BL1523" s="42">
        <f t="shared" si="143"/>
        <v>0</v>
      </c>
      <c r="BM1523" s="42">
        <f t="shared" si="144"/>
        <v>0</v>
      </c>
      <c r="BN1523" s="42">
        <f>SUM(AY1523:BJ1523)+SUM(COUNTIFS(Q1523:AX1523,{"TERM","RESIGNED"}))</f>
        <v>31</v>
      </c>
      <c r="BO1523" s="1" t="s">
        <v>45</v>
      </c>
      <c r="BP1523" s="42" t="s">
        <v>1024</v>
      </c>
      <c r="BQ1523" s="34"/>
    </row>
    <row r="1524" spans="1:69" x14ac:dyDescent="0.25">
      <c r="A1524" s="32">
        <f t="shared" si="145"/>
        <v>1522</v>
      </c>
      <c r="B1524" s="1" t="s">
        <v>172</v>
      </c>
      <c r="C1524" s="1">
        <v>105694</v>
      </c>
      <c r="D1524" s="27">
        <v>105694</v>
      </c>
      <c r="E1524" s="1" t="s">
        <v>945</v>
      </c>
      <c r="F1524" s="34" t="s">
        <v>1251</v>
      </c>
      <c r="G1524" s="34" t="s">
        <v>123</v>
      </c>
      <c r="H1524" s="30">
        <v>45177</v>
      </c>
      <c r="I1524" s="30" t="s">
        <v>39</v>
      </c>
      <c r="J1524" s="30">
        <v>45266</v>
      </c>
      <c r="K1524" s="42">
        <f t="shared" ca="1" si="146"/>
        <v>89</v>
      </c>
      <c r="L1524" s="44" t="str">
        <f t="shared" si="147"/>
        <v>Billable</v>
      </c>
      <c r="M1524" s="34" t="s">
        <v>124</v>
      </c>
      <c r="N1524" s="1" t="s">
        <v>41</v>
      </c>
      <c r="O1524" s="1" t="s">
        <v>971</v>
      </c>
      <c r="P1524" s="1" t="s">
        <v>998</v>
      </c>
      <c r="Q1524" s="1" t="s">
        <v>1213</v>
      </c>
      <c r="R1524" s="1" t="s">
        <v>43</v>
      </c>
      <c r="S1524" s="33" t="s">
        <v>126</v>
      </c>
      <c r="T1524" s="47" t="s">
        <v>21</v>
      </c>
      <c r="U1524" s="47" t="s">
        <v>20</v>
      </c>
      <c r="V1524" s="47" t="s">
        <v>20</v>
      </c>
      <c r="W1524" s="47" t="s">
        <v>21</v>
      </c>
      <c r="X1524" s="47" t="s">
        <v>21</v>
      </c>
      <c r="Y1524" s="47" t="s">
        <v>971</v>
      </c>
      <c r="Z1524" s="47" t="s">
        <v>971</v>
      </c>
      <c r="AA1524" s="47" t="s">
        <v>971</v>
      </c>
      <c r="AB1524" s="47" t="s">
        <v>20</v>
      </c>
      <c r="AC1524" s="47" t="s">
        <v>20</v>
      </c>
      <c r="AD1524" s="47" t="s">
        <v>971</v>
      </c>
      <c r="AE1524" s="47" t="s">
        <v>971</v>
      </c>
      <c r="AF1524" s="47" t="s">
        <v>971</v>
      </c>
      <c r="AG1524" s="47" t="s">
        <v>971</v>
      </c>
      <c r="AH1524" s="47" t="s">
        <v>971</v>
      </c>
      <c r="AI1524" s="47" t="s">
        <v>20</v>
      </c>
      <c r="AJ1524" s="47" t="s">
        <v>20</v>
      </c>
      <c r="AK1524" s="47" t="s">
        <v>971</v>
      </c>
      <c r="AL1524" s="47" t="s">
        <v>971</v>
      </c>
      <c r="AM1524" s="47" t="s">
        <v>971</v>
      </c>
      <c r="AN1524" s="47" t="s">
        <v>971</v>
      </c>
      <c r="AO1524" s="47" t="s">
        <v>971</v>
      </c>
      <c r="AP1524" s="47" t="s">
        <v>20</v>
      </c>
      <c r="AQ1524" s="47" t="s">
        <v>20</v>
      </c>
      <c r="AR1524" s="47" t="s">
        <v>20</v>
      </c>
      <c r="AS1524" s="47" t="s">
        <v>971</v>
      </c>
      <c r="AT1524" s="47" t="s">
        <v>971</v>
      </c>
      <c r="AU1524" s="47" t="s">
        <v>971</v>
      </c>
      <c r="AV1524" s="47" t="s">
        <v>971</v>
      </c>
      <c r="AW1524" s="47" t="s">
        <v>20</v>
      </c>
      <c r="AX1524" s="47" t="s">
        <v>20</v>
      </c>
      <c r="AY1524" s="42">
        <f>COUNTIFS($T1524:$AX1524,"P")</f>
        <v>0</v>
      </c>
      <c r="AZ1524" s="42">
        <f>COUNTIFS($T1524:$AX1524,"HD")/2</f>
        <v>0</v>
      </c>
      <c r="BA1524" s="42">
        <f>COUNTIFS($T1524:$AX1524,"DO")</f>
        <v>11</v>
      </c>
      <c r="BB1524" s="1">
        <f>COUNTIFS($T1524:$AX1524,"UPL")</f>
        <v>3</v>
      </c>
      <c r="BC1524" s="42">
        <f>COUNTIFS($T1524:$AX1524,"LWP")</f>
        <v>0</v>
      </c>
      <c r="BD1524" s="42">
        <f>SUM(COUNTIFS($T1524:$AX1524,{"PAT","MAT"}))</f>
        <v>0</v>
      </c>
      <c r="BE1524" s="42">
        <f>COUNTIFS($T1524:$AX1524,"HO")</f>
        <v>0</v>
      </c>
      <c r="BF1524" s="42">
        <f>COUNTIFS($T1524:$AX1524,"NA")</f>
        <v>0</v>
      </c>
      <c r="BG1524" s="42">
        <f>COUNTIFS($T1524:$AX1524,"PL")</f>
        <v>0</v>
      </c>
      <c r="BH1524" s="42">
        <f>COUNTIFS($T1524:$AX1524,"CL")</f>
        <v>0</v>
      </c>
      <c r="BI1524" s="42">
        <f>COUNTIFS($T1524:$AX1524,"BL")</f>
        <v>0</v>
      </c>
      <c r="BJ1524" s="42">
        <f>COUNTIFS($T1524:$AX1524,"CO")</f>
        <v>0</v>
      </c>
      <c r="BK1524" s="42">
        <f t="shared" si="142"/>
        <v>0</v>
      </c>
      <c r="BL1524" s="42">
        <f t="shared" si="143"/>
        <v>0</v>
      </c>
      <c r="BM1524" s="42">
        <f t="shared" si="144"/>
        <v>0</v>
      </c>
      <c r="BN1524" s="42">
        <f>SUM(AY1524:BJ1524)+SUM(COUNTIFS(Q1524:AX1524,{"TERM","RESIGNED"}))</f>
        <v>31</v>
      </c>
      <c r="BO1524" s="1" t="s">
        <v>45</v>
      </c>
      <c r="BP1524" s="42" t="s">
        <v>1021</v>
      </c>
      <c r="BQ1524" s="34"/>
    </row>
    <row r="1525" spans="1:69" x14ac:dyDescent="0.25">
      <c r="A1525" s="32">
        <f t="shared" si="145"/>
        <v>1523</v>
      </c>
      <c r="B1525" s="1" t="s">
        <v>172</v>
      </c>
      <c r="C1525" s="1">
        <v>106066</v>
      </c>
      <c r="D1525" s="1">
        <v>106066</v>
      </c>
      <c r="E1525" s="1" t="s">
        <v>945</v>
      </c>
      <c r="F1525" s="34" t="s">
        <v>1626</v>
      </c>
      <c r="G1525" s="34" t="s">
        <v>123</v>
      </c>
      <c r="H1525" s="30">
        <v>45254</v>
      </c>
      <c r="I1525" s="30" t="s">
        <v>39</v>
      </c>
      <c r="J1525" s="30">
        <v>45268</v>
      </c>
      <c r="K1525" s="42">
        <f t="shared" ca="1" si="146"/>
        <v>14</v>
      </c>
      <c r="L1525" s="44" t="str">
        <f t="shared" si="147"/>
        <v>Billable</v>
      </c>
      <c r="M1525" s="34" t="s">
        <v>1007</v>
      </c>
      <c r="N1525" s="1" t="s">
        <v>41</v>
      </c>
      <c r="O1525" s="1" t="s">
        <v>971</v>
      </c>
      <c r="P1525" s="1" t="s">
        <v>998</v>
      </c>
      <c r="Q1525" s="1" t="s">
        <v>1213</v>
      </c>
      <c r="R1525" s="1" t="s">
        <v>43</v>
      </c>
      <c r="S1525" s="33" t="s">
        <v>223</v>
      </c>
      <c r="T1525" s="47" t="s">
        <v>965</v>
      </c>
      <c r="U1525" s="47" t="s">
        <v>20</v>
      </c>
      <c r="V1525" s="47" t="s">
        <v>20</v>
      </c>
      <c r="W1525" s="47" t="s">
        <v>965</v>
      </c>
      <c r="X1525" s="47" t="s">
        <v>21</v>
      </c>
      <c r="Y1525" s="47" t="s">
        <v>21</v>
      </c>
      <c r="Z1525" s="47" t="s">
        <v>21</v>
      </c>
      <c r="AA1525" s="14" t="s">
        <v>971</v>
      </c>
      <c r="AB1525" s="47" t="s">
        <v>20</v>
      </c>
      <c r="AC1525" s="47" t="s">
        <v>20</v>
      </c>
      <c r="AD1525" s="14" t="s">
        <v>971</v>
      </c>
      <c r="AE1525" s="14" t="s">
        <v>971</v>
      </c>
      <c r="AF1525" s="14" t="s">
        <v>971</v>
      </c>
      <c r="AG1525" s="14" t="s">
        <v>971</v>
      </c>
      <c r="AH1525" s="14" t="s">
        <v>971</v>
      </c>
      <c r="AI1525" s="47" t="s">
        <v>20</v>
      </c>
      <c r="AJ1525" s="47" t="s">
        <v>20</v>
      </c>
      <c r="AK1525" s="14" t="s">
        <v>971</v>
      </c>
      <c r="AL1525" s="14" t="s">
        <v>971</v>
      </c>
      <c r="AM1525" s="14" t="s">
        <v>971</v>
      </c>
      <c r="AN1525" s="14" t="s">
        <v>971</v>
      </c>
      <c r="AO1525" s="14" t="s">
        <v>971</v>
      </c>
      <c r="AP1525" s="47" t="s">
        <v>20</v>
      </c>
      <c r="AQ1525" s="47" t="s">
        <v>20</v>
      </c>
      <c r="AR1525" s="47" t="s">
        <v>20</v>
      </c>
      <c r="AS1525" s="14" t="s">
        <v>971</v>
      </c>
      <c r="AT1525" s="14" t="s">
        <v>971</v>
      </c>
      <c r="AU1525" s="14" t="s">
        <v>971</v>
      </c>
      <c r="AV1525" s="14" t="s">
        <v>971</v>
      </c>
      <c r="AW1525" s="47" t="s">
        <v>20</v>
      </c>
      <c r="AX1525" s="47" t="s">
        <v>20</v>
      </c>
      <c r="AY1525" s="42">
        <f>COUNTIFS($T1525:$AX1525,"P")</f>
        <v>2</v>
      </c>
      <c r="AZ1525" s="42">
        <f>COUNTIFS($T1525:$AX1525,"HD")/2</f>
        <v>0</v>
      </c>
      <c r="BA1525" s="42">
        <f>COUNTIFS($T1525:$AX1525,"DO")</f>
        <v>11</v>
      </c>
      <c r="BB1525" s="1">
        <f>COUNTIFS($T1525:$AX1525,"UPL")</f>
        <v>3</v>
      </c>
      <c r="BC1525" s="42">
        <f>COUNTIFS($T1525:$AX1525,"LWP")</f>
        <v>0</v>
      </c>
      <c r="BD1525" s="42">
        <f>SUM(COUNTIFS($T1525:$AX1525,{"PAT","MAT"}))</f>
        <v>0</v>
      </c>
      <c r="BE1525" s="42">
        <f>COUNTIFS($T1525:$AX1525,"HO")</f>
        <v>0</v>
      </c>
      <c r="BF1525" s="42">
        <f>COUNTIFS($T1525:$AX1525,"NA")</f>
        <v>0</v>
      </c>
      <c r="BG1525" s="42">
        <f>COUNTIFS($T1525:$AX1525,"PL")</f>
        <v>0</v>
      </c>
      <c r="BH1525" s="42">
        <f>COUNTIFS($T1525:$AX1525,"CL")</f>
        <v>0</v>
      </c>
      <c r="BI1525" s="42">
        <f>COUNTIFS($T1525:$AX1525,"BL")</f>
        <v>0</v>
      </c>
      <c r="BJ1525" s="42">
        <f>COUNTIFS($T1525:$AX1525,"CO")</f>
        <v>0</v>
      </c>
      <c r="BK1525" s="42">
        <f t="shared" si="142"/>
        <v>0</v>
      </c>
      <c r="BL1525" s="42">
        <f t="shared" si="143"/>
        <v>0</v>
      </c>
      <c r="BM1525" s="42">
        <f t="shared" si="144"/>
        <v>0</v>
      </c>
      <c r="BN1525" s="42">
        <f>SUM(AY1525:BJ1525)+SUM(COUNTIFS(Q1525:AX1525,{"TERM","RESIGNED"}))</f>
        <v>31</v>
      </c>
      <c r="BO1525" s="1" t="s">
        <v>45</v>
      </c>
      <c r="BP1525" s="42"/>
      <c r="BQ1525" s="34"/>
    </row>
    <row r="1526" spans="1:69" x14ac:dyDescent="0.25">
      <c r="A1526" s="32">
        <f t="shared" si="145"/>
        <v>1524</v>
      </c>
      <c r="B1526" s="1" t="s">
        <v>172</v>
      </c>
      <c r="C1526" s="1">
        <v>105047</v>
      </c>
      <c r="D1526" s="27">
        <v>105047</v>
      </c>
      <c r="E1526" s="1" t="s">
        <v>945</v>
      </c>
      <c r="F1526" s="34" t="s">
        <v>926</v>
      </c>
      <c r="G1526" s="34" t="s">
        <v>123</v>
      </c>
      <c r="H1526" s="30">
        <v>44960</v>
      </c>
      <c r="I1526" s="30" t="s">
        <v>39</v>
      </c>
      <c r="J1526" s="30">
        <v>45267</v>
      </c>
      <c r="K1526" s="42">
        <f t="shared" ca="1" si="146"/>
        <v>307</v>
      </c>
      <c r="L1526" s="44" t="str">
        <f t="shared" si="147"/>
        <v>Billable</v>
      </c>
      <c r="M1526" s="34" t="s">
        <v>124</v>
      </c>
      <c r="N1526" s="1" t="s">
        <v>41</v>
      </c>
      <c r="O1526" s="1" t="s">
        <v>971</v>
      </c>
      <c r="P1526" s="1" t="s">
        <v>998</v>
      </c>
      <c r="Q1526" s="1" t="s">
        <v>1213</v>
      </c>
      <c r="R1526" s="1" t="s">
        <v>43</v>
      </c>
      <c r="S1526" s="33" t="s">
        <v>285</v>
      </c>
      <c r="T1526" s="47" t="s">
        <v>965</v>
      </c>
      <c r="U1526" s="47" t="s">
        <v>20</v>
      </c>
      <c r="V1526" s="47" t="s">
        <v>20</v>
      </c>
      <c r="W1526" s="47" t="s">
        <v>21</v>
      </c>
      <c r="X1526" s="47" t="s">
        <v>21</v>
      </c>
      <c r="Y1526" s="47" t="s">
        <v>21</v>
      </c>
      <c r="Z1526" s="14" t="s">
        <v>971</v>
      </c>
      <c r="AA1526" s="14" t="s">
        <v>971</v>
      </c>
      <c r="AB1526" s="47" t="s">
        <v>20</v>
      </c>
      <c r="AC1526" s="47" t="s">
        <v>20</v>
      </c>
      <c r="AD1526" s="14" t="s">
        <v>971</v>
      </c>
      <c r="AE1526" s="14" t="s">
        <v>971</v>
      </c>
      <c r="AF1526" s="14" t="s">
        <v>971</v>
      </c>
      <c r="AG1526" s="14" t="s">
        <v>971</v>
      </c>
      <c r="AH1526" s="14" t="s">
        <v>971</v>
      </c>
      <c r="AI1526" s="47" t="s">
        <v>20</v>
      </c>
      <c r="AJ1526" s="47" t="s">
        <v>20</v>
      </c>
      <c r="AK1526" s="14" t="s">
        <v>971</v>
      </c>
      <c r="AL1526" s="14" t="s">
        <v>971</v>
      </c>
      <c r="AM1526" s="14" t="s">
        <v>971</v>
      </c>
      <c r="AN1526" s="14" t="s">
        <v>971</v>
      </c>
      <c r="AO1526" s="14" t="s">
        <v>971</v>
      </c>
      <c r="AP1526" s="47" t="s">
        <v>20</v>
      </c>
      <c r="AQ1526" s="47" t="s">
        <v>20</v>
      </c>
      <c r="AR1526" s="47" t="s">
        <v>20</v>
      </c>
      <c r="AS1526" s="14" t="s">
        <v>971</v>
      </c>
      <c r="AT1526" s="14" t="s">
        <v>971</v>
      </c>
      <c r="AU1526" s="14" t="s">
        <v>971</v>
      </c>
      <c r="AV1526" s="14" t="s">
        <v>971</v>
      </c>
      <c r="AW1526" s="47" t="s">
        <v>20</v>
      </c>
      <c r="AX1526" s="47" t="s">
        <v>20</v>
      </c>
      <c r="AY1526" s="42">
        <f>COUNTIFS($T1526:$AX1526,"P")</f>
        <v>1</v>
      </c>
      <c r="AZ1526" s="42">
        <f>COUNTIFS($T1526:$AX1526,"HD")/2</f>
        <v>0</v>
      </c>
      <c r="BA1526" s="42">
        <f>COUNTIFS($T1526:$AX1526,"DO")</f>
        <v>11</v>
      </c>
      <c r="BB1526" s="1">
        <f>COUNTIFS($T1526:$AX1526,"UPL")</f>
        <v>3</v>
      </c>
      <c r="BC1526" s="42">
        <f>COUNTIFS($T1526:$AX1526,"LWP")</f>
        <v>0</v>
      </c>
      <c r="BD1526" s="42">
        <f>SUM(COUNTIFS($T1526:$AX1526,{"PAT","MAT"}))</f>
        <v>0</v>
      </c>
      <c r="BE1526" s="42">
        <f>COUNTIFS($T1526:$AX1526,"HO")</f>
        <v>0</v>
      </c>
      <c r="BF1526" s="42">
        <f>COUNTIFS($T1526:$AX1526,"NA")</f>
        <v>0</v>
      </c>
      <c r="BG1526" s="42">
        <f>COUNTIFS($T1526:$AX1526,"PL")</f>
        <v>0</v>
      </c>
      <c r="BH1526" s="42">
        <f>COUNTIFS($T1526:$AX1526,"CL")</f>
        <v>0</v>
      </c>
      <c r="BI1526" s="42">
        <f>COUNTIFS($T1526:$AX1526,"BL")</f>
        <v>0</v>
      </c>
      <c r="BJ1526" s="42">
        <f>COUNTIFS($T1526:$AX1526,"CO")</f>
        <v>0</v>
      </c>
      <c r="BK1526" s="42">
        <f t="shared" si="142"/>
        <v>0</v>
      </c>
      <c r="BL1526" s="42">
        <f t="shared" si="143"/>
        <v>0</v>
      </c>
      <c r="BM1526" s="42">
        <f t="shared" si="144"/>
        <v>0</v>
      </c>
      <c r="BN1526" s="42">
        <f>SUM(AY1526:BJ1526)+SUM(COUNTIFS(Q1526:AX1526,{"TERM","RESIGNED"}))</f>
        <v>31</v>
      </c>
      <c r="BO1526" s="1" t="s">
        <v>45</v>
      </c>
      <c r="BP1526" s="42" t="s">
        <v>1023</v>
      </c>
      <c r="BQ1526" s="34"/>
    </row>
    <row r="1527" spans="1:69" x14ac:dyDescent="0.25">
      <c r="A1527" s="32">
        <f t="shared" si="145"/>
        <v>1525</v>
      </c>
      <c r="B1527" s="1" t="s">
        <v>172</v>
      </c>
      <c r="C1527" s="1">
        <v>106098</v>
      </c>
      <c r="D1527" s="1">
        <v>106098</v>
      </c>
      <c r="E1527" s="1" t="s">
        <v>946</v>
      </c>
      <c r="F1527" s="34" t="s">
        <v>1576</v>
      </c>
      <c r="G1527" s="34" t="s">
        <v>186</v>
      </c>
      <c r="H1527" s="30">
        <v>45261</v>
      </c>
      <c r="I1527" s="30" t="s">
        <v>39</v>
      </c>
      <c r="J1527" s="30">
        <v>45271</v>
      </c>
      <c r="K1527" s="42">
        <f t="shared" ca="1" si="146"/>
        <v>10</v>
      </c>
      <c r="L1527" s="44" t="str">
        <f t="shared" si="147"/>
        <v>Billable</v>
      </c>
      <c r="M1527" s="34" t="s">
        <v>1007</v>
      </c>
      <c r="N1527" s="1" t="s">
        <v>41</v>
      </c>
      <c r="O1527" s="1" t="s">
        <v>971</v>
      </c>
      <c r="P1527" s="1" t="s">
        <v>998</v>
      </c>
      <c r="Q1527" s="1" t="s">
        <v>1213</v>
      </c>
      <c r="R1527" s="1" t="s">
        <v>43</v>
      </c>
      <c r="S1527" s="33" t="s">
        <v>228</v>
      </c>
      <c r="T1527" s="47" t="s">
        <v>965</v>
      </c>
      <c r="U1527" s="47" t="s">
        <v>20</v>
      </c>
      <c r="V1527" s="47" t="s">
        <v>20</v>
      </c>
      <c r="W1527" s="47" t="s">
        <v>965</v>
      </c>
      <c r="X1527" s="47" t="s">
        <v>965</v>
      </c>
      <c r="Y1527" s="47" t="s">
        <v>21</v>
      </c>
      <c r="Z1527" s="47" t="s">
        <v>21</v>
      </c>
      <c r="AA1527" s="47" t="s">
        <v>21</v>
      </c>
      <c r="AB1527" s="47" t="s">
        <v>20</v>
      </c>
      <c r="AC1527" s="47" t="s">
        <v>20</v>
      </c>
      <c r="AD1527" s="14" t="s">
        <v>971</v>
      </c>
      <c r="AE1527" s="14" t="s">
        <v>971</v>
      </c>
      <c r="AF1527" s="14" t="s">
        <v>971</v>
      </c>
      <c r="AG1527" s="14" t="s">
        <v>971</v>
      </c>
      <c r="AH1527" s="14" t="s">
        <v>971</v>
      </c>
      <c r="AI1527" s="47" t="s">
        <v>20</v>
      </c>
      <c r="AJ1527" s="47" t="s">
        <v>20</v>
      </c>
      <c r="AK1527" s="14" t="s">
        <v>971</v>
      </c>
      <c r="AL1527" s="14" t="s">
        <v>971</v>
      </c>
      <c r="AM1527" s="14" t="s">
        <v>971</v>
      </c>
      <c r="AN1527" s="14" t="s">
        <v>971</v>
      </c>
      <c r="AO1527" s="14" t="s">
        <v>971</v>
      </c>
      <c r="AP1527" s="47" t="s">
        <v>20</v>
      </c>
      <c r="AQ1527" s="47" t="s">
        <v>20</v>
      </c>
      <c r="AR1527" s="47" t="s">
        <v>20</v>
      </c>
      <c r="AS1527" s="14" t="s">
        <v>971</v>
      </c>
      <c r="AT1527" s="14" t="s">
        <v>971</v>
      </c>
      <c r="AU1527" s="14" t="s">
        <v>971</v>
      </c>
      <c r="AV1527" s="14" t="s">
        <v>971</v>
      </c>
      <c r="AW1527" s="47" t="s">
        <v>20</v>
      </c>
      <c r="AX1527" s="47" t="s">
        <v>20</v>
      </c>
      <c r="AY1527" s="42">
        <f>COUNTIFS($T1527:$AX1527,"P")</f>
        <v>3</v>
      </c>
      <c r="AZ1527" s="42">
        <f>COUNTIFS($T1527:$AX1527,"HD")/2</f>
        <v>0</v>
      </c>
      <c r="BA1527" s="42">
        <f>COUNTIFS($T1527:$AX1527,"DO")</f>
        <v>11</v>
      </c>
      <c r="BB1527" s="1">
        <f>COUNTIFS($T1527:$AX1527,"UPL")</f>
        <v>3</v>
      </c>
      <c r="BC1527" s="42">
        <f>COUNTIFS($T1527:$AX1527,"LWP")</f>
        <v>0</v>
      </c>
      <c r="BD1527" s="42">
        <f>SUM(COUNTIFS($T1527:$AX1527,{"PAT","MAT"}))</f>
        <v>0</v>
      </c>
      <c r="BE1527" s="42">
        <f>COUNTIFS($T1527:$AX1527,"HO")</f>
        <v>0</v>
      </c>
      <c r="BF1527" s="42">
        <f>COUNTIFS($T1527:$AX1527,"NA")</f>
        <v>0</v>
      </c>
      <c r="BG1527" s="42">
        <f>COUNTIFS($T1527:$AX1527,"PL")</f>
        <v>0</v>
      </c>
      <c r="BH1527" s="42">
        <f>COUNTIFS($T1527:$AX1527,"CL")</f>
        <v>0</v>
      </c>
      <c r="BI1527" s="42">
        <f>COUNTIFS($T1527:$AX1527,"BL")</f>
        <v>0</v>
      </c>
      <c r="BJ1527" s="42">
        <f>COUNTIFS($T1527:$AX1527,"CO")</f>
        <v>0</v>
      </c>
      <c r="BK1527" s="42">
        <f t="shared" si="142"/>
        <v>0</v>
      </c>
      <c r="BL1527" s="42">
        <f t="shared" si="143"/>
        <v>0</v>
      </c>
      <c r="BM1527" s="42">
        <f t="shared" si="144"/>
        <v>0</v>
      </c>
      <c r="BN1527" s="42">
        <f>SUM(AY1527:BJ1527)+SUM(COUNTIFS(Q1527:AX1527,{"TERM","RESIGNED"}))</f>
        <v>31</v>
      </c>
      <c r="BO1527" s="1" t="s">
        <v>45</v>
      </c>
      <c r="BP1527" s="42"/>
      <c r="BQ1527" s="34"/>
    </row>
    <row r="1528" spans="1:69" x14ac:dyDescent="0.25">
      <c r="A1528" s="32">
        <f t="shared" si="145"/>
        <v>1526</v>
      </c>
      <c r="B1528" s="1" t="s">
        <v>172</v>
      </c>
      <c r="C1528" s="1">
        <v>106112</v>
      </c>
      <c r="D1528" s="1">
        <v>106112</v>
      </c>
      <c r="E1528" s="1" t="s">
        <v>945</v>
      </c>
      <c r="F1528" s="34" t="s">
        <v>1627</v>
      </c>
      <c r="G1528" s="34" t="s">
        <v>123</v>
      </c>
      <c r="H1528" s="30">
        <v>45261</v>
      </c>
      <c r="I1528" s="30" t="s">
        <v>39</v>
      </c>
      <c r="J1528" s="30">
        <v>45271</v>
      </c>
      <c r="K1528" s="42">
        <f t="shared" ca="1" si="146"/>
        <v>10</v>
      </c>
      <c r="L1528" s="44" t="str">
        <f t="shared" si="147"/>
        <v>Billable</v>
      </c>
      <c r="M1528" s="34" t="s">
        <v>1007</v>
      </c>
      <c r="N1528" s="1" t="s">
        <v>41</v>
      </c>
      <c r="O1528" s="1" t="s">
        <v>971</v>
      </c>
      <c r="P1528" s="1" t="s">
        <v>998</v>
      </c>
      <c r="Q1528" s="1" t="s">
        <v>1213</v>
      </c>
      <c r="R1528" s="1" t="s">
        <v>43</v>
      </c>
      <c r="S1528" s="33" t="s">
        <v>228</v>
      </c>
      <c r="T1528" s="47" t="s">
        <v>965</v>
      </c>
      <c r="U1528" s="47" t="s">
        <v>20</v>
      </c>
      <c r="V1528" s="47" t="s">
        <v>20</v>
      </c>
      <c r="W1528" s="47" t="s">
        <v>965</v>
      </c>
      <c r="X1528" s="47" t="s">
        <v>965</v>
      </c>
      <c r="Y1528" s="47" t="s">
        <v>21</v>
      </c>
      <c r="Z1528" s="47" t="s">
        <v>21</v>
      </c>
      <c r="AA1528" s="47" t="s">
        <v>21</v>
      </c>
      <c r="AB1528" s="47" t="s">
        <v>20</v>
      </c>
      <c r="AC1528" s="47" t="s">
        <v>20</v>
      </c>
      <c r="AD1528" s="14" t="s">
        <v>971</v>
      </c>
      <c r="AE1528" s="14" t="s">
        <v>971</v>
      </c>
      <c r="AF1528" s="14" t="s">
        <v>971</v>
      </c>
      <c r="AG1528" s="14" t="s">
        <v>971</v>
      </c>
      <c r="AH1528" s="14" t="s">
        <v>971</v>
      </c>
      <c r="AI1528" s="47" t="s">
        <v>20</v>
      </c>
      <c r="AJ1528" s="47" t="s">
        <v>20</v>
      </c>
      <c r="AK1528" s="14" t="s">
        <v>971</v>
      </c>
      <c r="AL1528" s="14" t="s">
        <v>971</v>
      </c>
      <c r="AM1528" s="14" t="s">
        <v>971</v>
      </c>
      <c r="AN1528" s="14" t="s">
        <v>971</v>
      </c>
      <c r="AO1528" s="14" t="s">
        <v>971</v>
      </c>
      <c r="AP1528" s="47" t="s">
        <v>20</v>
      </c>
      <c r="AQ1528" s="47" t="s">
        <v>20</v>
      </c>
      <c r="AR1528" s="47" t="s">
        <v>20</v>
      </c>
      <c r="AS1528" s="14" t="s">
        <v>971</v>
      </c>
      <c r="AT1528" s="14" t="s">
        <v>971</v>
      </c>
      <c r="AU1528" s="14" t="s">
        <v>971</v>
      </c>
      <c r="AV1528" s="14" t="s">
        <v>971</v>
      </c>
      <c r="AW1528" s="47" t="s">
        <v>20</v>
      </c>
      <c r="AX1528" s="47" t="s">
        <v>20</v>
      </c>
      <c r="AY1528" s="42">
        <f>COUNTIFS($T1528:$AX1528,"P")</f>
        <v>3</v>
      </c>
      <c r="AZ1528" s="42">
        <f>COUNTIFS($T1528:$AX1528,"HD")/2</f>
        <v>0</v>
      </c>
      <c r="BA1528" s="42">
        <f>COUNTIFS($T1528:$AX1528,"DO")</f>
        <v>11</v>
      </c>
      <c r="BB1528" s="1">
        <f>COUNTIFS($T1528:$AX1528,"UPL")</f>
        <v>3</v>
      </c>
      <c r="BC1528" s="42">
        <f>COUNTIFS($T1528:$AX1528,"LWP")</f>
        <v>0</v>
      </c>
      <c r="BD1528" s="42">
        <f>SUM(COUNTIFS($T1528:$AX1528,{"PAT","MAT"}))</f>
        <v>0</v>
      </c>
      <c r="BE1528" s="42">
        <f>COUNTIFS($T1528:$AX1528,"HO")</f>
        <v>0</v>
      </c>
      <c r="BF1528" s="42">
        <f>COUNTIFS($T1528:$AX1528,"NA")</f>
        <v>0</v>
      </c>
      <c r="BG1528" s="42">
        <f>COUNTIFS($T1528:$AX1528,"PL")</f>
        <v>0</v>
      </c>
      <c r="BH1528" s="42">
        <f>COUNTIFS($T1528:$AX1528,"CL")</f>
        <v>0</v>
      </c>
      <c r="BI1528" s="42">
        <f>COUNTIFS($T1528:$AX1528,"BL")</f>
        <v>0</v>
      </c>
      <c r="BJ1528" s="42">
        <f>COUNTIFS($T1528:$AX1528,"CO")</f>
        <v>0</v>
      </c>
      <c r="BK1528" s="42">
        <f t="shared" si="142"/>
        <v>0</v>
      </c>
      <c r="BL1528" s="42">
        <f t="shared" si="143"/>
        <v>0</v>
      </c>
      <c r="BM1528" s="42">
        <f t="shared" si="144"/>
        <v>0</v>
      </c>
      <c r="BN1528" s="42">
        <f>SUM(AY1528:BJ1528)+SUM(COUNTIFS(Q1528:AX1528,{"TERM","RESIGNED"}))</f>
        <v>31</v>
      </c>
      <c r="BO1528" s="1" t="s">
        <v>45</v>
      </c>
      <c r="BP1528" s="42"/>
      <c r="BQ1528" s="34"/>
    </row>
    <row r="1529" spans="1:69" x14ac:dyDescent="0.25">
      <c r="A1529" s="32">
        <f t="shared" si="145"/>
        <v>1527</v>
      </c>
      <c r="B1529" s="1" t="s">
        <v>172</v>
      </c>
      <c r="C1529" s="1">
        <v>106113</v>
      </c>
      <c r="D1529" s="1">
        <v>106113</v>
      </c>
      <c r="E1529" s="1" t="s">
        <v>945</v>
      </c>
      <c r="F1529" s="34" t="s">
        <v>1588</v>
      </c>
      <c r="G1529" s="34" t="s">
        <v>123</v>
      </c>
      <c r="H1529" s="30">
        <v>45261</v>
      </c>
      <c r="I1529" s="30" t="s">
        <v>39</v>
      </c>
      <c r="J1529" s="30">
        <v>45271</v>
      </c>
      <c r="K1529" s="42">
        <f t="shared" ca="1" si="146"/>
        <v>10</v>
      </c>
      <c r="L1529" s="44" t="str">
        <f t="shared" si="147"/>
        <v>Billable</v>
      </c>
      <c r="M1529" s="34" t="s">
        <v>1007</v>
      </c>
      <c r="N1529" s="1" t="s">
        <v>41</v>
      </c>
      <c r="O1529" s="1" t="s">
        <v>971</v>
      </c>
      <c r="P1529" s="1" t="s">
        <v>998</v>
      </c>
      <c r="Q1529" s="1" t="s">
        <v>1213</v>
      </c>
      <c r="R1529" s="1" t="s">
        <v>43</v>
      </c>
      <c r="S1529" s="33" t="s">
        <v>228</v>
      </c>
      <c r="T1529" s="47" t="s">
        <v>965</v>
      </c>
      <c r="U1529" s="47" t="s">
        <v>20</v>
      </c>
      <c r="V1529" s="47" t="s">
        <v>20</v>
      </c>
      <c r="W1529" s="47" t="s">
        <v>965</v>
      </c>
      <c r="X1529" s="47" t="s">
        <v>965</v>
      </c>
      <c r="Y1529" s="47" t="s">
        <v>21</v>
      </c>
      <c r="Z1529" s="47" t="s">
        <v>21</v>
      </c>
      <c r="AA1529" s="47" t="s">
        <v>21</v>
      </c>
      <c r="AB1529" s="47" t="s">
        <v>20</v>
      </c>
      <c r="AC1529" s="47" t="s">
        <v>20</v>
      </c>
      <c r="AD1529" s="14" t="s">
        <v>971</v>
      </c>
      <c r="AE1529" s="14" t="s">
        <v>971</v>
      </c>
      <c r="AF1529" s="14" t="s">
        <v>971</v>
      </c>
      <c r="AG1529" s="14" t="s">
        <v>971</v>
      </c>
      <c r="AH1529" s="14" t="s">
        <v>971</v>
      </c>
      <c r="AI1529" s="47" t="s">
        <v>20</v>
      </c>
      <c r="AJ1529" s="47" t="s">
        <v>20</v>
      </c>
      <c r="AK1529" s="14" t="s">
        <v>971</v>
      </c>
      <c r="AL1529" s="14" t="s">
        <v>971</v>
      </c>
      <c r="AM1529" s="14" t="s">
        <v>971</v>
      </c>
      <c r="AN1529" s="14" t="s">
        <v>971</v>
      </c>
      <c r="AO1529" s="14" t="s">
        <v>971</v>
      </c>
      <c r="AP1529" s="47" t="s">
        <v>20</v>
      </c>
      <c r="AQ1529" s="47" t="s">
        <v>20</v>
      </c>
      <c r="AR1529" s="47" t="s">
        <v>20</v>
      </c>
      <c r="AS1529" s="14" t="s">
        <v>971</v>
      </c>
      <c r="AT1529" s="14" t="s">
        <v>971</v>
      </c>
      <c r="AU1529" s="14" t="s">
        <v>971</v>
      </c>
      <c r="AV1529" s="14" t="s">
        <v>971</v>
      </c>
      <c r="AW1529" s="47" t="s">
        <v>20</v>
      </c>
      <c r="AX1529" s="47" t="s">
        <v>20</v>
      </c>
      <c r="AY1529" s="42">
        <f>COUNTIFS($T1529:$AX1529,"P")</f>
        <v>3</v>
      </c>
      <c r="AZ1529" s="42">
        <f>COUNTIFS($T1529:$AX1529,"HD")/2</f>
        <v>0</v>
      </c>
      <c r="BA1529" s="42">
        <f>COUNTIFS($T1529:$AX1529,"DO")</f>
        <v>11</v>
      </c>
      <c r="BB1529" s="1">
        <f>COUNTIFS($T1529:$AX1529,"UPL")</f>
        <v>3</v>
      </c>
      <c r="BC1529" s="42">
        <f>COUNTIFS($T1529:$AX1529,"LWP")</f>
        <v>0</v>
      </c>
      <c r="BD1529" s="42">
        <f>SUM(COUNTIFS($T1529:$AX1529,{"PAT","MAT"}))</f>
        <v>0</v>
      </c>
      <c r="BE1529" s="42">
        <f>COUNTIFS($T1529:$AX1529,"HO")</f>
        <v>0</v>
      </c>
      <c r="BF1529" s="42">
        <f>COUNTIFS($T1529:$AX1529,"NA")</f>
        <v>0</v>
      </c>
      <c r="BG1529" s="42">
        <f>COUNTIFS($T1529:$AX1529,"PL")</f>
        <v>0</v>
      </c>
      <c r="BH1529" s="42">
        <f>COUNTIFS($T1529:$AX1529,"CL")</f>
        <v>0</v>
      </c>
      <c r="BI1529" s="42">
        <f>COUNTIFS($T1529:$AX1529,"BL")</f>
        <v>0</v>
      </c>
      <c r="BJ1529" s="42">
        <f>COUNTIFS($T1529:$AX1529,"CO")</f>
        <v>0</v>
      </c>
      <c r="BK1529" s="42">
        <f t="shared" si="142"/>
        <v>0</v>
      </c>
      <c r="BL1529" s="42">
        <f t="shared" si="143"/>
        <v>0</v>
      </c>
      <c r="BM1529" s="42">
        <f t="shared" si="144"/>
        <v>0</v>
      </c>
      <c r="BN1529" s="42">
        <f>SUM(AY1529:BJ1529)+SUM(COUNTIFS(Q1529:AX1529,{"TERM","RESIGNED"}))</f>
        <v>31</v>
      </c>
      <c r="BO1529" s="1" t="s">
        <v>45</v>
      </c>
      <c r="BP1529" s="42"/>
      <c r="BQ1529" s="34"/>
    </row>
    <row r="1530" spans="1:69" x14ac:dyDescent="0.25">
      <c r="A1530" s="32">
        <f t="shared" si="145"/>
        <v>1528</v>
      </c>
      <c r="B1530" s="1" t="s">
        <v>172</v>
      </c>
      <c r="C1530" s="1">
        <v>600496</v>
      </c>
      <c r="D1530" s="1">
        <v>600496</v>
      </c>
      <c r="E1530" s="1" t="s">
        <v>946</v>
      </c>
      <c r="F1530" s="34" t="s">
        <v>1597</v>
      </c>
      <c r="G1530" s="34" t="s">
        <v>190</v>
      </c>
      <c r="H1530" s="30">
        <v>45260</v>
      </c>
      <c r="I1530" s="30" t="s">
        <v>39</v>
      </c>
      <c r="J1530" s="30">
        <v>45268</v>
      </c>
      <c r="K1530" s="42">
        <v>5</v>
      </c>
      <c r="L1530" s="44" t="s">
        <v>1598</v>
      </c>
      <c r="M1530" s="34" t="s">
        <v>1007</v>
      </c>
      <c r="N1530" s="1" t="s">
        <v>270</v>
      </c>
      <c r="O1530" s="1" t="s">
        <v>971</v>
      </c>
      <c r="P1530" s="1" t="s">
        <v>998</v>
      </c>
      <c r="Q1530" s="1" t="s">
        <v>1213</v>
      </c>
      <c r="R1530" s="1" t="s">
        <v>43</v>
      </c>
      <c r="S1530" s="33" t="s">
        <v>273</v>
      </c>
      <c r="T1530" s="14" t="s">
        <v>965</v>
      </c>
      <c r="U1530" s="14" t="s">
        <v>20</v>
      </c>
      <c r="V1530" s="14" t="s">
        <v>20</v>
      </c>
      <c r="W1530" s="14" t="s">
        <v>965</v>
      </c>
      <c r="X1530" s="47" t="s">
        <v>21</v>
      </c>
      <c r="Y1530" s="47" t="s">
        <v>21</v>
      </c>
      <c r="Z1530" s="47" t="s">
        <v>21</v>
      </c>
      <c r="AA1530" s="49" t="s">
        <v>971</v>
      </c>
      <c r="AB1530" s="47" t="s">
        <v>20</v>
      </c>
      <c r="AC1530" s="47" t="s">
        <v>20</v>
      </c>
      <c r="AD1530" s="49" t="s">
        <v>971</v>
      </c>
      <c r="AE1530" s="49" t="s">
        <v>971</v>
      </c>
      <c r="AF1530" s="49" t="s">
        <v>971</v>
      </c>
      <c r="AG1530" s="49" t="s">
        <v>971</v>
      </c>
      <c r="AH1530" s="49" t="s">
        <v>971</v>
      </c>
      <c r="AI1530" s="47" t="s">
        <v>20</v>
      </c>
      <c r="AJ1530" s="47" t="s">
        <v>20</v>
      </c>
      <c r="AK1530" s="49" t="s">
        <v>971</v>
      </c>
      <c r="AL1530" s="49" t="s">
        <v>971</v>
      </c>
      <c r="AM1530" s="49" t="s">
        <v>971</v>
      </c>
      <c r="AN1530" s="49" t="s">
        <v>971</v>
      </c>
      <c r="AO1530" s="49" t="s">
        <v>971</v>
      </c>
      <c r="AP1530" s="47" t="s">
        <v>20</v>
      </c>
      <c r="AQ1530" s="47" t="s">
        <v>20</v>
      </c>
      <c r="AR1530" s="47" t="s">
        <v>20</v>
      </c>
      <c r="AS1530" s="49" t="s">
        <v>971</v>
      </c>
      <c r="AT1530" s="49" t="s">
        <v>971</v>
      </c>
      <c r="AU1530" s="49" t="s">
        <v>971</v>
      </c>
      <c r="AV1530" s="49" t="s">
        <v>971</v>
      </c>
      <c r="AW1530" s="47" t="s">
        <v>20</v>
      </c>
      <c r="AX1530" s="47" t="s">
        <v>20</v>
      </c>
      <c r="AY1530" s="42">
        <f>COUNTIFS($T1530:$AX1530,"P")</f>
        <v>2</v>
      </c>
      <c r="AZ1530" s="42">
        <f>COUNTIFS($T1530:$AX1530,"HD")/2</f>
        <v>0</v>
      </c>
      <c r="BA1530" s="42">
        <f>COUNTIFS($T1530:$AX1530,"DO")</f>
        <v>11</v>
      </c>
      <c r="BB1530" s="1">
        <f>COUNTIFS($T1530:$AX1530,"UPL")</f>
        <v>3</v>
      </c>
      <c r="BC1530" s="42">
        <f>COUNTIFS($T1530:$AX1530,"LWP")</f>
        <v>0</v>
      </c>
      <c r="BD1530" s="42">
        <f>SUM(COUNTIFS($T1530:$AX1530,{"PAT","MAT"}))</f>
        <v>0</v>
      </c>
      <c r="BE1530" s="42">
        <f>COUNTIFS($T1530:$AX1530,"HO")</f>
        <v>0</v>
      </c>
      <c r="BF1530" s="42">
        <f>COUNTIFS($T1530:$AX1530,"NA")</f>
        <v>0</v>
      </c>
      <c r="BG1530" s="42">
        <f>COUNTIFS($T1530:$AX1530,"PL")</f>
        <v>0</v>
      </c>
      <c r="BH1530" s="42">
        <f>COUNTIFS($T1530:$AX1530,"CL")</f>
        <v>0</v>
      </c>
      <c r="BI1530" s="42">
        <f>COUNTIFS($T1530:$AX1530,"BL")</f>
        <v>0</v>
      </c>
      <c r="BJ1530" s="42">
        <f>COUNTIFS($T1530:$AX1530,"CO")</f>
        <v>0</v>
      </c>
      <c r="BK1530" s="42">
        <f t="shared" si="142"/>
        <v>0</v>
      </c>
      <c r="BL1530" s="42">
        <f t="shared" si="143"/>
        <v>0</v>
      </c>
      <c r="BM1530" s="42">
        <f t="shared" si="144"/>
        <v>0</v>
      </c>
      <c r="BN1530" s="42">
        <f>SUM(AY1530:BJ1530)+SUM(COUNTIFS(Q1530:AX1530,{"TERM","RESIGNED"}))</f>
        <v>31</v>
      </c>
      <c r="BO1530" s="1" t="s">
        <v>45</v>
      </c>
      <c r="BP1530" s="42" t="s">
        <v>1018</v>
      </c>
    </row>
    <row r="1531" spans="1:69" x14ac:dyDescent="0.25">
      <c r="A1531" s="32">
        <f t="shared" si="145"/>
        <v>1529</v>
      </c>
      <c r="B1531" s="1" t="s">
        <v>172</v>
      </c>
      <c r="C1531" s="1">
        <v>102975</v>
      </c>
      <c r="D1531" s="27">
        <v>102975</v>
      </c>
      <c r="E1531" s="1" t="s">
        <v>946</v>
      </c>
      <c r="F1531" s="34" t="s">
        <v>576</v>
      </c>
      <c r="G1531" s="34" t="s">
        <v>106</v>
      </c>
      <c r="H1531" s="30">
        <v>44708</v>
      </c>
      <c r="I1531" s="30" t="s">
        <v>39</v>
      </c>
      <c r="J1531" s="30">
        <v>45266</v>
      </c>
      <c r="K1531" s="42">
        <f t="shared" ref="K1531:K1573" ca="1" si="148">IF(O1531="ACTIVE",(TODAY()-H1531),(J1531-H1531))</f>
        <v>558</v>
      </c>
      <c r="L1531" s="44" t="str">
        <f t="shared" ref="L1531:L1573" si="149">IF(OR(M1531="Email Verification",M1531="Operations",M1531="OJT",M1531="Bottom Quartile Group",M1531="Training"),"Billable","Non Billable")</f>
        <v>Non Billable</v>
      </c>
      <c r="M1531" s="34" t="s">
        <v>47</v>
      </c>
      <c r="N1531" s="1" t="s">
        <v>41</v>
      </c>
      <c r="O1531" s="1" t="s">
        <v>971</v>
      </c>
      <c r="P1531" s="1" t="s">
        <v>998</v>
      </c>
      <c r="Q1531" s="1" t="s">
        <v>1213</v>
      </c>
      <c r="R1531" s="1" t="s">
        <v>43</v>
      </c>
      <c r="S1531" s="33" t="s">
        <v>82</v>
      </c>
      <c r="T1531" s="47" t="s">
        <v>21</v>
      </c>
      <c r="U1531" s="47" t="s">
        <v>20</v>
      </c>
      <c r="V1531" s="47" t="s">
        <v>20</v>
      </c>
      <c r="W1531" s="47" t="s">
        <v>21</v>
      </c>
      <c r="X1531" s="47" t="s">
        <v>21</v>
      </c>
      <c r="Y1531" s="14" t="s">
        <v>971</v>
      </c>
      <c r="Z1531" s="14" t="s">
        <v>971</v>
      </c>
      <c r="AA1531" s="14" t="s">
        <v>971</v>
      </c>
      <c r="AB1531" s="47" t="s">
        <v>20</v>
      </c>
      <c r="AC1531" s="47" t="s">
        <v>20</v>
      </c>
      <c r="AD1531" s="14" t="s">
        <v>971</v>
      </c>
      <c r="AE1531" s="14" t="s">
        <v>971</v>
      </c>
      <c r="AF1531" s="14" t="s">
        <v>971</v>
      </c>
      <c r="AG1531" s="14" t="s">
        <v>971</v>
      </c>
      <c r="AH1531" s="14" t="s">
        <v>971</v>
      </c>
      <c r="AI1531" s="47" t="s">
        <v>20</v>
      </c>
      <c r="AJ1531" s="47" t="s">
        <v>20</v>
      </c>
      <c r="AK1531" s="14" t="s">
        <v>971</v>
      </c>
      <c r="AL1531" s="14" t="s">
        <v>971</v>
      </c>
      <c r="AM1531" s="14" t="s">
        <v>971</v>
      </c>
      <c r="AN1531" s="14" t="s">
        <v>971</v>
      </c>
      <c r="AO1531" s="14" t="s">
        <v>971</v>
      </c>
      <c r="AP1531" s="47" t="s">
        <v>20</v>
      </c>
      <c r="AQ1531" s="47" t="s">
        <v>20</v>
      </c>
      <c r="AR1531" s="47" t="s">
        <v>20</v>
      </c>
      <c r="AS1531" s="14" t="s">
        <v>971</v>
      </c>
      <c r="AT1531" s="14" t="s">
        <v>971</v>
      </c>
      <c r="AU1531" s="14" t="s">
        <v>971</v>
      </c>
      <c r="AV1531" s="14" t="s">
        <v>971</v>
      </c>
      <c r="AW1531" s="47" t="s">
        <v>20</v>
      </c>
      <c r="AX1531" s="47" t="s">
        <v>20</v>
      </c>
      <c r="AY1531" s="42">
        <f>COUNTIFS($T1531:$AX1531,"P")</f>
        <v>0</v>
      </c>
      <c r="AZ1531" s="42">
        <f>COUNTIFS($T1531:$AX1531,"HD")/2</f>
        <v>0</v>
      </c>
      <c r="BA1531" s="42">
        <f>COUNTIFS($T1531:$AX1531,"DO")</f>
        <v>11</v>
      </c>
      <c r="BB1531" s="1">
        <f>COUNTIFS($T1531:$AX1531,"UPL")</f>
        <v>3</v>
      </c>
      <c r="BC1531" s="42">
        <f>COUNTIFS($T1531:$AX1531,"LWP")</f>
        <v>0</v>
      </c>
      <c r="BD1531" s="42">
        <f>SUM(COUNTIFS($T1531:$AX1531,{"PAT","MAT"}))</f>
        <v>0</v>
      </c>
      <c r="BE1531" s="42">
        <f>COUNTIFS($T1531:$AX1531,"HO")</f>
        <v>0</v>
      </c>
      <c r="BF1531" s="42">
        <f>COUNTIFS($T1531:$AX1531,"NA")</f>
        <v>0</v>
      </c>
      <c r="BG1531" s="42">
        <f>COUNTIFS($T1531:$AX1531,"PL")</f>
        <v>0</v>
      </c>
      <c r="BH1531" s="42">
        <f>COUNTIFS($T1531:$AX1531,"CL")</f>
        <v>0</v>
      </c>
      <c r="BI1531" s="42">
        <f>COUNTIFS($T1531:$AX1531,"BL")</f>
        <v>0</v>
      </c>
      <c r="BJ1531" s="42">
        <f>COUNTIFS($T1531:$AX1531,"CO")</f>
        <v>0</v>
      </c>
      <c r="BK1531" s="42">
        <f t="shared" si="142"/>
        <v>0</v>
      </c>
      <c r="BL1531" s="42">
        <f t="shared" si="143"/>
        <v>0</v>
      </c>
      <c r="BM1531" s="42">
        <f t="shared" si="144"/>
        <v>0</v>
      </c>
      <c r="BN1531" s="42">
        <f>SUM(AY1531:BJ1531)+SUM(COUNTIFS(Q1531:AX1531,{"TERM","RESIGNED"}))</f>
        <v>31</v>
      </c>
      <c r="BO1531" s="1" t="s">
        <v>45</v>
      </c>
      <c r="BP1531" s="42" t="s">
        <v>1217</v>
      </c>
      <c r="BQ1531" s="34"/>
    </row>
    <row r="1532" spans="1:69" x14ac:dyDescent="0.25">
      <c r="A1532" s="32">
        <f t="shared" si="145"/>
        <v>1530</v>
      </c>
      <c r="B1532" s="1" t="s">
        <v>36</v>
      </c>
      <c r="C1532" s="1">
        <v>19145</v>
      </c>
      <c r="D1532" s="27">
        <v>19145</v>
      </c>
      <c r="E1532" s="1" t="s">
        <v>946</v>
      </c>
      <c r="F1532" s="34" t="s">
        <v>1075</v>
      </c>
      <c r="G1532" s="34" t="s">
        <v>123</v>
      </c>
      <c r="H1532" s="30">
        <v>45128</v>
      </c>
      <c r="I1532" s="30" t="s">
        <v>39</v>
      </c>
      <c r="J1532" s="30">
        <v>45267</v>
      </c>
      <c r="K1532" s="42">
        <f t="shared" ca="1" si="148"/>
        <v>139</v>
      </c>
      <c r="L1532" s="44" t="str">
        <f t="shared" si="149"/>
        <v>Billable</v>
      </c>
      <c r="M1532" s="34" t="s">
        <v>124</v>
      </c>
      <c r="N1532" s="1" t="s">
        <v>41</v>
      </c>
      <c r="O1532" s="1" t="s">
        <v>971</v>
      </c>
      <c r="P1532" s="1" t="s">
        <v>998</v>
      </c>
      <c r="Q1532" s="1" t="s">
        <v>1213</v>
      </c>
      <c r="R1532" s="1" t="s">
        <v>43</v>
      </c>
      <c r="S1532" s="33" t="s">
        <v>362</v>
      </c>
      <c r="T1532" s="47" t="s">
        <v>22</v>
      </c>
      <c r="U1532" s="47" t="s">
        <v>20</v>
      </c>
      <c r="V1532" s="47" t="s">
        <v>20</v>
      </c>
      <c r="W1532" s="47" t="s">
        <v>21</v>
      </c>
      <c r="X1532" s="47" t="s">
        <v>21</v>
      </c>
      <c r="Y1532" s="47" t="s">
        <v>21</v>
      </c>
      <c r="Z1532" s="14" t="s">
        <v>971</v>
      </c>
      <c r="AA1532" s="14" t="s">
        <v>971</v>
      </c>
      <c r="AB1532" s="47" t="s">
        <v>20</v>
      </c>
      <c r="AC1532" s="47" t="s">
        <v>20</v>
      </c>
      <c r="AD1532" s="14" t="s">
        <v>971</v>
      </c>
      <c r="AE1532" s="14" t="s">
        <v>971</v>
      </c>
      <c r="AF1532" s="14" t="s">
        <v>971</v>
      </c>
      <c r="AG1532" s="14" t="s">
        <v>971</v>
      </c>
      <c r="AH1532" s="14" t="s">
        <v>971</v>
      </c>
      <c r="AI1532" s="47" t="s">
        <v>20</v>
      </c>
      <c r="AJ1532" s="47" t="s">
        <v>20</v>
      </c>
      <c r="AK1532" s="14" t="s">
        <v>971</v>
      </c>
      <c r="AL1532" s="14" t="s">
        <v>971</v>
      </c>
      <c r="AM1532" s="14" t="s">
        <v>971</v>
      </c>
      <c r="AN1532" s="14" t="s">
        <v>971</v>
      </c>
      <c r="AO1532" s="14" t="s">
        <v>971</v>
      </c>
      <c r="AP1532" s="47" t="s">
        <v>20</v>
      </c>
      <c r="AQ1532" s="47" t="s">
        <v>20</v>
      </c>
      <c r="AR1532" s="47" t="s">
        <v>20</v>
      </c>
      <c r="AS1532" s="14" t="s">
        <v>971</v>
      </c>
      <c r="AT1532" s="14" t="s">
        <v>971</v>
      </c>
      <c r="AU1532" s="14" t="s">
        <v>971</v>
      </c>
      <c r="AV1532" s="14" t="s">
        <v>971</v>
      </c>
      <c r="AW1532" s="47" t="s">
        <v>20</v>
      </c>
      <c r="AX1532" s="47" t="s">
        <v>20</v>
      </c>
      <c r="AY1532" s="42">
        <f>COUNTIFS($T1532:$AX1532,"P")</f>
        <v>0</v>
      </c>
      <c r="AZ1532" s="42">
        <f>COUNTIFS($T1532:$AX1532,"HD")/2</f>
        <v>0</v>
      </c>
      <c r="BA1532" s="42">
        <f>COUNTIFS($T1532:$AX1532,"DO")</f>
        <v>11</v>
      </c>
      <c r="BB1532" s="1">
        <f>COUNTIFS($T1532:$AX1532,"UPL")</f>
        <v>3</v>
      </c>
      <c r="BC1532" s="42">
        <f>COUNTIFS($T1532:$AX1532,"LWP")</f>
        <v>1</v>
      </c>
      <c r="BD1532" s="42">
        <f>SUM(COUNTIFS($T1532:$AX1532,{"PAT","MAT"}))</f>
        <v>0</v>
      </c>
      <c r="BE1532" s="42">
        <f>COUNTIFS($T1532:$AX1532,"HO")</f>
        <v>0</v>
      </c>
      <c r="BF1532" s="42">
        <f>COUNTIFS($T1532:$AX1532,"NA")</f>
        <v>0</v>
      </c>
      <c r="BG1532" s="42">
        <f>COUNTIFS($T1532:$AX1532,"PL")</f>
        <v>0</v>
      </c>
      <c r="BH1532" s="42">
        <f>COUNTIFS($T1532:$AX1532,"CL")</f>
        <v>0</v>
      </c>
      <c r="BI1532" s="42">
        <f>COUNTIFS($T1532:$AX1532,"BL")</f>
        <v>0</v>
      </c>
      <c r="BJ1532" s="42">
        <f>COUNTIFS($T1532:$AX1532,"CO")</f>
        <v>0</v>
      </c>
      <c r="BK1532" s="42">
        <f t="shared" si="142"/>
        <v>0</v>
      </c>
      <c r="BL1532" s="42">
        <f t="shared" si="143"/>
        <v>0</v>
      </c>
      <c r="BM1532" s="42">
        <f t="shared" si="144"/>
        <v>0</v>
      </c>
      <c r="BN1532" s="42">
        <f>SUM(AY1532:BJ1532)+SUM(COUNTIFS(Q1532:AX1532,{"TERM","RESIGNED"}))</f>
        <v>31</v>
      </c>
      <c r="BO1532" s="1" t="s">
        <v>45</v>
      </c>
      <c r="BP1532" s="42" t="s">
        <v>1018</v>
      </c>
      <c r="BQ1532" s="34"/>
    </row>
    <row r="1533" spans="1:69" x14ac:dyDescent="0.25">
      <c r="A1533" s="32">
        <f t="shared" si="145"/>
        <v>1531</v>
      </c>
      <c r="B1533" s="1" t="s">
        <v>36</v>
      </c>
      <c r="C1533" s="1">
        <v>19286</v>
      </c>
      <c r="D1533" s="1">
        <v>19286</v>
      </c>
      <c r="E1533" s="1" t="s">
        <v>946</v>
      </c>
      <c r="F1533" s="34" t="s">
        <v>1380</v>
      </c>
      <c r="G1533" s="34" t="s">
        <v>123</v>
      </c>
      <c r="H1533" s="30">
        <v>45216</v>
      </c>
      <c r="I1533" s="30" t="s">
        <v>39</v>
      </c>
      <c r="J1533" s="30">
        <v>45267</v>
      </c>
      <c r="K1533" s="42">
        <f t="shared" ca="1" si="148"/>
        <v>51</v>
      </c>
      <c r="L1533" s="44" t="str">
        <f t="shared" si="149"/>
        <v>Billable</v>
      </c>
      <c r="M1533" s="34" t="s">
        <v>124</v>
      </c>
      <c r="N1533" s="1" t="s">
        <v>41</v>
      </c>
      <c r="O1533" s="1" t="s">
        <v>971</v>
      </c>
      <c r="P1533" s="1" t="s">
        <v>998</v>
      </c>
      <c r="Q1533" s="1" t="s">
        <v>1213</v>
      </c>
      <c r="R1533" s="1" t="s">
        <v>43</v>
      </c>
      <c r="S1533" s="33" t="s">
        <v>366</v>
      </c>
      <c r="T1533" s="47" t="s">
        <v>22</v>
      </c>
      <c r="U1533" s="47" t="s">
        <v>20</v>
      </c>
      <c r="V1533" s="47" t="s">
        <v>20</v>
      </c>
      <c r="W1533" s="47" t="s">
        <v>21</v>
      </c>
      <c r="X1533" s="47" t="s">
        <v>21</v>
      </c>
      <c r="Y1533" s="47" t="s">
        <v>21</v>
      </c>
      <c r="Z1533" s="14" t="s">
        <v>971</v>
      </c>
      <c r="AA1533" s="14" t="s">
        <v>971</v>
      </c>
      <c r="AB1533" s="47" t="s">
        <v>20</v>
      </c>
      <c r="AC1533" s="47" t="s">
        <v>20</v>
      </c>
      <c r="AD1533" s="14" t="s">
        <v>971</v>
      </c>
      <c r="AE1533" s="14" t="s">
        <v>971</v>
      </c>
      <c r="AF1533" s="14" t="s">
        <v>971</v>
      </c>
      <c r="AG1533" s="14" t="s">
        <v>971</v>
      </c>
      <c r="AH1533" s="14" t="s">
        <v>971</v>
      </c>
      <c r="AI1533" s="47" t="s">
        <v>20</v>
      </c>
      <c r="AJ1533" s="47" t="s">
        <v>20</v>
      </c>
      <c r="AK1533" s="14" t="s">
        <v>971</v>
      </c>
      <c r="AL1533" s="14" t="s">
        <v>971</v>
      </c>
      <c r="AM1533" s="14" t="s">
        <v>971</v>
      </c>
      <c r="AN1533" s="14" t="s">
        <v>971</v>
      </c>
      <c r="AO1533" s="14" t="s">
        <v>971</v>
      </c>
      <c r="AP1533" s="47" t="s">
        <v>20</v>
      </c>
      <c r="AQ1533" s="47" t="s">
        <v>20</v>
      </c>
      <c r="AR1533" s="47" t="s">
        <v>20</v>
      </c>
      <c r="AS1533" s="14" t="s">
        <v>971</v>
      </c>
      <c r="AT1533" s="14" t="s">
        <v>971</v>
      </c>
      <c r="AU1533" s="14" t="s">
        <v>971</v>
      </c>
      <c r="AV1533" s="14" t="s">
        <v>971</v>
      </c>
      <c r="AW1533" s="47" t="s">
        <v>20</v>
      </c>
      <c r="AX1533" s="47" t="s">
        <v>20</v>
      </c>
      <c r="AY1533" s="42">
        <f>COUNTIFS($T1533:$AX1533,"P")</f>
        <v>0</v>
      </c>
      <c r="AZ1533" s="42">
        <f>COUNTIFS($T1533:$AX1533,"HD")/2</f>
        <v>0</v>
      </c>
      <c r="BA1533" s="42">
        <f>COUNTIFS($T1533:$AX1533,"DO")</f>
        <v>11</v>
      </c>
      <c r="BB1533" s="1">
        <f>COUNTIFS($T1533:$AX1533,"UPL")</f>
        <v>3</v>
      </c>
      <c r="BC1533" s="42">
        <f>COUNTIFS($T1533:$AX1533,"LWP")</f>
        <v>1</v>
      </c>
      <c r="BD1533" s="42">
        <f>SUM(COUNTIFS($T1533:$AX1533,{"PAT","MAT"}))</f>
        <v>0</v>
      </c>
      <c r="BE1533" s="42">
        <f>COUNTIFS($T1533:$AX1533,"HO")</f>
        <v>0</v>
      </c>
      <c r="BF1533" s="42">
        <f>COUNTIFS($T1533:$AX1533,"NA")</f>
        <v>0</v>
      </c>
      <c r="BG1533" s="42">
        <f>COUNTIFS($T1533:$AX1533,"PL")</f>
        <v>0</v>
      </c>
      <c r="BH1533" s="42">
        <f>COUNTIFS($T1533:$AX1533,"CL")</f>
        <v>0</v>
      </c>
      <c r="BI1533" s="42">
        <f>COUNTIFS($T1533:$AX1533,"BL")</f>
        <v>0</v>
      </c>
      <c r="BJ1533" s="42">
        <f>COUNTIFS($T1533:$AX1533,"CO")</f>
        <v>0</v>
      </c>
      <c r="BK1533" s="42">
        <f t="shared" si="142"/>
        <v>0</v>
      </c>
      <c r="BL1533" s="42">
        <f t="shared" si="143"/>
        <v>0</v>
      </c>
      <c r="BM1533" s="42">
        <f t="shared" si="144"/>
        <v>0</v>
      </c>
      <c r="BN1533" s="42">
        <f>SUM(AY1533:BJ1533)+SUM(COUNTIFS(Q1533:AX1533,{"TERM","RESIGNED"}))</f>
        <v>31</v>
      </c>
      <c r="BO1533" s="1" t="s">
        <v>45</v>
      </c>
      <c r="BP1533" s="42"/>
      <c r="BQ1533" s="34"/>
    </row>
    <row r="1534" spans="1:69" x14ac:dyDescent="0.25">
      <c r="A1534" s="32">
        <f t="shared" si="145"/>
        <v>1532</v>
      </c>
      <c r="B1534" s="1" t="s">
        <v>36</v>
      </c>
      <c r="C1534" s="1">
        <v>19318</v>
      </c>
      <c r="D1534" s="1">
        <v>19318</v>
      </c>
      <c r="E1534" s="1" t="s">
        <v>946</v>
      </c>
      <c r="F1534" s="34" t="s">
        <v>1392</v>
      </c>
      <c r="G1534" s="34" t="s">
        <v>123</v>
      </c>
      <c r="H1534" s="30">
        <v>45219</v>
      </c>
      <c r="I1534" s="30" t="s">
        <v>39</v>
      </c>
      <c r="J1534" s="30">
        <v>45266</v>
      </c>
      <c r="K1534" s="42">
        <f t="shared" ca="1" si="148"/>
        <v>47</v>
      </c>
      <c r="L1534" s="44" t="str">
        <f t="shared" si="149"/>
        <v>Billable</v>
      </c>
      <c r="M1534" s="34" t="s">
        <v>124</v>
      </c>
      <c r="N1534" s="1" t="s">
        <v>41</v>
      </c>
      <c r="O1534" s="1" t="s">
        <v>971</v>
      </c>
      <c r="P1534" s="1" t="s">
        <v>998</v>
      </c>
      <c r="Q1534" s="1" t="s">
        <v>1213</v>
      </c>
      <c r="R1534" s="1" t="s">
        <v>43</v>
      </c>
      <c r="S1534" s="33" t="s">
        <v>429</v>
      </c>
      <c r="T1534" s="47" t="s">
        <v>21</v>
      </c>
      <c r="U1534" s="47" t="s">
        <v>20</v>
      </c>
      <c r="V1534" s="47" t="s">
        <v>20</v>
      </c>
      <c r="W1534" s="47" t="s">
        <v>21</v>
      </c>
      <c r="X1534" s="47" t="s">
        <v>21</v>
      </c>
      <c r="Y1534" s="14" t="s">
        <v>971</v>
      </c>
      <c r="Z1534" s="14" t="s">
        <v>971</v>
      </c>
      <c r="AA1534" s="14" t="s">
        <v>971</v>
      </c>
      <c r="AB1534" s="47" t="s">
        <v>20</v>
      </c>
      <c r="AC1534" s="47" t="s">
        <v>20</v>
      </c>
      <c r="AD1534" s="14" t="s">
        <v>971</v>
      </c>
      <c r="AE1534" s="14" t="s">
        <v>971</v>
      </c>
      <c r="AF1534" s="14" t="s">
        <v>971</v>
      </c>
      <c r="AG1534" s="14" t="s">
        <v>971</v>
      </c>
      <c r="AH1534" s="14" t="s">
        <v>971</v>
      </c>
      <c r="AI1534" s="47" t="s">
        <v>20</v>
      </c>
      <c r="AJ1534" s="47" t="s">
        <v>20</v>
      </c>
      <c r="AK1534" s="14" t="s">
        <v>971</v>
      </c>
      <c r="AL1534" s="14" t="s">
        <v>971</v>
      </c>
      <c r="AM1534" s="14" t="s">
        <v>971</v>
      </c>
      <c r="AN1534" s="14" t="s">
        <v>971</v>
      </c>
      <c r="AO1534" s="14" t="s">
        <v>971</v>
      </c>
      <c r="AP1534" s="47" t="s">
        <v>20</v>
      </c>
      <c r="AQ1534" s="47" t="s">
        <v>20</v>
      </c>
      <c r="AR1534" s="47" t="s">
        <v>20</v>
      </c>
      <c r="AS1534" s="14" t="s">
        <v>971</v>
      </c>
      <c r="AT1534" s="14" t="s">
        <v>971</v>
      </c>
      <c r="AU1534" s="14" t="s">
        <v>971</v>
      </c>
      <c r="AV1534" s="14" t="s">
        <v>971</v>
      </c>
      <c r="AW1534" s="47" t="s">
        <v>20</v>
      </c>
      <c r="AX1534" s="47" t="s">
        <v>20</v>
      </c>
      <c r="AY1534" s="42">
        <f>COUNTIFS($T1534:$AX1534,"P")</f>
        <v>0</v>
      </c>
      <c r="AZ1534" s="42">
        <f>COUNTIFS($T1534:$AX1534,"HD")/2</f>
        <v>0</v>
      </c>
      <c r="BA1534" s="42">
        <f>COUNTIFS($T1534:$AX1534,"DO")</f>
        <v>11</v>
      </c>
      <c r="BB1534" s="1">
        <f>COUNTIFS($T1534:$AX1534,"UPL")</f>
        <v>3</v>
      </c>
      <c r="BC1534" s="42">
        <f>COUNTIFS($T1534:$AX1534,"LWP")</f>
        <v>0</v>
      </c>
      <c r="BD1534" s="42">
        <f>SUM(COUNTIFS($T1534:$AX1534,{"PAT","MAT"}))</f>
        <v>0</v>
      </c>
      <c r="BE1534" s="42">
        <f>COUNTIFS($T1534:$AX1534,"HO")</f>
        <v>0</v>
      </c>
      <c r="BF1534" s="42">
        <f>COUNTIFS($T1534:$AX1534,"NA")</f>
        <v>0</v>
      </c>
      <c r="BG1534" s="42">
        <f>COUNTIFS($T1534:$AX1534,"PL")</f>
        <v>0</v>
      </c>
      <c r="BH1534" s="42">
        <f>COUNTIFS($T1534:$AX1534,"CL")</f>
        <v>0</v>
      </c>
      <c r="BI1534" s="42">
        <f>COUNTIFS($T1534:$AX1534,"BL")</f>
        <v>0</v>
      </c>
      <c r="BJ1534" s="42">
        <f>COUNTIFS($T1534:$AX1534,"CO")</f>
        <v>0</v>
      </c>
      <c r="BK1534" s="42">
        <f t="shared" si="142"/>
        <v>0</v>
      </c>
      <c r="BL1534" s="42">
        <f t="shared" si="143"/>
        <v>0</v>
      </c>
      <c r="BM1534" s="42">
        <f t="shared" si="144"/>
        <v>0</v>
      </c>
      <c r="BN1534" s="42">
        <f>SUM(AY1534:BJ1534)+SUM(COUNTIFS(Q1534:AX1534,{"TERM","RESIGNED"}))</f>
        <v>31</v>
      </c>
      <c r="BO1534" s="1" t="s">
        <v>45</v>
      </c>
      <c r="BP1534" s="42" t="s">
        <v>1020</v>
      </c>
      <c r="BQ1534" s="34"/>
    </row>
    <row r="1535" spans="1:69" x14ac:dyDescent="0.25">
      <c r="A1535" s="32">
        <f t="shared" si="145"/>
        <v>1533</v>
      </c>
      <c r="B1535" s="1" t="s">
        <v>36</v>
      </c>
      <c r="C1535" s="1">
        <v>19319</v>
      </c>
      <c r="D1535" s="1">
        <v>19319</v>
      </c>
      <c r="E1535" s="1" t="s">
        <v>946</v>
      </c>
      <c r="F1535" s="34" t="s">
        <v>1393</v>
      </c>
      <c r="G1535" s="34" t="s">
        <v>123</v>
      </c>
      <c r="H1535" s="30">
        <v>45219</v>
      </c>
      <c r="I1535" s="30" t="s">
        <v>39</v>
      </c>
      <c r="J1535" s="30">
        <v>45266</v>
      </c>
      <c r="K1535" s="42">
        <f t="shared" ca="1" si="148"/>
        <v>47</v>
      </c>
      <c r="L1535" s="44" t="str">
        <f t="shared" si="149"/>
        <v>Billable</v>
      </c>
      <c r="M1535" s="34" t="s">
        <v>124</v>
      </c>
      <c r="N1535" s="1" t="s">
        <v>41</v>
      </c>
      <c r="O1535" s="1" t="s">
        <v>971</v>
      </c>
      <c r="P1535" s="1" t="s">
        <v>998</v>
      </c>
      <c r="Q1535" s="1" t="s">
        <v>1213</v>
      </c>
      <c r="R1535" s="1" t="s">
        <v>43</v>
      </c>
      <c r="S1535" s="33" t="s">
        <v>429</v>
      </c>
      <c r="T1535" s="47" t="s">
        <v>21</v>
      </c>
      <c r="U1535" s="47" t="s">
        <v>20</v>
      </c>
      <c r="V1535" s="47" t="s">
        <v>20</v>
      </c>
      <c r="W1535" s="47" t="s">
        <v>21</v>
      </c>
      <c r="X1535" s="47" t="s">
        <v>21</v>
      </c>
      <c r="Y1535" s="14" t="s">
        <v>971</v>
      </c>
      <c r="Z1535" s="14" t="s">
        <v>971</v>
      </c>
      <c r="AA1535" s="14" t="s">
        <v>971</v>
      </c>
      <c r="AB1535" s="47" t="s">
        <v>20</v>
      </c>
      <c r="AC1535" s="47" t="s">
        <v>20</v>
      </c>
      <c r="AD1535" s="14" t="s">
        <v>971</v>
      </c>
      <c r="AE1535" s="14" t="s">
        <v>971</v>
      </c>
      <c r="AF1535" s="14" t="s">
        <v>971</v>
      </c>
      <c r="AG1535" s="14" t="s">
        <v>971</v>
      </c>
      <c r="AH1535" s="14" t="s">
        <v>971</v>
      </c>
      <c r="AI1535" s="47" t="s">
        <v>20</v>
      </c>
      <c r="AJ1535" s="47" t="s">
        <v>20</v>
      </c>
      <c r="AK1535" s="14" t="s">
        <v>971</v>
      </c>
      <c r="AL1535" s="14" t="s">
        <v>971</v>
      </c>
      <c r="AM1535" s="14" t="s">
        <v>971</v>
      </c>
      <c r="AN1535" s="14" t="s">
        <v>971</v>
      </c>
      <c r="AO1535" s="14" t="s">
        <v>971</v>
      </c>
      <c r="AP1535" s="47" t="s">
        <v>20</v>
      </c>
      <c r="AQ1535" s="47" t="s">
        <v>20</v>
      </c>
      <c r="AR1535" s="47" t="s">
        <v>20</v>
      </c>
      <c r="AS1535" s="14" t="s">
        <v>971</v>
      </c>
      <c r="AT1535" s="14" t="s">
        <v>971</v>
      </c>
      <c r="AU1535" s="14" t="s">
        <v>971</v>
      </c>
      <c r="AV1535" s="14" t="s">
        <v>971</v>
      </c>
      <c r="AW1535" s="47" t="s">
        <v>20</v>
      </c>
      <c r="AX1535" s="47" t="s">
        <v>20</v>
      </c>
      <c r="AY1535" s="42">
        <f>COUNTIFS($T1535:$AX1535,"P")</f>
        <v>0</v>
      </c>
      <c r="AZ1535" s="42">
        <f>COUNTIFS($T1535:$AX1535,"HD")/2</f>
        <v>0</v>
      </c>
      <c r="BA1535" s="42">
        <f>COUNTIFS($T1535:$AX1535,"DO")</f>
        <v>11</v>
      </c>
      <c r="BB1535" s="1">
        <f>COUNTIFS($T1535:$AX1535,"UPL")</f>
        <v>3</v>
      </c>
      <c r="BC1535" s="42">
        <f>COUNTIFS($T1535:$AX1535,"LWP")</f>
        <v>0</v>
      </c>
      <c r="BD1535" s="42">
        <f>SUM(COUNTIFS($T1535:$AX1535,{"PAT","MAT"}))</f>
        <v>0</v>
      </c>
      <c r="BE1535" s="42">
        <f>COUNTIFS($T1535:$AX1535,"HO")</f>
        <v>0</v>
      </c>
      <c r="BF1535" s="42">
        <f>COUNTIFS($T1535:$AX1535,"NA")</f>
        <v>0</v>
      </c>
      <c r="BG1535" s="42">
        <f>COUNTIFS($T1535:$AX1535,"PL")</f>
        <v>0</v>
      </c>
      <c r="BH1535" s="42">
        <f>COUNTIFS($T1535:$AX1535,"CL")</f>
        <v>0</v>
      </c>
      <c r="BI1535" s="42">
        <f>COUNTIFS($T1535:$AX1535,"BL")</f>
        <v>0</v>
      </c>
      <c r="BJ1535" s="42">
        <f>COUNTIFS($T1535:$AX1535,"CO")</f>
        <v>0</v>
      </c>
      <c r="BK1535" s="42">
        <f t="shared" si="142"/>
        <v>0</v>
      </c>
      <c r="BL1535" s="42">
        <f t="shared" si="143"/>
        <v>0</v>
      </c>
      <c r="BM1535" s="42">
        <f t="shared" si="144"/>
        <v>0</v>
      </c>
      <c r="BN1535" s="42">
        <f>SUM(AY1535:BJ1535)+SUM(COUNTIFS(Q1535:AX1535,{"TERM","RESIGNED"}))</f>
        <v>31</v>
      </c>
      <c r="BO1535" s="1" t="s">
        <v>45</v>
      </c>
      <c r="BP1535" s="42" t="s">
        <v>1020</v>
      </c>
      <c r="BQ1535" s="34"/>
    </row>
    <row r="1536" spans="1:69" x14ac:dyDescent="0.25">
      <c r="A1536" s="32">
        <f t="shared" si="145"/>
        <v>1534</v>
      </c>
      <c r="B1536" s="1" t="s">
        <v>36</v>
      </c>
      <c r="C1536" s="1">
        <v>19320</v>
      </c>
      <c r="D1536" s="1">
        <v>19320</v>
      </c>
      <c r="E1536" s="1" t="s">
        <v>946</v>
      </c>
      <c r="F1536" s="34" t="s">
        <v>1394</v>
      </c>
      <c r="G1536" s="34" t="s">
        <v>123</v>
      </c>
      <c r="H1536" s="30">
        <v>45219</v>
      </c>
      <c r="I1536" s="30" t="s">
        <v>39</v>
      </c>
      <c r="J1536" s="30">
        <v>45266</v>
      </c>
      <c r="K1536" s="42">
        <f t="shared" ca="1" si="148"/>
        <v>47</v>
      </c>
      <c r="L1536" s="44" t="str">
        <f t="shared" si="149"/>
        <v>Billable</v>
      </c>
      <c r="M1536" s="34" t="s">
        <v>124</v>
      </c>
      <c r="N1536" s="1" t="s">
        <v>41</v>
      </c>
      <c r="O1536" s="1" t="s">
        <v>971</v>
      </c>
      <c r="P1536" s="1" t="s">
        <v>998</v>
      </c>
      <c r="Q1536" s="1" t="s">
        <v>1213</v>
      </c>
      <c r="R1536" s="1" t="s">
        <v>43</v>
      </c>
      <c r="S1536" s="33" t="s">
        <v>429</v>
      </c>
      <c r="T1536" s="47" t="s">
        <v>21</v>
      </c>
      <c r="U1536" s="47" t="s">
        <v>20</v>
      </c>
      <c r="V1536" s="47" t="s">
        <v>20</v>
      </c>
      <c r="W1536" s="47" t="s">
        <v>21</v>
      </c>
      <c r="X1536" s="47" t="s">
        <v>21</v>
      </c>
      <c r="Y1536" s="14" t="s">
        <v>971</v>
      </c>
      <c r="Z1536" s="14" t="s">
        <v>971</v>
      </c>
      <c r="AA1536" s="14" t="s">
        <v>971</v>
      </c>
      <c r="AB1536" s="47" t="s">
        <v>20</v>
      </c>
      <c r="AC1536" s="47" t="s">
        <v>20</v>
      </c>
      <c r="AD1536" s="14" t="s">
        <v>971</v>
      </c>
      <c r="AE1536" s="14" t="s">
        <v>971</v>
      </c>
      <c r="AF1536" s="14" t="s">
        <v>971</v>
      </c>
      <c r="AG1536" s="14" t="s">
        <v>971</v>
      </c>
      <c r="AH1536" s="14" t="s">
        <v>971</v>
      </c>
      <c r="AI1536" s="47" t="s">
        <v>20</v>
      </c>
      <c r="AJ1536" s="47" t="s">
        <v>20</v>
      </c>
      <c r="AK1536" s="14" t="s">
        <v>971</v>
      </c>
      <c r="AL1536" s="14" t="s">
        <v>971</v>
      </c>
      <c r="AM1536" s="14" t="s">
        <v>971</v>
      </c>
      <c r="AN1536" s="14" t="s">
        <v>971</v>
      </c>
      <c r="AO1536" s="14" t="s">
        <v>971</v>
      </c>
      <c r="AP1536" s="47" t="s">
        <v>20</v>
      </c>
      <c r="AQ1536" s="47" t="s">
        <v>20</v>
      </c>
      <c r="AR1536" s="47" t="s">
        <v>20</v>
      </c>
      <c r="AS1536" s="14" t="s">
        <v>971</v>
      </c>
      <c r="AT1536" s="14" t="s">
        <v>971</v>
      </c>
      <c r="AU1536" s="14" t="s">
        <v>971</v>
      </c>
      <c r="AV1536" s="14" t="s">
        <v>971</v>
      </c>
      <c r="AW1536" s="47" t="s">
        <v>20</v>
      </c>
      <c r="AX1536" s="47" t="s">
        <v>20</v>
      </c>
      <c r="AY1536" s="42">
        <f>COUNTIFS($T1536:$AX1536,"P")</f>
        <v>0</v>
      </c>
      <c r="AZ1536" s="42">
        <f>COUNTIFS($T1536:$AX1536,"HD")/2</f>
        <v>0</v>
      </c>
      <c r="BA1536" s="42">
        <f>COUNTIFS($T1536:$AX1536,"DO")</f>
        <v>11</v>
      </c>
      <c r="BB1536" s="1">
        <f>COUNTIFS($T1536:$AX1536,"UPL")</f>
        <v>3</v>
      </c>
      <c r="BC1536" s="42">
        <f>COUNTIFS($T1536:$AX1536,"LWP")</f>
        <v>0</v>
      </c>
      <c r="BD1536" s="42">
        <f>SUM(COUNTIFS($T1536:$AX1536,{"PAT","MAT"}))</f>
        <v>0</v>
      </c>
      <c r="BE1536" s="42">
        <f>COUNTIFS($T1536:$AX1536,"HO")</f>
        <v>0</v>
      </c>
      <c r="BF1536" s="42">
        <f>COUNTIFS($T1536:$AX1536,"NA")</f>
        <v>0</v>
      </c>
      <c r="BG1536" s="42">
        <f>COUNTIFS($T1536:$AX1536,"PL")</f>
        <v>0</v>
      </c>
      <c r="BH1536" s="42">
        <f>COUNTIFS($T1536:$AX1536,"CL")</f>
        <v>0</v>
      </c>
      <c r="BI1536" s="42">
        <f>COUNTIFS($T1536:$AX1536,"BL")</f>
        <v>0</v>
      </c>
      <c r="BJ1536" s="42">
        <f>COUNTIFS($T1536:$AX1536,"CO")</f>
        <v>0</v>
      </c>
      <c r="BK1536" s="42">
        <f t="shared" si="142"/>
        <v>0</v>
      </c>
      <c r="BL1536" s="42">
        <f t="shared" si="143"/>
        <v>0</v>
      </c>
      <c r="BM1536" s="42">
        <f t="shared" si="144"/>
        <v>0</v>
      </c>
      <c r="BN1536" s="42">
        <f>SUM(AY1536:BJ1536)+SUM(COUNTIFS(Q1536:AX1536,{"TERM","RESIGNED"}))</f>
        <v>31</v>
      </c>
      <c r="BO1536" s="1" t="s">
        <v>45</v>
      </c>
      <c r="BP1536" s="42" t="s">
        <v>1020</v>
      </c>
      <c r="BQ1536" s="34"/>
    </row>
    <row r="1537" spans="1:69" x14ac:dyDescent="0.25">
      <c r="A1537" s="32">
        <f t="shared" si="145"/>
        <v>1535</v>
      </c>
      <c r="B1537" s="1" t="s">
        <v>36</v>
      </c>
      <c r="C1537" s="1">
        <v>19336</v>
      </c>
      <c r="D1537" s="1">
        <v>19336</v>
      </c>
      <c r="E1537" s="1" t="s">
        <v>946</v>
      </c>
      <c r="F1537" s="34" t="s">
        <v>1404</v>
      </c>
      <c r="G1537" s="34" t="s">
        <v>186</v>
      </c>
      <c r="H1537" s="30">
        <v>45224</v>
      </c>
      <c r="I1537" s="30" t="s">
        <v>39</v>
      </c>
      <c r="J1537" s="30">
        <v>45267</v>
      </c>
      <c r="K1537" s="42">
        <f t="shared" ca="1" si="148"/>
        <v>43</v>
      </c>
      <c r="L1537" s="44" t="str">
        <f t="shared" si="149"/>
        <v>Billable</v>
      </c>
      <c r="M1537" s="34" t="s">
        <v>827</v>
      </c>
      <c r="N1537" s="1" t="s">
        <v>41</v>
      </c>
      <c r="O1537" s="1" t="s">
        <v>971</v>
      </c>
      <c r="P1537" s="1" t="s">
        <v>998</v>
      </c>
      <c r="Q1537" s="1" t="s">
        <v>1213</v>
      </c>
      <c r="R1537" s="1" t="s">
        <v>43</v>
      </c>
      <c r="S1537" s="33" t="s">
        <v>252</v>
      </c>
      <c r="T1537" s="47" t="s">
        <v>22</v>
      </c>
      <c r="U1537" s="47" t="s">
        <v>20</v>
      </c>
      <c r="V1537" s="47" t="s">
        <v>20</v>
      </c>
      <c r="W1537" s="47" t="s">
        <v>21</v>
      </c>
      <c r="X1537" s="47" t="s">
        <v>21</v>
      </c>
      <c r="Y1537" s="47" t="s">
        <v>21</v>
      </c>
      <c r="Z1537" s="14" t="s">
        <v>971</v>
      </c>
      <c r="AA1537" s="14" t="s">
        <v>971</v>
      </c>
      <c r="AB1537" s="47" t="s">
        <v>20</v>
      </c>
      <c r="AC1537" s="47" t="s">
        <v>20</v>
      </c>
      <c r="AD1537" s="14" t="s">
        <v>971</v>
      </c>
      <c r="AE1537" s="14" t="s">
        <v>971</v>
      </c>
      <c r="AF1537" s="14" t="s">
        <v>971</v>
      </c>
      <c r="AG1537" s="14" t="s">
        <v>971</v>
      </c>
      <c r="AH1537" s="14" t="s">
        <v>971</v>
      </c>
      <c r="AI1537" s="47" t="s">
        <v>20</v>
      </c>
      <c r="AJ1537" s="47" t="s">
        <v>20</v>
      </c>
      <c r="AK1537" s="14" t="s">
        <v>971</v>
      </c>
      <c r="AL1537" s="14" t="s">
        <v>971</v>
      </c>
      <c r="AM1537" s="14" t="s">
        <v>971</v>
      </c>
      <c r="AN1537" s="14" t="s">
        <v>971</v>
      </c>
      <c r="AO1537" s="14" t="s">
        <v>971</v>
      </c>
      <c r="AP1537" s="47" t="s">
        <v>20</v>
      </c>
      <c r="AQ1537" s="47" t="s">
        <v>20</v>
      </c>
      <c r="AR1537" s="47" t="s">
        <v>20</v>
      </c>
      <c r="AS1537" s="14" t="s">
        <v>971</v>
      </c>
      <c r="AT1537" s="14" t="s">
        <v>971</v>
      </c>
      <c r="AU1537" s="14" t="s">
        <v>971</v>
      </c>
      <c r="AV1537" s="14" t="s">
        <v>971</v>
      </c>
      <c r="AW1537" s="47" t="s">
        <v>20</v>
      </c>
      <c r="AX1537" s="47" t="s">
        <v>20</v>
      </c>
      <c r="AY1537" s="42">
        <f>COUNTIFS($T1537:$AX1537,"P")</f>
        <v>0</v>
      </c>
      <c r="AZ1537" s="42">
        <f>COUNTIFS($T1537:$AX1537,"HD")/2</f>
        <v>0</v>
      </c>
      <c r="BA1537" s="42">
        <f>COUNTIFS($T1537:$AX1537,"DO")</f>
        <v>11</v>
      </c>
      <c r="BB1537" s="1">
        <f>COUNTIFS($T1537:$AX1537,"UPL")</f>
        <v>3</v>
      </c>
      <c r="BC1537" s="42">
        <f>COUNTIFS($T1537:$AX1537,"LWP")</f>
        <v>1</v>
      </c>
      <c r="BD1537" s="42">
        <f>SUM(COUNTIFS($T1537:$AX1537,{"PAT","MAT"}))</f>
        <v>0</v>
      </c>
      <c r="BE1537" s="42">
        <f>COUNTIFS($T1537:$AX1537,"HO")</f>
        <v>0</v>
      </c>
      <c r="BF1537" s="42">
        <f>COUNTIFS($T1537:$AX1537,"NA")</f>
        <v>0</v>
      </c>
      <c r="BG1537" s="42">
        <f>COUNTIFS($T1537:$AX1537,"PL")</f>
        <v>0</v>
      </c>
      <c r="BH1537" s="42">
        <f>COUNTIFS($T1537:$AX1537,"CL")</f>
        <v>0</v>
      </c>
      <c r="BI1537" s="42">
        <f>COUNTIFS($T1537:$AX1537,"BL")</f>
        <v>0</v>
      </c>
      <c r="BJ1537" s="42">
        <f>COUNTIFS($T1537:$AX1537,"CO")</f>
        <v>0</v>
      </c>
      <c r="BK1537" s="42">
        <f t="shared" si="142"/>
        <v>0</v>
      </c>
      <c r="BL1537" s="42">
        <f t="shared" si="143"/>
        <v>0</v>
      </c>
      <c r="BM1537" s="42">
        <f t="shared" si="144"/>
        <v>0</v>
      </c>
      <c r="BN1537" s="42">
        <f>SUM(AY1537:BJ1537)+SUM(COUNTIFS(Q1537:AX1537,{"TERM","RESIGNED"}))</f>
        <v>31</v>
      </c>
      <c r="BO1537" s="1" t="s">
        <v>45</v>
      </c>
      <c r="BP1537" s="42" t="s">
        <v>1023</v>
      </c>
      <c r="BQ1537" s="34"/>
    </row>
    <row r="1538" spans="1:69" x14ac:dyDescent="0.25">
      <c r="A1538" s="32">
        <f t="shared" si="145"/>
        <v>1536</v>
      </c>
      <c r="B1538" s="1" t="s">
        <v>36</v>
      </c>
      <c r="C1538" s="1">
        <v>19426</v>
      </c>
      <c r="D1538" s="1">
        <v>19426</v>
      </c>
      <c r="E1538" s="1" t="s">
        <v>946</v>
      </c>
      <c r="F1538" s="34" t="s">
        <v>1397</v>
      </c>
      <c r="G1538" s="34" t="s">
        <v>123</v>
      </c>
      <c r="H1538" s="30">
        <v>45233</v>
      </c>
      <c r="I1538" s="30" t="s">
        <v>39</v>
      </c>
      <c r="J1538" s="30">
        <v>45267</v>
      </c>
      <c r="K1538" s="42">
        <f t="shared" ca="1" si="148"/>
        <v>34</v>
      </c>
      <c r="L1538" s="44" t="str">
        <f t="shared" si="149"/>
        <v>Billable</v>
      </c>
      <c r="M1538" s="34" t="s">
        <v>827</v>
      </c>
      <c r="N1538" s="1" t="s">
        <v>41</v>
      </c>
      <c r="O1538" s="1" t="s">
        <v>971</v>
      </c>
      <c r="P1538" s="1" t="s">
        <v>998</v>
      </c>
      <c r="Q1538" s="1" t="s">
        <v>1213</v>
      </c>
      <c r="R1538" s="1" t="s">
        <v>43</v>
      </c>
      <c r="S1538" s="33" t="s">
        <v>246</v>
      </c>
      <c r="T1538" s="47" t="s">
        <v>965</v>
      </c>
      <c r="U1538" s="47" t="s">
        <v>20</v>
      </c>
      <c r="V1538" s="47" t="s">
        <v>20</v>
      </c>
      <c r="W1538" s="47" t="s">
        <v>21</v>
      </c>
      <c r="X1538" s="47" t="s">
        <v>21</v>
      </c>
      <c r="Y1538" s="47" t="s">
        <v>21</v>
      </c>
      <c r="Z1538" s="14" t="s">
        <v>971</v>
      </c>
      <c r="AA1538" s="14" t="s">
        <v>971</v>
      </c>
      <c r="AB1538" s="47" t="s">
        <v>20</v>
      </c>
      <c r="AC1538" s="47" t="s">
        <v>20</v>
      </c>
      <c r="AD1538" s="14" t="s">
        <v>971</v>
      </c>
      <c r="AE1538" s="14" t="s">
        <v>971</v>
      </c>
      <c r="AF1538" s="14" t="s">
        <v>971</v>
      </c>
      <c r="AG1538" s="14" t="s">
        <v>971</v>
      </c>
      <c r="AH1538" s="14" t="s">
        <v>971</v>
      </c>
      <c r="AI1538" s="47" t="s">
        <v>20</v>
      </c>
      <c r="AJ1538" s="47" t="s">
        <v>20</v>
      </c>
      <c r="AK1538" s="14" t="s">
        <v>971</v>
      </c>
      <c r="AL1538" s="14" t="s">
        <v>971</v>
      </c>
      <c r="AM1538" s="14" t="s">
        <v>971</v>
      </c>
      <c r="AN1538" s="14" t="s">
        <v>971</v>
      </c>
      <c r="AO1538" s="14" t="s">
        <v>971</v>
      </c>
      <c r="AP1538" s="47" t="s">
        <v>20</v>
      </c>
      <c r="AQ1538" s="47" t="s">
        <v>20</v>
      </c>
      <c r="AR1538" s="47" t="s">
        <v>20</v>
      </c>
      <c r="AS1538" s="14" t="s">
        <v>971</v>
      </c>
      <c r="AT1538" s="14" t="s">
        <v>971</v>
      </c>
      <c r="AU1538" s="14" t="s">
        <v>971</v>
      </c>
      <c r="AV1538" s="14" t="s">
        <v>971</v>
      </c>
      <c r="AW1538" s="47" t="s">
        <v>20</v>
      </c>
      <c r="AX1538" s="47" t="s">
        <v>20</v>
      </c>
      <c r="AY1538" s="42">
        <f>COUNTIFS($T1538:$AX1538,"P")</f>
        <v>1</v>
      </c>
      <c r="AZ1538" s="42">
        <f>COUNTIFS($T1538:$AX1538,"HD")/2</f>
        <v>0</v>
      </c>
      <c r="BA1538" s="42">
        <f>COUNTIFS($T1538:$AX1538,"DO")</f>
        <v>11</v>
      </c>
      <c r="BB1538" s="1">
        <f>COUNTIFS($T1538:$AX1538,"UPL")</f>
        <v>3</v>
      </c>
      <c r="BC1538" s="42">
        <f>COUNTIFS($T1538:$AX1538,"LWP")</f>
        <v>0</v>
      </c>
      <c r="BD1538" s="42">
        <f>SUM(COUNTIFS($T1538:$AX1538,{"PAT","MAT"}))</f>
        <v>0</v>
      </c>
      <c r="BE1538" s="42">
        <f>COUNTIFS($T1538:$AX1538,"HO")</f>
        <v>0</v>
      </c>
      <c r="BF1538" s="42">
        <f>COUNTIFS($T1538:$AX1538,"NA")</f>
        <v>0</v>
      </c>
      <c r="BG1538" s="42">
        <f>COUNTIFS($T1538:$AX1538,"PL")</f>
        <v>0</v>
      </c>
      <c r="BH1538" s="42">
        <f>COUNTIFS($T1538:$AX1538,"CL")</f>
        <v>0</v>
      </c>
      <c r="BI1538" s="42">
        <f>COUNTIFS($T1538:$AX1538,"BL")</f>
        <v>0</v>
      </c>
      <c r="BJ1538" s="42">
        <f>COUNTIFS($T1538:$AX1538,"CO")</f>
        <v>0</v>
      </c>
      <c r="BK1538" s="42">
        <f t="shared" si="142"/>
        <v>0</v>
      </c>
      <c r="BL1538" s="42">
        <f t="shared" si="143"/>
        <v>0</v>
      </c>
      <c r="BM1538" s="42">
        <f t="shared" si="144"/>
        <v>0</v>
      </c>
      <c r="BN1538" s="42">
        <f>SUM(AY1538:BJ1538)+SUM(COUNTIFS(Q1538:AX1538,{"TERM","RESIGNED"}))</f>
        <v>31</v>
      </c>
      <c r="BO1538" s="1" t="s">
        <v>45</v>
      </c>
      <c r="BP1538" s="42" t="s">
        <v>1018</v>
      </c>
      <c r="BQ1538" s="34"/>
    </row>
    <row r="1539" spans="1:69" x14ac:dyDescent="0.25">
      <c r="A1539" s="32">
        <f t="shared" si="145"/>
        <v>1537</v>
      </c>
      <c r="B1539" s="1" t="s">
        <v>36</v>
      </c>
      <c r="C1539" s="1">
        <v>19435</v>
      </c>
      <c r="D1539" s="1">
        <v>19435</v>
      </c>
      <c r="E1539" s="1" t="s">
        <v>946</v>
      </c>
      <c r="F1539" s="34" t="s">
        <v>1426</v>
      </c>
      <c r="G1539" s="34" t="s">
        <v>190</v>
      </c>
      <c r="H1539" s="30">
        <v>45238</v>
      </c>
      <c r="I1539" s="30" t="s">
        <v>39</v>
      </c>
      <c r="J1539" s="30">
        <v>45266</v>
      </c>
      <c r="K1539" s="42">
        <f t="shared" ca="1" si="148"/>
        <v>28</v>
      </c>
      <c r="L1539" s="44" t="str">
        <f t="shared" si="149"/>
        <v>Billable</v>
      </c>
      <c r="M1539" s="34" t="s">
        <v>1007</v>
      </c>
      <c r="N1539" s="1" t="s">
        <v>41</v>
      </c>
      <c r="O1539" s="1" t="s">
        <v>971</v>
      </c>
      <c r="P1539" s="1" t="s">
        <v>998</v>
      </c>
      <c r="Q1539" s="1" t="s">
        <v>1213</v>
      </c>
      <c r="R1539" s="1" t="s">
        <v>43</v>
      </c>
      <c r="S1539" s="33" t="s">
        <v>223</v>
      </c>
      <c r="T1539" s="47" t="s">
        <v>21</v>
      </c>
      <c r="U1539" s="47" t="s">
        <v>20</v>
      </c>
      <c r="V1539" s="47" t="s">
        <v>20</v>
      </c>
      <c r="W1539" s="47" t="s">
        <v>21</v>
      </c>
      <c r="X1539" s="47" t="s">
        <v>21</v>
      </c>
      <c r="Y1539" s="14" t="s">
        <v>971</v>
      </c>
      <c r="Z1539" s="14" t="s">
        <v>971</v>
      </c>
      <c r="AA1539" s="14" t="s">
        <v>971</v>
      </c>
      <c r="AB1539" s="47" t="s">
        <v>20</v>
      </c>
      <c r="AC1539" s="47" t="s">
        <v>20</v>
      </c>
      <c r="AD1539" s="14" t="s">
        <v>971</v>
      </c>
      <c r="AE1539" s="14" t="s">
        <v>971</v>
      </c>
      <c r="AF1539" s="14" t="s">
        <v>971</v>
      </c>
      <c r="AG1539" s="14" t="s">
        <v>971</v>
      </c>
      <c r="AH1539" s="14" t="s">
        <v>971</v>
      </c>
      <c r="AI1539" s="47" t="s">
        <v>20</v>
      </c>
      <c r="AJ1539" s="47" t="s">
        <v>20</v>
      </c>
      <c r="AK1539" s="14" t="s">
        <v>971</v>
      </c>
      <c r="AL1539" s="14" t="s">
        <v>971</v>
      </c>
      <c r="AM1539" s="14" t="s">
        <v>971</v>
      </c>
      <c r="AN1539" s="14" t="s">
        <v>971</v>
      </c>
      <c r="AO1539" s="14" t="s">
        <v>971</v>
      </c>
      <c r="AP1539" s="47" t="s">
        <v>20</v>
      </c>
      <c r="AQ1539" s="47" t="s">
        <v>20</v>
      </c>
      <c r="AR1539" s="47" t="s">
        <v>20</v>
      </c>
      <c r="AS1539" s="14" t="s">
        <v>971</v>
      </c>
      <c r="AT1539" s="14" t="s">
        <v>971</v>
      </c>
      <c r="AU1539" s="14" t="s">
        <v>971</v>
      </c>
      <c r="AV1539" s="14" t="s">
        <v>971</v>
      </c>
      <c r="AW1539" s="47" t="s">
        <v>20</v>
      </c>
      <c r="AX1539" s="47" t="s">
        <v>20</v>
      </c>
      <c r="AY1539" s="42">
        <f>COUNTIFS($T1539:$AX1539,"P")</f>
        <v>0</v>
      </c>
      <c r="AZ1539" s="42">
        <f>COUNTIFS($T1539:$AX1539,"HD")/2</f>
        <v>0</v>
      </c>
      <c r="BA1539" s="42">
        <f>COUNTIFS($T1539:$AX1539,"DO")</f>
        <v>11</v>
      </c>
      <c r="BB1539" s="1">
        <f>COUNTIFS($T1539:$AX1539,"UPL")</f>
        <v>3</v>
      </c>
      <c r="BC1539" s="42">
        <f>COUNTIFS($T1539:$AX1539,"LWP")</f>
        <v>0</v>
      </c>
      <c r="BD1539" s="42">
        <f>SUM(COUNTIFS($T1539:$AX1539,{"PAT","MAT"}))</f>
        <v>0</v>
      </c>
      <c r="BE1539" s="42">
        <f>COUNTIFS($T1539:$AX1539,"HO")</f>
        <v>0</v>
      </c>
      <c r="BF1539" s="42">
        <f>COUNTIFS($T1539:$AX1539,"NA")</f>
        <v>0</v>
      </c>
      <c r="BG1539" s="42">
        <f>COUNTIFS($T1539:$AX1539,"PL")</f>
        <v>0</v>
      </c>
      <c r="BH1539" s="42">
        <f>COUNTIFS($T1539:$AX1539,"CL")</f>
        <v>0</v>
      </c>
      <c r="BI1539" s="42">
        <f>COUNTIFS($T1539:$AX1539,"BL")</f>
        <v>0</v>
      </c>
      <c r="BJ1539" s="42">
        <f>COUNTIFS($T1539:$AX1539,"CO")</f>
        <v>0</v>
      </c>
      <c r="BK1539" s="42">
        <f t="shared" ref="BK1539:BK1575" si="150">SUM(BG1539:BJ1539)</f>
        <v>0</v>
      </c>
      <c r="BL1539" s="42">
        <f t="shared" ref="BL1539:BL1575" si="151">IF(SUM(AY1539+AZ1539)&gt;=17,1,0)</f>
        <v>0</v>
      </c>
      <c r="BM1539" s="42">
        <f t="shared" ref="BM1539:BM1575" si="152">IF(SUM(AY1539+AZ1539)&gt;=13,1,0)</f>
        <v>0</v>
      </c>
      <c r="BN1539" s="42">
        <f>SUM(AY1539:BJ1539)+SUM(COUNTIFS(Q1539:AX1539,{"TERM","RESIGNED"}))</f>
        <v>31</v>
      </c>
      <c r="BO1539" s="1" t="s">
        <v>45</v>
      </c>
      <c r="BP1539" s="42" t="s">
        <v>1018</v>
      </c>
      <c r="BQ1539" s="34"/>
    </row>
    <row r="1540" spans="1:69" x14ac:dyDescent="0.25">
      <c r="A1540" s="32">
        <f t="shared" si="145"/>
        <v>1538</v>
      </c>
      <c r="B1540" s="1" t="s">
        <v>172</v>
      </c>
      <c r="C1540" s="1">
        <v>105976</v>
      </c>
      <c r="D1540" s="1">
        <v>105976</v>
      </c>
      <c r="E1540" s="1" t="s">
        <v>945</v>
      </c>
      <c r="F1540" s="34" t="s">
        <v>1491</v>
      </c>
      <c r="G1540" s="34" t="s">
        <v>186</v>
      </c>
      <c r="H1540" s="30">
        <v>45244</v>
      </c>
      <c r="I1540" s="30" t="s">
        <v>39</v>
      </c>
      <c r="J1540" s="30">
        <v>45266</v>
      </c>
      <c r="K1540" s="42">
        <f t="shared" ca="1" si="148"/>
        <v>22</v>
      </c>
      <c r="L1540" s="44" t="str">
        <f t="shared" si="149"/>
        <v>Billable</v>
      </c>
      <c r="M1540" s="34" t="s">
        <v>1007</v>
      </c>
      <c r="N1540" s="1" t="s">
        <v>41</v>
      </c>
      <c r="O1540" s="1" t="s">
        <v>971</v>
      </c>
      <c r="P1540" s="1" t="s">
        <v>998</v>
      </c>
      <c r="Q1540" s="1" t="s">
        <v>1213</v>
      </c>
      <c r="R1540" s="1" t="s">
        <v>43</v>
      </c>
      <c r="S1540" s="33" t="s">
        <v>261</v>
      </c>
      <c r="T1540" s="47" t="s">
        <v>21</v>
      </c>
      <c r="U1540" s="47" t="s">
        <v>20</v>
      </c>
      <c r="V1540" s="47" t="s">
        <v>20</v>
      </c>
      <c r="W1540" s="47" t="s">
        <v>21</v>
      </c>
      <c r="X1540" s="47" t="s">
        <v>21</v>
      </c>
      <c r="Y1540" s="14" t="s">
        <v>971</v>
      </c>
      <c r="Z1540" s="14" t="s">
        <v>971</v>
      </c>
      <c r="AA1540" s="14" t="s">
        <v>971</v>
      </c>
      <c r="AB1540" s="47" t="s">
        <v>20</v>
      </c>
      <c r="AC1540" s="47" t="s">
        <v>20</v>
      </c>
      <c r="AD1540" s="14" t="s">
        <v>971</v>
      </c>
      <c r="AE1540" s="14" t="s">
        <v>971</v>
      </c>
      <c r="AF1540" s="14" t="s">
        <v>971</v>
      </c>
      <c r="AG1540" s="14" t="s">
        <v>971</v>
      </c>
      <c r="AH1540" s="14" t="s">
        <v>971</v>
      </c>
      <c r="AI1540" s="47" t="s">
        <v>20</v>
      </c>
      <c r="AJ1540" s="47" t="s">
        <v>20</v>
      </c>
      <c r="AK1540" s="14" t="s">
        <v>971</v>
      </c>
      <c r="AL1540" s="14" t="s">
        <v>971</v>
      </c>
      <c r="AM1540" s="14" t="s">
        <v>971</v>
      </c>
      <c r="AN1540" s="14" t="s">
        <v>971</v>
      </c>
      <c r="AO1540" s="14" t="s">
        <v>971</v>
      </c>
      <c r="AP1540" s="47" t="s">
        <v>20</v>
      </c>
      <c r="AQ1540" s="47" t="s">
        <v>20</v>
      </c>
      <c r="AR1540" s="47" t="s">
        <v>20</v>
      </c>
      <c r="AS1540" s="14" t="s">
        <v>971</v>
      </c>
      <c r="AT1540" s="14" t="s">
        <v>971</v>
      </c>
      <c r="AU1540" s="14" t="s">
        <v>971</v>
      </c>
      <c r="AV1540" s="14" t="s">
        <v>971</v>
      </c>
      <c r="AW1540" s="47" t="s">
        <v>20</v>
      </c>
      <c r="AX1540" s="47" t="s">
        <v>20</v>
      </c>
      <c r="AY1540" s="42">
        <f>COUNTIFS($T1540:$AX1540,"P")</f>
        <v>0</v>
      </c>
      <c r="AZ1540" s="42">
        <f>COUNTIFS($T1540:$AX1540,"HD")/2</f>
        <v>0</v>
      </c>
      <c r="BA1540" s="42">
        <f>COUNTIFS($T1540:$AX1540,"DO")</f>
        <v>11</v>
      </c>
      <c r="BB1540" s="1">
        <f>COUNTIFS($T1540:$AX1540,"UPL")</f>
        <v>3</v>
      </c>
      <c r="BC1540" s="42">
        <f>COUNTIFS($T1540:$AX1540,"LWP")</f>
        <v>0</v>
      </c>
      <c r="BD1540" s="42">
        <f>SUM(COUNTIFS($T1540:$AX1540,{"PAT","MAT"}))</f>
        <v>0</v>
      </c>
      <c r="BE1540" s="42">
        <f>COUNTIFS($T1540:$AX1540,"HO")</f>
        <v>0</v>
      </c>
      <c r="BF1540" s="42">
        <f>COUNTIFS($T1540:$AX1540,"NA")</f>
        <v>0</v>
      </c>
      <c r="BG1540" s="42">
        <f>COUNTIFS($T1540:$AX1540,"PL")</f>
        <v>0</v>
      </c>
      <c r="BH1540" s="42">
        <f>COUNTIFS($T1540:$AX1540,"CL")</f>
        <v>0</v>
      </c>
      <c r="BI1540" s="42">
        <f>COUNTIFS($T1540:$AX1540,"BL")</f>
        <v>0</v>
      </c>
      <c r="BJ1540" s="42">
        <f>COUNTIFS($T1540:$AX1540,"CO")</f>
        <v>0</v>
      </c>
      <c r="BK1540" s="42">
        <f t="shared" si="150"/>
        <v>0</v>
      </c>
      <c r="BL1540" s="42">
        <f t="shared" si="151"/>
        <v>0</v>
      </c>
      <c r="BM1540" s="42">
        <f t="shared" si="152"/>
        <v>0</v>
      </c>
      <c r="BN1540" s="42">
        <f>SUM(AY1540:BJ1540)+SUM(COUNTIFS(Q1540:AX1540,{"TERM","RESIGNED"}))</f>
        <v>31</v>
      </c>
      <c r="BO1540" s="1" t="s">
        <v>45</v>
      </c>
      <c r="BP1540" s="42" t="s">
        <v>1018</v>
      </c>
      <c r="BQ1540" s="34"/>
    </row>
    <row r="1541" spans="1:69" x14ac:dyDescent="0.25">
      <c r="A1541" s="32">
        <f t="shared" ref="A1541:A1575" si="153">A1540+1</f>
        <v>1539</v>
      </c>
      <c r="B1541" s="1" t="s">
        <v>172</v>
      </c>
      <c r="C1541" s="1">
        <v>106024</v>
      </c>
      <c r="D1541" s="27">
        <v>106024</v>
      </c>
      <c r="E1541" s="1" t="s">
        <v>945</v>
      </c>
      <c r="F1541" s="34" t="s">
        <v>1522</v>
      </c>
      <c r="G1541" s="34" t="s">
        <v>123</v>
      </c>
      <c r="H1541" s="30">
        <v>45247</v>
      </c>
      <c r="I1541" s="30" t="s">
        <v>39</v>
      </c>
      <c r="J1541" s="30">
        <v>45267</v>
      </c>
      <c r="K1541" s="42">
        <f t="shared" ca="1" si="148"/>
        <v>20</v>
      </c>
      <c r="L1541" s="44" t="str">
        <f t="shared" si="149"/>
        <v>Billable</v>
      </c>
      <c r="M1541" s="34" t="s">
        <v>1007</v>
      </c>
      <c r="N1541" s="1" t="s">
        <v>41</v>
      </c>
      <c r="O1541" s="1" t="s">
        <v>971</v>
      </c>
      <c r="P1541" s="1" t="s">
        <v>998</v>
      </c>
      <c r="Q1541" s="1" t="s">
        <v>1213</v>
      </c>
      <c r="R1541" s="1" t="s">
        <v>43</v>
      </c>
      <c r="S1541" s="33" t="s">
        <v>310</v>
      </c>
      <c r="T1541" s="47" t="s">
        <v>965</v>
      </c>
      <c r="U1541" s="47" t="s">
        <v>20</v>
      </c>
      <c r="V1541" s="47" t="s">
        <v>20</v>
      </c>
      <c r="W1541" s="47" t="s">
        <v>21</v>
      </c>
      <c r="X1541" s="47" t="s">
        <v>21</v>
      </c>
      <c r="Y1541" s="47" t="s">
        <v>21</v>
      </c>
      <c r="Z1541" s="14" t="s">
        <v>971</v>
      </c>
      <c r="AA1541" s="14" t="s">
        <v>971</v>
      </c>
      <c r="AB1541" s="47" t="s">
        <v>20</v>
      </c>
      <c r="AC1541" s="47" t="s">
        <v>20</v>
      </c>
      <c r="AD1541" s="14" t="s">
        <v>971</v>
      </c>
      <c r="AE1541" s="14" t="s">
        <v>971</v>
      </c>
      <c r="AF1541" s="14" t="s">
        <v>971</v>
      </c>
      <c r="AG1541" s="14" t="s">
        <v>971</v>
      </c>
      <c r="AH1541" s="14" t="s">
        <v>971</v>
      </c>
      <c r="AI1541" s="47" t="s">
        <v>20</v>
      </c>
      <c r="AJ1541" s="47" t="s">
        <v>20</v>
      </c>
      <c r="AK1541" s="14" t="s">
        <v>971</v>
      </c>
      <c r="AL1541" s="14" t="s">
        <v>971</v>
      </c>
      <c r="AM1541" s="14" t="s">
        <v>971</v>
      </c>
      <c r="AN1541" s="14" t="s">
        <v>971</v>
      </c>
      <c r="AO1541" s="14" t="s">
        <v>971</v>
      </c>
      <c r="AP1541" s="47" t="s">
        <v>20</v>
      </c>
      <c r="AQ1541" s="47" t="s">
        <v>20</v>
      </c>
      <c r="AR1541" s="47" t="s">
        <v>20</v>
      </c>
      <c r="AS1541" s="14" t="s">
        <v>971</v>
      </c>
      <c r="AT1541" s="14" t="s">
        <v>971</v>
      </c>
      <c r="AU1541" s="14" t="s">
        <v>971</v>
      </c>
      <c r="AV1541" s="14" t="s">
        <v>971</v>
      </c>
      <c r="AW1541" s="47" t="s">
        <v>20</v>
      </c>
      <c r="AX1541" s="47" t="s">
        <v>20</v>
      </c>
      <c r="AY1541" s="42">
        <f>COUNTIFS($T1541:$AX1541,"P")</f>
        <v>1</v>
      </c>
      <c r="AZ1541" s="42">
        <f>COUNTIFS($T1541:$AX1541,"HD")/2</f>
        <v>0</v>
      </c>
      <c r="BA1541" s="42">
        <f>COUNTIFS($T1541:$AX1541,"DO")</f>
        <v>11</v>
      </c>
      <c r="BB1541" s="1">
        <f>COUNTIFS($T1541:$AX1541,"UPL")</f>
        <v>3</v>
      </c>
      <c r="BC1541" s="42">
        <f>COUNTIFS($T1541:$AX1541,"LWP")</f>
        <v>0</v>
      </c>
      <c r="BD1541" s="42">
        <f>SUM(COUNTIFS($T1541:$AX1541,{"PAT","MAT"}))</f>
        <v>0</v>
      </c>
      <c r="BE1541" s="42">
        <f>COUNTIFS($T1541:$AX1541,"HO")</f>
        <v>0</v>
      </c>
      <c r="BF1541" s="42">
        <f>COUNTIFS($T1541:$AX1541,"NA")</f>
        <v>0</v>
      </c>
      <c r="BG1541" s="42">
        <f>COUNTIFS($T1541:$AX1541,"PL")</f>
        <v>0</v>
      </c>
      <c r="BH1541" s="42">
        <f>COUNTIFS($T1541:$AX1541,"CL")</f>
        <v>0</v>
      </c>
      <c r="BI1541" s="42">
        <f>COUNTIFS($T1541:$AX1541,"BL")</f>
        <v>0</v>
      </c>
      <c r="BJ1541" s="42">
        <f>COUNTIFS($T1541:$AX1541,"CO")</f>
        <v>0</v>
      </c>
      <c r="BK1541" s="42">
        <f t="shared" si="150"/>
        <v>0</v>
      </c>
      <c r="BL1541" s="42">
        <f t="shared" si="151"/>
        <v>0</v>
      </c>
      <c r="BM1541" s="42">
        <f t="shared" si="152"/>
        <v>0</v>
      </c>
      <c r="BN1541" s="42">
        <f>SUM(AY1541:BJ1541)+SUM(COUNTIFS(Q1541:AX1541,{"TERM","RESIGNED"}))</f>
        <v>31</v>
      </c>
      <c r="BO1541" s="1" t="s">
        <v>45</v>
      </c>
      <c r="BP1541" s="42" t="s">
        <v>1018</v>
      </c>
      <c r="BQ1541" s="34"/>
    </row>
    <row r="1542" spans="1:69" x14ac:dyDescent="0.25">
      <c r="A1542" s="32">
        <f t="shared" si="153"/>
        <v>1540</v>
      </c>
      <c r="B1542" s="1" t="s">
        <v>172</v>
      </c>
      <c r="C1542" s="1">
        <v>105544</v>
      </c>
      <c r="D1542" s="27">
        <v>105544</v>
      </c>
      <c r="E1542" s="1" t="s">
        <v>946</v>
      </c>
      <c r="F1542" s="34" t="s">
        <v>1210</v>
      </c>
      <c r="G1542" s="34" t="s">
        <v>162</v>
      </c>
      <c r="H1542" s="30">
        <v>45163</v>
      </c>
      <c r="I1542" s="30" t="s">
        <v>39</v>
      </c>
      <c r="J1542" s="30">
        <v>45268</v>
      </c>
      <c r="K1542" s="42">
        <f t="shared" ca="1" si="148"/>
        <v>105</v>
      </c>
      <c r="L1542" s="44" t="str">
        <f t="shared" si="149"/>
        <v>Billable</v>
      </c>
      <c r="M1542" s="34" t="s">
        <v>124</v>
      </c>
      <c r="N1542" s="1" t="s">
        <v>41</v>
      </c>
      <c r="O1542" s="1" t="s">
        <v>971</v>
      </c>
      <c r="P1542" s="1" t="s">
        <v>998</v>
      </c>
      <c r="Q1542" s="1" t="s">
        <v>1213</v>
      </c>
      <c r="R1542" s="1" t="s">
        <v>43</v>
      </c>
      <c r="S1542" s="33" t="s">
        <v>163</v>
      </c>
      <c r="T1542" s="47" t="s">
        <v>965</v>
      </c>
      <c r="U1542" s="47" t="s">
        <v>20</v>
      </c>
      <c r="V1542" s="47" t="s">
        <v>20</v>
      </c>
      <c r="W1542" s="47" t="s">
        <v>22</v>
      </c>
      <c r="X1542" s="47" t="s">
        <v>21</v>
      </c>
      <c r="Y1542" s="47" t="s">
        <v>21</v>
      </c>
      <c r="Z1542" s="47" t="s">
        <v>21</v>
      </c>
      <c r="AA1542" s="14" t="s">
        <v>971</v>
      </c>
      <c r="AB1542" s="47" t="s">
        <v>20</v>
      </c>
      <c r="AC1542" s="47" t="s">
        <v>20</v>
      </c>
      <c r="AD1542" s="14" t="s">
        <v>971</v>
      </c>
      <c r="AE1542" s="14" t="s">
        <v>971</v>
      </c>
      <c r="AF1542" s="14" t="s">
        <v>971</v>
      </c>
      <c r="AG1542" s="14" t="s">
        <v>971</v>
      </c>
      <c r="AH1542" s="14" t="s">
        <v>971</v>
      </c>
      <c r="AI1542" s="47" t="s">
        <v>20</v>
      </c>
      <c r="AJ1542" s="47" t="s">
        <v>20</v>
      </c>
      <c r="AK1542" s="14" t="s">
        <v>971</v>
      </c>
      <c r="AL1542" s="14" t="s">
        <v>971</v>
      </c>
      <c r="AM1542" s="14" t="s">
        <v>971</v>
      </c>
      <c r="AN1542" s="14" t="s">
        <v>971</v>
      </c>
      <c r="AO1542" s="14" t="s">
        <v>971</v>
      </c>
      <c r="AP1542" s="47" t="s">
        <v>20</v>
      </c>
      <c r="AQ1542" s="47" t="s">
        <v>20</v>
      </c>
      <c r="AR1542" s="47" t="s">
        <v>20</v>
      </c>
      <c r="AS1542" s="14" t="s">
        <v>971</v>
      </c>
      <c r="AT1542" s="14" t="s">
        <v>971</v>
      </c>
      <c r="AU1542" s="14" t="s">
        <v>971</v>
      </c>
      <c r="AV1542" s="14" t="s">
        <v>971</v>
      </c>
      <c r="AW1542" s="47" t="s">
        <v>20</v>
      </c>
      <c r="AX1542" s="47" t="s">
        <v>20</v>
      </c>
      <c r="AY1542" s="42">
        <f>COUNTIFS($T1542:$AX1542,"P")</f>
        <v>1</v>
      </c>
      <c r="AZ1542" s="42">
        <f>COUNTIFS($T1542:$AX1542,"HD")/2</f>
        <v>0</v>
      </c>
      <c r="BA1542" s="42">
        <f>COUNTIFS($T1542:$AX1542,"DO")</f>
        <v>11</v>
      </c>
      <c r="BB1542" s="1">
        <f>COUNTIFS($T1542:$AX1542,"UPL")</f>
        <v>3</v>
      </c>
      <c r="BC1542" s="42">
        <f>COUNTIFS($T1542:$AX1542,"LWP")</f>
        <v>1</v>
      </c>
      <c r="BD1542" s="42">
        <f>SUM(COUNTIFS($T1542:$AX1542,{"PAT","MAT"}))</f>
        <v>0</v>
      </c>
      <c r="BE1542" s="42">
        <f>COUNTIFS($T1542:$AX1542,"HO")</f>
        <v>0</v>
      </c>
      <c r="BF1542" s="42">
        <f>COUNTIFS($T1542:$AX1542,"NA")</f>
        <v>0</v>
      </c>
      <c r="BG1542" s="42">
        <f>COUNTIFS($T1542:$AX1542,"PL")</f>
        <v>0</v>
      </c>
      <c r="BH1542" s="42">
        <f>COUNTIFS($T1542:$AX1542,"CL")</f>
        <v>0</v>
      </c>
      <c r="BI1542" s="42">
        <f>COUNTIFS($T1542:$AX1542,"BL")</f>
        <v>0</v>
      </c>
      <c r="BJ1542" s="42">
        <f>COUNTIFS($T1542:$AX1542,"CO")</f>
        <v>0</v>
      </c>
      <c r="BK1542" s="42">
        <f t="shared" si="150"/>
        <v>0</v>
      </c>
      <c r="BL1542" s="42">
        <f t="shared" si="151"/>
        <v>0</v>
      </c>
      <c r="BM1542" s="42">
        <f t="shared" si="152"/>
        <v>0</v>
      </c>
      <c r="BN1542" s="42">
        <f>SUM(AY1542:BJ1542)+SUM(COUNTIFS(Q1542:AX1542,{"TERM","RESIGNED"}))</f>
        <v>31</v>
      </c>
      <c r="BO1542" s="1" t="s">
        <v>45</v>
      </c>
      <c r="BP1542" s="42" t="s">
        <v>1020</v>
      </c>
      <c r="BQ1542" s="34"/>
    </row>
    <row r="1543" spans="1:69" x14ac:dyDescent="0.25">
      <c r="A1543" s="32">
        <f t="shared" si="153"/>
        <v>1541</v>
      </c>
      <c r="B1543" s="1" t="s">
        <v>172</v>
      </c>
      <c r="C1543" s="1">
        <v>105683</v>
      </c>
      <c r="D1543" s="27">
        <v>105683</v>
      </c>
      <c r="E1543" s="1" t="s">
        <v>946</v>
      </c>
      <c r="F1543" s="34" t="s">
        <v>1248</v>
      </c>
      <c r="G1543" s="34" t="s">
        <v>190</v>
      </c>
      <c r="H1543" s="30">
        <v>45177</v>
      </c>
      <c r="I1543" s="30" t="s">
        <v>39</v>
      </c>
      <c r="J1543" s="30">
        <v>45266</v>
      </c>
      <c r="K1543" s="42">
        <f t="shared" ca="1" si="148"/>
        <v>89</v>
      </c>
      <c r="L1543" s="44" t="str">
        <f t="shared" si="149"/>
        <v>Billable</v>
      </c>
      <c r="M1543" s="34" t="s">
        <v>187</v>
      </c>
      <c r="N1543" s="1" t="s">
        <v>41</v>
      </c>
      <c r="O1543" s="1" t="s">
        <v>971</v>
      </c>
      <c r="P1543" s="1" t="s">
        <v>998</v>
      </c>
      <c r="Q1543" s="1" t="s">
        <v>1213</v>
      </c>
      <c r="R1543" s="1" t="s">
        <v>43</v>
      </c>
      <c r="S1543" s="33" t="s">
        <v>949</v>
      </c>
      <c r="T1543" s="47" t="s">
        <v>21</v>
      </c>
      <c r="U1543" s="47" t="s">
        <v>20</v>
      </c>
      <c r="V1543" s="47" t="s">
        <v>20</v>
      </c>
      <c r="W1543" s="47" t="s">
        <v>21</v>
      </c>
      <c r="X1543" s="47" t="s">
        <v>21</v>
      </c>
      <c r="Y1543" s="14" t="s">
        <v>971</v>
      </c>
      <c r="Z1543" s="14" t="s">
        <v>971</v>
      </c>
      <c r="AA1543" s="14" t="s">
        <v>971</v>
      </c>
      <c r="AB1543" s="47" t="s">
        <v>20</v>
      </c>
      <c r="AC1543" s="47" t="s">
        <v>20</v>
      </c>
      <c r="AD1543" s="14" t="s">
        <v>971</v>
      </c>
      <c r="AE1543" s="14" t="s">
        <v>971</v>
      </c>
      <c r="AF1543" s="14" t="s">
        <v>971</v>
      </c>
      <c r="AG1543" s="14" t="s">
        <v>971</v>
      </c>
      <c r="AH1543" s="14" t="s">
        <v>971</v>
      </c>
      <c r="AI1543" s="47" t="s">
        <v>20</v>
      </c>
      <c r="AJ1543" s="47" t="s">
        <v>20</v>
      </c>
      <c r="AK1543" s="14" t="s">
        <v>971</v>
      </c>
      <c r="AL1543" s="14" t="s">
        <v>971</v>
      </c>
      <c r="AM1543" s="14" t="s">
        <v>971</v>
      </c>
      <c r="AN1543" s="14" t="s">
        <v>971</v>
      </c>
      <c r="AO1543" s="14" t="s">
        <v>971</v>
      </c>
      <c r="AP1543" s="47" t="s">
        <v>20</v>
      </c>
      <c r="AQ1543" s="47" t="s">
        <v>20</v>
      </c>
      <c r="AR1543" s="47" t="s">
        <v>20</v>
      </c>
      <c r="AS1543" s="14" t="s">
        <v>971</v>
      </c>
      <c r="AT1543" s="14" t="s">
        <v>971</v>
      </c>
      <c r="AU1543" s="14" t="s">
        <v>971</v>
      </c>
      <c r="AV1543" s="14" t="s">
        <v>971</v>
      </c>
      <c r="AW1543" s="47" t="s">
        <v>20</v>
      </c>
      <c r="AX1543" s="47" t="s">
        <v>20</v>
      </c>
      <c r="AY1543" s="42">
        <f>COUNTIFS($T1543:$AX1543,"P")</f>
        <v>0</v>
      </c>
      <c r="AZ1543" s="42">
        <f>COUNTIFS($T1543:$AX1543,"HD")/2</f>
        <v>0</v>
      </c>
      <c r="BA1543" s="42">
        <f>COUNTIFS($T1543:$AX1543,"DO")</f>
        <v>11</v>
      </c>
      <c r="BB1543" s="1">
        <f>COUNTIFS($T1543:$AX1543,"UPL")</f>
        <v>3</v>
      </c>
      <c r="BC1543" s="42">
        <f>COUNTIFS($T1543:$AX1543,"LWP")</f>
        <v>0</v>
      </c>
      <c r="BD1543" s="42">
        <f>SUM(COUNTIFS($T1543:$AX1543,{"PAT","MAT"}))</f>
        <v>0</v>
      </c>
      <c r="BE1543" s="42">
        <f>COUNTIFS($T1543:$AX1543,"HO")</f>
        <v>0</v>
      </c>
      <c r="BF1543" s="42">
        <f>COUNTIFS($T1543:$AX1543,"NA")</f>
        <v>0</v>
      </c>
      <c r="BG1543" s="42">
        <f>COUNTIFS($T1543:$AX1543,"PL")</f>
        <v>0</v>
      </c>
      <c r="BH1543" s="42">
        <f>COUNTIFS($T1543:$AX1543,"CL")</f>
        <v>0</v>
      </c>
      <c r="BI1543" s="42">
        <f>COUNTIFS($T1543:$AX1543,"BL")</f>
        <v>0</v>
      </c>
      <c r="BJ1543" s="42">
        <f>COUNTIFS($T1543:$AX1543,"CO")</f>
        <v>0</v>
      </c>
      <c r="BK1543" s="42">
        <f t="shared" si="150"/>
        <v>0</v>
      </c>
      <c r="BL1543" s="42">
        <f t="shared" si="151"/>
        <v>0</v>
      </c>
      <c r="BM1543" s="42">
        <f t="shared" si="152"/>
        <v>0</v>
      </c>
      <c r="BN1543" s="42">
        <f>SUM(AY1543:BJ1543)+SUM(COUNTIFS(Q1543:AX1543,{"TERM","RESIGNED"}))</f>
        <v>31</v>
      </c>
      <c r="BO1543" s="1" t="s">
        <v>45</v>
      </c>
      <c r="BP1543" s="42"/>
      <c r="BQ1543" s="34"/>
    </row>
    <row r="1544" spans="1:69" x14ac:dyDescent="0.25">
      <c r="A1544" s="32">
        <f t="shared" si="153"/>
        <v>1542</v>
      </c>
      <c r="B1544" s="1" t="s">
        <v>36</v>
      </c>
      <c r="C1544" s="1">
        <v>19228</v>
      </c>
      <c r="D1544" s="1">
        <v>19228</v>
      </c>
      <c r="E1544" s="1" t="s">
        <v>946</v>
      </c>
      <c r="F1544" s="34" t="s">
        <v>1354</v>
      </c>
      <c r="G1544" s="34" t="s">
        <v>190</v>
      </c>
      <c r="H1544" s="30">
        <v>45212</v>
      </c>
      <c r="I1544" s="30" t="s">
        <v>39</v>
      </c>
      <c r="J1544" s="30">
        <v>45266</v>
      </c>
      <c r="K1544" s="42">
        <f t="shared" ca="1" si="148"/>
        <v>54</v>
      </c>
      <c r="L1544" s="44" t="str">
        <f t="shared" si="149"/>
        <v>Billable</v>
      </c>
      <c r="M1544" s="34" t="s">
        <v>187</v>
      </c>
      <c r="N1544" s="1" t="s">
        <v>41</v>
      </c>
      <c r="O1544" s="1" t="s">
        <v>971</v>
      </c>
      <c r="P1544" s="1" t="s">
        <v>998</v>
      </c>
      <c r="Q1544" s="1" t="s">
        <v>1213</v>
      </c>
      <c r="R1544" s="1" t="s">
        <v>43</v>
      </c>
      <c r="S1544" s="33" t="s">
        <v>949</v>
      </c>
      <c r="T1544" s="47" t="s">
        <v>21</v>
      </c>
      <c r="U1544" s="47" t="s">
        <v>20</v>
      </c>
      <c r="V1544" s="47" t="s">
        <v>20</v>
      </c>
      <c r="W1544" s="47" t="s">
        <v>21</v>
      </c>
      <c r="X1544" s="47" t="s">
        <v>21</v>
      </c>
      <c r="Y1544" s="14" t="s">
        <v>971</v>
      </c>
      <c r="Z1544" s="14" t="s">
        <v>971</v>
      </c>
      <c r="AA1544" s="14" t="s">
        <v>971</v>
      </c>
      <c r="AB1544" s="47" t="s">
        <v>20</v>
      </c>
      <c r="AC1544" s="47" t="s">
        <v>20</v>
      </c>
      <c r="AD1544" s="14" t="s">
        <v>971</v>
      </c>
      <c r="AE1544" s="14" t="s">
        <v>971</v>
      </c>
      <c r="AF1544" s="14" t="s">
        <v>971</v>
      </c>
      <c r="AG1544" s="14" t="s">
        <v>971</v>
      </c>
      <c r="AH1544" s="14" t="s">
        <v>971</v>
      </c>
      <c r="AI1544" s="47" t="s">
        <v>20</v>
      </c>
      <c r="AJ1544" s="47" t="s">
        <v>20</v>
      </c>
      <c r="AK1544" s="14" t="s">
        <v>971</v>
      </c>
      <c r="AL1544" s="14" t="s">
        <v>971</v>
      </c>
      <c r="AM1544" s="14" t="s">
        <v>971</v>
      </c>
      <c r="AN1544" s="14" t="s">
        <v>971</v>
      </c>
      <c r="AO1544" s="14" t="s">
        <v>971</v>
      </c>
      <c r="AP1544" s="47" t="s">
        <v>20</v>
      </c>
      <c r="AQ1544" s="47" t="s">
        <v>20</v>
      </c>
      <c r="AR1544" s="47" t="s">
        <v>20</v>
      </c>
      <c r="AS1544" s="14" t="s">
        <v>971</v>
      </c>
      <c r="AT1544" s="14" t="s">
        <v>971</v>
      </c>
      <c r="AU1544" s="14" t="s">
        <v>971</v>
      </c>
      <c r="AV1544" s="14" t="s">
        <v>971</v>
      </c>
      <c r="AW1544" s="47" t="s">
        <v>20</v>
      </c>
      <c r="AX1544" s="47" t="s">
        <v>20</v>
      </c>
      <c r="AY1544" s="42">
        <f>COUNTIFS($T1544:$AX1544,"P")</f>
        <v>0</v>
      </c>
      <c r="AZ1544" s="42">
        <f>COUNTIFS($T1544:$AX1544,"HD")/2</f>
        <v>0</v>
      </c>
      <c r="BA1544" s="42">
        <f>COUNTIFS($T1544:$AX1544,"DO")</f>
        <v>11</v>
      </c>
      <c r="BB1544" s="1">
        <f>COUNTIFS($T1544:$AX1544,"UPL")</f>
        <v>3</v>
      </c>
      <c r="BC1544" s="42">
        <f>COUNTIFS($T1544:$AX1544,"LWP")</f>
        <v>0</v>
      </c>
      <c r="BD1544" s="42">
        <f>SUM(COUNTIFS($T1544:$AX1544,{"PAT","MAT"}))</f>
        <v>0</v>
      </c>
      <c r="BE1544" s="42">
        <f>COUNTIFS($T1544:$AX1544,"HO")</f>
        <v>0</v>
      </c>
      <c r="BF1544" s="42">
        <f>COUNTIFS($T1544:$AX1544,"NA")</f>
        <v>0</v>
      </c>
      <c r="BG1544" s="42">
        <f>COUNTIFS($T1544:$AX1544,"PL")</f>
        <v>0</v>
      </c>
      <c r="BH1544" s="42">
        <f>COUNTIFS($T1544:$AX1544,"CL")</f>
        <v>0</v>
      </c>
      <c r="BI1544" s="42">
        <f>COUNTIFS($T1544:$AX1544,"BL")</f>
        <v>0</v>
      </c>
      <c r="BJ1544" s="42">
        <f>COUNTIFS($T1544:$AX1544,"CO")</f>
        <v>0</v>
      </c>
      <c r="BK1544" s="42">
        <f t="shared" si="150"/>
        <v>0</v>
      </c>
      <c r="BL1544" s="42">
        <f t="shared" si="151"/>
        <v>0</v>
      </c>
      <c r="BM1544" s="42">
        <f t="shared" si="152"/>
        <v>0</v>
      </c>
      <c r="BN1544" s="42">
        <f>SUM(AY1544:BJ1544)+SUM(COUNTIFS(Q1544:AX1544,{"TERM","RESIGNED"}))</f>
        <v>31</v>
      </c>
      <c r="BO1544" s="1" t="s">
        <v>45</v>
      </c>
      <c r="BP1544" s="42" t="s">
        <v>1018</v>
      </c>
      <c r="BQ1544" s="34"/>
    </row>
    <row r="1545" spans="1:69" x14ac:dyDescent="0.25">
      <c r="A1545" s="32">
        <f t="shared" si="153"/>
        <v>1543</v>
      </c>
      <c r="B1545" s="1" t="s">
        <v>172</v>
      </c>
      <c r="C1545" s="1">
        <v>102312</v>
      </c>
      <c r="D1545" s="27">
        <v>102312</v>
      </c>
      <c r="E1545" s="1" t="s">
        <v>946</v>
      </c>
      <c r="F1545" s="34" t="s">
        <v>492</v>
      </c>
      <c r="G1545" s="34" t="s">
        <v>55</v>
      </c>
      <c r="H1545" s="30">
        <v>44588</v>
      </c>
      <c r="I1545" s="30" t="s">
        <v>39</v>
      </c>
      <c r="J1545" s="30">
        <v>45265</v>
      </c>
      <c r="K1545" s="42">
        <f t="shared" ca="1" si="148"/>
        <v>677</v>
      </c>
      <c r="L1545" s="44" t="str">
        <f t="shared" si="149"/>
        <v>Non Billable</v>
      </c>
      <c r="M1545" s="34" t="s">
        <v>56</v>
      </c>
      <c r="N1545" s="1" t="s">
        <v>41</v>
      </c>
      <c r="O1545" s="1" t="s">
        <v>971</v>
      </c>
      <c r="P1545" s="1" t="s">
        <v>975</v>
      </c>
      <c r="Q1545" s="1" t="s">
        <v>1596</v>
      </c>
      <c r="R1545" s="1" t="s">
        <v>43</v>
      </c>
      <c r="S1545" s="33" t="s">
        <v>194</v>
      </c>
      <c r="T1545" s="47" t="s">
        <v>22</v>
      </c>
      <c r="U1545" s="47" t="s">
        <v>20</v>
      </c>
      <c r="V1545" s="47" t="s">
        <v>20</v>
      </c>
      <c r="W1545" s="47" t="s">
        <v>22</v>
      </c>
      <c r="X1545" s="14" t="s">
        <v>975</v>
      </c>
      <c r="Y1545" s="14" t="s">
        <v>975</v>
      </c>
      <c r="Z1545" s="14" t="s">
        <v>975</v>
      </c>
      <c r="AA1545" s="14" t="s">
        <v>975</v>
      </c>
      <c r="AB1545" s="47" t="s">
        <v>20</v>
      </c>
      <c r="AC1545" s="47" t="s">
        <v>20</v>
      </c>
      <c r="AD1545" s="14" t="s">
        <v>975</v>
      </c>
      <c r="AE1545" s="14" t="s">
        <v>975</v>
      </c>
      <c r="AF1545" s="14" t="s">
        <v>975</v>
      </c>
      <c r="AG1545" s="14" t="s">
        <v>975</v>
      </c>
      <c r="AH1545" s="14" t="s">
        <v>975</v>
      </c>
      <c r="AI1545" s="47" t="s">
        <v>20</v>
      </c>
      <c r="AJ1545" s="47" t="s">
        <v>20</v>
      </c>
      <c r="AK1545" s="14" t="s">
        <v>975</v>
      </c>
      <c r="AL1545" s="14" t="s">
        <v>975</v>
      </c>
      <c r="AM1545" s="14" t="s">
        <v>975</v>
      </c>
      <c r="AN1545" s="14" t="s">
        <v>975</v>
      </c>
      <c r="AO1545" s="14" t="s">
        <v>975</v>
      </c>
      <c r="AP1545" s="47" t="s">
        <v>20</v>
      </c>
      <c r="AQ1545" s="47" t="s">
        <v>20</v>
      </c>
      <c r="AR1545" s="47" t="s">
        <v>20</v>
      </c>
      <c r="AS1545" s="14" t="s">
        <v>975</v>
      </c>
      <c r="AT1545" s="14" t="s">
        <v>975</v>
      </c>
      <c r="AU1545" s="14" t="s">
        <v>975</v>
      </c>
      <c r="AV1545" s="14" t="s">
        <v>975</v>
      </c>
      <c r="AW1545" s="47" t="s">
        <v>20</v>
      </c>
      <c r="AX1545" s="47" t="s">
        <v>20</v>
      </c>
      <c r="AY1545" s="42">
        <f>COUNTIFS($T1545:$AX1545,"P")</f>
        <v>0</v>
      </c>
      <c r="AZ1545" s="42">
        <f>COUNTIFS($T1545:$AX1545,"HD")/2</f>
        <v>0</v>
      </c>
      <c r="BA1545" s="42">
        <f>COUNTIFS($T1545:$AX1545,"DO")</f>
        <v>11</v>
      </c>
      <c r="BB1545" s="1">
        <f>COUNTIFS($T1545:$AX1545,"UPL")</f>
        <v>0</v>
      </c>
      <c r="BC1545" s="42">
        <f>COUNTIFS($T1545:$AX1545,"LWP")</f>
        <v>2</v>
      </c>
      <c r="BD1545" s="42">
        <f>SUM(COUNTIFS($T1545:$AX1545,{"PAT","MAT"}))</f>
        <v>0</v>
      </c>
      <c r="BE1545" s="42">
        <f>COUNTIFS($T1545:$AX1545,"HO")</f>
        <v>0</v>
      </c>
      <c r="BF1545" s="42">
        <f>COUNTIFS($T1545:$AX1545,"NA")</f>
        <v>0</v>
      </c>
      <c r="BG1545" s="42">
        <f>COUNTIFS($T1545:$AX1545,"PL")</f>
        <v>0</v>
      </c>
      <c r="BH1545" s="42">
        <f>COUNTIFS($T1545:$AX1545,"CL")</f>
        <v>0</v>
      </c>
      <c r="BI1545" s="42">
        <f>COUNTIFS($T1545:$AX1545,"BL")</f>
        <v>0</v>
      </c>
      <c r="BJ1545" s="42">
        <f>COUNTIFS($T1545:$AX1545,"CO")</f>
        <v>0</v>
      </c>
      <c r="BK1545" s="42">
        <f t="shared" si="150"/>
        <v>0</v>
      </c>
      <c r="BL1545" s="42">
        <f t="shared" si="151"/>
        <v>0</v>
      </c>
      <c r="BM1545" s="42">
        <f t="shared" si="152"/>
        <v>0</v>
      </c>
      <c r="BN1545" s="42">
        <f>SUM(AY1545:BJ1545)+SUM(COUNTIFS(Q1545:AX1545,{"TERM","RESIGNED"}))</f>
        <v>31</v>
      </c>
      <c r="BO1545" s="1" t="s">
        <v>45</v>
      </c>
      <c r="BP1545" s="42" t="s">
        <v>1220</v>
      </c>
      <c r="BQ1545" s="34"/>
    </row>
    <row r="1546" spans="1:69" x14ac:dyDescent="0.25">
      <c r="A1546" s="32">
        <f t="shared" si="153"/>
        <v>1544</v>
      </c>
      <c r="B1546" s="1" t="s">
        <v>172</v>
      </c>
      <c r="C1546" s="1">
        <v>105511</v>
      </c>
      <c r="D1546" s="27">
        <v>105511</v>
      </c>
      <c r="E1546" s="1" t="s">
        <v>945</v>
      </c>
      <c r="F1546" s="34" t="s">
        <v>1161</v>
      </c>
      <c r="G1546" s="34" t="s">
        <v>80</v>
      </c>
      <c r="H1546" s="30">
        <v>45163</v>
      </c>
      <c r="I1546" s="30" t="s">
        <v>39</v>
      </c>
      <c r="J1546" s="30">
        <v>45266</v>
      </c>
      <c r="K1546" s="42">
        <f t="shared" ca="1" si="148"/>
        <v>103</v>
      </c>
      <c r="L1546" s="44" t="str">
        <f t="shared" si="149"/>
        <v>Non Billable</v>
      </c>
      <c r="M1546" s="34" t="s">
        <v>56</v>
      </c>
      <c r="N1546" s="1" t="s">
        <v>41</v>
      </c>
      <c r="O1546" s="1" t="s">
        <v>971</v>
      </c>
      <c r="P1546" s="1" t="s">
        <v>998</v>
      </c>
      <c r="Q1546" s="1" t="s">
        <v>1213</v>
      </c>
      <c r="R1546" s="1" t="s">
        <v>43</v>
      </c>
      <c r="S1546" s="33" t="s">
        <v>103</v>
      </c>
      <c r="T1546" s="47" t="s">
        <v>21</v>
      </c>
      <c r="U1546" s="47" t="s">
        <v>20</v>
      </c>
      <c r="V1546" s="47" t="s">
        <v>20</v>
      </c>
      <c r="W1546" s="47" t="s">
        <v>21</v>
      </c>
      <c r="X1546" s="47" t="s">
        <v>21</v>
      </c>
      <c r="Y1546" s="14" t="s">
        <v>971</v>
      </c>
      <c r="Z1546" s="14" t="s">
        <v>971</v>
      </c>
      <c r="AA1546" s="14" t="s">
        <v>971</v>
      </c>
      <c r="AB1546" s="47" t="s">
        <v>20</v>
      </c>
      <c r="AC1546" s="47" t="s">
        <v>20</v>
      </c>
      <c r="AD1546" s="14" t="s">
        <v>971</v>
      </c>
      <c r="AE1546" s="14" t="s">
        <v>971</v>
      </c>
      <c r="AF1546" s="14" t="s">
        <v>971</v>
      </c>
      <c r="AG1546" s="14" t="s">
        <v>971</v>
      </c>
      <c r="AH1546" s="14" t="s">
        <v>971</v>
      </c>
      <c r="AI1546" s="47" t="s">
        <v>20</v>
      </c>
      <c r="AJ1546" s="47" t="s">
        <v>20</v>
      </c>
      <c r="AK1546" s="14" t="s">
        <v>971</v>
      </c>
      <c r="AL1546" s="14" t="s">
        <v>971</v>
      </c>
      <c r="AM1546" s="14" t="s">
        <v>971</v>
      </c>
      <c r="AN1546" s="14" t="s">
        <v>971</v>
      </c>
      <c r="AO1546" s="14" t="s">
        <v>971</v>
      </c>
      <c r="AP1546" s="47" t="s">
        <v>20</v>
      </c>
      <c r="AQ1546" s="47" t="s">
        <v>20</v>
      </c>
      <c r="AR1546" s="47" t="s">
        <v>20</v>
      </c>
      <c r="AS1546" s="14" t="s">
        <v>971</v>
      </c>
      <c r="AT1546" s="14" t="s">
        <v>971</v>
      </c>
      <c r="AU1546" s="14" t="s">
        <v>971</v>
      </c>
      <c r="AV1546" s="14" t="s">
        <v>971</v>
      </c>
      <c r="AW1546" s="47" t="s">
        <v>20</v>
      </c>
      <c r="AX1546" s="47" t="s">
        <v>20</v>
      </c>
      <c r="AY1546" s="42">
        <f>COUNTIFS($T1546:$AX1546,"P")</f>
        <v>0</v>
      </c>
      <c r="AZ1546" s="42">
        <f>COUNTIFS($T1546:$AX1546,"HD")/2</f>
        <v>0</v>
      </c>
      <c r="BA1546" s="42">
        <f>COUNTIFS($T1546:$AX1546,"DO")</f>
        <v>11</v>
      </c>
      <c r="BB1546" s="1">
        <f>COUNTIFS($T1546:$AX1546,"UPL")</f>
        <v>3</v>
      </c>
      <c r="BC1546" s="42">
        <f>COUNTIFS($T1546:$AX1546,"LWP")</f>
        <v>0</v>
      </c>
      <c r="BD1546" s="42">
        <f>SUM(COUNTIFS($T1546:$AX1546,{"PAT","MAT"}))</f>
        <v>0</v>
      </c>
      <c r="BE1546" s="42">
        <f>COUNTIFS($T1546:$AX1546,"HO")</f>
        <v>0</v>
      </c>
      <c r="BF1546" s="42">
        <f>COUNTIFS($T1546:$AX1546,"NA")</f>
        <v>0</v>
      </c>
      <c r="BG1546" s="42">
        <f>COUNTIFS($T1546:$AX1546,"PL")</f>
        <v>0</v>
      </c>
      <c r="BH1546" s="42">
        <f>COUNTIFS($T1546:$AX1546,"CL")</f>
        <v>0</v>
      </c>
      <c r="BI1546" s="42">
        <f>COUNTIFS($T1546:$AX1546,"BL")</f>
        <v>0</v>
      </c>
      <c r="BJ1546" s="42">
        <f>COUNTIFS($T1546:$AX1546,"CO")</f>
        <v>0</v>
      </c>
      <c r="BK1546" s="42">
        <f t="shared" si="150"/>
        <v>0</v>
      </c>
      <c r="BL1546" s="42">
        <f t="shared" si="151"/>
        <v>0</v>
      </c>
      <c r="BM1546" s="42">
        <f t="shared" si="152"/>
        <v>0</v>
      </c>
      <c r="BN1546" s="42">
        <f>SUM(AY1546:BJ1546)+SUM(COUNTIFS(Q1546:AX1546,{"TERM","RESIGNED"}))</f>
        <v>31</v>
      </c>
      <c r="BO1546" s="1" t="s">
        <v>45</v>
      </c>
      <c r="BP1546" s="42" t="s">
        <v>1024</v>
      </c>
      <c r="BQ1546" s="34"/>
    </row>
    <row r="1547" spans="1:69" x14ac:dyDescent="0.25">
      <c r="A1547" s="32">
        <f t="shared" si="153"/>
        <v>1545</v>
      </c>
      <c r="B1547" s="1" t="s">
        <v>36</v>
      </c>
      <c r="C1547" s="1">
        <v>19375</v>
      </c>
      <c r="D1547" s="1">
        <v>19375</v>
      </c>
      <c r="E1547" s="1" t="s">
        <v>945</v>
      </c>
      <c r="F1547" s="34" t="s">
        <v>1431</v>
      </c>
      <c r="G1547" s="34" t="s">
        <v>123</v>
      </c>
      <c r="H1547" s="30">
        <v>45226</v>
      </c>
      <c r="I1547" s="30" t="s">
        <v>39</v>
      </c>
      <c r="J1547" s="30">
        <v>45266</v>
      </c>
      <c r="K1547" s="42">
        <f t="shared" ca="1" si="148"/>
        <v>40</v>
      </c>
      <c r="L1547" s="44" t="str">
        <f t="shared" si="149"/>
        <v>Billable</v>
      </c>
      <c r="M1547" s="34" t="s">
        <v>827</v>
      </c>
      <c r="N1547" s="1" t="s">
        <v>41</v>
      </c>
      <c r="O1547" s="1" t="s">
        <v>971</v>
      </c>
      <c r="P1547" s="1" t="s">
        <v>998</v>
      </c>
      <c r="Q1547" s="1" t="s">
        <v>1213</v>
      </c>
      <c r="R1547" s="1" t="s">
        <v>43</v>
      </c>
      <c r="S1547" s="33" t="s">
        <v>247</v>
      </c>
      <c r="T1547" s="47" t="s">
        <v>21</v>
      </c>
      <c r="U1547" s="47" t="s">
        <v>20</v>
      </c>
      <c r="V1547" s="47" t="s">
        <v>20</v>
      </c>
      <c r="W1547" s="47" t="s">
        <v>21</v>
      </c>
      <c r="X1547" s="47" t="s">
        <v>21</v>
      </c>
      <c r="Y1547" s="14" t="s">
        <v>971</v>
      </c>
      <c r="Z1547" s="14" t="s">
        <v>971</v>
      </c>
      <c r="AA1547" s="14" t="s">
        <v>971</v>
      </c>
      <c r="AB1547" s="47" t="s">
        <v>20</v>
      </c>
      <c r="AC1547" s="47" t="s">
        <v>20</v>
      </c>
      <c r="AD1547" s="14" t="s">
        <v>971</v>
      </c>
      <c r="AE1547" s="14" t="s">
        <v>971</v>
      </c>
      <c r="AF1547" s="14" t="s">
        <v>971</v>
      </c>
      <c r="AG1547" s="14" t="s">
        <v>971</v>
      </c>
      <c r="AH1547" s="14" t="s">
        <v>971</v>
      </c>
      <c r="AI1547" s="47" t="s">
        <v>20</v>
      </c>
      <c r="AJ1547" s="47" t="s">
        <v>20</v>
      </c>
      <c r="AK1547" s="14" t="s">
        <v>971</v>
      </c>
      <c r="AL1547" s="14" t="s">
        <v>971</v>
      </c>
      <c r="AM1547" s="14" t="s">
        <v>971</v>
      </c>
      <c r="AN1547" s="14" t="s">
        <v>971</v>
      </c>
      <c r="AO1547" s="14" t="s">
        <v>971</v>
      </c>
      <c r="AP1547" s="47" t="s">
        <v>20</v>
      </c>
      <c r="AQ1547" s="47" t="s">
        <v>20</v>
      </c>
      <c r="AR1547" s="47" t="s">
        <v>20</v>
      </c>
      <c r="AS1547" s="14" t="s">
        <v>971</v>
      </c>
      <c r="AT1547" s="14" t="s">
        <v>971</v>
      </c>
      <c r="AU1547" s="14" t="s">
        <v>971</v>
      </c>
      <c r="AV1547" s="14" t="s">
        <v>971</v>
      </c>
      <c r="AW1547" s="47" t="s">
        <v>20</v>
      </c>
      <c r="AX1547" s="47" t="s">
        <v>20</v>
      </c>
      <c r="AY1547" s="42">
        <f>COUNTIFS($T1547:$AX1547,"P")</f>
        <v>0</v>
      </c>
      <c r="AZ1547" s="42">
        <f>COUNTIFS($T1547:$AX1547,"HD")/2</f>
        <v>0</v>
      </c>
      <c r="BA1547" s="42">
        <f>COUNTIFS($T1547:$AX1547,"DO")</f>
        <v>11</v>
      </c>
      <c r="BB1547" s="1">
        <f>COUNTIFS($T1547:$AX1547,"UPL")</f>
        <v>3</v>
      </c>
      <c r="BC1547" s="42">
        <f>COUNTIFS($T1547:$AX1547,"LWP")</f>
        <v>0</v>
      </c>
      <c r="BD1547" s="42">
        <f>SUM(COUNTIFS($T1547:$AX1547,{"PAT","MAT"}))</f>
        <v>0</v>
      </c>
      <c r="BE1547" s="42">
        <f>COUNTIFS($T1547:$AX1547,"HO")</f>
        <v>0</v>
      </c>
      <c r="BF1547" s="42">
        <f>COUNTIFS($T1547:$AX1547,"NA")</f>
        <v>0</v>
      </c>
      <c r="BG1547" s="42">
        <f>COUNTIFS($T1547:$AX1547,"PL")</f>
        <v>0</v>
      </c>
      <c r="BH1547" s="42">
        <f>COUNTIFS($T1547:$AX1547,"CL")</f>
        <v>0</v>
      </c>
      <c r="BI1547" s="42">
        <f>COUNTIFS($T1547:$AX1547,"BL")</f>
        <v>0</v>
      </c>
      <c r="BJ1547" s="42">
        <f>COUNTIFS($T1547:$AX1547,"CO")</f>
        <v>0</v>
      </c>
      <c r="BK1547" s="42">
        <f t="shared" si="150"/>
        <v>0</v>
      </c>
      <c r="BL1547" s="42">
        <f t="shared" si="151"/>
        <v>0</v>
      </c>
      <c r="BM1547" s="42">
        <f t="shared" si="152"/>
        <v>0</v>
      </c>
      <c r="BN1547" s="42">
        <f>SUM(AY1547:BJ1547)+SUM(COUNTIFS(Q1547:AX1547,{"TERM","RESIGNED"}))</f>
        <v>31</v>
      </c>
      <c r="BO1547" s="1" t="s">
        <v>45</v>
      </c>
      <c r="BP1547" s="42"/>
      <c r="BQ1547" s="34"/>
    </row>
    <row r="1548" spans="1:69" x14ac:dyDescent="0.25">
      <c r="A1548" s="32">
        <f t="shared" si="153"/>
        <v>1546</v>
      </c>
      <c r="B1548" s="1" t="s">
        <v>36</v>
      </c>
      <c r="C1548" s="1">
        <v>19405</v>
      </c>
      <c r="D1548" s="1">
        <v>19405</v>
      </c>
      <c r="E1548" s="1" t="s">
        <v>946</v>
      </c>
      <c r="F1548" s="34" t="s">
        <v>1447</v>
      </c>
      <c r="G1548" s="34" t="s">
        <v>186</v>
      </c>
      <c r="H1548" s="30">
        <v>45233</v>
      </c>
      <c r="I1548" s="30" t="s">
        <v>39</v>
      </c>
      <c r="J1548" s="30">
        <v>45266</v>
      </c>
      <c r="K1548" s="42">
        <f t="shared" ca="1" si="148"/>
        <v>33</v>
      </c>
      <c r="L1548" s="44" t="str">
        <f t="shared" si="149"/>
        <v>Billable</v>
      </c>
      <c r="M1548" s="34" t="s">
        <v>827</v>
      </c>
      <c r="N1548" s="1" t="s">
        <v>41</v>
      </c>
      <c r="O1548" s="1" t="s">
        <v>971</v>
      </c>
      <c r="P1548" s="1" t="s">
        <v>998</v>
      </c>
      <c r="Q1548" s="1" t="s">
        <v>1213</v>
      </c>
      <c r="R1548" s="1" t="s">
        <v>43</v>
      </c>
      <c r="S1548" s="33" t="s">
        <v>252</v>
      </c>
      <c r="T1548" s="47" t="s">
        <v>21</v>
      </c>
      <c r="U1548" s="47" t="s">
        <v>20</v>
      </c>
      <c r="V1548" s="47" t="s">
        <v>20</v>
      </c>
      <c r="W1548" s="47" t="s">
        <v>21</v>
      </c>
      <c r="X1548" s="47" t="s">
        <v>21</v>
      </c>
      <c r="Y1548" s="14" t="s">
        <v>971</v>
      </c>
      <c r="Z1548" s="14" t="s">
        <v>971</v>
      </c>
      <c r="AA1548" s="14" t="s">
        <v>971</v>
      </c>
      <c r="AB1548" s="47" t="s">
        <v>20</v>
      </c>
      <c r="AC1548" s="47" t="s">
        <v>20</v>
      </c>
      <c r="AD1548" s="14" t="s">
        <v>971</v>
      </c>
      <c r="AE1548" s="14" t="s">
        <v>971</v>
      </c>
      <c r="AF1548" s="14" t="s">
        <v>971</v>
      </c>
      <c r="AG1548" s="14" t="s">
        <v>971</v>
      </c>
      <c r="AH1548" s="14" t="s">
        <v>971</v>
      </c>
      <c r="AI1548" s="47" t="s">
        <v>20</v>
      </c>
      <c r="AJ1548" s="47" t="s">
        <v>20</v>
      </c>
      <c r="AK1548" s="14" t="s">
        <v>971</v>
      </c>
      <c r="AL1548" s="14" t="s">
        <v>971</v>
      </c>
      <c r="AM1548" s="14" t="s">
        <v>971</v>
      </c>
      <c r="AN1548" s="14" t="s">
        <v>971</v>
      </c>
      <c r="AO1548" s="14" t="s">
        <v>971</v>
      </c>
      <c r="AP1548" s="47" t="s">
        <v>20</v>
      </c>
      <c r="AQ1548" s="47" t="s">
        <v>20</v>
      </c>
      <c r="AR1548" s="47" t="s">
        <v>20</v>
      </c>
      <c r="AS1548" s="14" t="s">
        <v>971</v>
      </c>
      <c r="AT1548" s="14" t="s">
        <v>971</v>
      </c>
      <c r="AU1548" s="14" t="s">
        <v>971</v>
      </c>
      <c r="AV1548" s="14" t="s">
        <v>971</v>
      </c>
      <c r="AW1548" s="47" t="s">
        <v>20</v>
      </c>
      <c r="AX1548" s="47" t="s">
        <v>20</v>
      </c>
      <c r="AY1548" s="42">
        <f>COUNTIFS($T1548:$AX1548,"P")</f>
        <v>0</v>
      </c>
      <c r="AZ1548" s="42">
        <f>COUNTIFS($T1548:$AX1548,"HD")/2</f>
        <v>0</v>
      </c>
      <c r="BA1548" s="42">
        <f>COUNTIFS($T1548:$AX1548,"DO")</f>
        <v>11</v>
      </c>
      <c r="BB1548" s="1">
        <f>COUNTIFS($T1548:$AX1548,"UPL")</f>
        <v>3</v>
      </c>
      <c r="BC1548" s="42">
        <f>COUNTIFS($T1548:$AX1548,"LWP")</f>
        <v>0</v>
      </c>
      <c r="BD1548" s="42">
        <f>SUM(COUNTIFS($T1548:$AX1548,{"PAT","MAT"}))</f>
        <v>0</v>
      </c>
      <c r="BE1548" s="42">
        <f>COUNTIFS($T1548:$AX1548,"HO")</f>
        <v>0</v>
      </c>
      <c r="BF1548" s="42">
        <f>COUNTIFS($T1548:$AX1548,"NA")</f>
        <v>0</v>
      </c>
      <c r="BG1548" s="42">
        <f>COUNTIFS($T1548:$AX1548,"PL")</f>
        <v>0</v>
      </c>
      <c r="BH1548" s="42">
        <f>COUNTIFS($T1548:$AX1548,"CL")</f>
        <v>0</v>
      </c>
      <c r="BI1548" s="42">
        <f>COUNTIFS($T1548:$AX1548,"BL")</f>
        <v>0</v>
      </c>
      <c r="BJ1548" s="42">
        <f>COUNTIFS($T1548:$AX1548,"CO")</f>
        <v>0</v>
      </c>
      <c r="BK1548" s="42">
        <f t="shared" si="150"/>
        <v>0</v>
      </c>
      <c r="BL1548" s="42">
        <f t="shared" si="151"/>
        <v>0</v>
      </c>
      <c r="BM1548" s="42">
        <f t="shared" si="152"/>
        <v>0</v>
      </c>
      <c r="BN1548" s="42">
        <f>SUM(AY1548:BJ1548)+SUM(COUNTIFS(Q1548:AX1548,{"TERM","RESIGNED"}))</f>
        <v>31</v>
      </c>
      <c r="BO1548" s="1" t="s">
        <v>45</v>
      </c>
      <c r="BP1548" s="42" t="s">
        <v>1023</v>
      </c>
      <c r="BQ1548" s="34"/>
    </row>
    <row r="1549" spans="1:69" x14ac:dyDescent="0.25">
      <c r="A1549" s="32">
        <f t="shared" si="153"/>
        <v>1547</v>
      </c>
      <c r="B1549" s="1" t="s">
        <v>36</v>
      </c>
      <c r="C1549" s="1">
        <v>19409</v>
      </c>
      <c r="D1549" s="1">
        <v>19409</v>
      </c>
      <c r="E1549" s="1" t="s">
        <v>945</v>
      </c>
      <c r="F1549" s="34" t="s">
        <v>1449</v>
      </c>
      <c r="G1549" s="34" t="s">
        <v>123</v>
      </c>
      <c r="H1549" s="30">
        <v>45233</v>
      </c>
      <c r="I1549" s="30" t="s">
        <v>39</v>
      </c>
      <c r="J1549" s="30">
        <v>45266</v>
      </c>
      <c r="K1549" s="42">
        <f t="shared" ca="1" si="148"/>
        <v>33</v>
      </c>
      <c r="L1549" s="44" t="str">
        <f t="shared" si="149"/>
        <v>Billable</v>
      </c>
      <c r="M1549" s="34" t="s">
        <v>827</v>
      </c>
      <c r="N1549" s="1" t="s">
        <v>41</v>
      </c>
      <c r="O1549" s="1" t="s">
        <v>971</v>
      </c>
      <c r="P1549" s="1" t="s">
        <v>998</v>
      </c>
      <c r="Q1549" s="1" t="s">
        <v>1213</v>
      </c>
      <c r="R1549" s="1" t="s">
        <v>43</v>
      </c>
      <c r="S1549" s="33" t="s">
        <v>246</v>
      </c>
      <c r="T1549" s="47" t="s">
        <v>21</v>
      </c>
      <c r="U1549" s="47" t="s">
        <v>20</v>
      </c>
      <c r="V1549" s="47" t="s">
        <v>20</v>
      </c>
      <c r="W1549" s="47" t="s">
        <v>21</v>
      </c>
      <c r="X1549" s="47" t="s">
        <v>21</v>
      </c>
      <c r="Y1549" s="14" t="s">
        <v>971</v>
      </c>
      <c r="Z1549" s="14" t="s">
        <v>971</v>
      </c>
      <c r="AA1549" s="14" t="s">
        <v>971</v>
      </c>
      <c r="AB1549" s="47" t="s">
        <v>20</v>
      </c>
      <c r="AC1549" s="47" t="s">
        <v>20</v>
      </c>
      <c r="AD1549" s="14" t="s">
        <v>971</v>
      </c>
      <c r="AE1549" s="14" t="s">
        <v>971</v>
      </c>
      <c r="AF1549" s="14" t="s">
        <v>971</v>
      </c>
      <c r="AG1549" s="14" t="s">
        <v>971</v>
      </c>
      <c r="AH1549" s="14" t="s">
        <v>971</v>
      </c>
      <c r="AI1549" s="47" t="s">
        <v>20</v>
      </c>
      <c r="AJ1549" s="47" t="s">
        <v>20</v>
      </c>
      <c r="AK1549" s="14" t="s">
        <v>971</v>
      </c>
      <c r="AL1549" s="14" t="s">
        <v>971</v>
      </c>
      <c r="AM1549" s="14" t="s">
        <v>971</v>
      </c>
      <c r="AN1549" s="14" t="s">
        <v>971</v>
      </c>
      <c r="AO1549" s="14" t="s">
        <v>971</v>
      </c>
      <c r="AP1549" s="47" t="s">
        <v>20</v>
      </c>
      <c r="AQ1549" s="47" t="s">
        <v>20</v>
      </c>
      <c r="AR1549" s="47" t="s">
        <v>20</v>
      </c>
      <c r="AS1549" s="14" t="s">
        <v>971</v>
      </c>
      <c r="AT1549" s="14" t="s">
        <v>971</v>
      </c>
      <c r="AU1549" s="14" t="s">
        <v>971</v>
      </c>
      <c r="AV1549" s="14" t="s">
        <v>971</v>
      </c>
      <c r="AW1549" s="47" t="s">
        <v>20</v>
      </c>
      <c r="AX1549" s="47" t="s">
        <v>20</v>
      </c>
      <c r="AY1549" s="42">
        <f>COUNTIFS($T1549:$AX1549,"P")</f>
        <v>0</v>
      </c>
      <c r="AZ1549" s="42">
        <f>COUNTIFS($T1549:$AX1549,"HD")/2</f>
        <v>0</v>
      </c>
      <c r="BA1549" s="42">
        <f>COUNTIFS($T1549:$AX1549,"DO")</f>
        <v>11</v>
      </c>
      <c r="BB1549" s="1">
        <f>COUNTIFS($T1549:$AX1549,"UPL")</f>
        <v>3</v>
      </c>
      <c r="BC1549" s="42">
        <f>COUNTIFS($T1549:$AX1549,"LWP")</f>
        <v>0</v>
      </c>
      <c r="BD1549" s="42">
        <f>SUM(COUNTIFS($T1549:$AX1549,{"PAT","MAT"}))</f>
        <v>0</v>
      </c>
      <c r="BE1549" s="42">
        <f>COUNTIFS($T1549:$AX1549,"HO")</f>
        <v>0</v>
      </c>
      <c r="BF1549" s="42">
        <f>COUNTIFS($T1549:$AX1549,"NA")</f>
        <v>0</v>
      </c>
      <c r="BG1549" s="42">
        <f>COUNTIFS($T1549:$AX1549,"PL")</f>
        <v>0</v>
      </c>
      <c r="BH1549" s="42">
        <f>COUNTIFS($T1549:$AX1549,"CL")</f>
        <v>0</v>
      </c>
      <c r="BI1549" s="42">
        <f>COUNTIFS($T1549:$AX1549,"BL")</f>
        <v>0</v>
      </c>
      <c r="BJ1549" s="42">
        <f>COUNTIFS($T1549:$AX1549,"CO")</f>
        <v>0</v>
      </c>
      <c r="BK1549" s="42">
        <f t="shared" si="150"/>
        <v>0</v>
      </c>
      <c r="BL1549" s="42">
        <f t="shared" si="151"/>
        <v>0</v>
      </c>
      <c r="BM1549" s="42">
        <f t="shared" si="152"/>
        <v>0</v>
      </c>
      <c r="BN1549" s="42">
        <f>SUM(AY1549:BJ1549)+SUM(COUNTIFS(Q1549:AX1549,{"TERM","RESIGNED"}))</f>
        <v>31</v>
      </c>
      <c r="BO1549" s="1" t="s">
        <v>45</v>
      </c>
      <c r="BP1549" s="42" t="s">
        <v>1018</v>
      </c>
      <c r="BQ1549" s="34"/>
    </row>
    <row r="1550" spans="1:69" x14ac:dyDescent="0.25">
      <c r="A1550" s="32">
        <f t="shared" si="153"/>
        <v>1548</v>
      </c>
      <c r="B1550" s="1" t="s">
        <v>36</v>
      </c>
      <c r="C1550" s="1">
        <v>19411</v>
      </c>
      <c r="D1550" s="1">
        <v>19411</v>
      </c>
      <c r="E1550" s="1" t="s">
        <v>946</v>
      </c>
      <c r="F1550" s="34" t="s">
        <v>1450</v>
      </c>
      <c r="G1550" s="34" t="s">
        <v>123</v>
      </c>
      <c r="H1550" s="30">
        <v>45233</v>
      </c>
      <c r="I1550" s="30" t="s">
        <v>39</v>
      </c>
      <c r="J1550" s="30">
        <v>45266</v>
      </c>
      <c r="K1550" s="42">
        <f t="shared" ca="1" si="148"/>
        <v>33</v>
      </c>
      <c r="L1550" s="44" t="str">
        <f t="shared" si="149"/>
        <v>Billable</v>
      </c>
      <c r="M1550" s="34" t="s">
        <v>827</v>
      </c>
      <c r="N1550" s="1" t="s">
        <v>41</v>
      </c>
      <c r="O1550" s="1" t="s">
        <v>971</v>
      </c>
      <c r="P1550" s="1" t="s">
        <v>998</v>
      </c>
      <c r="Q1550" s="1" t="s">
        <v>1213</v>
      </c>
      <c r="R1550" s="1" t="s">
        <v>43</v>
      </c>
      <c r="S1550" s="33" t="s">
        <v>246</v>
      </c>
      <c r="T1550" s="47" t="s">
        <v>21</v>
      </c>
      <c r="U1550" s="47" t="s">
        <v>20</v>
      </c>
      <c r="V1550" s="47" t="s">
        <v>20</v>
      </c>
      <c r="W1550" s="47" t="s">
        <v>21</v>
      </c>
      <c r="X1550" s="47" t="s">
        <v>21</v>
      </c>
      <c r="Y1550" s="14" t="s">
        <v>971</v>
      </c>
      <c r="Z1550" s="14" t="s">
        <v>971</v>
      </c>
      <c r="AA1550" s="14" t="s">
        <v>971</v>
      </c>
      <c r="AB1550" s="47" t="s">
        <v>20</v>
      </c>
      <c r="AC1550" s="47" t="s">
        <v>20</v>
      </c>
      <c r="AD1550" s="14" t="s">
        <v>971</v>
      </c>
      <c r="AE1550" s="14" t="s">
        <v>971</v>
      </c>
      <c r="AF1550" s="14" t="s">
        <v>971</v>
      </c>
      <c r="AG1550" s="14" t="s">
        <v>971</v>
      </c>
      <c r="AH1550" s="14" t="s">
        <v>971</v>
      </c>
      <c r="AI1550" s="47" t="s">
        <v>20</v>
      </c>
      <c r="AJ1550" s="47" t="s">
        <v>20</v>
      </c>
      <c r="AK1550" s="14" t="s">
        <v>971</v>
      </c>
      <c r="AL1550" s="14" t="s">
        <v>971</v>
      </c>
      <c r="AM1550" s="14" t="s">
        <v>971</v>
      </c>
      <c r="AN1550" s="14" t="s">
        <v>971</v>
      </c>
      <c r="AO1550" s="14" t="s">
        <v>971</v>
      </c>
      <c r="AP1550" s="47" t="s">
        <v>20</v>
      </c>
      <c r="AQ1550" s="47" t="s">
        <v>20</v>
      </c>
      <c r="AR1550" s="47" t="s">
        <v>20</v>
      </c>
      <c r="AS1550" s="14" t="s">
        <v>971</v>
      </c>
      <c r="AT1550" s="14" t="s">
        <v>971</v>
      </c>
      <c r="AU1550" s="14" t="s">
        <v>971</v>
      </c>
      <c r="AV1550" s="14" t="s">
        <v>971</v>
      </c>
      <c r="AW1550" s="47" t="s">
        <v>20</v>
      </c>
      <c r="AX1550" s="47" t="s">
        <v>20</v>
      </c>
      <c r="AY1550" s="42">
        <f>COUNTIFS($T1550:$AX1550,"P")</f>
        <v>0</v>
      </c>
      <c r="AZ1550" s="42">
        <f>COUNTIFS($T1550:$AX1550,"HD")/2</f>
        <v>0</v>
      </c>
      <c r="BA1550" s="42">
        <f>COUNTIFS($T1550:$AX1550,"DO")</f>
        <v>11</v>
      </c>
      <c r="BB1550" s="1">
        <f>COUNTIFS($T1550:$AX1550,"UPL")</f>
        <v>3</v>
      </c>
      <c r="BC1550" s="42">
        <f>COUNTIFS($T1550:$AX1550,"LWP")</f>
        <v>0</v>
      </c>
      <c r="BD1550" s="42">
        <f>SUM(COUNTIFS($T1550:$AX1550,{"PAT","MAT"}))</f>
        <v>0</v>
      </c>
      <c r="BE1550" s="42">
        <f>COUNTIFS($T1550:$AX1550,"HO")</f>
        <v>0</v>
      </c>
      <c r="BF1550" s="42">
        <f>COUNTIFS($T1550:$AX1550,"NA")</f>
        <v>0</v>
      </c>
      <c r="BG1550" s="42">
        <f>COUNTIFS($T1550:$AX1550,"PL")</f>
        <v>0</v>
      </c>
      <c r="BH1550" s="42">
        <f>COUNTIFS($T1550:$AX1550,"CL")</f>
        <v>0</v>
      </c>
      <c r="BI1550" s="42">
        <f>COUNTIFS($T1550:$AX1550,"BL")</f>
        <v>0</v>
      </c>
      <c r="BJ1550" s="42">
        <f>COUNTIFS($T1550:$AX1550,"CO")</f>
        <v>0</v>
      </c>
      <c r="BK1550" s="42">
        <f t="shared" si="150"/>
        <v>0</v>
      </c>
      <c r="BL1550" s="42">
        <f t="shared" si="151"/>
        <v>0</v>
      </c>
      <c r="BM1550" s="42">
        <f t="shared" si="152"/>
        <v>0</v>
      </c>
      <c r="BN1550" s="42">
        <f>SUM(AY1550:BJ1550)+SUM(COUNTIFS(Q1550:AX1550,{"TERM","RESIGNED"}))</f>
        <v>31</v>
      </c>
      <c r="BO1550" s="1" t="s">
        <v>45</v>
      </c>
      <c r="BP1550" s="42" t="s">
        <v>1018</v>
      </c>
      <c r="BQ1550" s="34"/>
    </row>
    <row r="1551" spans="1:69" x14ac:dyDescent="0.25">
      <c r="A1551" s="32">
        <f t="shared" si="153"/>
        <v>1549</v>
      </c>
      <c r="B1551" s="1" t="s">
        <v>36</v>
      </c>
      <c r="C1551" s="1">
        <v>19427</v>
      </c>
      <c r="D1551" s="1">
        <v>19427</v>
      </c>
      <c r="E1551" s="1" t="s">
        <v>945</v>
      </c>
      <c r="F1551" s="34" t="s">
        <v>1460</v>
      </c>
      <c r="G1551" s="34" t="s">
        <v>186</v>
      </c>
      <c r="H1551" s="30">
        <v>45233</v>
      </c>
      <c r="I1551" s="30" t="s">
        <v>39</v>
      </c>
      <c r="J1551" s="30">
        <v>45266</v>
      </c>
      <c r="K1551" s="42">
        <f t="shared" ca="1" si="148"/>
        <v>33</v>
      </c>
      <c r="L1551" s="44" t="str">
        <f t="shared" si="149"/>
        <v>Billable</v>
      </c>
      <c r="M1551" s="34" t="s">
        <v>827</v>
      </c>
      <c r="N1551" s="1" t="s">
        <v>41</v>
      </c>
      <c r="O1551" s="1" t="s">
        <v>971</v>
      </c>
      <c r="P1551" s="1" t="s">
        <v>998</v>
      </c>
      <c r="Q1551" s="1" t="s">
        <v>1213</v>
      </c>
      <c r="R1551" s="1" t="s">
        <v>43</v>
      </c>
      <c r="S1551" s="33" t="s">
        <v>252</v>
      </c>
      <c r="T1551" s="47" t="s">
        <v>21</v>
      </c>
      <c r="U1551" s="47" t="s">
        <v>20</v>
      </c>
      <c r="V1551" s="47" t="s">
        <v>20</v>
      </c>
      <c r="W1551" s="47" t="s">
        <v>21</v>
      </c>
      <c r="X1551" s="47" t="s">
        <v>21</v>
      </c>
      <c r="Y1551" s="14" t="s">
        <v>971</v>
      </c>
      <c r="Z1551" s="14" t="s">
        <v>971</v>
      </c>
      <c r="AA1551" s="14" t="s">
        <v>971</v>
      </c>
      <c r="AB1551" s="47" t="s">
        <v>20</v>
      </c>
      <c r="AC1551" s="47" t="s">
        <v>20</v>
      </c>
      <c r="AD1551" s="14" t="s">
        <v>971</v>
      </c>
      <c r="AE1551" s="14" t="s">
        <v>971</v>
      </c>
      <c r="AF1551" s="14" t="s">
        <v>971</v>
      </c>
      <c r="AG1551" s="14" t="s">
        <v>971</v>
      </c>
      <c r="AH1551" s="14" t="s">
        <v>971</v>
      </c>
      <c r="AI1551" s="47" t="s">
        <v>20</v>
      </c>
      <c r="AJ1551" s="47" t="s">
        <v>20</v>
      </c>
      <c r="AK1551" s="14" t="s">
        <v>971</v>
      </c>
      <c r="AL1551" s="14" t="s">
        <v>971</v>
      </c>
      <c r="AM1551" s="14" t="s">
        <v>971</v>
      </c>
      <c r="AN1551" s="14" t="s">
        <v>971</v>
      </c>
      <c r="AO1551" s="14" t="s">
        <v>971</v>
      </c>
      <c r="AP1551" s="47" t="s">
        <v>20</v>
      </c>
      <c r="AQ1551" s="47" t="s">
        <v>20</v>
      </c>
      <c r="AR1551" s="47" t="s">
        <v>20</v>
      </c>
      <c r="AS1551" s="14" t="s">
        <v>971</v>
      </c>
      <c r="AT1551" s="14" t="s">
        <v>971</v>
      </c>
      <c r="AU1551" s="14" t="s">
        <v>971</v>
      </c>
      <c r="AV1551" s="14" t="s">
        <v>971</v>
      </c>
      <c r="AW1551" s="47" t="s">
        <v>20</v>
      </c>
      <c r="AX1551" s="47" t="s">
        <v>20</v>
      </c>
      <c r="AY1551" s="42">
        <f>COUNTIFS($T1551:$AX1551,"P")</f>
        <v>0</v>
      </c>
      <c r="AZ1551" s="42">
        <f>COUNTIFS($T1551:$AX1551,"HD")/2</f>
        <v>0</v>
      </c>
      <c r="BA1551" s="42">
        <f>COUNTIFS($T1551:$AX1551,"DO")</f>
        <v>11</v>
      </c>
      <c r="BB1551" s="1">
        <f>COUNTIFS($T1551:$AX1551,"UPL")</f>
        <v>3</v>
      </c>
      <c r="BC1551" s="42">
        <f>COUNTIFS($T1551:$AX1551,"LWP")</f>
        <v>0</v>
      </c>
      <c r="BD1551" s="42">
        <f>SUM(COUNTIFS($T1551:$AX1551,{"PAT","MAT"}))</f>
        <v>0</v>
      </c>
      <c r="BE1551" s="42">
        <f>COUNTIFS($T1551:$AX1551,"HO")</f>
        <v>0</v>
      </c>
      <c r="BF1551" s="42">
        <f>COUNTIFS($T1551:$AX1551,"NA")</f>
        <v>0</v>
      </c>
      <c r="BG1551" s="42">
        <f>COUNTIFS($T1551:$AX1551,"PL")</f>
        <v>0</v>
      </c>
      <c r="BH1551" s="42">
        <f>COUNTIFS($T1551:$AX1551,"CL")</f>
        <v>0</v>
      </c>
      <c r="BI1551" s="42">
        <f>COUNTIFS($T1551:$AX1551,"BL")</f>
        <v>0</v>
      </c>
      <c r="BJ1551" s="42">
        <f>COUNTIFS($T1551:$AX1551,"CO")</f>
        <v>0</v>
      </c>
      <c r="BK1551" s="42">
        <f t="shared" si="150"/>
        <v>0</v>
      </c>
      <c r="BL1551" s="42">
        <f t="shared" si="151"/>
        <v>0</v>
      </c>
      <c r="BM1551" s="42">
        <f t="shared" si="152"/>
        <v>0</v>
      </c>
      <c r="BN1551" s="42">
        <f>SUM(AY1551:BJ1551)+SUM(COUNTIFS(Q1551:AX1551,{"TERM","RESIGNED"}))</f>
        <v>31</v>
      </c>
      <c r="BO1551" s="1" t="s">
        <v>45</v>
      </c>
      <c r="BP1551" s="42"/>
      <c r="BQ1551" s="34"/>
    </row>
    <row r="1552" spans="1:69" x14ac:dyDescent="0.25">
      <c r="A1552" s="32">
        <f t="shared" si="153"/>
        <v>1550</v>
      </c>
      <c r="B1552" s="1" t="s">
        <v>36</v>
      </c>
      <c r="C1552" s="1">
        <v>19437</v>
      </c>
      <c r="D1552" s="1">
        <v>19437</v>
      </c>
      <c r="E1552" s="1" t="s">
        <v>945</v>
      </c>
      <c r="F1552" s="34" t="s">
        <v>1475</v>
      </c>
      <c r="G1552" s="34" t="s">
        <v>186</v>
      </c>
      <c r="H1552" s="30">
        <v>45238</v>
      </c>
      <c r="I1552" s="30" t="s">
        <v>39</v>
      </c>
      <c r="J1552" s="30">
        <v>45266</v>
      </c>
      <c r="K1552" s="42">
        <f t="shared" ca="1" si="148"/>
        <v>28</v>
      </c>
      <c r="L1552" s="44" t="str">
        <f t="shared" si="149"/>
        <v>Billable</v>
      </c>
      <c r="M1552" s="34" t="s">
        <v>827</v>
      </c>
      <c r="N1552" s="1" t="s">
        <v>41</v>
      </c>
      <c r="O1552" s="1" t="s">
        <v>971</v>
      </c>
      <c r="P1552" s="1" t="s">
        <v>998</v>
      </c>
      <c r="Q1552" s="1" t="s">
        <v>1213</v>
      </c>
      <c r="R1552" s="1" t="s">
        <v>43</v>
      </c>
      <c r="S1552" s="33" t="s">
        <v>252</v>
      </c>
      <c r="T1552" s="47" t="s">
        <v>21</v>
      </c>
      <c r="U1552" s="47" t="s">
        <v>20</v>
      </c>
      <c r="V1552" s="47" t="s">
        <v>20</v>
      </c>
      <c r="W1552" s="47" t="s">
        <v>21</v>
      </c>
      <c r="X1552" s="47" t="s">
        <v>21</v>
      </c>
      <c r="Y1552" s="14" t="s">
        <v>971</v>
      </c>
      <c r="Z1552" s="14" t="s">
        <v>971</v>
      </c>
      <c r="AA1552" s="14" t="s">
        <v>971</v>
      </c>
      <c r="AB1552" s="47" t="s">
        <v>20</v>
      </c>
      <c r="AC1552" s="47" t="s">
        <v>20</v>
      </c>
      <c r="AD1552" s="14" t="s">
        <v>971</v>
      </c>
      <c r="AE1552" s="14" t="s">
        <v>971</v>
      </c>
      <c r="AF1552" s="14" t="s">
        <v>971</v>
      </c>
      <c r="AG1552" s="14" t="s">
        <v>971</v>
      </c>
      <c r="AH1552" s="14" t="s">
        <v>971</v>
      </c>
      <c r="AI1552" s="47" t="s">
        <v>20</v>
      </c>
      <c r="AJ1552" s="47" t="s">
        <v>20</v>
      </c>
      <c r="AK1552" s="14" t="s">
        <v>971</v>
      </c>
      <c r="AL1552" s="14" t="s">
        <v>971</v>
      </c>
      <c r="AM1552" s="14" t="s">
        <v>971</v>
      </c>
      <c r="AN1552" s="14" t="s">
        <v>971</v>
      </c>
      <c r="AO1552" s="14" t="s">
        <v>971</v>
      </c>
      <c r="AP1552" s="47" t="s">
        <v>20</v>
      </c>
      <c r="AQ1552" s="47" t="s">
        <v>20</v>
      </c>
      <c r="AR1552" s="47" t="s">
        <v>20</v>
      </c>
      <c r="AS1552" s="14" t="s">
        <v>971</v>
      </c>
      <c r="AT1552" s="14" t="s">
        <v>971</v>
      </c>
      <c r="AU1552" s="14" t="s">
        <v>971</v>
      </c>
      <c r="AV1552" s="14" t="s">
        <v>971</v>
      </c>
      <c r="AW1552" s="47" t="s">
        <v>20</v>
      </c>
      <c r="AX1552" s="47" t="s">
        <v>20</v>
      </c>
      <c r="AY1552" s="42">
        <f>COUNTIFS($T1552:$AX1552,"P")</f>
        <v>0</v>
      </c>
      <c r="AZ1552" s="42">
        <f>COUNTIFS($T1552:$AX1552,"HD")/2</f>
        <v>0</v>
      </c>
      <c r="BA1552" s="42">
        <f>COUNTIFS($T1552:$AX1552,"DO")</f>
        <v>11</v>
      </c>
      <c r="BB1552" s="1">
        <f>COUNTIFS($T1552:$AX1552,"UPL")</f>
        <v>3</v>
      </c>
      <c r="BC1552" s="42">
        <f>COUNTIFS($T1552:$AX1552,"LWP")</f>
        <v>0</v>
      </c>
      <c r="BD1552" s="42">
        <f>SUM(COUNTIFS($T1552:$AX1552,{"PAT","MAT"}))</f>
        <v>0</v>
      </c>
      <c r="BE1552" s="42">
        <f>COUNTIFS($T1552:$AX1552,"HO")</f>
        <v>0</v>
      </c>
      <c r="BF1552" s="42">
        <f>COUNTIFS($T1552:$AX1552,"NA")</f>
        <v>0</v>
      </c>
      <c r="BG1552" s="42">
        <f>COUNTIFS($T1552:$AX1552,"PL")</f>
        <v>0</v>
      </c>
      <c r="BH1552" s="42">
        <f>COUNTIFS($T1552:$AX1552,"CL")</f>
        <v>0</v>
      </c>
      <c r="BI1552" s="42">
        <f>COUNTIFS($T1552:$AX1552,"BL")</f>
        <v>0</v>
      </c>
      <c r="BJ1552" s="42">
        <f>COUNTIFS($T1552:$AX1552,"CO")</f>
        <v>0</v>
      </c>
      <c r="BK1552" s="42">
        <f t="shared" si="150"/>
        <v>0</v>
      </c>
      <c r="BL1552" s="42">
        <f t="shared" si="151"/>
        <v>0</v>
      </c>
      <c r="BM1552" s="42">
        <f t="shared" si="152"/>
        <v>0</v>
      </c>
      <c r="BN1552" s="42">
        <f>SUM(AY1552:BJ1552)+SUM(COUNTIFS(Q1552:AX1552,{"TERM","RESIGNED"}))</f>
        <v>31</v>
      </c>
      <c r="BO1552" s="1" t="s">
        <v>45</v>
      </c>
      <c r="BP1552" s="42" t="s">
        <v>1018</v>
      </c>
      <c r="BQ1552" s="34"/>
    </row>
    <row r="1553" spans="1:69" x14ac:dyDescent="0.25">
      <c r="A1553" s="32">
        <f t="shared" si="153"/>
        <v>1551</v>
      </c>
      <c r="B1553" s="1" t="s">
        <v>36</v>
      </c>
      <c r="C1553" s="1">
        <v>19450</v>
      </c>
      <c r="D1553" s="1">
        <v>19450</v>
      </c>
      <c r="E1553" s="1" t="s">
        <v>946</v>
      </c>
      <c r="F1553" s="34" t="s">
        <v>1485</v>
      </c>
      <c r="G1553" s="34" t="s">
        <v>123</v>
      </c>
      <c r="H1553" s="30">
        <v>45238</v>
      </c>
      <c r="I1553" s="30" t="s">
        <v>39</v>
      </c>
      <c r="J1553" s="30">
        <v>45266</v>
      </c>
      <c r="K1553" s="42">
        <f t="shared" ca="1" si="148"/>
        <v>28</v>
      </c>
      <c r="L1553" s="44" t="str">
        <f t="shared" si="149"/>
        <v>Billable</v>
      </c>
      <c r="M1553" s="34" t="s">
        <v>827</v>
      </c>
      <c r="N1553" s="1" t="s">
        <v>41</v>
      </c>
      <c r="O1553" s="1" t="s">
        <v>971</v>
      </c>
      <c r="P1553" s="1" t="s">
        <v>998</v>
      </c>
      <c r="Q1553" s="1" t="s">
        <v>1213</v>
      </c>
      <c r="R1553" s="1" t="s">
        <v>43</v>
      </c>
      <c r="S1553" s="33" t="s">
        <v>246</v>
      </c>
      <c r="T1553" s="47" t="s">
        <v>21</v>
      </c>
      <c r="U1553" s="47" t="s">
        <v>20</v>
      </c>
      <c r="V1553" s="47" t="s">
        <v>20</v>
      </c>
      <c r="W1553" s="47" t="s">
        <v>21</v>
      </c>
      <c r="X1553" s="47" t="s">
        <v>21</v>
      </c>
      <c r="Y1553" s="14" t="s">
        <v>971</v>
      </c>
      <c r="Z1553" s="14" t="s">
        <v>971</v>
      </c>
      <c r="AA1553" s="14" t="s">
        <v>971</v>
      </c>
      <c r="AB1553" s="47" t="s">
        <v>20</v>
      </c>
      <c r="AC1553" s="47" t="s">
        <v>20</v>
      </c>
      <c r="AD1553" s="14" t="s">
        <v>971</v>
      </c>
      <c r="AE1553" s="14" t="s">
        <v>971</v>
      </c>
      <c r="AF1553" s="14" t="s">
        <v>971</v>
      </c>
      <c r="AG1553" s="14" t="s">
        <v>971</v>
      </c>
      <c r="AH1553" s="14" t="s">
        <v>971</v>
      </c>
      <c r="AI1553" s="47" t="s">
        <v>20</v>
      </c>
      <c r="AJ1553" s="47" t="s">
        <v>20</v>
      </c>
      <c r="AK1553" s="14" t="s">
        <v>971</v>
      </c>
      <c r="AL1553" s="14" t="s">
        <v>971</v>
      </c>
      <c r="AM1553" s="14" t="s">
        <v>971</v>
      </c>
      <c r="AN1553" s="14" t="s">
        <v>971</v>
      </c>
      <c r="AO1553" s="14" t="s">
        <v>971</v>
      </c>
      <c r="AP1553" s="47" t="s">
        <v>20</v>
      </c>
      <c r="AQ1553" s="47" t="s">
        <v>20</v>
      </c>
      <c r="AR1553" s="47" t="s">
        <v>20</v>
      </c>
      <c r="AS1553" s="14" t="s">
        <v>971</v>
      </c>
      <c r="AT1553" s="14" t="s">
        <v>971</v>
      </c>
      <c r="AU1553" s="14" t="s">
        <v>971</v>
      </c>
      <c r="AV1553" s="14" t="s">
        <v>971</v>
      </c>
      <c r="AW1553" s="47" t="s">
        <v>20</v>
      </c>
      <c r="AX1553" s="47" t="s">
        <v>20</v>
      </c>
      <c r="AY1553" s="42">
        <f>COUNTIFS($T1553:$AX1553,"P")</f>
        <v>0</v>
      </c>
      <c r="AZ1553" s="42">
        <f>COUNTIFS($T1553:$AX1553,"HD")/2</f>
        <v>0</v>
      </c>
      <c r="BA1553" s="42">
        <f>COUNTIFS($T1553:$AX1553,"DO")</f>
        <v>11</v>
      </c>
      <c r="BB1553" s="1">
        <f>COUNTIFS($T1553:$AX1553,"UPL")</f>
        <v>3</v>
      </c>
      <c r="BC1553" s="42">
        <f>COUNTIFS($T1553:$AX1553,"LWP")</f>
        <v>0</v>
      </c>
      <c r="BD1553" s="42">
        <f>SUM(COUNTIFS($T1553:$AX1553,{"PAT","MAT"}))</f>
        <v>0</v>
      </c>
      <c r="BE1553" s="42">
        <f>COUNTIFS($T1553:$AX1553,"HO")</f>
        <v>0</v>
      </c>
      <c r="BF1553" s="42">
        <f>COUNTIFS($T1553:$AX1553,"NA")</f>
        <v>0</v>
      </c>
      <c r="BG1553" s="42">
        <f>COUNTIFS($T1553:$AX1553,"PL")</f>
        <v>0</v>
      </c>
      <c r="BH1553" s="42">
        <f>COUNTIFS($T1553:$AX1553,"CL")</f>
        <v>0</v>
      </c>
      <c r="BI1553" s="42">
        <f>COUNTIFS($T1553:$AX1553,"BL")</f>
        <v>0</v>
      </c>
      <c r="BJ1553" s="42">
        <f>COUNTIFS($T1553:$AX1553,"CO")</f>
        <v>0</v>
      </c>
      <c r="BK1553" s="42">
        <f t="shared" si="150"/>
        <v>0</v>
      </c>
      <c r="BL1553" s="42">
        <f t="shared" si="151"/>
        <v>0</v>
      </c>
      <c r="BM1553" s="42">
        <f t="shared" si="152"/>
        <v>0</v>
      </c>
      <c r="BN1553" s="42">
        <f>SUM(AY1553:BJ1553)+SUM(COUNTIFS(Q1553:AX1553,{"TERM","RESIGNED"}))</f>
        <v>31</v>
      </c>
      <c r="BO1553" s="1" t="s">
        <v>45</v>
      </c>
      <c r="BP1553" s="42" t="s">
        <v>1018</v>
      </c>
      <c r="BQ1553" s="34"/>
    </row>
    <row r="1554" spans="1:69" x14ac:dyDescent="0.25">
      <c r="A1554" s="32">
        <f t="shared" si="153"/>
        <v>1552</v>
      </c>
      <c r="B1554" s="1" t="s">
        <v>172</v>
      </c>
      <c r="C1554" s="1">
        <v>600493</v>
      </c>
      <c r="D1554" s="1">
        <v>600493</v>
      </c>
      <c r="E1554" s="1" t="s">
        <v>946</v>
      </c>
      <c r="F1554" s="34" t="s">
        <v>1468</v>
      </c>
      <c r="G1554" s="34" t="s">
        <v>190</v>
      </c>
      <c r="H1554" s="30">
        <v>45237</v>
      </c>
      <c r="I1554" s="30" t="s">
        <v>39</v>
      </c>
      <c r="J1554" s="30">
        <v>45266</v>
      </c>
      <c r="K1554" s="42">
        <f t="shared" ca="1" si="148"/>
        <v>29</v>
      </c>
      <c r="L1554" s="44" t="str">
        <f t="shared" si="149"/>
        <v>Billable</v>
      </c>
      <c r="M1554" s="34" t="s">
        <v>827</v>
      </c>
      <c r="N1554" s="1" t="s">
        <v>270</v>
      </c>
      <c r="O1554" s="1" t="s">
        <v>971</v>
      </c>
      <c r="P1554" s="1" t="s">
        <v>998</v>
      </c>
      <c r="Q1554" s="1" t="s">
        <v>1213</v>
      </c>
      <c r="R1554" s="1" t="s">
        <v>43</v>
      </c>
      <c r="S1554" s="33" t="s">
        <v>488</v>
      </c>
      <c r="T1554" s="47" t="s">
        <v>21</v>
      </c>
      <c r="U1554" s="47" t="s">
        <v>20</v>
      </c>
      <c r="V1554" s="47" t="s">
        <v>20</v>
      </c>
      <c r="W1554" s="47" t="s">
        <v>21</v>
      </c>
      <c r="X1554" s="47" t="s">
        <v>21</v>
      </c>
      <c r="Y1554" s="14" t="s">
        <v>971</v>
      </c>
      <c r="Z1554" s="14" t="s">
        <v>971</v>
      </c>
      <c r="AA1554" s="14" t="s">
        <v>971</v>
      </c>
      <c r="AB1554" s="47" t="s">
        <v>20</v>
      </c>
      <c r="AC1554" s="47" t="s">
        <v>20</v>
      </c>
      <c r="AD1554" s="14" t="s">
        <v>971</v>
      </c>
      <c r="AE1554" s="14" t="s">
        <v>971</v>
      </c>
      <c r="AF1554" s="14" t="s">
        <v>971</v>
      </c>
      <c r="AG1554" s="14" t="s">
        <v>971</v>
      </c>
      <c r="AH1554" s="14" t="s">
        <v>971</v>
      </c>
      <c r="AI1554" s="47" t="s">
        <v>20</v>
      </c>
      <c r="AJ1554" s="47" t="s">
        <v>20</v>
      </c>
      <c r="AK1554" s="14" t="s">
        <v>971</v>
      </c>
      <c r="AL1554" s="14" t="s">
        <v>971</v>
      </c>
      <c r="AM1554" s="14" t="s">
        <v>971</v>
      </c>
      <c r="AN1554" s="14" t="s">
        <v>971</v>
      </c>
      <c r="AO1554" s="14" t="s">
        <v>971</v>
      </c>
      <c r="AP1554" s="47" t="s">
        <v>20</v>
      </c>
      <c r="AQ1554" s="47" t="s">
        <v>20</v>
      </c>
      <c r="AR1554" s="47" t="s">
        <v>20</v>
      </c>
      <c r="AS1554" s="14" t="s">
        <v>971</v>
      </c>
      <c r="AT1554" s="14" t="s">
        <v>971</v>
      </c>
      <c r="AU1554" s="14" t="s">
        <v>971</v>
      </c>
      <c r="AV1554" s="14" t="s">
        <v>971</v>
      </c>
      <c r="AW1554" s="47" t="s">
        <v>20</v>
      </c>
      <c r="AX1554" s="47" t="s">
        <v>20</v>
      </c>
      <c r="AY1554" s="42">
        <f>COUNTIFS($T1554:$AX1554,"P")</f>
        <v>0</v>
      </c>
      <c r="AZ1554" s="42">
        <f>COUNTIFS($T1554:$AX1554,"HD")/2</f>
        <v>0</v>
      </c>
      <c r="BA1554" s="42">
        <f>COUNTIFS($T1554:$AX1554,"DO")</f>
        <v>11</v>
      </c>
      <c r="BB1554" s="1">
        <f>COUNTIFS($T1554:$AX1554,"UPL")</f>
        <v>3</v>
      </c>
      <c r="BC1554" s="42">
        <f>COUNTIFS($T1554:$AX1554,"LWP")</f>
        <v>0</v>
      </c>
      <c r="BD1554" s="42">
        <f>SUM(COUNTIFS($T1554:$AX1554,{"PAT","MAT"}))</f>
        <v>0</v>
      </c>
      <c r="BE1554" s="42">
        <f>COUNTIFS($T1554:$AX1554,"HO")</f>
        <v>0</v>
      </c>
      <c r="BF1554" s="42">
        <f>COUNTIFS($T1554:$AX1554,"NA")</f>
        <v>0</v>
      </c>
      <c r="BG1554" s="42">
        <f>COUNTIFS($T1554:$AX1554,"PL")</f>
        <v>0</v>
      </c>
      <c r="BH1554" s="42">
        <f>COUNTIFS($T1554:$AX1554,"CL")</f>
        <v>0</v>
      </c>
      <c r="BI1554" s="42">
        <f>COUNTIFS($T1554:$AX1554,"BL")</f>
        <v>0</v>
      </c>
      <c r="BJ1554" s="42">
        <f>COUNTIFS($T1554:$AX1554,"CO")</f>
        <v>0</v>
      </c>
      <c r="BK1554" s="42">
        <f t="shared" si="150"/>
        <v>0</v>
      </c>
      <c r="BL1554" s="42">
        <f t="shared" si="151"/>
        <v>0</v>
      </c>
      <c r="BM1554" s="42">
        <f t="shared" si="152"/>
        <v>0</v>
      </c>
      <c r="BN1554" s="42">
        <f>SUM(AY1554:BJ1554)+SUM(COUNTIFS(Q1554:AX1554,{"TERM","RESIGNED"}))</f>
        <v>31</v>
      </c>
      <c r="BO1554" s="1" t="s">
        <v>45</v>
      </c>
      <c r="BP1554" s="42" t="s">
        <v>1018</v>
      </c>
      <c r="BQ1554" s="34"/>
    </row>
    <row r="1555" spans="1:69" x14ac:dyDescent="0.25">
      <c r="A1555" s="32">
        <f t="shared" si="153"/>
        <v>1553</v>
      </c>
      <c r="B1555" s="1" t="s">
        <v>172</v>
      </c>
      <c r="C1555" s="1">
        <v>106101</v>
      </c>
      <c r="D1555" s="1">
        <v>106101</v>
      </c>
      <c r="E1555" s="1" t="s">
        <v>945</v>
      </c>
      <c r="F1555" s="34" t="s">
        <v>1578</v>
      </c>
      <c r="G1555" s="34" t="s">
        <v>190</v>
      </c>
      <c r="H1555" s="30">
        <v>45261</v>
      </c>
      <c r="I1555" s="30" t="s">
        <v>39</v>
      </c>
      <c r="J1555" s="30">
        <v>45268</v>
      </c>
      <c r="K1555" s="42">
        <f t="shared" ca="1" si="148"/>
        <v>7</v>
      </c>
      <c r="L1555" s="44" t="str">
        <f t="shared" si="149"/>
        <v>Billable</v>
      </c>
      <c r="M1555" s="34" t="s">
        <v>1007</v>
      </c>
      <c r="N1555" s="1" t="s">
        <v>41</v>
      </c>
      <c r="O1555" s="1" t="s">
        <v>971</v>
      </c>
      <c r="P1555" s="1" t="s">
        <v>998</v>
      </c>
      <c r="Q1555" s="1" t="s">
        <v>1213</v>
      </c>
      <c r="R1555" s="1" t="s">
        <v>43</v>
      </c>
      <c r="S1555" s="33" t="s">
        <v>228</v>
      </c>
      <c r="T1555" s="47" t="s">
        <v>965</v>
      </c>
      <c r="U1555" s="47" t="s">
        <v>20</v>
      </c>
      <c r="V1555" s="47" t="s">
        <v>20</v>
      </c>
      <c r="W1555" s="47" t="s">
        <v>965</v>
      </c>
      <c r="X1555" s="47" t="s">
        <v>21</v>
      </c>
      <c r="Y1555" s="14" t="s">
        <v>21</v>
      </c>
      <c r="Z1555" s="14" t="s">
        <v>21</v>
      </c>
      <c r="AA1555" s="14" t="s">
        <v>971</v>
      </c>
      <c r="AB1555" s="47" t="s">
        <v>20</v>
      </c>
      <c r="AC1555" s="47" t="s">
        <v>20</v>
      </c>
      <c r="AD1555" s="14" t="s">
        <v>971</v>
      </c>
      <c r="AE1555" s="14" t="s">
        <v>971</v>
      </c>
      <c r="AF1555" s="14" t="s">
        <v>971</v>
      </c>
      <c r="AG1555" s="14" t="s">
        <v>971</v>
      </c>
      <c r="AH1555" s="14" t="s">
        <v>971</v>
      </c>
      <c r="AI1555" s="47" t="s">
        <v>20</v>
      </c>
      <c r="AJ1555" s="47" t="s">
        <v>20</v>
      </c>
      <c r="AK1555" s="14" t="s">
        <v>971</v>
      </c>
      <c r="AL1555" s="14" t="s">
        <v>971</v>
      </c>
      <c r="AM1555" s="14" t="s">
        <v>971</v>
      </c>
      <c r="AN1555" s="14" t="s">
        <v>971</v>
      </c>
      <c r="AO1555" s="14" t="s">
        <v>971</v>
      </c>
      <c r="AP1555" s="47" t="s">
        <v>20</v>
      </c>
      <c r="AQ1555" s="47" t="s">
        <v>20</v>
      </c>
      <c r="AR1555" s="47" t="s">
        <v>20</v>
      </c>
      <c r="AS1555" s="14" t="s">
        <v>971</v>
      </c>
      <c r="AT1555" s="14" t="s">
        <v>971</v>
      </c>
      <c r="AU1555" s="14" t="s">
        <v>971</v>
      </c>
      <c r="AV1555" s="14" t="s">
        <v>971</v>
      </c>
      <c r="AW1555" s="47" t="s">
        <v>20</v>
      </c>
      <c r="AX1555" s="47" t="s">
        <v>20</v>
      </c>
      <c r="AY1555" s="42">
        <f>COUNTIFS($T1555:$AX1555,"P")</f>
        <v>2</v>
      </c>
      <c r="AZ1555" s="42">
        <f>COUNTIFS($T1555:$AX1555,"HD")/2</f>
        <v>0</v>
      </c>
      <c r="BA1555" s="42">
        <f>COUNTIFS($T1555:$AX1555,"DO")</f>
        <v>11</v>
      </c>
      <c r="BB1555" s="1">
        <f>COUNTIFS($T1555:$AX1555,"UPL")</f>
        <v>3</v>
      </c>
      <c r="BC1555" s="42">
        <f>COUNTIFS($T1555:$AX1555,"LWP")</f>
        <v>0</v>
      </c>
      <c r="BD1555" s="42">
        <f>SUM(COUNTIFS($T1555:$AX1555,{"PAT","MAT"}))</f>
        <v>0</v>
      </c>
      <c r="BE1555" s="42">
        <f>COUNTIFS($T1555:$AX1555,"HO")</f>
        <v>0</v>
      </c>
      <c r="BF1555" s="42">
        <f>COUNTIFS($T1555:$AX1555,"NA")</f>
        <v>0</v>
      </c>
      <c r="BG1555" s="42">
        <f>COUNTIFS($T1555:$AX1555,"PL")</f>
        <v>0</v>
      </c>
      <c r="BH1555" s="42">
        <f>COUNTIFS($T1555:$AX1555,"CL")</f>
        <v>0</v>
      </c>
      <c r="BI1555" s="42">
        <f>COUNTIFS($T1555:$AX1555,"BL")</f>
        <v>0</v>
      </c>
      <c r="BJ1555" s="42">
        <f>COUNTIFS($T1555:$AX1555,"CO")</f>
        <v>0</v>
      </c>
      <c r="BK1555" s="42">
        <f t="shared" si="150"/>
        <v>0</v>
      </c>
      <c r="BL1555" s="42">
        <f t="shared" si="151"/>
        <v>0</v>
      </c>
      <c r="BM1555" s="42">
        <f t="shared" si="152"/>
        <v>0</v>
      </c>
      <c r="BN1555" s="42">
        <f>SUM(AY1555:BJ1555)+SUM(COUNTIFS(Q1555:AX1555,{"TERM","RESIGNED"}))</f>
        <v>31</v>
      </c>
      <c r="BO1555" s="1" t="s">
        <v>45</v>
      </c>
      <c r="BP1555" s="42"/>
      <c r="BQ1555" s="34"/>
    </row>
    <row r="1556" spans="1:69" x14ac:dyDescent="0.25">
      <c r="A1556" s="32">
        <f t="shared" si="153"/>
        <v>1554</v>
      </c>
      <c r="B1556" s="1" t="s">
        <v>172</v>
      </c>
      <c r="C1556" s="1">
        <v>106103</v>
      </c>
      <c r="D1556" s="1">
        <v>106103</v>
      </c>
      <c r="E1556" s="1" t="s">
        <v>946</v>
      </c>
      <c r="F1556" s="34" t="s">
        <v>1580</v>
      </c>
      <c r="G1556" s="34" t="s">
        <v>123</v>
      </c>
      <c r="H1556" s="30">
        <v>45261</v>
      </c>
      <c r="I1556" s="30" t="s">
        <v>39</v>
      </c>
      <c r="J1556" s="30">
        <v>45268</v>
      </c>
      <c r="K1556" s="42">
        <f t="shared" ca="1" si="148"/>
        <v>7</v>
      </c>
      <c r="L1556" s="44" t="str">
        <f t="shared" si="149"/>
        <v>Billable</v>
      </c>
      <c r="M1556" s="34" t="s">
        <v>1007</v>
      </c>
      <c r="N1556" s="1" t="s">
        <v>41</v>
      </c>
      <c r="O1556" s="1" t="s">
        <v>971</v>
      </c>
      <c r="P1556" s="1" t="s">
        <v>998</v>
      </c>
      <c r="Q1556" s="1" t="s">
        <v>1213</v>
      </c>
      <c r="R1556" s="1" t="s">
        <v>43</v>
      </c>
      <c r="S1556" s="33" t="s">
        <v>228</v>
      </c>
      <c r="T1556" s="47" t="s">
        <v>965</v>
      </c>
      <c r="U1556" s="47" t="s">
        <v>20</v>
      </c>
      <c r="V1556" s="47" t="s">
        <v>20</v>
      </c>
      <c r="W1556" s="47" t="s">
        <v>965</v>
      </c>
      <c r="X1556" s="47" t="s">
        <v>21</v>
      </c>
      <c r="Y1556" s="14" t="s">
        <v>21</v>
      </c>
      <c r="Z1556" s="14" t="s">
        <v>21</v>
      </c>
      <c r="AA1556" s="14" t="s">
        <v>971</v>
      </c>
      <c r="AB1556" s="47" t="s">
        <v>20</v>
      </c>
      <c r="AC1556" s="47" t="s">
        <v>20</v>
      </c>
      <c r="AD1556" s="14" t="s">
        <v>971</v>
      </c>
      <c r="AE1556" s="14" t="s">
        <v>971</v>
      </c>
      <c r="AF1556" s="14" t="s">
        <v>971</v>
      </c>
      <c r="AG1556" s="14" t="s">
        <v>971</v>
      </c>
      <c r="AH1556" s="14" t="s">
        <v>971</v>
      </c>
      <c r="AI1556" s="47" t="s">
        <v>20</v>
      </c>
      <c r="AJ1556" s="47" t="s">
        <v>20</v>
      </c>
      <c r="AK1556" s="14" t="s">
        <v>971</v>
      </c>
      <c r="AL1556" s="14" t="s">
        <v>971</v>
      </c>
      <c r="AM1556" s="14" t="s">
        <v>971</v>
      </c>
      <c r="AN1556" s="14" t="s">
        <v>971</v>
      </c>
      <c r="AO1556" s="14" t="s">
        <v>971</v>
      </c>
      <c r="AP1556" s="47" t="s">
        <v>20</v>
      </c>
      <c r="AQ1556" s="47" t="s">
        <v>20</v>
      </c>
      <c r="AR1556" s="47" t="s">
        <v>20</v>
      </c>
      <c r="AS1556" s="14" t="s">
        <v>971</v>
      </c>
      <c r="AT1556" s="14" t="s">
        <v>971</v>
      </c>
      <c r="AU1556" s="14" t="s">
        <v>971</v>
      </c>
      <c r="AV1556" s="14" t="s">
        <v>971</v>
      </c>
      <c r="AW1556" s="47" t="s">
        <v>20</v>
      </c>
      <c r="AX1556" s="47" t="s">
        <v>20</v>
      </c>
      <c r="AY1556" s="42">
        <f>COUNTIFS($T1556:$AX1556,"P")</f>
        <v>2</v>
      </c>
      <c r="AZ1556" s="42">
        <f>COUNTIFS($T1556:$AX1556,"HD")/2</f>
        <v>0</v>
      </c>
      <c r="BA1556" s="42">
        <f>COUNTIFS($T1556:$AX1556,"DO")</f>
        <v>11</v>
      </c>
      <c r="BB1556" s="1">
        <f>COUNTIFS($T1556:$AX1556,"UPL")</f>
        <v>3</v>
      </c>
      <c r="BC1556" s="42">
        <f>COUNTIFS($T1556:$AX1556,"LWP")</f>
        <v>0</v>
      </c>
      <c r="BD1556" s="42">
        <f>SUM(COUNTIFS($T1556:$AX1556,{"PAT","MAT"}))</f>
        <v>0</v>
      </c>
      <c r="BE1556" s="42">
        <f>COUNTIFS($T1556:$AX1556,"HO")</f>
        <v>0</v>
      </c>
      <c r="BF1556" s="42">
        <f>COUNTIFS($T1556:$AX1556,"NA")</f>
        <v>0</v>
      </c>
      <c r="BG1556" s="42">
        <f>COUNTIFS($T1556:$AX1556,"PL")</f>
        <v>0</v>
      </c>
      <c r="BH1556" s="42">
        <f>COUNTIFS($T1556:$AX1556,"CL")</f>
        <v>0</v>
      </c>
      <c r="BI1556" s="42">
        <f>COUNTIFS($T1556:$AX1556,"BL")</f>
        <v>0</v>
      </c>
      <c r="BJ1556" s="42">
        <f>COUNTIFS($T1556:$AX1556,"CO")</f>
        <v>0</v>
      </c>
      <c r="BK1556" s="42">
        <f t="shared" si="150"/>
        <v>0</v>
      </c>
      <c r="BL1556" s="42">
        <f t="shared" si="151"/>
        <v>0</v>
      </c>
      <c r="BM1556" s="42">
        <f t="shared" si="152"/>
        <v>0</v>
      </c>
      <c r="BN1556" s="42">
        <f>SUM(AY1556:BJ1556)+SUM(COUNTIFS(Q1556:AX1556,{"TERM","RESIGNED"}))</f>
        <v>31</v>
      </c>
      <c r="BO1556" s="1" t="s">
        <v>45</v>
      </c>
      <c r="BP1556" s="42"/>
      <c r="BQ1556" s="34"/>
    </row>
    <row r="1557" spans="1:69" x14ac:dyDescent="0.25">
      <c r="A1557" s="32">
        <f t="shared" si="153"/>
        <v>1555</v>
      </c>
      <c r="B1557" s="1" t="s">
        <v>172</v>
      </c>
      <c r="C1557" s="1">
        <v>106111</v>
      </c>
      <c r="D1557" s="1">
        <v>106111</v>
      </c>
      <c r="E1557" s="1" t="s">
        <v>946</v>
      </c>
      <c r="F1557" s="34" t="s">
        <v>1587</v>
      </c>
      <c r="G1557" s="34" t="s">
        <v>123</v>
      </c>
      <c r="H1557" s="30">
        <v>45261</v>
      </c>
      <c r="I1557" s="30" t="s">
        <v>39</v>
      </c>
      <c r="J1557" s="30">
        <v>45268</v>
      </c>
      <c r="K1557" s="42">
        <f t="shared" ca="1" si="148"/>
        <v>7</v>
      </c>
      <c r="L1557" s="44" t="str">
        <f t="shared" si="149"/>
        <v>Billable</v>
      </c>
      <c r="M1557" s="34" t="s">
        <v>1007</v>
      </c>
      <c r="N1557" s="1" t="s">
        <v>41</v>
      </c>
      <c r="O1557" s="1" t="s">
        <v>971</v>
      </c>
      <c r="P1557" s="1" t="s">
        <v>998</v>
      </c>
      <c r="Q1557" s="1" t="s">
        <v>1213</v>
      </c>
      <c r="R1557" s="1" t="s">
        <v>43</v>
      </c>
      <c r="S1557" s="33" t="s">
        <v>228</v>
      </c>
      <c r="T1557" s="47" t="s">
        <v>965</v>
      </c>
      <c r="U1557" s="47" t="s">
        <v>20</v>
      </c>
      <c r="V1557" s="47" t="s">
        <v>20</v>
      </c>
      <c r="W1557" s="47" t="s">
        <v>965</v>
      </c>
      <c r="X1557" s="47" t="s">
        <v>21</v>
      </c>
      <c r="Y1557" s="14" t="s">
        <v>21</v>
      </c>
      <c r="Z1557" s="14" t="s">
        <v>21</v>
      </c>
      <c r="AA1557" s="14" t="s">
        <v>971</v>
      </c>
      <c r="AB1557" s="47" t="s">
        <v>20</v>
      </c>
      <c r="AC1557" s="47" t="s">
        <v>20</v>
      </c>
      <c r="AD1557" s="14" t="s">
        <v>971</v>
      </c>
      <c r="AE1557" s="14" t="s">
        <v>971</v>
      </c>
      <c r="AF1557" s="14" t="s">
        <v>971</v>
      </c>
      <c r="AG1557" s="14" t="s">
        <v>971</v>
      </c>
      <c r="AH1557" s="14" t="s">
        <v>971</v>
      </c>
      <c r="AI1557" s="47" t="s">
        <v>20</v>
      </c>
      <c r="AJ1557" s="47" t="s">
        <v>20</v>
      </c>
      <c r="AK1557" s="14" t="s">
        <v>971</v>
      </c>
      <c r="AL1557" s="14" t="s">
        <v>971</v>
      </c>
      <c r="AM1557" s="14" t="s">
        <v>971</v>
      </c>
      <c r="AN1557" s="14" t="s">
        <v>971</v>
      </c>
      <c r="AO1557" s="14" t="s">
        <v>971</v>
      </c>
      <c r="AP1557" s="47" t="s">
        <v>20</v>
      </c>
      <c r="AQ1557" s="47" t="s">
        <v>20</v>
      </c>
      <c r="AR1557" s="47" t="s">
        <v>20</v>
      </c>
      <c r="AS1557" s="14" t="s">
        <v>971</v>
      </c>
      <c r="AT1557" s="14" t="s">
        <v>971</v>
      </c>
      <c r="AU1557" s="14" t="s">
        <v>971</v>
      </c>
      <c r="AV1557" s="14" t="s">
        <v>971</v>
      </c>
      <c r="AW1557" s="47" t="s">
        <v>20</v>
      </c>
      <c r="AX1557" s="47" t="s">
        <v>20</v>
      </c>
      <c r="AY1557" s="42">
        <f>COUNTIFS($T1557:$AX1557,"P")</f>
        <v>2</v>
      </c>
      <c r="AZ1557" s="42">
        <f>COUNTIFS($T1557:$AX1557,"HD")/2</f>
        <v>0</v>
      </c>
      <c r="BA1557" s="42">
        <f>COUNTIFS($T1557:$AX1557,"DO")</f>
        <v>11</v>
      </c>
      <c r="BB1557" s="1">
        <f>COUNTIFS($T1557:$AX1557,"UPL")</f>
        <v>3</v>
      </c>
      <c r="BC1557" s="42">
        <f>COUNTIFS($T1557:$AX1557,"LWP")</f>
        <v>0</v>
      </c>
      <c r="BD1557" s="42">
        <f>SUM(COUNTIFS($T1557:$AX1557,{"PAT","MAT"}))</f>
        <v>0</v>
      </c>
      <c r="BE1557" s="42">
        <f>COUNTIFS($T1557:$AX1557,"HO")</f>
        <v>0</v>
      </c>
      <c r="BF1557" s="42">
        <f>COUNTIFS($T1557:$AX1557,"NA")</f>
        <v>0</v>
      </c>
      <c r="BG1557" s="42">
        <f>COUNTIFS($T1557:$AX1557,"PL")</f>
        <v>0</v>
      </c>
      <c r="BH1557" s="42">
        <f>COUNTIFS($T1557:$AX1557,"CL")</f>
        <v>0</v>
      </c>
      <c r="BI1557" s="42">
        <f>COUNTIFS($T1557:$AX1557,"BL")</f>
        <v>0</v>
      </c>
      <c r="BJ1557" s="42">
        <f>COUNTIFS($T1557:$AX1557,"CO")</f>
        <v>0</v>
      </c>
      <c r="BK1557" s="42">
        <f t="shared" si="150"/>
        <v>0</v>
      </c>
      <c r="BL1557" s="42">
        <f t="shared" si="151"/>
        <v>0</v>
      </c>
      <c r="BM1557" s="42">
        <f t="shared" si="152"/>
        <v>0</v>
      </c>
      <c r="BN1557" s="42">
        <f>SUM(AY1557:BJ1557)+SUM(COUNTIFS(Q1557:AX1557,{"TERM","RESIGNED"}))</f>
        <v>31</v>
      </c>
      <c r="BO1557" s="1" t="s">
        <v>45</v>
      </c>
      <c r="BP1557" s="42"/>
      <c r="BQ1557" s="34"/>
    </row>
    <row r="1558" spans="1:69" x14ac:dyDescent="0.25">
      <c r="A1558" s="32">
        <f t="shared" si="153"/>
        <v>1556</v>
      </c>
      <c r="B1558" s="1" t="s">
        <v>36</v>
      </c>
      <c r="C1558" s="1">
        <v>18193</v>
      </c>
      <c r="D1558" s="1">
        <v>18193</v>
      </c>
      <c r="E1558" s="1" t="s">
        <v>945</v>
      </c>
      <c r="F1558" s="34" t="s">
        <v>170</v>
      </c>
      <c r="G1558" s="34" t="s">
        <v>958</v>
      </c>
      <c r="H1558" s="30">
        <v>44187</v>
      </c>
      <c r="I1558" s="30" t="s">
        <v>39</v>
      </c>
      <c r="J1558" s="30">
        <v>45264</v>
      </c>
      <c r="K1558" s="42">
        <f t="shared" ca="1" si="148"/>
        <v>1077</v>
      </c>
      <c r="L1558" s="44" t="str">
        <f t="shared" si="149"/>
        <v>Billable</v>
      </c>
      <c r="M1558" s="34" t="s">
        <v>124</v>
      </c>
      <c r="N1558" s="1" t="s">
        <v>41</v>
      </c>
      <c r="O1558" s="1" t="s">
        <v>971</v>
      </c>
      <c r="P1558" s="1" t="s">
        <v>975</v>
      </c>
      <c r="Q1558" s="1" t="s">
        <v>1596</v>
      </c>
      <c r="R1558" s="1" t="s">
        <v>57</v>
      </c>
      <c r="S1558" s="33" t="s">
        <v>165</v>
      </c>
      <c r="T1558" s="47" t="s">
        <v>965</v>
      </c>
      <c r="U1558" s="47" t="s">
        <v>20</v>
      </c>
      <c r="V1558" s="47" t="s">
        <v>20</v>
      </c>
      <c r="W1558" s="47" t="s">
        <v>975</v>
      </c>
      <c r="X1558" s="47" t="s">
        <v>975</v>
      </c>
      <c r="Y1558" s="14" t="s">
        <v>975</v>
      </c>
      <c r="Z1558" s="14" t="s">
        <v>975</v>
      </c>
      <c r="AA1558" s="14" t="s">
        <v>975</v>
      </c>
      <c r="AB1558" s="47" t="s">
        <v>20</v>
      </c>
      <c r="AC1558" s="47" t="s">
        <v>20</v>
      </c>
      <c r="AD1558" s="14" t="s">
        <v>975</v>
      </c>
      <c r="AE1558" s="14" t="s">
        <v>975</v>
      </c>
      <c r="AF1558" s="14" t="s">
        <v>975</v>
      </c>
      <c r="AG1558" s="14" t="s">
        <v>975</v>
      </c>
      <c r="AH1558" s="14" t="s">
        <v>975</v>
      </c>
      <c r="AI1558" s="47" t="s">
        <v>20</v>
      </c>
      <c r="AJ1558" s="47" t="s">
        <v>20</v>
      </c>
      <c r="AK1558" s="14" t="s">
        <v>975</v>
      </c>
      <c r="AL1558" s="14" t="s">
        <v>975</v>
      </c>
      <c r="AM1558" s="14" t="s">
        <v>975</v>
      </c>
      <c r="AN1558" s="14" t="s">
        <v>975</v>
      </c>
      <c r="AO1558" s="14" t="s">
        <v>975</v>
      </c>
      <c r="AP1558" s="47" t="s">
        <v>20</v>
      </c>
      <c r="AQ1558" s="47" t="s">
        <v>20</v>
      </c>
      <c r="AR1558" s="47" t="s">
        <v>20</v>
      </c>
      <c r="AS1558" s="14" t="s">
        <v>975</v>
      </c>
      <c r="AT1558" s="14" t="s">
        <v>975</v>
      </c>
      <c r="AU1558" s="14" t="s">
        <v>975</v>
      </c>
      <c r="AV1558" s="14" t="s">
        <v>975</v>
      </c>
      <c r="AW1558" s="47" t="s">
        <v>20</v>
      </c>
      <c r="AX1558" s="47" t="s">
        <v>20</v>
      </c>
      <c r="AY1558" s="42">
        <f>COUNTIFS($T1558:$AX1558,"P")</f>
        <v>1</v>
      </c>
      <c r="AZ1558" s="42">
        <f>COUNTIFS($T1558:$AX1558,"HD")/2</f>
        <v>0</v>
      </c>
      <c r="BA1558" s="42">
        <f>COUNTIFS($T1558:$AX1558,"DO")</f>
        <v>11</v>
      </c>
      <c r="BB1558" s="1">
        <f>COUNTIFS($T1558:$AX1558,"UPL")</f>
        <v>0</v>
      </c>
      <c r="BC1558" s="42">
        <f>COUNTIFS($T1558:$AX1558,"LWP")</f>
        <v>0</v>
      </c>
      <c r="BD1558" s="42">
        <f>SUM(COUNTIFS($T1558:$AX1558,{"PAT","MAT"}))</f>
        <v>0</v>
      </c>
      <c r="BE1558" s="42">
        <f>COUNTIFS($T1558:$AX1558,"HO")</f>
        <v>0</v>
      </c>
      <c r="BF1558" s="42">
        <f>COUNTIFS($T1558:$AX1558,"NA")</f>
        <v>0</v>
      </c>
      <c r="BG1558" s="42">
        <f>COUNTIFS($T1558:$AX1558,"PL")</f>
        <v>0</v>
      </c>
      <c r="BH1558" s="42">
        <f>COUNTIFS($T1558:$AX1558,"CL")</f>
        <v>0</v>
      </c>
      <c r="BI1558" s="42">
        <f>COUNTIFS($T1558:$AX1558,"BL")</f>
        <v>0</v>
      </c>
      <c r="BJ1558" s="42">
        <f>COUNTIFS($T1558:$AX1558,"CO")</f>
        <v>0</v>
      </c>
      <c r="BK1558" s="42">
        <f t="shared" si="150"/>
        <v>0</v>
      </c>
      <c r="BL1558" s="42">
        <f t="shared" si="151"/>
        <v>0</v>
      </c>
      <c r="BM1558" s="42">
        <f t="shared" si="152"/>
        <v>0</v>
      </c>
      <c r="BN1558" s="42">
        <f>SUM(AY1558:BJ1558)+SUM(COUNTIFS(Q1558:AX1558,{"TERM","RESIGNED"}))</f>
        <v>31</v>
      </c>
      <c r="BO1558" s="1" t="s">
        <v>45</v>
      </c>
      <c r="BP1558" s="42" t="s">
        <v>1020</v>
      </c>
      <c r="BQ1558" s="34"/>
    </row>
    <row r="1559" spans="1:69" x14ac:dyDescent="0.25">
      <c r="A1559" s="32">
        <f t="shared" si="153"/>
        <v>1557</v>
      </c>
      <c r="B1559" s="1" t="s">
        <v>172</v>
      </c>
      <c r="C1559" s="1">
        <v>101902</v>
      </c>
      <c r="D1559" s="1">
        <v>101902</v>
      </c>
      <c r="E1559" s="1" t="s">
        <v>945</v>
      </c>
      <c r="F1559" s="34" t="s">
        <v>459</v>
      </c>
      <c r="G1559" s="34" t="s">
        <v>186</v>
      </c>
      <c r="H1559" s="30">
        <v>44489</v>
      </c>
      <c r="I1559" s="30" t="s">
        <v>39</v>
      </c>
      <c r="J1559" s="30">
        <v>45261</v>
      </c>
      <c r="K1559" s="42">
        <f t="shared" ca="1" si="148"/>
        <v>772</v>
      </c>
      <c r="L1559" s="44" t="str">
        <f t="shared" si="149"/>
        <v>Billable</v>
      </c>
      <c r="M1559" s="34" t="s">
        <v>187</v>
      </c>
      <c r="N1559" s="1" t="s">
        <v>41</v>
      </c>
      <c r="O1559" s="1" t="s">
        <v>971</v>
      </c>
      <c r="P1559" s="1" t="s">
        <v>975</v>
      </c>
      <c r="Q1559" s="1" t="s">
        <v>1596</v>
      </c>
      <c r="R1559" s="1" t="s">
        <v>57</v>
      </c>
      <c r="S1559" s="33" t="s">
        <v>188</v>
      </c>
      <c r="T1559" s="47" t="s">
        <v>975</v>
      </c>
      <c r="U1559" s="47" t="s">
        <v>20</v>
      </c>
      <c r="V1559" s="47" t="s">
        <v>20</v>
      </c>
      <c r="W1559" s="47" t="s">
        <v>975</v>
      </c>
      <c r="X1559" s="47" t="s">
        <v>975</v>
      </c>
      <c r="Y1559" s="14" t="s">
        <v>975</v>
      </c>
      <c r="Z1559" s="14" t="s">
        <v>975</v>
      </c>
      <c r="AA1559" s="14" t="s">
        <v>975</v>
      </c>
      <c r="AB1559" s="47" t="s">
        <v>20</v>
      </c>
      <c r="AC1559" s="47" t="s">
        <v>20</v>
      </c>
      <c r="AD1559" s="14" t="s">
        <v>975</v>
      </c>
      <c r="AE1559" s="14" t="s">
        <v>975</v>
      </c>
      <c r="AF1559" s="14" t="s">
        <v>975</v>
      </c>
      <c r="AG1559" s="14" t="s">
        <v>975</v>
      </c>
      <c r="AH1559" s="14" t="s">
        <v>975</v>
      </c>
      <c r="AI1559" s="47" t="s">
        <v>20</v>
      </c>
      <c r="AJ1559" s="47" t="s">
        <v>20</v>
      </c>
      <c r="AK1559" s="14" t="s">
        <v>975</v>
      </c>
      <c r="AL1559" s="14" t="s">
        <v>975</v>
      </c>
      <c r="AM1559" s="14" t="s">
        <v>975</v>
      </c>
      <c r="AN1559" s="14" t="s">
        <v>975</v>
      </c>
      <c r="AO1559" s="14" t="s">
        <v>975</v>
      </c>
      <c r="AP1559" s="47" t="s">
        <v>20</v>
      </c>
      <c r="AQ1559" s="47" t="s">
        <v>20</v>
      </c>
      <c r="AR1559" s="47" t="s">
        <v>20</v>
      </c>
      <c r="AS1559" s="14" t="s">
        <v>975</v>
      </c>
      <c r="AT1559" s="14" t="s">
        <v>975</v>
      </c>
      <c r="AU1559" s="14" t="s">
        <v>975</v>
      </c>
      <c r="AV1559" s="14" t="s">
        <v>975</v>
      </c>
      <c r="AW1559" s="47" t="s">
        <v>20</v>
      </c>
      <c r="AX1559" s="47" t="s">
        <v>20</v>
      </c>
      <c r="AY1559" s="42">
        <f>COUNTIFS($T1559:$AX1559,"P")</f>
        <v>0</v>
      </c>
      <c r="AZ1559" s="42">
        <f>COUNTIFS($T1559:$AX1559,"HD")/2</f>
        <v>0</v>
      </c>
      <c r="BA1559" s="42">
        <f>COUNTIFS($T1559:$AX1559,"DO")</f>
        <v>11</v>
      </c>
      <c r="BB1559" s="1">
        <f>COUNTIFS($T1559:$AX1559,"UPL")</f>
        <v>0</v>
      </c>
      <c r="BC1559" s="42">
        <f>COUNTIFS($T1559:$AX1559,"LWP")</f>
        <v>0</v>
      </c>
      <c r="BD1559" s="42">
        <f>SUM(COUNTIFS($T1559:$AX1559,{"PAT","MAT"}))</f>
        <v>0</v>
      </c>
      <c r="BE1559" s="42">
        <f>COUNTIFS($T1559:$AX1559,"HO")</f>
        <v>0</v>
      </c>
      <c r="BF1559" s="42">
        <f>COUNTIFS($T1559:$AX1559,"NA")</f>
        <v>0</v>
      </c>
      <c r="BG1559" s="42">
        <f>COUNTIFS($T1559:$AX1559,"PL")</f>
        <v>0</v>
      </c>
      <c r="BH1559" s="42">
        <f>COUNTIFS($T1559:$AX1559,"CL")</f>
        <v>0</v>
      </c>
      <c r="BI1559" s="42">
        <f>COUNTIFS($T1559:$AX1559,"BL")</f>
        <v>0</v>
      </c>
      <c r="BJ1559" s="42">
        <f>COUNTIFS($T1559:$AX1559,"CO")</f>
        <v>0</v>
      </c>
      <c r="BK1559" s="42">
        <f t="shared" si="150"/>
        <v>0</v>
      </c>
      <c r="BL1559" s="42">
        <f t="shared" si="151"/>
        <v>0</v>
      </c>
      <c r="BM1559" s="42">
        <f t="shared" si="152"/>
        <v>0</v>
      </c>
      <c r="BN1559" s="42">
        <f>SUM(AY1559:BJ1559)+SUM(COUNTIFS(Q1559:AX1559,{"TERM","RESIGNED"}))</f>
        <v>31</v>
      </c>
      <c r="BO1559" s="1" t="s">
        <v>45</v>
      </c>
      <c r="BP1559" s="42"/>
      <c r="BQ1559" s="34"/>
    </row>
    <row r="1560" spans="1:69" x14ac:dyDescent="0.25">
      <c r="A1560" s="32">
        <f t="shared" si="153"/>
        <v>1558</v>
      </c>
      <c r="B1560" s="1" t="s">
        <v>36</v>
      </c>
      <c r="C1560" s="1">
        <v>18923</v>
      </c>
      <c r="D1560" s="1">
        <v>18923</v>
      </c>
      <c r="E1560" s="1" t="s">
        <v>945</v>
      </c>
      <c r="F1560" s="34" t="s">
        <v>793</v>
      </c>
      <c r="G1560" s="34" t="s">
        <v>190</v>
      </c>
      <c r="H1560" s="30">
        <v>44876</v>
      </c>
      <c r="I1560" s="30" t="s">
        <v>39</v>
      </c>
      <c r="J1560" s="30">
        <v>45264</v>
      </c>
      <c r="K1560" s="42">
        <f t="shared" ca="1" si="148"/>
        <v>388</v>
      </c>
      <c r="L1560" s="44" t="str">
        <f t="shared" si="149"/>
        <v>Billable</v>
      </c>
      <c r="M1560" s="34" t="s">
        <v>187</v>
      </c>
      <c r="N1560" s="1" t="s">
        <v>41</v>
      </c>
      <c r="O1560" s="1" t="s">
        <v>971</v>
      </c>
      <c r="P1560" s="1" t="s">
        <v>975</v>
      </c>
      <c r="Q1560" s="1" t="s">
        <v>1596</v>
      </c>
      <c r="R1560" s="1" t="s">
        <v>43</v>
      </c>
      <c r="S1560" s="33" t="s">
        <v>188</v>
      </c>
      <c r="T1560" s="47" t="s">
        <v>965</v>
      </c>
      <c r="U1560" s="47" t="s">
        <v>20</v>
      </c>
      <c r="V1560" s="47" t="s">
        <v>20</v>
      </c>
      <c r="W1560" s="47" t="s">
        <v>975</v>
      </c>
      <c r="X1560" s="47" t="s">
        <v>975</v>
      </c>
      <c r="Y1560" s="14" t="s">
        <v>975</v>
      </c>
      <c r="Z1560" s="14" t="s">
        <v>975</v>
      </c>
      <c r="AA1560" s="14" t="s">
        <v>975</v>
      </c>
      <c r="AB1560" s="47" t="s">
        <v>20</v>
      </c>
      <c r="AC1560" s="47" t="s">
        <v>20</v>
      </c>
      <c r="AD1560" s="14" t="s">
        <v>975</v>
      </c>
      <c r="AE1560" s="14" t="s">
        <v>975</v>
      </c>
      <c r="AF1560" s="14" t="s">
        <v>975</v>
      </c>
      <c r="AG1560" s="14" t="s">
        <v>975</v>
      </c>
      <c r="AH1560" s="14" t="s">
        <v>975</v>
      </c>
      <c r="AI1560" s="47" t="s">
        <v>20</v>
      </c>
      <c r="AJ1560" s="47" t="s">
        <v>20</v>
      </c>
      <c r="AK1560" s="14" t="s">
        <v>975</v>
      </c>
      <c r="AL1560" s="14" t="s">
        <v>975</v>
      </c>
      <c r="AM1560" s="14" t="s">
        <v>975</v>
      </c>
      <c r="AN1560" s="14" t="s">
        <v>975</v>
      </c>
      <c r="AO1560" s="14" t="s">
        <v>975</v>
      </c>
      <c r="AP1560" s="47" t="s">
        <v>20</v>
      </c>
      <c r="AQ1560" s="47" t="s">
        <v>20</v>
      </c>
      <c r="AR1560" s="47" t="s">
        <v>20</v>
      </c>
      <c r="AS1560" s="14" t="s">
        <v>975</v>
      </c>
      <c r="AT1560" s="14" t="s">
        <v>975</v>
      </c>
      <c r="AU1560" s="14" t="s">
        <v>975</v>
      </c>
      <c r="AV1560" s="14" t="s">
        <v>975</v>
      </c>
      <c r="AW1560" s="47" t="s">
        <v>20</v>
      </c>
      <c r="AX1560" s="47" t="s">
        <v>20</v>
      </c>
      <c r="AY1560" s="42">
        <f>COUNTIFS($T1560:$AX1560,"P")</f>
        <v>1</v>
      </c>
      <c r="AZ1560" s="42">
        <f>COUNTIFS($T1560:$AX1560,"HD")/2</f>
        <v>0</v>
      </c>
      <c r="BA1560" s="42">
        <f>COUNTIFS($T1560:$AX1560,"DO")</f>
        <v>11</v>
      </c>
      <c r="BB1560" s="1">
        <f>COUNTIFS($T1560:$AX1560,"UPL")</f>
        <v>0</v>
      </c>
      <c r="BC1560" s="42">
        <f>COUNTIFS($T1560:$AX1560,"LWP")</f>
        <v>0</v>
      </c>
      <c r="BD1560" s="42">
        <f>SUM(COUNTIFS($T1560:$AX1560,{"PAT","MAT"}))</f>
        <v>0</v>
      </c>
      <c r="BE1560" s="42">
        <f>COUNTIFS($T1560:$AX1560,"HO")</f>
        <v>0</v>
      </c>
      <c r="BF1560" s="42">
        <f>COUNTIFS($T1560:$AX1560,"NA")</f>
        <v>0</v>
      </c>
      <c r="BG1560" s="42">
        <f>COUNTIFS($T1560:$AX1560,"PL")</f>
        <v>0</v>
      </c>
      <c r="BH1560" s="42">
        <f>COUNTIFS($T1560:$AX1560,"CL")</f>
        <v>0</v>
      </c>
      <c r="BI1560" s="42">
        <f>COUNTIFS($T1560:$AX1560,"BL")</f>
        <v>0</v>
      </c>
      <c r="BJ1560" s="42">
        <f>COUNTIFS($T1560:$AX1560,"CO")</f>
        <v>0</v>
      </c>
      <c r="BK1560" s="42">
        <f t="shared" si="150"/>
        <v>0</v>
      </c>
      <c r="BL1560" s="42">
        <f t="shared" si="151"/>
        <v>0</v>
      </c>
      <c r="BM1560" s="42">
        <f t="shared" si="152"/>
        <v>0</v>
      </c>
      <c r="BN1560" s="42">
        <f>SUM(AY1560:BJ1560)+SUM(COUNTIFS(Q1560:AX1560,{"TERM","RESIGNED"}))</f>
        <v>31</v>
      </c>
      <c r="BO1560" s="1" t="s">
        <v>45</v>
      </c>
      <c r="BP1560" s="42" t="s">
        <v>1025</v>
      </c>
      <c r="BQ1560" s="34"/>
    </row>
    <row r="1561" spans="1:69" x14ac:dyDescent="0.25">
      <c r="A1561" s="32">
        <f t="shared" si="153"/>
        <v>1559</v>
      </c>
      <c r="B1561" s="1" t="s">
        <v>172</v>
      </c>
      <c r="C1561" s="1">
        <v>104395</v>
      </c>
      <c r="D1561" s="1">
        <v>104395</v>
      </c>
      <c r="E1561" s="1" t="s">
        <v>946</v>
      </c>
      <c r="F1561" s="34" t="s">
        <v>823</v>
      </c>
      <c r="G1561" s="34" t="s">
        <v>123</v>
      </c>
      <c r="H1561" s="30">
        <v>44897</v>
      </c>
      <c r="I1561" s="30" t="s">
        <v>39</v>
      </c>
      <c r="J1561" s="30">
        <v>45266</v>
      </c>
      <c r="K1561" s="42">
        <f t="shared" ca="1" si="148"/>
        <v>369</v>
      </c>
      <c r="L1561" s="44" t="str">
        <f t="shared" si="149"/>
        <v>Billable</v>
      </c>
      <c r="M1561" s="34" t="s">
        <v>124</v>
      </c>
      <c r="N1561" s="1" t="s">
        <v>41</v>
      </c>
      <c r="O1561" s="1" t="s">
        <v>971</v>
      </c>
      <c r="P1561" s="1" t="s">
        <v>998</v>
      </c>
      <c r="Q1561" s="1" t="s">
        <v>1213</v>
      </c>
      <c r="R1561" s="1" t="s">
        <v>43</v>
      </c>
      <c r="S1561" s="33" t="s">
        <v>253</v>
      </c>
      <c r="T1561" s="47" t="s">
        <v>21</v>
      </c>
      <c r="U1561" s="47" t="s">
        <v>20</v>
      </c>
      <c r="V1561" s="47" t="s">
        <v>20</v>
      </c>
      <c r="W1561" s="47" t="s">
        <v>21</v>
      </c>
      <c r="X1561" s="47" t="s">
        <v>21</v>
      </c>
      <c r="Y1561" s="14" t="s">
        <v>971</v>
      </c>
      <c r="Z1561" s="14" t="s">
        <v>971</v>
      </c>
      <c r="AA1561" s="14" t="s">
        <v>971</v>
      </c>
      <c r="AB1561" s="47" t="s">
        <v>20</v>
      </c>
      <c r="AC1561" s="47" t="s">
        <v>20</v>
      </c>
      <c r="AD1561" s="14" t="s">
        <v>971</v>
      </c>
      <c r="AE1561" s="14" t="s">
        <v>971</v>
      </c>
      <c r="AF1561" s="14" t="s">
        <v>971</v>
      </c>
      <c r="AG1561" s="14" t="s">
        <v>971</v>
      </c>
      <c r="AH1561" s="14" t="s">
        <v>971</v>
      </c>
      <c r="AI1561" s="47" t="s">
        <v>20</v>
      </c>
      <c r="AJ1561" s="47" t="s">
        <v>20</v>
      </c>
      <c r="AK1561" s="14" t="s">
        <v>971</v>
      </c>
      <c r="AL1561" s="14" t="s">
        <v>971</v>
      </c>
      <c r="AM1561" s="14" t="s">
        <v>971</v>
      </c>
      <c r="AN1561" s="14" t="s">
        <v>971</v>
      </c>
      <c r="AO1561" s="14" t="s">
        <v>971</v>
      </c>
      <c r="AP1561" s="47" t="s">
        <v>20</v>
      </c>
      <c r="AQ1561" s="47" t="s">
        <v>20</v>
      </c>
      <c r="AR1561" s="47" t="s">
        <v>20</v>
      </c>
      <c r="AS1561" s="14" t="s">
        <v>971</v>
      </c>
      <c r="AT1561" s="14" t="s">
        <v>971</v>
      </c>
      <c r="AU1561" s="14" t="s">
        <v>971</v>
      </c>
      <c r="AV1561" s="14" t="s">
        <v>971</v>
      </c>
      <c r="AW1561" s="47" t="s">
        <v>20</v>
      </c>
      <c r="AX1561" s="47" t="s">
        <v>20</v>
      </c>
      <c r="AY1561" s="42">
        <f>COUNTIFS($T1561:$AX1561,"P")</f>
        <v>0</v>
      </c>
      <c r="AZ1561" s="42">
        <f>COUNTIFS($T1561:$AX1561,"HD")/2</f>
        <v>0</v>
      </c>
      <c r="BA1561" s="42">
        <f>COUNTIFS($T1561:$AX1561,"DO")</f>
        <v>11</v>
      </c>
      <c r="BB1561" s="1">
        <f>COUNTIFS($T1561:$AX1561,"UPL")</f>
        <v>3</v>
      </c>
      <c r="BC1561" s="42">
        <f>COUNTIFS($T1561:$AX1561,"LWP")</f>
        <v>0</v>
      </c>
      <c r="BD1561" s="42">
        <f>SUM(COUNTIFS($T1561:$AX1561,{"PAT","MAT"}))</f>
        <v>0</v>
      </c>
      <c r="BE1561" s="42">
        <f>COUNTIFS($T1561:$AX1561,"HO")</f>
        <v>0</v>
      </c>
      <c r="BF1561" s="42">
        <f>COUNTIFS($T1561:$AX1561,"NA")</f>
        <v>0</v>
      </c>
      <c r="BG1561" s="42">
        <f>COUNTIFS($T1561:$AX1561,"PL")</f>
        <v>0</v>
      </c>
      <c r="BH1561" s="42">
        <f>COUNTIFS($T1561:$AX1561,"CL")</f>
        <v>0</v>
      </c>
      <c r="BI1561" s="42">
        <f>COUNTIFS($T1561:$AX1561,"BL")</f>
        <v>0</v>
      </c>
      <c r="BJ1561" s="42">
        <f>COUNTIFS($T1561:$AX1561,"CO")</f>
        <v>0</v>
      </c>
      <c r="BK1561" s="42">
        <f t="shared" si="150"/>
        <v>0</v>
      </c>
      <c r="BL1561" s="42">
        <f t="shared" si="151"/>
        <v>0</v>
      </c>
      <c r="BM1561" s="42">
        <f t="shared" si="152"/>
        <v>0</v>
      </c>
      <c r="BN1561" s="42">
        <f>SUM(AY1561:BJ1561)+SUM(COUNTIFS(Q1561:AX1561,{"TERM","RESIGNED"}))</f>
        <v>31</v>
      </c>
      <c r="BO1561" s="1" t="s">
        <v>45</v>
      </c>
      <c r="BP1561" s="42" t="s">
        <v>1018</v>
      </c>
      <c r="BQ1561" s="34"/>
    </row>
    <row r="1562" spans="1:69" x14ac:dyDescent="0.25">
      <c r="A1562" s="32">
        <f t="shared" si="153"/>
        <v>1560</v>
      </c>
      <c r="B1562" s="1" t="s">
        <v>172</v>
      </c>
      <c r="C1562" s="1">
        <v>104431</v>
      </c>
      <c r="D1562" s="1">
        <v>104431</v>
      </c>
      <c r="E1562" s="1" t="s">
        <v>945</v>
      </c>
      <c r="F1562" s="34" t="s">
        <v>833</v>
      </c>
      <c r="G1562" s="34" t="s">
        <v>123</v>
      </c>
      <c r="H1562" s="30">
        <v>44901</v>
      </c>
      <c r="I1562" s="30" t="s">
        <v>39</v>
      </c>
      <c r="J1562" s="30">
        <v>45264</v>
      </c>
      <c r="K1562" s="42">
        <f t="shared" ca="1" si="148"/>
        <v>363</v>
      </c>
      <c r="L1562" s="44" t="str">
        <f t="shared" si="149"/>
        <v>Billable</v>
      </c>
      <c r="M1562" s="34" t="s">
        <v>124</v>
      </c>
      <c r="N1562" s="1" t="s">
        <v>41</v>
      </c>
      <c r="O1562" s="1" t="s">
        <v>971</v>
      </c>
      <c r="P1562" s="1" t="s">
        <v>975</v>
      </c>
      <c r="Q1562" s="1" t="s">
        <v>1596</v>
      </c>
      <c r="R1562" s="1" t="s">
        <v>43</v>
      </c>
      <c r="S1562" s="33" t="s">
        <v>144</v>
      </c>
      <c r="T1562" s="47" t="s">
        <v>965</v>
      </c>
      <c r="U1562" s="47" t="s">
        <v>20</v>
      </c>
      <c r="V1562" s="47" t="s">
        <v>20</v>
      </c>
      <c r="W1562" s="47" t="s">
        <v>975</v>
      </c>
      <c r="X1562" s="47" t="s">
        <v>975</v>
      </c>
      <c r="Y1562" s="14" t="s">
        <v>975</v>
      </c>
      <c r="Z1562" s="14" t="s">
        <v>975</v>
      </c>
      <c r="AA1562" s="14" t="s">
        <v>975</v>
      </c>
      <c r="AB1562" s="47" t="s">
        <v>20</v>
      </c>
      <c r="AC1562" s="47" t="s">
        <v>20</v>
      </c>
      <c r="AD1562" s="14" t="s">
        <v>975</v>
      </c>
      <c r="AE1562" s="14" t="s">
        <v>975</v>
      </c>
      <c r="AF1562" s="14" t="s">
        <v>975</v>
      </c>
      <c r="AG1562" s="14" t="s">
        <v>975</v>
      </c>
      <c r="AH1562" s="14" t="s">
        <v>975</v>
      </c>
      <c r="AI1562" s="47" t="s">
        <v>20</v>
      </c>
      <c r="AJ1562" s="47" t="s">
        <v>20</v>
      </c>
      <c r="AK1562" s="14" t="s">
        <v>975</v>
      </c>
      <c r="AL1562" s="14" t="s">
        <v>975</v>
      </c>
      <c r="AM1562" s="14" t="s">
        <v>975</v>
      </c>
      <c r="AN1562" s="14" t="s">
        <v>975</v>
      </c>
      <c r="AO1562" s="14" t="s">
        <v>975</v>
      </c>
      <c r="AP1562" s="47" t="s">
        <v>20</v>
      </c>
      <c r="AQ1562" s="47" t="s">
        <v>20</v>
      </c>
      <c r="AR1562" s="47" t="s">
        <v>20</v>
      </c>
      <c r="AS1562" s="14" t="s">
        <v>975</v>
      </c>
      <c r="AT1562" s="14" t="s">
        <v>975</v>
      </c>
      <c r="AU1562" s="14" t="s">
        <v>975</v>
      </c>
      <c r="AV1562" s="14" t="s">
        <v>975</v>
      </c>
      <c r="AW1562" s="47" t="s">
        <v>20</v>
      </c>
      <c r="AX1562" s="47" t="s">
        <v>20</v>
      </c>
      <c r="AY1562" s="42">
        <f>COUNTIFS($T1562:$AX1562,"P")</f>
        <v>1</v>
      </c>
      <c r="AZ1562" s="42">
        <f>COUNTIFS($T1562:$AX1562,"HD")/2</f>
        <v>0</v>
      </c>
      <c r="BA1562" s="42">
        <f>COUNTIFS($T1562:$AX1562,"DO")</f>
        <v>11</v>
      </c>
      <c r="BB1562" s="1">
        <f>COUNTIFS($T1562:$AX1562,"UPL")</f>
        <v>0</v>
      </c>
      <c r="BC1562" s="42">
        <f>COUNTIFS($T1562:$AX1562,"LWP")</f>
        <v>0</v>
      </c>
      <c r="BD1562" s="42">
        <f>SUM(COUNTIFS($T1562:$AX1562,{"PAT","MAT"}))</f>
        <v>0</v>
      </c>
      <c r="BE1562" s="42">
        <f>COUNTIFS($T1562:$AX1562,"HO")</f>
        <v>0</v>
      </c>
      <c r="BF1562" s="42">
        <f>COUNTIFS($T1562:$AX1562,"NA")</f>
        <v>0</v>
      </c>
      <c r="BG1562" s="42">
        <f>COUNTIFS($T1562:$AX1562,"PL")</f>
        <v>0</v>
      </c>
      <c r="BH1562" s="42">
        <f>COUNTIFS($T1562:$AX1562,"CL")</f>
        <v>0</v>
      </c>
      <c r="BI1562" s="42">
        <f>COUNTIFS($T1562:$AX1562,"BL")</f>
        <v>0</v>
      </c>
      <c r="BJ1562" s="42">
        <f>COUNTIFS($T1562:$AX1562,"CO")</f>
        <v>0</v>
      </c>
      <c r="BK1562" s="42">
        <f t="shared" si="150"/>
        <v>0</v>
      </c>
      <c r="BL1562" s="42">
        <f t="shared" si="151"/>
        <v>0</v>
      </c>
      <c r="BM1562" s="42">
        <f t="shared" si="152"/>
        <v>0</v>
      </c>
      <c r="BN1562" s="42">
        <f>SUM(AY1562:BJ1562)+SUM(COUNTIFS(Q1562:AX1562,{"TERM","RESIGNED"}))</f>
        <v>31</v>
      </c>
      <c r="BO1562" s="1" t="s">
        <v>45</v>
      </c>
      <c r="BP1562" s="42" t="s">
        <v>1021</v>
      </c>
      <c r="BQ1562" s="34"/>
    </row>
    <row r="1563" spans="1:69" x14ac:dyDescent="0.25">
      <c r="A1563" s="32">
        <f t="shared" si="153"/>
        <v>1561</v>
      </c>
      <c r="B1563" s="1" t="s">
        <v>172</v>
      </c>
      <c r="C1563" s="1">
        <v>104863</v>
      </c>
      <c r="D1563" s="1">
        <v>104863</v>
      </c>
      <c r="E1563" s="1" t="s">
        <v>946</v>
      </c>
      <c r="F1563" s="34" t="s">
        <v>892</v>
      </c>
      <c r="G1563" s="34" t="s">
        <v>123</v>
      </c>
      <c r="H1563" s="30">
        <v>44939</v>
      </c>
      <c r="I1563" s="30" t="s">
        <v>39</v>
      </c>
      <c r="J1563" s="30">
        <v>45266</v>
      </c>
      <c r="K1563" s="42">
        <f t="shared" ca="1" si="148"/>
        <v>327</v>
      </c>
      <c r="L1563" s="44" t="str">
        <f t="shared" si="149"/>
        <v>Billable</v>
      </c>
      <c r="M1563" s="34" t="s">
        <v>124</v>
      </c>
      <c r="N1563" s="1" t="s">
        <v>41</v>
      </c>
      <c r="O1563" s="1" t="s">
        <v>971</v>
      </c>
      <c r="P1563" s="1" t="s">
        <v>998</v>
      </c>
      <c r="Q1563" s="1" t="s">
        <v>1213</v>
      </c>
      <c r="R1563" s="1" t="s">
        <v>43</v>
      </c>
      <c r="S1563" s="33" t="s">
        <v>364</v>
      </c>
      <c r="T1563" s="47" t="s">
        <v>21</v>
      </c>
      <c r="U1563" s="47" t="s">
        <v>20</v>
      </c>
      <c r="V1563" s="47" t="s">
        <v>20</v>
      </c>
      <c r="W1563" s="47" t="s">
        <v>21</v>
      </c>
      <c r="X1563" s="47" t="s">
        <v>21</v>
      </c>
      <c r="Y1563" s="14" t="s">
        <v>971</v>
      </c>
      <c r="Z1563" s="14" t="s">
        <v>971</v>
      </c>
      <c r="AA1563" s="14" t="s">
        <v>971</v>
      </c>
      <c r="AB1563" s="47" t="s">
        <v>20</v>
      </c>
      <c r="AC1563" s="47" t="s">
        <v>20</v>
      </c>
      <c r="AD1563" s="14" t="s">
        <v>971</v>
      </c>
      <c r="AE1563" s="14" t="s">
        <v>971</v>
      </c>
      <c r="AF1563" s="14" t="s">
        <v>971</v>
      </c>
      <c r="AG1563" s="14" t="s">
        <v>971</v>
      </c>
      <c r="AH1563" s="14" t="s">
        <v>971</v>
      </c>
      <c r="AI1563" s="47" t="s">
        <v>20</v>
      </c>
      <c r="AJ1563" s="47" t="s">
        <v>20</v>
      </c>
      <c r="AK1563" s="14" t="s">
        <v>971</v>
      </c>
      <c r="AL1563" s="14" t="s">
        <v>971</v>
      </c>
      <c r="AM1563" s="14" t="s">
        <v>971</v>
      </c>
      <c r="AN1563" s="14" t="s">
        <v>971</v>
      </c>
      <c r="AO1563" s="14" t="s">
        <v>971</v>
      </c>
      <c r="AP1563" s="47" t="s">
        <v>20</v>
      </c>
      <c r="AQ1563" s="47" t="s">
        <v>20</v>
      </c>
      <c r="AR1563" s="47" t="s">
        <v>20</v>
      </c>
      <c r="AS1563" s="14" t="s">
        <v>971</v>
      </c>
      <c r="AT1563" s="14" t="s">
        <v>971</v>
      </c>
      <c r="AU1563" s="14" t="s">
        <v>971</v>
      </c>
      <c r="AV1563" s="14" t="s">
        <v>971</v>
      </c>
      <c r="AW1563" s="47" t="s">
        <v>20</v>
      </c>
      <c r="AX1563" s="47" t="s">
        <v>20</v>
      </c>
      <c r="AY1563" s="42">
        <f>COUNTIFS($T1563:$AX1563,"P")</f>
        <v>0</v>
      </c>
      <c r="AZ1563" s="42">
        <f>COUNTIFS($T1563:$AX1563,"HD")/2</f>
        <v>0</v>
      </c>
      <c r="BA1563" s="42">
        <f>COUNTIFS($T1563:$AX1563,"DO")</f>
        <v>11</v>
      </c>
      <c r="BB1563" s="1">
        <f>COUNTIFS($T1563:$AX1563,"UPL")</f>
        <v>3</v>
      </c>
      <c r="BC1563" s="42">
        <f>COUNTIFS($T1563:$AX1563,"LWP")</f>
        <v>0</v>
      </c>
      <c r="BD1563" s="42">
        <f>SUM(COUNTIFS($T1563:$AX1563,{"PAT","MAT"}))</f>
        <v>0</v>
      </c>
      <c r="BE1563" s="42">
        <f>COUNTIFS($T1563:$AX1563,"HO")</f>
        <v>0</v>
      </c>
      <c r="BF1563" s="42">
        <f>COUNTIFS($T1563:$AX1563,"NA")</f>
        <v>0</v>
      </c>
      <c r="BG1563" s="42">
        <f>COUNTIFS($T1563:$AX1563,"PL")</f>
        <v>0</v>
      </c>
      <c r="BH1563" s="42">
        <f>COUNTIFS($T1563:$AX1563,"CL")</f>
        <v>0</v>
      </c>
      <c r="BI1563" s="42">
        <f>COUNTIFS($T1563:$AX1563,"BL")</f>
        <v>0</v>
      </c>
      <c r="BJ1563" s="42">
        <f>COUNTIFS($T1563:$AX1563,"CO")</f>
        <v>0</v>
      </c>
      <c r="BK1563" s="42">
        <f t="shared" si="150"/>
        <v>0</v>
      </c>
      <c r="BL1563" s="42">
        <f t="shared" si="151"/>
        <v>0</v>
      </c>
      <c r="BM1563" s="42">
        <f t="shared" si="152"/>
        <v>0</v>
      </c>
      <c r="BN1563" s="42">
        <f>SUM(AY1563:BJ1563)+SUM(COUNTIFS(Q1563:AX1563,{"TERM","RESIGNED"}))</f>
        <v>31</v>
      </c>
      <c r="BO1563" s="1" t="s">
        <v>45</v>
      </c>
      <c r="BP1563" s="42" t="s">
        <v>1021</v>
      </c>
      <c r="BQ1563" s="34"/>
    </row>
    <row r="1564" spans="1:69" x14ac:dyDescent="0.25">
      <c r="A1564" s="32">
        <f t="shared" si="153"/>
        <v>1562</v>
      </c>
      <c r="B1564" s="1" t="s">
        <v>172</v>
      </c>
      <c r="C1564" s="1">
        <v>106001</v>
      </c>
      <c r="D1564" s="1">
        <v>106001</v>
      </c>
      <c r="E1564" s="1" t="s">
        <v>946</v>
      </c>
      <c r="F1564" s="34" t="s">
        <v>1505</v>
      </c>
      <c r="G1564" s="34" t="s">
        <v>123</v>
      </c>
      <c r="H1564" s="30">
        <v>45247</v>
      </c>
      <c r="I1564" s="30" t="s">
        <v>39</v>
      </c>
      <c r="J1564" s="30">
        <v>45261</v>
      </c>
      <c r="K1564" s="42">
        <f t="shared" ca="1" si="148"/>
        <v>14</v>
      </c>
      <c r="L1564" s="44" t="str">
        <f t="shared" si="149"/>
        <v>Billable</v>
      </c>
      <c r="M1564" s="34" t="s">
        <v>1007</v>
      </c>
      <c r="N1564" s="1" t="s">
        <v>41</v>
      </c>
      <c r="O1564" s="1" t="s">
        <v>971</v>
      </c>
      <c r="P1564" s="1" t="s">
        <v>1594</v>
      </c>
      <c r="Q1564" s="1" t="s">
        <v>1595</v>
      </c>
      <c r="R1564" s="1" t="s">
        <v>43</v>
      </c>
      <c r="S1564" s="33" t="s">
        <v>310</v>
      </c>
      <c r="T1564" s="47" t="s">
        <v>971</v>
      </c>
      <c r="U1564" s="47" t="s">
        <v>20</v>
      </c>
      <c r="V1564" s="47" t="s">
        <v>20</v>
      </c>
      <c r="W1564" s="47" t="s">
        <v>971</v>
      </c>
      <c r="X1564" s="47" t="s">
        <v>971</v>
      </c>
      <c r="Y1564" s="14" t="s">
        <v>971</v>
      </c>
      <c r="Z1564" s="14" t="s">
        <v>971</v>
      </c>
      <c r="AA1564" s="14" t="s">
        <v>971</v>
      </c>
      <c r="AB1564" s="47" t="s">
        <v>20</v>
      </c>
      <c r="AC1564" s="47" t="s">
        <v>20</v>
      </c>
      <c r="AD1564" s="14" t="s">
        <v>971</v>
      </c>
      <c r="AE1564" s="14" t="s">
        <v>971</v>
      </c>
      <c r="AF1564" s="14" t="s">
        <v>971</v>
      </c>
      <c r="AG1564" s="14" t="s">
        <v>971</v>
      </c>
      <c r="AH1564" s="14" t="s">
        <v>971</v>
      </c>
      <c r="AI1564" s="47" t="s">
        <v>20</v>
      </c>
      <c r="AJ1564" s="47" t="s">
        <v>20</v>
      </c>
      <c r="AK1564" s="14" t="s">
        <v>971</v>
      </c>
      <c r="AL1564" s="14" t="s">
        <v>971</v>
      </c>
      <c r="AM1564" s="14" t="s">
        <v>971</v>
      </c>
      <c r="AN1564" s="14" t="s">
        <v>971</v>
      </c>
      <c r="AO1564" s="14" t="s">
        <v>971</v>
      </c>
      <c r="AP1564" s="47" t="s">
        <v>20</v>
      </c>
      <c r="AQ1564" s="47" t="s">
        <v>20</v>
      </c>
      <c r="AR1564" s="47" t="s">
        <v>20</v>
      </c>
      <c r="AS1564" s="14" t="s">
        <v>971</v>
      </c>
      <c r="AT1564" s="14" t="s">
        <v>971</v>
      </c>
      <c r="AU1564" s="14" t="s">
        <v>971</v>
      </c>
      <c r="AV1564" s="14" t="s">
        <v>971</v>
      </c>
      <c r="AW1564" s="47" t="s">
        <v>20</v>
      </c>
      <c r="AX1564" s="47" t="s">
        <v>20</v>
      </c>
      <c r="AY1564" s="42">
        <f>COUNTIFS($T1564:$AX1564,"P")</f>
        <v>0</v>
      </c>
      <c r="AZ1564" s="42">
        <f>COUNTIFS($T1564:$AX1564,"HD")/2</f>
        <v>0</v>
      </c>
      <c r="BA1564" s="42">
        <f>COUNTIFS($T1564:$AX1564,"DO")</f>
        <v>11</v>
      </c>
      <c r="BB1564" s="1">
        <f>COUNTIFS($T1564:$AX1564,"UPL")</f>
        <v>0</v>
      </c>
      <c r="BC1564" s="42">
        <f>COUNTIFS($T1564:$AX1564,"LWP")</f>
        <v>0</v>
      </c>
      <c r="BD1564" s="42">
        <f>SUM(COUNTIFS($T1564:$AX1564,{"PAT","MAT"}))</f>
        <v>0</v>
      </c>
      <c r="BE1564" s="42">
        <f>COUNTIFS($T1564:$AX1564,"HO")</f>
        <v>0</v>
      </c>
      <c r="BF1564" s="42">
        <f>COUNTIFS($T1564:$AX1564,"NA")</f>
        <v>0</v>
      </c>
      <c r="BG1564" s="42">
        <f>COUNTIFS($T1564:$AX1564,"PL")</f>
        <v>0</v>
      </c>
      <c r="BH1564" s="42">
        <f>COUNTIFS($T1564:$AX1564,"CL")</f>
        <v>0</v>
      </c>
      <c r="BI1564" s="42">
        <f>COUNTIFS($T1564:$AX1564,"BL")</f>
        <v>0</v>
      </c>
      <c r="BJ1564" s="42">
        <f>COUNTIFS($T1564:$AX1564,"CO")</f>
        <v>0</v>
      </c>
      <c r="BK1564" s="42">
        <f t="shared" si="150"/>
        <v>0</v>
      </c>
      <c r="BL1564" s="42">
        <f t="shared" si="151"/>
        <v>0</v>
      </c>
      <c r="BM1564" s="42">
        <f t="shared" si="152"/>
        <v>0</v>
      </c>
      <c r="BN1564" s="42">
        <f>SUM(AY1564:BJ1564)+SUM(COUNTIFS(Q1564:AX1564,{"TERM","RESIGNED"}))</f>
        <v>31</v>
      </c>
      <c r="BO1564" s="1" t="s">
        <v>45</v>
      </c>
      <c r="BP1564" s="42"/>
      <c r="BQ1564" s="34"/>
    </row>
    <row r="1565" spans="1:69" x14ac:dyDescent="0.25">
      <c r="A1565" s="32">
        <f t="shared" si="153"/>
        <v>1563</v>
      </c>
      <c r="B1565" s="1" t="s">
        <v>172</v>
      </c>
      <c r="C1565" s="1">
        <v>106002</v>
      </c>
      <c r="D1565" s="1">
        <v>106002</v>
      </c>
      <c r="E1565" s="1" t="s">
        <v>946</v>
      </c>
      <c r="F1565" s="34" t="s">
        <v>1506</v>
      </c>
      <c r="G1565" s="34" t="s">
        <v>123</v>
      </c>
      <c r="H1565" s="30">
        <v>45247</v>
      </c>
      <c r="I1565" s="30" t="s">
        <v>39</v>
      </c>
      <c r="J1565" s="30">
        <v>45261</v>
      </c>
      <c r="K1565" s="42">
        <f t="shared" ca="1" si="148"/>
        <v>14</v>
      </c>
      <c r="L1565" s="44" t="str">
        <f t="shared" si="149"/>
        <v>Billable</v>
      </c>
      <c r="M1565" s="34" t="s">
        <v>1007</v>
      </c>
      <c r="N1565" s="1" t="s">
        <v>41</v>
      </c>
      <c r="O1565" s="1" t="s">
        <v>971</v>
      </c>
      <c r="P1565" s="1" t="s">
        <v>998</v>
      </c>
      <c r="Q1565" s="1" t="s">
        <v>1213</v>
      </c>
      <c r="R1565" s="1" t="s">
        <v>43</v>
      </c>
      <c r="S1565" s="33" t="s">
        <v>310</v>
      </c>
      <c r="T1565" s="47" t="s">
        <v>971</v>
      </c>
      <c r="U1565" s="47" t="s">
        <v>20</v>
      </c>
      <c r="V1565" s="47" t="s">
        <v>20</v>
      </c>
      <c r="W1565" s="47" t="s">
        <v>971</v>
      </c>
      <c r="X1565" s="47" t="s">
        <v>971</v>
      </c>
      <c r="Y1565" s="14" t="s">
        <v>971</v>
      </c>
      <c r="Z1565" s="14" t="s">
        <v>971</v>
      </c>
      <c r="AA1565" s="14" t="s">
        <v>971</v>
      </c>
      <c r="AB1565" s="47" t="s">
        <v>20</v>
      </c>
      <c r="AC1565" s="47" t="s">
        <v>20</v>
      </c>
      <c r="AD1565" s="14" t="s">
        <v>971</v>
      </c>
      <c r="AE1565" s="14" t="s">
        <v>971</v>
      </c>
      <c r="AF1565" s="14" t="s">
        <v>971</v>
      </c>
      <c r="AG1565" s="14" t="s">
        <v>971</v>
      </c>
      <c r="AH1565" s="14" t="s">
        <v>971</v>
      </c>
      <c r="AI1565" s="47" t="s">
        <v>20</v>
      </c>
      <c r="AJ1565" s="47" t="s">
        <v>20</v>
      </c>
      <c r="AK1565" s="14" t="s">
        <v>971</v>
      </c>
      <c r="AL1565" s="14" t="s">
        <v>971</v>
      </c>
      <c r="AM1565" s="14" t="s">
        <v>971</v>
      </c>
      <c r="AN1565" s="14" t="s">
        <v>971</v>
      </c>
      <c r="AO1565" s="14" t="s">
        <v>971</v>
      </c>
      <c r="AP1565" s="47" t="s">
        <v>20</v>
      </c>
      <c r="AQ1565" s="47" t="s">
        <v>20</v>
      </c>
      <c r="AR1565" s="47" t="s">
        <v>20</v>
      </c>
      <c r="AS1565" s="14" t="s">
        <v>971</v>
      </c>
      <c r="AT1565" s="14" t="s">
        <v>971</v>
      </c>
      <c r="AU1565" s="14" t="s">
        <v>971</v>
      </c>
      <c r="AV1565" s="14" t="s">
        <v>971</v>
      </c>
      <c r="AW1565" s="47" t="s">
        <v>20</v>
      </c>
      <c r="AX1565" s="47" t="s">
        <v>20</v>
      </c>
      <c r="AY1565" s="42">
        <f>COUNTIFS($T1565:$AX1565,"P")</f>
        <v>0</v>
      </c>
      <c r="AZ1565" s="42">
        <f>COUNTIFS($T1565:$AX1565,"HD")/2</f>
        <v>0</v>
      </c>
      <c r="BA1565" s="42">
        <f>COUNTIFS($T1565:$AX1565,"DO")</f>
        <v>11</v>
      </c>
      <c r="BB1565" s="1">
        <f>COUNTIFS($T1565:$AX1565,"UPL")</f>
        <v>0</v>
      </c>
      <c r="BC1565" s="42">
        <f>COUNTIFS($T1565:$AX1565,"LWP")</f>
        <v>0</v>
      </c>
      <c r="BD1565" s="42">
        <f>SUM(COUNTIFS($T1565:$AX1565,{"PAT","MAT"}))</f>
        <v>0</v>
      </c>
      <c r="BE1565" s="42">
        <f>COUNTIFS($T1565:$AX1565,"HO")</f>
        <v>0</v>
      </c>
      <c r="BF1565" s="42">
        <f>COUNTIFS($T1565:$AX1565,"NA")</f>
        <v>0</v>
      </c>
      <c r="BG1565" s="42">
        <f>COUNTIFS($T1565:$AX1565,"PL")</f>
        <v>0</v>
      </c>
      <c r="BH1565" s="42">
        <f>COUNTIFS($T1565:$AX1565,"CL")</f>
        <v>0</v>
      </c>
      <c r="BI1565" s="42">
        <f>COUNTIFS($T1565:$AX1565,"BL")</f>
        <v>0</v>
      </c>
      <c r="BJ1565" s="42">
        <f>COUNTIFS($T1565:$AX1565,"CO")</f>
        <v>0</v>
      </c>
      <c r="BK1565" s="42">
        <f t="shared" si="150"/>
        <v>0</v>
      </c>
      <c r="BL1565" s="42">
        <f t="shared" si="151"/>
        <v>0</v>
      </c>
      <c r="BM1565" s="42">
        <f t="shared" si="152"/>
        <v>0</v>
      </c>
      <c r="BN1565" s="42">
        <f>SUM(AY1565:BJ1565)+SUM(COUNTIFS(Q1565:AX1565,{"TERM","RESIGNED"}))</f>
        <v>31</v>
      </c>
      <c r="BO1565" s="1" t="s">
        <v>45</v>
      </c>
      <c r="BP1565" s="42"/>
      <c r="BQ1565" s="34"/>
    </row>
    <row r="1566" spans="1:69" x14ac:dyDescent="0.25">
      <c r="A1566" s="32">
        <f t="shared" si="153"/>
        <v>1564</v>
      </c>
      <c r="B1566" s="1" t="s">
        <v>172</v>
      </c>
      <c r="C1566" s="1">
        <v>106011</v>
      </c>
      <c r="D1566" s="1">
        <v>106011</v>
      </c>
      <c r="E1566" s="1" t="s">
        <v>946</v>
      </c>
      <c r="F1566" s="34" t="s">
        <v>1513</v>
      </c>
      <c r="G1566" s="34" t="s">
        <v>123</v>
      </c>
      <c r="H1566" s="30">
        <v>45247</v>
      </c>
      <c r="I1566" s="30" t="s">
        <v>39</v>
      </c>
      <c r="J1566" s="30">
        <v>45261</v>
      </c>
      <c r="K1566" s="42">
        <f t="shared" ca="1" si="148"/>
        <v>14</v>
      </c>
      <c r="L1566" s="44" t="str">
        <f t="shared" si="149"/>
        <v>Billable</v>
      </c>
      <c r="M1566" s="34" t="s">
        <v>1007</v>
      </c>
      <c r="N1566" s="1" t="s">
        <v>41</v>
      </c>
      <c r="O1566" s="1" t="s">
        <v>971</v>
      </c>
      <c r="P1566" s="1" t="s">
        <v>1594</v>
      </c>
      <c r="Q1566" s="1" t="s">
        <v>1595</v>
      </c>
      <c r="R1566" s="1" t="s">
        <v>43</v>
      </c>
      <c r="S1566" s="33" t="s">
        <v>310</v>
      </c>
      <c r="T1566" s="47" t="s">
        <v>971</v>
      </c>
      <c r="U1566" s="47" t="s">
        <v>20</v>
      </c>
      <c r="V1566" s="47" t="s">
        <v>20</v>
      </c>
      <c r="W1566" s="47" t="s">
        <v>971</v>
      </c>
      <c r="X1566" s="47" t="s">
        <v>971</v>
      </c>
      <c r="Y1566" s="14" t="s">
        <v>971</v>
      </c>
      <c r="Z1566" s="14" t="s">
        <v>971</v>
      </c>
      <c r="AA1566" s="14" t="s">
        <v>971</v>
      </c>
      <c r="AB1566" s="47" t="s">
        <v>20</v>
      </c>
      <c r="AC1566" s="47" t="s">
        <v>20</v>
      </c>
      <c r="AD1566" s="14" t="s">
        <v>971</v>
      </c>
      <c r="AE1566" s="14" t="s">
        <v>971</v>
      </c>
      <c r="AF1566" s="14" t="s">
        <v>971</v>
      </c>
      <c r="AG1566" s="14" t="s">
        <v>971</v>
      </c>
      <c r="AH1566" s="14" t="s">
        <v>971</v>
      </c>
      <c r="AI1566" s="47" t="s">
        <v>20</v>
      </c>
      <c r="AJ1566" s="47" t="s">
        <v>20</v>
      </c>
      <c r="AK1566" s="14" t="s">
        <v>971</v>
      </c>
      <c r="AL1566" s="14" t="s">
        <v>971</v>
      </c>
      <c r="AM1566" s="14" t="s">
        <v>971</v>
      </c>
      <c r="AN1566" s="14" t="s">
        <v>971</v>
      </c>
      <c r="AO1566" s="14" t="s">
        <v>971</v>
      </c>
      <c r="AP1566" s="47" t="s">
        <v>20</v>
      </c>
      <c r="AQ1566" s="47" t="s">
        <v>20</v>
      </c>
      <c r="AR1566" s="47" t="s">
        <v>20</v>
      </c>
      <c r="AS1566" s="14" t="s">
        <v>971</v>
      </c>
      <c r="AT1566" s="14" t="s">
        <v>971</v>
      </c>
      <c r="AU1566" s="14" t="s">
        <v>971</v>
      </c>
      <c r="AV1566" s="14" t="s">
        <v>971</v>
      </c>
      <c r="AW1566" s="47" t="s">
        <v>20</v>
      </c>
      <c r="AX1566" s="47" t="s">
        <v>20</v>
      </c>
      <c r="AY1566" s="42">
        <f>COUNTIFS($T1566:$AX1566,"P")</f>
        <v>0</v>
      </c>
      <c r="AZ1566" s="42">
        <f>COUNTIFS($T1566:$AX1566,"HD")/2</f>
        <v>0</v>
      </c>
      <c r="BA1566" s="42">
        <f>COUNTIFS($T1566:$AX1566,"DO")</f>
        <v>11</v>
      </c>
      <c r="BB1566" s="1">
        <f>COUNTIFS($T1566:$AX1566,"UPL")</f>
        <v>0</v>
      </c>
      <c r="BC1566" s="42">
        <f>COUNTIFS($T1566:$AX1566,"LWP")</f>
        <v>0</v>
      </c>
      <c r="BD1566" s="42">
        <f>SUM(COUNTIFS($T1566:$AX1566,{"PAT","MAT"}))</f>
        <v>0</v>
      </c>
      <c r="BE1566" s="42">
        <f>COUNTIFS($T1566:$AX1566,"HO")</f>
        <v>0</v>
      </c>
      <c r="BF1566" s="42">
        <f>COUNTIFS($T1566:$AX1566,"NA")</f>
        <v>0</v>
      </c>
      <c r="BG1566" s="42">
        <f>COUNTIFS($T1566:$AX1566,"PL")</f>
        <v>0</v>
      </c>
      <c r="BH1566" s="42">
        <f>COUNTIFS($T1566:$AX1566,"CL")</f>
        <v>0</v>
      </c>
      <c r="BI1566" s="42">
        <f>COUNTIFS($T1566:$AX1566,"BL")</f>
        <v>0</v>
      </c>
      <c r="BJ1566" s="42">
        <f>COUNTIFS($T1566:$AX1566,"CO")</f>
        <v>0</v>
      </c>
      <c r="BK1566" s="42">
        <f t="shared" si="150"/>
        <v>0</v>
      </c>
      <c r="BL1566" s="42">
        <f t="shared" si="151"/>
        <v>0</v>
      </c>
      <c r="BM1566" s="42">
        <f t="shared" si="152"/>
        <v>0</v>
      </c>
      <c r="BN1566" s="42">
        <f>SUM(AY1566:BJ1566)+SUM(COUNTIFS(Q1566:AX1566,{"TERM","RESIGNED"}))</f>
        <v>31</v>
      </c>
      <c r="BO1566" s="1" t="s">
        <v>45</v>
      </c>
      <c r="BP1566" s="42"/>
      <c r="BQ1566" s="34"/>
    </row>
    <row r="1567" spans="1:69" x14ac:dyDescent="0.25">
      <c r="A1567" s="32">
        <f t="shared" si="153"/>
        <v>1565</v>
      </c>
      <c r="B1567" s="1" t="s">
        <v>172</v>
      </c>
      <c r="C1567" s="1">
        <v>106016</v>
      </c>
      <c r="D1567" s="1">
        <v>106016</v>
      </c>
      <c r="E1567" s="1" t="s">
        <v>946</v>
      </c>
      <c r="F1567" s="34" t="s">
        <v>1518</v>
      </c>
      <c r="G1567" s="34" t="s">
        <v>186</v>
      </c>
      <c r="H1567" s="30">
        <v>45247</v>
      </c>
      <c r="I1567" s="30" t="s">
        <v>39</v>
      </c>
      <c r="J1567" s="30">
        <v>45261</v>
      </c>
      <c r="K1567" s="42">
        <f t="shared" ca="1" si="148"/>
        <v>14</v>
      </c>
      <c r="L1567" s="44" t="str">
        <f t="shared" si="149"/>
        <v>Billable</v>
      </c>
      <c r="M1567" s="34" t="s">
        <v>1007</v>
      </c>
      <c r="N1567" s="1" t="s">
        <v>41</v>
      </c>
      <c r="O1567" s="1" t="s">
        <v>971</v>
      </c>
      <c r="P1567" s="1" t="s">
        <v>1594</v>
      </c>
      <c r="Q1567" s="1" t="s">
        <v>1595</v>
      </c>
      <c r="R1567" s="1" t="s">
        <v>43</v>
      </c>
      <c r="S1567" s="33" t="s">
        <v>310</v>
      </c>
      <c r="T1567" s="47" t="s">
        <v>971</v>
      </c>
      <c r="U1567" s="47" t="s">
        <v>20</v>
      </c>
      <c r="V1567" s="47" t="s">
        <v>20</v>
      </c>
      <c r="W1567" s="47" t="s">
        <v>971</v>
      </c>
      <c r="X1567" s="47" t="s">
        <v>971</v>
      </c>
      <c r="Y1567" s="14" t="s">
        <v>971</v>
      </c>
      <c r="Z1567" s="14" t="s">
        <v>971</v>
      </c>
      <c r="AA1567" s="14" t="s">
        <v>971</v>
      </c>
      <c r="AB1567" s="47" t="s">
        <v>20</v>
      </c>
      <c r="AC1567" s="47" t="s">
        <v>20</v>
      </c>
      <c r="AD1567" s="14" t="s">
        <v>971</v>
      </c>
      <c r="AE1567" s="14" t="s">
        <v>971</v>
      </c>
      <c r="AF1567" s="14" t="s">
        <v>971</v>
      </c>
      <c r="AG1567" s="14" t="s">
        <v>971</v>
      </c>
      <c r="AH1567" s="14" t="s">
        <v>971</v>
      </c>
      <c r="AI1567" s="47" t="s">
        <v>20</v>
      </c>
      <c r="AJ1567" s="47" t="s">
        <v>20</v>
      </c>
      <c r="AK1567" s="14" t="s">
        <v>971</v>
      </c>
      <c r="AL1567" s="14" t="s">
        <v>971</v>
      </c>
      <c r="AM1567" s="14" t="s">
        <v>971</v>
      </c>
      <c r="AN1567" s="14" t="s">
        <v>971</v>
      </c>
      <c r="AO1567" s="14" t="s">
        <v>971</v>
      </c>
      <c r="AP1567" s="47" t="s">
        <v>20</v>
      </c>
      <c r="AQ1567" s="47" t="s">
        <v>20</v>
      </c>
      <c r="AR1567" s="47" t="s">
        <v>20</v>
      </c>
      <c r="AS1567" s="14" t="s">
        <v>971</v>
      </c>
      <c r="AT1567" s="14" t="s">
        <v>971</v>
      </c>
      <c r="AU1567" s="14" t="s">
        <v>971</v>
      </c>
      <c r="AV1567" s="14" t="s">
        <v>971</v>
      </c>
      <c r="AW1567" s="47" t="s">
        <v>20</v>
      </c>
      <c r="AX1567" s="47" t="s">
        <v>20</v>
      </c>
      <c r="AY1567" s="42">
        <f>COUNTIFS($T1567:$AX1567,"P")</f>
        <v>0</v>
      </c>
      <c r="AZ1567" s="42">
        <f>COUNTIFS($T1567:$AX1567,"HD")/2</f>
        <v>0</v>
      </c>
      <c r="BA1567" s="42">
        <f>COUNTIFS($T1567:$AX1567,"DO")</f>
        <v>11</v>
      </c>
      <c r="BB1567" s="1">
        <f>COUNTIFS($T1567:$AX1567,"UPL")</f>
        <v>0</v>
      </c>
      <c r="BC1567" s="42">
        <f>COUNTIFS($T1567:$AX1567,"LWP")</f>
        <v>0</v>
      </c>
      <c r="BD1567" s="42">
        <f>SUM(COUNTIFS($T1567:$AX1567,{"PAT","MAT"}))</f>
        <v>0</v>
      </c>
      <c r="BE1567" s="42">
        <f>COUNTIFS($T1567:$AX1567,"HO")</f>
        <v>0</v>
      </c>
      <c r="BF1567" s="42">
        <f>COUNTIFS($T1567:$AX1567,"NA")</f>
        <v>0</v>
      </c>
      <c r="BG1567" s="42">
        <f>COUNTIFS($T1567:$AX1567,"PL")</f>
        <v>0</v>
      </c>
      <c r="BH1567" s="42">
        <f>COUNTIFS($T1567:$AX1567,"CL")</f>
        <v>0</v>
      </c>
      <c r="BI1567" s="42">
        <f>COUNTIFS($T1567:$AX1567,"BL")</f>
        <v>0</v>
      </c>
      <c r="BJ1567" s="42">
        <f>COUNTIFS($T1567:$AX1567,"CO")</f>
        <v>0</v>
      </c>
      <c r="BK1567" s="42">
        <f t="shared" si="150"/>
        <v>0</v>
      </c>
      <c r="BL1567" s="42">
        <f t="shared" si="151"/>
        <v>0</v>
      </c>
      <c r="BM1567" s="42">
        <f t="shared" si="152"/>
        <v>0</v>
      </c>
      <c r="BN1567" s="42">
        <f>SUM(AY1567:BJ1567)+SUM(COUNTIFS(Q1567:AX1567,{"TERM","RESIGNED"}))</f>
        <v>31</v>
      </c>
      <c r="BO1567" s="1" t="s">
        <v>45</v>
      </c>
      <c r="BP1567" s="42" t="s">
        <v>1018</v>
      </c>
      <c r="BQ1567" s="34"/>
    </row>
    <row r="1568" spans="1:69" x14ac:dyDescent="0.25">
      <c r="A1568" s="32">
        <f t="shared" si="153"/>
        <v>1566</v>
      </c>
      <c r="B1568" s="1" t="s">
        <v>172</v>
      </c>
      <c r="C1568" s="1">
        <v>106034</v>
      </c>
      <c r="D1568" s="1">
        <v>106034</v>
      </c>
      <c r="E1568" s="1" t="s">
        <v>945</v>
      </c>
      <c r="F1568" s="34" t="s">
        <v>1528</v>
      </c>
      <c r="G1568" s="34" t="s">
        <v>186</v>
      </c>
      <c r="H1568" s="30">
        <v>45251</v>
      </c>
      <c r="I1568" s="30" t="s">
        <v>39</v>
      </c>
      <c r="J1568" s="30">
        <v>45266</v>
      </c>
      <c r="K1568" s="42">
        <f t="shared" ca="1" si="148"/>
        <v>15</v>
      </c>
      <c r="L1568" s="44" t="str">
        <f t="shared" si="149"/>
        <v>Billable</v>
      </c>
      <c r="M1568" s="34" t="s">
        <v>1007</v>
      </c>
      <c r="N1568" s="1" t="s">
        <v>41</v>
      </c>
      <c r="O1568" s="1" t="s">
        <v>971</v>
      </c>
      <c r="P1568" s="1" t="s">
        <v>998</v>
      </c>
      <c r="Q1568" s="1" t="s">
        <v>1213</v>
      </c>
      <c r="R1568" s="1" t="s">
        <v>43</v>
      </c>
      <c r="S1568" s="33" t="s">
        <v>223</v>
      </c>
      <c r="T1568" s="47" t="s">
        <v>21</v>
      </c>
      <c r="U1568" s="47" t="s">
        <v>20</v>
      </c>
      <c r="V1568" s="47" t="s">
        <v>20</v>
      </c>
      <c r="W1568" s="47" t="s">
        <v>21</v>
      </c>
      <c r="X1568" s="47" t="s">
        <v>21</v>
      </c>
      <c r="Y1568" s="14" t="s">
        <v>971</v>
      </c>
      <c r="Z1568" s="14" t="s">
        <v>971</v>
      </c>
      <c r="AA1568" s="14" t="s">
        <v>971</v>
      </c>
      <c r="AB1568" s="47" t="s">
        <v>20</v>
      </c>
      <c r="AC1568" s="47" t="s">
        <v>20</v>
      </c>
      <c r="AD1568" s="14" t="s">
        <v>971</v>
      </c>
      <c r="AE1568" s="14" t="s">
        <v>971</v>
      </c>
      <c r="AF1568" s="14" t="s">
        <v>971</v>
      </c>
      <c r="AG1568" s="14" t="s">
        <v>971</v>
      </c>
      <c r="AH1568" s="14" t="s">
        <v>971</v>
      </c>
      <c r="AI1568" s="47" t="s">
        <v>20</v>
      </c>
      <c r="AJ1568" s="47" t="s">
        <v>20</v>
      </c>
      <c r="AK1568" s="14" t="s">
        <v>971</v>
      </c>
      <c r="AL1568" s="14" t="s">
        <v>971</v>
      </c>
      <c r="AM1568" s="14" t="s">
        <v>971</v>
      </c>
      <c r="AN1568" s="14" t="s">
        <v>971</v>
      </c>
      <c r="AO1568" s="14" t="s">
        <v>971</v>
      </c>
      <c r="AP1568" s="47" t="s">
        <v>20</v>
      </c>
      <c r="AQ1568" s="47" t="s">
        <v>20</v>
      </c>
      <c r="AR1568" s="47" t="s">
        <v>20</v>
      </c>
      <c r="AS1568" s="14" t="s">
        <v>971</v>
      </c>
      <c r="AT1568" s="14" t="s">
        <v>971</v>
      </c>
      <c r="AU1568" s="14" t="s">
        <v>971</v>
      </c>
      <c r="AV1568" s="14" t="s">
        <v>971</v>
      </c>
      <c r="AW1568" s="47" t="s">
        <v>20</v>
      </c>
      <c r="AX1568" s="47" t="s">
        <v>20</v>
      </c>
      <c r="AY1568" s="42">
        <f>COUNTIFS($T1568:$AX1568,"P")</f>
        <v>0</v>
      </c>
      <c r="AZ1568" s="42">
        <f>COUNTIFS($T1568:$AX1568,"HD")/2</f>
        <v>0</v>
      </c>
      <c r="BA1568" s="42">
        <f>COUNTIFS($T1568:$AX1568,"DO")</f>
        <v>11</v>
      </c>
      <c r="BB1568" s="1">
        <f>COUNTIFS($T1568:$AX1568,"UPL")</f>
        <v>3</v>
      </c>
      <c r="BC1568" s="42">
        <f>COUNTIFS($T1568:$AX1568,"LWP")</f>
        <v>0</v>
      </c>
      <c r="BD1568" s="42">
        <f>SUM(COUNTIFS($T1568:$AX1568,{"PAT","MAT"}))</f>
        <v>0</v>
      </c>
      <c r="BE1568" s="42">
        <f>COUNTIFS($T1568:$AX1568,"HO")</f>
        <v>0</v>
      </c>
      <c r="BF1568" s="42">
        <f>COUNTIFS($T1568:$AX1568,"NA")</f>
        <v>0</v>
      </c>
      <c r="BG1568" s="42">
        <f>COUNTIFS($T1568:$AX1568,"PL")</f>
        <v>0</v>
      </c>
      <c r="BH1568" s="42">
        <f>COUNTIFS($T1568:$AX1568,"CL")</f>
        <v>0</v>
      </c>
      <c r="BI1568" s="42">
        <f>COUNTIFS($T1568:$AX1568,"BL")</f>
        <v>0</v>
      </c>
      <c r="BJ1568" s="42">
        <f>COUNTIFS($T1568:$AX1568,"CO")</f>
        <v>0</v>
      </c>
      <c r="BK1568" s="42">
        <f t="shared" si="150"/>
        <v>0</v>
      </c>
      <c r="BL1568" s="42">
        <f t="shared" si="151"/>
        <v>0</v>
      </c>
      <c r="BM1568" s="42">
        <f t="shared" si="152"/>
        <v>0</v>
      </c>
      <c r="BN1568" s="42">
        <f>SUM(AY1568:BJ1568)+SUM(COUNTIFS(Q1568:AX1568,{"TERM","RESIGNED"}))</f>
        <v>31</v>
      </c>
      <c r="BO1568" s="1" t="s">
        <v>45</v>
      </c>
      <c r="BP1568" s="42" t="s">
        <v>1018</v>
      </c>
      <c r="BQ1568" s="34"/>
    </row>
    <row r="1569" spans="1:69" x14ac:dyDescent="0.25">
      <c r="A1569" s="32">
        <f t="shared" si="153"/>
        <v>1567</v>
      </c>
      <c r="B1569" s="1" t="s">
        <v>172</v>
      </c>
      <c r="C1569" s="1">
        <v>106051</v>
      </c>
      <c r="D1569" s="1">
        <v>106051</v>
      </c>
      <c r="E1569" s="1" t="s">
        <v>945</v>
      </c>
      <c r="F1569" s="34" t="s">
        <v>1543</v>
      </c>
      <c r="G1569" s="34" t="s">
        <v>186</v>
      </c>
      <c r="H1569" s="30">
        <v>45254</v>
      </c>
      <c r="I1569" s="30" t="s">
        <v>39</v>
      </c>
      <c r="J1569" s="30">
        <v>45266</v>
      </c>
      <c r="K1569" s="42">
        <f t="shared" ca="1" si="148"/>
        <v>12</v>
      </c>
      <c r="L1569" s="44" t="str">
        <f t="shared" si="149"/>
        <v>Billable</v>
      </c>
      <c r="M1569" s="34" t="s">
        <v>1007</v>
      </c>
      <c r="N1569" s="1" t="s">
        <v>41</v>
      </c>
      <c r="O1569" s="1" t="s">
        <v>971</v>
      </c>
      <c r="P1569" s="1" t="s">
        <v>998</v>
      </c>
      <c r="Q1569" s="1" t="s">
        <v>1213</v>
      </c>
      <c r="R1569" s="1" t="s">
        <v>43</v>
      </c>
      <c r="S1569" s="33" t="s">
        <v>223</v>
      </c>
      <c r="T1569" s="47" t="s">
        <v>21</v>
      </c>
      <c r="U1569" s="47" t="s">
        <v>20</v>
      </c>
      <c r="V1569" s="47" t="s">
        <v>20</v>
      </c>
      <c r="W1569" s="47" t="s">
        <v>21</v>
      </c>
      <c r="X1569" s="47" t="s">
        <v>21</v>
      </c>
      <c r="Y1569" s="14" t="s">
        <v>971</v>
      </c>
      <c r="Z1569" s="14" t="s">
        <v>971</v>
      </c>
      <c r="AA1569" s="14" t="s">
        <v>971</v>
      </c>
      <c r="AB1569" s="47" t="s">
        <v>20</v>
      </c>
      <c r="AC1569" s="47" t="s">
        <v>20</v>
      </c>
      <c r="AD1569" s="14" t="s">
        <v>971</v>
      </c>
      <c r="AE1569" s="14" t="s">
        <v>971</v>
      </c>
      <c r="AF1569" s="14" t="s">
        <v>971</v>
      </c>
      <c r="AG1569" s="14" t="s">
        <v>971</v>
      </c>
      <c r="AH1569" s="14" t="s">
        <v>971</v>
      </c>
      <c r="AI1569" s="47" t="s">
        <v>20</v>
      </c>
      <c r="AJ1569" s="47" t="s">
        <v>20</v>
      </c>
      <c r="AK1569" s="14" t="s">
        <v>971</v>
      </c>
      <c r="AL1569" s="14" t="s">
        <v>971</v>
      </c>
      <c r="AM1569" s="14" t="s">
        <v>971</v>
      </c>
      <c r="AN1569" s="14" t="s">
        <v>971</v>
      </c>
      <c r="AO1569" s="14" t="s">
        <v>971</v>
      </c>
      <c r="AP1569" s="47" t="s">
        <v>20</v>
      </c>
      <c r="AQ1569" s="47" t="s">
        <v>20</v>
      </c>
      <c r="AR1569" s="47" t="s">
        <v>20</v>
      </c>
      <c r="AS1569" s="14" t="s">
        <v>971</v>
      </c>
      <c r="AT1569" s="14" t="s">
        <v>971</v>
      </c>
      <c r="AU1569" s="14" t="s">
        <v>971</v>
      </c>
      <c r="AV1569" s="14" t="s">
        <v>971</v>
      </c>
      <c r="AW1569" s="47" t="s">
        <v>20</v>
      </c>
      <c r="AX1569" s="47" t="s">
        <v>20</v>
      </c>
      <c r="AY1569" s="42">
        <f>COUNTIFS($T1569:$AX1569,"P")</f>
        <v>0</v>
      </c>
      <c r="AZ1569" s="42">
        <f>COUNTIFS($T1569:$AX1569,"HD")/2</f>
        <v>0</v>
      </c>
      <c r="BA1569" s="42">
        <f>COUNTIFS($T1569:$AX1569,"DO")</f>
        <v>11</v>
      </c>
      <c r="BB1569" s="1">
        <f>COUNTIFS($T1569:$AX1569,"UPL")</f>
        <v>3</v>
      </c>
      <c r="BC1569" s="42">
        <f>COUNTIFS($T1569:$AX1569,"LWP")</f>
        <v>0</v>
      </c>
      <c r="BD1569" s="42">
        <f>SUM(COUNTIFS($T1569:$AX1569,{"PAT","MAT"}))</f>
        <v>0</v>
      </c>
      <c r="BE1569" s="42">
        <f>COUNTIFS($T1569:$AX1569,"HO")</f>
        <v>0</v>
      </c>
      <c r="BF1569" s="42">
        <f>COUNTIFS($T1569:$AX1569,"NA")</f>
        <v>0</v>
      </c>
      <c r="BG1569" s="42">
        <f>COUNTIFS($T1569:$AX1569,"PL")</f>
        <v>0</v>
      </c>
      <c r="BH1569" s="42">
        <f>COUNTIFS($T1569:$AX1569,"CL")</f>
        <v>0</v>
      </c>
      <c r="BI1569" s="42">
        <f>COUNTIFS($T1569:$AX1569,"BL")</f>
        <v>0</v>
      </c>
      <c r="BJ1569" s="42">
        <f>COUNTIFS($T1569:$AX1569,"CO")</f>
        <v>0</v>
      </c>
      <c r="BK1569" s="42">
        <f t="shared" si="150"/>
        <v>0</v>
      </c>
      <c r="BL1569" s="42">
        <f t="shared" si="151"/>
        <v>0</v>
      </c>
      <c r="BM1569" s="42">
        <f t="shared" si="152"/>
        <v>0</v>
      </c>
      <c r="BN1569" s="42">
        <f>SUM(AY1569:BJ1569)+SUM(COUNTIFS(Q1569:AX1569,{"TERM","RESIGNED"}))</f>
        <v>31</v>
      </c>
      <c r="BO1569" s="1" t="s">
        <v>45</v>
      </c>
      <c r="BP1569" s="42" t="s">
        <v>1018</v>
      </c>
      <c r="BQ1569" s="34"/>
    </row>
    <row r="1570" spans="1:69" x14ac:dyDescent="0.25">
      <c r="A1570" s="32">
        <f t="shared" si="153"/>
        <v>1568</v>
      </c>
      <c r="B1570" s="1" t="s">
        <v>172</v>
      </c>
      <c r="C1570" s="1">
        <v>106069</v>
      </c>
      <c r="D1570" s="1">
        <v>106069</v>
      </c>
      <c r="E1570" s="1" t="s">
        <v>945</v>
      </c>
      <c r="F1570" s="34" t="s">
        <v>1556</v>
      </c>
      <c r="G1570" s="34" t="s">
        <v>162</v>
      </c>
      <c r="H1570" s="30">
        <v>45254</v>
      </c>
      <c r="I1570" s="30" t="s">
        <v>39</v>
      </c>
      <c r="J1570" s="30">
        <v>45265</v>
      </c>
      <c r="K1570" s="42">
        <f t="shared" ca="1" si="148"/>
        <v>11</v>
      </c>
      <c r="L1570" s="44" t="str">
        <f t="shared" si="149"/>
        <v>Billable</v>
      </c>
      <c r="M1570" s="34" t="s">
        <v>124</v>
      </c>
      <c r="N1570" s="1" t="s">
        <v>41</v>
      </c>
      <c r="O1570" s="1" t="s">
        <v>971</v>
      </c>
      <c r="P1570" s="1" t="s">
        <v>998</v>
      </c>
      <c r="Q1570" s="1" t="s">
        <v>1213</v>
      </c>
      <c r="R1570" s="1" t="s">
        <v>43</v>
      </c>
      <c r="S1570" s="33" t="s">
        <v>165</v>
      </c>
      <c r="T1570" s="47" t="s">
        <v>21</v>
      </c>
      <c r="U1570" s="47" t="s">
        <v>20</v>
      </c>
      <c r="V1570" s="47" t="s">
        <v>20</v>
      </c>
      <c r="W1570" s="47" t="s">
        <v>21</v>
      </c>
      <c r="X1570" s="47" t="s">
        <v>971</v>
      </c>
      <c r="Y1570" s="14" t="s">
        <v>971</v>
      </c>
      <c r="Z1570" s="14" t="s">
        <v>971</v>
      </c>
      <c r="AA1570" s="14" t="s">
        <v>971</v>
      </c>
      <c r="AB1570" s="47" t="s">
        <v>20</v>
      </c>
      <c r="AC1570" s="47" t="s">
        <v>20</v>
      </c>
      <c r="AD1570" s="14" t="s">
        <v>971</v>
      </c>
      <c r="AE1570" s="14" t="s">
        <v>971</v>
      </c>
      <c r="AF1570" s="14" t="s">
        <v>971</v>
      </c>
      <c r="AG1570" s="14" t="s">
        <v>971</v>
      </c>
      <c r="AH1570" s="14" t="s">
        <v>971</v>
      </c>
      <c r="AI1570" s="47" t="s">
        <v>20</v>
      </c>
      <c r="AJ1570" s="47" t="s">
        <v>20</v>
      </c>
      <c r="AK1570" s="14" t="s">
        <v>971</v>
      </c>
      <c r="AL1570" s="14" t="s">
        <v>971</v>
      </c>
      <c r="AM1570" s="14" t="s">
        <v>971</v>
      </c>
      <c r="AN1570" s="14" t="s">
        <v>971</v>
      </c>
      <c r="AO1570" s="14" t="s">
        <v>971</v>
      </c>
      <c r="AP1570" s="47" t="s">
        <v>20</v>
      </c>
      <c r="AQ1570" s="47" t="s">
        <v>20</v>
      </c>
      <c r="AR1570" s="47" t="s">
        <v>20</v>
      </c>
      <c r="AS1570" s="14" t="s">
        <v>971</v>
      </c>
      <c r="AT1570" s="14" t="s">
        <v>971</v>
      </c>
      <c r="AU1570" s="14" t="s">
        <v>971</v>
      </c>
      <c r="AV1570" s="14" t="s">
        <v>971</v>
      </c>
      <c r="AW1570" s="47" t="s">
        <v>20</v>
      </c>
      <c r="AX1570" s="47" t="s">
        <v>20</v>
      </c>
      <c r="AY1570" s="42">
        <f>COUNTIFS($T1570:$AX1570,"P")</f>
        <v>0</v>
      </c>
      <c r="AZ1570" s="42">
        <f>COUNTIFS($T1570:$AX1570,"HD")/2</f>
        <v>0</v>
      </c>
      <c r="BA1570" s="42">
        <f>COUNTIFS($T1570:$AX1570,"DO")</f>
        <v>11</v>
      </c>
      <c r="BB1570" s="1">
        <f>COUNTIFS($T1570:$AX1570,"UPL")</f>
        <v>2</v>
      </c>
      <c r="BC1570" s="42">
        <f>COUNTIFS($T1570:$AX1570,"LWP")</f>
        <v>0</v>
      </c>
      <c r="BD1570" s="42">
        <f>SUM(COUNTIFS($T1570:$AX1570,{"PAT","MAT"}))</f>
        <v>0</v>
      </c>
      <c r="BE1570" s="42">
        <f>COUNTIFS($T1570:$AX1570,"HO")</f>
        <v>0</v>
      </c>
      <c r="BF1570" s="42">
        <f>COUNTIFS($T1570:$AX1570,"NA")</f>
        <v>0</v>
      </c>
      <c r="BG1570" s="42">
        <f>COUNTIFS($T1570:$AX1570,"PL")</f>
        <v>0</v>
      </c>
      <c r="BH1570" s="42">
        <f>COUNTIFS($T1570:$AX1570,"CL")</f>
        <v>0</v>
      </c>
      <c r="BI1570" s="42">
        <f>COUNTIFS($T1570:$AX1570,"BL")</f>
        <v>0</v>
      </c>
      <c r="BJ1570" s="42">
        <f>COUNTIFS($T1570:$AX1570,"CO")</f>
        <v>0</v>
      </c>
      <c r="BK1570" s="42">
        <f t="shared" si="150"/>
        <v>0</v>
      </c>
      <c r="BL1570" s="42">
        <f t="shared" si="151"/>
        <v>0</v>
      </c>
      <c r="BM1570" s="42">
        <f t="shared" si="152"/>
        <v>0</v>
      </c>
      <c r="BN1570" s="42">
        <f>SUM(AY1570:BJ1570)+SUM(COUNTIFS(Q1570:AX1570,{"TERM","RESIGNED"}))</f>
        <v>31</v>
      </c>
      <c r="BO1570" s="1" t="s">
        <v>45</v>
      </c>
      <c r="BP1570" s="42"/>
      <c r="BQ1570" s="34"/>
    </row>
    <row r="1571" spans="1:69" x14ac:dyDescent="0.25">
      <c r="A1571" s="32">
        <f t="shared" si="153"/>
        <v>1569</v>
      </c>
      <c r="B1571" s="1" t="s">
        <v>172</v>
      </c>
      <c r="C1571" s="1">
        <v>106077</v>
      </c>
      <c r="D1571" s="1">
        <v>106077</v>
      </c>
      <c r="E1571" s="1" t="s">
        <v>946</v>
      </c>
      <c r="F1571" s="34" t="s">
        <v>1561</v>
      </c>
      <c r="G1571" s="34" t="s">
        <v>123</v>
      </c>
      <c r="H1571" s="30">
        <v>45258</v>
      </c>
      <c r="I1571" s="30" t="s">
        <v>39</v>
      </c>
      <c r="J1571" s="30">
        <v>45264</v>
      </c>
      <c r="K1571" s="42">
        <f t="shared" ca="1" si="148"/>
        <v>6</v>
      </c>
      <c r="L1571" s="44" t="str">
        <f t="shared" si="149"/>
        <v>Billable</v>
      </c>
      <c r="M1571" s="34" t="s">
        <v>1007</v>
      </c>
      <c r="N1571" s="1" t="s">
        <v>41</v>
      </c>
      <c r="O1571" s="1" t="s">
        <v>971</v>
      </c>
      <c r="P1571" s="1" t="s">
        <v>998</v>
      </c>
      <c r="Q1571" s="1" t="s">
        <v>1213</v>
      </c>
      <c r="R1571" s="1" t="s">
        <v>43</v>
      </c>
      <c r="S1571" s="33" t="s">
        <v>212</v>
      </c>
      <c r="T1571" s="47" t="s">
        <v>21</v>
      </c>
      <c r="U1571" s="47" t="s">
        <v>20</v>
      </c>
      <c r="V1571" s="47" t="s">
        <v>20</v>
      </c>
      <c r="W1571" s="47" t="s">
        <v>971</v>
      </c>
      <c r="X1571" s="47" t="s">
        <v>971</v>
      </c>
      <c r="Y1571" s="14" t="s">
        <v>971</v>
      </c>
      <c r="Z1571" s="14" t="s">
        <v>971</v>
      </c>
      <c r="AA1571" s="14" t="s">
        <v>971</v>
      </c>
      <c r="AB1571" s="47" t="s">
        <v>20</v>
      </c>
      <c r="AC1571" s="47" t="s">
        <v>20</v>
      </c>
      <c r="AD1571" s="14" t="s">
        <v>971</v>
      </c>
      <c r="AE1571" s="14" t="s">
        <v>971</v>
      </c>
      <c r="AF1571" s="14" t="s">
        <v>971</v>
      </c>
      <c r="AG1571" s="14" t="s">
        <v>971</v>
      </c>
      <c r="AH1571" s="14" t="s">
        <v>971</v>
      </c>
      <c r="AI1571" s="47" t="s">
        <v>20</v>
      </c>
      <c r="AJ1571" s="47" t="s">
        <v>20</v>
      </c>
      <c r="AK1571" s="14" t="s">
        <v>971</v>
      </c>
      <c r="AL1571" s="14" t="s">
        <v>971</v>
      </c>
      <c r="AM1571" s="14" t="s">
        <v>971</v>
      </c>
      <c r="AN1571" s="14" t="s">
        <v>971</v>
      </c>
      <c r="AO1571" s="14" t="s">
        <v>971</v>
      </c>
      <c r="AP1571" s="47" t="s">
        <v>20</v>
      </c>
      <c r="AQ1571" s="47" t="s">
        <v>20</v>
      </c>
      <c r="AR1571" s="47" t="s">
        <v>20</v>
      </c>
      <c r="AS1571" s="14" t="s">
        <v>971</v>
      </c>
      <c r="AT1571" s="14" t="s">
        <v>971</v>
      </c>
      <c r="AU1571" s="14" t="s">
        <v>971</v>
      </c>
      <c r="AV1571" s="14" t="s">
        <v>971</v>
      </c>
      <c r="AW1571" s="47" t="s">
        <v>20</v>
      </c>
      <c r="AX1571" s="47" t="s">
        <v>20</v>
      </c>
      <c r="AY1571" s="42">
        <f>COUNTIFS($T1571:$AX1571,"P")</f>
        <v>0</v>
      </c>
      <c r="AZ1571" s="42">
        <f>COUNTIFS($T1571:$AX1571,"HD")/2</f>
        <v>0</v>
      </c>
      <c r="BA1571" s="42">
        <f>COUNTIFS($T1571:$AX1571,"DO")</f>
        <v>11</v>
      </c>
      <c r="BB1571" s="1">
        <f>COUNTIFS($T1571:$AX1571,"UPL")</f>
        <v>1</v>
      </c>
      <c r="BC1571" s="42">
        <f>COUNTIFS($T1571:$AX1571,"LWP")</f>
        <v>0</v>
      </c>
      <c r="BD1571" s="42">
        <f>SUM(COUNTIFS($T1571:$AX1571,{"PAT","MAT"}))</f>
        <v>0</v>
      </c>
      <c r="BE1571" s="42">
        <f>COUNTIFS($T1571:$AX1571,"HO")</f>
        <v>0</v>
      </c>
      <c r="BF1571" s="42">
        <f>COUNTIFS($T1571:$AX1571,"NA")</f>
        <v>0</v>
      </c>
      <c r="BG1571" s="42">
        <f>COUNTIFS($T1571:$AX1571,"PL")</f>
        <v>0</v>
      </c>
      <c r="BH1571" s="42">
        <f>COUNTIFS($T1571:$AX1571,"CL")</f>
        <v>0</v>
      </c>
      <c r="BI1571" s="42">
        <f>COUNTIFS($T1571:$AX1571,"BL")</f>
        <v>0</v>
      </c>
      <c r="BJ1571" s="42">
        <f>COUNTIFS($T1571:$AX1571,"CO")</f>
        <v>0</v>
      </c>
      <c r="BK1571" s="42">
        <f t="shared" si="150"/>
        <v>0</v>
      </c>
      <c r="BL1571" s="42">
        <f t="shared" si="151"/>
        <v>0</v>
      </c>
      <c r="BM1571" s="42">
        <f t="shared" si="152"/>
        <v>0</v>
      </c>
      <c r="BN1571" s="42">
        <f>SUM(AY1571:BJ1571)+SUM(COUNTIFS(Q1571:AX1571,{"TERM","RESIGNED"}))</f>
        <v>31</v>
      </c>
      <c r="BO1571" s="1" t="s">
        <v>45</v>
      </c>
      <c r="BP1571" s="42"/>
      <c r="BQ1571" s="34"/>
    </row>
    <row r="1572" spans="1:69" x14ac:dyDescent="0.25">
      <c r="A1572" s="32">
        <f t="shared" si="153"/>
        <v>1570</v>
      </c>
      <c r="B1572" s="1" t="s">
        <v>172</v>
      </c>
      <c r="C1572" s="1">
        <v>106081</v>
      </c>
      <c r="D1572" s="1">
        <v>106081</v>
      </c>
      <c r="E1572" s="1" t="s">
        <v>945</v>
      </c>
      <c r="F1572" s="34" t="s">
        <v>1564</v>
      </c>
      <c r="G1572" s="34" t="s">
        <v>123</v>
      </c>
      <c r="H1572" s="30">
        <v>45258</v>
      </c>
      <c r="I1572" s="30" t="s">
        <v>39</v>
      </c>
      <c r="J1572" s="30">
        <v>45264</v>
      </c>
      <c r="K1572" s="42">
        <f t="shared" ca="1" si="148"/>
        <v>6</v>
      </c>
      <c r="L1572" s="44" t="str">
        <f t="shared" si="149"/>
        <v>Billable</v>
      </c>
      <c r="M1572" s="34" t="s">
        <v>1007</v>
      </c>
      <c r="N1572" s="1" t="s">
        <v>41</v>
      </c>
      <c r="O1572" s="1" t="s">
        <v>971</v>
      </c>
      <c r="P1572" s="1" t="s">
        <v>998</v>
      </c>
      <c r="Q1572" s="1" t="s">
        <v>1213</v>
      </c>
      <c r="R1572" s="1" t="s">
        <v>43</v>
      </c>
      <c r="S1572" s="33" t="s">
        <v>212</v>
      </c>
      <c r="T1572" s="47" t="s">
        <v>21</v>
      </c>
      <c r="U1572" s="47" t="s">
        <v>20</v>
      </c>
      <c r="V1572" s="47" t="s">
        <v>20</v>
      </c>
      <c r="W1572" s="47" t="s">
        <v>971</v>
      </c>
      <c r="X1572" s="47" t="s">
        <v>971</v>
      </c>
      <c r="Y1572" s="14" t="s">
        <v>971</v>
      </c>
      <c r="Z1572" s="14" t="s">
        <v>971</v>
      </c>
      <c r="AA1572" s="14" t="s">
        <v>971</v>
      </c>
      <c r="AB1572" s="47" t="s">
        <v>20</v>
      </c>
      <c r="AC1572" s="47" t="s">
        <v>20</v>
      </c>
      <c r="AD1572" s="14" t="s">
        <v>971</v>
      </c>
      <c r="AE1572" s="14" t="s">
        <v>971</v>
      </c>
      <c r="AF1572" s="14" t="s">
        <v>971</v>
      </c>
      <c r="AG1572" s="14" t="s">
        <v>971</v>
      </c>
      <c r="AH1572" s="14" t="s">
        <v>971</v>
      </c>
      <c r="AI1572" s="47" t="s">
        <v>20</v>
      </c>
      <c r="AJ1572" s="47" t="s">
        <v>20</v>
      </c>
      <c r="AK1572" s="14" t="s">
        <v>971</v>
      </c>
      <c r="AL1572" s="14" t="s">
        <v>971</v>
      </c>
      <c r="AM1572" s="14" t="s">
        <v>971</v>
      </c>
      <c r="AN1572" s="14" t="s">
        <v>971</v>
      </c>
      <c r="AO1572" s="14" t="s">
        <v>971</v>
      </c>
      <c r="AP1572" s="47" t="s">
        <v>20</v>
      </c>
      <c r="AQ1572" s="47" t="s">
        <v>20</v>
      </c>
      <c r="AR1572" s="47" t="s">
        <v>20</v>
      </c>
      <c r="AS1572" s="14" t="s">
        <v>971</v>
      </c>
      <c r="AT1572" s="14" t="s">
        <v>971</v>
      </c>
      <c r="AU1572" s="14" t="s">
        <v>971</v>
      </c>
      <c r="AV1572" s="14" t="s">
        <v>971</v>
      </c>
      <c r="AW1572" s="47" t="s">
        <v>20</v>
      </c>
      <c r="AX1572" s="47" t="s">
        <v>20</v>
      </c>
      <c r="AY1572" s="42">
        <f>COUNTIFS($T1572:$AX1572,"P")</f>
        <v>0</v>
      </c>
      <c r="AZ1572" s="42">
        <f>COUNTIFS($T1572:$AX1572,"HD")/2</f>
        <v>0</v>
      </c>
      <c r="BA1572" s="42">
        <f>COUNTIFS($T1572:$AX1572,"DO")</f>
        <v>11</v>
      </c>
      <c r="BB1572" s="1">
        <f>COUNTIFS($T1572:$AX1572,"UPL")</f>
        <v>1</v>
      </c>
      <c r="BC1572" s="42">
        <f>COUNTIFS($T1572:$AX1572,"LWP")</f>
        <v>0</v>
      </c>
      <c r="BD1572" s="42">
        <f>SUM(COUNTIFS($T1572:$AX1572,{"PAT","MAT"}))</f>
        <v>0</v>
      </c>
      <c r="BE1572" s="42">
        <f>COUNTIFS($T1572:$AX1572,"HO")</f>
        <v>0</v>
      </c>
      <c r="BF1572" s="42">
        <f>COUNTIFS($T1572:$AX1572,"NA")</f>
        <v>0</v>
      </c>
      <c r="BG1572" s="42">
        <f>COUNTIFS($T1572:$AX1572,"PL")</f>
        <v>0</v>
      </c>
      <c r="BH1572" s="42">
        <f>COUNTIFS($T1572:$AX1572,"CL")</f>
        <v>0</v>
      </c>
      <c r="BI1572" s="42">
        <f>COUNTIFS($T1572:$AX1572,"BL")</f>
        <v>0</v>
      </c>
      <c r="BJ1572" s="42">
        <f>COUNTIFS($T1572:$AX1572,"CO")</f>
        <v>0</v>
      </c>
      <c r="BK1572" s="42">
        <f t="shared" si="150"/>
        <v>0</v>
      </c>
      <c r="BL1572" s="42">
        <f t="shared" si="151"/>
        <v>0</v>
      </c>
      <c r="BM1572" s="42">
        <f t="shared" si="152"/>
        <v>0</v>
      </c>
      <c r="BN1572" s="42">
        <f>SUM(AY1572:BJ1572)+SUM(COUNTIFS(Q1572:AX1572,{"TERM","RESIGNED"}))</f>
        <v>31</v>
      </c>
      <c r="BO1572" s="1" t="s">
        <v>45</v>
      </c>
      <c r="BP1572" s="42"/>
      <c r="BQ1572" s="34"/>
    </row>
    <row r="1573" spans="1:69" x14ac:dyDescent="0.25">
      <c r="A1573" s="32">
        <f t="shared" si="153"/>
        <v>1571</v>
      </c>
      <c r="B1573" s="1" t="s">
        <v>172</v>
      </c>
      <c r="C1573" s="1">
        <v>106094</v>
      </c>
      <c r="D1573" s="1">
        <v>106094</v>
      </c>
      <c r="E1573" s="1" t="s">
        <v>946</v>
      </c>
      <c r="F1573" s="34" t="s">
        <v>1573</v>
      </c>
      <c r="G1573" s="34" t="s">
        <v>186</v>
      </c>
      <c r="H1573" s="30">
        <v>45258</v>
      </c>
      <c r="I1573" s="30" t="s">
        <v>39</v>
      </c>
      <c r="J1573" s="30">
        <v>45264</v>
      </c>
      <c r="K1573" s="42">
        <f t="shared" ca="1" si="148"/>
        <v>6</v>
      </c>
      <c r="L1573" s="44" t="str">
        <f t="shared" si="149"/>
        <v>Billable</v>
      </c>
      <c r="M1573" s="34" t="s">
        <v>1007</v>
      </c>
      <c r="N1573" s="1" t="s">
        <v>41</v>
      </c>
      <c r="O1573" s="1" t="s">
        <v>971</v>
      </c>
      <c r="P1573" s="1" t="s">
        <v>998</v>
      </c>
      <c r="Q1573" s="1" t="s">
        <v>1213</v>
      </c>
      <c r="R1573" s="1" t="s">
        <v>43</v>
      </c>
      <c r="S1573" s="33" t="s">
        <v>212</v>
      </c>
      <c r="T1573" s="47" t="s">
        <v>21</v>
      </c>
      <c r="U1573" s="47" t="s">
        <v>20</v>
      </c>
      <c r="V1573" s="47" t="s">
        <v>20</v>
      </c>
      <c r="W1573" s="47" t="s">
        <v>971</v>
      </c>
      <c r="X1573" s="47" t="s">
        <v>971</v>
      </c>
      <c r="Y1573" s="14" t="s">
        <v>971</v>
      </c>
      <c r="Z1573" s="14" t="s">
        <v>971</v>
      </c>
      <c r="AA1573" s="14" t="s">
        <v>971</v>
      </c>
      <c r="AB1573" s="47" t="s">
        <v>20</v>
      </c>
      <c r="AC1573" s="47" t="s">
        <v>20</v>
      </c>
      <c r="AD1573" s="14" t="s">
        <v>971</v>
      </c>
      <c r="AE1573" s="14" t="s">
        <v>971</v>
      </c>
      <c r="AF1573" s="14" t="s">
        <v>971</v>
      </c>
      <c r="AG1573" s="14" t="s">
        <v>971</v>
      </c>
      <c r="AH1573" s="14" t="s">
        <v>971</v>
      </c>
      <c r="AI1573" s="47" t="s">
        <v>20</v>
      </c>
      <c r="AJ1573" s="47" t="s">
        <v>20</v>
      </c>
      <c r="AK1573" s="14" t="s">
        <v>971</v>
      </c>
      <c r="AL1573" s="14" t="s">
        <v>971</v>
      </c>
      <c r="AM1573" s="14" t="s">
        <v>971</v>
      </c>
      <c r="AN1573" s="14" t="s">
        <v>971</v>
      </c>
      <c r="AO1573" s="14" t="s">
        <v>971</v>
      </c>
      <c r="AP1573" s="47" t="s">
        <v>20</v>
      </c>
      <c r="AQ1573" s="47" t="s">
        <v>20</v>
      </c>
      <c r="AR1573" s="47" t="s">
        <v>20</v>
      </c>
      <c r="AS1573" s="14" t="s">
        <v>971</v>
      </c>
      <c r="AT1573" s="14" t="s">
        <v>971</v>
      </c>
      <c r="AU1573" s="14" t="s">
        <v>971</v>
      </c>
      <c r="AV1573" s="14" t="s">
        <v>971</v>
      </c>
      <c r="AW1573" s="47" t="s">
        <v>20</v>
      </c>
      <c r="AX1573" s="47" t="s">
        <v>20</v>
      </c>
      <c r="AY1573" s="42">
        <f>COUNTIFS($T1573:$AX1573,"P")</f>
        <v>0</v>
      </c>
      <c r="AZ1573" s="42">
        <f>COUNTIFS($T1573:$AX1573,"HD")/2</f>
        <v>0</v>
      </c>
      <c r="BA1573" s="42">
        <f>COUNTIFS($T1573:$AX1573,"DO")</f>
        <v>11</v>
      </c>
      <c r="BB1573" s="1">
        <f>COUNTIFS($T1573:$AX1573,"UPL")</f>
        <v>1</v>
      </c>
      <c r="BC1573" s="42">
        <f>COUNTIFS($T1573:$AX1573,"LWP")</f>
        <v>0</v>
      </c>
      <c r="BD1573" s="42">
        <f>SUM(COUNTIFS($T1573:$AX1573,{"PAT","MAT"}))</f>
        <v>0</v>
      </c>
      <c r="BE1573" s="42">
        <f>COUNTIFS($T1573:$AX1573,"HO")</f>
        <v>0</v>
      </c>
      <c r="BF1573" s="42">
        <f>COUNTIFS($T1573:$AX1573,"NA")</f>
        <v>0</v>
      </c>
      <c r="BG1573" s="42">
        <f>COUNTIFS($T1573:$AX1573,"PL")</f>
        <v>0</v>
      </c>
      <c r="BH1573" s="42">
        <f>COUNTIFS($T1573:$AX1573,"CL")</f>
        <v>0</v>
      </c>
      <c r="BI1573" s="42">
        <f>COUNTIFS($T1573:$AX1573,"BL")</f>
        <v>0</v>
      </c>
      <c r="BJ1573" s="42">
        <f>COUNTIFS($T1573:$AX1573,"CO")</f>
        <v>0</v>
      </c>
      <c r="BK1573" s="42">
        <f t="shared" si="150"/>
        <v>0</v>
      </c>
      <c r="BL1573" s="42">
        <f t="shared" si="151"/>
        <v>0</v>
      </c>
      <c r="BM1573" s="42">
        <f t="shared" si="152"/>
        <v>0</v>
      </c>
      <c r="BN1573" s="42">
        <f>SUM(AY1573:BJ1573)+SUM(COUNTIFS(Q1573:AX1573,{"TERM","RESIGNED"}))</f>
        <v>31</v>
      </c>
      <c r="BO1573" s="1" t="s">
        <v>45</v>
      </c>
      <c r="BP1573" s="42"/>
      <c r="BQ1573" s="34"/>
    </row>
    <row r="1574" spans="1:69" x14ac:dyDescent="0.25">
      <c r="A1574" s="32">
        <f t="shared" si="153"/>
        <v>1572</v>
      </c>
      <c r="B1574" s="1" t="s">
        <v>172</v>
      </c>
      <c r="C1574" s="1">
        <v>600498</v>
      </c>
      <c r="D1574" s="1">
        <v>600498</v>
      </c>
      <c r="E1574" s="1" t="s">
        <v>946</v>
      </c>
      <c r="F1574" s="34" t="s">
        <v>1600</v>
      </c>
      <c r="G1574" s="34" t="s">
        <v>190</v>
      </c>
      <c r="H1574" s="30">
        <v>45260</v>
      </c>
      <c r="I1574" s="30" t="s">
        <v>39</v>
      </c>
      <c r="J1574" s="30">
        <v>45266</v>
      </c>
      <c r="K1574" s="42">
        <v>5</v>
      </c>
      <c r="L1574" s="44" t="s">
        <v>1598</v>
      </c>
      <c r="M1574" s="34" t="s">
        <v>187</v>
      </c>
      <c r="N1574" s="1" t="s">
        <v>270</v>
      </c>
      <c r="O1574" s="1" t="s">
        <v>971</v>
      </c>
      <c r="P1574" s="1" t="s">
        <v>998</v>
      </c>
      <c r="Q1574" s="1" t="s">
        <v>1213</v>
      </c>
      <c r="R1574" s="1" t="s">
        <v>43</v>
      </c>
      <c r="S1574" s="33" t="s">
        <v>533</v>
      </c>
      <c r="T1574" s="47" t="s">
        <v>21</v>
      </c>
      <c r="U1574" s="47" t="s">
        <v>20</v>
      </c>
      <c r="V1574" s="47" t="s">
        <v>20</v>
      </c>
      <c r="W1574" s="47" t="s">
        <v>21</v>
      </c>
      <c r="X1574" s="47" t="s">
        <v>21</v>
      </c>
      <c r="Y1574" s="14" t="s">
        <v>971</v>
      </c>
      <c r="Z1574" s="14" t="s">
        <v>971</v>
      </c>
      <c r="AA1574" s="14" t="s">
        <v>971</v>
      </c>
      <c r="AB1574" s="47" t="s">
        <v>20</v>
      </c>
      <c r="AC1574" s="47" t="s">
        <v>20</v>
      </c>
      <c r="AD1574" s="14" t="s">
        <v>971</v>
      </c>
      <c r="AE1574" s="14" t="s">
        <v>971</v>
      </c>
      <c r="AF1574" s="14" t="s">
        <v>971</v>
      </c>
      <c r="AG1574" s="14" t="s">
        <v>971</v>
      </c>
      <c r="AH1574" s="14" t="s">
        <v>971</v>
      </c>
      <c r="AI1574" s="47" t="s">
        <v>20</v>
      </c>
      <c r="AJ1574" s="47" t="s">
        <v>20</v>
      </c>
      <c r="AK1574" s="14" t="s">
        <v>971</v>
      </c>
      <c r="AL1574" s="14" t="s">
        <v>971</v>
      </c>
      <c r="AM1574" s="14" t="s">
        <v>971</v>
      </c>
      <c r="AN1574" s="14" t="s">
        <v>971</v>
      </c>
      <c r="AO1574" s="14" t="s">
        <v>971</v>
      </c>
      <c r="AP1574" s="47" t="s">
        <v>20</v>
      </c>
      <c r="AQ1574" s="47" t="s">
        <v>20</v>
      </c>
      <c r="AR1574" s="47" t="s">
        <v>20</v>
      </c>
      <c r="AS1574" s="14" t="s">
        <v>971</v>
      </c>
      <c r="AT1574" s="14" t="s">
        <v>971</v>
      </c>
      <c r="AU1574" s="14" t="s">
        <v>971</v>
      </c>
      <c r="AV1574" s="14" t="s">
        <v>971</v>
      </c>
      <c r="AW1574" s="47" t="s">
        <v>20</v>
      </c>
      <c r="AX1574" s="47" t="s">
        <v>20</v>
      </c>
      <c r="AY1574" s="42">
        <f>COUNTIFS($T1574:$AX1574,"P")</f>
        <v>0</v>
      </c>
      <c r="AZ1574" s="42">
        <f>COUNTIFS($T1574:$AX1574,"HD")/2</f>
        <v>0</v>
      </c>
      <c r="BA1574" s="42">
        <f>COUNTIFS($T1574:$AX1574,"DO")</f>
        <v>11</v>
      </c>
      <c r="BB1574" s="1">
        <f>COUNTIFS($T1574:$AX1574,"UPL")</f>
        <v>3</v>
      </c>
      <c r="BC1574" s="42">
        <f>COUNTIFS($T1574:$AX1574,"LWP")</f>
        <v>0</v>
      </c>
      <c r="BD1574" s="42">
        <f>SUM(COUNTIFS($T1574:$AX1574,{"PAT","MAT"}))</f>
        <v>0</v>
      </c>
      <c r="BE1574" s="42">
        <f>COUNTIFS($T1574:$AX1574,"HO")</f>
        <v>0</v>
      </c>
      <c r="BF1574" s="42">
        <f>COUNTIFS($T1574:$AX1574,"NA")</f>
        <v>0</v>
      </c>
      <c r="BG1574" s="42">
        <f>COUNTIFS($T1574:$AX1574,"PL")</f>
        <v>0</v>
      </c>
      <c r="BH1574" s="42">
        <f>COUNTIFS($T1574:$AX1574,"CL")</f>
        <v>0</v>
      </c>
      <c r="BI1574" s="42">
        <f>COUNTIFS($T1574:$AX1574,"BL")</f>
        <v>0</v>
      </c>
      <c r="BJ1574" s="42">
        <f>COUNTIFS($T1574:$AX1574,"CO")</f>
        <v>0</v>
      </c>
      <c r="BK1574" s="42">
        <f t="shared" si="150"/>
        <v>0</v>
      </c>
      <c r="BL1574" s="42">
        <f t="shared" si="151"/>
        <v>0</v>
      </c>
      <c r="BM1574" s="42">
        <f t="shared" si="152"/>
        <v>0</v>
      </c>
      <c r="BN1574" s="42">
        <f>SUM(AY1574:BJ1574)+SUM(COUNTIFS(Q1574:AX1574,{"TERM","RESIGNED"}))</f>
        <v>31</v>
      </c>
      <c r="BO1574" s="1" t="s">
        <v>45</v>
      </c>
      <c r="BP1574" s="42"/>
    </row>
    <row r="1575" spans="1:69" x14ac:dyDescent="0.25">
      <c r="A1575" s="32">
        <f t="shared" si="153"/>
        <v>1573</v>
      </c>
      <c r="B1575" s="1" t="s">
        <v>172</v>
      </c>
      <c r="C1575" s="1">
        <v>106102</v>
      </c>
      <c r="D1575" s="1">
        <v>106102</v>
      </c>
      <c r="E1575" s="1" t="s">
        <v>946</v>
      </c>
      <c r="F1575" s="34" t="s">
        <v>1579</v>
      </c>
      <c r="G1575" s="34" t="s">
        <v>186</v>
      </c>
      <c r="H1575" s="30">
        <v>45261</v>
      </c>
      <c r="I1575" s="30" t="s">
        <v>39</v>
      </c>
      <c r="J1575" s="30">
        <v>45267</v>
      </c>
      <c r="K1575" s="42">
        <f ca="1">IF(O1575="ACTIVE",(TODAY()-H1575),(J1575-H1575))</f>
        <v>6</v>
      </c>
      <c r="L1575" s="44" t="str">
        <f>IF(OR(M1575="Email Verification",M1575="Operations",M1575="OJT",M1575="Bottom Quartile Group",M1575="Training"),"Billable","Non Billable")</f>
        <v>Billable</v>
      </c>
      <c r="M1575" s="34" t="s">
        <v>1007</v>
      </c>
      <c r="N1575" s="1" t="s">
        <v>41</v>
      </c>
      <c r="O1575" s="1" t="s">
        <v>971</v>
      </c>
      <c r="P1575" s="1" t="s">
        <v>998</v>
      </c>
      <c r="Q1575" s="1" t="s">
        <v>1213</v>
      </c>
      <c r="R1575" s="1" t="s">
        <v>43</v>
      </c>
      <c r="S1575" s="33" t="s">
        <v>212</v>
      </c>
      <c r="T1575" s="47" t="s">
        <v>965</v>
      </c>
      <c r="U1575" s="47" t="s">
        <v>20</v>
      </c>
      <c r="V1575" s="47" t="s">
        <v>20</v>
      </c>
      <c r="W1575" s="47" t="s">
        <v>21</v>
      </c>
      <c r="X1575" s="47" t="s">
        <v>21</v>
      </c>
      <c r="Y1575" s="14" t="s">
        <v>21</v>
      </c>
      <c r="Z1575" s="14" t="s">
        <v>971</v>
      </c>
      <c r="AA1575" s="14" t="s">
        <v>971</v>
      </c>
      <c r="AB1575" s="47" t="s">
        <v>20</v>
      </c>
      <c r="AC1575" s="47" t="s">
        <v>20</v>
      </c>
      <c r="AD1575" s="14" t="s">
        <v>971</v>
      </c>
      <c r="AE1575" s="14" t="s">
        <v>971</v>
      </c>
      <c r="AF1575" s="14" t="s">
        <v>971</v>
      </c>
      <c r="AG1575" s="14" t="s">
        <v>971</v>
      </c>
      <c r="AH1575" s="14" t="s">
        <v>971</v>
      </c>
      <c r="AI1575" s="47" t="s">
        <v>20</v>
      </c>
      <c r="AJ1575" s="47" t="s">
        <v>20</v>
      </c>
      <c r="AK1575" s="14" t="s">
        <v>971</v>
      </c>
      <c r="AL1575" s="14" t="s">
        <v>971</v>
      </c>
      <c r="AM1575" s="14" t="s">
        <v>971</v>
      </c>
      <c r="AN1575" s="14" t="s">
        <v>971</v>
      </c>
      <c r="AO1575" s="14" t="s">
        <v>971</v>
      </c>
      <c r="AP1575" s="47" t="s">
        <v>20</v>
      </c>
      <c r="AQ1575" s="47" t="s">
        <v>20</v>
      </c>
      <c r="AR1575" s="47" t="s">
        <v>20</v>
      </c>
      <c r="AS1575" s="14" t="s">
        <v>971</v>
      </c>
      <c r="AT1575" s="14" t="s">
        <v>971</v>
      </c>
      <c r="AU1575" s="14" t="s">
        <v>971</v>
      </c>
      <c r="AV1575" s="14" t="s">
        <v>971</v>
      </c>
      <c r="AW1575" s="47" t="s">
        <v>20</v>
      </c>
      <c r="AX1575" s="47" t="s">
        <v>20</v>
      </c>
      <c r="AY1575" s="42">
        <f>COUNTIFS($T1575:$AX1575,"P")</f>
        <v>1</v>
      </c>
      <c r="AZ1575" s="42">
        <f>COUNTIFS($T1575:$AX1575,"HD")/2</f>
        <v>0</v>
      </c>
      <c r="BA1575" s="42">
        <f>COUNTIFS($T1575:$AX1575,"DO")</f>
        <v>11</v>
      </c>
      <c r="BB1575" s="1">
        <f>COUNTIFS($T1575:$AX1575,"UPL")</f>
        <v>3</v>
      </c>
      <c r="BC1575" s="42">
        <f>COUNTIFS($T1575:$AX1575,"LWP")</f>
        <v>0</v>
      </c>
      <c r="BD1575" s="42">
        <f>SUM(COUNTIFS($T1575:$AX1575,{"PAT","MAT"}))</f>
        <v>0</v>
      </c>
      <c r="BE1575" s="42">
        <f>COUNTIFS($T1575:$AX1575,"HO")</f>
        <v>0</v>
      </c>
      <c r="BF1575" s="42">
        <f>COUNTIFS($T1575:$AX1575,"NA")</f>
        <v>0</v>
      </c>
      <c r="BG1575" s="42">
        <f>COUNTIFS($T1575:$AX1575,"PL")</f>
        <v>0</v>
      </c>
      <c r="BH1575" s="42">
        <f>COUNTIFS($T1575:$AX1575,"CL")</f>
        <v>0</v>
      </c>
      <c r="BI1575" s="42">
        <f>COUNTIFS($T1575:$AX1575,"BL")</f>
        <v>0</v>
      </c>
      <c r="BJ1575" s="42">
        <f>COUNTIFS($T1575:$AX1575,"CO")</f>
        <v>0</v>
      </c>
      <c r="BK1575" s="42">
        <f t="shared" si="150"/>
        <v>0</v>
      </c>
      <c r="BL1575" s="42">
        <f t="shared" si="151"/>
        <v>0</v>
      </c>
      <c r="BM1575" s="42">
        <f t="shared" si="152"/>
        <v>0</v>
      </c>
      <c r="BN1575" s="42">
        <f>SUM(AY1575:BJ1575)+SUM(COUNTIFS(Q1575:AX1575,{"TERM","RESIGNED"}))</f>
        <v>31</v>
      </c>
      <c r="BO1575" s="1" t="s">
        <v>45</v>
      </c>
      <c r="BP1575" s="42"/>
      <c r="BQ1575" s="34"/>
    </row>
  </sheetData>
  <autoFilter ref="A2:BQ1575"/>
  <sortState ref="A3:PN1946">
    <sortCondition ref="O3"/>
  </sortState>
  <conditionalFormatting sqref="A2:B2 H2:O2">
    <cfRule type="containsText" dxfId="356" priority="2878" stopIfTrue="1" operator="containsText" text="TERM">
      <formula>NOT(ISERROR(SEARCH("TERM",A2)))</formula>
    </cfRule>
  </conditionalFormatting>
  <conditionalFormatting sqref="O2 U1322:V1323 Z1515:AA1529 Y1530:AA1544 U1509:X1544 U1501:AA1508 U1500:AC1500 U1324:W1367 AD1515:AH1575 AE1511:AH1514 AD1500:AH1510 AF1488:AH1499 AH1479:AH1487 AI1479:AJ1575 AF1478:AG1487 AH1478:AJ1478 X1343:AA1367 U1368:AA1369 AB1343:AC1369 AB1501:AC1575 Z232:AD232 U232:V232 AK528:AM584 AL611:AN632 AK610:AN610 X633:AN633 U1370:AC1378 AE1376:AL1378 AM1376:AN1384 AL597:AN609 X597:AK632 AK585:AN595 AR1438:AS1443 AS1435:AS1437 AP1438:AQ1575 AP509:AR509 AE973:AK973 AP973:AR973 U1367:Y1367 T4:T1378 U233:W1321 X1047:AC1342 AD1047:AD1378 AE232:AJ595 U4:AJ231 AK488:AM526 X596:AN596 AP510:AS726 AT1429:AV1443 AW1429:AX1575 AW1272:AX1272 AO1272:AR1272 U1509:Y1529 U1545:AA1575 Y1509:AA1514 X233:AD595 U1448:AE1499 AN488:AN584 AE974:AN1375 X634:AD1046 AE634:AN972 AW727:AX727 AP727:AR727 AR1444:AV1575 AP1429:AS1434 AK4:AN487 AW243:AX243 AP243:AQ243 U1385:AN1424 AO4:AO972 AP244:AS508 AP728:AU972 AO974:AU1271 AP4:AX242 AT244:AX726 AV728:AX1271 AK1478:AO1575 AF1448:AO1477 T3:AX3 U1429:AO1447 T1385:T1575 AO1273:AX1424 U1425:AX1428">
    <cfRule type="containsText" dxfId="355" priority="2868" stopIfTrue="1" operator="containsText" text="DO">
      <formula>NOT(ISERROR(SEARCH("DO",O2)))</formula>
    </cfRule>
    <cfRule type="containsText" dxfId="354" priority="2869" stopIfTrue="1" operator="containsText" text="PAT">
      <formula>NOT(ISERROR(SEARCH("PAT",O2)))</formula>
    </cfRule>
    <cfRule type="containsText" dxfId="353" priority="2870" stopIfTrue="1" operator="containsText" text="MAT">
      <formula>NOT(ISERROR(SEARCH("MAT",O2)))</formula>
    </cfRule>
    <cfRule type="containsText" dxfId="352" priority="2871" stopIfTrue="1" operator="containsText" text="HD">
      <formula>NOT(ISERROR(SEARCH("HD",O2)))</formula>
    </cfRule>
    <cfRule type="containsText" dxfId="351" priority="2872" stopIfTrue="1" operator="containsText" text="LWP">
      <formula>NOT(ISERROR(SEARCH("LWP",O2)))</formula>
    </cfRule>
    <cfRule type="containsText" dxfId="350" priority="2873" stopIfTrue="1" operator="containsText" text="RESIGNED">
      <formula>NOT(ISERROR(SEARCH("RESIGNED",O2)))</formula>
    </cfRule>
    <cfRule type="containsText" dxfId="349" priority="2874" stopIfTrue="1" operator="containsText" text="TERM">
      <formula>NOT(ISERROR(SEARCH("TERM",O2)))</formula>
    </cfRule>
    <cfRule type="containsText" dxfId="348" priority="2875" stopIfTrue="1" operator="containsText" text="UPL">
      <formula>NOT(ISERROR(SEARCH("UPL",O2)))</formula>
    </cfRule>
    <cfRule type="containsText" dxfId="347" priority="2876" stopIfTrue="1" operator="containsText" text="CL">
      <formula>NOT(ISERROR(SEARCH("CL",O2)))</formula>
    </cfRule>
    <cfRule type="containsText" dxfId="346" priority="2877" stopIfTrue="1" operator="containsText" text="PL">
      <formula>NOT(ISERROR(SEARCH("PL",O2)))</formula>
    </cfRule>
  </conditionalFormatting>
  <conditionalFormatting sqref="O297">
    <cfRule type="containsText" dxfId="345" priority="2786" stopIfTrue="1" operator="containsText" text="DO">
      <formula>NOT(ISERROR(SEARCH("DO",O297)))</formula>
    </cfRule>
    <cfRule type="containsText" dxfId="344" priority="2787" stopIfTrue="1" operator="containsText" text="PAT">
      <formula>NOT(ISERROR(SEARCH("PAT",O297)))</formula>
    </cfRule>
    <cfRule type="containsText" dxfId="343" priority="2788" stopIfTrue="1" operator="containsText" text="MAT">
      <formula>NOT(ISERROR(SEARCH("MAT",O297)))</formula>
    </cfRule>
    <cfRule type="containsText" dxfId="342" priority="2789" stopIfTrue="1" operator="containsText" text="HD">
      <formula>NOT(ISERROR(SEARCH("HD",O297)))</formula>
    </cfRule>
    <cfRule type="containsText" dxfId="341" priority="2790" stopIfTrue="1" operator="containsText" text="LWP">
      <formula>NOT(ISERROR(SEARCH("LWP",O297)))</formula>
    </cfRule>
    <cfRule type="containsText" dxfId="340" priority="2791" stopIfTrue="1" operator="containsText" text="RESIGNED">
      <formula>NOT(ISERROR(SEARCH("RESIGNED",O297)))</formula>
    </cfRule>
    <cfRule type="containsText" dxfId="339" priority="2792" stopIfTrue="1" operator="containsText" text="TERM">
      <formula>NOT(ISERROR(SEARCH("TERM",O297)))</formula>
    </cfRule>
    <cfRule type="containsText" dxfId="338" priority="2793" stopIfTrue="1" operator="containsText" text="UPL">
      <formula>NOT(ISERROR(SEARCH("UPL",O297)))</formula>
    </cfRule>
    <cfRule type="containsText" dxfId="337" priority="2794" stopIfTrue="1" operator="containsText" text="CL">
      <formula>NOT(ISERROR(SEARCH("CL",O297)))</formula>
    </cfRule>
    <cfRule type="containsText" dxfId="336" priority="2795" stopIfTrue="1" operator="containsText" text="PL">
      <formula>NOT(ISERROR(SEARCH("PL",O297)))</formula>
    </cfRule>
  </conditionalFormatting>
  <conditionalFormatting sqref="O177">
    <cfRule type="containsText" dxfId="335" priority="2776" stopIfTrue="1" operator="containsText" text="DO">
      <formula>NOT(ISERROR(SEARCH("DO",O177)))</formula>
    </cfRule>
    <cfRule type="containsText" dxfId="334" priority="2777" stopIfTrue="1" operator="containsText" text="PAT">
      <formula>NOT(ISERROR(SEARCH("PAT",O177)))</formula>
    </cfRule>
    <cfRule type="containsText" dxfId="333" priority="2778" stopIfTrue="1" operator="containsText" text="MAT">
      <formula>NOT(ISERROR(SEARCH("MAT",O177)))</formula>
    </cfRule>
    <cfRule type="containsText" dxfId="332" priority="2779" stopIfTrue="1" operator="containsText" text="HD">
      <formula>NOT(ISERROR(SEARCH("HD",O177)))</formula>
    </cfRule>
    <cfRule type="containsText" dxfId="331" priority="2780" stopIfTrue="1" operator="containsText" text="LWP">
      <formula>NOT(ISERROR(SEARCH("LWP",O177)))</formula>
    </cfRule>
    <cfRule type="containsText" dxfId="330" priority="2781" stopIfTrue="1" operator="containsText" text="RESIGNED">
      <formula>NOT(ISERROR(SEARCH("RESIGNED",O177)))</formula>
    </cfRule>
    <cfRule type="containsText" dxfId="329" priority="2782" stopIfTrue="1" operator="containsText" text="TERM">
      <formula>NOT(ISERROR(SEARCH("TERM",O177)))</formula>
    </cfRule>
    <cfRule type="containsText" dxfId="328" priority="2783" stopIfTrue="1" operator="containsText" text="UPL">
      <formula>NOT(ISERROR(SEARCH("UPL",O177)))</formula>
    </cfRule>
    <cfRule type="containsText" dxfId="327" priority="2784" stopIfTrue="1" operator="containsText" text="CL">
      <formula>NOT(ISERROR(SEARCH("CL",O177)))</formula>
    </cfRule>
    <cfRule type="containsText" dxfId="326" priority="2785" stopIfTrue="1" operator="containsText" text="PL">
      <formula>NOT(ISERROR(SEARCH("PL",O177)))</formula>
    </cfRule>
  </conditionalFormatting>
  <conditionalFormatting sqref="O657">
    <cfRule type="containsText" dxfId="325" priority="2666" stopIfTrue="1" operator="containsText" text="DO">
      <formula>NOT(ISERROR(SEARCH("DO",O657)))</formula>
    </cfRule>
    <cfRule type="containsText" dxfId="324" priority="2667" stopIfTrue="1" operator="containsText" text="PAT">
      <formula>NOT(ISERROR(SEARCH("PAT",O657)))</formula>
    </cfRule>
    <cfRule type="containsText" dxfId="323" priority="2668" stopIfTrue="1" operator="containsText" text="MAT">
      <formula>NOT(ISERROR(SEARCH("MAT",O657)))</formula>
    </cfRule>
    <cfRule type="containsText" dxfId="322" priority="2669" stopIfTrue="1" operator="containsText" text="HD">
      <formula>NOT(ISERROR(SEARCH("HD",O657)))</formula>
    </cfRule>
    <cfRule type="containsText" dxfId="321" priority="2670" stopIfTrue="1" operator="containsText" text="LWP">
      <formula>NOT(ISERROR(SEARCH("LWP",O657)))</formula>
    </cfRule>
    <cfRule type="containsText" dxfId="320" priority="2671" stopIfTrue="1" operator="containsText" text="RESIGNED">
      <formula>NOT(ISERROR(SEARCH("RESIGNED",O657)))</formula>
    </cfRule>
    <cfRule type="containsText" dxfId="319" priority="2672" stopIfTrue="1" operator="containsText" text="TERM">
      <formula>NOT(ISERROR(SEARCH("TERM",O657)))</formula>
    </cfRule>
    <cfRule type="containsText" dxfId="318" priority="2673" stopIfTrue="1" operator="containsText" text="UPL">
      <formula>NOT(ISERROR(SEARCH("UPL",O657)))</formula>
    </cfRule>
    <cfRule type="containsText" dxfId="317" priority="2674" stopIfTrue="1" operator="containsText" text="CL">
      <formula>NOT(ISERROR(SEARCH("CL",O657)))</formula>
    </cfRule>
    <cfRule type="containsText" dxfId="316" priority="2675" stopIfTrue="1" operator="containsText" text="PL">
      <formula>NOT(ISERROR(SEARCH("PL",O657)))</formula>
    </cfRule>
  </conditionalFormatting>
  <conditionalFormatting sqref="O701">
    <cfRule type="containsText" dxfId="315" priority="2656" stopIfTrue="1" operator="containsText" text="DO">
      <formula>NOT(ISERROR(SEARCH("DO",O701)))</formula>
    </cfRule>
    <cfRule type="containsText" dxfId="314" priority="2657" stopIfTrue="1" operator="containsText" text="PAT">
      <formula>NOT(ISERROR(SEARCH("PAT",O701)))</formula>
    </cfRule>
    <cfRule type="containsText" dxfId="313" priority="2658" stopIfTrue="1" operator="containsText" text="MAT">
      <formula>NOT(ISERROR(SEARCH("MAT",O701)))</formula>
    </cfRule>
    <cfRule type="containsText" dxfId="312" priority="2659" stopIfTrue="1" operator="containsText" text="HD">
      <formula>NOT(ISERROR(SEARCH("HD",O701)))</formula>
    </cfRule>
    <cfRule type="containsText" dxfId="311" priority="2660" stopIfTrue="1" operator="containsText" text="LWP">
      <formula>NOT(ISERROR(SEARCH("LWP",O701)))</formula>
    </cfRule>
    <cfRule type="containsText" dxfId="310" priority="2661" stopIfTrue="1" operator="containsText" text="RESIGNED">
      <formula>NOT(ISERROR(SEARCH("RESIGNED",O701)))</formula>
    </cfRule>
    <cfRule type="containsText" dxfId="309" priority="2662" stopIfTrue="1" operator="containsText" text="TERM">
      <formula>NOT(ISERROR(SEARCH("TERM",O701)))</formula>
    </cfRule>
    <cfRule type="containsText" dxfId="308" priority="2663" stopIfTrue="1" operator="containsText" text="UPL">
      <formula>NOT(ISERROR(SEARCH("UPL",O701)))</formula>
    </cfRule>
    <cfRule type="containsText" dxfId="307" priority="2664" stopIfTrue="1" operator="containsText" text="CL">
      <formula>NOT(ISERROR(SEARCH("CL",O701)))</formula>
    </cfRule>
    <cfRule type="containsText" dxfId="306" priority="2665" stopIfTrue="1" operator="containsText" text="PL">
      <formula>NOT(ISERROR(SEARCH("PL",O701)))</formula>
    </cfRule>
  </conditionalFormatting>
  <conditionalFormatting sqref="O936">
    <cfRule type="containsText" dxfId="305" priority="2646" stopIfTrue="1" operator="containsText" text="DO">
      <formula>NOT(ISERROR(SEARCH("DO",O936)))</formula>
    </cfRule>
    <cfRule type="containsText" dxfId="304" priority="2647" stopIfTrue="1" operator="containsText" text="PAT">
      <formula>NOT(ISERROR(SEARCH("PAT",O936)))</formula>
    </cfRule>
    <cfRule type="containsText" dxfId="303" priority="2648" stopIfTrue="1" operator="containsText" text="MAT">
      <formula>NOT(ISERROR(SEARCH("MAT",O936)))</formula>
    </cfRule>
    <cfRule type="containsText" dxfId="302" priority="2649" stopIfTrue="1" operator="containsText" text="HD">
      <formula>NOT(ISERROR(SEARCH("HD",O936)))</formula>
    </cfRule>
    <cfRule type="containsText" dxfId="301" priority="2650" stopIfTrue="1" operator="containsText" text="LWP">
      <formula>NOT(ISERROR(SEARCH("LWP",O936)))</formula>
    </cfRule>
    <cfRule type="containsText" dxfId="300" priority="2651" stopIfTrue="1" operator="containsText" text="RESIGNED">
      <formula>NOT(ISERROR(SEARCH("RESIGNED",O936)))</formula>
    </cfRule>
    <cfRule type="containsText" dxfId="299" priority="2652" stopIfTrue="1" operator="containsText" text="TERM">
      <formula>NOT(ISERROR(SEARCH("TERM",O936)))</formula>
    </cfRule>
    <cfRule type="containsText" dxfId="298" priority="2653" stopIfTrue="1" operator="containsText" text="UPL">
      <formula>NOT(ISERROR(SEARCH("UPL",O936)))</formula>
    </cfRule>
    <cfRule type="containsText" dxfId="297" priority="2654" stopIfTrue="1" operator="containsText" text="CL">
      <formula>NOT(ISERROR(SEARCH("CL",O936)))</formula>
    </cfRule>
    <cfRule type="containsText" dxfId="296" priority="2655" stopIfTrue="1" operator="containsText" text="PL">
      <formula>NOT(ISERROR(SEARCH("PL",O936)))</formula>
    </cfRule>
  </conditionalFormatting>
  <conditionalFormatting sqref="O1203">
    <cfRule type="containsText" dxfId="295" priority="2606" stopIfTrue="1" operator="containsText" text="DO">
      <formula>NOT(ISERROR(SEARCH("DO",O1203)))</formula>
    </cfRule>
    <cfRule type="containsText" dxfId="294" priority="2607" stopIfTrue="1" operator="containsText" text="PAT">
      <formula>NOT(ISERROR(SEARCH("PAT",O1203)))</formula>
    </cfRule>
    <cfRule type="containsText" dxfId="293" priority="2608" stopIfTrue="1" operator="containsText" text="MAT">
      <formula>NOT(ISERROR(SEARCH("MAT",O1203)))</formula>
    </cfRule>
    <cfRule type="containsText" dxfId="292" priority="2609" stopIfTrue="1" operator="containsText" text="HD">
      <formula>NOT(ISERROR(SEARCH("HD",O1203)))</formula>
    </cfRule>
    <cfRule type="containsText" dxfId="291" priority="2610" stopIfTrue="1" operator="containsText" text="LWP">
      <formula>NOT(ISERROR(SEARCH("LWP",O1203)))</formula>
    </cfRule>
    <cfRule type="containsText" dxfId="290" priority="2611" stopIfTrue="1" operator="containsText" text="RESIGNED">
      <formula>NOT(ISERROR(SEARCH("RESIGNED",O1203)))</formula>
    </cfRule>
    <cfRule type="containsText" dxfId="289" priority="2612" stopIfTrue="1" operator="containsText" text="TERM">
      <formula>NOT(ISERROR(SEARCH("TERM",O1203)))</formula>
    </cfRule>
    <cfRule type="containsText" dxfId="288" priority="2613" stopIfTrue="1" operator="containsText" text="UPL">
      <formula>NOT(ISERROR(SEARCH("UPL",O1203)))</formula>
    </cfRule>
    <cfRule type="containsText" dxfId="287" priority="2614" stopIfTrue="1" operator="containsText" text="CL">
      <formula>NOT(ISERROR(SEARCH("CL",O1203)))</formula>
    </cfRule>
    <cfRule type="containsText" dxfId="286" priority="2615" stopIfTrue="1" operator="containsText" text="PL">
      <formula>NOT(ISERROR(SEARCH("PL",O1203)))</formula>
    </cfRule>
  </conditionalFormatting>
  <conditionalFormatting sqref="O650">
    <cfRule type="containsText" dxfId="285" priority="2546" stopIfTrue="1" operator="containsText" text="DO">
      <formula>NOT(ISERROR(SEARCH("DO",O650)))</formula>
    </cfRule>
    <cfRule type="containsText" dxfId="284" priority="2547" stopIfTrue="1" operator="containsText" text="PAT">
      <formula>NOT(ISERROR(SEARCH("PAT",O650)))</formula>
    </cfRule>
    <cfRule type="containsText" dxfId="283" priority="2548" stopIfTrue="1" operator="containsText" text="MAT">
      <formula>NOT(ISERROR(SEARCH("MAT",O650)))</formula>
    </cfRule>
    <cfRule type="containsText" dxfId="282" priority="2549" stopIfTrue="1" operator="containsText" text="HD">
      <formula>NOT(ISERROR(SEARCH("HD",O650)))</formula>
    </cfRule>
    <cfRule type="containsText" dxfId="281" priority="2550" stopIfTrue="1" operator="containsText" text="LWP">
      <formula>NOT(ISERROR(SEARCH("LWP",O650)))</formula>
    </cfRule>
    <cfRule type="containsText" dxfId="280" priority="2551" stopIfTrue="1" operator="containsText" text="RESIGNED">
      <formula>NOT(ISERROR(SEARCH("RESIGNED",O650)))</formula>
    </cfRule>
    <cfRule type="containsText" dxfId="279" priority="2552" stopIfTrue="1" operator="containsText" text="TERM">
      <formula>NOT(ISERROR(SEARCH("TERM",O650)))</formula>
    </cfRule>
    <cfRule type="containsText" dxfId="278" priority="2553" stopIfTrue="1" operator="containsText" text="UPL">
      <formula>NOT(ISERROR(SEARCH("UPL",O650)))</formula>
    </cfRule>
    <cfRule type="containsText" dxfId="277" priority="2554" stopIfTrue="1" operator="containsText" text="CL">
      <formula>NOT(ISERROR(SEARCH("CL",O650)))</formula>
    </cfRule>
    <cfRule type="containsText" dxfId="276" priority="2555" stopIfTrue="1" operator="containsText" text="PL">
      <formula>NOT(ISERROR(SEARCH("PL",O650)))</formula>
    </cfRule>
  </conditionalFormatting>
  <conditionalFormatting sqref="O572">
    <cfRule type="containsText" dxfId="275" priority="2536" stopIfTrue="1" operator="containsText" text="DO">
      <formula>NOT(ISERROR(SEARCH("DO",O572)))</formula>
    </cfRule>
    <cfRule type="containsText" dxfId="274" priority="2537" stopIfTrue="1" operator="containsText" text="PAT">
      <formula>NOT(ISERROR(SEARCH("PAT",O572)))</formula>
    </cfRule>
    <cfRule type="containsText" dxfId="273" priority="2538" stopIfTrue="1" operator="containsText" text="MAT">
      <formula>NOT(ISERROR(SEARCH("MAT",O572)))</formula>
    </cfRule>
    <cfRule type="containsText" dxfId="272" priority="2539" stopIfTrue="1" operator="containsText" text="HD">
      <formula>NOT(ISERROR(SEARCH("HD",O572)))</formula>
    </cfRule>
    <cfRule type="containsText" dxfId="271" priority="2540" stopIfTrue="1" operator="containsText" text="LWP">
      <formula>NOT(ISERROR(SEARCH("LWP",O572)))</formula>
    </cfRule>
    <cfRule type="containsText" dxfId="270" priority="2541" stopIfTrue="1" operator="containsText" text="RESIGNED">
      <formula>NOT(ISERROR(SEARCH("RESIGNED",O572)))</formula>
    </cfRule>
    <cfRule type="containsText" dxfId="269" priority="2542" stopIfTrue="1" operator="containsText" text="TERM">
      <formula>NOT(ISERROR(SEARCH("TERM",O572)))</formula>
    </cfRule>
    <cfRule type="containsText" dxfId="268" priority="2543" stopIfTrue="1" operator="containsText" text="UPL">
      <formula>NOT(ISERROR(SEARCH("UPL",O572)))</formula>
    </cfRule>
    <cfRule type="containsText" dxfId="267" priority="2544" stopIfTrue="1" operator="containsText" text="CL">
      <formula>NOT(ISERROR(SEARCH("CL",O572)))</formula>
    </cfRule>
    <cfRule type="containsText" dxfId="266" priority="2545" stopIfTrue="1" operator="containsText" text="PL">
      <formula>NOT(ISERROR(SEARCH("PL",O572)))</formula>
    </cfRule>
  </conditionalFormatting>
  <conditionalFormatting sqref="O562">
    <cfRule type="containsText" dxfId="265" priority="2526" stopIfTrue="1" operator="containsText" text="DO">
      <formula>NOT(ISERROR(SEARCH("DO",O562)))</formula>
    </cfRule>
    <cfRule type="containsText" dxfId="264" priority="2527" stopIfTrue="1" operator="containsText" text="PAT">
      <formula>NOT(ISERROR(SEARCH("PAT",O562)))</formula>
    </cfRule>
    <cfRule type="containsText" dxfId="263" priority="2528" stopIfTrue="1" operator="containsText" text="MAT">
      <formula>NOT(ISERROR(SEARCH("MAT",O562)))</formula>
    </cfRule>
    <cfRule type="containsText" dxfId="262" priority="2529" stopIfTrue="1" operator="containsText" text="HD">
      <formula>NOT(ISERROR(SEARCH("HD",O562)))</formula>
    </cfRule>
    <cfRule type="containsText" dxfId="261" priority="2530" stopIfTrue="1" operator="containsText" text="LWP">
      <formula>NOT(ISERROR(SEARCH("LWP",O562)))</formula>
    </cfRule>
    <cfRule type="containsText" dxfId="260" priority="2531" stopIfTrue="1" operator="containsText" text="RESIGNED">
      <formula>NOT(ISERROR(SEARCH("RESIGNED",O562)))</formula>
    </cfRule>
    <cfRule type="containsText" dxfId="259" priority="2532" stopIfTrue="1" operator="containsText" text="TERM">
      <formula>NOT(ISERROR(SEARCH("TERM",O562)))</formula>
    </cfRule>
    <cfRule type="containsText" dxfId="258" priority="2533" stopIfTrue="1" operator="containsText" text="UPL">
      <formula>NOT(ISERROR(SEARCH("UPL",O562)))</formula>
    </cfRule>
    <cfRule type="containsText" dxfId="257" priority="2534" stopIfTrue="1" operator="containsText" text="CL">
      <formula>NOT(ISERROR(SEARCH("CL",O562)))</formula>
    </cfRule>
    <cfRule type="containsText" dxfId="256" priority="2535" stopIfTrue="1" operator="containsText" text="PL">
      <formula>NOT(ISERROR(SEARCH("PL",O562)))</formula>
    </cfRule>
  </conditionalFormatting>
  <conditionalFormatting sqref="O2 O4:O274 O276:O1191 O1193:O1575">
    <cfRule type="containsText" dxfId="255" priority="2525" operator="containsText" text="Term">
      <formula>NOT(ISERROR(SEARCH("Term",O2)))</formula>
    </cfRule>
  </conditionalFormatting>
  <conditionalFormatting sqref="O981">
    <cfRule type="containsText" dxfId="254" priority="1803" operator="containsText" text="Term">
      <formula>NOT(ISERROR(SEARCH("Term",O981)))</formula>
    </cfRule>
  </conditionalFormatting>
  <conditionalFormatting sqref="O452">
    <cfRule type="containsText" dxfId="253" priority="1625" operator="containsText" text="Term">
      <formula>NOT(ISERROR(SEARCH("Term",O452)))</formula>
    </cfRule>
  </conditionalFormatting>
  <conditionalFormatting sqref="O1198">
    <cfRule type="containsText" dxfId="252" priority="1555" operator="containsText" text="Term">
      <formula>NOT(ISERROR(SEARCH("Term",O1198)))</formula>
    </cfRule>
  </conditionalFormatting>
  <conditionalFormatting sqref="O787 O927 O945 O1285 O1337">
    <cfRule type="containsText" dxfId="251" priority="1479" operator="containsText" text="Term">
      <formula>NOT(ISERROR(SEARCH("Term",O787)))</formula>
    </cfRule>
  </conditionalFormatting>
  <conditionalFormatting sqref="O196">
    <cfRule type="containsText" dxfId="250" priority="1259" operator="containsText" text="Term">
      <formula>NOT(ISERROR(SEARCH("Term",O196)))</formula>
    </cfRule>
  </conditionalFormatting>
  <conditionalFormatting sqref="O275">
    <cfRule type="containsText" dxfId="249" priority="1258" operator="containsText" text="Term">
      <formula>NOT(ISERROR(SEARCH("Term",O275)))</formula>
    </cfRule>
  </conditionalFormatting>
  <conditionalFormatting sqref="O1192">
    <cfRule type="containsText" dxfId="248" priority="1249" operator="containsText" text="Term">
      <formula>NOT(ISERROR(SEARCH("Term",O1192)))</formula>
    </cfRule>
  </conditionalFormatting>
  <conditionalFormatting sqref="O3">
    <cfRule type="containsText" dxfId="247" priority="491" operator="containsText" text="Term">
      <formula>NOT(ISERROR(SEARCH("Term",O3)))</formula>
    </cfRule>
  </conditionalFormatting>
  <conditionalFormatting sqref="W1323">
    <cfRule type="containsText" dxfId="246" priority="411" stopIfTrue="1" operator="containsText" text="DO">
      <formula>NOT(ISERROR(SEARCH("DO",W1323)))</formula>
    </cfRule>
    <cfRule type="containsText" dxfId="245" priority="412" stopIfTrue="1" operator="containsText" text="PAT">
      <formula>NOT(ISERROR(SEARCH("PAT",W1323)))</formula>
    </cfRule>
    <cfRule type="containsText" dxfId="244" priority="413" stopIfTrue="1" operator="containsText" text="MAT">
      <formula>NOT(ISERROR(SEARCH("MAT",W1323)))</formula>
    </cfRule>
    <cfRule type="containsText" dxfId="243" priority="414" stopIfTrue="1" operator="containsText" text="HD">
      <formula>NOT(ISERROR(SEARCH("HD",W1323)))</formula>
    </cfRule>
    <cfRule type="containsText" dxfId="242" priority="415" stopIfTrue="1" operator="containsText" text="LWP">
      <formula>NOT(ISERROR(SEARCH("LWP",W1323)))</formula>
    </cfRule>
    <cfRule type="containsText" dxfId="241" priority="416" stopIfTrue="1" operator="containsText" text="RESIGNED">
      <formula>NOT(ISERROR(SEARCH("RESIGNED",W1323)))</formula>
    </cfRule>
    <cfRule type="containsText" dxfId="240" priority="417" stopIfTrue="1" operator="containsText" text="TERM">
      <formula>NOT(ISERROR(SEARCH("TERM",W1323)))</formula>
    </cfRule>
    <cfRule type="containsText" dxfId="239" priority="418" stopIfTrue="1" operator="containsText" text="UPL">
      <formula>NOT(ISERROR(SEARCH("UPL",W1323)))</formula>
    </cfRule>
    <cfRule type="containsText" dxfId="238" priority="419" stopIfTrue="1" operator="containsText" text="CL">
      <formula>NOT(ISERROR(SEARCH("CL",W1323)))</formula>
    </cfRule>
    <cfRule type="containsText" dxfId="237" priority="420" stopIfTrue="1" operator="containsText" text="PL">
      <formula>NOT(ISERROR(SEARCH("PL",W1323)))</formula>
    </cfRule>
  </conditionalFormatting>
  <conditionalFormatting sqref="W1322">
    <cfRule type="containsText" dxfId="236" priority="401" stopIfTrue="1" operator="containsText" text="DO">
      <formula>NOT(ISERROR(SEARCH("DO",W1322)))</formula>
    </cfRule>
    <cfRule type="containsText" dxfId="235" priority="402" stopIfTrue="1" operator="containsText" text="PAT">
      <formula>NOT(ISERROR(SEARCH("PAT",W1322)))</formula>
    </cfRule>
    <cfRule type="containsText" dxfId="234" priority="403" stopIfTrue="1" operator="containsText" text="MAT">
      <formula>NOT(ISERROR(SEARCH("MAT",W1322)))</formula>
    </cfRule>
    <cfRule type="containsText" dxfId="233" priority="404" stopIfTrue="1" operator="containsText" text="HD">
      <formula>NOT(ISERROR(SEARCH("HD",W1322)))</formula>
    </cfRule>
    <cfRule type="containsText" dxfId="232" priority="405" stopIfTrue="1" operator="containsText" text="LWP">
      <formula>NOT(ISERROR(SEARCH("LWP",W1322)))</formula>
    </cfRule>
    <cfRule type="containsText" dxfId="231" priority="406" stopIfTrue="1" operator="containsText" text="RESIGNED">
      <formula>NOT(ISERROR(SEARCH("RESIGNED",W1322)))</formula>
    </cfRule>
    <cfRule type="containsText" dxfId="230" priority="407" stopIfTrue="1" operator="containsText" text="TERM">
      <formula>NOT(ISERROR(SEARCH("TERM",W1322)))</formula>
    </cfRule>
    <cfRule type="containsText" dxfId="229" priority="408" stopIfTrue="1" operator="containsText" text="UPL">
      <formula>NOT(ISERROR(SEARCH("UPL",W1322)))</formula>
    </cfRule>
    <cfRule type="containsText" dxfId="228" priority="409" stopIfTrue="1" operator="containsText" text="CL">
      <formula>NOT(ISERROR(SEARCH("CL",W1322)))</formula>
    </cfRule>
    <cfRule type="containsText" dxfId="227" priority="410" stopIfTrue="1" operator="containsText" text="PL">
      <formula>NOT(ISERROR(SEARCH("PL",W1322)))</formula>
    </cfRule>
  </conditionalFormatting>
  <conditionalFormatting sqref="W1573:X1573">
    <cfRule type="containsText" dxfId="226" priority="381" stopIfTrue="1" operator="containsText" text="DO">
      <formula>NOT(ISERROR(SEARCH("DO",W1573)))</formula>
    </cfRule>
    <cfRule type="containsText" dxfId="225" priority="382" stopIfTrue="1" operator="containsText" text="PAT">
      <formula>NOT(ISERROR(SEARCH("PAT",W1573)))</formula>
    </cfRule>
    <cfRule type="containsText" dxfId="224" priority="383" stopIfTrue="1" operator="containsText" text="MAT">
      <formula>NOT(ISERROR(SEARCH("MAT",W1573)))</formula>
    </cfRule>
    <cfRule type="containsText" dxfId="223" priority="384" stopIfTrue="1" operator="containsText" text="HD">
      <formula>NOT(ISERROR(SEARCH("HD",W1573)))</formula>
    </cfRule>
    <cfRule type="containsText" dxfId="222" priority="385" stopIfTrue="1" operator="containsText" text="LWP">
      <formula>NOT(ISERROR(SEARCH("LWP",W1573)))</formula>
    </cfRule>
    <cfRule type="containsText" dxfId="221" priority="386" stopIfTrue="1" operator="containsText" text="RESIGNED">
      <formula>NOT(ISERROR(SEARCH("RESIGNED",W1573)))</formula>
    </cfRule>
    <cfRule type="containsText" dxfId="220" priority="387" stopIfTrue="1" operator="containsText" text="TERM">
      <formula>NOT(ISERROR(SEARCH("TERM",W1573)))</formula>
    </cfRule>
    <cfRule type="containsText" dxfId="219" priority="388" stopIfTrue="1" operator="containsText" text="UPL">
      <formula>NOT(ISERROR(SEARCH("UPL",W1573)))</formula>
    </cfRule>
    <cfRule type="containsText" dxfId="218" priority="389" stopIfTrue="1" operator="containsText" text="CL">
      <formula>NOT(ISERROR(SEARCH("CL",W1573)))</formula>
    </cfRule>
    <cfRule type="containsText" dxfId="217" priority="390" stopIfTrue="1" operator="containsText" text="PL">
      <formula>NOT(ISERROR(SEARCH("PL",W1573)))</formula>
    </cfRule>
  </conditionalFormatting>
  <conditionalFormatting sqref="AD1511:AD1514">
    <cfRule type="containsText" dxfId="216" priority="181" stopIfTrue="1" operator="containsText" text="DO">
      <formula>NOT(ISERROR(SEARCH("DO",AD1511)))</formula>
    </cfRule>
    <cfRule type="containsText" dxfId="215" priority="182" stopIfTrue="1" operator="containsText" text="PAT">
      <formula>NOT(ISERROR(SEARCH("PAT",AD1511)))</formula>
    </cfRule>
    <cfRule type="containsText" dxfId="214" priority="183" stopIfTrue="1" operator="containsText" text="MAT">
      <formula>NOT(ISERROR(SEARCH("MAT",AD1511)))</formula>
    </cfRule>
    <cfRule type="containsText" dxfId="213" priority="184" stopIfTrue="1" operator="containsText" text="HD">
      <formula>NOT(ISERROR(SEARCH("HD",AD1511)))</formula>
    </cfRule>
    <cfRule type="containsText" dxfId="212" priority="185" stopIfTrue="1" operator="containsText" text="LWP">
      <formula>NOT(ISERROR(SEARCH("LWP",AD1511)))</formula>
    </cfRule>
    <cfRule type="containsText" dxfId="211" priority="186" stopIfTrue="1" operator="containsText" text="RESIGNED">
      <formula>NOT(ISERROR(SEARCH("RESIGNED",AD1511)))</formula>
    </cfRule>
    <cfRule type="containsText" dxfId="210" priority="187" stopIfTrue="1" operator="containsText" text="TERM">
      <formula>NOT(ISERROR(SEARCH("TERM",AD1511)))</formula>
    </cfRule>
    <cfRule type="containsText" dxfId="209" priority="188" stopIfTrue="1" operator="containsText" text="UPL">
      <formula>NOT(ISERROR(SEARCH("UPL",AD1511)))</formula>
    </cfRule>
    <cfRule type="containsText" dxfId="208" priority="189" stopIfTrue="1" operator="containsText" text="CL">
      <formula>NOT(ISERROR(SEARCH("CL",AD1511)))</formula>
    </cfRule>
    <cfRule type="containsText" dxfId="207" priority="190" stopIfTrue="1" operator="containsText" text="PL">
      <formula>NOT(ISERROR(SEARCH("PL",AD1511)))</formula>
    </cfRule>
  </conditionalFormatting>
  <conditionalFormatting sqref="AK527:AM527">
    <cfRule type="containsText" dxfId="206" priority="131" stopIfTrue="1" operator="containsText" text="DO">
      <formula>NOT(ISERROR(SEARCH("DO",AK527)))</formula>
    </cfRule>
    <cfRule type="containsText" dxfId="205" priority="132" stopIfTrue="1" operator="containsText" text="PAT">
      <formula>NOT(ISERROR(SEARCH("PAT",AK527)))</formula>
    </cfRule>
    <cfRule type="containsText" dxfId="204" priority="133" stopIfTrue="1" operator="containsText" text="MAT">
      <formula>NOT(ISERROR(SEARCH("MAT",AK527)))</formula>
    </cfRule>
    <cfRule type="containsText" dxfId="203" priority="134" stopIfTrue="1" operator="containsText" text="HD">
      <formula>NOT(ISERROR(SEARCH("HD",AK527)))</formula>
    </cfRule>
    <cfRule type="containsText" dxfId="202" priority="135" stopIfTrue="1" operator="containsText" text="LWP">
      <formula>NOT(ISERROR(SEARCH("LWP",AK527)))</formula>
    </cfRule>
    <cfRule type="containsText" dxfId="201" priority="136" stopIfTrue="1" operator="containsText" text="RESIGNED">
      <formula>NOT(ISERROR(SEARCH("RESIGNED",AK527)))</formula>
    </cfRule>
    <cfRule type="containsText" dxfId="200" priority="137" stopIfTrue="1" operator="containsText" text="TERM">
      <formula>NOT(ISERROR(SEARCH("TERM",AK527)))</formula>
    </cfRule>
    <cfRule type="containsText" dxfId="199" priority="138" stopIfTrue="1" operator="containsText" text="UPL">
      <formula>NOT(ISERROR(SEARCH("UPL",AK527)))</formula>
    </cfRule>
    <cfRule type="containsText" dxfId="198" priority="139" stopIfTrue="1" operator="containsText" text="CL">
      <formula>NOT(ISERROR(SEARCH("CL",AK527)))</formula>
    </cfRule>
    <cfRule type="containsText" dxfId="197" priority="140" stopIfTrue="1" operator="containsText" text="PL">
      <formula>NOT(ISERROR(SEARCH("PL",AK527)))</formula>
    </cfRule>
  </conditionalFormatting>
  <conditionalFormatting sqref="W232:Y232">
    <cfRule type="containsText" dxfId="196" priority="111" stopIfTrue="1" operator="containsText" text="DO">
      <formula>NOT(ISERROR(SEARCH("DO",W232)))</formula>
    </cfRule>
    <cfRule type="containsText" dxfId="195" priority="112" stopIfTrue="1" operator="containsText" text="PAT">
      <formula>NOT(ISERROR(SEARCH("PAT",W232)))</formula>
    </cfRule>
    <cfRule type="containsText" dxfId="194" priority="113" stopIfTrue="1" operator="containsText" text="MAT">
      <formula>NOT(ISERROR(SEARCH("MAT",W232)))</formula>
    </cfRule>
    <cfRule type="containsText" dxfId="193" priority="114" stopIfTrue="1" operator="containsText" text="HD">
      <formula>NOT(ISERROR(SEARCH("HD",W232)))</formula>
    </cfRule>
    <cfRule type="containsText" dxfId="192" priority="115" stopIfTrue="1" operator="containsText" text="LWP">
      <formula>NOT(ISERROR(SEARCH("LWP",W232)))</formula>
    </cfRule>
    <cfRule type="containsText" dxfId="191" priority="116" stopIfTrue="1" operator="containsText" text="RESIGNED">
      <formula>NOT(ISERROR(SEARCH("RESIGNED",W232)))</formula>
    </cfRule>
    <cfRule type="containsText" dxfId="190" priority="117" stopIfTrue="1" operator="containsText" text="TERM">
      <formula>NOT(ISERROR(SEARCH("TERM",W232)))</formula>
    </cfRule>
    <cfRule type="containsText" dxfId="189" priority="118" stopIfTrue="1" operator="containsText" text="UPL">
      <formula>NOT(ISERROR(SEARCH("UPL",W232)))</formula>
    </cfRule>
    <cfRule type="containsText" dxfId="188" priority="119" stopIfTrue="1" operator="containsText" text="CL">
      <formula>NOT(ISERROR(SEARCH("CL",W232)))</formula>
    </cfRule>
    <cfRule type="containsText" dxfId="187" priority="120" stopIfTrue="1" operator="containsText" text="PL">
      <formula>NOT(ISERROR(SEARCH("PL",W232)))</formula>
    </cfRule>
  </conditionalFormatting>
  <conditionalFormatting sqref="T1379:AL1384">
    <cfRule type="containsText" dxfId="186" priority="101" stopIfTrue="1" operator="containsText" text="DO">
      <formula>NOT(ISERROR(SEARCH("DO",T1379)))</formula>
    </cfRule>
    <cfRule type="containsText" dxfId="185" priority="102" stopIfTrue="1" operator="containsText" text="PAT">
      <formula>NOT(ISERROR(SEARCH("PAT",T1379)))</formula>
    </cfRule>
    <cfRule type="containsText" dxfId="184" priority="103" stopIfTrue="1" operator="containsText" text="MAT">
      <formula>NOT(ISERROR(SEARCH("MAT",T1379)))</formula>
    </cfRule>
    <cfRule type="containsText" dxfId="183" priority="104" stopIfTrue="1" operator="containsText" text="HD">
      <formula>NOT(ISERROR(SEARCH("HD",T1379)))</formula>
    </cfRule>
    <cfRule type="containsText" dxfId="182" priority="105" stopIfTrue="1" operator="containsText" text="LWP">
      <formula>NOT(ISERROR(SEARCH("LWP",T1379)))</formula>
    </cfRule>
    <cfRule type="containsText" dxfId="181" priority="106" stopIfTrue="1" operator="containsText" text="RESIGNED">
      <formula>NOT(ISERROR(SEARCH("RESIGNED",T1379)))</formula>
    </cfRule>
    <cfRule type="containsText" dxfId="180" priority="107" stopIfTrue="1" operator="containsText" text="TERM">
      <formula>NOT(ISERROR(SEARCH("TERM",T1379)))</formula>
    </cfRule>
    <cfRule type="containsText" dxfId="179" priority="108" stopIfTrue="1" operator="containsText" text="UPL">
      <formula>NOT(ISERROR(SEARCH("UPL",T1379)))</formula>
    </cfRule>
    <cfRule type="containsText" dxfId="178" priority="109" stopIfTrue="1" operator="containsText" text="CL">
      <formula>NOT(ISERROR(SEARCH("CL",T1379)))</formula>
    </cfRule>
    <cfRule type="containsText" dxfId="177" priority="110" stopIfTrue="1" operator="containsText" text="PL">
      <formula>NOT(ISERROR(SEARCH("PL",T1379)))</formula>
    </cfRule>
  </conditionalFormatting>
  <conditionalFormatting sqref="AP1435:AR1437">
    <cfRule type="containsText" dxfId="176" priority="71" stopIfTrue="1" operator="containsText" text="DO">
      <formula>NOT(ISERROR(SEARCH("DO",AP1435)))</formula>
    </cfRule>
    <cfRule type="containsText" dxfId="175" priority="72" stopIfTrue="1" operator="containsText" text="PAT">
      <formula>NOT(ISERROR(SEARCH("PAT",AP1435)))</formula>
    </cfRule>
    <cfRule type="containsText" dxfId="174" priority="73" stopIfTrue="1" operator="containsText" text="MAT">
      <formula>NOT(ISERROR(SEARCH("MAT",AP1435)))</formula>
    </cfRule>
    <cfRule type="containsText" dxfId="173" priority="74" stopIfTrue="1" operator="containsText" text="HD">
      <formula>NOT(ISERROR(SEARCH("HD",AP1435)))</formula>
    </cfRule>
    <cfRule type="containsText" dxfId="172" priority="75" stopIfTrue="1" operator="containsText" text="LWP">
      <formula>NOT(ISERROR(SEARCH("LWP",AP1435)))</formula>
    </cfRule>
    <cfRule type="containsText" dxfId="171" priority="76" stopIfTrue="1" operator="containsText" text="RESIGNED">
      <formula>NOT(ISERROR(SEARCH("RESIGNED",AP1435)))</formula>
    </cfRule>
    <cfRule type="containsText" dxfId="170" priority="77" stopIfTrue="1" operator="containsText" text="TERM">
      <formula>NOT(ISERROR(SEARCH("TERM",AP1435)))</formula>
    </cfRule>
    <cfRule type="containsText" dxfId="169" priority="78" stopIfTrue="1" operator="containsText" text="UPL">
      <formula>NOT(ISERROR(SEARCH("UPL",AP1435)))</formula>
    </cfRule>
    <cfRule type="containsText" dxfId="168" priority="79" stopIfTrue="1" operator="containsText" text="CL">
      <formula>NOT(ISERROR(SEARCH("CL",AP1435)))</formula>
    </cfRule>
    <cfRule type="containsText" dxfId="167" priority="80" stopIfTrue="1" operator="containsText" text="PL">
      <formula>NOT(ISERROR(SEARCH("PL",AP1435)))</formula>
    </cfRule>
  </conditionalFormatting>
  <conditionalFormatting sqref="AS509">
    <cfRule type="containsText" dxfId="166" priority="61" stopIfTrue="1" operator="containsText" text="DO">
      <formula>NOT(ISERROR(SEARCH("DO",AS509)))</formula>
    </cfRule>
    <cfRule type="containsText" dxfId="165" priority="62" stopIfTrue="1" operator="containsText" text="PAT">
      <formula>NOT(ISERROR(SEARCH("PAT",AS509)))</formula>
    </cfRule>
    <cfRule type="containsText" dxfId="164" priority="63" stopIfTrue="1" operator="containsText" text="MAT">
      <formula>NOT(ISERROR(SEARCH("MAT",AS509)))</formula>
    </cfRule>
    <cfRule type="containsText" dxfId="163" priority="64" stopIfTrue="1" operator="containsText" text="HD">
      <formula>NOT(ISERROR(SEARCH("HD",AS509)))</formula>
    </cfRule>
    <cfRule type="containsText" dxfId="162" priority="65" stopIfTrue="1" operator="containsText" text="LWP">
      <formula>NOT(ISERROR(SEARCH("LWP",AS509)))</formula>
    </cfRule>
    <cfRule type="containsText" dxfId="161" priority="66" stopIfTrue="1" operator="containsText" text="RESIGNED">
      <formula>NOT(ISERROR(SEARCH("RESIGNED",AS509)))</formula>
    </cfRule>
    <cfRule type="containsText" dxfId="160" priority="67" stopIfTrue="1" operator="containsText" text="TERM">
      <formula>NOT(ISERROR(SEARCH("TERM",AS509)))</formula>
    </cfRule>
    <cfRule type="containsText" dxfId="159" priority="68" stopIfTrue="1" operator="containsText" text="UPL">
      <formula>NOT(ISERROR(SEARCH("UPL",AS509)))</formula>
    </cfRule>
    <cfRule type="containsText" dxfId="158" priority="69" stopIfTrue="1" operator="containsText" text="CL">
      <formula>NOT(ISERROR(SEARCH("CL",AS509)))</formula>
    </cfRule>
    <cfRule type="containsText" dxfId="157" priority="70" stopIfTrue="1" operator="containsText" text="PL">
      <formula>NOT(ISERROR(SEARCH("PL",AS509)))</formula>
    </cfRule>
  </conditionalFormatting>
  <conditionalFormatting sqref="AL973:AO973">
    <cfRule type="containsText" dxfId="156" priority="51" stopIfTrue="1" operator="containsText" text="DO">
      <formula>NOT(ISERROR(SEARCH("DO",AL973)))</formula>
    </cfRule>
    <cfRule type="containsText" dxfId="155" priority="52" stopIfTrue="1" operator="containsText" text="PAT">
      <formula>NOT(ISERROR(SEARCH("PAT",AL973)))</formula>
    </cfRule>
    <cfRule type="containsText" dxfId="154" priority="53" stopIfTrue="1" operator="containsText" text="MAT">
      <formula>NOT(ISERROR(SEARCH("MAT",AL973)))</formula>
    </cfRule>
    <cfRule type="containsText" dxfId="153" priority="54" stopIfTrue="1" operator="containsText" text="HD">
      <formula>NOT(ISERROR(SEARCH("HD",AL973)))</formula>
    </cfRule>
    <cfRule type="containsText" dxfId="152" priority="55" stopIfTrue="1" operator="containsText" text="LWP">
      <formula>NOT(ISERROR(SEARCH("LWP",AL973)))</formula>
    </cfRule>
    <cfRule type="containsText" dxfId="151" priority="56" stopIfTrue="1" operator="containsText" text="RESIGNED">
      <formula>NOT(ISERROR(SEARCH("RESIGNED",AL973)))</formula>
    </cfRule>
    <cfRule type="containsText" dxfId="150" priority="57" stopIfTrue="1" operator="containsText" text="TERM">
      <formula>NOT(ISERROR(SEARCH("TERM",AL973)))</formula>
    </cfRule>
    <cfRule type="containsText" dxfId="149" priority="58" stopIfTrue="1" operator="containsText" text="UPL">
      <formula>NOT(ISERROR(SEARCH("UPL",AL973)))</formula>
    </cfRule>
    <cfRule type="containsText" dxfId="148" priority="59" stopIfTrue="1" operator="containsText" text="CL">
      <formula>NOT(ISERROR(SEARCH("CL",AL973)))</formula>
    </cfRule>
    <cfRule type="containsText" dxfId="147" priority="60" stopIfTrue="1" operator="containsText" text="PL">
      <formula>NOT(ISERROR(SEARCH("PL",AL973)))</formula>
    </cfRule>
  </conditionalFormatting>
  <conditionalFormatting sqref="AS973:AU973">
    <cfRule type="containsText" dxfId="146" priority="41" stopIfTrue="1" operator="containsText" text="DO">
      <formula>NOT(ISERROR(SEARCH("DO",AS973)))</formula>
    </cfRule>
    <cfRule type="containsText" dxfId="145" priority="42" stopIfTrue="1" operator="containsText" text="PAT">
      <formula>NOT(ISERROR(SEARCH("PAT",AS973)))</formula>
    </cfRule>
    <cfRule type="containsText" dxfId="144" priority="43" stopIfTrue="1" operator="containsText" text="MAT">
      <formula>NOT(ISERROR(SEARCH("MAT",AS973)))</formula>
    </cfRule>
    <cfRule type="containsText" dxfId="143" priority="44" stopIfTrue="1" operator="containsText" text="HD">
      <formula>NOT(ISERROR(SEARCH("HD",AS973)))</formula>
    </cfRule>
    <cfRule type="containsText" dxfId="142" priority="45" stopIfTrue="1" operator="containsText" text="LWP">
      <formula>NOT(ISERROR(SEARCH("LWP",AS973)))</formula>
    </cfRule>
    <cfRule type="containsText" dxfId="141" priority="46" stopIfTrue="1" operator="containsText" text="RESIGNED">
      <formula>NOT(ISERROR(SEARCH("RESIGNED",AS973)))</formula>
    </cfRule>
    <cfRule type="containsText" dxfId="140" priority="47" stopIfTrue="1" operator="containsText" text="TERM">
      <formula>NOT(ISERROR(SEARCH("TERM",AS973)))</formula>
    </cfRule>
    <cfRule type="containsText" dxfId="139" priority="48" stopIfTrue="1" operator="containsText" text="UPL">
      <formula>NOT(ISERROR(SEARCH("UPL",AS973)))</formula>
    </cfRule>
    <cfRule type="containsText" dxfId="138" priority="49" stopIfTrue="1" operator="containsText" text="CL">
      <formula>NOT(ISERROR(SEARCH("CL",AS973)))</formula>
    </cfRule>
    <cfRule type="containsText" dxfId="137" priority="50" stopIfTrue="1" operator="containsText" text="PL">
      <formula>NOT(ISERROR(SEARCH("PL",AS973)))</formula>
    </cfRule>
  </conditionalFormatting>
  <conditionalFormatting sqref="AS1272:AV1272">
    <cfRule type="containsText" dxfId="136" priority="31" stopIfTrue="1" operator="containsText" text="DO">
      <formula>NOT(ISERROR(SEARCH("DO",AS1272)))</formula>
    </cfRule>
    <cfRule type="containsText" dxfId="135" priority="32" stopIfTrue="1" operator="containsText" text="PAT">
      <formula>NOT(ISERROR(SEARCH("PAT",AS1272)))</formula>
    </cfRule>
    <cfRule type="containsText" dxfId="134" priority="33" stopIfTrue="1" operator="containsText" text="MAT">
      <formula>NOT(ISERROR(SEARCH("MAT",AS1272)))</formula>
    </cfRule>
    <cfRule type="containsText" dxfId="133" priority="34" stopIfTrue="1" operator="containsText" text="HD">
      <formula>NOT(ISERROR(SEARCH("HD",AS1272)))</formula>
    </cfRule>
    <cfRule type="containsText" dxfId="132" priority="35" stopIfTrue="1" operator="containsText" text="LWP">
      <formula>NOT(ISERROR(SEARCH("LWP",AS1272)))</formula>
    </cfRule>
    <cfRule type="containsText" dxfId="131" priority="36" stopIfTrue="1" operator="containsText" text="RESIGNED">
      <formula>NOT(ISERROR(SEARCH("RESIGNED",AS1272)))</formula>
    </cfRule>
    <cfRule type="containsText" dxfId="130" priority="37" stopIfTrue="1" operator="containsText" text="TERM">
      <formula>NOT(ISERROR(SEARCH("TERM",AS1272)))</formula>
    </cfRule>
    <cfRule type="containsText" dxfId="129" priority="38" stopIfTrue="1" operator="containsText" text="UPL">
      <formula>NOT(ISERROR(SEARCH("UPL",AS1272)))</formula>
    </cfRule>
    <cfRule type="containsText" dxfId="128" priority="39" stopIfTrue="1" operator="containsText" text="CL">
      <formula>NOT(ISERROR(SEARCH("CL",AS1272)))</formula>
    </cfRule>
    <cfRule type="containsText" dxfId="127" priority="40" stopIfTrue="1" operator="containsText" text="PL">
      <formula>NOT(ISERROR(SEARCH("PL",AS1272)))</formula>
    </cfRule>
  </conditionalFormatting>
  <conditionalFormatting sqref="D2">
    <cfRule type="duplicateValues" dxfId="126" priority="55173"/>
  </conditionalFormatting>
  <conditionalFormatting sqref="D1444:D1575 D1308:D1442 D1:D1306">
    <cfRule type="duplicateValues" dxfId="125" priority="55174"/>
  </conditionalFormatting>
  <conditionalFormatting sqref="D1444:D1575 D1308:D1442 D3:D1306">
    <cfRule type="duplicateValues" dxfId="124" priority="55178"/>
  </conditionalFormatting>
  <conditionalFormatting sqref="AS727:AV727">
    <cfRule type="containsText" dxfId="123" priority="21" stopIfTrue="1" operator="containsText" text="DO">
      <formula>NOT(ISERROR(SEARCH("DO",AS727)))</formula>
    </cfRule>
    <cfRule type="containsText" dxfId="122" priority="22" stopIfTrue="1" operator="containsText" text="PAT">
      <formula>NOT(ISERROR(SEARCH("PAT",AS727)))</formula>
    </cfRule>
    <cfRule type="containsText" dxfId="121" priority="23" stopIfTrue="1" operator="containsText" text="MAT">
      <formula>NOT(ISERROR(SEARCH("MAT",AS727)))</formula>
    </cfRule>
    <cfRule type="containsText" dxfId="120" priority="24" stopIfTrue="1" operator="containsText" text="HD">
      <formula>NOT(ISERROR(SEARCH("HD",AS727)))</formula>
    </cfRule>
    <cfRule type="containsText" dxfId="119" priority="25" stopIfTrue="1" operator="containsText" text="LWP">
      <formula>NOT(ISERROR(SEARCH("LWP",AS727)))</formula>
    </cfRule>
    <cfRule type="containsText" dxfId="118" priority="26" stopIfTrue="1" operator="containsText" text="RESIGNED">
      <formula>NOT(ISERROR(SEARCH("RESIGNED",AS727)))</formula>
    </cfRule>
    <cfRule type="containsText" dxfId="117" priority="27" stopIfTrue="1" operator="containsText" text="TERM">
      <formula>NOT(ISERROR(SEARCH("TERM",AS727)))</formula>
    </cfRule>
    <cfRule type="containsText" dxfId="116" priority="28" stopIfTrue="1" operator="containsText" text="UPL">
      <formula>NOT(ISERROR(SEARCH("UPL",AS727)))</formula>
    </cfRule>
    <cfRule type="containsText" dxfId="115" priority="29" stopIfTrue="1" operator="containsText" text="CL">
      <formula>NOT(ISERROR(SEARCH("CL",AS727)))</formula>
    </cfRule>
    <cfRule type="containsText" dxfId="114" priority="30" stopIfTrue="1" operator="containsText" text="PL">
      <formula>NOT(ISERROR(SEARCH("PL",AS727)))</formula>
    </cfRule>
  </conditionalFormatting>
  <conditionalFormatting sqref="AS243:AV243">
    <cfRule type="containsText" dxfId="113" priority="11" stopIfTrue="1" operator="containsText" text="DO">
      <formula>NOT(ISERROR(SEARCH("DO",AS243)))</formula>
    </cfRule>
    <cfRule type="containsText" dxfId="112" priority="12" stopIfTrue="1" operator="containsText" text="PAT">
      <formula>NOT(ISERROR(SEARCH("PAT",AS243)))</formula>
    </cfRule>
    <cfRule type="containsText" dxfId="111" priority="13" stopIfTrue="1" operator="containsText" text="MAT">
      <formula>NOT(ISERROR(SEARCH("MAT",AS243)))</formula>
    </cfRule>
    <cfRule type="containsText" dxfId="110" priority="14" stopIfTrue="1" operator="containsText" text="HD">
      <formula>NOT(ISERROR(SEARCH("HD",AS243)))</formula>
    </cfRule>
    <cfRule type="containsText" dxfId="109" priority="15" stopIfTrue="1" operator="containsText" text="LWP">
      <formula>NOT(ISERROR(SEARCH("LWP",AS243)))</formula>
    </cfRule>
    <cfRule type="containsText" dxfId="108" priority="16" stopIfTrue="1" operator="containsText" text="RESIGNED">
      <formula>NOT(ISERROR(SEARCH("RESIGNED",AS243)))</formula>
    </cfRule>
    <cfRule type="containsText" dxfId="107" priority="17" stopIfTrue="1" operator="containsText" text="TERM">
      <formula>NOT(ISERROR(SEARCH("TERM",AS243)))</formula>
    </cfRule>
    <cfRule type="containsText" dxfId="106" priority="18" stopIfTrue="1" operator="containsText" text="UPL">
      <formula>NOT(ISERROR(SEARCH("UPL",AS243)))</formula>
    </cfRule>
    <cfRule type="containsText" dxfId="105" priority="19" stopIfTrue="1" operator="containsText" text="CL">
      <formula>NOT(ISERROR(SEARCH("CL",AS243)))</formula>
    </cfRule>
    <cfRule type="containsText" dxfId="104" priority="20" stopIfTrue="1" operator="containsText" text="PL">
      <formula>NOT(ISERROR(SEARCH("PL",AS243)))</formula>
    </cfRule>
  </conditionalFormatting>
  <conditionalFormatting sqref="AR243">
    <cfRule type="containsText" dxfId="103" priority="1" stopIfTrue="1" operator="containsText" text="DO">
      <formula>NOT(ISERROR(SEARCH("DO",AR243)))</formula>
    </cfRule>
    <cfRule type="containsText" dxfId="102" priority="2" stopIfTrue="1" operator="containsText" text="PAT">
      <formula>NOT(ISERROR(SEARCH("PAT",AR243)))</formula>
    </cfRule>
    <cfRule type="containsText" dxfId="101" priority="3" stopIfTrue="1" operator="containsText" text="MAT">
      <formula>NOT(ISERROR(SEARCH("MAT",AR243)))</formula>
    </cfRule>
    <cfRule type="containsText" dxfId="100" priority="4" stopIfTrue="1" operator="containsText" text="HD">
      <formula>NOT(ISERROR(SEARCH("HD",AR243)))</formula>
    </cfRule>
    <cfRule type="containsText" dxfId="99" priority="5" stopIfTrue="1" operator="containsText" text="LWP">
      <formula>NOT(ISERROR(SEARCH("LWP",AR243)))</formula>
    </cfRule>
    <cfRule type="containsText" dxfId="98" priority="6" stopIfTrue="1" operator="containsText" text="RESIGNED">
      <formula>NOT(ISERROR(SEARCH("RESIGNED",AR243)))</formula>
    </cfRule>
    <cfRule type="containsText" dxfId="97" priority="7" stopIfTrue="1" operator="containsText" text="TERM">
      <formula>NOT(ISERROR(SEARCH("TERM",AR243)))</formula>
    </cfRule>
    <cfRule type="containsText" dxfId="96" priority="8" stopIfTrue="1" operator="containsText" text="UPL">
      <formula>NOT(ISERROR(SEARCH("UPL",AR243)))</formula>
    </cfRule>
    <cfRule type="containsText" dxfId="95" priority="9" stopIfTrue="1" operator="containsText" text="CL">
      <formula>NOT(ISERROR(SEARCH("CL",AR243)))</formula>
    </cfRule>
    <cfRule type="containsText" dxfId="94" priority="10" stopIfTrue="1" operator="containsText" text="PL">
      <formula>NOT(ISERROR(SEARCH("PL",AR243)))</formula>
    </cfRule>
  </conditionalFormatting>
  <conditionalFormatting sqref="F1:F1575">
    <cfRule type="duplicateValues" dxfId="1" priority="55302"/>
  </conditionalFormatting>
  <conditionalFormatting sqref="F2:F1575">
    <cfRule type="duplicateValues" dxfId="0" priority="55304"/>
  </conditionalFormatting>
  <dataValidations count="2">
    <dataValidation type="list" allowBlank="1" showInputMessage="1" showErrorMessage="1" sqref="BQ3 Q2">
      <formula1>#REF!</formula1>
    </dataValidation>
    <dataValidation type="list" allowBlank="1" showInputMessage="1" showErrorMessage="1" sqref="Q1120 P3:P1570">
      <formula1>"MOVED ,RESIGNED, TERMINATED, ABSCOND"</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894"/>
  <sheetViews>
    <sheetView tabSelected="1" zoomScaleNormal="100" workbookViewId="0">
      <pane ySplit="1" topLeftCell="A2" activePane="bottomLeft" state="frozen"/>
      <selection pane="bottomLeft"/>
    </sheetView>
  </sheetViews>
  <sheetFormatPr defaultRowHeight="15" x14ac:dyDescent="0.25"/>
  <cols>
    <col min="1" max="1" width="10.28515625" bestFit="1" customWidth="1"/>
    <col min="2" max="2" width="9.28515625" bestFit="1" customWidth="1"/>
    <col min="3" max="3" width="14.7109375" bestFit="1" customWidth="1"/>
    <col min="4" max="4" width="15.140625" bestFit="1" customWidth="1"/>
    <col min="5" max="5" width="14.140625" bestFit="1" customWidth="1"/>
    <col min="6" max="6" width="47.5703125" bestFit="1" customWidth="1"/>
    <col min="7" max="7" width="32.85546875" bestFit="1" customWidth="1"/>
    <col min="8" max="8" width="10.140625" bestFit="1" customWidth="1"/>
    <col min="9" max="9" width="11.7109375" bestFit="1" customWidth="1"/>
    <col min="10" max="10" width="10" bestFit="1" customWidth="1"/>
    <col min="11" max="11" width="11.140625" bestFit="1" customWidth="1"/>
    <col min="12" max="12" width="16.42578125" bestFit="1" customWidth="1"/>
    <col min="13" max="13" width="16.85546875" bestFit="1" customWidth="1"/>
    <col min="14" max="14" width="12.140625" bestFit="1" customWidth="1"/>
    <col min="15" max="15" width="10.42578125" bestFit="1" customWidth="1"/>
    <col min="16" max="16" width="19.42578125" hidden="1" customWidth="1"/>
    <col min="17" max="17" width="20.140625" hidden="1" customWidth="1"/>
    <col min="18" max="18" width="27" bestFit="1" customWidth="1"/>
    <col min="19" max="19" width="28.5703125" bestFit="1" customWidth="1"/>
    <col min="20" max="20" width="13.5703125" bestFit="1" customWidth="1"/>
    <col min="21" max="22" width="18.85546875" bestFit="1" customWidth="1"/>
    <col min="23" max="25" width="13.5703125" bestFit="1" customWidth="1"/>
    <col min="26" max="27" width="18.85546875" bestFit="1" customWidth="1"/>
    <col min="28" max="28" width="13.5703125" bestFit="1" customWidth="1"/>
    <col min="29" max="30" width="18.85546875" bestFit="1" customWidth="1"/>
    <col min="31" max="31" width="13.5703125" bestFit="1" customWidth="1"/>
    <col min="32" max="33" width="18.85546875" bestFit="1" customWidth="1"/>
    <col min="34" max="34" width="13.5703125" bestFit="1" customWidth="1"/>
    <col min="35" max="36" width="18.85546875" bestFit="1" customWidth="1"/>
    <col min="37" max="37" width="13.5703125" bestFit="1" customWidth="1"/>
    <col min="38" max="39" width="18.85546875" bestFit="1" customWidth="1"/>
    <col min="40" max="42" width="13.5703125" bestFit="1" customWidth="1"/>
    <col min="43" max="44" width="18.85546875" bestFit="1" customWidth="1"/>
    <col min="45" max="45" width="13.5703125" bestFit="1" customWidth="1"/>
    <col min="46" max="47" width="18.85546875" bestFit="1" customWidth="1"/>
    <col min="48" max="48" width="13.5703125" bestFit="1" customWidth="1"/>
    <col min="49" max="50" width="18.85546875" bestFit="1" customWidth="1"/>
    <col min="51" max="51" width="13.5703125" bestFit="1" customWidth="1"/>
    <col min="52" max="53" width="18.85546875" bestFit="1" customWidth="1"/>
    <col min="54" max="54" width="13.5703125" bestFit="1" customWidth="1"/>
    <col min="55" max="56" width="18.85546875" bestFit="1" customWidth="1"/>
    <col min="57" max="59" width="13.5703125" bestFit="1" customWidth="1"/>
    <col min="60" max="61" width="18.85546875" bestFit="1" customWidth="1"/>
    <col min="62" max="62" width="13.5703125" bestFit="1" customWidth="1"/>
    <col min="63" max="64" width="18.85546875" bestFit="1" customWidth="1"/>
    <col min="65" max="65" width="13.5703125" bestFit="1" customWidth="1"/>
    <col min="66" max="67" width="18.85546875" bestFit="1" customWidth="1"/>
    <col min="68" max="68" width="13.5703125" bestFit="1" customWidth="1"/>
    <col min="69" max="70" width="18.85546875" bestFit="1" customWidth="1"/>
    <col min="71" max="71" width="13.5703125" bestFit="1" customWidth="1"/>
    <col min="72" max="73" width="18.85546875" bestFit="1" customWidth="1"/>
    <col min="74" max="77" width="13.5703125" bestFit="1" customWidth="1"/>
    <col min="78" max="79" width="18.85546875" bestFit="1" customWidth="1"/>
    <col min="80" max="80" width="13.5703125" bestFit="1" customWidth="1"/>
    <col min="81" max="82" width="18.85546875" bestFit="1" customWidth="1"/>
    <col min="83" max="83" width="13.5703125" bestFit="1" customWidth="1"/>
    <col min="84" max="85" width="18.85546875" bestFit="1" customWidth="1"/>
    <col min="86" max="86" width="13.5703125" bestFit="1" customWidth="1"/>
    <col min="87" max="88" width="18.85546875" bestFit="1" customWidth="1"/>
    <col min="89" max="90" width="13.5703125" bestFit="1" customWidth="1"/>
    <col min="91" max="91" width="13.7109375" bestFit="1" customWidth="1"/>
    <col min="92" max="92" width="15" bestFit="1" customWidth="1"/>
    <col min="93" max="93" width="8" bestFit="1" customWidth="1"/>
    <col min="94" max="94" width="8.5703125" bestFit="1" customWidth="1"/>
    <col min="95" max="95" width="9.140625" bestFit="1" customWidth="1"/>
    <col min="96" max="96" width="13" bestFit="1" customWidth="1"/>
    <col min="97" max="98" width="8" bestFit="1" customWidth="1"/>
    <col min="99" max="101" width="12.42578125" bestFit="1" customWidth="1"/>
    <col min="102" max="102" width="12.85546875" bestFit="1" customWidth="1"/>
    <col min="103" max="103" width="21.5703125" bestFit="1" customWidth="1"/>
    <col min="104" max="105" width="14.7109375" bestFit="1" customWidth="1"/>
    <col min="106" max="106" width="13.42578125" bestFit="1" customWidth="1"/>
    <col min="107" max="107" width="32.7109375" bestFit="1" customWidth="1"/>
    <col min="108" max="108" width="13.42578125" bestFit="1" customWidth="1"/>
    <col min="109" max="109" width="255.7109375" hidden="1" customWidth="1"/>
  </cols>
  <sheetData>
    <row r="1" spans="1:109" ht="15.75" thickBot="1" x14ac:dyDescent="0.3">
      <c r="A1" s="2" t="s">
        <v>0</v>
      </c>
      <c r="B1" s="3" t="s">
        <v>1</v>
      </c>
      <c r="C1" s="4" t="s">
        <v>2</v>
      </c>
      <c r="D1" s="4" t="s">
        <v>3</v>
      </c>
      <c r="E1" s="4" t="s">
        <v>944</v>
      </c>
      <c r="F1" s="4" t="s">
        <v>4</v>
      </c>
      <c r="G1" s="5" t="s">
        <v>5</v>
      </c>
      <c r="H1" s="5" t="s">
        <v>6</v>
      </c>
      <c r="I1" s="6" t="s">
        <v>7</v>
      </c>
      <c r="J1" s="5" t="s">
        <v>8</v>
      </c>
      <c r="K1" s="4" t="s">
        <v>9</v>
      </c>
      <c r="L1" s="4" t="s">
        <v>10</v>
      </c>
      <c r="M1" s="4" t="s">
        <v>11</v>
      </c>
      <c r="N1" s="4" t="s">
        <v>12</v>
      </c>
      <c r="O1" s="4" t="s">
        <v>13</v>
      </c>
      <c r="P1" s="4" t="s">
        <v>14</v>
      </c>
      <c r="Q1" s="4" t="s">
        <v>15</v>
      </c>
      <c r="R1" s="7" t="s">
        <v>16</v>
      </c>
      <c r="S1" s="8" t="s">
        <v>17</v>
      </c>
      <c r="T1" s="26">
        <v>45261</v>
      </c>
      <c r="U1" s="37" t="s">
        <v>1462</v>
      </c>
      <c r="V1" s="38" t="s">
        <v>1463</v>
      </c>
      <c r="W1" s="26">
        <v>45262</v>
      </c>
      <c r="X1" s="26">
        <v>45263</v>
      </c>
      <c r="Y1" s="26">
        <v>45264</v>
      </c>
      <c r="Z1" s="37" t="s">
        <v>1462</v>
      </c>
      <c r="AA1" s="38" t="s">
        <v>1463</v>
      </c>
      <c r="AB1" s="26">
        <v>45265</v>
      </c>
      <c r="AC1" s="37" t="s">
        <v>1462</v>
      </c>
      <c r="AD1" s="38" t="s">
        <v>1463</v>
      </c>
      <c r="AE1" s="26">
        <v>45266</v>
      </c>
      <c r="AF1" s="37" t="s">
        <v>1462</v>
      </c>
      <c r="AG1" s="38" t="s">
        <v>1463</v>
      </c>
      <c r="AH1" s="26">
        <v>45267</v>
      </c>
      <c r="AI1" s="37" t="s">
        <v>1462</v>
      </c>
      <c r="AJ1" s="38" t="s">
        <v>1463</v>
      </c>
      <c r="AK1" s="26">
        <v>45268</v>
      </c>
      <c r="AL1" s="37" t="s">
        <v>1462</v>
      </c>
      <c r="AM1" s="38" t="s">
        <v>1463</v>
      </c>
      <c r="AN1" s="26">
        <v>45269</v>
      </c>
      <c r="AO1" s="26">
        <v>45270</v>
      </c>
      <c r="AP1" s="26">
        <v>45271</v>
      </c>
      <c r="AQ1" s="37" t="s">
        <v>1462</v>
      </c>
      <c r="AR1" s="38" t="s">
        <v>1463</v>
      </c>
      <c r="AS1" s="26">
        <v>45272</v>
      </c>
      <c r="AT1" s="37" t="s">
        <v>1462</v>
      </c>
      <c r="AU1" s="38" t="s">
        <v>1463</v>
      </c>
      <c r="AV1" s="26">
        <v>45273</v>
      </c>
      <c r="AW1" s="37" t="s">
        <v>1462</v>
      </c>
      <c r="AX1" s="38" t="s">
        <v>1463</v>
      </c>
      <c r="AY1" s="26">
        <v>45274</v>
      </c>
      <c r="AZ1" s="37" t="s">
        <v>1462</v>
      </c>
      <c r="BA1" s="38" t="s">
        <v>1463</v>
      </c>
      <c r="BB1" s="26">
        <v>45275</v>
      </c>
      <c r="BC1" s="37" t="s">
        <v>1462</v>
      </c>
      <c r="BD1" s="38" t="s">
        <v>1463</v>
      </c>
      <c r="BE1" s="26">
        <v>45276</v>
      </c>
      <c r="BF1" s="26">
        <v>45277</v>
      </c>
      <c r="BG1" s="26">
        <v>45278</v>
      </c>
      <c r="BH1" s="37" t="s">
        <v>1462</v>
      </c>
      <c r="BI1" s="38" t="s">
        <v>1463</v>
      </c>
      <c r="BJ1" s="26">
        <v>45279</v>
      </c>
      <c r="BK1" s="37" t="s">
        <v>1462</v>
      </c>
      <c r="BL1" s="38" t="s">
        <v>1463</v>
      </c>
      <c r="BM1" s="26">
        <v>45280</v>
      </c>
      <c r="BN1" s="37" t="s">
        <v>1462</v>
      </c>
      <c r="BO1" s="38" t="s">
        <v>1463</v>
      </c>
      <c r="BP1" s="26">
        <v>45281</v>
      </c>
      <c r="BQ1" s="37" t="s">
        <v>1462</v>
      </c>
      <c r="BR1" s="38" t="s">
        <v>1463</v>
      </c>
      <c r="BS1" s="26">
        <v>45282</v>
      </c>
      <c r="BT1" s="37" t="s">
        <v>1462</v>
      </c>
      <c r="BU1" s="38" t="s">
        <v>1463</v>
      </c>
      <c r="BV1" s="26">
        <v>45283</v>
      </c>
      <c r="BW1" s="26">
        <v>45284</v>
      </c>
      <c r="BX1" s="26">
        <v>45285</v>
      </c>
      <c r="BY1" s="26">
        <v>45286</v>
      </c>
      <c r="BZ1" s="37" t="s">
        <v>1462</v>
      </c>
      <c r="CA1" s="38" t="s">
        <v>1463</v>
      </c>
      <c r="CB1" s="26">
        <v>45287</v>
      </c>
      <c r="CC1" s="37" t="s">
        <v>1462</v>
      </c>
      <c r="CD1" s="38" t="s">
        <v>1463</v>
      </c>
      <c r="CE1" s="26">
        <v>45288</v>
      </c>
      <c r="CF1" s="37" t="s">
        <v>1462</v>
      </c>
      <c r="CG1" s="38" t="s">
        <v>1463</v>
      </c>
      <c r="CH1" s="26">
        <v>45289</v>
      </c>
      <c r="CI1" s="37" t="s">
        <v>1462</v>
      </c>
      <c r="CJ1" s="38" t="s">
        <v>1463</v>
      </c>
      <c r="CK1" s="26">
        <v>45290</v>
      </c>
      <c r="CL1" s="26">
        <v>45291</v>
      </c>
      <c r="CM1" s="9" t="s">
        <v>18</v>
      </c>
      <c r="CN1" s="9" t="s">
        <v>19</v>
      </c>
      <c r="CO1" s="9" t="s">
        <v>20</v>
      </c>
      <c r="CP1" s="9" t="s">
        <v>21</v>
      </c>
      <c r="CQ1" s="9" t="s">
        <v>22</v>
      </c>
      <c r="CR1" s="9" t="s">
        <v>23</v>
      </c>
      <c r="CS1" s="9" t="s">
        <v>24</v>
      </c>
      <c r="CT1" s="9" t="s">
        <v>25</v>
      </c>
      <c r="CU1" s="10" t="s">
        <v>26</v>
      </c>
      <c r="CV1" s="10" t="s">
        <v>27</v>
      </c>
      <c r="CW1" s="10" t="s">
        <v>28</v>
      </c>
      <c r="CX1" s="10" t="s">
        <v>29</v>
      </c>
      <c r="CY1" s="11" t="s">
        <v>30</v>
      </c>
      <c r="CZ1" s="11" t="s">
        <v>31</v>
      </c>
      <c r="DA1" s="11" t="s">
        <v>32</v>
      </c>
      <c r="DB1" s="12" t="s">
        <v>33</v>
      </c>
      <c r="DC1" s="13" t="s">
        <v>34</v>
      </c>
      <c r="DD1" s="15" t="s">
        <v>943</v>
      </c>
      <c r="DE1" s="31" t="s">
        <v>35</v>
      </c>
    </row>
    <row r="2" spans="1:109" x14ac:dyDescent="0.25">
      <c r="A2" s="32">
        <v>1</v>
      </c>
      <c r="B2" s="1" t="s">
        <v>36</v>
      </c>
      <c r="C2" s="1">
        <v>17770</v>
      </c>
      <c r="D2" s="27">
        <v>17770</v>
      </c>
      <c r="E2" s="1" t="s">
        <v>946</v>
      </c>
      <c r="F2" s="34" t="s">
        <v>125</v>
      </c>
      <c r="G2" s="34" t="s">
        <v>123</v>
      </c>
      <c r="H2" s="30">
        <v>44116</v>
      </c>
      <c r="I2" s="30" t="s">
        <v>39</v>
      </c>
      <c r="J2" s="30" t="s">
        <v>39</v>
      </c>
      <c r="K2" s="1">
        <f t="shared" ref="K2:K65" ca="1" si="0">IF(O2="ACTIVE",(TODAY()-H2),(J2-H2))</f>
        <v>1186</v>
      </c>
      <c r="L2" s="34" t="str">
        <f t="shared" ref="L2:L65" si="1">IF(OR(M2="Email Verification",M2="Operations",M2="OJT",M2="Bottom Quartile Group",M2="Training"),"Billable","Non Billable")</f>
        <v>Billable</v>
      </c>
      <c r="M2" s="34" t="s">
        <v>124</v>
      </c>
      <c r="N2" s="1" t="s">
        <v>41</v>
      </c>
      <c r="O2" s="1" t="s">
        <v>42</v>
      </c>
      <c r="P2" s="1"/>
      <c r="Q2" s="1"/>
      <c r="R2" s="1" t="s">
        <v>43</v>
      </c>
      <c r="S2" s="33" t="s">
        <v>303</v>
      </c>
      <c r="T2" s="14" t="s">
        <v>965</v>
      </c>
      <c r="U2" s="39">
        <v>0.42777777777777798</v>
      </c>
      <c r="V2" s="14" t="s">
        <v>965</v>
      </c>
      <c r="W2" s="14" t="s">
        <v>20</v>
      </c>
      <c r="X2" s="14" t="s">
        <v>20</v>
      </c>
      <c r="Y2" s="14" t="s">
        <v>965</v>
      </c>
      <c r="Z2" s="39">
        <v>0.38055555555555554</v>
      </c>
      <c r="AA2" s="14" t="s">
        <v>965</v>
      </c>
      <c r="AB2" s="14" t="s">
        <v>965</v>
      </c>
      <c r="AC2" s="39">
        <v>0.37986111111111115</v>
      </c>
      <c r="AD2" s="14" t="s">
        <v>965</v>
      </c>
      <c r="AE2" s="14" t="s">
        <v>967</v>
      </c>
      <c r="AF2" s="39" t="s">
        <v>39</v>
      </c>
      <c r="AG2" s="14" t="s">
        <v>967</v>
      </c>
      <c r="AH2" s="14" t="s">
        <v>965</v>
      </c>
      <c r="AI2" s="39">
        <v>0.4375</v>
      </c>
      <c r="AJ2" s="14" t="s">
        <v>965</v>
      </c>
      <c r="AK2" s="14" t="s">
        <v>965</v>
      </c>
      <c r="AL2" s="39">
        <v>0.44513888888888892</v>
      </c>
      <c r="AM2" s="14" t="s">
        <v>965</v>
      </c>
      <c r="AN2" s="14" t="s">
        <v>20</v>
      </c>
      <c r="AO2" s="14" t="s">
        <v>20</v>
      </c>
      <c r="AP2" s="14" t="s">
        <v>965</v>
      </c>
      <c r="AQ2" s="39">
        <v>0.4145833333333333</v>
      </c>
      <c r="AR2" s="14" t="s">
        <v>965</v>
      </c>
      <c r="AS2" s="14" t="s">
        <v>965</v>
      </c>
      <c r="AT2" s="39">
        <v>0.41875000000000001</v>
      </c>
      <c r="AU2" s="14" t="s">
        <v>965</v>
      </c>
      <c r="AV2" s="14" t="s">
        <v>965</v>
      </c>
      <c r="AW2" s="39" t="s">
        <v>39</v>
      </c>
      <c r="AX2" s="14" t="s">
        <v>965</v>
      </c>
      <c r="AY2" s="14" t="s">
        <v>965</v>
      </c>
      <c r="AZ2" s="39">
        <v>0.41388888888888892</v>
      </c>
      <c r="BA2" s="14" t="s">
        <v>965</v>
      </c>
      <c r="BB2" s="14" t="s">
        <v>965</v>
      </c>
      <c r="BC2" s="39">
        <v>0.39583333333333331</v>
      </c>
      <c r="BD2" s="14" t="s">
        <v>965</v>
      </c>
      <c r="BE2" s="14" t="s">
        <v>20</v>
      </c>
      <c r="BF2" s="14" t="s">
        <v>20</v>
      </c>
      <c r="BG2" s="14" t="s">
        <v>965</v>
      </c>
      <c r="BH2" s="39">
        <v>0.38541666666666669</v>
      </c>
      <c r="BI2" s="39" t="s">
        <v>965</v>
      </c>
      <c r="BJ2" s="14" t="s">
        <v>965</v>
      </c>
      <c r="BK2" s="39">
        <v>0.37361111111111112</v>
      </c>
      <c r="BL2" s="14" t="s">
        <v>965</v>
      </c>
      <c r="BM2" s="14" t="s">
        <v>965</v>
      </c>
      <c r="BN2" s="39">
        <v>0.37291666666666662</v>
      </c>
      <c r="BO2" s="14" t="s">
        <v>965</v>
      </c>
      <c r="BP2" s="14" t="s">
        <v>965</v>
      </c>
      <c r="BQ2" s="39">
        <v>0.36944444444444446</v>
      </c>
      <c r="BR2" s="14" t="s">
        <v>965</v>
      </c>
      <c r="BS2" s="14" t="s">
        <v>965</v>
      </c>
      <c r="BT2" s="39">
        <v>0.3611111111111111</v>
      </c>
      <c r="BU2" s="39" t="s">
        <v>965</v>
      </c>
      <c r="BV2" s="14" t="s">
        <v>20</v>
      </c>
      <c r="BW2" s="14" t="s">
        <v>20</v>
      </c>
      <c r="BX2" s="14" t="s">
        <v>20</v>
      </c>
      <c r="BY2" s="14" t="s">
        <v>968</v>
      </c>
      <c r="BZ2" s="39" t="s">
        <v>39</v>
      </c>
      <c r="CA2" s="39" t="s">
        <v>968</v>
      </c>
      <c r="CB2" s="14" t="s">
        <v>968</v>
      </c>
      <c r="CC2" s="39" t="s">
        <v>39</v>
      </c>
      <c r="CD2" s="39" t="s">
        <v>968</v>
      </c>
      <c r="CE2" s="14" t="s">
        <v>967</v>
      </c>
      <c r="CF2" s="39" t="s">
        <v>39</v>
      </c>
      <c r="CG2" s="39" t="s">
        <v>967</v>
      </c>
      <c r="CH2" s="14" t="s">
        <v>21</v>
      </c>
      <c r="CI2" s="39" t="s">
        <v>39</v>
      </c>
      <c r="CJ2" s="39" t="s">
        <v>21</v>
      </c>
      <c r="CK2" s="14" t="s">
        <v>20</v>
      </c>
      <c r="CL2" s="14" t="s">
        <v>20</v>
      </c>
      <c r="CM2" s="1">
        <f t="shared" ref="CM2:CM65" si="2">COUNTIFS($T2:$CL2,"P")</f>
        <v>30</v>
      </c>
      <c r="CN2" s="1">
        <f t="shared" ref="CN2:CN65" si="3">COUNTIFS($T2:$CL2,"HD")/2</f>
        <v>0</v>
      </c>
      <c r="CO2" s="1">
        <f t="shared" ref="CO2:CO65" si="4">COUNTIFS($T2:$CL2,"DO")</f>
        <v>11</v>
      </c>
      <c r="CP2" s="1">
        <f t="shared" ref="CP2:CP65" si="5">COUNTIFS($T2:$CL2,"UPL")</f>
        <v>2</v>
      </c>
      <c r="CQ2" s="1">
        <f t="shared" ref="CQ2:CQ65" si="6">COUNTIFS($T2:$CL2,"LWP")</f>
        <v>0</v>
      </c>
      <c r="CR2" s="1">
        <f>SUM(COUNTIFS($T2:$CL2,{"PAT","MAT"}))</f>
        <v>0</v>
      </c>
      <c r="CS2" s="1">
        <f t="shared" ref="CS2:CS65" si="7">COUNTIFS($T2:$CL2,"HO")</f>
        <v>0</v>
      </c>
      <c r="CT2" s="1">
        <f t="shared" ref="CT2:CT65" si="8">COUNTIFS($T2:$CL2,"NA")</f>
        <v>0</v>
      </c>
      <c r="CU2" s="1">
        <f t="shared" ref="CU2:CU65" si="9">COUNTIFS($T2:$CL2,"PL")</f>
        <v>4</v>
      </c>
      <c r="CV2" s="1">
        <f t="shared" ref="CV2:CV65" si="10">COUNTIFS($T2:$CL2,"CL")</f>
        <v>4</v>
      </c>
      <c r="CW2" s="1">
        <f t="shared" ref="CW2:CW65" si="11">COUNTIFS($T2:$CL2,"BL")</f>
        <v>0</v>
      </c>
      <c r="CX2" s="1">
        <f t="shared" ref="CX2:CX65" si="12">COUNTIFS($T2:$CL2,"CO")</f>
        <v>0</v>
      </c>
      <c r="CY2" s="1">
        <f t="shared" ref="CY2:CY65" si="13">SUM(CU2:CX2)</f>
        <v>8</v>
      </c>
      <c r="CZ2" s="1">
        <f t="shared" ref="CZ2:CZ65" si="14">IF(SUM(CM2+CN2)&gt;=17,1,0)</f>
        <v>1</v>
      </c>
      <c r="DA2" s="1">
        <f t="shared" ref="DA2:DA65" si="15">IF(SUM(CM2+CN2)&gt;=13,1,0)</f>
        <v>1</v>
      </c>
      <c r="DB2" s="1">
        <f>SUM(CM2:CX2)+SUM(COUNTIFS(Q2:CL2,{"TERM","RESIGNED"}))</f>
        <v>51</v>
      </c>
      <c r="DC2" s="1" t="s">
        <v>45</v>
      </c>
      <c r="DD2" s="1" t="s">
        <v>1020</v>
      </c>
      <c r="DE2" s="34"/>
    </row>
    <row r="3" spans="1:109" x14ac:dyDescent="0.25">
      <c r="A3" s="32">
        <f t="shared" ref="A3:A66" si="16">A2+1</f>
        <v>2</v>
      </c>
      <c r="B3" s="1" t="s">
        <v>36</v>
      </c>
      <c r="C3" s="1">
        <v>17771</v>
      </c>
      <c r="D3" s="27">
        <v>17771</v>
      </c>
      <c r="E3" s="1" t="s">
        <v>946</v>
      </c>
      <c r="F3" s="34" t="s">
        <v>127</v>
      </c>
      <c r="G3" s="34" t="s">
        <v>123</v>
      </c>
      <c r="H3" s="30">
        <v>44116</v>
      </c>
      <c r="I3" s="30" t="s">
        <v>39</v>
      </c>
      <c r="J3" s="30" t="s">
        <v>39</v>
      </c>
      <c r="K3" s="1">
        <f t="shared" ca="1" si="0"/>
        <v>1186</v>
      </c>
      <c r="L3" s="34" t="str">
        <f t="shared" si="1"/>
        <v>Billable</v>
      </c>
      <c r="M3" s="34" t="s">
        <v>124</v>
      </c>
      <c r="N3" s="1" t="s">
        <v>41</v>
      </c>
      <c r="O3" s="1" t="s">
        <v>42</v>
      </c>
      <c r="P3" s="1"/>
      <c r="Q3" s="1"/>
      <c r="R3" s="1" t="s">
        <v>57</v>
      </c>
      <c r="S3" s="33" t="s">
        <v>126</v>
      </c>
      <c r="T3" s="14" t="s">
        <v>965</v>
      </c>
      <c r="U3" s="39">
        <v>0.328472222222222</v>
      </c>
      <c r="V3" s="14" t="s">
        <v>965</v>
      </c>
      <c r="W3" s="14" t="s">
        <v>20</v>
      </c>
      <c r="X3" s="14" t="s">
        <v>20</v>
      </c>
      <c r="Y3" s="14" t="s">
        <v>965</v>
      </c>
      <c r="Z3" s="39">
        <v>0.39583333333333331</v>
      </c>
      <c r="AA3" s="14" t="s">
        <v>965</v>
      </c>
      <c r="AB3" s="14" t="s">
        <v>965</v>
      </c>
      <c r="AC3" s="39">
        <v>0.37847222222222227</v>
      </c>
      <c r="AD3" s="14" t="s">
        <v>965</v>
      </c>
      <c r="AE3" s="14" t="s">
        <v>965</v>
      </c>
      <c r="AF3" s="39">
        <v>0.38958333333333334</v>
      </c>
      <c r="AG3" s="14" t="s">
        <v>965</v>
      </c>
      <c r="AH3" s="14" t="s">
        <v>965</v>
      </c>
      <c r="AI3" s="39">
        <v>0.37986111111111115</v>
      </c>
      <c r="AJ3" s="14" t="s">
        <v>965</v>
      </c>
      <c r="AK3" s="14" t="s">
        <v>967</v>
      </c>
      <c r="AL3" s="39" t="s">
        <v>39</v>
      </c>
      <c r="AM3" s="14" t="s">
        <v>967</v>
      </c>
      <c r="AN3" s="14" t="s">
        <v>20</v>
      </c>
      <c r="AO3" s="14" t="s">
        <v>20</v>
      </c>
      <c r="AP3" s="14" t="s">
        <v>965</v>
      </c>
      <c r="AQ3" s="39">
        <v>0.38750000000000001</v>
      </c>
      <c r="AR3" s="14" t="s">
        <v>965</v>
      </c>
      <c r="AS3" s="14" t="s">
        <v>965</v>
      </c>
      <c r="AT3" s="39">
        <v>0.38125000000000003</v>
      </c>
      <c r="AU3" s="14" t="s">
        <v>965</v>
      </c>
      <c r="AV3" s="14" t="s">
        <v>965</v>
      </c>
      <c r="AW3" s="39">
        <v>0.38263888888888892</v>
      </c>
      <c r="AX3" s="14" t="s">
        <v>965</v>
      </c>
      <c r="AY3" s="14" t="s">
        <v>965</v>
      </c>
      <c r="AZ3" s="39">
        <v>0.38680555555555557</v>
      </c>
      <c r="BA3" s="14" t="s">
        <v>965</v>
      </c>
      <c r="BB3" s="14" t="s">
        <v>965</v>
      </c>
      <c r="BC3" s="39">
        <v>0.38541666666666669</v>
      </c>
      <c r="BD3" s="14" t="s">
        <v>965</v>
      </c>
      <c r="BE3" s="14" t="s">
        <v>20</v>
      </c>
      <c r="BF3" s="14" t="s">
        <v>20</v>
      </c>
      <c r="BG3" s="14" t="s">
        <v>965</v>
      </c>
      <c r="BH3" s="39">
        <v>0.3756944444444445</v>
      </c>
      <c r="BI3" s="39" t="s">
        <v>965</v>
      </c>
      <c r="BJ3" s="14" t="s">
        <v>965</v>
      </c>
      <c r="BK3" s="39">
        <v>0.39305555555555555</v>
      </c>
      <c r="BL3" s="14" t="s">
        <v>965</v>
      </c>
      <c r="BM3" s="14" t="s">
        <v>965</v>
      </c>
      <c r="BN3" s="39">
        <v>0.38055555555555554</v>
      </c>
      <c r="BO3" s="14" t="s">
        <v>965</v>
      </c>
      <c r="BP3" s="14" t="s">
        <v>965</v>
      </c>
      <c r="BQ3" s="39">
        <v>0.37638888888888888</v>
      </c>
      <c r="BR3" s="14" t="s">
        <v>965</v>
      </c>
      <c r="BS3" s="14" t="s">
        <v>965</v>
      </c>
      <c r="BT3" s="39">
        <v>0.3833333333333333</v>
      </c>
      <c r="BU3" s="39" t="s">
        <v>965</v>
      </c>
      <c r="BV3" s="14" t="s">
        <v>20</v>
      </c>
      <c r="BW3" s="14" t="s">
        <v>20</v>
      </c>
      <c r="BX3" s="14" t="s">
        <v>20</v>
      </c>
      <c r="BY3" s="14" t="s">
        <v>965</v>
      </c>
      <c r="BZ3" s="39">
        <v>0.37986111111111115</v>
      </c>
      <c r="CA3" s="39" t="s">
        <v>965</v>
      </c>
      <c r="CB3" s="14" t="s">
        <v>967</v>
      </c>
      <c r="CC3" s="39" t="s">
        <v>39</v>
      </c>
      <c r="CD3" s="39" t="s">
        <v>967</v>
      </c>
      <c r="CE3" s="14" t="s">
        <v>965</v>
      </c>
      <c r="CF3" s="39">
        <v>0.38472222222222219</v>
      </c>
      <c r="CG3" s="39" t="s">
        <v>965</v>
      </c>
      <c r="CH3" s="14" t="s">
        <v>965</v>
      </c>
      <c r="CI3" s="39">
        <v>0.37638888888888888</v>
      </c>
      <c r="CJ3" s="39" t="s">
        <v>965</v>
      </c>
      <c r="CK3" s="14" t="s">
        <v>20</v>
      </c>
      <c r="CL3" s="14" t="s">
        <v>20</v>
      </c>
      <c r="CM3" s="1">
        <f t="shared" si="2"/>
        <v>36</v>
      </c>
      <c r="CN3" s="1">
        <f t="shared" si="3"/>
        <v>0</v>
      </c>
      <c r="CO3" s="1">
        <f t="shared" si="4"/>
        <v>11</v>
      </c>
      <c r="CP3" s="1">
        <f t="shared" si="5"/>
        <v>0</v>
      </c>
      <c r="CQ3" s="1">
        <f t="shared" si="6"/>
        <v>0</v>
      </c>
      <c r="CR3" s="1">
        <f>SUM(COUNTIFS($T3:$CL3,{"PAT","MAT"}))</f>
        <v>0</v>
      </c>
      <c r="CS3" s="1">
        <f t="shared" si="7"/>
        <v>0</v>
      </c>
      <c r="CT3" s="1">
        <f t="shared" si="8"/>
        <v>0</v>
      </c>
      <c r="CU3" s="1">
        <f t="shared" si="9"/>
        <v>0</v>
      </c>
      <c r="CV3" s="1">
        <f t="shared" si="10"/>
        <v>4</v>
      </c>
      <c r="CW3" s="1">
        <f t="shared" si="11"/>
        <v>0</v>
      </c>
      <c r="CX3" s="1">
        <f t="shared" si="12"/>
        <v>0</v>
      </c>
      <c r="CY3" s="1">
        <f t="shared" si="13"/>
        <v>4</v>
      </c>
      <c r="CZ3" s="1">
        <f t="shared" si="14"/>
        <v>1</v>
      </c>
      <c r="DA3" s="1">
        <f t="shared" si="15"/>
        <v>1</v>
      </c>
      <c r="DB3" s="1">
        <f>SUM(CM3:CX3)+SUM(COUNTIFS(Q3:CL3,{"TERM","RESIGNED"}))</f>
        <v>51</v>
      </c>
      <c r="DC3" s="1" t="s">
        <v>45</v>
      </c>
      <c r="DD3" s="1" t="s">
        <v>1021</v>
      </c>
      <c r="DE3" s="34"/>
    </row>
    <row r="4" spans="1:109" x14ac:dyDescent="0.25">
      <c r="A4" s="32">
        <f t="shared" si="16"/>
        <v>3</v>
      </c>
      <c r="B4" s="1" t="s">
        <v>36</v>
      </c>
      <c r="C4" s="1">
        <v>17846</v>
      </c>
      <c r="D4" s="27">
        <v>17846</v>
      </c>
      <c r="E4" s="1" t="s">
        <v>945</v>
      </c>
      <c r="F4" s="34" t="s">
        <v>134</v>
      </c>
      <c r="G4" s="34" t="s">
        <v>123</v>
      </c>
      <c r="H4" s="30">
        <v>44131</v>
      </c>
      <c r="I4" s="30" t="s">
        <v>39</v>
      </c>
      <c r="J4" s="30" t="s">
        <v>39</v>
      </c>
      <c r="K4" s="1">
        <f t="shared" ca="1" si="0"/>
        <v>1171</v>
      </c>
      <c r="L4" s="34" t="str">
        <f t="shared" si="1"/>
        <v>Billable</v>
      </c>
      <c r="M4" s="34" t="s">
        <v>124</v>
      </c>
      <c r="N4" s="1" t="s">
        <v>41</v>
      </c>
      <c r="O4" s="1" t="s">
        <v>42</v>
      </c>
      <c r="P4" s="1"/>
      <c r="Q4" s="1"/>
      <c r="R4" s="1" t="s">
        <v>57</v>
      </c>
      <c r="S4" s="33" t="s">
        <v>135</v>
      </c>
      <c r="T4" s="14" t="s">
        <v>965</v>
      </c>
      <c r="U4" s="39">
        <v>0.375694444444444</v>
      </c>
      <c r="V4" s="14" t="s">
        <v>965</v>
      </c>
      <c r="W4" s="14" t="s">
        <v>20</v>
      </c>
      <c r="X4" s="14" t="s">
        <v>20</v>
      </c>
      <c r="Y4" s="14" t="s">
        <v>965</v>
      </c>
      <c r="Z4" s="39">
        <v>0.28472222222222221</v>
      </c>
      <c r="AA4" s="14" t="s">
        <v>965</v>
      </c>
      <c r="AB4" s="14" t="s">
        <v>965</v>
      </c>
      <c r="AC4" s="39">
        <v>0.38125000000000003</v>
      </c>
      <c r="AD4" s="14" t="s">
        <v>965</v>
      </c>
      <c r="AE4" s="14" t="s">
        <v>965</v>
      </c>
      <c r="AF4" s="39">
        <v>0.3833333333333333</v>
      </c>
      <c r="AG4" s="14" t="s">
        <v>965</v>
      </c>
      <c r="AH4" s="14" t="s">
        <v>965</v>
      </c>
      <c r="AI4" s="39">
        <v>0.3756944444444445</v>
      </c>
      <c r="AJ4" s="14" t="s">
        <v>965</v>
      </c>
      <c r="AK4" s="14" t="s">
        <v>965</v>
      </c>
      <c r="AL4" s="39">
        <v>0.40277777777777773</v>
      </c>
      <c r="AM4" s="14" t="s">
        <v>965</v>
      </c>
      <c r="AN4" s="14" t="s">
        <v>20</v>
      </c>
      <c r="AO4" s="14" t="s">
        <v>20</v>
      </c>
      <c r="AP4" s="14" t="s">
        <v>965</v>
      </c>
      <c r="AQ4" s="39">
        <v>0.38194444444444442</v>
      </c>
      <c r="AR4" s="14" t="s">
        <v>965</v>
      </c>
      <c r="AS4" s="14" t="s">
        <v>965</v>
      </c>
      <c r="AT4" s="39">
        <v>0.40763888888888888</v>
      </c>
      <c r="AU4" s="14" t="s">
        <v>965</v>
      </c>
      <c r="AV4" s="14" t="s">
        <v>965</v>
      </c>
      <c r="AW4" s="39">
        <v>0.39305555555555555</v>
      </c>
      <c r="AX4" s="14" t="s">
        <v>965</v>
      </c>
      <c r="AY4" s="14" t="s">
        <v>965</v>
      </c>
      <c r="AZ4" s="39">
        <v>0.3888888888888889</v>
      </c>
      <c r="BA4" s="14" t="s">
        <v>965</v>
      </c>
      <c r="BB4" s="14" t="s">
        <v>967</v>
      </c>
      <c r="BC4" s="39" t="s">
        <v>39</v>
      </c>
      <c r="BD4" s="14" t="s">
        <v>967</v>
      </c>
      <c r="BE4" s="14" t="s">
        <v>20</v>
      </c>
      <c r="BF4" s="14" t="s">
        <v>20</v>
      </c>
      <c r="BG4" s="14" t="s">
        <v>965</v>
      </c>
      <c r="BH4" s="39">
        <v>0.37291666666666662</v>
      </c>
      <c r="BI4" s="39" t="s">
        <v>965</v>
      </c>
      <c r="BJ4" s="14" t="s">
        <v>965</v>
      </c>
      <c r="BK4" s="39">
        <v>0.37847222222222227</v>
      </c>
      <c r="BL4" s="14" t="s">
        <v>965</v>
      </c>
      <c r="BM4" s="14" t="s">
        <v>965</v>
      </c>
      <c r="BN4" s="39">
        <v>0.38263888888888892</v>
      </c>
      <c r="BO4" s="14" t="s">
        <v>965</v>
      </c>
      <c r="BP4" s="14" t="s">
        <v>965</v>
      </c>
      <c r="BQ4" s="39">
        <v>0.37847222222222227</v>
      </c>
      <c r="BR4" s="14" t="s">
        <v>965</v>
      </c>
      <c r="BS4" s="14" t="s">
        <v>968</v>
      </c>
      <c r="BT4" s="39" t="s">
        <v>39</v>
      </c>
      <c r="BU4" s="39" t="s">
        <v>968</v>
      </c>
      <c r="BV4" s="14" t="s">
        <v>20</v>
      </c>
      <c r="BW4" s="14" t="s">
        <v>20</v>
      </c>
      <c r="BX4" s="14" t="s">
        <v>20</v>
      </c>
      <c r="BY4" s="14" t="s">
        <v>968</v>
      </c>
      <c r="BZ4" s="39" t="s">
        <v>39</v>
      </c>
      <c r="CA4" s="39" t="s">
        <v>968</v>
      </c>
      <c r="CB4" s="14" t="s">
        <v>968</v>
      </c>
      <c r="CC4" s="39" t="s">
        <v>39</v>
      </c>
      <c r="CD4" s="39" t="s">
        <v>968</v>
      </c>
      <c r="CE4" s="14" t="s">
        <v>968</v>
      </c>
      <c r="CF4" s="39" t="s">
        <v>39</v>
      </c>
      <c r="CG4" s="39" t="s">
        <v>968</v>
      </c>
      <c r="CH4" s="14" t="s">
        <v>968</v>
      </c>
      <c r="CI4" s="39" t="s">
        <v>39</v>
      </c>
      <c r="CJ4" s="39" t="s">
        <v>968</v>
      </c>
      <c r="CK4" s="14" t="s">
        <v>20</v>
      </c>
      <c r="CL4" s="14" t="s">
        <v>20</v>
      </c>
      <c r="CM4" s="1">
        <f t="shared" si="2"/>
        <v>28</v>
      </c>
      <c r="CN4" s="1">
        <f t="shared" si="3"/>
        <v>0</v>
      </c>
      <c r="CO4" s="1">
        <f t="shared" si="4"/>
        <v>11</v>
      </c>
      <c r="CP4" s="1">
        <f t="shared" si="5"/>
        <v>0</v>
      </c>
      <c r="CQ4" s="1">
        <f t="shared" si="6"/>
        <v>0</v>
      </c>
      <c r="CR4" s="1">
        <f>SUM(COUNTIFS($T4:$CL4,{"PAT","MAT"}))</f>
        <v>0</v>
      </c>
      <c r="CS4" s="1">
        <f t="shared" si="7"/>
        <v>0</v>
      </c>
      <c r="CT4" s="1">
        <f t="shared" si="8"/>
        <v>0</v>
      </c>
      <c r="CU4" s="1">
        <f t="shared" si="9"/>
        <v>10</v>
      </c>
      <c r="CV4" s="1">
        <f t="shared" si="10"/>
        <v>2</v>
      </c>
      <c r="CW4" s="1">
        <f t="shared" si="11"/>
        <v>0</v>
      </c>
      <c r="CX4" s="1">
        <f t="shared" si="12"/>
        <v>0</v>
      </c>
      <c r="CY4" s="1">
        <f t="shared" si="13"/>
        <v>12</v>
      </c>
      <c r="CZ4" s="1">
        <f t="shared" si="14"/>
        <v>1</v>
      </c>
      <c r="DA4" s="1">
        <f t="shared" si="15"/>
        <v>1</v>
      </c>
      <c r="DB4" s="1">
        <f>SUM(CM4:CX4)+SUM(COUNTIFS(Q4:CL4,{"TERM","RESIGNED"}))</f>
        <v>51</v>
      </c>
      <c r="DC4" s="1" t="s">
        <v>45</v>
      </c>
      <c r="DD4" s="1" t="s">
        <v>1021</v>
      </c>
      <c r="DE4" s="34"/>
    </row>
    <row r="5" spans="1:109" x14ac:dyDescent="0.25">
      <c r="A5" s="32">
        <f t="shared" si="16"/>
        <v>4</v>
      </c>
      <c r="B5" s="1" t="s">
        <v>36</v>
      </c>
      <c r="C5" s="1">
        <v>17853</v>
      </c>
      <c r="D5" s="27">
        <v>17853</v>
      </c>
      <c r="E5" s="1" t="s">
        <v>945</v>
      </c>
      <c r="F5" s="34" t="s">
        <v>140</v>
      </c>
      <c r="G5" s="34" t="s">
        <v>143</v>
      </c>
      <c r="H5" s="30">
        <v>44134</v>
      </c>
      <c r="I5" s="30" t="s">
        <v>39</v>
      </c>
      <c r="J5" s="30" t="s">
        <v>39</v>
      </c>
      <c r="K5" s="1">
        <f t="shared" ca="1" si="0"/>
        <v>1168</v>
      </c>
      <c r="L5" s="34" t="str">
        <f t="shared" si="1"/>
        <v>Billable</v>
      </c>
      <c r="M5" s="34" t="s">
        <v>124</v>
      </c>
      <c r="N5" s="1" t="s">
        <v>41</v>
      </c>
      <c r="O5" s="1" t="s">
        <v>42</v>
      </c>
      <c r="P5" s="1"/>
      <c r="Q5" s="1"/>
      <c r="R5" s="1" t="s">
        <v>57</v>
      </c>
      <c r="S5" s="33" t="s">
        <v>137</v>
      </c>
      <c r="T5" s="14" t="s">
        <v>965</v>
      </c>
      <c r="U5" s="39">
        <v>0.37847222222222199</v>
      </c>
      <c r="V5" s="14" t="s">
        <v>965</v>
      </c>
      <c r="W5" s="14" t="s">
        <v>20</v>
      </c>
      <c r="X5" s="14" t="s">
        <v>20</v>
      </c>
      <c r="Y5" s="14" t="s">
        <v>965</v>
      </c>
      <c r="Z5" s="39">
        <v>0.38263888888888892</v>
      </c>
      <c r="AA5" s="14" t="s">
        <v>965</v>
      </c>
      <c r="AB5" s="14" t="s">
        <v>965</v>
      </c>
      <c r="AC5" s="39">
        <v>0.41597222222222219</v>
      </c>
      <c r="AD5" s="14" t="s">
        <v>965</v>
      </c>
      <c r="AE5" s="14" t="s">
        <v>965</v>
      </c>
      <c r="AF5" s="39">
        <v>0.37638888888888888</v>
      </c>
      <c r="AG5" s="14" t="s">
        <v>965</v>
      </c>
      <c r="AH5" s="14" t="s">
        <v>965</v>
      </c>
      <c r="AI5" s="39">
        <v>0.40416666666666662</v>
      </c>
      <c r="AJ5" s="14" t="s">
        <v>965</v>
      </c>
      <c r="AK5" s="14" t="s">
        <v>967</v>
      </c>
      <c r="AL5" s="39" t="s">
        <v>39</v>
      </c>
      <c r="AM5" s="14" t="s">
        <v>967</v>
      </c>
      <c r="AN5" s="14" t="s">
        <v>20</v>
      </c>
      <c r="AO5" s="14" t="s">
        <v>20</v>
      </c>
      <c r="AP5" s="14" t="s">
        <v>965</v>
      </c>
      <c r="AQ5" s="39">
        <v>0.38125000000000003</v>
      </c>
      <c r="AR5" s="14" t="s">
        <v>965</v>
      </c>
      <c r="AS5" s="14" t="s">
        <v>965</v>
      </c>
      <c r="AT5" s="39">
        <v>0.39930555555555558</v>
      </c>
      <c r="AU5" s="14" t="s">
        <v>965</v>
      </c>
      <c r="AV5" s="14" t="s">
        <v>965</v>
      </c>
      <c r="AW5" s="39">
        <v>0.38750000000000001</v>
      </c>
      <c r="AX5" s="14" t="s">
        <v>965</v>
      </c>
      <c r="AY5" s="14" t="s">
        <v>965</v>
      </c>
      <c r="AZ5" s="39">
        <v>0.37638888888888888</v>
      </c>
      <c r="BA5" s="14" t="s">
        <v>965</v>
      </c>
      <c r="BB5" s="14" t="s">
        <v>965</v>
      </c>
      <c r="BC5" s="39">
        <v>0.4604166666666667</v>
      </c>
      <c r="BD5" s="14" t="s">
        <v>965</v>
      </c>
      <c r="BE5" s="14" t="s">
        <v>20</v>
      </c>
      <c r="BF5" s="14" t="s">
        <v>20</v>
      </c>
      <c r="BG5" s="14" t="s">
        <v>965</v>
      </c>
      <c r="BH5" s="39">
        <v>0.37708333333333338</v>
      </c>
      <c r="BI5" s="39" t="s">
        <v>965</v>
      </c>
      <c r="BJ5" s="14" t="s">
        <v>965</v>
      </c>
      <c r="BK5" s="39">
        <v>0.3756944444444445</v>
      </c>
      <c r="BL5" s="14" t="s">
        <v>965</v>
      </c>
      <c r="BM5" s="14" t="s">
        <v>965</v>
      </c>
      <c r="BN5" s="39">
        <v>0.38611111111111113</v>
      </c>
      <c r="BO5" s="14" t="s">
        <v>965</v>
      </c>
      <c r="BP5" s="14" t="s">
        <v>965</v>
      </c>
      <c r="BQ5" s="39">
        <v>0.39374999999999999</v>
      </c>
      <c r="BR5" s="14" t="s">
        <v>965</v>
      </c>
      <c r="BS5" s="14" t="s">
        <v>965</v>
      </c>
      <c r="BT5" s="39">
        <v>0.3840277777777778</v>
      </c>
      <c r="BU5" s="39" t="s">
        <v>965</v>
      </c>
      <c r="BV5" s="14" t="s">
        <v>20</v>
      </c>
      <c r="BW5" s="14" t="s">
        <v>20</v>
      </c>
      <c r="BX5" s="14" t="s">
        <v>20</v>
      </c>
      <c r="BY5" s="14" t="s">
        <v>967</v>
      </c>
      <c r="BZ5" s="39" t="s">
        <v>39</v>
      </c>
      <c r="CA5" s="39" t="s">
        <v>967</v>
      </c>
      <c r="CB5" s="14" t="s">
        <v>967</v>
      </c>
      <c r="CC5" s="39" t="s">
        <v>39</v>
      </c>
      <c r="CD5" s="39" t="s">
        <v>967</v>
      </c>
      <c r="CE5" s="14" t="s">
        <v>968</v>
      </c>
      <c r="CF5" s="39" t="s">
        <v>39</v>
      </c>
      <c r="CG5" s="39" t="s">
        <v>968</v>
      </c>
      <c r="CH5" s="14" t="s">
        <v>968</v>
      </c>
      <c r="CI5" s="39" t="s">
        <v>39</v>
      </c>
      <c r="CJ5" s="39" t="s">
        <v>968</v>
      </c>
      <c r="CK5" s="14" t="s">
        <v>20</v>
      </c>
      <c r="CL5" s="14" t="s">
        <v>20</v>
      </c>
      <c r="CM5" s="1">
        <f t="shared" si="2"/>
        <v>30</v>
      </c>
      <c r="CN5" s="1">
        <f t="shared" si="3"/>
        <v>0</v>
      </c>
      <c r="CO5" s="1">
        <f t="shared" si="4"/>
        <v>11</v>
      </c>
      <c r="CP5" s="1">
        <f t="shared" si="5"/>
        <v>0</v>
      </c>
      <c r="CQ5" s="1">
        <f t="shared" si="6"/>
        <v>0</v>
      </c>
      <c r="CR5" s="1">
        <f>SUM(COUNTIFS($T5:$CL5,{"PAT","MAT"}))</f>
        <v>0</v>
      </c>
      <c r="CS5" s="1">
        <f t="shared" si="7"/>
        <v>0</v>
      </c>
      <c r="CT5" s="1">
        <f t="shared" si="8"/>
        <v>0</v>
      </c>
      <c r="CU5" s="1">
        <f t="shared" si="9"/>
        <v>4</v>
      </c>
      <c r="CV5" s="1">
        <f t="shared" si="10"/>
        <v>6</v>
      </c>
      <c r="CW5" s="1">
        <f t="shared" si="11"/>
        <v>0</v>
      </c>
      <c r="CX5" s="1">
        <f t="shared" si="12"/>
        <v>0</v>
      </c>
      <c r="CY5" s="1">
        <f t="shared" si="13"/>
        <v>10</v>
      </c>
      <c r="CZ5" s="1">
        <f t="shared" si="14"/>
        <v>1</v>
      </c>
      <c r="DA5" s="1">
        <f t="shared" si="15"/>
        <v>1</v>
      </c>
      <c r="DB5" s="1">
        <f>SUM(CM5:CX5)+SUM(COUNTIFS(Q5:CL5,{"TERM","RESIGNED"}))</f>
        <v>51</v>
      </c>
      <c r="DC5" s="1" t="s">
        <v>45</v>
      </c>
      <c r="DD5" s="1" t="s">
        <v>1018</v>
      </c>
      <c r="DE5" s="34"/>
    </row>
    <row r="6" spans="1:109" x14ac:dyDescent="0.25">
      <c r="A6" s="32">
        <f t="shared" si="16"/>
        <v>5</v>
      </c>
      <c r="B6" s="1" t="s">
        <v>36</v>
      </c>
      <c r="C6" s="1">
        <v>17869</v>
      </c>
      <c r="D6" s="27">
        <v>17869</v>
      </c>
      <c r="E6" s="1" t="s">
        <v>945</v>
      </c>
      <c r="F6" s="34" t="s">
        <v>139</v>
      </c>
      <c r="G6" s="34" t="s">
        <v>143</v>
      </c>
      <c r="H6" s="30">
        <v>44134</v>
      </c>
      <c r="I6" s="30" t="s">
        <v>39</v>
      </c>
      <c r="J6" s="30" t="s">
        <v>39</v>
      </c>
      <c r="K6" s="1">
        <f t="shared" ca="1" si="0"/>
        <v>1168</v>
      </c>
      <c r="L6" s="34" t="str">
        <f t="shared" si="1"/>
        <v>Billable</v>
      </c>
      <c r="M6" s="34" t="s">
        <v>124</v>
      </c>
      <c r="N6" s="1" t="s">
        <v>41</v>
      </c>
      <c r="O6" s="1" t="s">
        <v>42</v>
      </c>
      <c r="P6" s="1"/>
      <c r="Q6" s="1"/>
      <c r="R6" s="1" t="s">
        <v>57</v>
      </c>
      <c r="S6" s="33" t="s">
        <v>137</v>
      </c>
      <c r="T6" s="14" t="s">
        <v>965</v>
      </c>
      <c r="U6" s="39">
        <v>0.37013888888888902</v>
      </c>
      <c r="V6" s="14" t="s">
        <v>965</v>
      </c>
      <c r="W6" s="14" t="s">
        <v>20</v>
      </c>
      <c r="X6" s="14" t="s">
        <v>20</v>
      </c>
      <c r="Y6" s="14" t="s">
        <v>965</v>
      </c>
      <c r="Z6" s="39">
        <v>0.36944444444444446</v>
      </c>
      <c r="AA6" s="14" t="s">
        <v>965</v>
      </c>
      <c r="AB6" s="14" t="s">
        <v>967</v>
      </c>
      <c r="AC6" s="39" t="s">
        <v>39</v>
      </c>
      <c r="AD6" s="14" t="s">
        <v>967</v>
      </c>
      <c r="AE6" s="14" t="s">
        <v>965</v>
      </c>
      <c r="AF6" s="39">
        <v>0.3923611111111111</v>
      </c>
      <c r="AG6" s="14" t="s">
        <v>965</v>
      </c>
      <c r="AH6" s="14" t="s">
        <v>965</v>
      </c>
      <c r="AI6" s="39">
        <v>0.39652777777777781</v>
      </c>
      <c r="AJ6" s="14" t="s">
        <v>965</v>
      </c>
      <c r="AK6" s="14" t="s">
        <v>965</v>
      </c>
      <c r="AL6" s="39">
        <v>0.38819444444444445</v>
      </c>
      <c r="AM6" s="14" t="s">
        <v>965</v>
      </c>
      <c r="AN6" s="14" t="s">
        <v>20</v>
      </c>
      <c r="AO6" s="14" t="s">
        <v>20</v>
      </c>
      <c r="AP6" s="14" t="s">
        <v>965</v>
      </c>
      <c r="AQ6" s="39">
        <v>0.39513888888888887</v>
      </c>
      <c r="AR6" s="14" t="s">
        <v>965</v>
      </c>
      <c r="AS6" s="14" t="s">
        <v>965</v>
      </c>
      <c r="AT6" s="39">
        <v>0.3972222222222222</v>
      </c>
      <c r="AU6" s="14" t="s">
        <v>965</v>
      </c>
      <c r="AV6" s="14" t="s">
        <v>965</v>
      </c>
      <c r="AW6" s="39">
        <v>0.39513888888888887</v>
      </c>
      <c r="AX6" s="14" t="s">
        <v>965</v>
      </c>
      <c r="AY6" s="14" t="s">
        <v>965</v>
      </c>
      <c r="AZ6" s="39">
        <v>0.39583333333333331</v>
      </c>
      <c r="BA6" s="14" t="s">
        <v>965</v>
      </c>
      <c r="BB6" s="14" t="s">
        <v>965</v>
      </c>
      <c r="BC6" s="39">
        <v>0.37847222222222227</v>
      </c>
      <c r="BD6" s="14" t="s">
        <v>965</v>
      </c>
      <c r="BE6" s="14" t="s">
        <v>20</v>
      </c>
      <c r="BF6" s="14" t="s">
        <v>20</v>
      </c>
      <c r="BG6" s="14" t="s">
        <v>965</v>
      </c>
      <c r="BH6" s="39">
        <v>0.38194444444444442</v>
      </c>
      <c r="BI6" s="39" t="s">
        <v>965</v>
      </c>
      <c r="BJ6" s="14" t="s">
        <v>965</v>
      </c>
      <c r="BK6" s="39">
        <v>0.37777777777777777</v>
      </c>
      <c r="BL6" s="14" t="s">
        <v>965</v>
      </c>
      <c r="BM6" s="14" t="s">
        <v>22</v>
      </c>
      <c r="BN6" s="39">
        <v>0.3888888888888889</v>
      </c>
      <c r="BO6" s="14" t="s">
        <v>22</v>
      </c>
      <c r="BP6" s="14" t="s">
        <v>965</v>
      </c>
      <c r="BQ6" s="39">
        <v>0.39583333333333331</v>
      </c>
      <c r="BR6" s="14" t="s">
        <v>965</v>
      </c>
      <c r="BS6" s="14" t="s">
        <v>965</v>
      </c>
      <c r="BT6" s="39">
        <v>0.38125000000000003</v>
      </c>
      <c r="BU6" s="39" t="s">
        <v>965</v>
      </c>
      <c r="BV6" s="14" t="s">
        <v>20</v>
      </c>
      <c r="BW6" s="14" t="s">
        <v>20</v>
      </c>
      <c r="BX6" s="14" t="s">
        <v>20</v>
      </c>
      <c r="BY6" s="14" t="s">
        <v>965</v>
      </c>
      <c r="BZ6" s="39">
        <v>0.3743055555555555</v>
      </c>
      <c r="CA6" s="39" t="s">
        <v>965</v>
      </c>
      <c r="CB6" s="14" t="s">
        <v>965</v>
      </c>
      <c r="CC6" s="39">
        <v>0.39583333333333331</v>
      </c>
      <c r="CD6" s="39" t="s">
        <v>965</v>
      </c>
      <c r="CE6" s="14" t="s">
        <v>965</v>
      </c>
      <c r="CF6" s="39">
        <v>0.37222222222222223</v>
      </c>
      <c r="CG6" s="39" t="s">
        <v>965</v>
      </c>
      <c r="CH6" s="14" t="s">
        <v>967</v>
      </c>
      <c r="CI6" s="39" t="s">
        <v>39</v>
      </c>
      <c r="CJ6" s="39" t="s">
        <v>967</v>
      </c>
      <c r="CK6" s="14" t="s">
        <v>20</v>
      </c>
      <c r="CL6" s="14" t="s">
        <v>20</v>
      </c>
      <c r="CM6" s="1">
        <f t="shared" si="2"/>
        <v>34</v>
      </c>
      <c r="CN6" s="1">
        <f t="shared" si="3"/>
        <v>0</v>
      </c>
      <c r="CO6" s="1">
        <f t="shared" si="4"/>
        <v>11</v>
      </c>
      <c r="CP6" s="1">
        <f t="shared" si="5"/>
        <v>0</v>
      </c>
      <c r="CQ6" s="1">
        <f t="shared" si="6"/>
        <v>2</v>
      </c>
      <c r="CR6" s="1">
        <f>SUM(COUNTIFS($T6:$CL6,{"PAT","MAT"}))</f>
        <v>0</v>
      </c>
      <c r="CS6" s="1">
        <f t="shared" si="7"/>
        <v>0</v>
      </c>
      <c r="CT6" s="1">
        <f t="shared" si="8"/>
        <v>0</v>
      </c>
      <c r="CU6" s="1">
        <f t="shared" si="9"/>
        <v>0</v>
      </c>
      <c r="CV6" s="1">
        <f t="shared" si="10"/>
        <v>4</v>
      </c>
      <c r="CW6" s="1">
        <f t="shared" si="11"/>
        <v>0</v>
      </c>
      <c r="CX6" s="1">
        <f t="shared" si="12"/>
        <v>0</v>
      </c>
      <c r="CY6" s="1">
        <f t="shared" si="13"/>
        <v>4</v>
      </c>
      <c r="CZ6" s="1">
        <f t="shared" si="14"/>
        <v>1</v>
      </c>
      <c r="DA6" s="1">
        <f t="shared" si="15"/>
        <v>1</v>
      </c>
      <c r="DB6" s="1">
        <f>SUM(CM6:CX6)+SUM(COUNTIFS(Q6:CL6,{"TERM","RESIGNED"}))</f>
        <v>51</v>
      </c>
      <c r="DC6" s="1" t="s">
        <v>45</v>
      </c>
      <c r="DD6" s="1" t="s">
        <v>1018</v>
      </c>
      <c r="DE6" s="34"/>
    </row>
    <row r="7" spans="1:109" x14ac:dyDescent="0.25">
      <c r="A7" s="32">
        <f t="shared" si="16"/>
        <v>6</v>
      </c>
      <c r="B7" s="1" t="s">
        <v>36</v>
      </c>
      <c r="C7" s="1">
        <v>17948</v>
      </c>
      <c r="D7" s="27">
        <v>17948</v>
      </c>
      <c r="E7" s="1" t="s">
        <v>946</v>
      </c>
      <c r="F7" s="34" t="s">
        <v>150</v>
      </c>
      <c r="G7" s="34" t="s">
        <v>143</v>
      </c>
      <c r="H7" s="30">
        <v>44148</v>
      </c>
      <c r="I7" s="30" t="s">
        <v>39</v>
      </c>
      <c r="J7" s="30" t="s">
        <v>39</v>
      </c>
      <c r="K7" s="1">
        <f t="shared" ca="1" si="0"/>
        <v>1154</v>
      </c>
      <c r="L7" s="34" t="str">
        <f t="shared" si="1"/>
        <v>Billable</v>
      </c>
      <c r="M7" s="34" t="s">
        <v>124</v>
      </c>
      <c r="N7" s="1" t="s">
        <v>41</v>
      </c>
      <c r="O7" s="1" t="s">
        <v>42</v>
      </c>
      <c r="P7" s="1"/>
      <c r="Q7" s="1"/>
      <c r="R7" s="1" t="s">
        <v>57</v>
      </c>
      <c r="S7" s="33" t="s">
        <v>148</v>
      </c>
      <c r="T7" s="14" t="s">
        <v>965</v>
      </c>
      <c r="U7" s="39">
        <v>0.36875000000000002</v>
      </c>
      <c r="V7" s="14" t="s">
        <v>965</v>
      </c>
      <c r="W7" s="14" t="s">
        <v>20</v>
      </c>
      <c r="X7" s="14" t="s">
        <v>20</v>
      </c>
      <c r="Y7" s="14" t="s">
        <v>965</v>
      </c>
      <c r="Z7" s="39">
        <v>0.38750000000000001</v>
      </c>
      <c r="AA7" s="14" t="s">
        <v>965</v>
      </c>
      <c r="AB7" s="14" t="s">
        <v>965</v>
      </c>
      <c r="AC7" s="39">
        <v>0.3743055555555555</v>
      </c>
      <c r="AD7" s="14" t="s">
        <v>965</v>
      </c>
      <c r="AE7" s="14" t="s">
        <v>965</v>
      </c>
      <c r="AF7" s="39">
        <v>0.37291666666666662</v>
      </c>
      <c r="AG7" s="14" t="s">
        <v>965</v>
      </c>
      <c r="AH7" s="14" t="s">
        <v>965</v>
      </c>
      <c r="AI7" s="39">
        <v>0.36736111111111108</v>
      </c>
      <c r="AJ7" s="14" t="s">
        <v>965</v>
      </c>
      <c r="AK7" s="14" t="s">
        <v>965</v>
      </c>
      <c r="AL7" s="39">
        <v>0.37083333333333335</v>
      </c>
      <c r="AM7" s="14" t="s">
        <v>965</v>
      </c>
      <c r="AN7" s="14" t="s">
        <v>20</v>
      </c>
      <c r="AO7" s="14" t="s">
        <v>20</v>
      </c>
      <c r="AP7" s="14" t="s">
        <v>965</v>
      </c>
      <c r="AQ7" s="39">
        <v>0.44513888888888892</v>
      </c>
      <c r="AR7" s="14" t="s">
        <v>965</v>
      </c>
      <c r="AS7" s="14" t="s">
        <v>965</v>
      </c>
      <c r="AT7" s="39">
        <v>0.36874999999999997</v>
      </c>
      <c r="AU7" s="14" t="s">
        <v>965</v>
      </c>
      <c r="AV7" s="14" t="s">
        <v>965</v>
      </c>
      <c r="AW7" s="39">
        <v>0.37222222222222223</v>
      </c>
      <c r="AX7" s="14" t="s">
        <v>965</v>
      </c>
      <c r="AY7" s="14" t="s">
        <v>965</v>
      </c>
      <c r="AZ7" s="39">
        <v>0.3659722222222222</v>
      </c>
      <c r="BA7" s="14" t="s">
        <v>965</v>
      </c>
      <c r="BB7" s="14" t="s">
        <v>965</v>
      </c>
      <c r="BC7" s="39">
        <v>0.36736111111111108</v>
      </c>
      <c r="BD7" s="14" t="s">
        <v>965</v>
      </c>
      <c r="BE7" s="14" t="s">
        <v>20</v>
      </c>
      <c r="BF7" s="14" t="s">
        <v>20</v>
      </c>
      <c r="BG7" s="14" t="s">
        <v>965</v>
      </c>
      <c r="BH7" s="39">
        <v>0.3756944444444445</v>
      </c>
      <c r="BI7" s="39" t="s">
        <v>965</v>
      </c>
      <c r="BJ7" s="14" t="s">
        <v>965</v>
      </c>
      <c r="BK7" s="39">
        <v>0.37222222222222223</v>
      </c>
      <c r="BL7" s="14" t="s">
        <v>965</v>
      </c>
      <c r="BM7" s="14" t="s">
        <v>965</v>
      </c>
      <c r="BN7" s="39">
        <v>0.3666666666666667</v>
      </c>
      <c r="BO7" s="14" t="s">
        <v>965</v>
      </c>
      <c r="BP7" s="14" t="s">
        <v>965</v>
      </c>
      <c r="BQ7" s="39">
        <v>0.40138888888888885</v>
      </c>
      <c r="BR7" s="14" t="s">
        <v>965</v>
      </c>
      <c r="BS7" s="14" t="s">
        <v>965</v>
      </c>
      <c r="BT7" s="39">
        <v>0.38263888888888892</v>
      </c>
      <c r="BU7" s="39" t="s">
        <v>965</v>
      </c>
      <c r="BV7" s="14" t="s">
        <v>20</v>
      </c>
      <c r="BW7" s="14" t="s">
        <v>20</v>
      </c>
      <c r="BX7" s="14" t="s">
        <v>20</v>
      </c>
      <c r="BY7" s="14" t="s">
        <v>967</v>
      </c>
      <c r="BZ7" s="39" t="s">
        <v>39</v>
      </c>
      <c r="CA7" s="39" t="s">
        <v>967</v>
      </c>
      <c r="CB7" s="14" t="s">
        <v>967</v>
      </c>
      <c r="CC7" s="39" t="s">
        <v>39</v>
      </c>
      <c r="CD7" s="39" t="s">
        <v>967</v>
      </c>
      <c r="CE7" s="14" t="s">
        <v>968</v>
      </c>
      <c r="CF7" s="39" t="s">
        <v>39</v>
      </c>
      <c r="CG7" s="39" t="s">
        <v>968</v>
      </c>
      <c r="CH7" s="14" t="s">
        <v>968</v>
      </c>
      <c r="CI7" s="39" t="s">
        <v>39</v>
      </c>
      <c r="CJ7" s="39" t="s">
        <v>968</v>
      </c>
      <c r="CK7" s="14" t="s">
        <v>20</v>
      </c>
      <c r="CL7" s="14" t="s">
        <v>20</v>
      </c>
      <c r="CM7" s="1">
        <f t="shared" si="2"/>
        <v>32</v>
      </c>
      <c r="CN7" s="1">
        <f t="shared" si="3"/>
        <v>0</v>
      </c>
      <c r="CO7" s="1">
        <f t="shared" si="4"/>
        <v>11</v>
      </c>
      <c r="CP7" s="1">
        <f t="shared" si="5"/>
        <v>0</v>
      </c>
      <c r="CQ7" s="1">
        <f t="shared" si="6"/>
        <v>0</v>
      </c>
      <c r="CR7" s="1">
        <f>SUM(COUNTIFS($T7:$CL7,{"PAT","MAT"}))</f>
        <v>0</v>
      </c>
      <c r="CS7" s="1">
        <f t="shared" si="7"/>
        <v>0</v>
      </c>
      <c r="CT7" s="1">
        <f t="shared" si="8"/>
        <v>0</v>
      </c>
      <c r="CU7" s="1">
        <f t="shared" si="9"/>
        <v>4</v>
      </c>
      <c r="CV7" s="1">
        <f t="shared" si="10"/>
        <v>4</v>
      </c>
      <c r="CW7" s="1">
        <f t="shared" si="11"/>
        <v>0</v>
      </c>
      <c r="CX7" s="1">
        <f t="shared" si="12"/>
        <v>0</v>
      </c>
      <c r="CY7" s="1">
        <f t="shared" si="13"/>
        <v>8</v>
      </c>
      <c r="CZ7" s="1">
        <f t="shared" si="14"/>
        <v>1</v>
      </c>
      <c r="DA7" s="1">
        <f t="shared" si="15"/>
        <v>1</v>
      </c>
      <c r="DB7" s="1">
        <f>SUM(CM7:CX7)+SUM(COUNTIFS(Q7:CL7,{"TERM","RESIGNED"}))</f>
        <v>51</v>
      </c>
      <c r="DC7" s="1" t="s">
        <v>45</v>
      </c>
      <c r="DD7" s="1" t="s">
        <v>1020</v>
      </c>
      <c r="DE7" s="34"/>
    </row>
    <row r="8" spans="1:109" x14ac:dyDescent="0.25">
      <c r="A8" s="32">
        <f t="shared" si="16"/>
        <v>7</v>
      </c>
      <c r="B8" s="1" t="s">
        <v>36</v>
      </c>
      <c r="C8" s="1">
        <v>17949</v>
      </c>
      <c r="D8" s="27">
        <v>17949</v>
      </c>
      <c r="E8" s="1" t="s">
        <v>946</v>
      </c>
      <c r="F8" s="34" t="s">
        <v>147</v>
      </c>
      <c r="G8" s="34" t="s">
        <v>143</v>
      </c>
      <c r="H8" s="30">
        <v>44148</v>
      </c>
      <c r="I8" s="30" t="s">
        <v>39</v>
      </c>
      <c r="J8" s="30" t="s">
        <v>39</v>
      </c>
      <c r="K8" s="1">
        <f t="shared" ca="1" si="0"/>
        <v>1154</v>
      </c>
      <c r="L8" s="34" t="str">
        <f t="shared" si="1"/>
        <v>Billable</v>
      </c>
      <c r="M8" s="34" t="s">
        <v>124</v>
      </c>
      <c r="N8" s="1" t="s">
        <v>41</v>
      </c>
      <c r="O8" s="1" t="s">
        <v>42</v>
      </c>
      <c r="P8" s="1"/>
      <c r="Q8" s="1"/>
      <c r="R8" s="1" t="s">
        <v>57</v>
      </c>
      <c r="S8" s="33" t="s">
        <v>148</v>
      </c>
      <c r="T8" s="14" t="s">
        <v>965</v>
      </c>
      <c r="U8" s="39">
        <v>0.390972222222222</v>
      </c>
      <c r="V8" s="14" t="s">
        <v>965</v>
      </c>
      <c r="W8" s="14" t="s">
        <v>20</v>
      </c>
      <c r="X8" s="14" t="s">
        <v>20</v>
      </c>
      <c r="Y8" s="14" t="s">
        <v>965</v>
      </c>
      <c r="Z8" s="39">
        <v>0.37638888888888888</v>
      </c>
      <c r="AA8" s="14" t="s">
        <v>965</v>
      </c>
      <c r="AB8" s="14" t="s">
        <v>965</v>
      </c>
      <c r="AC8" s="39">
        <v>0.375</v>
      </c>
      <c r="AD8" s="14" t="s">
        <v>965</v>
      </c>
      <c r="AE8" s="14" t="s">
        <v>965</v>
      </c>
      <c r="AF8" s="39">
        <v>0.37291666666666662</v>
      </c>
      <c r="AG8" s="14" t="s">
        <v>965</v>
      </c>
      <c r="AH8" s="14" t="s">
        <v>965</v>
      </c>
      <c r="AI8" s="39">
        <v>0.36944444444444446</v>
      </c>
      <c r="AJ8" s="14" t="s">
        <v>965</v>
      </c>
      <c r="AK8" s="14" t="s">
        <v>965</v>
      </c>
      <c r="AL8" s="39">
        <v>0.38958333333333334</v>
      </c>
      <c r="AM8" s="14" t="s">
        <v>965</v>
      </c>
      <c r="AN8" s="14" t="s">
        <v>20</v>
      </c>
      <c r="AO8" s="14" t="s">
        <v>20</v>
      </c>
      <c r="AP8" s="14" t="s">
        <v>965</v>
      </c>
      <c r="AQ8" s="39">
        <v>0.45277777777777778</v>
      </c>
      <c r="AR8" s="14" t="s">
        <v>965</v>
      </c>
      <c r="AS8" s="14" t="s">
        <v>965</v>
      </c>
      <c r="AT8" s="39">
        <v>0.3666666666666667</v>
      </c>
      <c r="AU8" s="14" t="s">
        <v>965</v>
      </c>
      <c r="AV8" s="14" t="s">
        <v>965</v>
      </c>
      <c r="AW8" s="39">
        <v>0.36874999999999997</v>
      </c>
      <c r="AX8" s="14" t="s">
        <v>965</v>
      </c>
      <c r="AY8" s="14" t="s">
        <v>965</v>
      </c>
      <c r="AZ8" s="39">
        <v>0.36944444444444446</v>
      </c>
      <c r="BA8" s="14" t="s">
        <v>965</v>
      </c>
      <c r="BB8" s="14" t="s">
        <v>965</v>
      </c>
      <c r="BC8" s="39">
        <v>0.37847222222222227</v>
      </c>
      <c r="BD8" s="14" t="s">
        <v>965</v>
      </c>
      <c r="BE8" s="14" t="s">
        <v>20</v>
      </c>
      <c r="BF8" s="14" t="s">
        <v>20</v>
      </c>
      <c r="BG8" s="14" t="s">
        <v>965</v>
      </c>
      <c r="BH8" s="39">
        <v>0.39444444444444443</v>
      </c>
      <c r="BI8" s="39" t="s">
        <v>965</v>
      </c>
      <c r="BJ8" s="14" t="s">
        <v>965</v>
      </c>
      <c r="BK8" s="39">
        <v>0.37361111111111112</v>
      </c>
      <c r="BL8" s="14" t="s">
        <v>965</v>
      </c>
      <c r="BM8" s="14" t="s">
        <v>965</v>
      </c>
      <c r="BN8" s="39">
        <v>0.37152777777777773</v>
      </c>
      <c r="BO8" s="14" t="s">
        <v>965</v>
      </c>
      <c r="BP8" s="14" t="s">
        <v>965</v>
      </c>
      <c r="BQ8" s="39">
        <v>0.40069444444444446</v>
      </c>
      <c r="BR8" s="14" t="s">
        <v>965</v>
      </c>
      <c r="BS8" s="14" t="s">
        <v>965</v>
      </c>
      <c r="BT8" s="39">
        <v>0.3840277777777778</v>
      </c>
      <c r="BU8" s="39" t="s">
        <v>965</v>
      </c>
      <c r="BV8" s="14" t="s">
        <v>20</v>
      </c>
      <c r="BW8" s="14" t="s">
        <v>20</v>
      </c>
      <c r="BX8" s="14" t="s">
        <v>20</v>
      </c>
      <c r="BY8" s="14" t="s">
        <v>965</v>
      </c>
      <c r="BZ8" s="39">
        <v>0.38125000000000003</v>
      </c>
      <c r="CA8" s="39" t="s">
        <v>965</v>
      </c>
      <c r="CB8" s="14" t="s">
        <v>965</v>
      </c>
      <c r="CC8" s="39">
        <v>0.38194444444444442</v>
      </c>
      <c r="CD8" s="39" t="s">
        <v>965</v>
      </c>
      <c r="CE8" s="14" t="s">
        <v>967</v>
      </c>
      <c r="CF8" s="39" t="s">
        <v>39</v>
      </c>
      <c r="CG8" s="39" t="s">
        <v>967</v>
      </c>
      <c r="CH8" s="14" t="s">
        <v>967</v>
      </c>
      <c r="CI8" s="39" t="s">
        <v>39</v>
      </c>
      <c r="CJ8" s="39" t="s">
        <v>967</v>
      </c>
      <c r="CK8" s="14" t="s">
        <v>20</v>
      </c>
      <c r="CL8" s="14" t="s">
        <v>20</v>
      </c>
      <c r="CM8" s="1">
        <f t="shared" si="2"/>
        <v>36</v>
      </c>
      <c r="CN8" s="1">
        <f t="shared" si="3"/>
        <v>0</v>
      </c>
      <c r="CO8" s="1">
        <f t="shared" si="4"/>
        <v>11</v>
      </c>
      <c r="CP8" s="1">
        <f t="shared" si="5"/>
        <v>0</v>
      </c>
      <c r="CQ8" s="1">
        <f t="shared" si="6"/>
        <v>0</v>
      </c>
      <c r="CR8" s="1">
        <f>SUM(COUNTIFS($T8:$CL8,{"PAT","MAT"}))</f>
        <v>0</v>
      </c>
      <c r="CS8" s="1">
        <f t="shared" si="7"/>
        <v>0</v>
      </c>
      <c r="CT8" s="1">
        <f t="shared" si="8"/>
        <v>0</v>
      </c>
      <c r="CU8" s="1">
        <f t="shared" si="9"/>
        <v>0</v>
      </c>
      <c r="CV8" s="1">
        <f t="shared" si="10"/>
        <v>4</v>
      </c>
      <c r="CW8" s="1">
        <f t="shared" si="11"/>
        <v>0</v>
      </c>
      <c r="CX8" s="1">
        <f t="shared" si="12"/>
        <v>0</v>
      </c>
      <c r="CY8" s="1">
        <f t="shared" si="13"/>
        <v>4</v>
      </c>
      <c r="CZ8" s="1">
        <f t="shared" si="14"/>
        <v>1</v>
      </c>
      <c r="DA8" s="1">
        <f t="shared" si="15"/>
        <v>1</v>
      </c>
      <c r="DB8" s="1">
        <f>SUM(CM8:CX8)+SUM(COUNTIFS(Q8:CL8,{"TERM","RESIGNED"}))</f>
        <v>51</v>
      </c>
      <c r="DC8" s="1" t="s">
        <v>45</v>
      </c>
      <c r="DD8" s="1" t="s">
        <v>1020</v>
      </c>
      <c r="DE8" s="34"/>
    </row>
    <row r="9" spans="1:109" x14ac:dyDescent="0.25">
      <c r="A9" s="32">
        <f t="shared" si="16"/>
        <v>8</v>
      </c>
      <c r="B9" s="1" t="s">
        <v>36</v>
      </c>
      <c r="C9" s="1">
        <v>17955</v>
      </c>
      <c r="D9" s="27">
        <v>17955</v>
      </c>
      <c r="E9" s="1" t="s">
        <v>946</v>
      </c>
      <c r="F9" s="34" t="s">
        <v>149</v>
      </c>
      <c r="G9" s="34" t="s">
        <v>143</v>
      </c>
      <c r="H9" s="30">
        <v>44148</v>
      </c>
      <c r="I9" s="30" t="s">
        <v>39</v>
      </c>
      <c r="J9" s="30" t="s">
        <v>39</v>
      </c>
      <c r="K9" s="1">
        <f t="shared" ca="1" si="0"/>
        <v>1154</v>
      </c>
      <c r="L9" s="34" t="str">
        <f t="shared" si="1"/>
        <v>Billable</v>
      </c>
      <c r="M9" s="34" t="s">
        <v>124</v>
      </c>
      <c r="N9" s="1" t="s">
        <v>41</v>
      </c>
      <c r="O9" s="1" t="s">
        <v>42</v>
      </c>
      <c r="P9" s="1"/>
      <c r="Q9" s="1"/>
      <c r="R9" s="1" t="s">
        <v>57</v>
      </c>
      <c r="S9" s="33" t="s">
        <v>285</v>
      </c>
      <c r="T9" s="14" t="s">
        <v>965</v>
      </c>
      <c r="U9" s="39">
        <v>0.390972222222222</v>
      </c>
      <c r="V9" s="14" t="s">
        <v>965</v>
      </c>
      <c r="W9" s="14" t="s">
        <v>20</v>
      </c>
      <c r="X9" s="14" t="s">
        <v>20</v>
      </c>
      <c r="Y9" s="14" t="s">
        <v>966</v>
      </c>
      <c r="Z9" s="39">
        <v>0.24305555555555555</v>
      </c>
      <c r="AA9" s="14" t="s">
        <v>966</v>
      </c>
      <c r="AB9" s="14" t="s">
        <v>967</v>
      </c>
      <c r="AC9" s="39" t="s">
        <v>39</v>
      </c>
      <c r="AD9" s="14" t="s">
        <v>967</v>
      </c>
      <c r="AE9" s="14" t="s">
        <v>967</v>
      </c>
      <c r="AF9" s="39" t="s">
        <v>39</v>
      </c>
      <c r="AG9" s="14" t="s">
        <v>967</v>
      </c>
      <c r="AH9" s="14" t="s">
        <v>968</v>
      </c>
      <c r="AI9" s="39" t="s">
        <v>39</v>
      </c>
      <c r="AJ9" s="14" t="s">
        <v>968</v>
      </c>
      <c r="AK9" s="14" t="s">
        <v>22</v>
      </c>
      <c r="AL9" s="39" t="s">
        <v>39</v>
      </c>
      <c r="AM9" s="14" t="s">
        <v>22</v>
      </c>
      <c r="AN9" s="14" t="s">
        <v>20</v>
      </c>
      <c r="AO9" s="14" t="s">
        <v>20</v>
      </c>
      <c r="AP9" s="14" t="s">
        <v>965</v>
      </c>
      <c r="AQ9" s="39">
        <v>0.40972222222222227</v>
      </c>
      <c r="AR9" s="14" t="s">
        <v>965</v>
      </c>
      <c r="AS9" s="14" t="s">
        <v>965</v>
      </c>
      <c r="AT9" s="39">
        <v>0.37152777777777773</v>
      </c>
      <c r="AU9" s="14" t="s">
        <v>965</v>
      </c>
      <c r="AV9" s="14" t="s">
        <v>965</v>
      </c>
      <c r="AW9" s="39">
        <v>0.37916666666666665</v>
      </c>
      <c r="AX9" s="14" t="s">
        <v>965</v>
      </c>
      <c r="AY9" s="14" t="s">
        <v>965</v>
      </c>
      <c r="AZ9" s="39">
        <v>0.37361111111111112</v>
      </c>
      <c r="BA9" s="14" t="s">
        <v>965</v>
      </c>
      <c r="BB9" s="14" t="s">
        <v>965</v>
      </c>
      <c r="BC9" s="39">
        <v>0.37361111111111112</v>
      </c>
      <c r="BD9" s="14" t="s">
        <v>965</v>
      </c>
      <c r="BE9" s="14" t="s">
        <v>20</v>
      </c>
      <c r="BF9" s="14" t="s">
        <v>20</v>
      </c>
      <c r="BG9" s="14" t="s">
        <v>965</v>
      </c>
      <c r="BH9" s="39">
        <v>0.37986111111111115</v>
      </c>
      <c r="BI9" s="39" t="s">
        <v>965</v>
      </c>
      <c r="BJ9" s="14" t="s">
        <v>965</v>
      </c>
      <c r="BK9" s="39">
        <v>0.38055555555555554</v>
      </c>
      <c r="BL9" s="14" t="s">
        <v>965</v>
      </c>
      <c r="BM9" s="14" t="s">
        <v>965</v>
      </c>
      <c r="BN9" s="39">
        <v>0.37708333333333338</v>
      </c>
      <c r="BO9" s="14" t="s">
        <v>965</v>
      </c>
      <c r="BP9" s="14" t="s">
        <v>965</v>
      </c>
      <c r="BQ9" s="39">
        <v>0.3743055555555555</v>
      </c>
      <c r="BR9" s="14" t="s">
        <v>965</v>
      </c>
      <c r="BS9" s="14" t="s">
        <v>966</v>
      </c>
      <c r="BT9" s="39">
        <v>0.23541666666666669</v>
      </c>
      <c r="BU9" s="39" t="s">
        <v>966</v>
      </c>
      <c r="BV9" s="14" t="s">
        <v>20</v>
      </c>
      <c r="BW9" s="14" t="s">
        <v>20</v>
      </c>
      <c r="BX9" s="14" t="s">
        <v>20</v>
      </c>
      <c r="BY9" s="14" t="s">
        <v>965</v>
      </c>
      <c r="BZ9" s="39">
        <v>0.36944444444444446</v>
      </c>
      <c r="CA9" s="39" t="s">
        <v>965</v>
      </c>
      <c r="CB9" s="14" t="s">
        <v>965</v>
      </c>
      <c r="CC9" s="39">
        <v>0.37291666666666662</v>
      </c>
      <c r="CD9" s="39" t="s">
        <v>965</v>
      </c>
      <c r="CE9" s="14" t="s">
        <v>967</v>
      </c>
      <c r="CF9" s="39" t="s">
        <v>39</v>
      </c>
      <c r="CG9" s="39" t="s">
        <v>967</v>
      </c>
      <c r="CH9" s="14" t="s">
        <v>965</v>
      </c>
      <c r="CI9" s="39">
        <v>0.37916666666666665</v>
      </c>
      <c r="CJ9" s="39" t="s">
        <v>965</v>
      </c>
      <c r="CK9" s="14" t="s">
        <v>20</v>
      </c>
      <c r="CL9" s="14" t="s">
        <v>20</v>
      </c>
      <c r="CM9" s="1">
        <f t="shared" si="2"/>
        <v>26</v>
      </c>
      <c r="CN9" s="1">
        <f t="shared" si="3"/>
        <v>2</v>
      </c>
      <c r="CO9" s="1">
        <f t="shared" si="4"/>
        <v>11</v>
      </c>
      <c r="CP9" s="1">
        <f t="shared" si="5"/>
        <v>0</v>
      </c>
      <c r="CQ9" s="1">
        <f t="shared" si="6"/>
        <v>2</v>
      </c>
      <c r="CR9" s="1">
        <f>SUM(COUNTIFS($T9:$CL9,{"PAT","MAT"}))</f>
        <v>0</v>
      </c>
      <c r="CS9" s="1">
        <f t="shared" si="7"/>
        <v>0</v>
      </c>
      <c r="CT9" s="1">
        <f t="shared" si="8"/>
        <v>0</v>
      </c>
      <c r="CU9" s="1">
        <f t="shared" si="9"/>
        <v>2</v>
      </c>
      <c r="CV9" s="1">
        <f t="shared" si="10"/>
        <v>6</v>
      </c>
      <c r="CW9" s="1">
        <f t="shared" si="11"/>
        <v>0</v>
      </c>
      <c r="CX9" s="1">
        <f t="shared" si="12"/>
        <v>0</v>
      </c>
      <c r="CY9" s="1">
        <f t="shared" si="13"/>
        <v>8</v>
      </c>
      <c r="CZ9" s="1">
        <f t="shared" si="14"/>
        <v>1</v>
      </c>
      <c r="DA9" s="1">
        <f t="shared" si="15"/>
        <v>1</v>
      </c>
      <c r="DB9" s="1">
        <f>SUM(CM9:CX9)+SUM(COUNTIFS(Q9:CL9,{"TERM","RESIGNED"}))</f>
        <v>49</v>
      </c>
      <c r="DC9" s="1" t="s">
        <v>45</v>
      </c>
      <c r="DD9" s="1" t="s">
        <v>1018</v>
      </c>
      <c r="DE9" s="34"/>
    </row>
    <row r="10" spans="1:109" x14ac:dyDescent="0.25">
      <c r="A10" s="32">
        <f t="shared" si="16"/>
        <v>9</v>
      </c>
      <c r="B10" s="1" t="s">
        <v>36</v>
      </c>
      <c r="C10" s="1">
        <v>17993</v>
      </c>
      <c r="D10" s="27">
        <v>17993</v>
      </c>
      <c r="E10" s="1" t="s">
        <v>946</v>
      </c>
      <c r="F10" s="34" t="s">
        <v>153</v>
      </c>
      <c r="G10" s="34" t="s">
        <v>143</v>
      </c>
      <c r="H10" s="30">
        <v>44162</v>
      </c>
      <c r="I10" s="30" t="s">
        <v>39</v>
      </c>
      <c r="J10" s="30" t="s">
        <v>39</v>
      </c>
      <c r="K10" s="1">
        <f t="shared" ca="1" si="0"/>
        <v>1140</v>
      </c>
      <c r="L10" s="34" t="str">
        <f t="shared" si="1"/>
        <v>Billable</v>
      </c>
      <c r="M10" s="34" t="s">
        <v>124</v>
      </c>
      <c r="N10" s="1" t="s">
        <v>41</v>
      </c>
      <c r="O10" s="1" t="s">
        <v>42</v>
      </c>
      <c r="P10" s="1"/>
      <c r="Q10" s="1"/>
      <c r="R10" s="1" t="s">
        <v>43</v>
      </c>
      <c r="S10" s="33" t="s">
        <v>154</v>
      </c>
      <c r="T10" s="14" t="s">
        <v>965</v>
      </c>
      <c r="U10" s="39">
        <v>0.42499999999999999</v>
      </c>
      <c r="V10" s="14" t="s">
        <v>965</v>
      </c>
      <c r="W10" s="14" t="s">
        <v>20</v>
      </c>
      <c r="X10" s="14" t="s">
        <v>20</v>
      </c>
      <c r="Y10" s="14" t="s">
        <v>965</v>
      </c>
      <c r="Z10" s="39">
        <v>0.38194444444444442</v>
      </c>
      <c r="AA10" s="14" t="s">
        <v>965</v>
      </c>
      <c r="AB10" s="14" t="s">
        <v>965</v>
      </c>
      <c r="AC10" s="39">
        <v>0.3756944444444445</v>
      </c>
      <c r="AD10" s="14" t="s">
        <v>965</v>
      </c>
      <c r="AE10" s="14" t="s">
        <v>965</v>
      </c>
      <c r="AF10" s="39">
        <v>0.39513888888888887</v>
      </c>
      <c r="AG10" s="14" t="s">
        <v>965</v>
      </c>
      <c r="AH10" s="14" t="s">
        <v>965</v>
      </c>
      <c r="AI10" s="39">
        <v>0.39652777777777781</v>
      </c>
      <c r="AJ10" s="14" t="s">
        <v>965</v>
      </c>
      <c r="AK10" s="14" t="s">
        <v>965</v>
      </c>
      <c r="AL10" s="39">
        <v>0.375</v>
      </c>
      <c r="AM10" s="14" t="s">
        <v>965</v>
      </c>
      <c r="AN10" s="14" t="s">
        <v>20</v>
      </c>
      <c r="AO10" s="14" t="s">
        <v>20</v>
      </c>
      <c r="AP10" s="14" t="s">
        <v>965</v>
      </c>
      <c r="AQ10" s="39">
        <v>0.3756944444444445</v>
      </c>
      <c r="AR10" s="14" t="s">
        <v>965</v>
      </c>
      <c r="AS10" s="14" t="s">
        <v>965</v>
      </c>
      <c r="AT10" s="39">
        <v>0.39583333333333331</v>
      </c>
      <c r="AU10" s="14" t="s">
        <v>965</v>
      </c>
      <c r="AV10" s="14" t="s">
        <v>965</v>
      </c>
      <c r="AW10" s="39">
        <v>0.38958333333333334</v>
      </c>
      <c r="AX10" s="14" t="s">
        <v>965</v>
      </c>
      <c r="AY10" s="14" t="s">
        <v>965</v>
      </c>
      <c r="AZ10" s="39">
        <v>0.41180555555555554</v>
      </c>
      <c r="BA10" s="14" t="s">
        <v>965</v>
      </c>
      <c r="BB10" s="14" t="s">
        <v>965</v>
      </c>
      <c r="BC10" s="39">
        <v>0.37361111111111112</v>
      </c>
      <c r="BD10" s="14" t="s">
        <v>965</v>
      </c>
      <c r="BE10" s="14" t="s">
        <v>20</v>
      </c>
      <c r="BF10" s="14" t="s">
        <v>20</v>
      </c>
      <c r="BG10" s="14" t="s">
        <v>965</v>
      </c>
      <c r="BH10" s="39">
        <v>0.38680555555555557</v>
      </c>
      <c r="BI10" s="39" t="s">
        <v>965</v>
      </c>
      <c r="BJ10" s="14" t="s">
        <v>965</v>
      </c>
      <c r="BK10" s="39">
        <v>0.37708333333333338</v>
      </c>
      <c r="BL10" s="14" t="s">
        <v>965</v>
      </c>
      <c r="BM10" s="14" t="s">
        <v>965</v>
      </c>
      <c r="BN10" s="39">
        <v>0.39166666666666666</v>
      </c>
      <c r="BO10" s="14" t="s">
        <v>965</v>
      </c>
      <c r="BP10" s="14" t="s">
        <v>965</v>
      </c>
      <c r="BQ10" s="39">
        <v>0.39444444444444443</v>
      </c>
      <c r="BR10" s="14" t="s">
        <v>965</v>
      </c>
      <c r="BS10" s="14" t="s">
        <v>965</v>
      </c>
      <c r="BT10" s="39">
        <v>0.3840277777777778</v>
      </c>
      <c r="BU10" s="39" t="s">
        <v>965</v>
      </c>
      <c r="BV10" s="14" t="s">
        <v>20</v>
      </c>
      <c r="BW10" s="14" t="s">
        <v>20</v>
      </c>
      <c r="BX10" s="14" t="s">
        <v>20</v>
      </c>
      <c r="BY10" s="14" t="s">
        <v>965</v>
      </c>
      <c r="BZ10" s="39">
        <v>0.36944444444444446</v>
      </c>
      <c r="CA10" s="39" t="s">
        <v>965</v>
      </c>
      <c r="CB10" s="14" t="s">
        <v>965</v>
      </c>
      <c r="CC10" s="39">
        <v>0.38958333333333334</v>
      </c>
      <c r="CD10" s="39" t="s">
        <v>965</v>
      </c>
      <c r="CE10" s="14" t="s">
        <v>967</v>
      </c>
      <c r="CF10" s="39" t="s">
        <v>39</v>
      </c>
      <c r="CG10" s="39" t="s">
        <v>967</v>
      </c>
      <c r="CH10" s="14" t="s">
        <v>967</v>
      </c>
      <c r="CI10" s="39" t="s">
        <v>39</v>
      </c>
      <c r="CJ10" s="39" t="s">
        <v>967</v>
      </c>
      <c r="CK10" s="14" t="s">
        <v>20</v>
      </c>
      <c r="CL10" s="14" t="s">
        <v>20</v>
      </c>
      <c r="CM10" s="1">
        <f t="shared" si="2"/>
        <v>36</v>
      </c>
      <c r="CN10" s="1">
        <f t="shared" si="3"/>
        <v>0</v>
      </c>
      <c r="CO10" s="1">
        <f t="shared" si="4"/>
        <v>11</v>
      </c>
      <c r="CP10" s="1">
        <f t="shared" si="5"/>
        <v>0</v>
      </c>
      <c r="CQ10" s="1">
        <f t="shared" si="6"/>
        <v>0</v>
      </c>
      <c r="CR10" s="1">
        <f>SUM(COUNTIFS($T10:$CL10,{"PAT","MAT"}))</f>
        <v>0</v>
      </c>
      <c r="CS10" s="1">
        <f t="shared" si="7"/>
        <v>0</v>
      </c>
      <c r="CT10" s="1">
        <f t="shared" si="8"/>
        <v>0</v>
      </c>
      <c r="CU10" s="1">
        <f t="shared" si="9"/>
        <v>0</v>
      </c>
      <c r="CV10" s="1">
        <f t="shared" si="10"/>
        <v>4</v>
      </c>
      <c r="CW10" s="1">
        <f t="shared" si="11"/>
        <v>0</v>
      </c>
      <c r="CX10" s="1">
        <f t="shared" si="12"/>
        <v>0</v>
      </c>
      <c r="CY10" s="1">
        <f t="shared" si="13"/>
        <v>4</v>
      </c>
      <c r="CZ10" s="1">
        <f t="shared" si="14"/>
        <v>1</v>
      </c>
      <c r="DA10" s="1">
        <f t="shared" si="15"/>
        <v>1</v>
      </c>
      <c r="DB10" s="1">
        <f>SUM(CM10:CX10)+SUM(COUNTIFS(Q10:CL10,{"TERM","RESIGNED"}))</f>
        <v>51</v>
      </c>
      <c r="DC10" s="1" t="s">
        <v>45</v>
      </c>
      <c r="DD10" s="1" t="s">
        <v>1020</v>
      </c>
      <c r="DE10" s="34"/>
    </row>
    <row r="11" spans="1:109" x14ac:dyDescent="0.25">
      <c r="A11" s="32">
        <f t="shared" si="16"/>
        <v>10</v>
      </c>
      <c r="B11" s="1" t="s">
        <v>36</v>
      </c>
      <c r="C11" s="1">
        <v>17998</v>
      </c>
      <c r="D11" s="27">
        <v>17998</v>
      </c>
      <c r="E11" s="1" t="s">
        <v>946</v>
      </c>
      <c r="F11" s="34" t="s">
        <v>155</v>
      </c>
      <c r="G11" s="34" t="s">
        <v>143</v>
      </c>
      <c r="H11" s="30">
        <v>44162</v>
      </c>
      <c r="I11" s="30" t="s">
        <v>39</v>
      </c>
      <c r="J11" s="30" t="s">
        <v>39</v>
      </c>
      <c r="K11" s="1">
        <f t="shared" ca="1" si="0"/>
        <v>1140</v>
      </c>
      <c r="L11" s="34" t="str">
        <f t="shared" si="1"/>
        <v>Billable</v>
      </c>
      <c r="M11" s="34" t="s">
        <v>124</v>
      </c>
      <c r="N11" s="1" t="s">
        <v>41</v>
      </c>
      <c r="O11" s="1" t="s">
        <v>42</v>
      </c>
      <c r="P11" s="1"/>
      <c r="Q11" s="1"/>
      <c r="R11" s="1" t="s">
        <v>57</v>
      </c>
      <c r="S11" s="33" t="s">
        <v>196</v>
      </c>
      <c r="T11" s="14" t="s">
        <v>965</v>
      </c>
      <c r="U11" s="39">
        <v>0.39444444444444399</v>
      </c>
      <c r="V11" s="14" t="s">
        <v>965</v>
      </c>
      <c r="W11" s="14" t="s">
        <v>20</v>
      </c>
      <c r="X11" s="14" t="s">
        <v>20</v>
      </c>
      <c r="Y11" s="14" t="s">
        <v>965</v>
      </c>
      <c r="Z11" s="39">
        <v>0.3923611111111111</v>
      </c>
      <c r="AA11" s="14" t="s">
        <v>965</v>
      </c>
      <c r="AB11" s="14" t="s">
        <v>965</v>
      </c>
      <c r="AC11" s="39">
        <v>0.4284722222222222</v>
      </c>
      <c r="AD11" s="14" t="s">
        <v>965</v>
      </c>
      <c r="AE11" s="14" t="s">
        <v>965</v>
      </c>
      <c r="AF11" s="39">
        <v>0.41736111111111113</v>
      </c>
      <c r="AG11" s="14" t="s">
        <v>965</v>
      </c>
      <c r="AH11" s="14" t="s">
        <v>965</v>
      </c>
      <c r="AI11" s="39">
        <v>0.41875000000000001</v>
      </c>
      <c r="AJ11" s="14" t="s">
        <v>965</v>
      </c>
      <c r="AK11" s="14" t="s">
        <v>965</v>
      </c>
      <c r="AL11" s="39">
        <v>0.40763888888888888</v>
      </c>
      <c r="AM11" s="14" t="s">
        <v>965</v>
      </c>
      <c r="AN11" s="14" t="s">
        <v>20</v>
      </c>
      <c r="AO11" s="14" t="s">
        <v>20</v>
      </c>
      <c r="AP11" s="14" t="s">
        <v>965</v>
      </c>
      <c r="AQ11" s="39">
        <v>0.40972222222222227</v>
      </c>
      <c r="AR11" s="14" t="s">
        <v>965</v>
      </c>
      <c r="AS11" s="14" t="s">
        <v>965</v>
      </c>
      <c r="AT11" s="39">
        <v>0.43333333333333335</v>
      </c>
      <c r="AU11" s="14" t="s">
        <v>965</v>
      </c>
      <c r="AV11" s="14" t="s">
        <v>965</v>
      </c>
      <c r="AW11" s="39">
        <v>0.4069444444444445</v>
      </c>
      <c r="AX11" s="14" t="s">
        <v>965</v>
      </c>
      <c r="AY11" s="14" t="s">
        <v>965</v>
      </c>
      <c r="AZ11" s="39">
        <v>0.40972222222222227</v>
      </c>
      <c r="BA11" s="14" t="s">
        <v>965</v>
      </c>
      <c r="BB11" s="14" t="s">
        <v>965</v>
      </c>
      <c r="BC11" s="39">
        <v>0.39444444444444443</v>
      </c>
      <c r="BD11" s="14" t="s">
        <v>965</v>
      </c>
      <c r="BE11" s="14" t="s">
        <v>20</v>
      </c>
      <c r="BF11" s="14" t="s">
        <v>20</v>
      </c>
      <c r="BG11" s="14" t="s">
        <v>967</v>
      </c>
      <c r="BH11" s="39" t="s">
        <v>39</v>
      </c>
      <c r="BI11" s="39" t="s">
        <v>967</v>
      </c>
      <c r="BJ11" s="14" t="s">
        <v>967</v>
      </c>
      <c r="BK11" s="39" t="s">
        <v>39</v>
      </c>
      <c r="BL11" s="14" t="s">
        <v>967</v>
      </c>
      <c r="BM11" s="14" t="s">
        <v>968</v>
      </c>
      <c r="BN11" s="39" t="s">
        <v>39</v>
      </c>
      <c r="BO11" s="14" t="s">
        <v>968</v>
      </c>
      <c r="BP11" s="14" t="s">
        <v>968</v>
      </c>
      <c r="BQ11" s="39" t="s">
        <v>39</v>
      </c>
      <c r="BR11" s="14" t="s">
        <v>968</v>
      </c>
      <c r="BS11" s="14" t="s">
        <v>968</v>
      </c>
      <c r="BT11" s="39" t="e">
        <v>#N/A</v>
      </c>
      <c r="BU11" s="39" t="s">
        <v>968</v>
      </c>
      <c r="BV11" s="14" t="s">
        <v>20</v>
      </c>
      <c r="BW11" s="14" t="s">
        <v>20</v>
      </c>
      <c r="BX11" s="14" t="s">
        <v>20</v>
      </c>
      <c r="BY11" s="14" t="s">
        <v>965</v>
      </c>
      <c r="BZ11" s="39">
        <v>0.39583333333333331</v>
      </c>
      <c r="CA11" s="39" t="s">
        <v>965</v>
      </c>
      <c r="CB11" s="14" t="s">
        <v>965</v>
      </c>
      <c r="CC11" s="39">
        <v>0.39513888888888887</v>
      </c>
      <c r="CD11" s="39" t="s">
        <v>965</v>
      </c>
      <c r="CE11" s="14" t="s">
        <v>965</v>
      </c>
      <c r="CF11" s="39">
        <v>0.42430555555555555</v>
      </c>
      <c r="CG11" s="39" t="s">
        <v>965</v>
      </c>
      <c r="CH11" s="14" t="s">
        <v>965</v>
      </c>
      <c r="CI11" s="39">
        <v>0.38263888888888892</v>
      </c>
      <c r="CJ11" s="39" t="s">
        <v>965</v>
      </c>
      <c r="CK11" s="14" t="s">
        <v>20</v>
      </c>
      <c r="CL11" s="14" t="s">
        <v>20</v>
      </c>
      <c r="CM11" s="1">
        <f t="shared" si="2"/>
        <v>30</v>
      </c>
      <c r="CN11" s="1">
        <f t="shared" si="3"/>
        <v>0</v>
      </c>
      <c r="CO11" s="1">
        <f t="shared" si="4"/>
        <v>11</v>
      </c>
      <c r="CP11" s="1">
        <f t="shared" si="5"/>
        <v>0</v>
      </c>
      <c r="CQ11" s="1">
        <f t="shared" si="6"/>
        <v>0</v>
      </c>
      <c r="CR11" s="1">
        <f>SUM(COUNTIFS($T11:$CL11,{"PAT","MAT"}))</f>
        <v>0</v>
      </c>
      <c r="CS11" s="1">
        <f t="shared" si="7"/>
        <v>0</v>
      </c>
      <c r="CT11" s="1">
        <f t="shared" si="8"/>
        <v>0</v>
      </c>
      <c r="CU11" s="1">
        <f t="shared" si="9"/>
        <v>6</v>
      </c>
      <c r="CV11" s="1">
        <f t="shared" si="10"/>
        <v>4</v>
      </c>
      <c r="CW11" s="1">
        <f t="shared" si="11"/>
        <v>0</v>
      </c>
      <c r="CX11" s="1">
        <f t="shared" si="12"/>
        <v>0</v>
      </c>
      <c r="CY11" s="1">
        <f t="shared" si="13"/>
        <v>10</v>
      </c>
      <c r="CZ11" s="1">
        <f t="shared" si="14"/>
        <v>1</v>
      </c>
      <c r="DA11" s="1">
        <f t="shared" si="15"/>
        <v>1</v>
      </c>
      <c r="DB11" s="1">
        <f>SUM(CM11:CX11)+SUM(COUNTIFS(Q11:CL11,{"TERM","RESIGNED"}))</f>
        <v>51</v>
      </c>
      <c r="DC11" s="1" t="s">
        <v>45</v>
      </c>
      <c r="DD11" s="1" t="s">
        <v>1018</v>
      </c>
      <c r="DE11" s="34"/>
    </row>
    <row r="12" spans="1:109" x14ac:dyDescent="0.25">
      <c r="A12" s="32">
        <f t="shared" si="16"/>
        <v>11</v>
      </c>
      <c r="B12" s="1" t="s">
        <v>36</v>
      </c>
      <c r="C12" s="1">
        <v>18011</v>
      </c>
      <c r="D12" s="27">
        <v>18011</v>
      </c>
      <c r="E12" s="1" t="s">
        <v>946</v>
      </c>
      <c r="F12" s="34" t="s">
        <v>156</v>
      </c>
      <c r="G12" s="34" t="s">
        <v>123</v>
      </c>
      <c r="H12" s="30">
        <v>44167</v>
      </c>
      <c r="I12" s="30" t="s">
        <v>39</v>
      </c>
      <c r="J12" s="30" t="s">
        <v>39</v>
      </c>
      <c r="K12" s="1">
        <f t="shared" ca="1" si="0"/>
        <v>1135</v>
      </c>
      <c r="L12" s="34" t="str">
        <f t="shared" si="1"/>
        <v>Billable</v>
      </c>
      <c r="M12" s="34" t="s">
        <v>124</v>
      </c>
      <c r="N12" s="1" t="s">
        <v>41</v>
      </c>
      <c r="O12" s="1" t="s">
        <v>42</v>
      </c>
      <c r="P12" s="1"/>
      <c r="Q12" s="1"/>
      <c r="R12" s="1" t="s">
        <v>43</v>
      </c>
      <c r="S12" s="33" t="s">
        <v>126</v>
      </c>
      <c r="T12" s="14" t="s">
        <v>965</v>
      </c>
      <c r="U12" s="39">
        <v>0.38819444444444401</v>
      </c>
      <c r="V12" s="14" t="s">
        <v>965</v>
      </c>
      <c r="W12" s="14" t="s">
        <v>20</v>
      </c>
      <c r="X12" s="14" t="s">
        <v>20</v>
      </c>
      <c r="Y12" s="14" t="s">
        <v>965</v>
      </c>
      <c r="Z12" s="39">
        <v>0.3979166666666667</v>
      </c>
      <c r="AA12" s="14" t="s">
        <v>965</v>
      </c>
      <c r="AB12" s="14" t="s">
        <v>965</v>
      </c>
      <c r="AC12" s="39">
        <v>0.38055555555555554</v>
      </c>
      <c r="AD12" s="14" t="s">
        <v>965</v>
      </c>
      <c r="AE12" s="14" t="s">
        <v>965</v>
      </c>
      <c r="AF12" s="39">
        <v>0.38055555555555554</v>
      </c>
      <c r="AG12" s="14" t="s">
        <v>965</v>
      </c>
      <c r="AH12" s="14" t="s">
        <v>965</v>
      </c>
      <c r="AI12" s="39">
        <v>0.38750000000000001</v>
      </c>
      <c r="AJ12" s="14" t="s">
        <v>965</v>
      </c>
      <c r="AK12" s="14" t="s">
        <v>965</v>
      </c>
      <c r="AL12" s="39">
        <v>0.39999999999999997</v>
      </c>
      <c r="AM12" s="14" t="s">
        <v>965</v>
      </c>
      <c r="AN12" s="14" t="s">
        <v>20</v>
      </c>
      <c r="AO12" s="14" t="s">
        <v>20</v>
      </c>
      <c r="AP12" s="14" t="s">
        <v>965</v>
      </c>
      <c r="AQ12" s="39">
        <v>0.39930555555555558</v>
      </c>
      <c r="AR12" s="14" t="s">
        <v>965</v>
      </c>
      <c r="AS12" s="14" t="s">
        <v>965</v>
      </c>
      <c r="AT12" s="39">
        <v>0.38263888888888892</v>
      </c>
      <c r="AU12" s="14" t="s">
        <v>965</v>
      </c>
      <c r="AV12" s="14" t="s">
        <v>965</v>
      </c>
      <c r="AW12" s="39">
        <v>0.38055555555555554</v>
      </c>
      <c r="AX12" s="14" t="s">
        <v>965</v>
      </c>
      <c r="AY12" s="14" t="s">
        <v>965</v>
      </c>
      <c r="AZ12" s="39">
        <v>0.37986111111111115</v>
      </c>
      <c r="BA12" s="14" t="s">
        <v>965</v>
      </c>
      <c r="BB12" s="14" t="s">
        <v>965</v>
      </c>
      <c r="BC12" s="39">
        <v>0.38611111111111113</v>
      </c>
      <c r="BD12" s="14" t="s">
        <v>965</v>
      </c>
      <c r="BE12" s="14" t="s">
        <v>20</v>
      </c>
      <c r="BF12" s="14" t="s">
        <v>20</v>
      </c>
      <c r="BG12" s="14" t="s">
        <v>968</v>
      </c>
      <c r="BH12" s="39" t="s">
        <v>39</v>
      </c>
      <c r="BI12" s="39" t="s">
        <v>968</v>
      </c>
      <c r="BJ12" s="14" t="s">
        <v>968</v>
      </c>
      <c r="BK12" s="39" t="s">
        <v>39</v>
      </c>
      <c r="BL12" s="14" t="s">
        <v>968</v>
      </c>
      <c r="BM12" s="14" t="s">
        <v>968</v>
      </c>
      <c r="BN12" s="39" t="s">
        <v>39</v>
      </c>
      <c r="BO12" s="14" t="s">
        <v>968</v>
      </c>
      <c r="BP12" s="14" t="s">
        <v>968</v>
      </c>
      <c r="BQ12" s="39" t="s">
        <v>39</v>
      </c>
      <c r="BR12" s="14" t="s">
        <v>968</v>
      </c>
      <c r="BS12" s="14" t="s">
        <v>968</v>
      </c>
      <c r="BT12" s="39" t="e">
        <v>#N/A</v>
      </c>
      <c r="BU12" s="39" t="s">
        <v>968</v>
      </c>
      <c r="BV12" s="14" t="s">
        <v>20</v>
      </c>
      <c r="BW12" s="14" t="s">
        <v>20</v>
      </c>
      <c r="BX12" s="14" t="s">
        <v>20</v>
      </c>
      <c r="BY12" s="14" t="s">
        <v>967</v>
      </c>
      <c r="BZ12" s="39" t="s">
        <v>39</v>
      </c>
      <c r="CA12" s="39" t="s">
        <v>967</v>
      </c>
      <c r="CB12" s="14" t="s">
        <v>967</v>
      </c>
      <c r="CC12" s="39" t="s">
        <v>39</v>
      </c>
      <c r="CD12" s="39" t="s">
        <v>967</v>
      </c>
      <c r="CE12" s="14" t="s">
        <v>967</v>
      </c>
      <c r="CF12" s="39" t="s">
        <v>39</v>
      </c>
      <c r="CG12" s="39" t="s">
        <v>967</v>
      </c>
      <c r="CH12" s="14" t="s">
        <v>968</v>
      </c>
      <c r="CI12" s="39" t="s">
        <v>39</v>
      </c>
      <c r="CJ12" s="39" t="s">
        <v>968</v>
      </c>
      <c r="CK12" s="14" t="s">
        <v>20</v>
      </c>
      <c r="CL12" s="14" t="s">
        <v>20</v>
      </c>
      <c r="CM12" s="1">
        <f t="shared" si="2"/>
        <v>22</v>
      </c>
      <c r="CN12" s="1">
        <f t="shared" si="3"/>
        <v>0</v>
      </c>
      <c r="CO12" s="1">
        <f t="shared" si="4"/>
        <v>11</v>
      </c>
      <c r="CP12" s="1">
        <f t="shared" si="5"/>
        <v>0</v>
      </c>
      <c r="CQ12" s="1">
        <f t="shared" si="6"/>
        <v>0</v>
      </c>
      <c r="CR12" s="1">
        <f>SUM(COUNTIFS($T12:$CL12,{"PAT","MAT"}))</f>
        <v>0</v>
      </c>
      <c r="CS12" s="1">
        <f t="shared" si="7"/>
        <v>0</v>
      </c>
      <c r="CT12" s="1">
        <f t="shared" si="8"/>
        <v>0</v>
      </c>
      <c r="CU12" s="1">
        <f t="shared" si="9"/>
        <v>12</v>
      </c>
      <c r="CV12" s="1">
        <f t="shared" si="10"/>
        <v>6</v>
      </c>
      <c r="CW12" s="1">
        <f t="shared" si="11"/>
        <v>0</v>
      </c>
      <c r="CX12" s="1">
        <f t="shared" si="12"/>
        <v>0</v>
      </c>
      <c r="CY12" s="1">
        <f t="shared" si="13"/>
        <v>18</v>
      </c>
      <c r="CZ12" s="1">
        <f t="shared" si="14"/>
        <v>1</v>
      </c>
      <c r="DA12" s="1">
        <f t="shared" si="15"/>
        <v>1</v>
      </c>
      <c r="DB12" s="1">
        <f>SUM(CM12:CX12)+SUM(COUNTIFS(Q12:CL12,{"TERM","RESIGNED"}))</f>
        <v>51</v>
      </c>
      <c r="DC12" s="1" t="s">
        <v>45</v>
      </c>
      <c r="DD12" s="1" t="s">
        <v>1021</v>
      </c>
      <c r="DE12" s="34"/>
    </row>
    <row r="13" spans="1:109" x14ac:dyDescent="0.25">
      <c r="A13" s="32">
        <f t="shared" si="16"/>
        <v>12</v>
      </c>
      <c r="B13" s="1" t="s">
        <v>36</v>
      </c>
      <c r="C13" s="1">
        <v>18073</v>
      </c>
      <c r="D13" s="27">
        <v>18073</v>
      </c>
      <c r="E13" s="1" t="s">
        <v>946</v>
      </c>
      <c r="F13" s="34" t="s">
        <v>159</v>
      </c>
      <c r="G13" s="34" t="s">
        <v>143</v>
      </c>
      <c r="H13" s="30">
        <v>44174</v>
      </c>
      <c r="I13" s="30" t="s">
        <v>39</v>
      </c>
      <c r="J13" s="30" t="s">
        <v>39</v>
      </c>
      <c r="K13" s="1">
        <f t="shared" ca="1" si="0"/>
        <v>1128</v>
      </c>
      <c r="L13" s="34" t="str">
        <f t="shared" si="1"/>
        <v>Billable</v>
      </c>
      <c r="M13" s="34" t="s">
        <v>124</v>
      </c>
      <c r="N13" s="1" t="s">
        <v>41</v>
      </c>
      <c r="O13" s="1" t="s">
        <v>42</v>
      </c>
      <c r="P13" s="1"/>
      <c r="Q13" s="1"/>
      <c r="R13" s="1" t="s">
        <v>43</v>
      </c>
      <c r="S13" s="33" t="s">
        <v>154</v>
      </c>
      <c r="T13" s="14" t="s">
        <v>965</v>
      </c>
      <c r="U13" s="39">
        <v>0.40625</v>
      </c>
      <c r="V13" s="14" t="s">
        <v>965</v>
      </c>
      <c r="W13" s="14" t="s">
        <v>20</v>
      </c>
      <c r="X13" s="14" t="s">
        <v>20</v>
      </c>
      <c r="Y13" s="14" t="s">
        <v>965</v>
      </c>
      <c r="Z13" s="39">
        <v>0.36805555555555558</v>
      </c>
      <c r="AA13" s="14" t="s">
        <v>965</v>
      </c>
      <c r="AB13" s="14" t="s">
        <v>965</v>
      </c>
      <c r="AC13" s="39">
        <v>0.3756944444444445</v>
      </c>
      <c r="AD13" s="14" t="s">
        <v>965</v>
      </c>
      <c r="AE13" s="14" t="s">
        <v>965</v>
      </c>
      <c r="AF13" s="39">
        <v>0.39861111111111108</v>
      </c>
      <c r="AG13" s="14" t="s">
        <v>965</v>
      </c>
      <c r="AH13" s="14" t="s">
        <v>965</v>
      </c>
      <c r="AI13" s="39">
        <v>0.38541666666666669</v>
      </c>
      <c r="AJ13" s="14" t="s">
        <v>965</v>
      </c>
      <c r="AK13" s="14" t="s">
        <v>966</v>
      </c>
      <c r="AL13" s="39">
        <v>0.22916666666666666</v>
      </c>
      <c r="AM13" s="14" t="s">
        <v>966</v>
      </c>
      <c r="AN13" s="14" t="s">
        <v>20</v>
      </c>
      <c r="AO13" s="14" t="s">
        <v>20</v>
      </c>
      <c r="AP13" s="14" t="s">
        <v>965</v>
      </c>
      <c r="AQ13" s="39">
        <v>0.37013888888888885</v>
      </c>
      <c r="AR13" s="14" t="s">
        <v>965</v>
      </c>
      <c r="AS13" s="14" t="s">
        <v>965</v>
      </c>
      <c r="AT13" s="39">
        <v>0.39097222222222222</v>
      </c>
      <c r="AU13" s="14" t="s">
        <v>965</v>
      </c>
      <c r="AV13" s="14" t="s">
        <v>965</v>
      </c>
      <c r="AW13" s="39">
        <v>0.38125000000000003</v>
      </c>
      <c r="AX13" s="14" t="s">
        <v>965</v>
      </c>
      <c r="AY13" s="14" t="s">
        <v>965</v>
      </c>
      <c r="AZ13" s="39">
        <v>0.40347222222222223</v>
      </c>
      <c r="BA13" s="14" t="s">
        <v>965</v>
      </c>
      <c r="BB13" s="14" t="s">
        <v>965</v>
      </c>
      <c r="BC13" s="39">
        <v>0.3743055555555555</v>
      </c>
      <c r="BD13" s="14" t="s">
        <v>965</v>
      </c>
      <c r="BE13" s="14" t="s">
        <v>20</v>
      </c>
      <c r="BF13" s="14" t="s">
        <v>20</v>
      </c>
      <c r="BG13" s="14" t="s">
        <v>965</v>
      </c>
      <c r="BH13" s="39">
        <v>0.38263888888888892</v>
      </c>
      <c r="BI13" s="39" t="s">
        <v>965</v>
      </c>
      <c r="BJ13" s="14" t="s">
        <v>965</v>
      </c>
      <c r="BK13" s="39">
        <v>0.37708333333333338</v>
      </c>
      <c r="BL13" s="14" t="s">
        <v>965</v>
      </c>
      <c r="BM13" s="14" t="s">
        <v>965</v>
      </c>
      <c r="BN13" s="39">
        <v>0.38125000000000003</v>
      </c>
      <c r="BO13" s="14" t="s">
        <v>965</v>
      </c>
      <c r="BP13" s="14" t="s">
        <v>965</v>
      </c>
      <c r="BQ13" s="39">
        <v>0.36874999999999997</v>
      </c>
      <c r="BR13" s="14" t="s">
        <v>965</v>
      </c>
      <c r="BS13" s="14" t="s">
        <v>967</v>
      </c>
      <c r="BT13" s="39" t="e">
        <v>#N/A</v>
      </c>
      <c r="BU13" s="39" t="s">
        <v>967</v>
      </c>
      <c r="BV13" s="14" t="s">
        <v>20</v>
      </c>
      <c r="BW13" s="14" t="s">
        <v>20</v>
      </c>
      <c r="BX13" s="14" t="s">
        <v>20</v>
      </c>
      <c r="BY13" s="14" t="s">
        <v>965</v>
      </c>
      <c r="BZ13" s="39">
        <v>0.36249999999999999</v>
      </c>
      <c r="CA13" s="39" t="s">
        <v>965</v>
      </c>
      <c r="CB13" s="14" t="s">
        <v>965</v>
      </c>
      <c r="CC13" s="39">
        <v>0.38680555555555557</v>
      </c>
      <c r="CD13" s="39" t="s">
        <v>965</v>
      </c>
      <c r="CE13" s="14" t="s">
        <v>965</v>
      </c>
      <c r="CF13" s="39">
        <v>0.3659722222222222</v>
      </c>
      <c r="CG13" s="39" t="s">
        <v>965</v>
      </c>
      <c r="CH13" s="14" t="s">
        <v>967</v>
      </c>
      <c r="CI13" s="39" t="s">
        <v>39</v>
      </c>
      <c r="CJ13" s="39" t="s">
        <v>967</v>
      </c>
      <c r="CK13" s="14" t="s">
        <v>20</v>
      </c>
      <c r="CL13" s="14" t="s">
        <v>20</v>
      </c>
      <c r="CM13" s="1">
        <f t="shared" si="2"/>
        <v>34</v>
      </c>
      <c r="CN13" s="1">
        <f t="shared" si="3"/>
        <v>1</v>
      </c>
      <c r="CO13" s="1">
        <f t="shared" si="4"/>
        <v>11</v>
      </c>
      <c r="CP13" s="1">
        <f t="shared" si="5"/>
        <v>0</v>
      </c>
      <c r="CQ13" s="1">
        <f t="shared" si="6"/>
        <v>0</v>
      </c>
      <c r="CR13" s="1">
        <f>SUM(COUNTIFS($T13:$CL13,{"PAT","MAT"}))</f>
        <v>0</v>
      </c>
      <c r="CS13" s="1">
        <f t="shared" si="7"/>
        <v>0</v>
      </c>
      <c r="CT13" s="1">
        <f t="shared" si="8"/>
        <v>0</v>
      </c>
      <c r="CU13" s="1">
        <f t="shared" si="9"/>
        <v>0</v>
      </c>
      <c r="CV13" s="1">
        <f t="shared" si="10"/>
        <v>4</v>
      </c>
      <c r="CW13" s="1">
        <f t="shared" si="11"/>
        <v>0</v>
      </c>
      <c r="CX13" s="1">
        <f t="shared" si="12"/>
        <v>0</v>
      </c>
      <c r="CY13" s="1">
        <f t="shared" si="13"/>
        <v>4</v>
      </c>
      <c r="CZ13" s="1">
        <f t="shared" si="14"/>
        <v>1</v>
      </c>
      <c r="DA13" s="1">
        <f t="shared" si="15"/>
        <v>1</v>
      </c>
      <c r="DB13" s="1">
        <f>SUM(CM13:CX13)+SUM(COUNTIFS(Q13:CL13,{"TERM","RESIGNED"}))</f>
        <v>50</v>
      </c>
      <c r="DC13" s="1" t="s">
        <v>45</v>
      </c>
      <c r="DD13" s="1" t="s">
        <v>1020</v>
      </c>
      <c r="DE13" s="34"/>
    </row>
    <row r="14" spans="1:109" x14ac:dyDescent="0.25">
      <c r="A14" s="32">
        <f t="shared" si="16"/>
        <v>13</v>
      </c>
      <c r="B14" s="1" t="s">
        <v>36</v>
      </c>
      <c r="C14" s="1">
        <v>18131</v>
      </c>
      <c r="D14" s="27">
        <v>18131</v>
      </c>
      <c r="E14" s="1" t="s">
        <v>945</v>
      </c>
      <c r="F14" s="34" t="s">
        <v>161</v>
      </c>
      <c r="G14" s="34" t="s">
        <v>162</v>
      </c>
      <c r="H14" s="30">
        <v>44181</v>
      </c>
      <c r="I14" s="30" t="s">
        <v>39</v>
      </c>
      <c r="J14" s="30" t="s">
        <v>39</v>
      </c>
      <c r="K14" s="1">
        <f t="shared" ca="1" si="0"/>
        <v>1121</v>
      </c>
      <c r="L14" s="34" t="str">
        <f t="shared" si="1"/>
        <v>Billable</v>
      </c>
      <c r="M14" s="34" t="s">
        <v>124</v>
      </c>
      <c r="N14" s="1" t="s">
        <v>41</v>
      </c>
      <c r="O14" s="1" t="s">
        <v>42</v>
      </c>
      <c r="P14" s="1"/>
      <c r="Q14" s="1"/>
      <c r="R14" s="1" t="s">
        <v>43</v>
      </c>
      <c r="S14" s="33" t="s">
        <v>165</v>
      </c>
      <c r="T14" s="14" t="s">
        <v>965</v>
      </c>
      <c r="U14" s="39">
        <v>0.38055555555555598</v>
      </c>
      <c r="V14" s="14" t="s">
        <v>965</v>
      </c>
      <c r="W14" s="14" t="s">
        <v>20</v>
      </c>
      <c r="X14" s="14" t="s">
        <v>20</v>
      </c>
      <c r="Y14" s="14" t="s">
        <v>968</v>
      </c>
      <c r="Z14" s="39" t="s">
        <v>39</v>
      </c>
      <c r="AA14" s="14" t="s">
        <v>968</v>
      </c>
      <c r="AB14" s="14" t="s">
        <v>965</v>
      </c>
      <c r="AC14" s="39">
        <v>0.38680555555555557</v>
      </c>
      <c r="AD14" s="14" t="s">
        <v>965</v>
      </c>
      <c r="AE14" s="14" t="s">
        <v>965</v>
      </c>
      <c r="AF14" s="39">
        <v>0.38263888888888892</v>
      </c>
      <c r="AG14" s="14" t="s">
        <v>965</v>
      </c>
      <c r="AH14" s="14" t="s">
        <v>965</v>
      </c>
      <c r="AI14" s="39">
        <v>0.3756944444444445</v>
      </c>
      <c r="AJ14" s="14" t="s">
        <v>965</v>
      </c>
      <c r="AK14" s="14" t="s">
        <v>965</v>
      </c>
      <c r="AL14" s="39">
        <v>0.37222222222222223</v>
      </c>
      <c r="AM14" s="14" t="s">
        <v>965</v>
      </c>
      <c r="AN14" s="14" t="s">
        <v>20</v>
      </c>
      <c r="AO14" s="14" t="s">
        <v>20</v>
      </c>
      <c r="AP14" s="14" t="s">
        <v>965</v>
      </c>
      <c r="AQ14" s="39">
        <v>0.38680555555555557</v>
      </c>
      <c r="AR14" s="14" t="s">
        <v>965</v>
      </c>
      <c r="AS14" s="14" t="s">
        <v>965</v>
      </c>
      <c r="AT14" s="39">
        <v>0.37708333333333338</v>
      </c>
      <c r="AU14" s="14" t="s">
        <v>965</v>
      </c>
      <c r="AV14" s="14" t="s">
        <v>965</v>
      </c>
      <c r="AW14" s="39">
        <v>0.37916666666666665</v>
      </c>
      <c r="AX14" s="14" t="s">
        <v>965</v>
      </c>
      <c r="AY14" s="14" t="s">
        <v>965</v>
      </c>
      <c r="AZ14" s="39">
        <v>0.37222222222222223</v>
      </c>
      <c r="BA14" s="14" t="s">
        <v>965</v>
      </c>
      <c r="BB14" s="14" t="s">
        <v>965</v>
      </c>
      <c r="BC14" s="39">
        <v>0.3756944444444445</v>
      </c>
      <c r="BD14" s="14" t="s">
        <v>965</v>
      </c>
      <c r="BE14" s="14" t="s">
        <v>20</v>
      </c>
      <c r="BF14" s="14" t="s">
        <v>20</v>
      </c>
      <c r="BG14" s="14" t="s">
        <v>965</v>
      </c>
      <c r="BH14" s="39">
        <v>0.37291666666666662</v>
      </c>
      <c r="BI14" s="39" t="s">
        <v>965</v>
      </c>
      <c r="BJ14" s="14" t="s">
        <v>965</v>
      </c>
      <c r="BK14" s="39">
        <v>0.37638888888888888</v>
      </c>
      <c r="BL14" s="14" t="s">
        <v>965</v>
      </c>
      <c r="BM14" s="14" t="s">
        <v>965</v>
      </c>
      <c r="BN14" s="39">
        <v>0.37152777777777773</v>
      </c>
      <c r="BO14" s="14" t="s">
        <v>965</v>
      </c>
      <c r="BP14" s="14" t="s">
        <v>965</v>
      </c>
      <c r="BQ14" s="39">
        <v>0.36874999999999997</v>
      </c>
      <c r="BR14" s="14" t="s">
        <v>965</v>
      </c>
      <c r="BS14" s="14" t="s">
        <v>965</v>
      </c>
      <c r="BT14" s="39">
        <v>0.37638888888888888</v>
      </c>
      <c r="BU14" s="39" t="s">
        <v>965</v>
      </c>
      <c r="BV14" s="14" t="s">
        <v>20</v>
      </c>
      <c r="BW14" s="14" t="s">
        <v>20</v>
      </c>
      <c r="BX14" s="14" t="s">
        <v>20</v>
      </c>
      <c r="BY14" s="14" t="s">
        <v>965</v>
      </c>
      <c r="BZ14" s="39">
        <v>0.37708333333333338</v>
      </c>
      <c r="CA14" s="39" t="s">
        <v>965</v>
      </c>
      <c r="CB14" s="14" t="s">
        <v>965</v>
      </c>
      <c r="CC14" s="39">
        <v>0.37083333333333335</v>
      </c>
      <c r="CD14" s="39" t="s">
        <v>965</v>
      </c>
      <c r="CE14" s="14" t="s">
        <v>967</v>
      </c>
      <c r="CF14" s="39" t="s">
        <v>39</v>
      </c>
      <c r="CG14" s="39" t="s">
        <v>967</v>
      </c>
      <c r="CH14" s="14" t="s">
        <v>967</v>
      </c>
      <c r="CI14" s="39" t="s">
        <v>39</v>
      </c>
      <c r="CJ14" s="39" t="s">
        <v>967</v>
      </c>
      <c r="CK14" s="14" t="s">
        <v>20</v>
      </c>
      <c r="CL14" s="14" t="s">
        <v>20</v>
      </c>
      <c r="CM14" s="1">
        <f t="shared" si="2"/>
        <v>34</v>
      </c>
      <c r="CN14" s="1">
        <f t="shared" si="3"/>
        <v>0</v>
      </c>
      <c r="CO14" s="1">
        <f t="shared" si="4"/>
        <v>11</v>
      </c>
      <c r="CP14" s="1">
        <f t="shared" si="5"/>
        <v>0</v>
      </c>
      <c r="CQ14" s="1">
        <f t="shared" si="6"/>
        <v>0</v>
      </c>
      <c r="CR14" s="1">
        <f>SUM(COUNTIFS($T14:$CL14,{"PAT","MAT"}))</f>
        <v>0</v>
      </c>
      <c r="CS14" s="1">
        <f t="shared" si="7"/>
        <v>0</v>
      </c>
      <c r="CT14" s="1">
        <f t="shared" si="8"/>
        <v>0</v>
      </c>
      <c r="CU14" s="1">
        <f t="shared" si="9"/>
        <v>2</v>
      </c>
      <c r="CV14" s="1">
        <f t="shared" si="10"/>
        <v>4</v>
      </c>
      <c r="CW14" s="1">
        <f t="shared" si="11"/>
        <v>0</v>
      </c>
      <c r="CX14" s="1">
        <f t="shared" si="12"/>
        <v>0</v>
      </c>
      <c r="CY14" s="1">
        <f t="shared" si="13"/>
        <v>6</v>
      </c>
      <c r="CZ14" s="1">
        <f t="shared" si="14"/>
        <v>1</v>
      </c>
      <c r="DA14" s="1">
        <f t="shared" si="15"/>
        <v>1</v>
      </c>
      <c r="DB14" s="1">
        <f>SUM(CM14:CX14)+SUM(COUNTIFS(Q14:CL14,{"TERM","RESIGNED"}))</f>
        <v>51</v>
      </c>
      <c r="DC14" s="1" t="s">
        <v>45</v>
      </c>
      <c r="DD14" s="1" t="s">
        <v>1020</v>
      </c>
      <c r="DE14" s="34"/>
    </row>
    <row r="15" spans="1:109" x14ac:dyDescent="0.25">
      <c r="A15" s="32">
        <f t="shared" si="16"/>
        <v>14</v>
      </c>
      <c r="B15" s="1" t="s">
        <v>36</v>
      </c>
      <c r="C15" s="1">
        <v>18181</v>
      </c>
      <c r="D15" s="27">
        <v>18181</v>
      </c>
      <c r="E15" s="1" t="s">
        <v>945</v>
      </c>
      <c r="F15" s="34" t="s">
        <v>168</v>
      </c>
      <c r="G15" s="34" t="s">
        <v>162</v>
      </c>
      <c r="H15" s="30">
        <v>44187</v>
      </c>
      <c r="I15" s="30" t="s">
        <v>39</v>
      </c>
      <c r="J15" s="30" t="s">
        <v>39</v>
      </c>
      <c r="K15" s="1">
        <f t="shared" ca="1" si="0"/>
        <v>1115</v>
      </c>
      <c r="L15" s="34" t="str">
        <f t="shared" si="1"/>
        <v>Billable</v>
      </c>
      <c r="M15" s="34" t="s">
        <v>124</v>
      </c>
      <c r="N15" s="1" t="s">
        <v>41</v>
      </c>
      <c r="O15" s="1" t="s">
        <v>42</v>
      </c>
      <c r="P15" s="1"/>
      <c r="Q15" s="1"/>
      <c r="R15" s="1" t="s">
        <v>57</v>
      </c>
      <c r="S15" s="33" t="s">
        <v>165</v>
      </c>
      <c r="T15" s="14" t="s">
        <v>965</v>
      </c>
      <c r="U15" s="39">
        <v>0.37916666666666698</v>
      </c>
      <c r="V15" s="14" t="s">
        <v>965</v>
      </c>
      <c r="W15" s="14" t="s">
        <v>20</v>
      </c>
      <c r="X15" s="14" t="s">
        <v>20</v>
      </c>
      <c r="Y15" s="14" t="s">
        <v>965</v>
      </c>
      <c r="Z15" s="39">
        <v>0.3756944444444445</v>
      </c>
      <c r="AA15" s="14" t="s">
        <v>965</v>
      </c>
      <c r="AB15" s="14" t="s">
        <v>965</v>
      </c>
      <c r="AC15" s="39">
        <v>0.37638888888888888</v>
      </c>
      <c r="AD15" s="14" t="s">
        <v>965</v>
      </c>
      <c r="AE15" s="14" t="s">
        <v>965</v>
      </c>
      <c r="AF15" s="39">
        <v>0.37638888888888888</v>
      </c>
      <c r="AG15" s="14" t="s">
        <v>965</v>
      </c>
      <c r="AH15" s="14" t="s">
        <v>965</v>
      </c>
      <c r="AI15" s="39">
        <v>0.37152777777777773</v>
      </c>
      <c r="AJ15" s="14" t="s">
        <v>965</v>
      </c>
      <c r="AK15" s="14" t="s">
        <v>965</v>
      </c>
      <c r="AL15" s="39">
        <v>0.37361111111111112</v>
      </c>
      <c r="AM15" s="14" t="s">
        <v>965</v>
      </c>
      <c r="AN15" s="14" t="s">
        <v>20</v>
      </c>
      <c r="AO15" s="14" t="s">
        <v>20</v>
      </c>
      <c r="AP15" s="14" t="s">
        <v>965</v>
      </c>
      <c r="AQ15" s="39">
        <v>0.375</v>
      </c>
      <c r="AR15" s="14" t="s">
        <v>965</v>
      </c>
      <c r="AS15" s="14" t="s">
        <v>965</v>
      </c>
      <c r="AT15" s="39">
        <v>0.37361111111111112</v>
      </c>
      <c r="AU15" s="14" t="s">
        <v>965</v>
      </c>
      <c r="AV15" s="14" t="s">
        <v>965</v>
      </c>
      <c r="AW15" s="39">
        <v>0.3756944444444445</v>
      </c>
      <c r="AX15" s="14" t="s">
        <v>965</v>
      </c>
      <c r="AY15" s="14" t="s">
        <v>965</v>
      </c>
      <c r="AZ15" s="39">
        <v>0.37638888888888888</v>
      </c>
      <c r="BA15" s="14" t="s">
        <v>965</v>
      </c>
      <c r="BB15" s="14" t="s">
        <v>965</v>
      </c>
      <c r="BC15" s="39">
        <v>0.37916666666666665</v>
      </c>
      <c r="BD15" s="14" t="s">
        <v>965</v>
      </c>
      <c r="BE15" s="14" t="s">
        <v>20</v>
      </c>
      <c r="BF15" s="14" t="s">
        <v>20</v>
      </c>
      <c r="BG15" s="14" t="s">
        <v>965</v>
      </c>
      <c r="BH15" s="39">
        <v>0.37847222222222227</v>
      </c>
      <c r="BI15" s="39" t="s">
        <v>965</v>
      </c>
      <c r="BJ15" s="14" t="s">
        <v>965</v>
      </c>
      <c r="BK15" s="39">
        <v>0.37361111111111112</v>
      </c>
      <c r="BL15" s="14" t="s">
        <v>965</v>
      </c>
      <c r="BM15" s="14" t="s">
        <v>965</v>
      </c>
      <c r="BN15" s="39">
        <v>0.37361111111111112</v>
      </c>
      <c r="BO15" s="14" t="s">
        <v>965</v>
      </c>
      <c r="BP15" s="14" t="s">
        <v>967</v>
      </c>
      <c r="BQ15" s="39" t="s">
        <v>39</v>
      </c>
      <c r="BR15" s="14" t="s">
        <v>967</v>
      </c>
      <c r="BS15" s="14" t="s">
        <v>968</v>
      </c>
      <c r="BT15" s="39" t="e">
        <v>#N/A</v>
      </c>
      <c r="BU15" s="39" t="s">
        <v>968</v>
      </c>
      <c r="BV15" s="14" t="s">
        <v>20</v>
      </c>
      <c r="BW15" s="14" t="s">
        <v>20</v>
      </c>
      <c r="BX15" s="14" t="s">
        <v>20</v>
      </c>
      <c r="BY15" s="14" t="s">
        <v>965</v>
      </c>
      <c r="BZ15" s="39">
        <v>0.37708333333333338</v>
      </c>
      <c r="CA15" s="39" t="s">
        <v>965</v>
      </c>
      <c r="CB15" s="14" t="s">
        <v>965</v>
      </c>
      <c r="CC15" s="39">
        <v>0.38125000000000003</v>
      </c>
      <c r="CD15" s="39" t="s">
        <v>965</v>
      </c>
      <c r="CE15" s="14" t="s">
        <v>967</v>
      </c>
      <c r="CF15" s="39" t="s">
        <v>39</v>
      </c>
      <c r="CG15" s="39" t="s">
        <v>967</v>
      </c>
      <c r="CH15" s="14" t="s">
        <v>968</v>
      </c>
      <c r="CI15" s="39" t="s">
        <v>39</v>
      </c>
      <c r="CJ15" s="39" t="s">
        <v>968</v>
      </c>
      <c r="CK15" s="14" t="s">
        <v>20</v>
      </c>
      <c r="CL15" s="14" t="s">
        <v>20</v>
      </c>
      <c r="CM15" s="1">
        <f t="shared" si="2"/>
        <v>32</v>
      </c>
      <c r="CN15" s="1">
        <f t="shared" si="3"/>
        <v>0</v>
      </c>
      <c r="CO15" s="1">
        <f t="shared" si="4"/>
        <v>11</v>
      </c>
      <c r="CP15" s="1">
        <f t="shared" si="5"/>
        <v>0</v>
      </c>
      <c r="CQ15" s="1">
        <f t="shared" si="6"/>
        <v>0</v>
      </c>
      <c r="CR15" s="1">
        <f>SUM(COUNTIFS($T15:$CL15,{"PAT","MAT"}))</f>
        <v>0</v>
      </c>
      <c r="CS15" s="1">
        <f t="shared" si="7"/>
        <v>0</v>
      </c>
      <c r="CT15" s="1">
        <f t="shared" si="8"/>
        <v>0</v>
      </c>
      <c r="CU15" s="1">
        <f t="shared" si="9"/>
        <v>4</v>
      </c>
      <c r="CV15" s="1">
        <f t="shared" si="10"/>
        <v>4</v>
      </c>
      <c r="CW15" s="1">
        <f t="shared" si="11"/>
        <v>0</v>
      </c>
      <c r="CX15" s="1">
        <f t="shared" si="12"/>
        <v>0</v>
      </c>
      <c r="CY15" s="1">
        <f t="shared" si="13"/>
        <v>8</v>
      </c>
      <c r="CZ15" s="1">
        <f t="shared" si="14"/>
        <v>1</v>
      </c>
      <c r="DA15" s="1">
        <f t="shared" si="15"/>
        <v>1</v>
      </c>
      <c r="DB15" s="1">
        <f>SUM(CM15:CX15)+SUM(COUNTIFS(Q15:CL15,{"TERM","RESIGNED"}))</f>
        <v>51</v>
      </c>
      <c r="DC15" s="1" t="s">
        <v>45</v>
      </c>
      <c r="DD15" s="1" t="s">
        <v>1020</v>
      </c>
      <c r="DE15" s="34"/>
    </row>
    <row r="16" spans="1:109" x14ac:dyDescent="0.25">
      <c r="A16" s="32">
        <f t="shared" si="16"/>
        <v>15</v>
      </c>
      <c r="B16" s="1" t="s">
        <v>36</v>
      </c>
      <c r="C16" s="1">
        <v>18514</v>
      </c>
      <c r="D16" s="27">
        <v>18514</v>
      </c>
      <c r="E16" s="1" t="s">
        <v>946</v>
      </c>
      <c r="F16" s="34" t="s">
        <v>715</v>
      </c>
      <c r="G16" s="34" t="s">
        <v>123</v>
      </c>
      <c r="H16" s="30">
        <v>44825</v>
      </c>
      <c r="I16" s="30" t="s">
        <v>39</v>
      </c>
      <c r="J16" s="30" t="s">
        <v>39</v>
      </c>
      <c r="K16" s="1">
        <f t="shared" ca="1" si="0"/>
        <v>477</v>
      </c>
      <c r="L16" s="34" t="str">
        <f t="shared" si="1"/>
        <v>Billable</v>
      </c>
      <c r="M16" s="34" t="s">
        <v>124</v>
      </c>
      <c r="N16" s="1" t="s">
        <v>41</v>
      </c>
      <c r="O16" s="1" t="s">
        <v>42</v>
      </c>
      <c r="P16" s="1"/>
      <c r="Q16" s="1"/>
      <c r="R16" s="1" t="s">
        <v>43</v>
      </c>
      <c r="S16" s="33" t="s">
        <v>972</v>
      </c>
      <c r="T16" s="14" t="s">
        <v>965</v>
      </c>
      <c r="U16" s="39">
        <v>0.39236111111111099</v>
      </c>
      <c r="V16" s="14" t="s">
        <v>965</v>
      </c>
      <c r="W16" s="14" t="s">
        <v>20</v>
      </c>
      <c r="X16" s="14" t="s">
        <v>20</v>
      </c>
      <c r="Y16" s="14" t="s">
        <v>965</v>
      </c>
      <c r="Z16" s="39">
        <v>0.37916666666666665</v>
      </c>
      <c r="AA16" s="14" t="s">
        <v>965</v>
      </c>
      <c r="AB16" s="14" t="s">
        <v>965</v>
      </c>
      <c r="AC16" s="39">
        <v>0.37152777777777773</v>
      </c>
      <c r="AD16" s="14" t="s">
        <v>965</v>
      </c>
      <c r="AE16" s="14" t="s">
        <v>965</v>
      </c>
      <c r="AF16" s="39">
        <v>0.38472222222222219</v>
      </c>
      <c r="AG16" s="14" t="s">
        <v>965</v>
      </c>
      <c r="AH16" s="14" t="s">
        <v>967</v>
      </c>
      <c r="AI16" s="39" t="s">
        <v>39</v>
      </c>
      <c r="AJ16" s="14" t="s">
        <v>967</v>
      </c>
      <c r="AK16" s="14" t="s">
        <v>968</v>
      </c>
      <c r="AL16" s="39" t="s">
        <v>39</v>
      </c>
      <c r="AM16" s="14" t="s">
        <v>968</v>
      </c>
      <c r="AN16" s="14" t="s">
        <v>20</v>
      </c>
      <c r="AO16" s="14" t="s">
        <v>20</v>
      </c>
      <c r="AP16" s="14" t="s">
        <v>968</v>
      </c>
      <c r="AQ16" s="39" t="s">
        <v>39</v>
      </c>
      <c r="AR16" s="14" t="s">
        <v>968</v>
      </c>
      <c r="AS16" s="14" t="s">
        <v>965</v>
      </c>
      <c r="AT16" s="39">
        <v>0.38541666666666669</v>
      </c>
      <c r="AU16" s="14" t="s">
        <v>965</v>
      </c>
      <c r="AV16" s="14" t="s">
        <v>965</v>
      </c>
      <c r="AW16" s="39">
        <v>0.3833333333333333</v>
      </c>
      <c r="AX16" s="14" t="s">
        <v>965</v>
      </c>
      <c r="AY16" s="14" t="s">
        <v>965</v>
      </c>
      <c r="AZ16" s="39">
        <v>0.3833333333333333</v>
      </c>
      <c r="BA16" s="14" t="s">
        <v>965</v>
      </c>
      <c r="BB16" s="14" t="s">
        <v>965</v>
      </c>
      <c r="BC16" s="39">
        <v>0.38055555555555554</v>
      </c>
      <c r="BD16" s="14" t="s">
        <v>965</v>
      </c>
      <c r="BE16" s="14" t="s">
        <v>20</v>
      </c>
      <c r="BF16" s="14" t="s">
        <v>20</v>
      </c>
      <c r="BG16" s="14" t="s">
        <v>965</v>
      </c>
      <c r="BH16" s="39">
        <v>0.39999999999999997</v>
      </c>
      <c r="BI16" s="39" t="s">
        <v>965</v>
      </c>
      <c r="BJ16" s="14" t="s">
        <v>965</v>
      </c>
      <c r="BK16" s="39">
        <v>0.3743055555555555</v>
      </c>
      <c r="BL16" s="14" t="s">
        <v>965</v>
      </c>
      <c r="BM16" s="14" t="s">
        <v>965</v>
      </c>
      <c r="BN16" s="39">
        <v>0.38541666666666669</v>
      </c>
      <c r="BO16" s="14" t="s">
        <v>965</v>
      </c>
      <c r="BP16" s="14" t="s">
        <v>965</v>
      </c>
      <c r="BQ16" s="39">
        <v>0.39513888888888887</v>
      </c>
      <c r="BR16" s="14" t="s">
        <v>965</v>
      </c>
      <c r="BS16" s="14" t="s">
        <v>965</v>
      </c>
      <c r="BT16" s="39">
        <v>0.36805555555555558</v>
      </c>
      <c r="BU16" s="39" t="s">
        <v>965</v>
      </c>
      <c r="BV16" s="14" t="s">
        <v>20</v>
      </c>
      <c r="BW16" s="14" t="s">
        <v>20</v>
      </c>
      <c r="BX16" s="14" t="s">
        <v>20</v>
      </c>
      <c r="BY16" s="14" t="s">
        <v>965</v>
      </c>
      <c r="BZ16" s="39">
        <v>0.39166666666666666</v>
      </c>
      <c r="CA16" s="39" t="s">
        <v>965</v>
      </c>
      <c r="CB16" s="14" t="s">
        <v>965</v>
      </c>
      <c r="CC16" s="39">
        <v>0.37847222222222227</v>
      </c>
      <c r="CD16" s="39" t="s">
        <v>965</v>
      </c>
      <c r="CE16" s="14" t="s">
        <v>965</v>
      </c>
      <c r="CF16" s="39">
        <v>0.38680555555555557</v>
      </c>
      <c r="CG16" s="39" t="s">
        <v>965</v>
      </c>
      <c r="CH16" s="14" t="s">
        <v>967</v>
      </c>
      <c r="CI16" s="39" t="s">
        <v>39</v>
      </c>
      <c r="CJ16" s="39" t="s">
        <v>967</v>
      </c>
      <c r="CK16" s="14" t="s">
        <v>20</v>
      </c>
      <c r="CL16" s="14" t="s">
        <v>20</v>
      </c>
      <c r="CM16" s="1">
        <f t="shared" si="2"/>
        <v>32</v>
      </c>
      <c r="CN16" s="1">
        <f t="shared" si="3"/>
        <v>0</v>
      </c>
      <c r="CO16" s="1">
        <f t="shared" si="4"/>
        <v>11</v>
      </c>
      <c r="CP16" s="1">
        <f t="shared" si="5"/>
        <v>0</v>
      </c>
      <c r="CQ16" s="1">
        <f t="shared" si="6"/>
        <v>0</v>
      </c>
      <c r="CR16" s="1">
        <f>SUM(COUNTIFS($T16:$CL16,{"PAT","MAT"}))</f>
        <v>0</v>
      </c>
      <c r="CS16" s="1">
        <f t="shared" si="7"/>
        <v>0</v>
      </c>
      <c r="CT16" s="1">
        <f t="shared" si="8"/>
        <v>0</v>
      </c>
      <c r="CU16" s="1">
        <f t="shared" si="9"/>
        <v>4</v>
      </c>
      <c r="CV16" s="1">
        <f t="shared" si="10"/>
        <v>4</v>
      </c>
      <c r="CW16" s="1">
        <f t="shared" si="11"/>
        <v>0</v>
      </c>
      <c r="CX16" s="1">
        <f t="shared" si="12"/>
        <v>0</v>
      </c>
      <c r="CY16" s="1">
        <f t="shared" si="13"/>
        <v>8</v>
      </c>
      <c r="CZ16" s="1">
        <f t="shared" si="14"/>
        <v>1</v>
      </c>
      <c r="DA16" s="1">
        <f t="shared" si="15"/>
        <v>1</v>
      </c>
      <c r="DB16" s="1">
        <f>SUM(CM16:CX16)+SUM(COUNTIFS(Q16:CL16,{"TERM","RESIGNED"}))</f>
        <v>51</v>
      </c>
      <c r="DC16" s="1" t="s">
        <v>45</v>
      </c>
      <c r="DD16" s="1" t="s">
        <v>1018</v>
      </c>
      <c r="DE16" s="34"/>
    </row>
    <row r="17" spans="1:109" x14ac:dyDescent="0.25">
      <c r="A17" s="32">
        <f t="shared" si="16"/>
        <v>16</v>
      </c>
      <c r="B17" s="1" t="s">
        <v>36</v>
      </c>
      <c r="C17" s="1">
        <v>18515</v>
      </c>
      <c r="D17" s="27">
        <v>18515</v>
      </c>
      <c r="E17" s="1" t="s">
        <v>946</v>
      </c>
      <c r="F17" s="34" t="s">
        <v>716</v>
      </c>
      <c r="G17" s="34" t="s">
        <v>123</v>
      </c>
      <c r="H17" s="30">
        <v>44825</v>
      </c>
      <c r="I17" s="30" t="s">
        <v>39</v>
      </c>
      <c r="J17" s="30" t="s">
        <v>39</v>
      </c>
      <c r="K17" s="1">
        <f t="shared" ca="1" si="0"/>
        <v>477</v>
      </c>
      <c r="L17" s="34" t="str">
        <f t="shared" si="1"/>
        <v>Billable</v>
      </c>
      <c r="M17" s="34" t="s">
        <v>124</v>
      </c>
      <c r="N17" s="1" t="s">
        <v>41</v>
      </c>
      <c r="O17" s="1" t="s">
        <v>42</v>
      </c>
      <c r="P17" s="1"/>
      <c r="Q17" s="1"/>
      <c r="R17" s="1" t="s">
        <v>43</v>
      </c>
      <c r="S17" s="33" t="s">
        <v>367</v>
      </c>
      <c r="T17" s="14" t="s">
        <v>965</v>
      </c>
      <c r="U17" s="39">
        <v>0.40486111111111101</v>
      </c>
      <c r="V17" s="14" t="s">
        <v>965</v>
      </c>
      <c r="W17" s="14" t="s">
        <v>20</v>
      </c>
      <c r="X17" s="14" t="s">
        <v>20</v>
      </c>
      <c r="Y17" s="14" t="s">
        <v>965</v>
      </c>
      <c r="Z17" s="39">
        <v>0.40208333333333335</v>
      </c>
      <c r="AA17" s="14" t="s">
        <v>965</v>
      </c>
      <c r="AB17" s="14" t="s">
        <v>967</v>
      </c>
      <c r="AC17" s="39" t="s">
        <v>39</v>
      </c>
      <c r="AD17" s="14" t="s">
        <v>967</v>
      </c>
      <c r="AE17" s="14" t="s">
        <v>967</v>
      </c>
      <c r="AF17" s="39" t="s">
        <v>39</v>
      </c>
      <c r="AG17" s="14" t="s">
        <v>967</v>
      </c>
      <c r="AH17" s="14" t="s">
        <v>967</v>
      </c>
      <c r="AI17" s="39" t="s">
        <v>39</v>
      </c>
      <c r="AJ17" s="14" t="s">
        <v>967</v>
      </c>
      <c r="AK17" s="14" t="s">
        <v>967</v>
      </c>
      <c r="AL17" s="39" t="s">
        <v>39</v>
      </c>
      <c r="AM17" s="14" t="s">
        <v>967</v>
      </c>
      <c r="AN17" s="14" t="s">
        <v>20</v>
      </c>
      <c r="AO17" s="14" t="s">
        <v>20</v>
      </c>
      <c r="AP17" s="14" t="s">
        <v>965</v>
      </c>
      <c r="AQ17" s="39">
        <v>0.37361111111111112</v>
      </c>
      <c r="AR17" s="14" t="s">
        <v>965</v>
      </c>
      <c r="AS17" s="14" t="s">
        <v>965</v>
      </c>
      <c r="AT17" s="39">
        <v>0.3833333333333333</v>
      </c>
      <c r="AU17" s="14" t="s">
        <v>965</v>
      </c>
      <c r="AV17" s="14" t="s">
        <v>965</v>
      </c>
      <c r="AW17" s="39">
        <v>0.3756944444444445</v>
      </c>
      <c r="AX17" s="14" t="s">
        <v>965</v>
      </c>
      <c r="AY17" s="14" t="s">
        <v>965</v>
      </c>
      <c r="AZ17" s="39">
        <v>0.38263888888888892</v>
      </c>
      <c r="BA17" s="14" t="s">
        <v>965</v>
      </c>
      <c r="BB17" s="14" t="s">
        <v>965</v>
      </c>
      <c r="BC17" s="39">
        <v>0.375</v>
      </c>
      <c r="BD17" s="14" t="s">
        <v>965</v>
      </c>
      <c r="BE17" s="14" t="s">
        <v>20</v>
      </c>
      <c r="BF17" s="14" t="s">
        <v>20</v>
      </c>
      <c r="BG17" s="14" t="s">
        <v>965</v>
      </c>
      <c r="BH17" s="39">
        <v>0.37847222222222227</v>
      </c>
      <c r="BI17" s="39" t="s">
        <v>965</v>
      </c>
      <c r="BJ17" s="14" t="s">
        <v>965</v>
      </c>
      <c r="BK17" s="39">
        <v>0.38055555555555554</v>
      </c>
      <c r="BL17" s="14" t="s">
        <v>965</v>
      </c>
      <c r="BM17" s="14" t="s">
        <v>965</v>
      </c>
      <c r="BN17" s="39">
        <v>0.37916666666666665</v>
      </c>
      <c r="BO17" s="14" t="s">
        <v>965</v>
      </c>
      <c r="BP17" s="14" t="s">
        <v>965</v>
      </c>
      <c r="BQ17" s="39">
        <v>0.3743055555555555</v>
      </c>
      <c r="BR17" s="14" t="s">
        <v>965</v>
      </c>
      <c r="BS17" s="14" t="s">
        <v>965</v>
      </c>
      <c r="BT17" s="39">
        <v>0.37916666666666665</v>
      </c>
      <c r="BU17" s="39" t="s">
        <v>965</v>
      </c>
      <c r="BV17" s="14" t="s">
        <v>20</v>
      </c>
      <c r="BW17" s="14" t="s">
        <v>20</v>
      </c>
      <c r="BX17" s="14" t="s">
        <v>20</v>
      </c>
      <c r="BY17" s="14" t="s">
        <v>965</v>
      </c>
      <c r="BZ17" s="39">
        <v>0.3756944444444445</v>
      </c>
      <c r="CA17" s="39" t="s">
        <v>965</v>
      </c>
      <c r="CB17" s="14" t="s">
        <v>965</v>
      </c>
      <c r="CC17" s="39">
        <v>0.40208333333333335</v>
      </c>
      <c r="CD17" s="39" t="s">
        <v>965</v>
      </c>
      <c r="CE17" s="14" t="s">
        <v>965</v>
      </c>
      <c r="CF17" s="39">
        <v>0.375</v>
      </c>
      <c r="CG17" s="39" t="s">
        <v>965</v>
      </c>
      <c r="CH17" s="14" t="s">
        <v>965</v>
      </c>
      <c r="CI17" s="39">
        <v>0.41875000000000001</v>
      </c>
      <c r="CJ17" s="39" t="s">
        <v>965</v>
      </c>
      <c r="CK17" s="14" t="s">
        <v>20</v>
      </c>
      <c r="CL17" s="14" t="s">
        <v>20</v>
      </c>
      <c r="CM17" s="1">
        <f t="shared" si="2"/>
        <v>32</v>
      </c>
      <c r="CN17" s="1">
        <f t="shared" si="3"/>
        <v>0</v>
      </c>
      <c r="CO17" s="1">
        <f t="shared" si="4"/>
        <v>11</v>
      </c>
      <c r="CP17" s="1">
        <f t="shared" si="5"/>
        <v>0</v>
      </c>
      <c r="CQ17" s="1">
        <f t="shared" si="6"/>
        <v>0</v>
      </c>
      <c r="CR17" s="1">
        <f>SUM(COUNTIFS($T17:$CL17,{"PAT","MAT"}))</f>
        <v>0</v>
      </c>
      <c r="CS17" s="1">
        <f t="shared" si="7"/>
        <v>0</v>
      </c>
      <c r="CT17" s="1">
        <f t="shared" si="8"/>
        <v>0</v>
      </c>
      <c r="CU17" s="1">
        <f t="shared" si="9"/>
        <v>0</v>
      </c>
      <c r="CV17" s="1">
        <f t="shared" si="10"/>
        <v>8</v>
      </c>
      <c r="CW17" s="1">
        <f t="shared" si="11"/>
        <v>0</v>
      </c>
      <c r="CX17" s="1">
        <f t="shared" si="12"/>
        <v>0</v>
      </c>
      <c r="CY17" s="1">
        <f t="shared" si="13"/>
        <v>8</v>
      </c>
      <c r="CZ17" s="1">
        <f t="shared" si="14"/>
        <v>1</v>
      </c>
      <c r="DA17" s="1">
        <f t="shared" si="15"/>
        <v>1</v>
      </c>
      <c r="DB17" s="1">
        <f>SUM(CM17:CX17)+SUM(COUNTIFS(Q17:CL17,{"TERM","RESIGNED"}))</f>
        <v>51</v>
      </c>
      <c r="DC17" s="1" t="s">
        <v>45</v>
      </c>
      <c r="DD17" s="1" t="s">
        <v>1020</v>
      </c>
      <c r="DE17" s="34"/>
    </row>
    <row r="18" spans="1:109" x14ac:dyDescent="0.25">
      <c r="A18" s="32">
        <f t="shared" si="16"/>
        <v>17</v>
      </c>
      <c r="B18" s="1" t="s">
        <v>36</v>
      </c>
      <c r="C18" s="1">
        <v>18527</v>
      </c>
      <c r="D18" s="27">
        <v>18527</v>
      </c>
      <c r="E18" s="1" t="s">
        <v>946</v>
      </c>
      <c r="F18" s="34" t="s">
        <v>717</v>
      </c>
      <c r="G18" s="34" t="s">
        <v>186</v>
      </c>
      <c r="H18" s="30">
        <v>44827</v>
      </c>
      <c r="I18" s="30" t="s">
        <v>39</v>
      </c>
      <c r="J18" s="30" t="s">
        <v>39</v>
      </c>
      <c r="K18" s="1">
        <f t="shared" ca="1" si="0"/>
        <v>475</v>
      </c>
      <c r="L18" s="34" t="str">
        <f t="shared" si="1"/>
        <v>Billable</v>
      </c>
      <c r="M18" s="34" t="s">
        <v>187</v>
      </c>
      <c r="N18" s="1" t="s">
        <v>41</v>
      </c>
      <c r="O18" s="1" t="s">
        <v>42</v>
      </c>
      <c r="P18" s="1"/>
      <c r="Q18" s="1"/>
      <c r="R18" s="1" t="s">
        <v>43</v>
      </c>
      <c r="S18" s="33" t="s">
        <v>305</v>
      </c>
      <c r="T18" s="14" t="s">
        <v>21</v>
      </c>
      <c r="U18" s="39" t="s">
        <v>39</v>
      </c>
      <c r="V18" s="14" t="s">
        <v>21</v>
      </c>
      <c r="W18" s="14" t="s">
        <v>20</v>
      </c>
      <c r="X18" s="14" t="s">
        <v>20</v>
      </c>
      <c r="Y18" s="14" t="s">
        <v>21</v>
      </c>
      <c r="Z18" s="39" t="s">
        <v>39</v>
      </c>
      <c r="AA18" s="14" t="s">
        <v>21</v>
      </c>
      <c r="AB18" s="14" t="s">
        <v>21</v>
      </c>
      <c r="AC18" s="39" t="s">
        <v>39</v>
      </c>
      <c r="AD18" s="14" t="s">
        <v>21</v>
      </c>
      <c r="AE18" s="14" t="s">
        <v>21</v>
      </c>
      <c r="AF18" s="39" t="s">
        <v>39</v>
      </c>
      <c r="AG18" s="14" t="s">
        <v>21</v>
      </c>
      <c r="AH18" s="14" t="s">
        <v>21</v>
      </c>
      <c r="AI18" s="39" t="s">
        <v>39</v>
      </c>
      <c r="AJ18" s="14" t="s">
        <v>21</v>
      </c>
      <c r="AK18" s="14" t="s">
        <v>21</v>
      </c>
      <c r="AL18" s="39" t="s">
        <v>39</v>
      </c>
      <c r="AM18" s="14" t="s">
        <v>21</v>
      </c>
      <c r="AN18" s="14" t="s">
        <v>20</v>
      </c>
      <c r="AO18" s="14" t="s">
        <v>20</v>
      </c>
      <c r="AP18" s="14" t="s">
        <v>965</v>
      </c>
      <c r="AQ18" s="39">
        <v>0.39444444444444443</v>
      </c>
      <c r="AR18" s="14" t="s">
        <v>965</v>
      </c>
      <c r="AS18" s="14" t="s">
        <v>965</v>
      </c>
      <c r="AT18" s="39">
        <v>0.38125000000000003</v>
      </c>
      <c r="AU18" s="14" t="s">
        <v>965</v>
      </c>
      <c r="AV18" s="14" t="s">
        <v>965</v>
      </c>
      <c r="AW18" s="39">
        <v>0.37986111111111115</v>
      </c>
      <c r="AX18" s="14" t="s">
        <v>965</v>
      </c>
      <c r="AY18" s="14" t="s">
        <v>965</v>
      </c>
      <c r="AZ18" s="39">
        <v>0.39652777777777781</v>
      </c>
      <c r="BA18" s="14" t="s">
        <v>965</v>
      </c>
      <c r="BB18" s="14" t="s">
        <v>965</v>
      </c>
      <c r="BC18" s="39">
        <v>0.39097222222222222</v>
      </c>
      <c r="BD18" s="14" t="s">
        <v>965</v>
      </c>
      <c r="BE18" s="14" t="s">
        <v>20</v>
      </c>
      <c r="BF18" s="14" t="s">
        <v>20</v>
      </c>
      <c r="BG18" s="14" t="s">
        <v>965</v>
      </c>
      <c r="BH18" s="39">
        <v>0.38125000000000003</v>
      </c>
      <c r="BI18" s="39" t="s">
        <v>965</v>
      </c>
      <c r="BJ18" s="14" t="s">
        <v>21</v>
      </c>
      <c r="BK18" s="39" t="s">
        <v>39</v>
      </c>
      <c r="BL18" s="14" t="s">
        <v>21</v>
      </c>
      <c r="BM18" s="14" t="s">
        <v>965</v>
      </c>
      <c r="BN18" s="39">
        <v>0.37916666666666665</v>
      </c>
      <c r="BO18" s="14" t="s">
        <v>965</v>
      </c>
      <c r="BP18" s="14" t="s">
        <v>970</v>
      </c>
      <c r="BQ18" s="39" t="s">
        <v>39</v>
      </c>
      <c r="BR18" s="14" t="s">
        <v>970</v>
      </c>
      <c r="BS18" s="14" t="s">
        <v>965</v>
      </c>
      <c r="BT18" s="39">
        <v>5.347222222222222E-2</v>
      </c>
      <c r="BU18" s="39" t="s">
        <v>22</v>
      </c>
      <c r="BV18" s="14" t="s">
        <v>20</v>
      </c>
      <c r="BW18" s="14" t="s">
        <v>20</v>
      </c>
      <c r="BX18" s="14" t="s">
        <v>20</v>
      </c>
      <c r="BY18" s="14" t="s">
        <v>965</v>
      </c>
      <c r="BZ18" s="39">
        <v>0.38194444444444442</v>
      </c>
      <c r="CA18" s="39" t="s">
        <v>965</v>
      </c>
      <c r="CB18" s="14" t="s">
        <v>965</v>
      </c>
      <c r="CC18" s="39">
        <v>0.37361111111111112</v>
      </c>
      <c r="CD18" s="39" t="s">
        <v>965</v>
      </c>
      <c r="CE18" s="14" t="s">
        <v>965</v>
      </c>
      <c r="CF18" s="39">
        <v>0.37777777777777777</v>
      </c>
      <c r="CG18" s="39" t="s">
        <v>965</v>
      </c>
      <c r="CH18" s="14" t="s">
        <v>21</v>
      </c>
      <c r="CI18" s="39" t="s">
        <v>39</v>
      </c>
      <c r="CJ18" s="39" t="s">
        <v>21</v>
      </c>
      <c r="CK18" s="14" t="s">
        <v>20</v>
      </c>
      <c r="CL18" s="14" t="s">
        <v>20</v>
      </c>
      <c r="CM18" s="1">
        <f t="shared" si="2"/>
        <v>21</v>
      </c>
      <c r="CN18" s="1">
        <f t="shared" si="3"/>
        <v>0</v>
      </c>
      <c r="CO18" s="1">
        <f t="shared" si="4"/>
        <v>11</v>
      </c>
      <c r="CP18" s="1">
        <f t="shared" si="5"/>
        <v>16</v>
      </c>
      <c r="CQ18" s="1">
        <f t="shared" si="6"/>
        <v>1</v>
      </c>
      <c r="CR18" s="1">
        <f>SUM(COUNTIFS($T18:$CL18,{"PAT","MAT"}))</f>
        <v>0</v>
      </c>
      <c r="CS18" s="1">
        <f t="shared" si="7"/>
        <v>0</v>
      </c>
      <c r="CT18" s="1">
        <f t="shared" si="8"/>
        <v>0</v>
      </c>
      <c r="CU18" s="1">
        <f t="shared" si="9"/>
        <v>0</v>
      </c>
      <c r="CV18" s="1">
        <f t="shared" si="10"/>
        <v>0</v>
      </c>
      <c r="CW18" s="1">
        <f t="shared" si="11"/>
        <v>2</v>
      </c>
      <c r="CX18" s="1">
        <f t="shared" si="12"/>
        <v>0</v>
      </c>
      <c r="CY18" s="1">
        <f t="shared" si="13"/>
        <v>2</v>
      </c>
      <c r="CZ18" s="1">
        <f t="shared" si="14"/>
        <v>1</v>
      </c>
      <c r="DA18" s="1">
        <f t="shared" si="15"/>
        <v>1</v>
      </c>
      <c r="DB18" s="1">
        <f>SUM(CM18:CX18)+SUM(COUNTIFS(Q18:CL18,{"TERM","RESIGNED"}))</f>
        <v>51</v>
      </c>
      <c r="DC18" s="1" t="s">
        <v>45</v>
      </c>
      <c r="DD18" s="1" t="s">
        <v>1018</v>
      </c>
      <c r="DE18" s="34" t="s">
        <v>1139</v>
      </c>
    </row>
    <row r="19" spans="1:109" x14ac:dyDescent="0.25">
      <c r="A19" s="32">
        <f t="shared" si="16"/>
        <v>18</v>
      </c>
      <c r="B19" s="1" t="s">
        <v>36</v>
      </c>
      <c r="C19" s="1">
        <v>18528</v>
      </c>
      <c r="D19" s="27">
        <v>18528</v>
      </c>
      <c r="E19" s="1" t="s">
        <v>946</v>
      </c>
      <c r="F19" s="34" t="s">
        <v>718</v>
      </c>
      <c r="G19" s="34" t="s">
        <v>186</v>
      </c>
      <c r="H19" s="30">
        <v>44827</v>
      </c>
      <c r="I19" s="30" t="s">
        <v>39</v>
      </c>
      <c r="J19" s="30" t="s">
        <v>39</v>
      </c>
      <c r="K19" s="1">
        <f t="shared" ca="1" si="0"/>
        <v>475</v>
      </c>
      <c r="L19" s="34" t="str">
        <f t="shared" si="1"/>
        <v>Billable</v>
      </c>
      <c r="M19" s="34" t="s">
        <v>187</v>
      </c>
      <c r="N19" s="1" t="s">
        <v>41</v>
      </c>
      <c r="O19" s="1" t="s">
        <v>42</v>
      </c>
      <c r="P19" s="1"/>
      <c r="Q19" s="1"/>
      <c r="R19" s="1" t="s">
        <v>43</v>
      </c>
      <c r="S19" s="33" t="s">
        <v>255</v>
      </c>
      <c r="T19" s="14" t="s">
        <v>965</v>
      </c>
      <c r="U19" s="39">
        <v>0.390277777777778</v>
      </c>
      <c r="V19" s="14" t="s">
        <v>965</v>
      </c>
      <c r="W19" s="14" t="s">
        <v>20</v>
      </c>
      <c r="X19" s="14" t="s">
        <v>20</v>
      </c>
      <c r="Y19" s="14" t="s">
        <v>965</v>
      </c>
      <c r="Z19" s="39">
        <v>0.41250000000000003</v>
      </c>
      <c r="AA19" s="14" t="s">
        <v>965</v>
      </c>
      <c r="AB19" s="14" t="s">
        <v>965</v>
      </c>
      <c r="AC19" s="39">
        <v>0.39444444444444443</v>
      </c>
      <c r="AD19" s="14" t="s">
        <v>965</v>
      </c>
      <c r="AE19" s="14" t="s">
        <v>965</v>
      </c>
      <c r="AF19" s="39">
        <v>0.38680555555555557</v>
      </c>
      <c r="AG19" s="14" t="s">
        <v>965</v>
      </c>
      <c r="AH19" s="14" t="s">
        <v>965</v>
      </c>
      <c r="AI19" s="39">
        <v>0.37291666666666662</v>
      </c>
      <c r="AJ19" s="14" t="s">
        <v>965</v>
      </c>
      <c r="AK19" s="14" t="s">
        <v>965</v>
      </c>
      <c r="AL19" s="39">
        <v>0.39305555555555555</v>
      </c>
      <c r="AM19" s="14" t="s">
        <v>965</v>
      </c>
      <c r="AN19" s="14" t="s">
        <v>20</v>
      </c>
      <c r="AO19" s="14" t="s">
        <v>20</v>
      </c>
      <c r="AP19" s="14" t="s">
        <v>965</v>
      </c>
      <c r="AQ19" s="39">
        <v>0.37916666666666665</v>
      </c>
      <c r="AR19" s="14" t="s">
        <v>965</v>
      </c>
      <c r="AS19" s="14" t="s">
        <v>965</v>
      </c>
      <c r="AT19" s="39">
        <v>0.3833333333333333</v>
      </c>
      <c r="AU19" s="14" t="s">
        <v>965</v>
      </c>
      <c r="AV19" s="14" t="s">
        <v>965</v>
      </c>
      <c r="AW19" s="39">
        <v>0.38125000000000003</v>
      </c>
      <c r="AX19" s="14" t="s">
        <v>965</v>
      </c>
      <c r="AY19" s="14" t="s">
        <v>965</v>
      </c>
      <c r="AZ19" s="39">
        <v>0.37847222222222227</v>
      </c>
      <c r="BA19" s="14" t="s">
        <v>965</v>
      </c>
      <c r="BB19" s="14" t="s">
        <v>22</v>
      </c>
      <c r="BC19" s="39">
        <v>0.37916666666666665</v>
      </c>
      <c r="BD19" s="14" t="s">
        <v>22</v>
      </c>
      <c r="BE19" s="14" t="s">
        <v>20</v>
      </c>
      <c r="BF19" s="14" t="s">
        <v>20</v>
      </c>
      <c r="BG19" s="14" t="s">
        <v>968</v>
      </c>
      <c r="BH19" s="39" t="s">
        <v>39</v>
      </c>
      <c r="BI19" s="39" t="s">
        <v>968</v>
      </c>
      <c r="BJ19" s="14" t="s">
        <v>968</v>
      </c>
      <c r="BK19" s="39" t="s">
        <v>39</v>
      </c>
      <c r="BL19" s="14" t="s">
        <v>968</v>
      </c>
      <c r="BM19" s="14" t="s">
        <v>968</v>
      </c>
      <c r="BN19" s="39" t="s">
        <v>39</v>
      </c>
      <c r="BO19" s="14" t="s">
        <v>968</v>
      </c>
      <c r="BP19" s="14" t="s">
        <v>968</v>
      </c>
      <c r="BQ19" s="39" t="s">
        <v>39</v>
      </c>
      <c r="BR19" s="14" t="s">
        <v>968</v>
      </c>
      <c r="BS19" s="14" t="s">
        <v>968</v>
      </c>
      <c r="BT19" s="39" t="e">
        <v>#N/A</v>
      </c>
      <c r="BU19" s="39" t="s">
        <v>968</v>
      </c>
      <c r="BV19" s="14" t="s">
        <v>20</v>
      </c>
      <c r="BW19" s="14" t="s">
        <v>20</v>
      </c>
      <c r="BX19" s="14" t="s">
        <v>20</v>
      </c>
      <c r="BY19" s="14" t="s">
        <v>967</v>
      </c>
      <c r="BZ19" s="39" t="s">
        <v>39</v>
      </c>
      <c r="CA19" s="39" t="s">
        <v>967</v>
      </c>
      <c r="CB19" s="14" t="s">
        <v>968</v>
      </c>
      <c r="CC19" s="39" t="s">
        <v>39</v>
      </c>
      <c r="CD19" s="39" t="s">
        <v>968</v>
      </c>
      <c r="CE19" s="14" t="s">
        <v>968</v>
      </c>
      <c r="CF19" s="39" t="s">
        <v>39</v>
      </c>
      <c r="CG19" s="39" t="s">
        <v>968</v>
      </c>
      <c r="CH19" s="14" t="s">
        <v>968</v>
      </c>
      <c r="CI19" s="39" t="s">
        <v>39</v>
      </c>
      <c r="CJ19" s="39" t="s">
        <v>968</v>
      </c>
      <c r="CK19" s="14" t="s">
        <v>20</v>
      </c>
      <c r="CL19" s="14" t="s">
        <v>20</v>
      </c>
      <c r="CM19" s="1">
        <f t="shared" si="2"/>
        <v>20</v>
      </c>
      <c r="CN19" s="1">
        <f t="shared" si="3"/>
        <v>0</v>
      </c>
      <c r="CO19" s="1">
        <f t="shared" si="4"/>
        <v>11</v>
      </c>
      <c r="CP19" s="1">
        <f t="shared" si="5"/>
        <v>0</v>
      </c>
      <c r="CQ19" s="1">
        <f t="shared" si="6"/>
        <v>2</v>
      </c>
      <c r="CR19" s="1">
        <f>SUM(COUNTIFS($T19:$CL19,{"PAT","MAT"}))</f>
        <v>0</v>
      </c>
      <c r="CS19" s="1">
        <f t="shared" si="7"/>
        <v>0</v>
      </c>
      <c r="CT19" s="1">
        <f t="shared" si="8"/>
        <v>0</v>
      </c>
      <c r="CU19" s="1">
        <f t="shared" si="9"/>
        <v>16</v>
      </c>
      <c r="CV19" s="1">
        <f t="shared" si="10"/>
        <v>2</v>
      </c>
      <c r="CW19" s="1">
        <f t="shared" si="11"/>
        <v>0</v>
      </c>
      <c r="CX19" s="1">
        <f t="shared" si="12"/>
        <v>0</v>
      </c>
      <c r="CY19" s="1">
        <f t="shared" si="13"/>
        <v>18</v>
      </c>
      <c r="CZ19" s="1">
        <f t="shared" si="14"/>
        <v>1</v>
      </c>
      <c r="DA19" s="1">
        <f t="shared" si="15"/>
        <v>1</v>
      </c>
      <c r="DB19" s="1">
        <f>SUM(CM19:CX19)+SUM(COUNTIFS(Q19:CL19,{"TERM","RESIGNED"}))</f>
        <v>51</v>
      </c>
      <c r="DC19" s="1" t="s">
        <v>45</v>
      </c>
      <c r="DD19" s="1" t="s">
        <v>1018</v>
      </c>
      <c r="DE19" s="34"/>
    </row>
    <row r="20" spans="1:109" x14ac:dyDescent="0.25">
      <c r="A20" s="32">
        <f t="shared" si="16"/>
        <v>19</v>
      </c>
      <c r="B20" s="1" t="s">
        <v>36</v>
      </c>
      <c r="C20" s="1">
        <v>18530</v>
      </c>
      <c r="D20" s="27">
        <v>18530</v>
      </c>
      <c r="E20" s="1" t="s">
        <v>946</v>
      </c>
      <c r="F20" s="34" t="s">
        <v>719</v>
      </c>
      <c r="G20" s="34" t="s">
        <v>123</v>
      </c>
      <c r="H20" s="30">
        <v>44827</v>
      </c>
      <c r="I20" s="30" t="s">
        <v>39</v>
      </c>
      <c r="J20" s="30" t="s">
        <v>39</v>
      </c>
      <c r="K20" s="1">
        <f t="shared" ca="1" si="0"/>
        <v>475</v>
      </c>
      <c r="L20" s="34" t="str">
        <f t="shared" si="1"/>
        <v>Billable</v>
      </c>
      <c r="M20" s="34" t="s">
        <v>124</v>
      </c>
      <c r="N20" s="1" t="s">
        <v>41</v>
      </c>
      <c r="O20" s="1" t="s">
        <v>42</v>
      </c>
      <c r="P20" s="1"/>
      <c r="Q20" s="1"/>
      <c r="R20" s="1" t="s">
        <v>43</v>
      </c>
      <c r="S20" s="33" t="s">
        <v>542</v>
      </c>
      <c r="T20" s="14" t="s">
        <v>965</v>
      </c>
      <c r="U20" s="39">
        <v>0.37847222222222199</v>
      </c>
      <c r="V20" s="14" t="s">
        <v>965</v>
      </c>
      <c r="W20" s="14" t="s">
        <v>20</v>
      </c>
      <c r="X20" s="14" t="s">
        <v>20</v>
      </c>
      <c r="Y20" s="14" t="s">
        <v>965</v>
      </c>
      <c r="Z20" s="39">
        <v>0.37222222222222223</v>
      </c>
      <c r="AA20" s="14" t="s">
        <v>965</v>
      </c>
      <c r="AB20" s="14" t="s">
        <v>965</v>
      </c>
      <c r="AC20" s="39">
        <v>0.43541666666666662</v>
      </c>
      <c r="AD20" s="14" t="s">
        <v>965</v>
      </c>
      <c r="AE20" s="14" t="s">
        <v>965</v>
      </c>
      <c r="AF20" s="39">
        <v>0.38750000000000001</v>
      </c>
      <c r="AG20" s="14" t="s">
        <v>965</v>
      </c>
      <c r="AH20" s="14" t="s">
        <v>965</v>
      </c>
      <c r="AI20" s="39">
        <v>0.38194444444444442</v>
      </c>
      <c r="AJ20" s="14" t="s">
        <v>965</v>
      </c>
      <c r="AK20" s="14" t="s">
        <v>965</v>
      </c>
      <c r="AL20" s="39">
        <v>0.39583333333333331</v>
      </c>
      <c r="AM20" s="14" t="s">
        <v>965</v>
      </c>
      <c r="AN20" s="14" t="s">
        <v>20</v>
      </c>
      <c r="AO20" s="14" t="s">
        <v>20</v>
      </c>
      <c r="AP20" s="14" t="s">
        <v>965</v>
      </c>
      <c r="AQ20" s="39">
        <v>0.43958333333333338</v>
      </c>
      <c r="AR20" s="14" t="s">
        <v>965</v>
      </c>
      <c r="AS20" s="14" t="s">
        <v>965</v>
      </c>
      <c r="AT20" s="39">
        <v>0.4055555555555555</v>
      </c>
      <c r="AU20" s="14" t="s">
        <v>965</v>
      </c>
      <c r="AV20" s="14" t="s">
        <v>965</v>
      </c>
      <c r="AW20" s="39">
        <v>0.37777777777777777</v>
      </c>
      <c r="AX20" s="14" t="s">
        <v>965</v>
      </c>
      <c r="AY20" s="14" t="s">
        <v>965</v>
      </c>
      <c r="AZ20" s="39">
        <v>0.40347222222222223</v>
      </c>
      <c r="BA20" s="14" t="s">
        <v>965</v>
      </c>
      <c r="BB20" s="14" t="s">
        <v>967</v>
      </c>
      <c r="BC20" s="39" t="s">
        <v>39</v>
      </c>
      <c r="BD20" s="14" t="s">
        <v>967</v>
      </c>
      <c r="BE20" s="14" t="s">
        <v>20</v>
      </c>
      <c r="BF20" s="14" t="s">
        <v>20</v>
      </c>
      <c r="BG20" s="14" t="s">
        <v>968</v>
      </c>
      <c r="BH20" s="39" t="s">
        <v>39</v>
      </c>
      <c r="BI20" s="39" t="s">
        <v>968</v>
      </c>
      <c r="BJ20" s="14" t="s">
        <v>965</v>
      </c>
      <c r="BK20" s="39">
        <v>0.47500000000000003</v>
      </c>
      <c r="BL20" s="14" t="s">
        <v>965</v>
      </c>
      <c r="BM20" s="14" t="s">
        <v>965</v>
      </c>
      <c r="BN20" s="39">
        <v>0.37638888888888888</v>
      </c>
      <c r="BO20" s="14" t="s">
        <v>965</v>
      </c>
      <c r="BP20" s="14" t="s">
        <v>965</v>
      </c>
      <c r="BQ20" s="39">
        <v>0.39027777777777778</v>
      </c>
      <c r="BR20" s="14" t="s">
        <v>965</v>
      </c>
      <c r="BS20" s="14" t="s">
        <v>965</v>
      </c>
      <c r="BT20" s="39">
        <v>0.37708333333333338</v>
      </c>
      <c r="BU20" s="39" t="s">
        <v>965</v>
      </c>
      <c r="BV20" s="14" t="s">
        <v>20</v>
      </c>
      <c r="BW20" s="14" t="s">
        <v>20</v>
      </c>
      <c r="BX20" s="14" t="s">
        <v>20</v>
      </c>
      <c r="BY20" s="14" t="s">
        <v>965</v>
      </c>
      <c r="BZ20" s="39">
        <v>0.45</v>
      </c>
      <c r="CA20" s="39" t="s">
        <v>965</v>
      </c>
      <c r="CB20" s="14" t="s">
        <v>965</v>
      </c>
      <c r="CC20" s="39">
        <v>0.37638888888888888</v>
      </c>
      <c r="CD20" s="39" t="s">
        <v>965</v>
      </c>
      <c r="CE20" s="14" t="s">
        <v>965</v>
      </c>
      <c r="CF20" s="39">
        <v>0.3743055555555555</v>
      </c>
      <c r="CG20" s="39" t="s">
        <v>965</v>
      </c>
      <c r="CH20" s="14" t="s">
        <v>967</v>
      </c>
      <c r="CI20" s="39" t="s">
        <v>39</v>
      </c>
      <c r="CJ20" s="39" t="s">
        <v>967</v>
      </c>
      <c r="CK20" s="14" t="s">
        <v>20</v>
      </c>
      <c r="CL20" s="14" t="s">
        <v>20</v>
      </c>
      <c r="CM20" s="1">
        <f t="shared" si="2"/>
        <v>34</v>
      </c>
      <c r="CN20" s="1">
        <f t="shared" si="3"/>
        <v>0</v>
      </c>
      <c r="CO20" s="1">
        <f t="shared" si="4"/>
        <v>11</v>
      </c>
      <c r="CP20" s="1">
        <f t="shared" si="5"/>
        <v>0</v>
      </c>
      <c r="CQ20" s="1">
        <f t="shared" si="6"/>
        <v>0</v>
      </c>
      <c r="CR20" s="1">
        <f>SUM(COUNTIFS($T20:$CL20,{"PAT","MAT"}))</f>
        <v>0</v>
      </c>
      <c r="CS20" s="1">
        <f t="shared" si="7"/>
        <v>0</v>
      </c>
      <c r="CT20" s="1">
        <f t="shared" si="8"/>
        <v>0</v>
      </c>
      <c r="CU20" s="1">
        <f t="shared" si="9"/>
        <v>2</v>
      </c>
      <c r="CV20" s="1">
        <f t="shared" si="10"/>
        <v>4</v>
      </c>
      <c r="CW20" s="1">
        <f t="shared" si="11"/>
        <v>0</v>
      </c>
      <c r="CX20" s="1">
        <f t="shared" si="12"/>
        <v>0</v>
      </c>
      <c r="CY20" s="1">
        <f t="shared" si="13"/>
        <v>6</v>
      </c>
      <c r="CZ20" s="1">
        <f t="shared" si="14"/>
        <v>1</v>
      </c>
      <c r="DA20" s="1">
        <f t="shared" si="15"/>
        <v>1</v>
      </c>
      <c r="DB20" s="1">
        <f>SUM(CM20:CX20)+SUM(COUNTIFS(Q20:CL20,{"TERM","RESIGNED"}))</f>
        <v>51</v>
      </c>
      <c r="DC20" s="1" t="s">
        <v>45</v>
      </c>
      <c r="DD20" s="1" t="s">
        <v>1018</v>
      </c>
      <c r="DE20" s="34"/>
    </row>
    <row r="21" spans="1:109" x14ac:dyDescent="0.25">
      <c r="A21" s="32">
        <f t="shared" si="16"/>
        <v>20</v>
      </c>
      <c r="B21" s="1" t="s">
        <v>36</v>
      </c>
      <c r="C21" s="1">
        <v>18584</v>
      </c>
      <c r="D21" s="27">
        <v>18584</v>
      </c>
      <c r="E21" s="1" t="s">
        <v>946</v>
      </c>
      <c r="F21" s="34" t="s">
        <v>721</v>
      </c>
      <c r="G21" s="34" t="s">
        <v>162</v>
      </c>
      <c r="H21" s="30">
        <v>44832</v>
      </c>
      <c r="I21" s="30" t="s">
        <v>39</v>
      </c>
      <c r="J21" s="30" t="s">
        <v>39</v>
      </c>
      <c r="K21" s="1">
        <f t="shared" ca="1" si="0"/>
        <v>470</v>
      </c>
      <c r="L21" s="34" t="str">
        <f t="shared" si="1"/>
        <v>Billable</v>
      </c>
      <c r="M21" s="34" t="s">
        <v>124</v>
      </c>
      <c r="N21" s="1" t="s">
        <v>41</v>
      </c>
      <c r="O21" s="1" t="s">
        <v>42</v>
      </c>
      <c r="P21" s="1"/>
      <c r="Q21" s="1"/>
      <c r="R21" s="1" t="s">
        <v>43</v>
      </c>
      <c r="S21" s="33" t="s">
        <v>142</v>
      </c>
      <c r="T21" s="14" t="s">
        <v>965</v>
      </c>
      <c r="U21" s="39">
        <v>0.390972222222222</v>
      </c>
      <c r="V21" s="14" t="s">
        <v>965</v>
      </c>
      <c r="W21" s="14" t="s">
        <v>20</v>
      </c>
      <c r="X21" s="14" t="s">
        <v>20</v>
      </c>
      <c r="Y21" s="14" t="s">
        <v>965</v>
      </c>
      <c r="Z21" s="39">
        <v>0.3756944444444445</v>
      </c>
      <c r="AA21" s="14" t="s">
        <v>965</v>
      </c>
      <c r="AB21" s="14" t="s">
        <v>965</v>
      </c>
      <c r="AC21" s="39">
        <v>0.40347222222222223</v>
      </c>
      <c r="AD21" s="14" t="s">
        <v>965</v>
      </c>
      <c r="AE21" s="14" t="s">
        <v>965</v>
      </c>
      <c r="AF21" s="39">
        <v>0.3756944444444445</v>
      </c>
      <c r="AG21" s="14" t="s">
        <v>965</v>
      </c>
      <c r="AH21" s="14" t="s">
        <v>965</v>
      </c>
      <c r="AI21" s="39">
        <v>0.36388888888888887</v>
      </c>
      <c r="AJ21" s="14" t="s">
        <v>965</v>
      </c>
      <c r="AK21" s="14" t="s">
        <v>965</v>
      </c>
      <c r="AL21" s="39">
        <v>0.36527777777777781</v>
      </c>
      <c r="AM21" s="14" t="s">
        <v>965</v>
      </c>
      <c r="AN21" s="14" t="s">
        <v>20</v>
      </c>
      <c r="AO21" s="14" t="s">
        <v>20</v>
      </c>
      <c r="AP21" s="14" t="s">
        <v>965</v>
      </c>
      <c r="AQ21" s="39">
        <v>0.3743055555555555</v>
      </c>
      <c r="AR21" s="14" t="s">
        <v>965</v>
      </c>
      <c r="AS21" s="14" t="s">
        <v>965</v>
      </c>
      <c r="AT21" s="39">
        <v>0.37083333333333335</v>
      </c>
      <c r="AU21" s="14" t="s">
        <v>965</v>
      </c>
      <c r="AV21" s="14" t="s">
        <v>965</v>
      </c>
      <c r="AW21" s="39">
        <v>0.37083333333333335</v>
      </c>
      <c r="AX21" s="14" t="s">
        <v>965</v>
      </c>
      <c r="AY21" s="14" t="s">
        <v>967</v>
      </c>
      <c r="AZ21" s="39" t="s">
        <v>39</v>
      </c>
      <c r="BA21" s="14" t="s">
        <v>967</v>
      </c>
      <c r="BB21" s="14" t="s">
        <v>965</v>
      </c>
      <c r="BC21" s="39">
        <v>0.36805555555555558</v>
      </c>
      <c r="BD21" s="14" t="s">
        <v>965</v>
      </c>
      <c r="BE21" s="14" t="s">
        <v>20</v>
      </c>
      <c r="BF21" s="14" t="s">
        <v>20</v>
      </c>
      <c r="BG21" s="14" t="s">
        <v>965</v>
      </c>
      <c r="BH21" s="39">
        <v>0.36944444444444446</v>
      </c>
      <c r="BI21" s="39" t="s">
        <v>965</v>
      </c>
      <c r="BJ21" s="14" t="s">
        <v>965</v>
      </c>
      <c r="BK21" s="39">
        <v>0.3666666666666667</v>
      </c>
      <c r="BL21" s="14" t="s">
        <v>965</v>
      </c>
      <c r="BM21" s="14" t="s">
        <v>965</v>
      </c>
      <c r="BN21" s="39">
        <v>0.39166666666666666</v>
      </c>
      <c r="BO21" s="14" t="s">
        <v>965</v>
      </c>
      <c r="BP21" s="14" t="s">
        <v>965</v>
      </c>
      <c r="BQ21" s="39">
        <v>0.37083333333333335</v>
      </c>
      <c r="BR21" s="14" t="s">
        <v>965</v>
      </c>
      <c r="BS21" s="14" t="s">
        <v>965</v>
      </c>
      <c r="BT21" s="39">
        <v>0.36388888888888887</v>
      </c>
      <c r="BU21" s="39" t="s">
        <v>965</v>
      </c>
      <c r="BV21" s="14" t="s">
        <v>20</v>
      </c>
      <c r="BW21" s="14" t="s">
        <v>20</v>
      </c>
      <c r="BX21" s="14" t="s">
        <v>20</v>
      </c>
      <c r="BY21" s="14" t="s">
        <v>965</v>
      </c>
      <c r="BZ21" s="39">
        <v>0.37083333333333335</v>
      </c>
      <c r="CA21" s="39" t="s">
        <v>965</v>
      </c>
      <c r="CB21" s="14" t="s">
        <v>967</v>
      </c>
      <c r="CC21" s="39" t="s">
        <v>39</v>
      </c>
      <c r="CD21" s="39" t="s">
        <v>967</v>
      </c>
      <c r="CE21" s="14" t="s">
        <v>965</v>
      </c>
      <c r="CF21" s="39">
        <v>0.3743055555555555</v>
      </c>
      <c r="CG21" s="39" t="s">
        <v>965</v>
      </c>
      <c r="CH21" s="14" t="s">
        <v>965</v>
      </c>
      <c r="CI21" s="39">
        <v>0.37638888888888888</v>
      </c>
      <c r="CJ21" s="39" t="s">
        <v>965</v>
      </c>
      <c r="CK21" s="14" t="s">
        <v>20</v>
      </c>
      <c r="CL21" s="14" t="s">
        <v>20</v>
      </c>
      <c r="CM21" s="1">
        <f t="shared" si="2"/>
        <v>36</v>
      </c>
      <c r="CN21" s="1">
        <f t="shared" si="3"/>
        <v>0</v>
      </c>
      <c r="CO21" s="1">
        <f t="shared" si="4"/>
        <v>11</v>
      </c>
      <c r="CP21" s="1">
        <f t="shared" si="5"/>
        <v>0</v>
      </c>
      <c r="CQ21" s="1">
        <f t="shared" si="6"/>
        <v>0</v>
      </c>
      <c r="CR21" s="1">
        <f>SUM(COUNTIFS($T21:$CL21,{"PAT","MAT"}))</f>
        <v>0</v>
      </c>
      <c r="CS21" s="1">
        <f t="shared" si="7"/>
        <v>0</v>
      </c>
      <c r="CT21" s="1">
        <f t="shared" si="8"/>
        <v>0</v>
      </c>
      <c r="CU21" s="1">
        <f t="shared" si="9"/>
        <v>0</v>
      </c>
      <c r="CV21" s="1">
        <f t="shared" si="10"/>
        <v>4</v>
      </c>
      <c r="CW21" s="1">
        <f t="shared" si="11"/>
        <v>0</v>
      </c>
      <c r="CX21" s="1">
        <f t="shared" si="12"/>
        <v>0</v>
      </c>
      <c r="CY21" s="1">
        <f t="shared" si="13"/>
        <v>4</v>
      </c>
      <c r="CZ21" s="1">
        <f t="shared" si="14"/>
        <v>1</v>
      </c>
      <c r="DA21" s="1">
        <f t="shared" si="15"/>
        <v>1</v>
      </c>
      <c r="DB21" s="1">
        <f>SUM(CM21:CX21)+SUM(COUNTIFS(Q21:CL21,{"TERM","RESIGNED"}))</f>
        <v>51</v>
      </c>
      <c r="DC21" s="1" t="s">
        <v>45</v>
      </c>
      <c r="DD21" s="1" t="s">
        <v>1020</v>
      </c>
      <c r="DE21" s="34"/>
    </row>
    <row r="22" spans="1:109" x14ac:dyDescent="0.25">
      <c r="A22" s="32">
        <f t="shared" si="16"/>
        <v>21</v>
      </c>
      <c r="B22" s="1" t="s">
        <v>36</v>
      </c>
      <c r="C22" s="1">
        <v>18591</v>
      </c>
      <c r="D22" s="27">
        <v>18591</v>
      </c>
      <c r="E22" s="1" t="s">
        <v>946</v>
      </c>
      <c r="F22" s="34" t="s">
        <v>730</v>
      </c>
      <c r="G22" s="34" t="s">
        <v>123</v>
      </c>
      <c r="H22" s="30">
        <v>44832</v>
      </c>
      <c r="I22" s="30" t="s">
        <v>39</v>
      </c>
      <c r="J22" s="30" t="s">
        <v>39</v>
      </c>
      <c r="K22" s="1">
        <f t="shared" ca="1" si="0"/>
        <v>470</v>
      </c>
      <c r="L22" s="34" t="str">
        <f t="shared" si="1"/>
        <v>Billable</v>
      </c>
      <c r="M22" s="34" t="s">
        <v>124</v>
      </c>
      <c r="N22" s="1" t="s">
        <v>41</v>
      </c>
      <c r="O22" s="1" t="s">
        <v>42</v>
      </c>
      <c r="P22" s="1"/>
      <c r="Q22" s="1"/>
      <c r="R22" s="1" t="s">
        <v>43</v>
      </c>
      <c r="S22" s="33" t="s">
        <v>972</v>
      </c>
      <c r="T22" s="14" t="s">
        <v>965</v>
      </c>
      <c r="U22" s="39">
        <v>0.38541666666666702</v>
      </c>
      <c r="V22" s="14" t="s">
        <v>965</v>
      </c>
      <c r="W22" s="14" t="s">
        <v>20</v>
      </c>
      <c r="X22" s="14" t="s">
        <v>20</v>
      </c>
      <c r="Y22" s="14" t="s">
        <v>965</v>
      </c>
      <c r="Z22" s="39">
        <v>0.4069444444444445</v>
      </c>
      <c r="AA22" s="14" t="s">
        <v>965</v>
      </c>
      <c r="AB22" s="14" t="s">
        <v>965</v>
      </c>
      <c r="AC22" s="39">
        <v>0.39027777777777778</v>
      </c>
      <c r="AD22" s="14" t="s">
        <v>965</v>
      </c>
      <c r="AE22" s="14" t="s">
        <v>965</v>
      </c>
      <c r="AF22" s="39">
        <v>0.3979166666666667</v>
      </c>
      <c r="AG22" s="14" t="s">
        <v>965</v>
      </c>
      <c r="AH22" s="14" t="s">
        <v>965</v>
      </c>
      <c r="AI22" s="39">
        <v>0.38958333333333334</v>
      </c>
      <c r="AJ22" s="14" t="s">
        <v>965</v>
      </c>
      <c r="AK22" s="14" t="s">
        <v>970</v>
      </c>
      <c r="AL22" s="39" t="s">
        <v>39</v>
      </c>
      <c r="AM22" s="14" t="s">
        <v>970</v>
      </c>
      <c r="AN22" s="14" t="s">
        <v>20</v>
      </c>
      <c r="AO22" s="14" t="s">
        <v>20</v>
      </c>
      <c r="AP22" s="14" t="s">
        <v>965</v>
      </c>
      <c r="AQ22" s="39">
        <v>0.38194444444444442</v>
      </c>
      <c r="AR22" s="14" t="s">
        <v>965</v>
      </c>
      <c r="AS22" s="14" t="s">
        <v>965</v>
      </c>
      <c r="AT22" s="39">
        <v>0.39583333333333331</v>
      </c>
      <c r="AU22" s="14" t="s">
        <v>965</v>
      </c>
      <c r="AV22" s="14" t="s">
        <v>965</v>
      </c>
      <c r="AW22" s="39">
        <v>0.38819444444444445</v>
      </c>
      <c r="AX22" s="14" t="s">
        <v>965</v>
      </c>
      <c r="AY22" s="14" t="s">
        <v>968</v>
      </c>
      <c r="AZ22" s="39" t="s">
        <v>39</v>
      </c>
      <c r="BA22" s="14" t="s">
        <v>968</v>
      </c>
      <c r="BB22" s="14" t="s">
        <v>968</v>
      </c>
      <c r="BC22" s="39" t="s">
        <v>39</v>
      </c>
      <c r="BD22" s="14" t="s">
        <v>968</v>
      </c>
      <c r="BE22" s="14" t="s">
        <v>20</v>
      </c>
      <c r="BF22" s="14" t="s">
        <v>20</v>
      </c>
      <c r="BG22" s="14" t="s">
        <v>968</v>
      </c>
      <c r="BH22" s="39" t="s">
        <v>39</v>
      </c>
      <c r="BI22" s="39" t="s">
        <v>968</v>
      </c>
      <c r="BJ22" s="14" t="s">
        <v>965</v>
      </c>
      <c r="BK22" s="39">
        <v>0.41666666666666669</v>
      </c>
      <c r="BL22" s="14" t="s">
        <v>965</v>
      </c>
      <c r="BM22" s="14" t="s">
        <v>965</v>
      </c>
      <c r="BN22" s="39">
        <v>0.3923611111111111</v>
      </c>
      <c r="BO22" s="14" t="s">
        <v>965</v>
      </c>
      <c r="BP22" s="14" t="s">
        <v>965</v>
      </c>
      <c r="BQ22" s="39">
        <v>0.38958333333333334</v>
      </c>
      <c r="BR22" s="14" t="s">
        <v>965</v>
      </c>
      <c r="BS22" s="14" t="s">
        <v>965</v>
      </c>
      <c r="BT22" s="39">
        <v>0.3888888888888889</v>
      </c>
      <c r="BU22" s="39" t="s">
        <v>965</v>
      </c>
      <c r="BV22" s="14" t="s">
        <v>20</v>
      </c>
      <c r="BW22" s="14" t="s">
        <v>20</v>
      </c>
      <c r="BX22" s="14" t="s">
        <v>20</v>
      </c>
      <c r="BY22" s="14" t="s">
        <v>967</v>
      </c>
      <c r="BZ22" s="39" t="s">
        <v>39</v>
      </c>
      <c r="CA22" s="39" t="s">
        <v>967</v>
      </c>
      <c r="CB22" s="14" t="s">
        <v>965</v>
      </c>
      <c r="CC22" s="39">
        <v>0.38472222222222219</v>
      </c>
      <c r="CD22" s="39" t="s">
        <v>965</v>
      </c>
      <c r="CE22" s="14" t="s">
        <v>965</v>
      </c>
      <c r="CF22" s="39">
        <v>0.3923611111111111</v>
      </c>
      <c r="CG22" s="39" t="s">
        <v>965</v>
      </c>
      <c r="CH22" s="14" t="s">
        <v>965</v>
      </c>
      <c r="CI22" s="39">
        <v>0.38194444444444442</v>
      </c>
      <c r="CJ22" s="39" t="s">
        <v>965</v>
      </c>
      <c r="CK22" s="14" t="s">
        <v>20</v>
      </c>
      <c r="CL22" s="14" t="s">
        <v>20</v>
      </c>
      <c r="CM22" s="1">
        <f t="shared" si="2"/>
        <v>30</v>
      </c>
      <c r="CN22" s="1">
        <f t="shared" si="3"/>
        <v>0</v>
      </c>
      <c r="CO22" s="1">
        <f t="shared" si="4"/>
        <v>11</v>
      </c>
      <c r="CP22" s="1">
        <f t="shared" si="5"/>
        <v>0</v>
      </c>
      <c r="CQ22" s="1">
        <f t="shared" si="6"/>
        <v>0</v>
      </c>
      <c r="CR22" s="1">
        <f>SUM(COUNTIFS($T22:$CL22,{"PAT","MAT"}))</f>
        <v>0</v>
      </c>
      <c r="CS22" s="1">
        <f t="shared" si="7"/>
        <v>0</v>
      </c>
      <c r="CT22" s="1">
        <f t="shared" si="8"/>
        <v>0</v>
      </c>
      <c r="CU22" s="1">
        <f t="shared" si="9"/>
        <v>6</v>
      </c>
      <c r="CV22" s="1">
        <f t="shared" si="10"/>
        <v>2</v>
      </c>
      <c r="CW22" s="1">
        <f t="shared" si="11"/>
        <v>2</v>
      </c>
      <c r="CX22" s="1">
        <f t="shared" si="12"/>
        <v>0</v>
      </c>
      <c r="CY22" s="1">
        <f t="shared" si="13"/>
        <v>10</v>
      </c>
      <c r="CZ22" s="1">
        <f t="shared" si="14"/>
        <v>1</v>
      </c>
      <c r="DA22" s="1">
        <f t="shared" si="15"/>
        <v>1</v>
      </c>
      <c r="DB22" s="1">
        <f>SUM(CM22:CX22)+SUM(COUNTIFS(Q22:CL22,{"TERM","RESIGNED"}))</f>
        <v>51</v>
      </c>
      <c r="DC22" s="1" t="s">
        <v>45</v>
      </c>
      <c r="DD22" s="1" t="s">
        <v>1018</v>
      </c>
      <c r="DE22" s="34"/>
    </row>
    <row r="23" spans="1:109" x14ac:dyDescent="0.25">
      <c r="A23" s="32">
        <f t="shared" si="16"/>
        <v>22</v>
      </c>
      <c r="B23" s="1" t="s">
        <v>36</v>
      </c>
      <c r="C23" s="1">
        <v>18615</v>
      </c>
      <c r="D23" s="27">
        <v>18615</v>
      </c>
      <c r="E23" s="1" t="s">
        <v>946</v>
      </c>
      <c r="F23" s="34" t="s">
        <v>732</v>
      </c>
      <c r="G23" s="34" t="s">
        <v>123</v>
      </c>
      <c r="H23" s="30">
        <v>44834</v>
      </c>
      <c r="I23" s="30" t="s">
        <v>39</v>
      </c>
      <c r="J23" s="30" t="s">
        <v>39</v>
      </c>
      <c r="K23" s="1">
        <f t="shared" ca="1" si="0"/>
        <v>468</v>
      </c>
      <c r="L23" s="34" t="str">
        <f t="shared" si="1"/>
        <v>Billable</v>
      </c>
      <c r="M23" s="34" t="s">
        <v>124</v>
      </c>
      <c r="N23" s="1" t="s">
        <v>41</v>
      </c>
      <c r="O23" s="1" t="s">
        <v>42</v>
      </c>
      <c r="P23" s="1"/>
      <c r="Q23" s="1"/>
      <c r="R23" s="1" t="s">
        <v>43</v>
      </c>
      <c r="S23" s="33" t="s">
        <v>196</v>
      </c>
      <c r="T23" s="14" t="s">
        <v>965</v>
      </c>
      <c r="U23" s="39">
        <v>0.390277777777778</v>
      </c>
      <c r="V23" s="14" t="s">
        <v>965</v>
      </c>
      <c r="W23" s="14" t="s">
        <v>20</v>
      </c>
      <c r="X23" s="14" t="s">
        <v>20</v>
      </c>
      <c r="Y23" s="14" t="s">
        <v>965</v>
      </c>
      <c r="Z23" s="39">
        <v>0.38263888888888892</v>
      </c>
      <c r="AA23" s="14" t="s">
        <v>965</v>
      </c>
      <c r="AB23" s="14" t="s">
        <v>965</v>
      </c>
      <c r="AC23" s="39">
        <v>0.41111111111111115</v>
      </c>
      <c r="AD23" s="14" t="s">
        <v>965</v>
      </c>
      <c r="AE23" s="14" t="s">
        <v>965</v>
      </c>
      <c r="AF23" s="39">
        <v>0.41736111111111113</v>
      </c>
      <c r="AG23" s="14" t="s">
        <v>965</v>
      </c>
      <c r="AH23" s="14" t="s">
        <v>965</v>
      </c>
      <c r="AI23" s="39">
        <v>0.40138888888888885</v>
      </c>
      <c r="AJ23" s="14" t="s">
        <v>965</v>
      </c>
      <c r="AK23" s="14" t="s">
        <v>967</v>
      </c>
      <c r="AL23" s="39" t="s">
        <v>39</v>
      </c>
      <c r="AM23" s="14" t="s">
        <v>967</v>
      </c>
      <c r="AN23" s="14" t="s">
        <v>20</v>
      </c>
      <c r="AO23" s="14" t="s">
        <v>20</v>
      </c>
      <c r="AP23" s="14" t="s">
        <v>965</v>
      </c>
      <c r="AQ23" s="39">
        <v>0.41805555555555557</v>
      </c>
      <c r="AR23" s="14" t="s">
        <v>965</v>
      </c>
      <c r="AS23" s="14" t="s">
        <v>965</v>
      </c>
      <c r="AT23" s="39">
        <v>0.41875000000000001</v>
      </c>
      <c r="AU23" s="14" t="s">
        <v>965</v>
      </c>
      <c r="AV23" s="14" t="s">
        <v>965</v>
      </c>
      <c r="AW23" s="39">
        <v>0.40763888888888888</v>
      </c>
      <c r="AX23" s="14" t="s">
        <v>965</v>
      </c>
      <c r="AY23" s="14" t="s">
        <v>965</v>
      </c>
      <c r="AZ23" s="39">
        <v>0.39999999999999997</v>
      </c>
      <c r="BA23" s="14" t="s">
        <v>965</v>
      </c>
      <c r="BB23" s="14" t="s">
        <v>965</v>
      </c>
      <c r="BC23" s="39">
        <v>0.38819444444444445</v>
      </c>
      <c r="BD23" s="14" t="s">
        <v>965</v>
      </c>
      <c r="BE23" s="14" t="s">
        <v>20</v>
      </c>
      <c r="BF23" s="14" t="s">
        <v>20</v>
      </c>
      <c r="BG23" s="14" t="s">
        <v>965</v>
      </c>
      <c r="BH23" s="39">
        <v>0.39930555555555558</v>
      </c>
      <c r="BI23" s="39" t="s">
        <v>965</v>
      </c>
      <c r="BJ23" s="14" t="s">
        <v>965</v>
      </c>
      <c r="BK23" s="39">
        <v>0.4152777777777778</v>
      </c>
      <c r="BL23" s="14" t="s">
        <v>965</v>
      </c>
      <c r="BM23" s="14" t="s">
        <v>965</v>
      </c>
      <c r="BN23" s="39">
        <v>0.42222222222222222</v>
      </c>
      <c r="BO23" s="14" t="s">
        <v>965</v>
      </c>
      <c r="BP23" s="14" t="s">
        <v>965</v>
      </c>
      <c r="BQ23" s="39">
        <v>0.41805555555555557</v>
      </c>
      <c r="BR23" s="14" t="s">
        <v>965</v>
      </c>
      <c r="BS23" s="14" t="s">
        <v>965</v>
      </c>
      <c r="BT23" s="39">
        <v>0.39305555555555555</v>
      </c>
      <c r="BU23" s="39" t="s">
        <v>965</v>
      </c>
      <c r="BV23" s="14" t="s">
        <v>20</v>
      </c>
      <c r="BW23" s="14" t="s">
        <v>20</v>
      </c>
      <c r="BX23" s="14" t="s">
        <v>20</v>
      </c>
      <c r="BY23" s="14" t="s">
        <v>968</v>
      </c>
      <c r="BZ23" s="39" t="s">
        <v>39</v>
      </c>
      <c r="CA23" s="39" t="s">
        <v>968</v>
      </c>
      <c r="CB23" s="14" t="s">
        <v>965</v>
      </c>
      <c r="CC23" s="39">
        <v>0.44305555555555554</v>
      </c>
      <c r="CD23" s="39" t="s">
        <v>965</v>
      </c>
      <c r="CE23" s="14" t="s">
        <v>965</v>
      </c>
      <c r="CF23" s="39">
        <v>0.40347222222222223</v>
      </c>
      <c r="CG23" s="39" t="s">
        <v>965</v>
      </c>
      <c r="CH23" s="14" t="s">
        <v>965</v>
      </c>
      <c r="CI23" s="39">
        <v>0.37013888888888885</v>
      </c>
      <c r="CJ23" s="39" t="s">
        <v>965</v>
      </c>
      <c r="CK23" s="14" t="s">
        <v>20</v>
      </c>
      <c r="CL23" s="14" t="s">
        <v>20</v>
      </c>
      <c r="CM23" s="1">
        <f t="shared" si="2"/>
        <v>36</v>
      </c>
      <c r="CN23" s="1">
        <f t="shared" si="3"/>
        <v>0</v>
      </c>
      <c r="CO23" s="1">
        <f t="shared" si="4"/>
        <v>11</v>
      </c>
      <c r="CP23" s="1">
        <f t="shared" si="5"/>
        <v>0</v>
      </c>
      <c r="CQ23" s="1">
        <f t="shared" si="6"/>
        <v>0</v>
      </c>
      <c r="CR23" s="1">
        <f>SUM(COUNTIFS($T23:$CL23,{"PAT","MAT"}))</f>
        <v>0</v>
      </c>
      <c r="CS23" s="1">
        <f t="shared" si="7"/>
        <v>0</v>
      </c>
      <c r="CT23" s="1">
        <f t="shared" si="8"/>
        <v>0</v>
      </c>
      <c r="CU23" s="1">
        <f t="shared" si="9"/>
        <v>2</v>
      </c>
      <c r="CV23" s="1">
        <f t="shared" si="10"/>
        <v>2</v>
      </c>
      <c r="CW23" s="1">
        <f t="shared" si="11"/>
        <v>0</v>
      </c>
      <c r="CX23" s="1">
        <f t="shared" si="12"/>
        <v>0</v>
      </c>
      <c r="CY23" s="1">
        <f t="shared" si="13"/>
        <v>4</v>
      </c>
      <c r="CZ23" s="1">
        <f t="shared" si="14"/>
        <v>1</v>
      </c>
      <c r="DA23" s="1">
        <f t="shared" si="15"/>
        <v>1</v>
      </c>
      <c r="DB23" s="1">
        <f>SUM(CM23:CX23)+SUM(COUNTIFS(Q23:CL23,{"TERM","RESIGNED"}))</f>
        <v>51</v>
      </c>
      <c r="DC23" s="1" t="s">
        <v>45</v>
      </c>
      <c r="DD23" s="1" t="s">
        <v>1018</v>
      </c>
      <c r="DE23" s="34"/>
    </row>
    <row r="24" spans="1:109" x14ac:dyDescent="0.25">
      <c r="A24" s="32">
        <f t="shared" si="16"/>
        <v>23</v>
      </c>
      <c r="B24" s="1" t="s">
        <v>36</v>
      </c>
      <c r="C24" s="1">
        <v>18623</v>
      </c>
      <c r="D24" s="27">
        <v>18623</v>
      </c>
      <c r="E24" s="1" t="s">
        <v>946</v>
      </c>
      <c r="F24" s="34" t="s">
        <v>733</v>
      </c>
      <c r="G24" s="34" t="s">
        <v>123</v>
      </c>
      <c r="H24" s="30">
        <v>44834</v>
      </c>
      <c r="I24" s="30" t="s">
        <v>39</v>
      </c>
      <c r="J24" s="30" t="s">
        <v>39</v>
      </c>
      <c r="K24" s="1">
        <f t="shared" ca="1" si="0"/>
        <v>468</v>
      </c>
      <c r="L24" s="34" t="str">
        <f t="shared" si="1"/>
        <v>Billable</v>
      </c>
      <c r="M24" s="34" t="s">
        <v>124</v>
      </c>
      <c r="N24" s="1" t="s">
        <v>41</v>
      </c>
      <c r="O24" s="1" t="s">
        <v>42</v>
      </c>
      <c r="P24" s="1"/>
      <c r="Q24" s="1"/>
      <c r="R24" s="1" t="s">
        <v>43</v>
      </c>
      <c r="S24" s="33" t="s">
        <v>242</v>
      </c>
      <c r="T24" s="14" t="s">
        <v>967</v>
      </c>
      <c r="U24" s="39" t="s">
        <v>39</v>
      </c>
      <c r="V24" s="14" t="s">
        <v>967</v>
      </c>
      <c r="W24" s="14" t="s">
        <v>20</v>
      </c>
      <c r="X24" s="14" t="s">
        <v>20</v>
      </c>
      <c r="Y24" s="14" t="s">
        <v>967</v>
      </c>
      <c r="Z24" s="39" t="s">
        <v>39</v>
      </c>
      <c r="AA24" s="14" t="s">
        <v>967</v>
      </c>
      <c r="AB24" s="14" t="s">
        <v>965</v>
      </c>
      <c r="AC24" s="39">
        <v>0.37777777777777777</v>
      </c>
      <c r="AD24" s="14" t="s">
        <v>965</v>
      </c>
      <c r="AE24" s="14" t="s">
        <v>965</v>
      </c>
      <c r="AF24" s="39">
        <v>0.38125000000000003</v>
      </c>
      <c r="AG24" s="14" t="s">
        <v>965</v>
      </c>
      <c r="AH24" s="14" t="s">
        <v>965</v>
      </c>
      <c r="AI24" s="39">
        <v>0.38611111111111113</v>
      </c>
      <c r="AJ24" s="14" t="s">
        <v>965</v>
      </c>
      <c r="AK24" s="14" t="s">
        <v>965</v>
      </c>
      <c r="AL24" s="39">
        <v>0.39166666666666666</v>
      </c>
      <c r="AM24" s="14" t="s">
        <v>965</v>
      </c>
      <c r="AN24" s="14" t="s">
        <v>20</v>
      </c>
      <c r="AO24" s="14" t="s">
        <v>20</v>
      </c>
      <c r="AP24" s="14" t="s">
        <v>965</v>
      </c>
      <c r="AQ24" s="39">
        <v>0.37986111111111115</v>
      </c>
      <c r="AR24" s="14" t="s">
        <v>965</v>
      </c>
      <c r="AS24" s="14" t="s">
        <v>965</v>
      </c>
      <c r="AT24" s="39">
        <v>0.40416666666666662</v>
      </c>
      <c r="AU24" s="14" t="s">
        <v>965</v>
      </c>
      <c r="AV24" s="14" t="s">
        <v>965</v>
      </c>
      <c r="AW24" s="39">
        <v>0.37638888888888888</v>
      </c>
      <c r="AX24" s="14" t="s">
        <v>965</v>
      </c>
      <c r="AY24" s="14" t="s">
        <v>965</v>
      </c>
      <c r="AZ24" s="39">
        <v>0.37013888888888885</v>
      </c>
      <c r="BA24" s="14" t="s">
        <v>965</v>
      </c>
      <c r="BB24" s="14" t="s">
        <v>965</v>
      </c>
      <c r="BC24" s="39">
        <v>0.36874999999999997</v>
      </c>
      <c r="BD24" s="14" t="s">
        <v>965</v>
      </c>
      <c r="BE24" s="14" t="s">
        <v>20</v>
      </c>
      <c r="BF24" s="14" t="s">
        <v>20</v>
      </c>
      <c r="BG24" s="14" t="s">
        <v>965</v>
      </c>
      <c r="BH24" s="39">
        <v>0.38194444444444442</v>
      </c>
      <c r="BI24" s="39" t="s">
        <v>965</v>
      </c>
      <c r="BJ24" s="14" t="s">
        <v>965</v>
      </c>
      <c r="BK24" s="39">
        <v>0.38750000000000001</v>
      </c>
      <c r="BL24" s="14" t="s">
        <v>965</v>
      </c>
      <c r="BM24" s="14" t="s">
        <v>965</v>
      </c>
      <c r="BN24" s="39">
        <v>0.38680555555555557</v>
      </c>
      <c r="BO24" s="14" t="s">
        <v>965</v>
      </c>
      <c r="BP24" s="14" t="s">
        <v>965</v>
      </c>
      <c r="BQ24" s="39">
        <v>0.37638888888888888</v>
      </c>
      <c r="BR24" s="14" t="s">
        <v>965</v>
      </c>
      <c r="BS24" s="14" t="s">
        <v>965</v>
      </c>
      <c r="BT24" s="39">
        <v>0.3756944444444445</v>
      </c>
      <c r="BU24" s="39" t="s">
        <v>965</v>
      </c>
      <c r="BV24" s="14" t="s">
        <v>20</v>
      </c>
      <c r="BW24" s="14" t="s">
        <v>20</v>
      </c>
      <c r="BX24" s="14" t="s">
        <v>20</v>
      </c>
      <c r="BY24" s="14" t="s">
        <v>967</v>
      </c>
      <c r="BZ24" s="39" t="s">
        <v>39</v>
      </c>
      <c r="CA24" s="39" t="s">
        <v>967</v>
      </c>
      <c r="CB24" s="14" t="s">
        <v>965</v>
      </c>
      <c r="CC24" s="39">
        <v>0.38750000000000001</v>
      </c>
      <c r="CD24" s="39" t="s">
        <v>965</v>
      </c>
      <c r="CE24" s="14" t="s">
        <v>22</v>
      </c>
      <c r="CF24" s="39">
        <v>6.1111111111111116E-2</v>
      </c>
      <c r="CG24" s="39" t="s">
        <v>22</v>
      </c>
      <c r="CH24" s="14" t="s">
        <v>967</v>
      </c>
      <c r="CI24" s="39" t="s">
        <v>39</v>
      </c>
      <c r="CJ24" s="39" t="s">
        <v>967</v>
      </c>
      <c r="CK24" s="14" t="s">
        <v>20</v>
      </c>
      <c r="CL24" s="14" t="s">
        <v>20</v>
      </c>
      <c r="CM24" s="1">
        <f t="shared" si="2"/>
        <v>30</v>
      </c>
      <c r="CN24" s="1">
        <f t="shared" si="3"/>
        <v>0</v>
      </c>
      <c r="CO24" s="1">
        <f t="shared" si="4"/>
        <v>11</v>
      </c>
      <c r="CP24" s="1">
        <f t="shared" si="5"/>
        <v>0</v>
      </c>
      <c r="CQ24" s="1">
        <f t="shared" si="6"/>
        <v>2</v>
      </c>
      <c r="CR24" s="1">
        <f>SUM(COUNTIFS($T24:$CL24,{"PAT","MAT"}))</f>
        <v>0</v>
      </c>
      <c r="CS24" s="1">
        <f t="shared" si="7"/>
        <v>0</v>
      </c>
      <c r="CT24" s="1">
        <f t="shared" si="8"/>
        <v>0</v>
      </c>
      <c r="CU24" s="1">
        <f t="shared" si="9"/>
        <v>0</v>
      </c>
      <c r="CV24" s="1">
        <f t="shared" si="10"/>
        <v>8</v>
      </c>
      <c r="CW24" s="1">
        <f t="shared" si="11"/>
        <v>0</v>
      </c>
      <c r="CX24" s="1">
        <f t="shared" si="12"/>
        <v>0</v>
      </c>
      <c r="CY24" s="1">
        <f t="shared" si="13"/>
        <v>8</v>
      </c>
      <c r="CZ24" s="1">
        <f t="shared" si="14"/>
        <v>1</v>
      </c>
      <c r="DA24" s="1">
        <f t="shared" si="15"/>
        <v>1</v>
      </c>
      <c r="DB24" s="1">
        <f>SUM(CM24:CX24)+SUM(COUNTIFS(Q24:CL24,{"TERM","RESIGNED"}))</f>
        <v>51</v>
      </c>
      <c r="DC24" s="1" t="s">
        <v>45</v>
      </c>
      <c r="DD24" s="1" t="s">
        <v>1018</v>
      </c>
      <c r="DE24" s="34"/>
    </row>
    <row r="25" spans="1:109" x14ac:dyDescent="0.25">
      <c r="A25" s="32">
        <f t="shared" si="16"/>
        <v>24</v>
      </c>
      <c r="B25" s="1" t="s">
        <v>36</v>
      </c>
      <c r="C25" s="1">
        <v>18638</v>
      </c>
      <c r="D25" s="27">
        <v>18638</v>
      </c>
      <c r="E25" s="1" t="s">
        <v>946</v>
      </c>
      <c r="F25" s="34" t="s">
        <v>739</v>
      </c>
      <c r="G25" s="34" t="s">
        <v>190</v>
      </c>
      <c r="H25" s="30">
        <v>44838</v>
      </c>
      <c r="I25" s="30" t="s">
        <v>39</v>
      </c>
      <c r="J25" s="30" t="s">
        <v>39</v>
      </c>
      <c r="K25" s="1">
        <f t="shared" ca="1" si="0"/>
        <v>464</v>
      </c>
      <c r="L25" s="34" t="str">
        <f t="shared" si="1"/>
        <v>Billable</v>
      </c>
      <c r="M25" s="34" t="s">
        <v>187</v>
      </c>
      <c r="N25" s="1" t="s">
        <v>41</v>
      </c>
      <c r="O25" s="1" t="s">
        <v>42</v>
      </c>
      <c r="P25" s="1"/>
      <c r="Q25" s="1"/>
      <c r="R25" s="1" t="s">
        <v>43</v>
      </c>
      <c r="S25" s="33" t="s">
        <v>250</v>
      </c>
      <c r="T25" s="14" t="s">
        <v>965</v>
      </c>
      <c r="U25" s="39">
        <v>0.390972222222222</v>
      </c>
      <c r="V25" s="14" t="s">
        <v>965</v>
      </c>
      <c r="W25" s="14" t="s">
        <v>20</v>
      </c>
      <c r="X25" s="14" t="s">
        <v>20</v>
      </c>
      <c r="Y25" s="14" t="s">
        <v>965</v>
      </c>
      <c r="Z25" s="39">
        <v>0.38055555555555554</v>
      </c>
      <c r="AA25" s="14" t="s">
        <v>965</v>
      </c>
      <c r="AB25" s="14" t="s">
        <v>967</v>
      </c>
      <c r="AC25" s="39" t="s">
        <v>39</v>
      </c>
      <c r="AD25" s="14" t="s">
        <v>967</v>
      </c>
      <c r="AE25" s="14" t="s">
        <v>965</v>
      </c>
      <c r="AF25" s="39">
        <v>0.38819444444444445</v>
      </c>
      <c r="AG25" s="14" t="s">
        <v>965</v>
      </c>
      <c r="AH25" s="14" t="s">
        <v>965</v>
      </c>
      <c r="AI25" s="39">
        <v>0.38541666666666669</v>
      </c>
      <c r="AJ25" s="14" t="s">
        <v>965</v>
      </c>
      <c r="AK25" s="14" t="s">
        <v>965</v>
      </c>
      <c r="AL25" s="39">
        <v>0.3743055555555555</v>
      </c>
      <c r="AM25" s="14" t="s">
        <v>965</v>
      </c>
      <c r="AN25" s="14" t="s">
        <v>20</v>
      </c>
      <c r="AO25" s="14" t="s">
        <v>20</v>
      </c>
      <c r="AP25" s="14" t="s">
        <v>965</v>
      </c>
      <c r="AQ25" s="39">
        <v>0.39166666666666666</v>
      </c>
      <c r="AR25" s="14" t="s">
        <v>965</v>
      </c>
      <c r="AS25" s="14" t="s">
        <v>965</v>
      </c>
      <c r="AT25" s="39">
        <v>0.37916666666666665</v>
      </c>
      <c r="AU25" s="14" t="s">
        <v>965</v>
      </c>
      <c r="AV25" s="14" t="s">
        <v>965</v>
      </c>
      <c r="AW25" s="39">
        <v>0.37638888888888888</v>
      </c>
      <c r="AX25" s="14" t="s">
        <v>965</v>
      </c>
      <c r="AY25" s="14" t="s">
        <v>965</v>
      </c>
      <c r="AZ25" s="39">
        <v>0.37777777777777777</v>
      </c>
      <c r="BA25" s="14" t="s">
        <v>965</v>
      </c>
      <c r="BB25" s="14" t="s">
        <v>965</v>
      </c>
      <c r="BC25" s="39">
        <v>0.38263888888888892</v>
      </c>
      <c r="BD25" s="14" t="s">
        <v>965</v>
      </c>
      <c r="BE25" s="14" t="s">
        <v>20</v>
      </c>
      <c r="BF25" s="14" t="s">
        <v>20</v>
      </c>
      <c r="BG25" s="14" t="s">
        <v>965</v>
      </c>
      <c r="BH25" s="39">
        <v>0.37777777777777777</v>
      </c>
      <c r="BI25" s="39" t="s">
        <v>965</v>
      </c>
      <c r="BJ25" s="14" t="s">
        <v>965</v>
      </c>
      <c r="BK25" s="39">
        <v>0.38263888888888892</v>
      </c>
      <c r="BL25" s="14" t="s">
        <v>965</v>
      </c>
      <c r="BM25" s="14" t="s">
        <v>965</v>
      </c>
      <c r="BN25" s="39">
        <v>0.3743055555555555</v>
      </c>
      <c r="BO25" s="14" t="s">
        <v>965</v>
      </c>
      <c r="BP25" s="14" t="s">
        <v>965</v>
      </c>
      <c r="BQ25" s="39">
        <v>0.3756944444444445</v>
      </c>
      <c r="BR25" s="14" t="s">
        <v>965</v>
      </c>
      <c r="BS25" s="14" t="s">
        <v>965</v>
      </c>
      <c r="BT25" s="39">
        <v>0.37916666666666665</v>
      </c>
      <c r="BU25" s="39" t="s">
        <v>965</v>
      </c>
      <c r="BV25" s="14" t="s">
        <v>20</v>
      </c>
      <c r="BW25" s="14" t="s">
        <v>20</v>
      </c>
      <c r="BX25" s="14" t="s">
        <v>20</v>
      </c>
      <c r="BY25" s="14" t="s">
        <v>965</v>
      </c>
      <c r="BZ25" s="39">
        <v>0.3833333333333333</v>
      </c>
      <c r="CA25" s="39" t="s">
        <v>965</v>
      </c>
      <c r="CB25" s="14" t="s">
        <v>965</v>
      </c>
      <c r="CC25" s="39">
        <v>0.37986111111111115</v>
      </c>
      <c r="CD25" s="39" t="s">
        <v>965</v>
      </c>
      <c r="CE25" s="14" t="s">
        <v>965</v>
      </c>
      <c r="CF25" s="39">
        <v>0.37708333333333338</v>
      </c>
      <c r="CG25" s="39" t="s">
        <v>965</v>
      </c>
      <c r="CH25" s="14" t="s">
        <v>967</v>
      </c>
      <c r="CI25" s="39" t="s">
        <v>39</v>
      </c>
      <c r="CJ25" s="39" t="s">
        <v>967</v>
      </c>
      <c r="CK25" s="14" t="s">
        <v>20</v>
      </c>
      <c r="CL25" s="14" t="s">
        <v>20</v>
      </c>
      <c r="CM25" s="1">
        <f t="shared" si="2"/>
        <v>36</v>
      </c>
      <c r="CN25" s="1">
        <f t="shared" si="3"/>
        <v>0</v>
      </c>
      <c r="CO25" s="1">
        <f t="shared" si="4"/>
        <v>11</v>
      </c>
      <c r="CP25" s="1">
        <f t="shared" si="5"/>
        <v>0</v>
      </c>
      <c r="CQ25" s="1">
        <f t="shared" si="6"/>
        <v>0</v>
      </c>
      <c r="CR25" s="1">
        <f>SUM(COUNTIFS($T25:$CL25,{"PAT","MAT"}))</f>
        <v>0</v>
      </c>
      <c r="CS25" s="1">
        <f t="shared" si="7"/>
        <v>0</v>
      </c>
      <c r="CT25" s="1">
        <f t="shared" si="8"/>
        <v>0</v>
      </c>
      <c r="CU25" s="1">
        <f t="shared" si="9"/>
        <v>0</v>
      </c>
      <c r="CV25" s="1">
        <f t="shared" si="10"/>
        <v>4</v>
      </c>
      <c r="CW25" s="1">
        <f t="shared" si="11"/>
        <v>0</v>
      </c>
      <c r="CX25" s="1">
        <f t="shared" si="12"/>
        <v>0</v>
      </c>
      <c r="CY25" s="1">
        <f t="shared" si="13"/>
        <v>4</v>
      </c>
      <c r="CZ25" s="1">
        <f t="shared" si="14"/>
        <v>1</v>
      </c>
      <c r="DA25" s="1">
        <f t="shared" si="15"/>
        <v>1</v>
      </c>
      <c r="DB25" s="1">
        <f>SUM(CM25:CX25)+SUM(COUNTIFS(Q25:CL25,{"TERM","RESIGNED"}))</f>
        <v>51</v>
      </c>
      <c r="DC25" s="1" t="s">
        <v>45</v>
      </c>
      <c r="DD25" s="1" t="s">
        <v>1018</v>
      </c>
      <c r="DE25" s="34"/>
    </row>
    <row r="26" spans="1:109" x14ac:dyDescent="0.25">
      <c r="A26" s="32">
        <f t="shared" si="16"/>
        <v>25</v>
      </c>
      <c r="B26" s="1" t="s">
        <v>36</v>
      </c>
      <c r="C26" s="1">
        <v>18665</v>
      </c>
      <c r="D26" s="27">
        <v>18665</v>
      </c>
      <c r="E26" s="1" t="s">
        <v>946</v>
      </c>
      <c r="F26" s="34" t="s">
        <v>738</v>
      </c>
      <c r="G26" s="34" t="s">
        <v>123</v>
      </c>
      <c r="H26" s="30">
        <v>44838</v>
      </c>
      <c r="I26" s="30" t="s">
        <v>39</v>
      </c>
      <c r="J26" s="30" t="s">
        <v>39</v>
      </c>
      <c r="K26" s="1">
        <f t="shared" ca="1" si="0"/>
        <v>464</v>
      </c>
      <c r="L26" s="34" t="str">
        <f t="shared" si="1"/>
        <v>Billable</v>
      </c>
      <c r="M26" s="34" t="s">
        <v>124</v>
      </c>
      <c r="N26" s="1" t="s">
        <v>41</v>
      </c>
      <c r="O26" s="1" t="s">
        <v>42</v>
      </c>
      <c r="P26" s="1"/>
      <c r="Q26" s="1"/>
      <c r="R26" s="1" t="s">
        <v>43</v>
      </c>
      <c r="S26" s="33" t="s">
        <v>171</v>
      </c>
      <c r="T26" s="14" t="s">
        <v>965</v>
      </c>
      <c r="U26" s="39">
        <v>0.30763888888888902</v>
      </c>
      <c r="V26" s="14" t="s">
        <v>966</v>
      </c>
      <c r="W26" s="14" t="s">
        <v>20</v>
      </c>
      <c r="X26" s="14" t="s">
        <v>20</v>
      </c>
      <c r="Y26" s="14" t="s">
        <v>965</v>
      </c>
      <c r="Z26" s="39">
        <v>0.3666666666666667</v>
      </c>
      <c r="AA26" s="14" t="s">
        <v>965</v>
      </c>
      <c r="AB26" s="14" t="s">
        <v>965</v>
      </c>
      <c r="AC26" s="39">
        <v>0.3756944444444445</v>
      </c>
      <c r="AD26" s="14" t="s">
        <v>965</v>
      </c>
      <c r="AE26" s="14" t="s">
        <v>965</v>
      </c>
      <c r="AF26" s="39">
        <v>0.36249999999999999</v>
      </c>
      <c r="AG26" s="14" t="s">
        <v>965</v>
      </c>
      <c r="AH26" s="14" t="s">
        <v>965</v>
      </c>
      <c r="AI26" s="39">
        <v>0.3923611111111111</v>
      </c>
      <c r="AJ26" s="14" t="s">
        <v>965</v>
      </c>
      <c r="AK26" s="14" t="s">
        <v>965</v>
      </c>
      <c r="AL26" s="39">
        <v>0.3527777777777778</v>
      </c>
      <c r="AM26" s="14" t="s">
        <v>966</v>
      </c>
      <c r="AN26" s="14" t="s">
        <v>20</v>
      </c>
      <c r="AO26" s="14" t="s">
        <v>20</v>
      </c>
      <c r="AP26" s="14" t="s">
        <v>965</v>
      </c>
      <c r="AQ26" s="39">
        <v>0.38194444444444442</v>
      </c>
      <c r="AR26" s="14" t="s">
        <v>965</v>
      </c>
      <c r="AS26" s="14" t="s">
        <v>965</v>
      </c>
      <c r="AT26" s="39">
        <v>0.41111111111111115</v>
      </c>
      <c r="AU26" s="14" t="s">
        <v>965</v>
      </c>
      <c r="AV26" s="14" t="s">
        <v>965</v>
      </c>
      <c r="AW26" s="39">
        <v>0.37708333333333338</v>
      </c>
      <c r="AX26" s="14" t="s">
        <v>965</v>
      </c>
      <c r="AY26" s="14" t="s">
        <v>965</v>
      </c>
      <c r="AZ26" s="39">
        <v>0.36944444444444446</v>
      </c>
      <c r="BA26" s="14" t="s">
        <v>965</v>
      </c>
      <c r="BB26" s="14" t="s">
        <v>965</v>
      </c>
      <c r="BC26" s="39">
        <v>0.40625</v>
      </c>
      <c r="BD26" s="14" t="s">
        <v>965</v>
      </c>
      <c r="BE26" s="14" t="s">
        <v>20</v>
      </c>
      <c r="BF26" s="14" t="s">
        <v>20</v>
      </c>
      <c r="BG26" s="14" t="s">
        <v>965</v>
      </c>
      <c r="BH26" s="39">
        <v>0.36805555555555558</v>
      </c>
      <c r="BI26" s="39" t="s">
        <v>965</v>
      </c>
      <c r="BJ26" s="14" t="s">
        <v>965</v>
      </c>
      <c r="BK26" s="39">
        <v>0.38055555555555554</v>
      </c>
      <c r="BL26" s="14" t="s">
        <v>965</v>
      </c>
      <c r="BM26" s="14" t="s">
        <v>965</v>
      </c>
      <c r="BN26" s="39">
        <v>0.37083333333333335</v>
      </c>
      <c r="BO26" s="14" t="s">
        <v>965</v>
      </c>
      <c r="BP26" s="14" t="s">
        <v>965</v>
      </c>
      <c r="BQ26" s="39">
        <v>0.38958333333333334</v>
      </c>
      <c r="BR26" s="14" t="s">
        <v>965</v>
      </c>
      <c r="BS26" s="14" t="s">
        <v>965</v>
      </c>
      <c r="BT26" s="39">
        <v>0.36041666666666666</v>
      </c>
      <c r="BU26" s="39" t="s">
        <v>965</v>
      </c>
      <c r="BV26" s="14" t="s">
        <v>20</v>
      </c>
      <c r="BW26" s="14" t="s">
        <v>20</v>
      </c>
      <c r="BX26" s="14" t="s">
        <v>20</v>
      </c>
      <c r="BY26" s="14" t="s">
        <v>965</v>
      </c>
      <c r="BZ26" s="39">
        <v>0.38125000000000003</v>
      </c>
      <c r="CA26" s="39" t="s">
        <v>965</v>
      </c>
      <c r="CB26" s="14" t="s">
        <v>965</v>
      </c>
      <c r="CC26" s="39">
        <v>0.35625000000000001</v>
      </c>
      <c r="CD26" s="39" t="s">
        <v>965</v>
      </c>
      <c r="CE26" s="14" t="s">
        <v>967</v>
      </c>
      <c r="CF26" s="39" t="s">
        <v>39</v>
      </c>
      <c r="CG26" s="39" t="s">
        <v>967</v>
      </c>
      <c r="CH26" s="14" t="s">
        <v>967</v>
      </c>
      <c r="CI26" s="39" t="s">
        <v>39</v>
      </c>
      <c r="CJ26" s="39" t="s">
        <v>967</v>
      </c>
      <c r="CK26" s="14" t="s">
        <v>20</v>
      </c>
      <c r="CL26" s="14" t="s">
        <v>20</v>
      </c>
      <c r="CM26" s="1">
        <f t="shared" si="2"/>
        <v>34</v>
      </c>
      <c r="CN26" s="1">
        <f t="shared" si="3"/>
        <v>1</v>
      </c>
      <c r="CO26" s="1">
        <f t="shared" si="4"/>
        <v>11</v>
      </c>
      <c r="CP26" s="1">
        <f t="shared" si="5"/>
        <v>0</v>
      </c>
      <c r="CQ26" s="1">
        <f t="shared" si="6"/>
        <v>0</v>
      </c>
      <c r="CR26" s="1">
        <f>SUM(COUNTIFS($T26:$CL26,{"PAT","MAT"}))</f>
        <v>0</v>
      </c>
      <c r="CS26" s="1">
        <f t="shared" si="7"/>
        <v>0</v>
      </c>
      <c r="CT26" s="1">
        <f t="shared" si="8"/>
        <v>0</v>
      </c>
      <c r="CU26" s="1">
        <f t="shared" si="9"/>
        <v>0</v>
      </c>
      <c r="CV26" s="1">
        <f t="shared" si="10"/>
        <v>4</v>
      </c>
      <c r="CW26" s="1">
        <f t="shared" si="11"/>
        <v>0</v>
      </c>
      <c r="CX26" s="1">
        <f t="shared" si="12"/>
        <v>0</v>
      </c>
      <c r="CY26" s="1">
        <f t="shared" si="13"/>
        <v>4</v>
      </c>
      <c r="CZ26" s="1">
        <f t="shared" si="14"/>
        <v>1</v>
      </c>
      <c r="DA26" s="1">
        <f t="shared" si="15"/>
        <v>1</v>
      </c>
      <c r="DB26" s="1">
        <f>SUM(CM26:CX26)+SUM(COUNTIFS(Q26:CL26,{"TERM","RESIGNED"}))</f>
        <v>50</v>
      </c>
      <c r="DC26" s="1" t="s">
        <v>45</v>
      </c>
      <c r="DD26" s="1" t="s">
        <v>1018</v>
      </c>
      <c r="DE26" s="34"/>
    </row>
    <row r="27" spans="1:109" x14ac:dyDescent="0.25">
      <c r="A27" s="32">
        <f t="shared" si="16"/>
        <v>26</v>
      </c>
      <c r="B27" s="1" t="s">
        <v>36</v>
      </c>
      <c r="C27" s="1">
        <v>18681</v>
      </c>
      <c r="D27" s="27">
        <v>18681</v>
      </c>
      <c r="E27" s="1" t="s">
        <v>946</v>
      </c>
      <c r="F27" s="34" t="s">
        <v>742</v>
      </c>
      <c r="G27" s="34" t="s">
        <v>186</v>
      </c>
      <c r="H27" s="30">
        <v>44841</v>
      </c>
      <c r="I27" s="30" t="s">
        <v>39</v>
      </c>
      <c r="J27" s="30" t="s">
        <v>39</v>
      </c>
      <c r="K27" s="1">
        <f t="shared" ca="1" si="0"/>
        <v>461</v>
      </c>
      <c r="L27" s="34" t="str">
        <f t="shared" si="1"/>
        <v>Billable</v>
      </c>
      <c r="M27" s="34" t="s">
        <v>187</v>
      </c>
      <c r="N27" s="1" t="s">
        <v>41</v>
      </c>
      <c r="O27" s="1" t="s">
        <v>42</v>
      </c>
      <c r="P27" s="1"/>
      <c r="Q27" s="1"/>
      <c r="R27" s="1" t="s">
        <v>43</v>
      </c>
      <c r="S27" s="33" t="s">
        <v>235</v>
      </c>
      <c r="T27" s="14" t="s">
        <v>965</v>
      </c>
      <c r="U27" s="39">
        <v>0.452083333333333</v>
      </c>
      <c r="V27" s="14" t="s">
        <v>965</v>
      </c>
      <c r="W27" s="14" t="s">
        <v>20</v>
      </c>
      <c r="X27" s="14" t="s">
        <v>20</v>
      </c>
      <c r="Y27" s="14" t="s">
        <v>965</v>
      </c>
      <c r="Z27" s="39">
        <v>0.38194444444444442</v>
      </c>
      <c r="AA27" s="14" t="s">
        <v>965</v>
      </c>
      <c r="AB27" s="14" t="s">
        <v>965</v>
      </c>
      <c r="AC27" s="39">
        <v>0.37916666666666665</v>
      </c>
      <c r="AD27" s="14" t="s">
        <v>965</v>
      </c>
      <c r="AE27" s="14" t="s">
        <v>965</v>
      </c>
      <c r="AF27" s="39">
        <v>0.38055555555555554</v>
      </c>
      <c r="AG27" s="14" t="s">
        <v>965</v>
      </c>
      <c r="AH27" s="14" t="s">
        <v>965</v>
      </c>
      <c r="AI27" s="39">
        <v>0.375</v>
      </c>
      <c r="AJ27" s="14" t="s">
        <v>965</v>
      </c>
      <c r="AK27" s="14" t="s">
        <v>965</v>
      </c>
      <c r="AL27" s="39">
        <v>0.3840277777777778</v>
      </c>
      <c r="AM27" s="14" t="s">
        <v>965</v>
      </c>
      <c r="AN27" s="14" t="s">
        <v>20</v>
      </c>
      <c r="AO27" s="14" t="s">
        <v>20</v>
      </c>
      <c r="AP27" s="14" t="s">
        <v>965</v>
      </c>
      <c r="AQ27" s="39">
        <v>0.3923611111111111</v>
      </c>
      <c r="AR27" s="14" t="s">
        <v>965</v>
      </c>
      <c r="AS27" s="14" t="s">
        <v>965</v>
      </c>
      <c r="AT27" s="39">
        <v>0.37847222222222227</v>
      </c>
      <c r="AU27" s="14" t="s">
        <v>965</v>
      </c>
      <c r="AV27" s="14" t="s">
        <v>965</v>
      </c>
      <c r="AW27" s="39">
        <v>0.3756944444444445</v>
      </c>
      <c r="AX27" s="14" t="s">
        <v>965</v>
      </c>
      <c r="AY27" s="14" t="s">
        <v>965</v>
      </c>
      <c r="AZ27" s="39">
        <v>0.3743055555555555</v>
      </c>
      <c r="BA27" s="14" t="s">
        <v>965</v>
      </c>
      <c r="BB27" s="14" t="s">
        <v>965</v>
      </c>
      <c r="BC27" s="39">
        <v>0.37708333333333338</v>
      </c>
      <c r="BD27" s="14" t="s">
        <v>965</v>
      </c>
      <c r="BE27" s="14" t="s">
        <v>20</v>
      </c>
      <c r="BF27" s="14" t="s">
        <v>20</v>
      </c>
      <c r="BG27" s="14" t="s">
        <v>965</v>
      </c>
      <c r="BH27" s="39">
        <v>0.37291666666666662</v>
      </c>
      <c r="BI27" s="39" t="s">
        <v>965</v>
      </c>
      <c r="BJ27" s="14" t="s">
        <v>965</v>
      </c>
      <c r="BK27" s="39">
        <v>0.38055555555555554</v>
      </c>
      <c r="BL27" s="14" t="s">
        <v>965</v>
      </c>
      <c r="BM27" s="14" t="s">
        <v>965</v>
      </c>
      <c r="BN27" s="39">
        <v>0.37291666666666662</v>
      </c>
      <c r="BO27" s="14" t="s">
        <v>965</v>
      </c>
      <c r="BP27" s="14" t="s">
        <v>965</v>
      </c>
      <c r="BQ27" s="39">
        <v>0.40347222222222223</v>
      </c>
      <c r="BR27" s="14" t="s">
        <v>965</v>
      </c>
      <c r="BS27" s="14" t="s">
        <v>965</v>
      </c>
      <c r="BT27" s="39">
        <v>0.36874999999999997</v>
      </c>
      <c r="BU27" s="39" t="s">
        <v>965</v>
      </c>
      <c r="BV27" s="14" t="s">
        <v>20</v>
      </c>
      <c r="BW27" s="14" t="s">
        <v>20</v>
      </c>
      <c r="BX27" s="14" t="s">
        <v>20</v>
      </c>
      <c r="BY27" s="14" t="s">
        <v>22</v>
      </c>
      <c r="BZ27" s="39">
        <v>0.3659722222222222</v>
      </c>
      <c r="CA27" s="39" t="s">
        <v>22</v>
      </c>
      <c r="CB27" s="14" t="s">
        <v>965</v>
      </c>
      <c r="CC27" s="39">
        <v>0.37291666666666662</v>
      </c>
      <c r="CD27" s="39" t="s">
        <v>965</v>
      </c>
      <c r="CE27" s="14" t="s">
        <v>22</v>
      </c>
      <c r="CF27" s="39" t="s">
        <v>39</v>
      </c>
      <c r="CG27" s="39" t="s">
        <v>22</v>
      </c>
      <c r="CH27" s="14" t="s">
        <v>967</v>
      </c>
      <c r="CI27" s="39" t="s">
        <v>39</v>
      </c>
      <c r="CJ27" s="39" t="s">
        <v>967</v>
      </c>
      <c r="CK27" s="14" t="s">
        <v>20</v>
      </c>
      <c r="CL27" s="14" t="s">
        <v>20</v>
      </c>
      <c r="CM27" s="1">
        <f t="shared" si="2"/>
        <v>34</v>
      </c>
      <c r="CN27" s="1">
        <f t="shared" si="3"/>
        <v>0</v>
      </c>
      <c r="CO27" s="1">
        <f t="shared" si="4"/>
        <v>11</v>
      </c>
      <c r="CP27" s="1">
        <f t="shared" si="5"/>
        <v>0</v>
      </c>
      <c r="CQ27" s="1">
        <f t="shared" si="6"/>
        <v>4</v>
      </c>
      <c r="CR27" s="1">
        <f>SUM(COUNTIFS($T27:$CL27,{"PAT","MAT"}))</f>
        <v>0</v>
      </c>
      <c r="CS27" s="1">
        <f t="shared" si="7"/>
        <v>0</v>
      </c>
      <c r="CT27" s="1">
        <f t="shared" si="8"/>
        <v>0</v>
      </c>
      <c r="CU27" s="1">
        <f t="shared" si="9"/>
        <v>0</v>
      </c>
      <c r="CV27" s="1">
        <f t="shared" si="10"/>
        <v>2</v>
      </c>
      <c r="CW27" s="1">
        <f t="shared" si="11"/>
        <v>0</v>
      </c>
      <c r="CX27" s="1">
        <f t="shared" si="12"/>
        <v>0</v>
      </c>
      <c r="CY27" s="1">
        <f t="shared" si="13"/>
        <v>2</v>
      </c>
      <c r="CZ27" s="1">
        <f t="shared" si="14"/>
        <v>1</v>
      </c>
      <c r="DA27" s="1">
        <f t="shared" si="15"/>
        <v>1</v>
      </c>
      <c r="DB27" s="1">
        <f>SUM(CM27:CX27)+SUM(COUNTIFS(Q27:CL27,{"TERM","RESIGNED"}))</f>
        <v>51</v>
      </c>
      <c r="DC27" s="1" t="s">
        <v>45</v>
      </c>
      <c r="DD27" s="1" t="s">
        <v>1018</v>
      </c>
      <c r="DE27" s="34"/>
    </row>
    <row r="28" spans="1:109" x14ac:dyDescent="0.25">
      <c r="A28" s="32">
        <f t="shared" si="16"/>
        <v>27</v>
      </c>
      <c r="B28" s="1" t="s">
        <v>36</v>
      </c>
      <c r="C28" s="1">
        <v>18694</v>
      </c>
      <c r="D28" s="27">
        <v>18694</v>
      </c>
      <c r="E28" s="1" t="s">
        <v>945</v>
      </c>
      <c r="F28" s="34" t="s">
        <v>743</v>
      </c>
      <c r="G28" s="34" t="s">
        <v>123</v>
      </c>
      <c r="H28" s="30">
        <v>44841</v>
      </c>
      <c r="I28" s="30" t="s">
        <v>39</v>
      </c>
      <c r="J28" s="30" t="s">
        <v>39</v>
      </c>
      <c r="K28" s="1">
        <f t="shared" ca="1" si="0"/>
        <v>461</v>
      </c>
      <c r="L28" s="34" t="str">
        <f t="shared" si="1"/>
        <v>Billable</v>
      </c>
      <c r="M28" s="34" t="s">
        <v>124</v>
      </c>
      <c r="N28" s="1" t="s">
        <v>41</v>
      </c>
      <c r="O28" s="1" t="s">
        <v>42</v>
      </c>
      <c r="P28" s="1"/>
      <c r="Q28" s="1"/>
      <c r="R28" s="1" t="s">
        <v>43</v>
      </c>
      <c r="S28" s="33" t="s">
        <v>366</v>
      </c>
      <c r="T28" s="14" t="s">
        <v>965</v>
      </c>
      <c r="U28" s="39">
        <v>0.391666666666667</v>
      </c>
      <c r="V28" s="14" t="s">
        <v>965</v>
      </c>
      <c r="W28" s="14" t="s">
        <v>20</v>
      </c>
      <c r="X28" s="14" t="s">
        <v>20</v>
      </c>
      <c r="Y28" s="14" t="s">
        <v>965</v>
      </c>
      <c r="Z28" s="39">
        <v>0.4236111111111111</v>
      </c>
      <c r="AA28" s="14" t="s">
        <v>965</v>
      </c>
      <c r="AB28" s="14" t="s">
        <v>965</v>
      </c>
      <c r="AC28" s="39">
        <v>0.38680555555555557</v>
      </c>
      <c r="AD28" s="14" t="s">
        <v>965</v>
      </c>
      <c r="AE28" s="14" t="s">
        <v>965</v>
      </c>
      <c r="AF28" s="39">
        <v>0.40416666666666662</v>
      </c>
      <c r="AG28" s="14" t="s">
        <v>965</v>
      </c>
      <c r="AH28" s="14" t="s">
        <v>965</v>
      </c>
      <c r="AI28" s="39">
        <v>0.4777777777777778</v>
      </c>
      <c r="AJ28" s="14" t="s">
        <v>965</v>
      </c>
      <c r="AK28" s="14" t="s">
        <v>965</v>
      </c>
      <c r="AL28" s="39">
        <v>0.44861111111111113</v>
      </c>
      <c r="AM28" s="14" t="s">
        <v>965</v>
      </c>
      <c r="AN28" s="14" t="s">
        <v>20</v>
      </c>
      <c r="AO28" s="14" t="s">
        <v>20</v>
      </c>
      <c r="AP28" s="14" t="s">
        <v>965</v>
      </c>
      <c r="AQ28" s="39">
        <v>0.42152777777777778</v>
      </c>
      <c r="AR28" s="14" t="s">
        <v>965</v>
      </c>
      <c r="AS28" s="14" t="s">
        <v>965</v>
      </c>
      <c r="AT28" s="39">
        <v>0.39166666666666666</v>
      </c>
      <c r="AU28" s="14" t="s">
        <v>965</v>
      </c>
      <c r="AV28" s="14" t="s">
        <v>965</v>
      </c>
      <c r="AW28" s="39">
        <v>0.41319444444444442</v>
      </c>
      <c r="AX28" s="14" t="s">
        <v>965</v>
      </c>
      <c r="AY28" s="14" t="s">
        <v>965</v>
      </c>
      <c r="AZ28" s="39">
        <v>0.41041666666666665</v>
      </c>
      <c r="BA28" s="14" t="s">
        <v>965</v>
      </c>
      <c r="BB28" s="14" t="s">
        <v>965</v>
      </c>
      <c r="BC28" s="39">
        <v>0.37638888888888888</v>
      </c>
      <c r="BD28" s="14" t="s">
        <v>965</v>
      </c>
      <c r="BE28" s="14" t="s">
        <v>20</v>
      </c>
      <c r="BF28" s="14" t="s">
        <v>20</v>
      </c>
      <c r="BG28" s="14" t="s">
        <v>965</v>
      </c>
      <c r="BH28" s="39">
        <v>0.38750000000000001</v>
      </c>
      <c r="BI28" s="39" t="s">
        <v>965</v>
      </c>
      <c r="BJ28" s="14" t="s">
        <v>965</v>
      </c>
      <c r="BK28" s="39">
        <v>0.39652777777777781</v>
      </c>
      <c r="BL28" s="14" t="s">
        <v>965</v>
      </c>
      <c r="BM28" s="14" t="s">
        <v>965</v>
      </c>
      <c r="BN28" s="39">
        <v>0.37986111111111115</v>
      </c>
      <c r="BO28" s="14" t="s">
        <v>965</v>
      </c>
      <c r="BP28" s="14" t="s">
        <v>965</v>
      </c>
      <c r="BQ28" s="39">
        <v>0.38541666666666669</v>
      </c>
      <c r="BR28" s="14" t="s">
        <v>965</v>
      </c>
      <c r="BS28" s="14" t="s">
        <v>965</v>
      </c>
      <c r="BT28" s="39">
        <v>0.37222222222222223</v>
      </c>
      <c r="BU28" s="39" t="s">
        <v>965</v>
      </c>
      <c r="BV28" s="14" t="s">
        <v>20</v>
      </c>
      <c r="BW28" s="14" t="s">
        <v>20</v>
      </c>
      <c r="BX28" s="14" t="s">
        <v>20</v>
      </c>
      <c r="BY28" s="14" t="s">
        <v>965</v>
      </c>
      <c r="BZ28" s="39">
        <v>0.37291666666666662</v>
      </c>
      <c r="CA28" s="39" t="s">
        <v>965</v>
      </c>
      <c r="CB28" s="14" t="s">
        <v>965</v>
      </c>
      <c r="CC28" s="39">
        <v>0.37986111111111115</v>
      </c>
      <c r="CD28" s="39" t="s">
        <v>965</v>
      </c>
      <c r="CE28" s="14" t="s">
        <v>968</v>
      </c>
      <c r="CF28" s="39" t="s">
        <v>39</v>
      </c>
      <c r="CG28" s="39" t="s">
        <v>968</v>
      </c>
      <c r="CH28" s="14" t="s">
        <v>968</v>
      </c>
      <c r="CI28" s="39" t="s">
        <v>39</v>
      </c>
      <c r="CJ28" s="39" t="s">
        <v>968</v>
      </c>
      <c r="CK28" s="14" t="s">
        <v>20</v>
      </c>
      <c r="CL28" s="14" t="s">
        <v>20</v>
      </c>
      <c r="CM28" s="1">
        <f t="shared" si="2"/>
        <v>36</v>
      </c>
      <c r="CN28" s="1">
        <f t="shared" si="3"/>
        <v>0</v>
      </c>
      <c r="CO28" s="1">
        <f t="shared" si="4"/>
        <v>11</v>
      </c>
      <c r="CP28" s="1">
        <f t="shared" si="5"/>
        <v>0</v>
      </c>
      <c r="CQ28" s="1">
        <f t="shared" si="6"/>
        <v>0</v>
      </c>
      <c r="CR28" s="1">
        <f>SUM(COUNTIFS($T28:$CL28,{"PAT","MAT"}))</f>
        <v>0</v>
      </c>
      <c r="CS28" s="1">
        <f t="shared" si="7"/>
        <v>0</v>
      </c>
      <c r="CT28" s="1">
        <f t="shared" si="8"/>
        <v>0</v>
      </c>
      <c r="CU28" s="1">
        <f t="shared" si="9"/>
        <v>4</v>
      </c>
      <c r="CV28" s="1">
        <f t="shared" si="10"/>
        <v>0</v>
      </c>
      <c r="CW28" s="1">
        <f t="shared" si="11"/>
        <v>0</v>
      </c>
      <c r="CX28" s="1">
        <f t="shared" si="12"/>
        <v>0</v>
      </c>
      <c r="CY28" s="1">
        <f t="shared" si="13"/>
        <v>4</v>
      </c>
      <c r="CZ28" s="1">
        <f t="shared" si="14"/>
        <v>1</v>
      </c>
      <c r="DA28" s="1">
        <f t="shared" si="15"/>
        <v>1</v>
      </c>
      <c r="DB28" s="1">
        <f>SUM(CM28:CX28)+SUM(COUNTIFS(Q28:CL28,{"TERM","RESIGNED"}))</f>
        <v>51</v>
      </c>
      <c r="DC28" s="1" t="s">
        <v>45</v>
      </c>
      <c r="DD28" s="1" t="s">
        <v>1020</v>
      </c>
      <c r="DE28" s="34"/>
    </row>
    <row r="29" spans="1:109" x14ac:dyDescent="0.25">
      <c r="A29" s="32">
        <f t="shared" si="16"/>
        <v>28</v>
      </c>
      <c r="B29" s="1" t="s">
        <v>36</v>
      </c>
      <c r="C29" s="1">
        <v>18715</v>
      </c>
      <c r="D29" s="27">
        <v>18715</v>
      </c>
      <c r="E29" s="1" t="s">
        <v>946</v>
      </c>
      <c r="F29" s="34" t="s">
        <v>746</v>
      </c>
      <c r="G29" s="34" t="s">
        <v>123</v>
      </c>
      <c r="H29" s="30">
        <v>44845</v>
      </c>
      <c r="I29" s="30" t="s">
        <v>39</v>
      </c>
      <c r="J29" s="30" t="s">
        <v>39</v>
      </c>
      <c r="K29" s="1">
        <f t="shared" ca="1" si="0"/>
        <v>457</v>
      </c>
      <c r="L29" s="34" t="str">
        <f t="shared" si="1"/>
        <v>Billable</v>
      </c>
      <c r="M29" s="34" t="s">
        <v>124</v>
      </c>
      <c r="N29" s="1" t="s">
        <v>41</v>
      </c>
      <c r="O29" s="1" t="s">
        <v>42</v>
      </c>
      <c r="P29" s="1"/>
      <c r="Q29" s="1"/>
      <c r="R29" s="1" t="s">
        <v>43</v>
      </c>
      <c r="S29" s="33" t="s">
        <v>137</v>
      </c>
      <c r="T29" s="14" t="s">
        <v>965</v>
      </c>
      <c r="U29" s="39">
        <v>0.37291666666666701</v>
      </c>
      <c r="V29" s="14" t="s">
        <v>965</v>
      </c>
      <c r="W29" s="14" t="s">
        <v>20</v>
      </c>
      <c r="X29" s="14" t="s">
        <v>20</v>
      </c>
      <c r="Y29" s="14" t="s">
        <v>967</v>
      </c>
      <c r="Z29" s="39" t="s">
        <v>39</v>
      </c>
      <c r="AA29" s="14" t="s">
        <v>967</v>
      </c>
      <c r="AB29" s="14" t="s">
        <v>965</v>
      </c>
      <c r="AC29" s="39">
        <v>0.38680555555555557</v>
      </c>
      <c r="AD29" s="14" t="s">
        <v>965</v>
      </c>
      <c r="AE29" s="14" t="s">
        <v>965</v>
      </c>
      <c r="AF29" s="39">
        <v>0.38125000000000003</v>
      </c>
      <c r="AG29" s="14" t="s">
        <v>965</v>
      </c>
      <c r="AH29" s="14" t="s">
        <v>965</v>
      </c>
      <c r="AI29" s="39">
        <v>0.40416666666666662</v>
      </c>
      <c r="AJ29" s="14" t="s">
        <v>965</v>
      </c>
      <c r="AK29" s="14" t="s">
        <v>965</v>
      </c>
      <c r="AL29" s="39">
        <v>0.38055555555555554</v>
      </c>
      <c r="AM29" s="14" t="s">
        <v>965</v>
      </c>
      <c r="AN29" s="14" t="s">
        <v>20</v>
      </c>
      <c r="AO29" s="14" t="s">
        <v>20</v>
      </c>
      <c r="AP29" s="14" t="s">
        <v>968</v>
      </c>
      <c r="AQ29" s="39" t="s">
        <v>39</v>
      </c>
      <c r="AR29" s="14" t="s">
        <v>968</v>
      </c>
      <c r="AS29" s="14" t="s">
        <v>965</v>
      </c>
      <c r="AT29" s="39">
        <v>0.37708333333333338</v>
      </c>
      <c r="AU29" s="14" t="s">
        <v>965</v>
      </c>
      <c r="AV29" s="14" t="s">
        <v>965</v>
      </c>
      <c r="AW29" s="39">
        <v>0.39374999999999999</v>
      </c>
      <c r="AX29" s="14" t="s">
        <v>965</v>
      </c>
      <c r="AY29" s="14" t="s">
        <v>965</v>
      </c>
      <c r="AZ29" s="39">
        <v>0.37847222222222227</v>
      </c>
      <c r="BA29" s="14" t="s">
        <v>965</v>
      </c>
      <c r="BB29" s="14" t="s">
        <v>965</v>
      </c>
      <c r="BC29" s="39">
        <v>0.3756944444444445</v>
      </c>
      <c r="BD29" s="14" t="s">
        <v>965</v>
      </c>
      <c r="BE29" s="14" t="s">
        <v>20</v>
      </c>
      <c r="BF29" s="14" t="s">
        <v>20</v>
      </c>
      <c r="BG29" s="14" t="s">
        <v>965</v>
      </c>
      <c r="BH29" s="39">
        <v>0.37777777777777777</v>
      </c>
      <c r="BI29" s="39" t="s">
        <v>965</v>
      </c>
      <c r="BJ29" s="14" t="s">
        <v>965</v>
      </c>
      <c r="BK29" s="39">
        <v>0.37152777777777773</v>
      </c>
      <c r="BL29" s="14" t="s">
        <v>965</v>
      </c>
      <c r="BM29" s="14" t="s">
        <v>965</v>
      </c>
      <c r="BN29" s="39">
        <v>0.38819444444444445</v>
      </c>
      <c r="BO29" s="14" t="s">
        <v>965</v>
      </c>
      <c r="BP29" s="14" t="s">
        <v>965</v>
      </c>
      <c r="BQ29" s="39">
        <v>0.3979166666666667</v>
      </c>
      <c r="BR29" s="14" t="s">
        <v>965</v>
      </c>
      <c r="BS29" s="14" t="s">
        <v>965</v>
      </c>
      <c r="BT29" s="39">
        <v>0.3743055555555555</v>
      </c>
      <c r="BU29" s="39" t="s">
        <v>965</v>
      </c>
      <c r="BV29" s="14" t="s">
        <v>20</v>
      </c>
      <c r="BW29" s="14" t="s">
        <v>20</v>
      </c>
      <c r="BX29" s="14" t="s">
        <v>20</v>
      </c>
      <c r="BY29" s="14" t="s">
        <v>967</v>
      </c>
      <c r="BZ29" s="39" t="s">
        <v>39</v>
      </c>
      <c r="CA29" s="39" t="s">
        <v>967</v>
      </c>
      <c r="CB29" s="14" t="s">
        <v>965</v>
      </c>
      <c r="CC29" s="39">
        <v>0.39861111111111108</v>
      </c>
      <c r="CD29" s="39" t="s">
        <v>965</v>
      </c>
      <c r="CE29" s="14" t="s">
        <v>965</v>
      </c>
      <c r="CF29" s="39">
        <v>0.37708333333333338</v>
      </c>
      <c r="CG29" s="39" t="s">
        <v>965</v>
      </c>
      <c r="CH29" s="14" t="s">
        <v>965</v>
      </c>
      <c r="CI29" s="39">
        <v>0.37986111111111115</v>
      </c>
      <c r="CJ29" s="39" t="s">
        <v>965</v>
      </c>
      <c r="CK29" s="14" t="s">
        <v>20</v>
      </c>
      <c r="CL29" s="14" t="s">
        <v>20</v>
      </c>
      <c r="CM29" s="1">
        <f t="shared" si="2"/>
        <v>34</v>
      </c>
      <c r="CN29" s="1">
        <f t="shared" si="3"/>
        <v>0</v>
      </c>
      <c r="CO29" s="1">
        <f t="shared" si="4"/>
        <v>11</v>
      </c>
      <c r="CP29" s="1">
        <f t="shared" si="5"/>
        <v>0</v>
      </c>
      <c r="CQ29" s="1">
        <f t="shared" si="6"/>
        <v>0</v>
      </c>
      <c r="CR29" s="1">
        <f>SUM(COUNTIFS($T29:$CL29,{"PAT","MAT"}))</f>
        <v>0</v>
      </c>
      <c r="CS29" s="1">
        <f t="shared" si="7"/>
        <v>0</v>
      </c>
      <c r="CT29" s="1">
        <f t="shared" si="8"/>
        <v>0</v>
      </c>
      <c r="CU29" s="1">
        <f t="shared" si="9"/>
        <v>2</v>
      </c>
      <c r="CV29" s="1">
        <f t="shared" si="10"/>
        <v>4</v>
      </c>
      <c r="CW29" s="1">
        <f t="shared" si="11"/>
        <v>0</v>
      </c>
      <c r="CX29" s="1">
        <f t="shared" si="12"/>
        <v>0</v>
      </c>
      <c r="CY29" s="1">
        <f t="shared" si="13"/>
        <v>6</v>
      </c>
      <c r="CZ29" s="1">
        <f t="shared" si="14"/>
        <v>1</v>
      </c>
      <c r="DA29" s="1">
        <f t="shared" si="15"/>
        <v>1</v>
      </c>
      <c r="DB29" s="1">
        <f>SUM(CM29:CX29)+SUM(COUNTIFS(Q29:CL29,{"TERM","RESIGNED"}))</f>
        <v>51</v>
      </c>
      <c r="DC29" s="1" t="s">
        <v>45</v>
      </c>
      <c r="DD29" s="1" t="s">
        <v>1018</v>
      </c>
      <c r="DE29" s="34"/>
    </row>
    <row r="30" spans="1:109" x14ac:dyDescent="0.25">
      <c r="A30" s="32">
        <f t="shared" si="16"/>
        <v>29</v>
      </c>
      <c r="B30" s="1" t="s">
        <v>36</v>
      </c>
      <c r="C30" s="1">
        <v>18728</v>
      </c>
      <c r="D30" s="27">
        <v>18728</v>
      </c>
      <c r="E30" s="1" t="s">
        <v>945</v>
      </c>
      <c r="F30" s="34" t="s">
        <v>747</v>
      </c>
      <c r="G30" s="34" t="s">
        <v>123</v>
      </c>
      <c r="H30" s="30">
        <v>44845</v>
      </c>
      <c r="I30" s="30" t="s">
        <v>39</v>
      </c>
      <c r="J30" s="30" t="s">
        <v>39</v>
      </c>
      <c r="K30" s="1">
        <f t="shared" ca="1" si="0"/>
        <v>457</v>
      </c>
      <c r="L30" s="34" t="str">
        <f t="shared" si="1"/>
        <v>Billable</v>
      </c>
      <c r="M30" s="34" t="s">
        <v>124</v>
      </c>
      <c r="N30" s="1" t="s">
        <v>41</v>
      </c>
      <c r="O30" s="1" t="s">
        <v>42</v>
      </c>
      <c r="P30" s="1"/>
      <c r="Q30" s="1"/>
      <c r="R30" s="1" t="s">
        <v>43</v>
      </c>
      <c r="S30" s="33" t="s">
        <v>366</v>
      </c>
      <c r="T30" s="14" t="s">
        <v>967</v>
      </c>
      <c r="U30" s="39" t="s">
        <v>39</v>
      </c>
      <c r="V30" s="14" t="s">
        <v>967</v>
      </c>
      <c r="W30" s="14" t="s">
        <v>20</v>
      </c>
      <c r="X30" s="14" t="s">
        <v>20</v>
      </c>
      <c r="Y30" s="14" t="s">
        <v>965</v>
      </c>
      <c r="Z30" s="39">
        <v>0.42222222222222222</v>
      </c>
      <c r="AA30" s="14" t="s">
        <v>965</v>
      </c>
      <c r="AB30" s="14" t="s">
        <v>965</v>
      </c>
      <c r="AC30" s="39">
        <v>0.39999999999999997</v>
      </c>
      <c r="AD30" s="14" t="s">
        <v>965</v>
      </c>
      <c r="AE30" s="14" t="s">
        <v>965</v>
      </c>
      <c r="AF30" s="39">
        <v>0.3979166666666667</v>
      </c>
      <c r="AG30" s="14" t="s">
        <v>965</v>
      </c>
      <c r="AH30" s="14" t="s">
        <v>965</v>
      </c>
      <c r="AI30" s="39">
        <v>0.46458333333333335</v>
      </c>
      <c r="AJ30" s="14" t="s">
        <v>965</v>
      </c>
      <c r="AK30" s="14" t="s">
        <v>965</v>
      </c>
      <c r="AL30" s="39">
        <v>0.46319444444444446</v>
      </c>
      <c r="AM30" s="14" t="s">
        <v>965</v>
      </c>
      <c r="AN30" s="14" t="s">
        <v>20</v>
      </c>
      <c r="AO30" s="14" t="s">
        <v>20</v>
      </c>
      <c r="AP30" s="14" t="s">
        <v>965</v>
      </c>
      <c r="AQ30" s="39">
        <v>0.42291666666666666</v>
      </c>
      <c r="AR30" s="14" t="s">
        <v>965</v>
      </c>
      <c r="AS30" s="14" t="s">
        <v>968</v>
      </c>
      <c r="AT30" s="39" t="s">
        <v>39</v>
      </c>
      <c r="AU30" s="14" t="s">
        <v>968</v>
      </c>
      <c r="AV30" s="14" t="s">
        <v>965</v>
      </c>
      <c r="AW30" s="39">
        <v>0.3979166666666667</v>
      </c>
      <c r="AX30" s="14" t="s">
        <v>965</v>
      </c>
      <c r="AY30" s="14" t="s">
        <v>965</v>
      </c>
      <c r="AZ30" s="39">
        <v>0.41388888888888892</v>
      </c>
      <c r="BA30" s="14" t="s">
        <v>965</v>
      </c>
      <c r="BB30" s="14" t="s">
        <v>965</v>
      </c>
      <c r="BC30" s="39">
        <v>0.38472222222222219</v>
      </c>
      <c r="BD30" s="14" t="s">
        <v>965</v>
      </c>
      <c r="BE30" s="14" t="s">
        <v>20</v>
      </c>
      <c r="BF30" s="14" t="s">
        <v>20</v>
      </c>
      <c r="BG30" s="14" t="s">
        <v>965</v>
      </c>
      <c r="BH30" s="39">
        <v>0.39513888888888887</v>
      </c>
      <c r="BI30" s="39" t="s">
        <v>965</v>
      </c>
      <c r="BJ30" s="14" t="s">
        <v>965</v>
      </c>
      <c r="BK30" s="39">
        <v>0.38680555555555557</v>
      </c>
      <c r="BL30" s="14" t="s">
        <v>965</v>
      </c>
      <c r="BM30" s="14" t="s">
        <v>965</v>
      </c>
      <c r="BN30" s="39">
        <v>0.3840277777777778</v>
      </c>
      <c r="BO30" s="14" t="s">
        <v>965</v>
      </c>
      <c r="BP30" s="14" t="s">
        <v>965</v>
      </c>
      <c r="BQ30" s="39">
        <v>0.39166666666666666</v>
      </c>
      <c r="BR30" s="14" t="s">
        <v>965</v>
      </c>
      <c r="BS30" s="14" t="s">
        <v>965</v>
      </c>
      <c r="BT30" s="39">
        <v>0.38194444444444442</v>
      </c>
      <c r="BU30" s="39" t="s">
        <v>965</v>
      </c>
      <c r="BV30" s="14" t="s">
        <v>20</v>
      </c>
      <c r="BW30" s="14" t="s">
        <v>20</v>
      </c>
      <c r="BX30" s="14" t="s">
        <v>20</v>
      </c>
      <c r="BY30" s="14" t="s">
        <v>965</v>
      </c>
      <c r="BZ30" s="39">
        <v>0.38472222222222219</v>
      </c>
      <c r="CA30" s="39" t="s">
        <v>965</v>
      </c>
      <c r="CB30" s="14" t="s">
        <v>965</v>
      </c>
      <c r="CC30" s="39">
        <v>0.38819444444444445</v>
      </c>
      <c r="CD30" s="39" t="s">
        <v>965</v>
      </c>
      <c r="CE30" s="14" t="s">
        <v>965</v>
      </c>
      <c r="CF30" s="39">
        <v>0.38611111111111113</v>
      </c>
      <c r="CG30" s="39" t="s">
        <v>965</v>
      </c>
      <c r="CH30" s="14" t="s">
        <v>965</v>
      </c>
      <c r="CI30" s="39">
        <v>0.38263888888888892</v>
      </c>
      <c r="CJ30" s="39" t="s">
        <v>965</v>
      </c>
      <c r="CK30" s="14" t="s">
        <v>20</v>
      </c>
      <c r="CL30" s="14" t="s">
        <v>20</v>
      </c>
      <c r="CM30" s="1">
        <f t="shared" si="2"/>
        <v>36</v>
      </c>
      <c r="CN30" s="1">
        <f t="shared" si="3"/>
        <v>0</v>
      </c>
      <c r="CO30" s="1">
        <f t="shared" si="4"/>
        <v>11</v>
      </c>
      <c r="CP30" s="1">
        <f t="shared" si="5"/>
        <v>0</v>
      </c>
      <c r="CQ30" s="1">
        <f t="shared" si="6"/>
        <v>0</v>
      </c>
      <c r="CR30" s="1">
        <f>SUM(COUNTIFS($T30:$CL30,{"PAT","MAT"}))</f>
        <v>0</v>
      </c>
      <c r="CS30" s="1">
        <f t="shared" si="7"/>
        <v>0</v>
      </c>
      <c r="CT30" s="1">
        <f t="shared" si="8"/>
        <v>0</v>
      </c>
      <c r="CU30" s="1">
        <f t="shared" si="9"/>
        <v>2</v>
      </c>
      <c r="CV30" s="1">
        <f t="shared" si="10"/>
        <v>2</v>
      </c>
      <c r="CW30" s="1">
        <f t="shared" si="11"/>
        <v>0</v>
      </c>
      <c r="CX30" s="1">
        <f t="shared" si="12"/>
        <v>0</v>
      </c>
      <c r="CY30" s="1">
        <f t="shared" si="13"/>
        <v>4</v>
      </c>
      <c r="CZ30" s="1">
        <f t="shared" si="14"/>
        <v>1</v>
      </c>
      <c r="DA30" s="1">
        <f t="shared" si="15"/>
        <v>1</v>
      </c>
      <c r="DB30" s="1">
        <f>SUM(CM30:CX30)+SUM(COUNTIFS(Q30:CL30,{"TERM","RESIGNED"}))</f>
        <v>51</v>
      </c>
      <c r="DC30" s="1" t="s">
        <v>45</v>
      </c>
      <c r="DD30" s="1" t="s">
        <v>1020</v>
      </c>
      <c r="DE30" s="34"/>
    </row>
    <row r="31" spans="1:109" x14ac:dyDescent="0.25">
      <c r="A31" s="32">
        <f t="shared" si="16"/>
        <v>30</v>
      </c>
      <c r="B31" s="1" t="s">
        <v>36</v>
      </c>
      <c r="C31" s="1">
        <v>18757</v>
      </c>
      <c r="D31" s="27">
        <v>18757</v>
      </c>
      <c r="E31" s="1" t="s">
        <v>945</v>
      </c>
      <c r="F31" s="34" t="s">
        <v>749</v>
      </c>
      <c r="G31" s="34" t="s">
        <v>123</v>
      </c>
      <c r="H31" s="30">
        <v>44848</v>
      </c>
      <c r="I31" s="30" t="s">
        <v>39</v>
      </c>
      <c r="J31" s="30" t="s">
        <v>39</v>
      </c>
      <c r="K31" s="1">
        <f t="shared" ca="1" si="0"/>
        <v>454</v>
      </c>
      <c r="L31" s="34" t="str">
        <f t="shared" si="1"/>
        <v>Billable</v>
      </c>
      <c r="M31" s="34" t="s">
        <v>124</v>
      </c>
      <c r="N31" s="1" t="s">
        <v>41</v>
      </c>
      <c r="O31" s="1" t="s">
        <v>42</v>
      </c>
      <c r="P31" s="1"/>
      <c r="Q31" s="1"/>
      <c r="R31" s="1" t="s">
        <v>43</v>
      </c>
      <c r="S31" s="33" t="s">
        <v>171</v>
      </c>
      <c r="T31" s="14" t="s">
        <v>965</v>
      </c>
      <c r="U31" s="39">
        <v>0.36249999999999999</v>
      </c>
      <c r="V31" s="14" t="s">
        <v>965</v>
      </c>
      <c r="W31" s="14" t="s">
        <v>20</v>
      </c>
      <c r="X31" s="14" t="s">
        <v>20</v>
      </c>
      <c r="Y31" s="14" t="s">
        <v>967</v>
      </c>
      <c r="Z31" s="39" t="s">
        <v>39</v>
      </c>
      <c r="AA31" s="14" t="s">
        <v>967</v>
      </c>
      <c r="AB31" s="14" t="s">
        <v>965</v>
      </c>
      <c r="AC31" s="39">
        <v>0.36805555555555558</v>
      </c>
      <c r="AD31" s="14" t="s">
        <v>965</v>
      </c>
      <c r="AE31" s="14" t="s">
        <v>965</v>
      </c>
      <c r="AF31" s="39">
        <v>0.37361111111111112</v>
      </c>
      <c r="AG31" s="14" t="s">
        <v>965</v>
      </c>
      <c r="AH31" s="14" t="s">
        <v>965</v>
      </c>
      <c r="AI31" s="39">
        <v>0.36041666666666666</v>
      </c>
      <c r="AJ31" s="14" t="s">
        <v>965</v>
      </c>
      <c r="AK31" s="14" t="s">
        <v>965</v>
      </c>
      <c r="AL31" s="39">
        <v>0.36041666666666666</v>
      </c>
      <c r="AM31" s="14" t="s">
        <v>965</v>
      </c>
      <c r="AN31" s="14" t="s">
        <v>20</v>
      </c>
      <c r="AO31" s="14" t="s">
        <v>20</v>
      </c>
      <c r="AP31" s="14" t="s">
        <v>968</v>
      </c>
      <c r="AQ31" s="39" t="s">
        <v>39</v>
      </c>
      <c r="AR31" s="14" t="s">
        <v>968</v>
      </c>
      <c r="AS31" s="14" t="s">
        <v>968</v>
      </c>
      <c r="AT31" s="39" t="s">
        <v>39</v>
      </c>
      <c r="AU31" s="14" t="s">
        <v>968</v>
      </c>
      <c r="AV31" s="14" t="s">
        <v>968</v>
      </c>
      <c r="AW31" s="39" t="s">
        <v>39</v>
      </c>
      <c r="AX31" s="14" t="s">
        <v>968</v>
      </c>
      <c r="AY31" s="14" t="s">
        <v>968</v>
      </c>
      <c r="AZ31" s="39" t="s">
        <v>39</v>
      </c>
      <c r="BA31" s="14" t="s">
        <v>968</v>
      </c>
      <c r="BB31" s="14" t="s">
        <v>968</v>
      </c>
      <c r="BC31" s="39" t="s">
        <v>39</v>
      </c>
      <c r="BD31" s="14" t="s">
        <v>968</v>
      </c>
      <c r="BE31" s="14" t="s">
        <v>20</v>
      </c>
      <c r="BF31" s="14" t="s">
        <v>20</v>
      </c>
      <c r="BG31" s="14" t="s">
        <v>965</v>
      </c>
      <c r="BH31" s="39">
        <v>0.35347222222222219</v>
      </c>
      <c r="BI31" s="39" t="s">
        <v>965</v>
      </c>
      <c r="BJ31" s="14" t="s">
        <v>965</v>
      </c>
      <c r="BK31" s="39">
        <v>0.37083333333333335</v>
      </c>
      <c r="BL31" s="14" t="s">
        <v>965</v>
      </c>
      <c r="BM31" s="14" t="s">
        <v>965</v>
      </c>
      <c r="BN31" s="39">
        <v>0.37083333333333335</v>
      </c>
      <c r="BO31" s="14" t="s">
        <v>965</v>
      </c>
      <c r="BP31" s="14" t="s">
        <v>965</v>
      </c>
      <c r="BQ31" s="39">
        <v>0.39305555555555555</v>
      </c>
      <c r="BR31" s="14" t="s">
        <v>965</v>
      </c>
      <c r="BS31" s="14" t="s">
        <v>965</v>
      </c>
      <c r="BT31" s="39">
        <v>0.37083333333333335</v>
      </c>
      <c r="BU31" s="39" t="s">
        <v>965</v>
      </c>
      <c r="BV31" s="14" t="s">
        <v>20</v>
      </c>
      <c r="BW31" s="14" t="s">
        <v>20</v>
      </c>
      <c r="BX31" s="14" t="s">
        <v>20</v>
      </c>
      <c r="BY31" s="14" t="s">
        <v>965</v>
      </c>
      <c r="BZ31" s="39">
        <v>0.375</v>
      </c>
      <c r="CA31" s="39" t="s">
        <v>965</v>
      </c>
      <c r="CB31" s="14" t="s">
        <v>965</v>
      </c>
      <c r="CC31" s="39">
        <v>0.37916666666666665</v>
      </c>
      <c r="CD31" s="39" t="s">
        <v>965</v>
      </c>
      <c r="CE31" s="14" t="s">
        <v>965</v>
      </c>
      <c r="CF31" s="39">
        <v>0.36388888888888887</v>
      </c>
      <c r="CG31" s="39" t="s">
        <v>965</v>
      </c>
      <c r="CH31" s="14" t="s">
        <v>967</v>
      </c>
      <c r="CI31" s="39" t="s">
        <v>39</v>
      </c>
      <c r="CJ31" s="39" t="s">
        <v>967</v>
      </c>
      <c r="CK31" s="14" t="s">
        <v>20</v>
      </c>
      <c r="CL31" s="14" t="s">
        <v>20</v>
      </c>
      <c r="CM31" s="1">
        <f t="shared" si="2"/>
        <v>26</v>
      </c>
      <c r="CN31" s="1">
        <f t="shared" si="3"/>
        <v>0</v>
      </c>
      <c r="CO31" s="1">
        <f t="shared" si="4"/>
        <v>11</v>
      </c>
      <c r="CP31" s="1">
        <f t="shared" si="5"/>
        <v>0</v>
      </c>
      <c r="CQ31" s="1">
        <f t="shared" si="6"/>
        <v>0</v>
      </c>
      <c r="CR31" s="1">
        <f>SUM(COUNTIFS($T31:$CL31,{"PAT","MAT"}))</f>
        <v>0</v>
      </c>
      <c r="CS31" s="1">
        <f t="shared" si="7"/>
        <v>0</v>
      </c>
      <c r="CT31" s="1">
        <f t="shared" si="8"/>
        <v>0</v>
      </c>
      <c r="CU31" s="1">
        <f t="shared" si="9"/>
        <v>10</v>
      </c>
      <c r="CV31" s="1">
        <f t="shared" si="10"/>
        <v>4</v>
      </c>
      <c r="CW31" s="1">
        <f t="shared" si="11"/>
        <v>0</v>
      </c>
      <c r="CX31" s="1">
        <f t="shared" si="12"/>
        <v>0</v>
      </c>
      <c r="CY31" s="1">
        <f t="shared" si="13"/>
        <v>14</v>
      </c>
      <c r="CZ31" s="1">
        <f t="shared" si="14"/>
        <v>1</v>
      </c>
      <c r="DA31" s="1">
        <f t="shared" si="15"/>
        <v>1</v>
      </c>
      <c r="DB31" s="1">
        <f>SUM(CM31:CX31)+SUM(COUNTIFS(Q31:CL31,{"TERM","RESIGNED"}))</f>
        <v>51</v>
      </c>
      <c r="DC31" s="1" t="s">
        <v>45</v>
      </c>
      <c r="DD31" s="1" t="s">
        <v>1018</v>
      </c>
      <c r="DE31" s="34"/>
    </row>
    <row r="32" spans="1:109" x14ac:dyDescent="0.25">
      <c r="A32" s="32">
        <f t="shared" si="16"/>
        <v>31</v>
      </c>
      <c r="B32" s="1" t="s">
        <v>36</v>
      </c>
      <c r="C32" s="1">
        <v>18816</v>
      </c>
      <c r="D32" s="27">
        <v>18816</v>
      </c>
      <c r="E32" s="1" t="s">
        <v>946</v>
      </c>
      <c r="F32" s="34" t="s">
        <v>767</v>
      </c>
      <c r="G32" s="34" t="s">
        <v>190</v>
      </c>
      <c r="H32" s="30">
        <v>44862</v>
      </c>
      <c r="I32" s="30" t="s">
        <v>39</v>
      </c>
      <c r="J32" s="30" t="s">
        <v>39</v>
      </c>
      <c r="K32" s="1">
        <f t="shared" ca="1" si="0"/>
        <v>440</v>
      </c>
      <c r="L32" s="34" t="str">
        <f t="shared" si="1"/>
        <v>Billable</v>
      </c>
      <c r="M32" s="34" t="s">
        <v>187</v>
      </c>
      <c r="N32" s="1" t="s">
        <v>41</v>
      </c>
      <c r="O32" s="1" t="s">
        <v>42</v>
      </c>
      <c r="P32" s="1"/>
      <c r="Q32" s="1"/>
      <c r="R32" s="1" t="s">
        <v>43</v>
      </c>
      <c r="S32" s="33" t="s">
        <v>235</v>
      </c>
      <c r="T32" s="14" t="s">
        <v>967</v>
      </c>
      <c r="U32" s="39" t="s">
        <v>39</v>
      </c>
      <c r="V32" s="14" t="s">
        <v>967</v>
      </c>
      <c r="W32" s="14" t="s">
        <v>20</v>
      </c>
      <c r="X32" s="14" t="s">
        <v>20</v>
      </c>
      <c r="Y32" s="14" t="s">
        <v>967</v>
      </c>
      <c r="Z32" s="39" t="s">
        <v>39</v>
      </c>
      <c r="AA32" s="14" t="s">
        <v>967</v>
      </c>
      <c r="AB32" s="14" t="s">
        <v>965</v>
      </c>
      <c r="AC32" s="39">
        <v>0.37222222222222223</v>
      </c>
      <c r="AD32" s="14" t="s">
        <v>965</v>
      </c>
      <c r="AE32" s="14" t="s">
        <v>965</v>
      </c>
      <c r="AF32" s="39">
        <v>0.38611111111111113</v>
      </c>
      <c r="AG32" s="14" t="s">
        <v>965</v>
      </c>
      <c r="AH32" s="14" t="s">
        <v>965</v>
      </c>
      <c r="AI32" s="39">
        <v>0.37083333333333335</v>
      </c>
      <c r="AJ32" s="14" t="s">
        <v>965</v>
      </c>
      <c r="AK32" s="14" t="s">
        <v>965</v>
      </c>
      <c r="AL32" s="39">
        <v>0.36249999999999999</v>
      </c>
      <c r="AM32" s="14" t="s">
        <v>965</v>
      </c>
      <c r="AN32" s="14" t="s">
        <v>20</v>
      </c>
      <c r="AO32" s="14" t="s">
        <v>20</v>
      </c>
      <c r="AP32" s="14" t="s">
        <v>968</v>
      </c>
      <c r="AQ32" s="39" t="s">
        <v>39</v>
      </c>
      <c r="AR32" s="14" t="s">
        <v>968</v>
      </c>
      <c r="AS32" s="14" t="s">
        <v>965</v>
      </c>
      <c r="AT32" s="39">
        <v>0.36944444444444446</v>
      </c>
      <c r="AU32" s="14" t="s">
        <v>965</v>
      </c>
      <c r="AV32" s="14" t="s">
        <v>965</v>
      </c>
      <c r="AW32" s="39">
        <v>0.3756944444444445</v>
      </c>
      <c r="AX32" s="14" t="s">
        <v>965</v>
      </c>
      <c r="AY32" s="14" t="s">
        <v>965</v>
      </c>
      <c r="AZ32" s="39">
        <v>0.375</v>
      </c>
      <c r="BA32" s="14" t="s">
        <v>965</v>
      </c>
      <c r="BB32" s="14" t="s">
        <v>965</v>
      </c>
      <c r="BC32" s="39">
        <v>0.37777777777777777</v>
      </c>
      <c r="BD32" s="14" t="s">
        <v>965</v>
      </c>
      <c r="BE32" s="14" t="s">
        <v>20</v>
      </c>
      <c r="BF32" s="14" t="s">
        <v>20</v>
      </c>
      <c r="BG32" s="14" t="s">
        <v>968</v>
      </c>
      <c r="BH32" s="39" t="s">
        <v>39</v>
      </c>
      <c r="BI32" s="39" t="s">
        <v>968</v>
      </c>
      <c r="BJ32" s="14" t="s">
        <v>965</v>
      </c>
      <c r="BK32" s="39">
        <v>0.3743055555555555</v>
      </c>
      <c r="BL32" s="14" t="s">
        <v>965</v>
      </c>
      <c r="BM32" s="14" t="s">
        <v>965</v>
      </c>
      <c r="BN32" s="39">
        <v>0.375</v>
      </c>
      <c r="BO32" s="14" t="s">
        <v>965</v>
      </c>
      <c r="BP32" s="14" t="s">
        <v>965</v>
      </c>
      <c r="BQ32" s="39">
        <v>0.37777777777777777</v>
      </c>
      <c r="BR32" s="14" t="s">
        <v>965</v>
      </c>
      <c r="BS32" s="14" t="s">
        <v>965</v>
      </c>
      <c r="BT32" s="39">
        <v>0.36388888888888887</v>
      </c>
      <c r="BU32" s="39" t="s">
        <v>965</v>
      </c>
      <c r="BV32" s="14" t="s">
        <v>20</v>
      </c>
      <c r="BW32" s="14" t="s">
        <v>20</v>
      </c>
      <c r="BX32" s="14" t="s">
        <v>20</v>
      </c>
      <c r="BY32" s="14" t="s">
        <v>965</v>
      </c>
      <c r="BZ32" s="39">
        <v>0.36458333333333331</v>
      </c>
      <c r="CA32" s="39" t="s">
        <v>965</v>
      </c>
      <c r="CB32" s="14" t="s">
        <v>965</v>
      </c>
      <c r="CC32" s="39">
        <v>0.37013888888888885</v>
      </c>
      <c r="CD32" s="39" t="s">
        <v>965</v>
      </c>
      <c r="CE32" s="14" t="s">
        <v>965</v>
      </c>
      <c r="CF32" s="39">
        <v>0.37222222222222223</v>
      </c>
      <c r="CG32" s="39" t="s">
        <v>965</v>
      </c>
      <c r="CH32" s="14" t="s">
        <v>965</v>
      </c>
      <c r="CI32" s="39">
        <v>0.35555555555555557</v>
      </c>
      <c r="CJ32" s="39" t="s">
        <v>965</v>
      </c>
      <c r="CK32" s="14" t="s">
        <v>20</v>
      </c>
      <c r="CL32" s="14" t="s">
        <v>20</v>
      </c>
      <c r="CM32" s="1">
        <f t="shared" si="2"/>
        <v>32</v>
      </c>
      <c r="CN32" s="1">
        <f t="shared" si="3"/>
        <v>0</v>
      </c>
      <c r="CO32" s="1">
        <f t="shared" si="4"/>
        <v>11</v>
      </c>
      <c r="CP32" s="1">
        <f t="shared" si="5"/>
        <v>0</v>
      </c>
      <c r="CQ32" s="1">
        <f t="shared" si="6"/>
        <v>0</v>
      </c>
      <c r="CR32" s="1">
        <f>SUM(COUNTIFS($T32:$CL32,{"PAT","MAT"}))</f>
        <v>0</v>
      </c>
      <c r="CS32" s="1">
        <f t="shared" si="7"/>
        <v>0</v>
      </c>
      <c r="CT32" s="1">
        <f t="shared" si="8"/>
        <v>0</v>
      </c>
      <c r="CU32" s="1">
        <f t="shared" si="9"/>
        <v>4</v>
      </c>
      <c r="CV32" s="1">
        <f t="shared" si="10"/>
        <v>4</v>
      </c>
      <c r="CW32" s="1">
        <f t="shared" si="11"/>
        <v>0</v>
      </c>
      <c r="CX32" s="1">
        <f t="shared" si="12"/>
        <v>0</v>
      </c>
      <c r="CY32" s="1">
        <f t="shared" si="13"/>
        <v>8</v>
      </c>
      <c r="CZ32" s="1">
        <f t="shared" si="14"/>
        <v>1</v>
      </c>
      <c r="DA32" s="1">
        <f t="shared" si="15"/>
        <v>1</v>
      </c>
      <c r="DB32" s="1">
        <f>SUM(CM32:CX32)+SUM(COUNTIFS(Q32:CL32,{"TERM","RESIGNED"}))</f>
        <v>51</v>
      </c>
      <c r="DC32" s="1" t="s">
        <v>45</v>
      </c>
      <c r="DD32" s="1" t="s">
        <v>1018</v>
      </c>
      <c r="DE32" s="34"/>
    </row>
    <row r="33" spans="1:109" x14ac:dyDescent="0.25">
      <c r="A33" s="32">
        <f t="shared" si="16"/>
        <v>32</v>
      </c>
      <c r="B33" s="1" t="s">
        <v>36</v>
      </c>
      <c r="C33" s="1">
        <v>18822</v>
      </c>
      <c r="D33" s="27">
        <v>18822</v>
      </c>
      <c r="E33" s="1" t="s">
        <v>946</v>
      </c>
      <c r="F33" s="34" t="s">
        <v>765</v>
      </c>
      <c r="G33" s="34" t="s">
        <v>123</v>
      </c>
      <c r="H33" s="30">
        <v>44862</v>
      </c>
      <c r="I33" s="30" t="s">
        <v>39</v>
      </c>
      <c r="J33" s="30" t="s">
        <v>39</v>
      </c>
      <c r="K33" s="1">
        <f t="shared" ca="1" si="0"/>
        <v>440</v>
      </c>
      <c r="L33" s="34" t="str">
        <f t="shared" si="1"/>
        <v>Billable</v>
      </c>
      <c r="M33" s="34" t="s">
        <v>124</v>
      </c>
      <c r="N33" s="1" t="s">
        <v>41</v>
      </c>
      <c r="O33" s="1" t="s">
        <v>42</v>
      </c>
      <c r="P33" s="1"/>
      <c r="Q33" s="1"/>
      <c r="R33" s="1" t="s">
        <v>43</v>
      </c>
      <c r="S33" s="33" t="s">
        <v>253</v>
      </c>
      <c r="T33" s="14" t="s">
        <v>965</v>
      </c>
      <c r="U33" s="39">
        <v>0.389583333333333</v>
      </c>
      <c r="V33" s="14" t="s">
        <v>965</v>
      </c>
      <c r="W33" s="14" t="s">
        <v>20</v>
      </c>
      <c r="X33" s="14" t="s">
        <v>20</v>
      </c>
      <c r="Y33" s="14" t="s">
        <v>965</v>
      </c>
      <c r="Z33" s="39">
        <v>0.39027777777777778</v>
      </c>
      <c r="AA33" s="14" t="s">
        <v>965</v>
      </c>
      <c r="AB33" s="14" t="s">
        <v>965</v>
      </c>
      <c r="AC33" s="39">
        <v>0.3979166666666667</v>
      </c>
      <c r="AD33" s="14" t="s">
        <v>965</v>
      </c>
      <c r="AE33" s="14" t="s">
        <v>965</v>
      </c>
      <c r="AF33" s="39">
        <v>0.39305555555555555</v>
      </c>
      <c r="AG33" s="14" t="s">
        <v>965</v>
      </c>
      <c r="AH33" s="14" t="s">
        <v>965</v>
      </c>
      <c r="AI33" s="39">
        <v>0.40208333333333335</v>
      </c>
      <c r="AJ33" s="14" t="s">
        <v>965</v>
      </c>
      <c r="AK33" s="14" t="s">
        <v>965</v>
      </c>
      <c r="AL33" s="39">
        <v>0.40972222222222227</v>
      </c>
      <c r="AM33" s="14" t="s">
        <v>965</v>
      </c>
      <c r="AN33" s="14" t="s">
        <v>20</v>
      </c>
      <c r="AO33" s="14" t="s">
        <v>20</v>
      </c>
      <c r="AP33" s="14" t="s">
        <v>967</v>
      </c>
      <c r="AQ33" s="39" t="s">
        <v>39</v>
      </c>
      <c r="AR33" s="14" t="s">
        <v>967</v>
      </c>
      <c r="AS33" s="14" t="s">
        <v>965</v>
      </c>
      <c r="AT33" s="39">
        <v>0.38125000000000003</v>
      </c>
      <c r="AU33" s="14" t="s">
        <v>965</v>
      </c>
      <c r="AV33" s="14" t="s">
        <v>965</v>
      </c>
      <c r="AW33" s="39">
        <v>0.39027777777777778</v>
      </c>
      <c r="AX33" s="14" t="s">
        <v>965</v>
      </c>
      <c r="AY33" s="14" t="s">
        <v>965</v>
      </c>
      <c r="AZ33" s="39">
        <v>0.39513888888888887</v>
      </c>
      <c r="BA33" s="14" t="s">
        <v>965</v>
      </c>
      <c r="BB33" s="14" t="s">
        <v>965</v>
      </c>
      <c r="BC33" s="39">
        <v>0.39374999999999999</v>
      </c>
      <c r="BD33" s="14" t="s">
        <v>965</v>
      </c>
      <c r="BE33" s="14" t="s">
        <v>20</v>
      </c>
      <c r="BF33" s="14" t="s">
        <v>20</v>
      </c>
      <c r="BG33" s="14" t="s">
        <v>965</v>
      </c>
      <c r="BH33" s="39">
        <v>0.39374999999999999</v>
      </c>
      <c r="BI33" s="39" t="s">
        <v>965</v>
      </c>
      <c r="BJ33" s="14" t="s">
        <v>965</v>
      </c>
      <c r="BK33" s="39">
        <v>0.39513888888888887</v>
      </c>
      <c r="BL33" s="14" t="s">
        <v>965</v>
      </c>
      <c r="BM33" s="14" t="s">
        <v>965</v>
      </c>
      <c r="BN33" s="39">
        <v>0.37916666666666665</v>
      </c>
      <c r="BO33" s="14" t="s">
        <v>965</v>
      </c>
      <c r="BP33" s="14" t="s">
        <v>965</v>
      </c>
      <c r="BQ33" s="39">
        <v>0.39930555555555558</v>
      </c>
      <c r="BR33" s="14" t="s">
        <v>965</v>
      </c>
      <c r="BS33" s="14" t="s">
        <v>965</v>
      </c>
      <c r="BT33" s="39">
        <v>0.37777777777777777</v>
      </c>
      <c r="BU33" s="39" t="s">
        <v>965</v>
      </c>
      <c r="BV33" s="14" t="s">
        <v>20</v>
      </c>
      <c r="BW33" s="14" t="s">
        <v>20</v>
      </c>
      <c r="BX33" s="14" t="s">
        <v>20</v>
      </c>
      <c r="BY33" s="14" t="s">
        <v>965</v>
      </c>
      <c r="BZ33" s="39">
        <v>0.38750000000000001</v>
      </c>
      <c r="CA33" s="39" t="s">
        <v>965</v>
      </c>
      <c r="CB33" s="14" t="s">
        <v>965</v>
      </c>
      <c r="CC33" s="39">
        <v>0.37986111111111115</v>
      </c>
      <c r="CD33" s="39" t="s">
        <v>965</v>
      </c>
      <c r="CE33" s="14" t="s">
        <v>965</v>
      </c>
      <c r="CF33" s="39">
        <v>0.38541666666666669</v>
      </c>
      <c r="CG33" s="39" t="s">
        <v>965</v>
      </c>
      <c r="CH33" s="14" t="s">
        <v>967</v>
      </c>
      <c r="CI33" s="39" t="s">
        <v>39</v>
      </c>
      <c r="CJ33" s="39" t="s">
        <v>967</v>
      </c>
      <c r="CK33" s="14" t="s">
        <v>20</v>
      </c>
      <c r="CL33" s="14" t="s">
        <v>20</v>
      </c>
      <c r="CM33" s="1">
        <f t="shared" si="2"/>
        <v>36</v>
      </c>
      <c r="CN33" s="1">
        <f t="shared" si="3"/>
        <v>0</v>
      </c>
      <c r="CO33" s="1">
        <f t="shared" si="4"/>
        <v>11</v>
      </c>
      <c r="CP33" s="1">
        <f t="shared" si="5"/>
        <v>0</v>
      </c>
      <c r="CQ33" s="1">
        <f t="shared" si="6"/>
        <v>0</v>
      </c>
      <c r="CR33" s="1">
        <f>SUM(COUNTIFS($T33:$CL33,{"PAT","MAT"}))</f>
        <v>0</v>
      </c>
      <c r="CS33" s="1">
        <f t="shared" si="7"/>
        <v>0</v>
      </c>
      <c r="CT33" s="1">
        <f t="shared" si="8"/>
        <v>0</v>
      </c>
      <c r="CU33" s="1">
        <f t="shared" si="9"/>
        <v>0</v>
      </c>
      <c r="CV33" s="1">
        <f t="shared" si="10"/>
        <v>4</v>
      </c>
      <c r="CW33" s="1">
        <f t="shared" si="11"/>
        <v>0</v>
      </c>
      <c r="CX33" s="1">
        <f t="shared" si="12"/>
        <v>0</v>
      </c>
      <c r="CY33" s="1">
        <f t="shared" si="13"/>
        <v>4</v>
      </c>
      <c r="CZ33" s="1">
        <f t="shared" si="14"/>
        <v>1</v>
      </c>
      <c r="DA33" s="1">
        <f t="shared" si="15"/>
        <v>1</v>
      </c>
      <c r="DB33" s="1">
        <f>SUM(CM33:CX33)+SUM(COUNTIFS(Q33:CL33,{"TERM","RESIGNED"}))</f>
        <v>51</v>
      </c>
      <c r="DC33" s="1" t="s">
        <v>45</v>
      </c>
      <c r="DD33" s="1" t="s">
        <v>1018</v>
      </c>
      <c r="DE33" s="34"/>
    </row>
    <row r="34" spans="1:109" x14ac:dyDescent="0.25">
      <c r="A34" s="32">
        <f t="shared" si="16"/>
        <v>33</v>
      </c>
      <c r="B34" s="1" t="s">
        <v>36</v>
      </c>
      <c r="C34" s="1">
        <v>18833</v>
      </c>
      <c r="D34" s="27">
        <v>18833</v>
      </c>
      <c r="E34" s="1" t="s">
        <v>946</v>
      </c>
      <c r="F34" s="34" t="s">
        <v>770</v>
      </c>
      <c r="G34" s="34" t="s">
        <v>190</v>
      </c>
      <c r="H34" s="30">
        <v>44866</v>
      </c>
      <c r="I34" s="30" t="s">
        <v>39</v>
      </c>
      <c r="J34" s="30" t="s">
        <v>39</v>
      </c>
      <c r="K34" s="1">
        <f t="shared" ca="1" si="0"/>
        <v>436</v>
      </c>
      <c r="L34" s="34" t="str">
        <f t="shared" si="1"/>
        <v>Billable</v>
      </c>
      <c r="M34" s="34" t="s">
        <v>187</v>
      </c>
      <c r="N34" s="1" t="s">
        <v>41</v>
      </c>
      <c r="O34" s="1" t="s">
        <v>42</v>
      </c>
      <c r="P34" s="1"/>
      <c r="Q34" s="1"/>
      <c r="R34" s="1" t="s">
        <v>43</v>
      </c>
      <c r="S34" s="33" t="s">
        <v>443</v>
      </c>
      <c r="T34" s="14" t="s">
        <v>965</v>
      </c>
      <c r="U34" s="39">
        <v>0.38819444444444401</v>
      </c>
      <c r="V34" s="14" t="s">
        <v>965</v>
      </c>
      <c r="W34" s="14" t="s">
        <v>20</v>
      </c>
      <c r="X34" s="14" t="s">
        <v>20</v>
      </c>
      <c r="Y34" s="14" t="s">
        <v>965</v>
      </c>
      <c r="Z34" s="39" t="s">
        <v>39</v>
      </c>
      <c r="AA34" s="14" t="s">
        <v>965</v>
      </c>
      <c r="AB34" s="14" t="s">
        <v>965</v>
      </c>
      <c r="AC34" s="39">
        <v>0.36527777777777781</v>
      </c>
      <c r="AD34" s="14" t="s">
        <v>965</v>
      </c>
      <c r="AE34" s="14" t="s">
        <v>965</v>
      </c>
      <c r="AF34" s="39">
        <v>0.37986111111111115</v>
      </c>
      <c r="AG34" s="14" t="s">
        <v>965</v>
      </c>
      <c r="AH34" s="14" t="s">
        <v>966</v>
      </c>
      <c r="AI34" s="39">
        <v>6.9444444444444447E-4</v>
      </c>
      <c r="AJ34" s="14" t="s">
        <v>966</v>
      </c>
      <c r="AK34" s="14" t="s">
        <v>967</v>
      </c>
      <c r="AL34" s="39" t="s">
        <v>39</v>
      </c>
      <c r="AM34" s="14" t="s">
        <v>967</v>
      </c>
      <c r="AN34" s="14" t="s">
        <v>20</v>
      </c>
      <c r="AO34" s="14" t="s">
        <v>20</v>
      </c>
      <c r="AP34" s="14" t="s">
        <v>968</v>
      </c>
      <c r="AQ34" s="39" t="s">
        <v>39</v>
      </c>
      <c r="AR34" s="14" t="s">
        <v>968</v>
      </c>
      <c r="AS34" s="14" t="s">
        <v>22</v>
      </c>
      <c r="AT34" s="39" t="s">
        <v>39</v>
      </c>
      <c r="AU34" s="14" t="s">
        <v>22</v>
      </c>
      <c r="AV34" s="14" t="s">
        <v>965</v>
      </c>
      <c r="AW34" s="39">
        <v>0.38819444444444445</v>
      </c>
      <c r="AX34" s="14" t="s">
        <v>965</v>
      </c>
      <c r="AY34" s="14" t="s">
        <v>965</v>
      </c>
      <c r="AZ34" s="39">
        <v>0.3888888888888889</v>
      </c>
      <c r="BA34" s="14" t="s">
        <v>965</v>
      </c>
      <c r="BB34" s="14" t="s">
        <v>965</v>
      </c>
      <c r="BC34" s="39">
        <v>0.37708333333333338</v>
      </c>
      <c r="BD34" s="14" t="s">
        <v>965</v>
      </c>
      <c r="BE34" s="14" t="s">
        <v>20</v>
      </c>
      <c r="BF34" s="14" t="s">
        <v>20</v>
      </c>
      <c r="BG34" s="14" t="s">
        <v>965</v>
      </c>
      <c r="BH34" s="39">
        <v>0.38055555555555554</v>
      </c>
      <c r="BI34" s="39" t="s">
        <v>965</v>
      </c>
      <c r="BJ34" s="14" t="s">
        <v>965</v>
      </c>
      <c r="BK34" s="39">
        <v>0.38055555555555554</v>
      </c>
      <c r="BL34" s="14" t="s">
        <v>965</v>
      </c>
      <c r="BM34" s="14" t="s">
        <v>965</v>
      </c>
      <c r="BN34" s="39">
        <v>0.38263888888888892</v>
      </c>
      <c r="BO34" s="14" t="s">
        <v>965</v>
      </c>
      <c r="BP34" s="14" t="s">
        <v>965</v>
      </c>
      <c r="BQ34" s="39">
        <v>0.38125000000000003</v>
      </c>
      <c r="BR34" s="14" t="s">
        <v>965</v>
      </c>
      <c r="BS34" s="14" t="s">
        <v>965</v>
      </c>
      <c r="BT34" s="39">
        <v>0.38472222222222219</v>
      </c>
      <c r="BU34" s="39" t="s">
        <v>965</v>
      </c>
      <c r="BV34" s="14" t="s">
        <v>20</v>
      </c>
      <c r="BW34" s="14" t="s">
        <v>20</v>
      </c>
      <c r="BX34" s="14" t="s">
        <v>20</v>
      </c>
      <c r="BY34" s="14" t="s">
        <v>965</v>
      </c>
      <c r="BZ34" s="39">
        <v>0.38958333333333334</v>
      </c>
      <c r="CA34" s="39" t="s">
        <v>965</v>
      </c>
      <c r="CB34" s="14" t="s">
        <v>965</v>
      </c>
      <c r="CC34" s="39">
        <v>0.39305555555555555</v>
      </c>
      <c r="CD34" s="39" t="s">
        <v>965</v>
      </c>
      <c r="CE34" s="14" t="s">
        <v>965</v>
      </c>
      <c r="CF34" s="39">
        <v>0.37777777777777777</v>
      </c>
      <c r="CG34" s="39" t="s">
        <v>965</v>
      </c>
      <c r="CH34" s="14" t="s">
        <v>967</v>
      </c>
      <c r="CI34" s="39" t="s">
        <v>39</v>
      </c>
      <c r="CJ34" s="39" t="s">
        <v>967</v>
      </c>
      <c r="CK34" s="14" t="s">
        <v>20</v>
      </c>
      <c r="CL34" s="14" t="s">
        <v>20</v>
      </c>
      <c r="CM34" s="1">
        <f t="shared" si="2"/>
        <v>30</v>
      </c>
      <c r="CN34" s="1">
        <f t="shared" si="3"/>
        <v>1</v>
      </c>
      <c r="CO34" s="1">
        <f t="shared" si="4"/>
        <v>11</v>
      </c>
      <c r="CP34" s="1">
        <f t="shared" si="5"/>
        <v>0</v>
      </c>
      <c r="CQ34" s="1">
        <f t="shared" si="6"/>
        <v>2</v>
      </c>
      <c r="CR34" s="1">
        <f>SUM(COUNTIFS($T34:$CL34,{"PAT","MAT"}))</f>
        <v>0</v>
      </c>
      <c r="CS34" s="1">
        <f t="shared" si="7"/>
        <v>0</v>
      </c>
      <c r="CT34" s="1">
        <f t="shared" si="8"/>
        <v>0</v>
      </c>
      <c r="CU34" s="1">
        <f t="shared" si="9"/>
        <v>2</v>
      </c>
      <c r="CV34" s="1">
        <f t="shared" si="10"/>
        <v>4</v>
      </c>
      <c r="CW34" s="1">
        <f t="shared" si="11"/>
        <v>0</v>
      </c>
      <c r="CX34" s="1">
        <f t="shared" si="12"/>
        <v>0</v>
      </c>
      <c r="CY34" s="1">
        <f t="shared" si="13"/>
        <v>6</v>
      </c>
      <c r="CZ34" s="1">
        <f t="shared" si="14"/>
        <v>1</v>
      </c>
      <c r="DA34" s="1">
        <f t="shared" si="15"/>
        <v>1</v>
      </c>
      <c r="DB34" s="1">
        <f>SUM(CM34:CX34)+SUM(COUNTIFS(Q34:CL34,{"TERM","RESIGNED"}))</f>
        <v>50</v>
      </c>
      <c r="DC34" s="1" t="s">
        <v>45</v>
      </c>
      <c r="DD34" s="1" t="s">
        <v>1018</v>
      </c>
      <c r="DE34" s="34"/>
    </row>
    <row r="35" spans="1:109" x14ac:dyDescent="0.25">
      <c r="A35" s="32">
        <f t="shared" si="16"/>
        <v>34</v>
      </c>
      <c r="B35" s="1" t="s">
        <v>36</v>
      </c>
      <c r="C35" s="1">
        <v>18875</v>
      </c>
      <c r="D35" s="27">
        <v>18875</v>
      </c>
      <c r="E35" s="1" t="s">
        <v>945</v>
      </c>
      <c r="F35" s="34" t="s">
        <v>775</v>
      </c>
      <c r="G35" s="34" t="s">
        <v>123</v>
      </c>
      <c r="H35" s="30">
        <v>44869</v>
      </c>
      <c r="I35" s="30" t="s">
        <v>39</v>
      </c>
      <c r="J35" s="30" t="s">
        <v>39</v>
      </c>
      <c r="K35" s="1">
        <f t="shared" ca="1" si="0"/>
        <v>433</v>
      </c>
      <c r="L35" s="34" t="str">
        <f t="shared" si="1"/>
        <v>Billable</v>
      </c>
      <c r="M35" s="34" t="s">
        <v>124</v>
      </c>
      <c r="N35" s="1" t="s">
        <v>41</v>
      </c>
      <c r="O35" s="1" t="s">
        <v>42</v>
      </c>
      <c r="P35" s="1"/>
      <c r="Q35" s="1"/>
      <c r="R35" s="1" t="s">
        <v>43</v>
      </c>
      <c r="S35" s="33" t="s">
        <v>429</v>
      </c>
      <c r="T35" s="14" t="s">
        <v>965</v>
      </c>
      <c r="U35" s="39">
        <v>0.44722222222222202</v>
      </c>
      <c r="V35" s="14" t="s">
        <v>965</v>
      </c>
      <c r="W35" s="14" t="s">
        <v>20</v>
      </c>
      <c r="X35" s="14" t="s">
        <v>20</v>
      </c>
      <c r="Y35" s="14" t="s">
        <v>965</v>
      </c>
      <c r="Z35" s="39">
        <v>0.39861111111111108</v>
      </c>
      <c r="AA35" s="14" t="s">
        <v>965</v>
      </c>
      <c r="AB35" s="14" t="s">
        <v>965</v>
      </c>
      <c r="AC35" s="39">
        <v>0.3888888888888889</v>
      </c>
      <c r="AD35" s="14" t="s">
        <v>965</v>
      </c>
      <c r="AE35" s="14" t="s">
        <v>965</v>
      </c>
      <c r="AF35" s="39">
        <v>0.38958333333333334</v>
      </c>
      <c r="AG35" s="14" t="s">
        <v>965</v>
      </c>
      <c r="AH35" s="14" t="s">
        <v>965</v>
      </c>
      <c r="AI35" s="39">
        <v>0.3979166666666667</v>
      </c>
      <c r="AJ35" s="14" t="s">
        <v>965</v>
      </c>
      <c r="AK35" s="14" t="s">
        <v>965</v>
      </c>
      <c r="AL35" s="39">
        <v>0.3833333333333333</v>
      </c>
      <c r="AM35" s="14" t="s">
        <v>965</v>
      </c>
      <c r="AN35" s="14" t="s">
        <v>20</v>
      </c>
      <c r="AO35" s="14" t="s">
        <v>20</v>
      </c>
      <c r="AP35" s="14" t="s">
        <v>965</v>
      </c>
      <c r="AQ35" s="39">
        <v>0.3743055555555555</v>
      </c>
      <c r="AR35" s="14" t="s">
        <v>965</v>
      </c>
      <c r="AS35" s="14" t="s">
        <v>965</v>
      </c>
      <c r="AT35" s="39">
        <v>0.3743055555555555</v>
      </c>
      <c r="AU35" s="14" t="s">
        <v>965</v>
      </c>
      <c r="AV35" s="14" t="s">
        <v>965</v>
      </c>
      <c r="AW35" s="39">
        <v>0.40416666666666662</v>
      </c>
      <c r="AX35" s="14" t="s">
        <v>965</v>
      </c>
      <c r="AY35" s="14" t="s">
        <v>965</v>
      </c>
      <c r="AZ35" s="39">
        <v>0.41597222222222219</v>
      </c>
      <c r="BA35" s="14" t="s">
        <v>965</v>
      </c>
      <c r="BB35" s="14" t="s">
        <v>965</v>
      </c>
      <c r="BC35" s="39">
        <v>0.4284722222222222</v>
      </c>
      <c r="BD35" s="14" t="s">
        <v>965</v>
      </c>
      <c r="BE35" s="14" t="s">
        <v>20</v>
      </c>
      <c r="BF35" s="14" t="s">
        <v>20</v>
      </c>
      <c r="BG35" s="14" t="s">
        <v>965</v>
      </c>
      <c r="BH35" s="39">
        <v>0.39930555555555558</v>
      </c>
      <c r="BI35" s="39" t="s">
        <v>965</v>
      </c>
      <c r="BJ35" s="14" t="s">
        <v>965</v>
      </c>
      <c r="BK35" s="39">
        <v>0.3833333333333333</v>
      </c>
      <c r="BL35" s="14" t="s">
        <v>965</v>
      </c>
      <c r="BM35" s="14" t="s">
        <v>968</v>
      </c>
      <c r="BN35" s="39" t="s">
        <v>39</v>
      </c>
      <c r="BO35" s="14" t="s">
        <v>968</v>
      </c>
      <c r="BP35" s="14" t="s">
        <v>968</v>
      </c>
      <c r="BQ35" s="39" t="s">
        <v>39</v>
      </c>
      <c r="BR35" s="14" t="s">
        <v>968</v>
      </c>
      <c r="BS35" s="14" t="s">
        <v>968</v>
      </c>
      <c r="BT35" s="39" t="e">
        <v>#N/A</v>
      </c>
      <c r="BU35" s="39" t="s">
        <v>968</v>
      </c>
      <c r="BV35" s="14" t="s">
        <v>20</v>
      </c>
      <c r="BW35" s="14" t="s">
        <v>20</v>
      </c>
      <c r="BX35" s="14" t="s">
        <v>20</v>
      </c>
      <c r="BY35" s="14" t="s">
        <v>967</v>
      </c>
      <c r="BZ35" s="39" t="s">
        <v>39</v>
      </c>
      <c r="CA35" s="39" t="s">
        <v>967</v>
      </c>
      <c r="CB35" s="14" t="s">
        <v>965</v>
      </c>
      <c r="CC35" s="39">
        <v>0.37638888888888888</v>
      </c>
      <c r="CD35" s="39" t="s">
        <v>965</v>
      </c>
      <c r="CE35" s="14" t="s">
        <v>965</v>
      </c>
      <c r="CF35" s="39">
        <v>0.37986111111111115</v>
      </c>
      <c r="CG35" s="39" t="s">
        <v>965</v>
      </c>
      <c r="CH35" s="14" t="s">
        <v>965</v>
      </c>
      <c r="CI35" s="39">
        <v>0.37916666666666665</v>
      </c>
      <c r="CJ35" s="39" t="s">
        <v>965</v>
      </c>
      <c r="CK35" s="14" t="s">
        <v>20</v>
      </c>
      <c r="CL35" s="14" t="s">
        <v>20</v>
      </c>
      <c r="CM35" s="1">
        <f t="shared" si="2"/>
        <v>32</v>
      </c>
      <c r="CN35" s="1">
        <f t="shared" si="3"/>
        <v>0</v>
      </c>
      <c r="CO35" s="1">
        <f t="shared" si="4"/>
        <v>11</v>
      </c>
      <c r="CP35" s="1">
        <f t="shared" si="5"/>
        <v>0</v>
      </c>
      <c r="CQ35" s="1">
        <f t="shared" si="6"/>
        <v>0</v>
      </c>
      <c r="CR35" s="1">
        <f>SUM(COUNTIFS($T35:$CL35,{"PAT","MAT"}))</f>
        <v>0</v>
      </c>
      <c r="CS35" s="1">
        <f t="shared" si="7"/>
        <v>0</v>
      </c>
      <c r="CT35" s="1">
        <f t="shared" si="8"/>
        <v>0</v>
      </c>
      <c r="CU35" s="1">
        <f t="shared" si="9"/>
        <v>6</v>
      </c>
      <c r="CV35" s="1">
        <f t="shared" si="10"/>
        <v>2</v>
      </c>
      <c r="CW35" s="1">
        <f t="shared" si="11"/>
        <v>0</v>
      </c>
      <c r="CX35" s="1">
        <f t="shared" si="12"/>
        <v>0</v>
      </c>
      <c r="CY35" s="1">
        <f t="shared" si="13"/>
        <v>8</v>
      </c>
      <c r="CZ35" s="1">
        <f t="shared" si="14"/>
        <v>1</v>
      </c>
      <c r="DA35" s="1">
        <f t="shared" si="15"/>
        <v>1</v>
      </c>
      <c r="DB35" s="1">
        <f>SUM(CM35:CX35)+SUM(COUNTIFS(Q35:CL35,{"TERM","RESIGNED"}))</f>
        <v>51</v>
      </c>
      <c r="DC35" s="1" t="s">
        <v>45</v>
      </c>
      <c r="DD35" s="1" t="s">
        <v>1020</v>
      </c>
      <c r="DE35" s="34"/>
    </row>
    <row r="36" spans="1:109" x14ac:dyDescent="0.25">
      <c r="A36" s="32">
        <f t="shared" si="16"/>
        <v>35</v>
      </c>
      <c r="B36" s="1" t="s">
        <v>36</v>
      </c>
      <c r="C36" s="1">
        <v>18877</v>
      </c>
      <c r="D36" s="27">
        <v>18877</v>
      </c>
      <c r="E36" s="1" t="s">
        <v>946</v>
      </c>
      <c r="F36" s="34" t="s">
        <v>776</v>
      </c>
      <c r="G36" s="34" t="s">
        <v>123</v>
      </c>
      <c r="H36" s="30">
        <v>44869</v>
      </c>
      <c r="I36" s="30" t="s">
        <v>39</v>
      </c>
      <c r="J36" s="30" t="s">
        <v>39</v>
      </c>
      <c r="K36" s="1">
        <f t="shared" ca="1" si="0"/>
        <v>433</v>
      </c>
      <c r="L36" s="34" t="str">
        <f t="shared" si="1"/>
        <v>Billable</v>
      </c>
      <c r="M36" s="34" t="s">
        <v>124</v>
      </c>
      <c r="N36" s="1" t="s">
        <v>41</v>
      </c>
      <c r="O36" s="1" t="s">
        <v>42</v>
      </c>
      <c r="P36" s="1"/>
      <c r="Q36" s="1"/>
      <c r="R36" s="1" t="s">
        <v>43</v>
      </c>
      <c r="S36" s="33" t="s">
        <v>256</v>
      </c>
      <c r="T36" s="14" t="s">
        <v>965</v>
      </c>
      <c r="U36" s="39">
        <v>0.40902777777777799</v>
      </c>
      <c r="V36" s="14" t="s">
        <v>965</v>
      </c>
      <c r="W36" s="14" t="s">
        <v>20</v>
      </c>
      <c r="X36" s="14" t="s">
        <v>20</v>
      </c>
      <c r="Y36" s="14" t="s">
        <v>965</v>
      </c>
      <c r="Z36" s="39">
        <v>0.41388888888888892</v>
      </c>
      <c r="AA36" s="14" t="s">
        <v>965</v>
      </c>
      <c r="AB36" s="14" t="s">
        <v>967</v>
      </c>
      <c r="AC36" s="39" t="s">
        <v>39</v>
      </c>
      <c r="AD36" s="14" t="s">
        <v>967</v>
      </c>
      <c r="AE36" s="14" t="s">
        <v>965</v>
      </c>
      <c r="AF36" s="39">
        <v>0.39374999999999999</v>
      </c>
      <c r="AG36" s="14" t="s">
        <v>965</v>
      </c>
      <c r="AH36" s="14" t="s">
        <v>965</v>
      </c>
      <c r="AI36" s="39">
        <v>0.41180555555555554</v>
      </c>
      <c r="AJ36" s="14" t="s">
        <v>965</v>
      </c>
      <c r="AK36" s="14" t="s">
        <v>967</v>
      </c>
      <c r="AL36" s="39" t="s">
        <v>39</v>
      </c>
      <c r="AM36" s="14" t="s">
        <v>967</v>
      </c>
      <c r="AN36" s="14" t="s">
        <v>20</v>
      </c>
      <c r="AO36" s="14" t="s">
        <v>20</v>
      </c>
      <c r="AP36" s="14" t="s">
        <v>965</v>
      </c>
      <c r="AQ36" s="39">
        <v>0.41180555555555554</v>
      </c>
      <c r="AR36" s="14" t="s">
        <v>965</v>
      </c>
      <c r="AS36" s="14" t="s">
        <v>968</v>
      </c>
      <c r="AT36" s="39" t="s">
        <v>39</v>
      </c>
      <c r="AU36" s="14" t="s">
        <v>968</v>
      </c>
      <c r="AV36" s="14" t="s">
        <v>968</v>
      </c>
      <c r="AW36" s="39" t="s">
        <v>39</v>
      </c>
      <c r="AX36" s="14" t="s">
        <v>968</v>
      </c>
      <c r="AY36" s="14" t="s">
        <v>968</v>
      </c>
      <c r="AZ36" s="39" t="s">
        <v>39</v>
      </c>
      <c r="BA36" s="14" t="s">
        <v>968</v>
      </c>
      <c r="BB36" s="14" t="s">
        <v>965</v>
      </c>
      <c r="BC36" s="39">
        <v>0.38541666666666669</v>
      </c>
      <c r="BD36" s="14" t="s">
        <v>965</v>
      </c>
      <c r="BE36" s="14" t="s">
        <v>20</v>
      </c>
      <c r="BF36" s="14" t="s">
        <v>20</v>
      </c>
      <c r="BG36" s="14" t="s">
        <v>968</v>
      </c>
      <c r="BH36" s="39" t="s">
        <v>39</v>
      </c>
      <c r="BI36" s="39" t="s">
        <v>968</v>
      </c>
      <c r="BJ36" s="14" t="s">
        <v>965</v>
      </c>
      <c r="BK36" s="39">
        <v>0.39027777777777778</v>
      </c>
      <c r="BL36" s="14" t="s">
        <v>965</v>
      </c>
      <c r="BM36" s="14" t="s">
        <v>965</v>
      </c>
      <c r="BN36" s="39">
        <v>0.38680555555555557</v>
      </c>
      <c r="BO36" s="14" t="s">
        <v>965</v>
      </c>
      <c r="BP36" s="14" t="s">
        <v>965</v>
      </c>
      <c r="BQ36" s="39">
        <v>0.38472222222222219</v>
      </c>
      <c r="BR36" s="14" t="s">
        <v>965</v>
      </c>
      <c r="BS36" s="14" t="s">
        <v>965</v>
      </c>
      <c r="BT36" s="39">
        <v>0.39930555555555558</v>
      </c>
      <c r="BU36" s="39" t="s">
        <v>965</v>
      </c>
      <c r="BV36" s="14" t="s">
        <v>20</v>
      </c>
      <c r="BW36" s="14" t="s">
        <v>20</v>
      </c>
      <c r="BX36" s="14" t="s">
        <v>20</v>
      </c>
      <c r="BY36" s="14" t="s">
        <v>965</v>
      </c>
      <c r="BZ36" s="39">
        <v>0.38611111111111113</v>
      </c>
      <c r="CA36" s="39" t="s">
        <v>965</v>
      </c>
      <c r="CB36" s="14" t="s">
        <v>965</v>
      </c>
      <c r="CC36" s="39">
        <v>0.45416666666666666</v>
      </c>
      <c r="CD36" s="39" t="s">
        <v>965</v>
      </c>
      <c r="CE36" s="14" t="s">
        <v>21</v>
      </c>
      <c r="CF36" s="39" t="s">
        <v>39</v>
      </c>
      <c r="CG36" s="39" t="s">
        <v>21</v>
      </c>
      <c r="CH36" s="14" t="s">
        <v>965</v>
      </c>
      <c r="CI36" s="39">
        <v>0.37916666666666665</v>
      </c>
      <c r="CJ36" s="39" t="s">
        <v>965</v>
      </c>
      <c r="CK36" s="14" t="s">
        <v>20</v>
      </c>
      <c r="CL36" s="14" t="s">
        <v>20</v>
      </c>
      <c r="CM36" s="1">
        <f t="shared" si="2"/>
        <v>26</v>
      </c>
      <c r="CN36" s="1">
        <f t="shared" si="3"/>
        <v>0</v>
      </c>
      <c r="CO36" s="1">
        <f t="shared" si="4"/>
        <v>11</v>
      </c>
      <c r="CP36" s="1">
        <f t="shared" si="5"/>
        <v>2</v>
      </c>
      <c r="CQ36" s="1">
        <f t="shared" si="6"/>
        <v>0</v>
      </c>
      <c r="CR36" s="1">
        <f>SUM(COUNTIFS($T36:$CL36,{"PAT","MAT"}))</f>
        <v>0</v>
      </c>
      <c r="CS36" s="1">
        <f t="shared" si="7"/>
        <v>0</v>
      </c>
      <c r="CT36" s="1">
        <f t="shared" si="8"/>
        <v>0</v>
      </c>
      <c r="CU36" s="1">
        <f t="shared" si="9"/>
        <v>8</v>
      </c>
      <c r="CV36" s="1">
        <f t="shared" si="10"/>
        <v>4</v>
      </c>
      <c r="CW36" s="1">
        <f t="shared" si="11"/>
        <v>0</v>
      </c>
      <c r="CX36" s="1">
        <f t="shared" si="12"/>
        <v>0</v>
      </c>
      <c r="CY36" s="1">
        <f t="shared" si="13"/>
        <v>12</v>
      </c>
      <c r="CZ36" s="1">
        <f t="shared" si="14"/>
        <v>1</v>
      </c>
      <c r="DA36" s="1">
        <f t="shared" si="15"/>
        <v>1</v>
      </c>
      <c r="DB36" s="1">
        <f>SUM(CM36:CX36)+SUM(COUNTIFS(Q36:CL36,{"TERM","RESIGNED"}))</f>
        <v>51</v>
      </c>
      <c r="DC36" s="1" t="s">
        <v>45</v>
      </c>
      <c r="DD36" s="1" t="s">
        <v>1018</v>
      </c>
      <c r="DE36" s="34"/>
    </row>
    <row r="37" spans="1:109" x14ac:dyDescent="0.25">
      <c r="A37" s="32">
        <f t="shared" si="16"/>
        <v>36</v>
      </c>
      <c r="B37" s="1" t="s">
        <v>36</v>
      </c>
      <c r="C37" s="1">
        <v>18880</v>
      </c>
      <c r="D37" s="27">
        <v>18880</v>
      </c>
      <c r="E37" s="1" t="s">
        <v>945</v>
      </c>
      <c r="F37" s="34" t="s">
        <v>777</v>
      </c>
      <c r="G37" s="34" t="s">
        <v>123</v>
      </c>
      <c r="H37" s="30">
        <v>44869</v>
      </c>
      <c r="I37" s="30" t="s">
        <v>39</v>
      </c>
      <c r="J37" s="30" t="s">
        <v>39</v>
      </c>
      <c r="K37" s="1">
        <f t="shared" ca="1" si="0"/>
        <v>433</v>
      </c>
      <c r="L37" s="34" t="str">
        <f t="shared" si="1"/>
        <v>Billable</v>
      </c>
      <c r="M37" s="34" t="s">
        <v>124</v>
      </c>
      <c r="N37" s="1" t="s">
        <v>41</v>
      </c>
      <c r="O37" s="1" t="s">
        <v>42</v>
      </c>
      <c r="P37" s="1"/>
      <c r="Q37" s="1"/>
      <c r="R37" s="1" t="s">
        <v>43</v>
      </c>
      <c r="S37" s="33" t="s">
        <v>303</v>
      </c>
      <c r="T37" s="14" t="s">
        <v>965</v>
      </c>
      <c r="U37" s="39">
        <v>0.42847222222222198</v>
      </c>
      <c r="V37" s="14" t="s">
        <v>965</v>
      </c>
      <c r="W37" s="14" t="s">
        <v>20</v>
      </c>
      <c r="X37" s="14" t="s">
        <v>20</v>
      </c>
      <c r="Y37" s="14" t="s">
        <v>965</v>
      </c>
      <c r="Z37" s="39">
        <v>0.38055555555555554</v>
      </c>
      <c r="AA37" s="14" t="s">
        <v>965</v>
      </c>
      <c r="AB37" s="14" t="s">
        <v>965</v>
      </c>
      <c r="AC37" s="39">
        <v>0.37638888888888888</v>
      </c>
      <c r="AD37" s="14" t="s">
        <v>965</v>
      </c>
      <c r="AE37" s="14" t="s">
        <v>965</v>
      </c>
      <c r="AF37" s="39">
        <v>0.4597222222222222</v>
      </c>
      <c r="AG37" s="14" t="s">
        <v>965</v>
      </c>
      <c r="AH37" s="14" t="s">
        <v>965</v>
      </c>
      <c r="AI37" s="39">
        <v>0.4458333333333333</v>
      </c>
      <c r="AJ37" s="14" t="s">
        <v>965</v>
      </c>
      <c r="AK37" s="14" t="s">
        <v>965</v>
      </c>
      <c r="AL37" s="39">
        <v>0.4548611111111111</v>
      </c>
      <c r="AM37" s="14" t="s">
        <v>965</v>
      </c>
      <c r="AN37" s="14" t="s">
        <v>20</v>
      </c>
      <c r="AO37" s="14" t="s">
        <v>20</v>
      </c>
      <c r="AP37" s="14" t="s">
        <v>965</v>
      </c>
      <c r="AQ37" s="39">
        <v>0.38263888888888892</v>
      </c>
      <c r="AR37" s="14" t="s">
        <v>965</v>
      </c>
      <c r="AS37" s="14" t="s">
        <v>965</v>
      </c>
      <c r="AT37" s="39">
        <v>0.42083333333333334</v>
      </c>
      <c r="AU37" s="14" t="s">
        <v>965</v>
      </c>
      <c r="AV37" s="14" t="s">
        <v>965</v>
      </c>
      <c r="AW37" s="39" t="s">
        <v>39</v>
      </c>
      <c r="AX37" s="14" t="s">
        <v>965</v>
      </c>
      <c r="AY37" s="14" t="s">
        <v>968</v>
      </c>
      <c r="AZ37" s="39" t="s">
        <v>39</v>
      </c>
      <c r="BA37" s="14" t="s">
        <v>968</v>
      </c>
      <c r="BB37" s="14" t="s">
        <v>965</v>
      </c>
      <c r="BC37" s="39">
        <v>0.40069444444444446</v>
      </c>
      <c r="BD37" s="14" t="s">
        <v>965</v>
      </c>
      <c r="BE37" s="14" t="s">
        <v>20</v>
      </c>
      <c r="BF37" s="14" t="s">
        <v>20</v>
      </c>
      <c r="BG37" s="14" t="s">
        <v>965</v>
      </c>
      <c r="BH37" s="39">
        <v>0.38611111111111113</v>
      </c>
      <c r="BI37" s="39" t="s">
        <v>965</v>
      </c>
      <c r="BJ37" s="14" t="s">
        <v>965</v>
      </c>
      <c r="BK37" s="39">
        <v>0.38055555555555554</v>
      </c>
      <c r="BL37" s="14" t="s">
        <v>965</v>
      </c>
      <c r="BM37" s="14" t="s">
        <v>965</v>
      </c>
      <c r="BN37" s="39">
        <v>0.38194444444444442</v>
      </c>
      <c r="BO37" s="14" t="s">
        <v>965</v>
      </c>
      <c r="BP37" s="14" t="s">
        <v>965</v>
      </c>
      <c r="BQ37" s="39">
        <v>0.37222222222222223</v>
      </c>
      <c r="BR37" s="14" t="s">
        <v>965</v>
      </c>
      <c r="BS37" s="14" t="s">
        <v>965</v>
      </c>
      <c r="BT37" s="39">
        <v>0.37152777777777773</v>
      </c>
      <c r="BU37" s="39" t="s">
        <v>965</v>
      </c>
      <c r="BV37" s="14" t="s">
        <v>20</v>
      </c>
      <c r="BW37" s="14" t="s">
        <v>20</v>
      </c>
      <c r="BX37" s="14" t="s">
        <v>20</v>
      </c>
      <c r="BY37" s="14" t="s">
        <v>967</v>
      </c>
      <c r="BZ37" s="39" t="s">
        <v>39</v>
      </c>
      <c r="CA37" s="39" t="s">
        <v>967</v>
      </c>
      <c r="CB37" s="14" t="s">
        <v>965</v>
      </c>
      <c r="CC37" s="39">
        <v>0.37986111111111115</v>
      </c>
      <c r="CD37" s="39" t="s">
        <v>965</v>
      </c>
      <c r="CE37" s="14" t="s">
        <v>967</v>
      </c>
      <c r="CF37" s="39" t="s">
        <v>39</v>
      </c>
      <c r="CG37" s="39" t="s">
        <v>967</v>
      </c>
      <c r="CH37" s="14" t="s">
        <v>965</v>
      </c>
      <c r="CI37" s="39">
        <v>0.37986111111111115</v>
      </c>
      <c r="CJ37" s="39" t="s">
        <v>965</v>
      </c>
      <c r="CK37" s="14" t="s">
        <v>20</v>
      </c>
      <c r="CL37" s="14" t="s">
        <v>20</v>
      </c>
      <c r="CM37" s="1">
        <f t="shared" si="2"/>
        <v>34</v>
      </c>
      <c r="CN37" s="1">
        <f t="shared" si="3"/>
        <v>0</v>
      </c>
      <c r="CO37" s="1">
        <f t="shared" si="4"/>
        <v>11</v>
      </c>
      <c r="CP37" s="1">
        <f t="shared" si="5"/>
        <v>0</v>
      </c>
      <c r="CQ37" s="1">
        <f t="shared" si="6"/>
        <v>0</v>
      </c>
      <c r="CR37" s="1">
        <f>SUM(COUNTIFS($T37:$CL37,{"PAT","MAT"}))</f>
        <v>0</v>
      </c>
      <c r="CS37" s="1">
        <f t="shared" si="7"/>
        <v>0</v>
      </c>
      <c r="CT37" s="1">
        <f t="shared" si="8"/>
        <v>0</v>
      </c>
      <c r="CU37" s="1">
        <f t="shared" si="9"/>
        <v>2</v>
      </c>
      <c r="CV37" s="1">
        <f t="shared" si="10"/>
        <v>4</v>
      </c>
      <c r="CW37" s="1">
        <f t="shared" si="11"/>
        <v>0</v>
      </c>
      <c r="CX37" s="1">
        <f t="shared" si="12"/>
        <v>0</v>
      </c>
      <c r="CY37" s="1">
        <f t="shared" si="13"/>
        <v>6</v>
      </c>
      <c r="CZ37" s="1">
        <f t="shared" si="14"/>
        <v>1</v>
      </c>
      <c r="DA37" s="1">
        <f t="shared" si="15"/>
        <v>1</v>
      </c>
      <c r="DB37" s="1">
        <f>SUM(CM37:CX37)+SUM(COUNTIFS(Q37:CL37,{"TERM","RESIGNED"}))</f>
        <v>51</v>
      </c>
      <c r="DC37" s="1" t="s">
        <v>45</v>
      </c>
      <c r="DD37" s="1" t="s">
        <v>1020</v>
      </c>
      <c r="DE37" s="34"/>
    </row>
    <row r="38" spans="1:109" x14ac:dyDescent="0.25">
      <c r="A38" s="32">
        <f t="shared" si="16"/>
        <v>37</v>
      </c>
      <c r="B38" s="1" t="s">
        <v>36</v>
      </c>
      <c r="C38" s="1">
        <v>18881</v>
      </c>
      <c r="D38" s="27">
        <v>18881</v>
      </c>
      <c r="E38" s="1" t="s">
        <v>945</v>
      </c>
      <c r="F38" s="34" t="s">
        <v>778</v>
      </c>
      <c r="G38" s="34" t="s">
        <v>123</v>
      </c>
      <c r="H38" s="30">
        <v>44869</v>
      </c>
      <c r="I38" s="30" t="s">
        <v>39</v>
      </c>
      <c r="J38" s="30" t="s">
        <v>39</v>
      </c>
      <c r="K38" s="1">
        <f t="shared" ca="1" si="0"/>
        <v>433</v>
      </c>
      <c r="L38" s="34" t="str">
        <f t="shared" si="1"/>
        <v>Billable</v>
      </c>
      <c r="M38" s="34" t="s">
        <v>124</v>
      </c>
      <c r="N38" s="1" t="s">
        <v>41</v>
      </c>
      <c r="O38" s="1" t="s">
        <v>42</v>
      </c>
      <c r="P38" s="1"/>
      <c r="Q38" s="1"/>
      <c r="R38" s="1" t="s">
        <v>43</v>
      </c>
      <c r="S38" s="33" t="s">
        <v>303</v>
      </c>
      <c r="T38" s="14" t="s">
        <v>965</v>
      </c>
      <c r="U38" s="39">
        <v>0.43194444444444402</v>
      </c>
      <c r="V38" s="14" t="s">
        <v>965</v>
      </c>
      <c r="W38" s="14" t="s">
        <v>20</v>
      </c>
      <c r="X38" s="14" t="s">
        <v>20</v>
      </c>
      <c r="Y38" s="14" t="s">
        <v>965</v>
      </c>
      <c r="Z38" s="39">
        <v>0.3756944444444445</v>
      </c>
      <c r="AA38" s="14" t="s">
        <v>965</v>
      </c>
      <c r="AB38" s="14" t="s">
        <v>965</v>
      </c>
      <c r="AC38" s="39">
        <v>0.38125000000000003</v>
      </c>
      <c r="AD38" s="14" t="s">
        <v>965</v>
      </c>
      <c r="AE38" s="14" t="s">
        <v>965</v>
      </c>
      <c r="AF38" s="39">
        <v>0.4465277777777778</v>
      </c>
      <c r="AG38" s="14" t="s">
        <v>965</v>
      </c>
      <c r="AH38" s="14" t="s">
        <v>965</v>
      </c>
      <c r="AI38" s="39">
        <v>0.44444444444444442</v>
      </c>
      <c r="AJ38" s="14" t="s">
        <v>965</v>
      </c>
      <c r="AK38" s="14" t="s">
        <v>965</v>
      </c>
      <c r="AL38" s="39">
        <v>0.44722222222222219</v>
      </c>
      <c r="AM38" s="14" t="s">
        <v>965</v>
      </c>
      <c r="AN38" s="14" t="s">
        <v>20</v>
      </c>
      <c r="AO38" s="14" t="s">
        <v>20</v>
      </c>
      <c r="AP38" s="14" t="s">
        <v>965</v>
      </c>
      <c r="AQ38" s="39">
        <v>0.41041666666666665</v>
      </c>
      <c r="AR38" s="14" t="s">
        <v>965</v>
      </c>
      <c r="AS38" s="14" t="s">
        <v>965</v>
      </c>
      <c r="AT38" s="39">
        <v>0.4055555555555555</v>
      </c>
      <c r="AU38" s="14" t="s">
        <v>965</v>
      </c>
      <c r="AV38" s="14" t="s">
        <v>965</v>
      </c>
      <c r="AW38" s="39" t="s">
        <v>39</v>
      </c>
      <c r="AX38" s="14" t="s">
        <v>965</v>
      </c>
      <c r="AY38" s="14" t="s">
        <v>965</v>
      </c>
      <c r="AZ38" s="39">
        <v>0.41597222222222219</v>
      </c>
      <c r="BA38" s="14" t="s">
        <v>965</v>
      </c>
      <c r="BB38" s="14" t="s">
        <v>965</v>
      </c>
      <c r="BC38" s="39">
        <v>0.39652777777777781</v>
      </c>
      <c r="BD38" s="14" t="s">
        <v>965</v>
      </c>
      <c r="BE38" s="14" t="s">
        <v>20</v>
      </c>
      <c r="BF38" s="14" t="s">
        <v>20</v>
      </c>
      <c r="BG38" s="14" t="s">
        <v>965</v>
      </c>
      <c r="BH38" s="39">
        <v>0.39027777777777778</v>
      </c>
      <c r="BI38" s="39" t="s">
        <v>965</v>
      </c>
      <c r="BJ38" s="14" t="s">
        <v>965</v>
      </c>
      <c r="BK38" s="39">
        <v>0.38680555555555557</v>
      </c>
      <c r="BL38" s="14" t="s">
        <v>965</v>
      </c>
      <c r="BM38" s="14" t="s">
        <v>965</v>
      </c>
      <c r="BN38" s="39">
        <v>0.38263888888888892</v>
      </c>
      <c r="BO38" s="14" t="s">
        <v>965</v>
      </c>
      <c r="BP38" s="14" t="s">
        <v>965</v>
      </c>
      <c r="BQ38" s="39">
        <v>0.37986111111111115</v>
      </c>
      <c r="BR38" s="14" t="s">
        <v>965</v>
      </c>
      <c r="BS38" s="14" t="s">
        <v>965</v>
      </c>
      <c r="BT38" s="39">
        <v>0.37847222222222227</v>
      </c>
      <c r="BU38" s="39" t="s">
        <v>965</v>
      </c>
      <c r="BV38" s="14" t="s">
        <v>20</v>
      </c>
      <c r="BW38" s="14" t="s">
        <v>20</v>
      </c>
      <c r="BX38" s="14" t="s">
        <v>20</v>
      </c>
      <c r="BY38" s="14" t="s">
        <v>965</v>
      </c>
      <c r="BZ38" s="39">
        <v>0.375</v>
      </c>
      <c r="CA38" s="39" t="s">
        <v>965</v>
      </c>
      <c r="CB38" s="14" t="s">
        <v>965</v>
      </c>
      <c r="CC38" s="39">
        <v>0.37986111111111115</v>
      </c>
      <c r="CD38" s="39" t="s">
        <v>965</v>
      </c>
      <c r="CE38" s="14" t="s">
        <v>965</v>
      </c>
      <c r="CF38" s="39">
        <v>0.3840277777777778</v>
      </c>
      <c r="CG38" s="39" t="s">
        <v>965</v>
      </c>
      <c r="CH38" s="14" t="s">
        <v>965</v>
      </c>
      <c r="CI38" s="39">
        <v>0.36874999999999997</v>
      </c>
      <c r="CJ38" s="39" t="s">
        <v>965</v>
      </c>
      <c r="CK38" s="14" t="s">
        <v>20</v>
      </c>
      <c r="CL38" s="14" t="s">
        <v>20</v>
      </c>
      <c r="CM38" s="1">
        <f t="shared" si="2"/>
        <v>40</v>
      </c>
      <c r="CN38" s="1">
        <f t="shared" si="3"/>
        <v>0</v>
      </c>
      <c r="CO38" s="1">
        <f t="shared" si="4"/>
        <v>11</v>
      </c>
      <c r="CP38" s="1">
        <f t="shared" si="5"/>
        <v>0</v>
      </c>
      <c r="CQ38" s="1">
        <f t="shared" si="6"/>
        <v>0</v>
      </c>
      <c r="CR38" s="1">
        <f>SUM(COUNTIFS($T38:$CL38,{"PAT","MAT"}))</f>
        <v>0</v>
      </c>
      <c r="CS38" s="1">
        <f t="shared" si="7"/>
        <v>0</v>
      </c>
      <c r="CT38" s="1">
        <f t="shared" si="8"/>
        <v>0</v>
      </c>
      <c r="CU38" s="1">
        <f t="shared" si="9"/>
        <v>0</v>
      </c>
      <c r="CV38" s="1">
        <f t="shared" si="10"/>
        <v>0</v>
      </c>
      <c r="CW38" s="1">
        <f t="shared" si="11"/>
        <v>0</v>
      </c>
      <c r="CX38" s="1">
        <f t="shared" si="12"/>
        <v>0</v>
      </c>
      <c r="CY38" s="1">
        <f t="shared" si="13"/>
        <v>0</v>
      </c>
      <c r="CZ38" s="1">
        <f t="shared" si="14"/>
        <v>1</v>
      </c>
      <c r="DA38" s="1">
        <f t="shared" si="15"/>
        <v>1</v>
      </c>
      <c r="DB38" s="1">
        <f>SUM(CM38:CX38)+SUM(COUNTIFS(Q38:CL38,{"TERM","RESIGNED"}))</f>
        <v>51</v>
      </c>
      <c r="DC38" s="1" t="s">
        <v>45</v>
      </c>
      <c r="DD38" s="1" t="s">
        <v>1020</v>
      </c>
      <c r="DE38" s="34"/>
    </row>
    <row r="39" spans="1:109" x14ac:dyDescent="0.25">
      <c r="A39" s="32">
        <f t="shared" si="16"/>
        <v>38</v>
      </c>
      <c r="B39" s="1" t="s">
        <v>36</v>
      </c>
      <c r="C39" s="1">
        <v>18939</v>
      </c>
      <c r="D39" s="27">
        <v>18939</v>
      </c>
      <c r="E39" s="1" t="s">
        <v>946</v>
      </c>
      <c r="F39" s="34" t="s">
        <v>782</v>
      </c>
      <c r="G39" s="34" t="s">
        <v>123</v>
      </c>
      <c r="H39" s="30">
        <v>44876</v>
      </c>
      <c r="I39" s="30" t="s">
        <v>39</v>
      </c>
      <c r="J39" s="30" t="s">
        <v>39</v>
      </c>
      <c r="K39" s="1">
        <f t="shared" ca="1" si="0"/>
        <v>426</v>
      </c>
      <c r="L39" s="34" t="str">
        <f t="shared" si="1"/>
        <v>Billable</v>
      </c>
      <c r="M39" s="34" t="s">
        <v>124</v>
      </c>
      <c r="N39" s="1" t="s">
        <v>41</v>
      </c>
      <c r="O39" s="1" t="s">
        <v>42</v>
      </c>
      <c r="P39" s="1"/>
      <c r="Q39" s="1"/>
      <c r="R39" s="1" t="s">
        <v>43</v>
      </c>
      <c r="S39" s="33" t="s">
        <v>242</v>
      </c>
      <c r="T39" s="14" t="s">
        <v>965</v>
      </c>
      <c r="U39" s="39">
        <v>0.37083333333333302</v>
      </c>
      <c r="V39" s="14" t="s">
        <v>965</v>
      </c>
      <c r="W39" s="14" t="s">
        <v>20</v>
      </c>
      <c r="X39" s="14" t="s">
        <v>20</v>
      </c>
      <c r="Y39" s="14" t="s">
        <v>965</v>
      </c>
      <c r="Z39" s="39">
        <v>0.38541666666666669</v>
      </c>
      <c r="AA39" s="14" t="s">
        <v>965</v>
      </c>
      <c r="AB39" s="14" t="s">
        <v>968</v>
      </c>
      <c r="AC39" s="39" t="s">
        <v>39</v>
      </c>
      <c r="AD39" s="14" t="s">
        <v>968</v>
      </c>
      <c r="AE39" s="14" t="s">
        <v>965</v>
      </c>
      <c r="AF39" s="39">
        <v>0.37291666666666662</v>
      </c>
      <c r="AG39" s="14" t="s">
        <v>965</v>
      </c>
      <c r="AH39" s="14" t="s">
        <v>965</v>
      </c>
      <c r="AI39" s="39">
        <v>0.36527777777777781</v>
      </c>
      <c r="AJ39" s="14" t="s">
        <v>965</v>
      </c>
      <c r="AK39" s="14" t="s">
        <v>965</v>
      </c>
      <c r="AL39" s="39">
        <v>0.37847222222222227</v>
      </c>
      <c r="AM39" s="14" t="s">
        <v>965</v>
      </c>
      <c r="AN39" s="14" t="s">
        <v>20</v>
      </c>
      <c r="AO39" s="14" t="s">
        <v>20</v>
      </c>
      <c r="AP39" s="14" t="s">
        <v>968</v>
      </c>
      <c r="AQ39" s="39" t="s">
        <v>39</v>
      </c>
      <c r="AR39" s="14" t="s">
        <v>968</v>
      </c>
      <c r="AS39" s="14" t="s">
        <v>967</v>
      </c>
      <c r="AT39" s="39" t="s">
        <v>39</v>
      </c>
      <c r="AU39" s="14" t="s">
        <v>967</v>
      </c>
      <c r="AV39" s="14" t="s">
        <v>965</v>
      </c>
      <c r="AW39" s="39">
        <v>0.37777777777777777</v>
      </c>
      <c r="AX39" s="14" t="s">
        <v>965</v>
      </c>
      <c r="AY39" s="14" t="s">
        <v>965</v>
      </c>
      <c r="AZ39" s="39">
        <v>0.2298611111111111</v>
      </c>
      <c r="BA39" s="14" t="s">
        <v>965</v>
      </c>
      <c r="BB39" s="14" t="s">
        <v>968</v>
      </c>
      <c r="BC39" s="39" t="s">
        <v>39</v>
      </c>
      <c r="BD39" s="14" t="s">
        <v>968</v>
      </c>
      <c r="BE39" s="14" t="s">
        <v>20</v>
      </c>
      <c r="BF39" s="14" t="s">
        <v>20</v>
      </c>
      <c r="BG39" s="14" t="s">
        <v>965</v>
      </c>
      <c r="BH39" s="39">
        <v>0.37916666666666665</v>
      </c>
      <c r="BI39" s="39" t="s">
        <v>965</v>
      </c>
      <c r="BJ39" s="14" t="s">
        <v>965</v>
      </c>
      <c r="BK39" s="39">
        <v>0.37222222222222223</v>
      </c>
      <c r="BL39" s="14" t="s">
        <v>965</v>
      </c>
      <c r="BM39" s="14" t="s">
        <v>965</v>
      </c>
      <c r="BN39" s="39">
        <v>0.38958333333333334</v>
      </c>
      <c r="BO39" s="14" t="s">
        <v>965</v>
      </c>
      <c r="BP39" s="14" t="s">
        <v>965</v>
      </c>
      <c r="BQ39" s="39">
        <v>0.38541666666666669</v>
      </c>
      <c r="BR39" s="14" t="s">
        <v>965</v>
      </c>
      <c r="BS39" s="14" t="s">
        <v>965</v>
      </c>
      <c r="BT39" s="39">
        <v>0.37361111111111112</v>
      </c>
      <c r="BU39" s="39" t="s">
        <v>965</v>
      </c>
      <c r="BV39" s="14" t="s">
        <v>20</v>
      </c>
      <c r="BW39" s="14" t="s">
        <v>20</v>
      </c>
      <c r="BX39" s="14" t="s">
        <v>20</v>
      </c>
      <c r="BY39" s="14" t="s">
        <v>22</v>
      </c>
      <c r="BZ39" s="39">
        <v>0.16041666666666668</v>
      </c>
      <c r="CA39" s="39" t="s">
        <v>22</v>
      </c>
      <c r="CB39" s="14" t="s">
        <v>965</v>
      </c>
      <c r="CC39" s="39">
        <v>0.37847222222222227</v>
      </c>
      <c r="CD39" s="39" t="s">
        <v>965</v>
      </c>
      <c r="CE39" s="14" t="s">
        <v>967</v>
      </c>
      <c r="CF39" s="39" t="s">
        <v>39</v>
      </c>
      <c r="CG39" s="39" t="s">
        <v>967</v>
      </c>
      <c r="CH39" s="14" t="s">
        <v>965</v>
      </c>
      <c r="CI39" s="39">
        <v>0.3756944444444445</v>
      </c>
      <c r="CJ39" s="39" t="s">
        <v>965</v>
      </c>
      <c r="CK39" s="14" t="s">
        <v>20</v>
      </c>
      <c r="CL39" s="14" t="s">
        <v>20</v>
      </c>
      <c r="CM39" s="1">
        <f t="shared" si="2"/>
        <v>28</v>
      </c>
      <c r="CN39" s="1">
        <f t="shared" si="3"/>
        <v>0</v>
      </c>
      <c r="CO39" s="1">
        <f t="shared" si="4"/>
        <v>11</v>
      </c>
      <c r="CP39" s="1">
        <f t="shared" si="5"/>
        <v>0</v>
      </c>
      <c r="CQ39" s="1">
        <f t="shared" si="6"/>
        <v>2</v>
      </c>
      <c r="CR39" s="1">
        <f>SUM(COUNTIFS($T39:$CL39,{"PAT","MAT"}))</f>
        <v>0</v>
      </c>
      <c r="CS39" s="1">
        <f t="shared" si="7"/>
        <v>0</v>
      </c>
      <c r="CT39" s="1">
        <f t="shared" si="8"/>
        <v>0</v>
      </c>
      <c r="CU39" s="1">
        <f t="shared" si="9"/>
        <v>6</v>
      </c>
      <c r="CV39" s="1">
        <f t="shared" si="10"/>
        <v>4</v>
      </c>
      <c r="CW39" s="1">
        <f t="shared" si="11"/>
        <v>0</v>
      </c>
      <c r="CX39" s="1">
        <f t="shared" si="12"/>
        <v>0</v>
      </c>
      <c r="CY39" s="1">
        <f t="shared" si="13"/>
        <v>10</v>
      </c>
      <c r="CZ39" s="1">
        <f t="shared" si="14"/>
        <v>1</v>
      </c>
      <c r="DA39" s="1">
        <f t="shared" si="15"/>
        <v>1</v>
      </c>
      <c r="DB39" s="1">
        <f>SUM(CM39:CX39)+SUM(COUNTIFS(Q39:CL39,{"TERM","RESIGNED"}))</f>
        <v>51</v>
      </c>
      <c r="DC39" s="1" t="s">
        <v>45</v>
      </c>
      <c r="DD39" s="1" t="s">
        <v>1018</v>
      </c>
      <c r="DE39" s="34"/>
    </row>
    <row r="40" spans="1:109" x14ac:dyDescent="0.25">
      <c r="A40" s="32">
        <f t="shared" si="16"/>
        <v>39</v>
      </c>
      <c r="B40" s="1" t="s">
        <v>36</v>
      </c>
      <c r="C40" s="1">
        <v>18942</v>
      </c>
      <c r="D40" s="27">
        <v>18942</v>
      </c>
      <c r="E40" s="1" t="s">
        <v>946</v>
      </c>
      <c r="F40" s="34" t="s">
        <v>783</v>
      </c>
      <c r="G40" s="34" t="s">
        <v>123</v>
      </c>
      <c r="H40" s="30">
        <v>44876</v>
      </c>
      <c r="I40" s="30" t="s">
        <v>39</v>
      </c>
      <c r="J40" s="30" t="s">
        <v>39</v>
      </c>
      <c r="K40" s="1">
        <f t="shared" ca="1" si="0"/>
        <v>426</v>
      </c>
      <c r="L40" s="34" t="str">
        <f t="shared" si="1"/>
        <v>Billable</v>
      </c>
      <c r="M40" s="34" t="s">
        <v>124</v>
      </c>
      <c r="N40" s="1" t="s">
        <v>41</v>
      </c>
      <c r="O40" s="1" t="s">
        <v>42</v>
      </c>
      <c r="P40" s="1"/>
      <c r="Q40" s="1"/>
      <c r="R40" s="1" t="s">
        <v>43</v>
      </c>
      <c r="S40" s="33" t="s">
        <v>154</v>
      </c>
      <c r="T40" s="14" t="s">
        <v>965</v>
      </c>
      <c r="U40" s="39">
        <v>0.36319444444444399</v>
      </c>
      <c r="V40" s="14" t="s">
        <v>965</v>
      </c>
      <c r="W40" s="14" t="s">
        <v>20</v>
      </c>
      <c r="X40" s="14" t="s">
        <v>20</v>
      </c>
      <c r="Y40" s="14" t="s">
        <v>965</v>
      </c>
      <c r="Z40" s="39">
        <v>0.37083333333333335</v>
      </c>
      <c r="AA40" s="14" t="s">
        <v>965</v>
      </c>
      <c r="AB40" s="14" t="s">
        <v>965</v>
      </c>
      <c r="AC40" s="39">
        <v>0.35833333333333334</v>
      </c>
      <c r="AD40" s="14" t="s">
        <v>965</v>
      </c>
      <c r="AE40" s="14" t="s">
        <v>965</v>
      </c>
      <c r="AF40" s="39">
        <v>0.3888888888888889</v>
      </c>
      <c r="AG40" s="14" t="s">
        <v>965</v>
      </c>
      <c r="AH40" s="14" t="s">
        <v>965</v>
      </c>
      <c r="AI40" s="39">
        <v>0.38750000000000001</v>
      </c>
      <c r="AJ40" s="14" t="s">
        <v>965</v>
      </c>
      <c r="AK40" s="14" t="s">
        <v>967</v>
      </c>
      <c r="AL40" s="39" t="s">
        <v>39</v>
      </c>
      <c r="AM40" s="14" t="s">
        <v>967</v>
      </c>
      <c r="AN40" s="14" t="s">
        <v>20</v>
      </c>
      <c r="AO40" s="14" t="s">
        <v>20</v>
      </c>
      <c r="AP40" s="14" t="s">
        <v>965</v>
      </c>
      <c r="AQ40" s="39">
        <v>0.43541666666666662</v>
      </c>
      <c r="AR40" s="14" t="s">
        <v>965</v>
      </c>
      <c r="AS40" s="14" t="s">
        <v>965</v>
      </c>
      <c r="AT40" s="39">
        <v>0.375</v>
      </c>
      <c r="AU40" s="14" t="s">
        <v>965</v>
      </c>
      <c r="AV40" s="14" t="s">
        <v>965</v>
      </c>
      <c r="AW40" s="39">
        <v>0.36736111111111108</v>
      </c>
      <c r="AX40" s="14" t="s">
        <v>965</v>
      </c>
      <c r="AY40" s="14" t="s">
        <v>965</v>
      </c>
      <c r="AZ40" s="39">
        <v>0.38472222222222219</v>
      </c>
      <c r="BA40" s="14" t="s">
        <v>965</v>
      </c>
      <c r="BB40" s="14" t="s">
        <v>965</v>
      </c>
      <c r="BC40" s="39">
        <v>0.34166666666666662</v>
      </c>
      <c r="BD40" s="14" t="s">
        <v>965</v>
      </c>
      <c r="BE40" s="14" t="s">
        <v>20</v>
      </c>
      <c r="BF40" s="14" t="s">
        <v>20</v>
      </c>
      <c r="BG40" s="14" t="s">
        <v>966</v>
      </c>
      <c r="BH40" s="39">
        <v>0.2076388888888889</v>
      </c>
      <c r="BI40" s="39" t="s">
        <v>966</v>
      </c>
      <c r="BJ40" s="14" t="s">
        <v>968</v>
      </c>
      <c r="BK40" s="39" t="s">
        <v>39</v>
      </c>
      <c r="BL40" s="14" t="s">
        <v>968</v>
      </c>
      <c r="BM40" s="14" t="s">
        <v>965</v>
      </c>
      <c r="BN40" s="39">
        <v>0.37013888888888885</v>
      </c>
      <c r="BO40" s="14" t="s">
        <v>965</v>
      </c>
      <c r="BP40" s="14" t="s">
        <v>965</v>
      </c>
      <c r="BQ40" s="39">
        <v>0.34930555555555554</v>
      </c>
      <c r="BR40" s="14" t="s">
        <v>966</v>
      </c>
      <c r="BS40" s="14" t="s">
        <v>965</v>
      </c>
      <c r="BT40" s="39">
        <v>0.3611111111111111</v>
      </c>
      <c r="BU40" s="39" t="s">
        <v>965</v>
      </c>
      <c r="BV40" s="14" t="s">
        <v>20</v>
      </c>
      <c r="BW40" s="14" t="s">
        <v>20</v>
      </c>
      <c r="BX40" s="14" t="s">
        <v>20</v>
      </c>
      <c r="BY40" s="14" t="s">
        <v>965</v>
      </c>
      <c r="BZ40" s="39">
        <v>0.33611111111111108</v>
      </c>
      <c r="CA40" s="39" t="s">
        <v>966</v>
      </c>
      <c r="CB40" s="14" t="s">
        <v>965</v>
      </c>
      <c r="CC40" s="39">
        <v>0.36319444444444443</v>
      </c>
      <c r="CD40" s="39" t="s">
        <v>965</v>
      </c>
      <c r="CE40" s="14" t="s">
        <v>965</v>
      </c>
      <c r="CF40" s="39">
        <v>0.3743055555555555</v>
      </c>
      <c r="CG40" s="39" t="s">
        <v>965</v>
      </c>
      <c r="CH40" s="14" t="s">
        <v>967</v>
      </c>
      <c r="CI40" s="39" t="s">
        <v>39</v>
      </c>
      <c r="CJ40" s="39" t="s">
        <v>967</v>
      </c>
      <c r="CK40" s="14" t="s">
        <v>20</v>
      </c>
      <c r="CL40" s="14" t="s">
        <v>20</v>
      </c>
      <c r="CM40" s="1">
        <f t="shared" si="2"/>
        <v>30</v>
      </c>
      <c r="CN40" s="1">
        <f t="shared" si="3"/>
        <v>2</v>
      </c>
      <c r="CO40" s="1">
        <f t="shared" si="4"/>
        <v>11</v>
      </c>
      <c r="CP40" s="1">
        <f t="shared" si="5"/>
        <v>0</v>
      </c>
      <c r="CQ40" s="1">
        <f t="shared" si="6"/>
        <v>0</v>
      </c>
      <c r="CR40" s="1">
        <f>SUM(COUNTIFS($T40:$CL40,{"PAT","MAT"}))</f>
        <v>0</v>
      </c>
      <c r="CS40" s="1">
        <f t="shared" si="7"/>
        <v>0</v>
      </c>
      <c r="CT40" s="1">
        <f t="shared" si="8"/>
        <v>0</v>
      </c>
      <c r="CU40" s="1">
        <f t="shared" si="9"/>
        <v>2</v>
      </c>
      <c r="CV40" s="1">
        <f t="shared" si="10"/>
        <v>4</v>
      </c>
      <c r="CW40" s="1">
        <f t="shared" si="11"/>
        <v>0</v>
      </c>
      <c r="CX40" s="1">
        <f t="shared" si="12"/>
        <v>0</v>
      </c>
      <c r="CY40" s="1">
        <f t="shared" si="13"/>
        <v>6</v>
      </c>
      <c r="CZ40" s="1">
        <f t="shared" si="14"/>
        <v>1</v>
      </c>
      <c r="DA40" s="1">
        <f t="shared" si="15"/>
        <v>1</v>
      </c>
      <c r="DB40" s="1">
        <f>SUM(CM40:CX40)+SUM(COUNTIFS(Q40:CL40,{"TERM","RESIGNED"}))</f>
        <v>49</v>
      </c>
      <c r="DC40" s="1" t="s">
        <v>45</v>
      </c>
      <c r="DD40" s="1" t="s">
        <v>1020</v>
      </c>
      <c r="DE40" s="34"/>
    </row>
    <row r="41" spans="1:109" x14ac:dyDescent="0.25">
      <c r="A41" s="32">
        <f t="shared" si="16"/>
        <v>40</v>
      </c>
      <c r="B41" s="1" t="s">
        <v>36</v>
      </c>
      <c r="C41" s="1">
        <v>18946</v>
      </c>
      <c r="D41" s="27">
        <v>18946</v>
      </c>
      <c r="E41" s="1" t="s">
        <v>945</v>
      </c>
      <c r="F41" s="34" t="s">
        <v>784</v>
      </c>
      <c r="G41" s="34" t="s">
        <v>123</v>
      </c>
      <c r="H41" s="30">
        <v>44876</v>
      </c>
      <c r="I41" s="30" t="s">
        <v>39</v>
      </c>
      <c r="J41" s="30" t="s">
        <v>39</v>
      </c>
      <c r="K41" s="1">
        <f t="shared" ca="1" si="0"/>
        <v>426</v>
      </c>
      <c r="L41" s="34" t="str">
        <f t="shared" si="1"/>
        <v>Billable</v>
      </c>
      <c r="M41" s="34" t="s">
        <v>124</v>
      </c>
      <c r="N41" s="1" t="s">
        <v>41</v>
      </c>
      <c r="O41" s="1" t="s">
        <v>42</v>
      </c>
      <c r="P41" s="1"/>
      <c r="Q41" s="1"/>
      <c r="R41" s="1" t="s">
        <v>43</v>
      </c>
      <c r="S41" s="33" t="s">
        <v>366</v>
      </c>
      <c r="T41" s="14" t="s">
        <v>965</v>
      </c>
      <c r="U41" s="39">
        <v>0.39861111111111103</v>
      </c>
      <c r="V41" s="14" t="s">
        <v>965</v>
      </c>
      <c r="W41" s="14" t="s">
        <v>20</v>
      </c>
      <c r="X41" s="14" t="s">
        <v>20</v>
      </c>
      <c r="Y41" s="14" t="s">
        <v>965</v>
      </c>
      <c r="Z41" s="39">
        <v>0.43124999999999997</v>
      </c>
      <c r="AA41" s="14" t="s">
        <v>965</v>
      </c>
      <c r="AB41" s="14" t="s">
        <v>965</v>
      </c>
      <c r="AC41" s="39">
        <v>0.39374999999999999</v>
      </c>
      <c r="AD41" s="14" t="s">
        <v>965</v>
      </c>
      <c r="AE41" s="14" t="s">
        <v>965</v>
      </c>
      <c r="AF41" s="39">
        <v>0.3840277777777778</v>
      </c>
      <c r="AG41" s="14" t="s">
        <v>965</v>
      </c>
      <c r="AH41" s="14" t="s">
        <v>965</v>
      </c>
      <c r="AI41" s="39">
        <v>0.46527777777777773</v>
      </c>
      <c r="AJ41" s="14" t="s">
        <v>965</v>
      </c>
      <c r="AK41" s="14" t="s">
        <v>965</v>
      </c>
      <c r="AL41" s="39">
        <v>0.46319444444444446</v>
      </c>
      <c r="AM41" s="14" t="s">
        <v>965</v>
      </c>
      <c r="AN41" s="14" t="s">
        <v>20</v>
      </c>
      <c r="AO41" s="14" t="s">
        <v>20</v>
      </c>
      <c r="AP41" s="14" t="s">
        <v>965</v>
      </c>
      <c r="AQ41" s="39">
        <v>0.4291666666666667</v>
      </c>
      <c r="AR41" s="14" t="s">
        <v>965</v>
      </c>
      <c r="AS41" s="14" t="s">
        <v>965</v>
      </c>
      <c r="AT41" s="39">
        <v>0.38958333333333334</v>
      </c>
      <c r="AU41" s="14" t="s">
        <v>965</v>
      </c>
      <c r="AV41" s="14" t="s">
        <v>965</v>
      </c>
      <c r="AW41" s="39">
        <v>0.41319444444444442</v>
      </c>
      <c r="AX41" s="14" t="s">
        <v>965</v>
      </c>
      <c r="AY41" s="14" t="s">
        <v>965</v>
      </c>
      <c r="AZ41" s="39">
        <v>0.4152777777777778</v>
      </c>
      <c r="BA41" s="14" t="s">
        <v>965</v>
      </c>
      <c r="BB41" s="14" t="s">
        <v>965</v>
      </c>
      <c r="BC41" s="39">
        <v>0.38611111111111113</v>
      </c>
      <c r="BD41" s="14" t="s">
        <v>965</v>
      </c>
      <c r="BE41" s="14" t="s">
        <v>20</v>
      </c>
      <c r="BF41" s="14" t="s">
        <v>20</v>
      </c>
      <c r="BG41" s="14" t="s">
        <v>965</v>
      </c>
      <c r="BH41" s="39">
        <v>0.39861111111111108</v>
      </c>
      <c r="BI41" s="39" t="s">
        <v>965</v>
      </c>
      <c r="BJ41" s="14" t="s">
        <v>965</v>
      </c>
      <c r="BK41" s="39">
        <v>0.38125000000000003</v>
      </c>
      <c r="BL41" s="14" t="s">
        <v>965</v>
      </c>
      <c r="BM41" s="14" t="s">
        <v>965</v>
      </c>
      <c r="BN41" s="39">
        <v>0.38472222222222219</v>
      </c>
      <c r="BO41" s="14" t="s">
        <v>965</v>
      </c>
      <c r="BP41" s="14" t="s">
        <v>965</v>
      </c>
      <c r="BQ41" s="39">
        <v>0.39444444444444443</v>
      </c>
      <c r="BR41" s="14" t="s">
        <v>965</v>
      </c>
      <c r="BS41" s="14" t="s">
        <v>965</v>
      </c>
      <c r="BT41" s="39">
        <v>0.38541666666666669</v>
      </c>
      <c r="BU41" s="39" t="s">
        <v>965</v>
      </c>
      <c r="BV41" s="14" t="s">
        <v>20</v>
      </c>
      <c r="BW41" s="14" t="s">
        <v>20</v>
      </c>
      <c r="BX41" s="14" t="s">
        <v>20</v>
      </c>
      <c r="BY41" s="14" t="s">
        <v>967</v>
      </c>
      <c r="BZ41" s="39" t="s">
        <v>39</v>
      </c>
      <c r="CA41" s="39" t="s">
        <v>967</v>
      </c>
      <c r="CB41" s="14" t="s">
        <v>965</v>
      </c>
      <c r="CC41" s="39">
        <v>0.38750000000000001</v>
      </c>
      <c r="CD41" s="39" t="s">
        <v>965</v>
      </c>
      <c r="CE41" s="14" t="s">
        <v>965</v>
      </c>
      <c r="CF41" s="39">
        <v>0.38819444444444445</v>
      </c>
      <c r="CG41" s="39" t="s">
        <v>965</v>
      </c>
      <c r="CH41" s="14" t="s">
        <v>965</v>
      </c>
      <c r="CI41" s="39">
        <v>0.3840277777777778</v>
      </c>
      <c r="CJ41" s="39" t="s">
        <v>965</v>
      </c>
      <c r="CK41" s="14" t="s">
        <v>20</v>
      </c>
      <c r="CL41" s="14" t="s">
        <v>20</v>
      </c>
      <c r="CM41" s="1">
        <f t="shared" si="2"/>
        <v>38</v>
      </c>
      <c r="CN41" s="1">
        <f t="shared" si="3"/>
        <v>0</v>
      </c>
      <c r="CO41" s="1">
        <f t="shared" si="4"/>
        <v>11</v>
      </c>
      <c r="CP41" s="1">
        <f t="shared" si="5"/>
        <v>0</v>
      </c>
      <c r="CQ41" s="1">
        <f t="shared" si="6"/>
        <v>0</v>
      </c>
      <c r="CR41" s="1">
        <f>SUM(COUNTIFS($T41:$CL41,{"PAT","MAT"}))</f>
        <v>0</v>
      </c>
      <c r="CS41" s="1">
        <f t="shared" si="7"/>
        <v>0</v>
      </c>
      <c r="CT41" s="1">
        <f t="shared" si="8"/>
        <v>0</v>
      </c>
      <c r="CU41" s="1">
        <f t="shared" si="9"/>
        <v>0</v>
      </c>
      <c r="CV41" s="1">
        <f t="shared" si="10"/>
        <v>2</v>
      </c>
      <c r="CW41" s="1">
        <f t="shared" si="11"/>
        <v>0</v>
      </c>
      <c r="CX41" s="1">
        <f t="shared" si="12"/>
        <v>0</v>
      </c>
      <c r="CY41" s="1">
        <f t="shared" si="13"/>
        <v>2</v>
      </c>
      <c r="CZ41" s="1">
        <f t="shared" si="14"/>
        <v>1</v>
      </c>
      <c r="DA41" s="1">
        <f t="shared" si="15"/>
        <v>1</v>
      </c>
      <c r="DB41" s="1">
        <f>SUM(CM41:CX41)+SUM(COUNTIFS(Q41:CL41,{"TERM","RESIGNED"}))</f>
        <v>51</v>
      </c>
      <c r="DC41" s="1" t="s">
        <v>45</v>
      </c>
      <c r="DD41" s="1" t="s">
        <v>1020</v>
      </c>
      <c r="DE41" s="34"/>
    </row>
    <row r="42" spans="1:109" x14ac:dyDescent="0.25">
      <c r="A42" s="32">
        <f t="shared" si="16"/>
        <v>41</v>
      </c>
      <c r="B42" s="1" t="s">
        <v>36</v>
      </c>
      <c r="C42" s="1">
        <v>18954</v>
      </c>
      <c r="D42" s="27">
        <v>18954</v>
      </c>
      <c r="E42" s="1" t="s">
        <v>946</v>
      </c>
      <c r="F42" s="34" t="s">
        <v>785</v>
      </c>
      <c r="G42" s="34" t="s">
        <v>123</v>
      </c>
      <c r="H42" s="30">
        <v>44876</v>
      </c>
      <c r="I42" s="30" t="s">
        <v>39</v>
      </c>
      <c r="J42" s="30" t="s">
        <v>39</v>
      </c>
      <c r="K42" s="1">
        <f t="shared" ca="1" si="0"/>
        <v>426</v>
      </c>
      <c r="L42" s="34" t="str">
        <f t="shared" si="1"/>
        <v>Billable</v>
      </c>
      <c r="M42" s="34" t="s">
        <v>124</v>
      </c>
      <c r="N42" s="1" t="s">
        <v>41</v>
      </c>
      <c r="O42" s="1" t="s">
        <v>42</v>
      </c>
      <c r="P42" s="1"/>
      <c r="Q42" s="1"/>
      <c r="R42" s="1" t="s">
        <v>43</v>
      </c>
      <c r="S42" s="33" t="s">
        <v>142</v>
      </c>
      <c r="T42" s="14" t="s">
        <v>965</v>
      </c>
      <c r="U42" s="39">
        <v>0.39583333333333298</v>
      </c>
      <c r="V42" s="14" t="s">
        <v>965</v>
      </c>
      <c r="W42" s="14" t="s">
        <v>20</v>
      </c>
      <c r="X42" s="14" t="s">
        <v>20</v>
      </c>
      <c r="Y42" s="14" t="s">
        <v>965</v>
      </c>
      <c r="Z42" s="39">
        <v>0.37638888888888888</v>
      </c>
      <c r="AA42" s="14" t="s">
        <v>965</v>
      </c>
      <c r="AB42" s="14" t="s">
        <v>965</v>
      </c>
      <c r="AC42" s="39">
        <v>0.40833333333333338</v>
      </c>
      <c r="AD42" s="14" t="s">
        <v>965</v>
      </c>
      <c r="AE42" s="14" t="s">
        <v>965</v>
      </c>
      <c r="AF42" s="39">
        <v>0.37638888888888888</v>
      </c>
      <c r="AG42" s="14" t="s">
        <v>965</v>
      </c>
      <c r="AH42" s="14" t="s">
        <v>965</v>
      </c>
      <c r="AI42" s="39">
        <v>0.3756944444444445</v>
      </c>
      <c r="AJ42" s="14" t="s">
        <v>965</v>
      </c>
      <c r="AK42" s="14" t="s">
        <v>965</v>
      </c>
      <c r="AL42" s="39">
        <v>0.37638888888888888</v>
      </c>
      <c r="AM42" s="14" t="s">
        <v>965</v>
      </c>
      <c r="AN42" s="14" t="s">
        <v>20</v>
      </c>
      <c r="AO42" s="14" t="s">
        <v>20</v>
      </c>
      <c r="AP42" s="14" t="s">
        <v>965</v>
      </c>
      <c r="AQ42" s="39">
        <v>0.3756944444444445</v>
      </c>
      <c r="AR42" s="14" t="s">
        <v>965</v>
      </c>
      <c r="AS42" s="14" t="s">
        <v>965</v>
      </c>
      <c r="AT42" s="39">
        <v>0.3756944444444445</v>
      </c>
      <c r="AU42" s="14" t="s">
        <v>965</v>
      </c>
      <c r="AV42" s="14" t="s">
        <v>965</v>
      </c>
      <c r="AW42" s="39">
        <v>0.375</v>
      </c>
      <c r="AX42" s="14" t="s">
        <v>965</v>
      </c>
      <c r="AY42" s="14" t="s">
        <v>965</v>
      </c>
      <c r="AZ42" s="39">
        <v>0.3888888888888889</v>
      </c>
      <c r="BA42" s="14" t="s">
        <v>965</v>
      </c>
      <c r="BB42" s="14" t="s">
        <v>965</v>
      </c>
      <c r="BC42" s="39">
        <v>0.3756944444444445</v>
      </c>
      <c r="BD42" s="14" t="s">
        <v>965</v>
      </c>
      <c r="BE42" s="14" t="s">
        <v>20</v>
      </c>
      <c r="BF42" s="14" t="s">
        <v>20</v>
      </c>
      <c r="BG42" s="14" t="s">
        <v>967</v>
      </c>
      <c r="BH42" s="39" t="s">
        <v>39</v>
      </c>
      <c r="BI42" s="39" t="s">
        <v>967</v>
      </c>
      <c r="BJ42" s="14" t="s">
        <v>965</v>
      </c>
      <c r="BK42" s="39">
        <v>0.3743055555555555</v>
      </c>
      <c r="BL42" s="14" t="s">
        <v>965</v>
      </c>
      <c r="BM42" s="14" t="s">
        <v>965</v>
      </c>
      <c r="BN42" s="39">
        <v>0.39027777777777778</v>
      </c>
      <c r="BO42" s="14" t="s">
        <v>965</v>
      </c>
      <c r="BP42" s="14" t="s">
        <v>965</v>
      </c>
      <c r="BQ42" s="39">
        <v>0.37638888888888888</v>
      </c>
      <c r="BR42" s="14" t="s">
        <v>965</v>
      </c>
      <c r="BS42" s="14" t="s">
        <v>965</v>
      </c>
      <c r="BT42" s="39">
        <v>0.3756944444444445</v>
      </c>
      <c r="BU42" s="39" t="s">
        <v>965</v>
      </c>
      <c r="BV42" s="14" t="s">
        <v>20</v>
      </c>
      <c r="BW42" s="14" t="s">
        <v>20</v>
      </c>
      <c r="BX42" s="14" t="s">
        <v>20</v>
      </c>
      <c r="BY42" s="14" t="s">
        <v>965</v>
      </c>
      <c r="BZ42" s="39">
        <v>0.3756944444444445</v>
      </c>
      <c r="CA42" s="39" t="s">
        <v>965</v>
      </c>
      <c r="CB42" s="14" t="s">
        <v>965</v>
      </c>
      <c r="CC42" s="39">
        <v>0.39513888888888887</v>
      </c>
      <c r="CD42" s="39" t="s">
        <v>965</v>
      </c>
      <c r="CE42" s="14" t="s">
        <v>967</v>
      </c>
      <c r="CF42" s="39" t="s">
        <v>39</v>
      </c>
      <c r="CG42" s="39" t="s">
        <v>967</v>
      </c>
      <c r="CH42" s="14" t="s">
        <v>965</v>
      </c>
      <c r="CI42" s="39">
        <v>0.3840277777777778</v>
      </c>
      <c r="CJ42" s="39" t="s">
        <v>965</v>
      </c>
      <c r="CK42" s="14" t="s">
        <v>20</v>
      </c>
      <c r="CL42" s="14" t="s">
        <v>20</v>
      </c>
      <c r="CM42" s="1">
        <f t="shared" si="2"/>
        <v>36</v>
      </c>
      <c r="CN42" s="1">
        <f t="shared" si="3"/>
        <v>0</v>
      </c>
      <c r="CO42" s="1">
        <f t="shared" si="4"/>
        <v>11</v>
      </c>
      <c r="CP42" s="1">
        <f t="shared" si="5"/>
        <v>0</v>
      </c>
      <c r="CQ42" s="1">
        <f t="shared" si="6"/>
        <v>0</v>
      </c>
      <c r="CR42" s="1">
        <f>SUM(COUNTIFS($T42:$CL42,{"PAT","MAT"}))</f>
        <v>0</v>
      </c>
      <c r="CS42" s="1">
        <f t="shared" si="7"/>
        <v>0</v>
      </c>
      <c r="CT42" s="1">
        <f t="shared" si="8"/>
        <v>0</v>
      </c>
      <c r="CU42" s="1">
        <f t="shared" si="9"/>
        <v>0</v>
      </c>
      <c r="CV42" s="1">
        <f t="shared" si="10"/>
        <v>4</v>
      </c>
      <c r="CW42" s="1">
        <f t="shared" si="11"/>
        <v>0</v>
      </c>
      <c r="CX42" s="1">
        <f t="shared" si="12"/>
        <v>0</v>
      </c>
      <c r="CY42" s="1">
        <f t="shared" si="13"/>
        <v>4</v>
      </c>
      <c r="CZ42" s="1">
        <f t="shared" si="14"/>
        <v>1</v>
      </c>
      <c r="DA42" s="1">
        <f t="shared" si="15"/>
        <v>1</v>
      </c>
      <c r="DB42" s="1">
        <f>SUM(CM42:CX42)+SUM(COUNTIFS(Q42:CL42,{"TERM","RESIGNED"}))</f>
        <v>51</v>
      </c>
      <c r="DC42" s="1" t="s">
        <v>45</v>
      </c>
      <c r="DD42" s="1" t="s">
        <v>1020</v>
      </c>
      <c r="DE42" s="34"/>
    </row>
    <row r="43" spans="1:109" x14ac:dyDescent="0.25">
      <c r="A43" s="32">
        <f t="shared" si="16"/>
        <v>42</v>
      </c>
      <c r="B43" s="1" t="s">
        <v>36</v>
      </c>
      <c r="C43" s="1">
        <v>18957</v>
      </c>
      <c r="D43" s="27">
        <v>18957</v>
      </c>
      <c r="E43" s="1" t="s">
        <v>945</v>
      </c>
      <c r="F43" s="34" t="s">
        <v>786</v>
      </c>
      <c r="G43" s="34" t="s">
        <v>123</v>
      </c>
      <c r="H43" s="30">
        <v>44876</v>
      </c>
      <c r="I43" s="30" t="s">
        <v>39</v>
      </c>
      <c r="J43" s="30" t="s">
        <v>39</v>
      </c>
      <c r="K43" s="1">
        <f t="shared" ca="1" si="0"/>
        <v>426</v>
      </c>
      <c r="L43" s="34" t="str">
        <f t="shared" si="1"/>
        <v>Billable</v>
      </c>
      <c r="M43" s="34" t="s">
        <v>124</v>
      </c>
      <c r="N43" s="1" t="s">
        <v>41</v>
      </c>
      <c r="O43" s="1" t="s">
        <v>42</v>
      </c>
      <c r="P43" s="1"/>
      <c r="Q43" s="1"/>
      <c r="R43" s="1" t="s">
        <v>43</v>
      </c>
      <c r="S43" s="33" t="s">
        <v>142</v>
      </c>
      <c r="T43" s="14" t="s">
        <v>965</v>
      </c>
      <c r="U43" s="39">
        <v>0.390972222222222</v>
      </c>
      <c r="V43" s="14" t="s">
        <v>965</v>
      </c>
      <c r="W43" s="14" t="s">
        <v>20</v>
      </c>
      <c r="X43" s="14" t="s">
        <v>20</v>
      </c>
      <c r="Y43" s="14" t="s">
        <v>967</v>
      </c>
      <c r="Z43" s="39" t="s">
        <v>39</v>
      </c>
      <c r="AA43" s="14" t="s">
        <v>967</v>
      </c>
      <c r="AB43" s="14" t="s">
        <v>965</v>
      </c>
      <c r="AC43" s="39">
        <v>0.40208333333333335</v>
      </c>
      <c r="AD43" s="14" t="s">
        <v>965</v>
      </c>
      <c r="AE43" s="14" t="s">
        <v>965</v>
      </c>
      <c r="AF43" s="39">
        <v>0.37916666666666665</v>
      </c>
      <c r="AG43" s="14" t="s">
        <v>965</v>
      </c>
      <c r="AH43" s="14" t="s">
        <v>965</v>
      </c>
      <c r="AI43" s="39">
        <v>0.37222222222222223</v>
      </c>
      <c r="AJ43" s="14" t="s">
        <v>965</v>
      </c>
      <c r="AK43" s="14" t="s">
        <v>965</v>
      </c>
      <c r="AL43" s="39">
        <v>0.37916666666666665</v>
      </c>
      <c r="AM43" s="14" t="s">
        <v>965</v>
      </c>
      <c r="AN43" s="14" t="s">
        <v>20</v>
      </c>
      <c r="AO43" s="14" t="s">
        <v>20</v>
      </c>
      <c r="AP43" s="14" t="s">
        <v>965</v>
      </c>
      <c r="AQ43" s="39">
        <v>0.37083333333333335</v>
      </c>
      <c r="AR43" s="14" t="s">
        <v>965</v>
      </c>
      <c r="AS43" s="14" t="s">
        <v>965</v>
      </c>
      <c r="AT43" s="39">
        <v>0.37222222222222223</v>
      </c>
      <c r="AU43" s="14" t="s">
        <v>965</v>
      </c>
      <c r="AV43" s="14" t="s">
        <v>965</v>
      </c>
      <c r="AW43" s="39">
        <v>0.37777777777777777</v>
      </c>
      <c r="AX43" s="14" t="s">
        <v>965</v>
      </c>
      <c r="AY43" s="14" t="s">
        <v>965</v>
      </c>
      <c r="AZ43" s="39">
        <v>0.37777777777777777</v>
      </c>
      <c r="BA43" s="14" t="s">
        <v>965</v>
      </c>
      <c r="BB43" s="14" t="s">
        <v>965</v>
      </c>
      <c r="BC43" s="39">
        <v>0.37708333333333338</v>
      </c>
      <c r="BD43" s="14" t="s">
        <v>965</v>
      </c>
      <c r="BE43" s="14" t="s">
        <v>20</v>
      </c>
      <c r="BF43" s="14" t="s">
        <v>20</v>
      </c>
      <c r="BG43" s="14" t="s">
        <v>965</v>
      </c>
      <c r="BH43" s="39">
        <v>0.37222222222222223</v>
      </c>
      <c r="BI43" s="39" t="s">
        <v>965</v>
      </c>
      <c r="BJ43" s="14" t="s">
        <v>965</v>
      </c>
      <c r="BK43" s="39">
        <v>0.37013888888888885</v>
      </c>
      <c r="BL43" s="14" t="s">
        <v>965</v>
      </c>
      <c r="BM43" s="14" t="s">
        <v>965</v>
      </c>
      <c r="BN43" s="39">
        <v>0.4145833333333333</v>
      </c>
      <c r="BO43" s="14" t="s">
        <v>965</v>
      </c>
      <c r="BP43" s="14" t="s">
        <v>965</v>
      </c>
      <c r="BQ43" s="39">
        <v>0.37083333333333335</v>
      </c>
      <c r="BR43" s="14" t="s">
        <v>965</v>
      </c>
      <c r="BS43" s="14" t="s">
        <v>965</v>
      </c>
      <c r="BT43" s="39">
        <v>0.3756944444444445</v>
      </c>
      <c r="BU43" s="39" t="s">
        <v>965</v>
      </c>
      <c r="BV43" s="14" t="s">
        <v>20</v>
      </c>
      <c r="BW43" s="14" t="s">
        <v>20</v>
      </c>
      <c r="BX43" s="14" t="s">
        <v>20</v>
      </c>
      <c r="BY43" s="14" t="s">
        <v>965</v>
      </c>
      <c r="BZ43" s="39">
        <v>0.35833333333333334</v>
      </c>
      <c r="CA43" s="39" t="s">
        <v>965</v>
      </c>
      <c r="CB43" s="14" t="s">
        <v>965</v>
      </c>
      <c r="CC43" s="39">
        <v>0.39583333333333331</v>
      </c>
      <c r="CD43" s="39" t="s">
        <v>965</v>
      </c>
      <c r="CE43" s="14" t="s">
        <v>965</v>
      </c>
      <c r="CF43" s="39">
        <v>0.3659722222222222</v>
      </c>
      <c r="CG43" s="39" t="s">
        <v>965</v>
      </c>
      <c r="CH43" s="14" t="s">
        <v>967</v>
      </c>
      <c r="CI43" s="39" t="s">
        <v>39</v>
      </c>
      <c r="CJ43" s="39" t="s">
        <v>967</v>
      </c>
      <c r="CK43" s="14" t="s">
        <v>20</v>
      </c>
      <c r="CL43" s="14" t="s">
        <v>20</v>
      </c>
      <c r="CM43" s="1">
        <f t="shared" si="2"/>
        <v>36</v>
      </c>
      <c r="CN43" s="1">
        <f t="shared" si="3"/>
        <v>0</v>
      </c>
      <c r="CO43" s="1">
        <f t="shared" si="4"/>
        <v>11</v>
      </c>
      <c r="CP43" s="1">
        <f t="shared" si="5"/>
        <v>0</v>
      </c>
      <c r="CQ43" s="1">
        <f t="shared" si="6"/>
        <v>0</v>
      </c>
      <c r="CR43" s="1">
        <f>SUM(COUNTIFS($T43:$CL43,{"PAT","MAT"}))</f>
        <v>0</v>
      </c>
      <c r="CS43" s="1">
        <f t="shared" si="7"/>
        <v>0</v>
      </c>
      <c r="CT43" s="1">
        <f t="shared" si="8"/>
        <v>0</v>
      </c>
      <c r="CU43" s="1">
        <f t="shared" si="9"/>
        <v>0</v>
      </c>
      <c r="CV43" s="1">
        <f t="shared" si="10"/>
        <v>4</v>
      </c>
      <c r="CW43" s="1">
        <f t="shared" si="11"/>
        <v>0</v>
      </c>
      <c r="CX43" s="1">
        <f t="shared" si="12"/>
        <v>0</v>
      </c>
      <c r="CY43" s="1">
        <f t="shared" si="13"/>
        <v>4</v>
      </c>
      <c r="CZ43" s="1">
        <f t="shared" si="14"/>
        <v>1</v>
      </c>
      <c r="DA43" s="1">
        <f t="shared" si="15"/>
        <v>1</v>
      </c>
      <c r="DB43" s="1">
        <f>SUM(CM43:CX43)+SUM(COUNTIFS(Q43:CL43,{"TERM","RESIGNED"}))</f>
        <v>51</v>
      </c>
      <c r="DC43" s="1" t="s">
        <v>45</v>
      </c>
      <c r="DD43" s="1" t="s">
        <v>1020</v>
      </c>
      <c r="DE43" s="34"/>
    </row>
    <row r="44" spans="1:109" x14ac:dyDescent="0.25">
      <c r="A44" s="32">
        <f t="shared" si="16"/>
        <v>43</v>
      </c>
      <c r="B44" s="1" t="s">
        <v>36</v>
      </c>
      <c r="C44" s="1">
        <v>18960</v>
      </c>
      <c r="D44" s="27">
        <v>18960</v>
      </c>
      <c r="E44" s="1" t="s">
        <v>945</v>
      </c>
      <c r="F44" s="34" t="s">
        <v>781</v>
      </c>
      <c r="G44" s="34" t="s">
        <v>186</v>
      </c>
      <c r="H44" s="30">
        <v>44876</v>
      </c>
      <c r="I44" s="30" t="s">
        <v>39</v>
      </c>
      <c r="J44" s="30" t="s">
        <v>39</v>
      </c>
      <c r="K44" s="1">
        <f t="shared" ca="1" si="0"/>
        <v>426</v>
      </c>
      <c r="L44" s="34" t="str">
        <f t="shared" si="1"/>
        <v>Billable</v>
      </c>
      <c r="M44" s="34" t="s">
        <v>187</v>
      </c>
      <c r="N44" s="1" t="s">
        <v>41</v>
      </c>
      <c r="O44" s="1" t="s">
        <v>42</v>
      </c>
      <c r="P44" s="1"/>
      <c r="Q44" s="1"/>
      <c r="R44" s="1" t="s">
        <v>43</v>
      </c>
      <c r="S44" s="33" t="s">
        <v>304</v>
      </c>
      <c r="T44" s="14" t="s">
        <v>965</v>
      </c>
      <c r="U44" s="39">
        <v>0.45</v>
      </c>
      <c r="V44" s="14" t="s">
        <v>965</v>
      </c>
      <c r="W44" s="14" t="s">
        <v>20</v>
      </c>
      <c r="X44" s="14" t="s">
        <v>20</v>
      </c>
      <c r="Y44" s="14" t="s">
        <v>965</v>
      </c>
      <c r="Z44" s="39">
        <v>0.37777777777777777</v>
      </c>
      <c r="AA44" s="14" t="s">
        <v>965</v>
      </c>
      <c r="AB44" s="14" t="s">
        <v>965</v>
      </c>
      <c r="AC44" s="39">
        <v>0.39374999999999999</v>
      </c>
      <c r="AD44" s="14" t="s">
        <v>965</v>
      </c>
      <c r="AE44" s="14" t="s">
        <v>965</v>
      </c>
      <c r="AF44" s="39">
        <v>0.38055555555555554</v>
      </c>
      <c r="AG44" s="14" t="s">
        <v>965</v>
      </c>
      <c r="AH44" s="14" t="s">
        <v>965</v>
      </c>
      <c r="AI44" s="39">
        <v>0.39027777777777778</v>
      </c>
      <c r="AJ44" s="14" t="s">
        <v>965</v>
      </c>
      <c r="AK44" s="14" t="s">
        <v>965</v>
      </c>
      <c r="AL44" s="39">
        <v>0.38611111111111113</v>
      </c>
      <c r="AM44" s="14" t="s">
        <v>965</v>
      </c>
      <c r="AN44" s="14" t="s">
        <v>20</v>
      </c>
      <c r="AO44" s="14" t="s">
        <v>20</v>
      </c>
      <c r="AP44" s="14" t="s">
        <v>965</v>
      </c>
      <c r="AQ44" s="39">
        <v>0.37708333333333338</v>
      </c>
      <c r="AR44" s="14" t="s">
        <v>965</v>
      </c>
      <c r="AS44" s="14" t="s">
        <v>965</v>
      </c>
      <c r="AT44" s="39">
        <v>0.37777777777777777</v>
      </c>
      <c r="AU44" s="14" t="s">
        <v>965</v>
      </c>
      <c r="AV44" s="14" t="s">
        <v>965</v>
      </c>
      <c r="AW44" s="39">
        <v>0.4236111111111111</v>
      </c>
      <c r="AX44" s="14" t="s">
        <v>965</v>
      </c>
      <c r="AY44" s="14" t="s">
        <v>965</v>
      </c>
      <c r="AZ44" s="39">
        <v>0.40347222222222223</v>
      </c>
      <c r="BA44" s="14" t="s">
        <v>965</v>
      </c>
      <c r="BB44" s="14" t="s">
        <v>965</v>
      </c>
      <c r="BC44" s="39">
        <v>0.41736111111111113</v>
      </c>
      <c r="BD44" s="14" t="s">
        <v>965</v>
      </c>
      <c r="BE44" s="14" t="s">
        <v>20</v>
      </c>
      <c r="BF44" s="14" t="s">
        <v>20</v>
      </c>
      <c r="BG44" s="14" t="s">
        <v>965</v>
      </c>
      <c r="BH44" s="39">
        <v>0.4055555555555555</v>
      </c>
      <c r="BI44" s="39" t="s">
        <v>965</v>
      </c>
      <c r="BJ44" s="14" t="s">
        <v>965</v>
      </c>
      <c r="BK44" s="39">
        <v>0.38611111111111113</v>
      </c>
      <c r="BL44" s="14" t="s">
        <v>965</v>
      </c>
      <c r="BM44" s="14" t="s">
        <v>965</v>
      </c>
      <c r="BN44" s="39">
        <v>0.37847222222222227</v>
      </c>
      <c r="BO44" s="14" t="s">
        <v>965</v>
      </c>
      <c r="BP44" s="14" t="s">
        <v>965</v>
      </c>
      <c r="BQ44" s="39">
        <v>0.37638888888888888</v>
      </c>
      <c r="BR44" s="14" t="s">
        <v>965</v>
      </c>
      <c r="BS44" s="14" t="s">
        <v>967</v>
      </c>
      <c r="BT44" s="39" t="e">
        <v>#N/A</v>
      </c>
      <c r="BU44" s="39" t="s">
        <v>967</v>
      </c>
      <c r="BV44" s="14" t="s">
        <v>20</v>
      </c>
      <c r="BW44" s="14" t="s">
        <v>20</v>
      </c>
      <c r="BX44" s="14" t="s">
        <v>20</v>
      </c>
      <c r="BY44" s="14" t="s">
        <v>967</v>
      </c>
      <c r="BZ44" s="39" t="s">
        <v>39</v>
      </c>
      <c r="CA44" s="39" t="s">
        <v>967</v>
      </c>
      <c r="CB44" s="14" t="s">
        <v>968</v>
      </c>
      <c r="CC44" s="39" t="s">
        <v>39</v>
      </c>
      <c r="CD44" s="39" t="s">
        <v>968</v>
      </c>
      <c r="CE44" s="14" t="s">
        <v>968</v>
      </c>
      <c r="CF44" s="39" t="s">
        <v>39</v>
      </c>
      <c r="CG44" s="39" t="s">
        <v>968</v>
      </c>
      <c r="CH44" s="14" t="s">
        <v>968</v>
      </c>
      <c r="CI44" s="39" t="s">
        <v>39</v>
      </c>
      <c r="CJ44" s="39" t="s">
        <v>968</v>
      </c>
      <c r="CK44" s="14" t="s">
        <v>20</v>
      </c>
      <c r="CL44" s="14" t="s">
        <v>20</v>
      </c>
      <c r="CM44" s="1">
        <f t="shared" si="2"/>
        <v>30</v>
      </c>
      <c r="CN44" s="1">
        <f t="shared" si="3"/>
        <v>0</v>
      </c>
      <c r="CO44" s="1">
        <f t="shared" si="4"/>
        <v>11</v>
      </c>
      <c r="CP44" s="1">
        <f t="shared" si="5"/>
        <v>0</v>
      </c>
      <c r="CQ44" s="1">
        <f t="shared" si="6"/>
        <v>0</v>
      </c>
      <c r="CR44" s="1">
        <f>SUM(COUNTIFS($T44:$CL44,{"PAT","MAT"}))</f>
        <v>0</v>
      </c>
      <c r="CS44" s="1">
        <f t="shared" si="7"/>
        <v>0</v>
      </c>
      <c r="CT44" s="1">
        <f t="shared" si="8"/>
        <v>0</v>
      </c>
      <c r="CU44" s="1">
        <f t="shared" si="9"/>
        <v>6</v>
      </c>
      <c r="CV44" s="1">
        <f t="shared" si="10"/>
        <v>4</v>
      </c>
      <c r="CW44" s="1">
        <f t="shared" si="11"/>
        <v>0</v>
      </c>
      <c r="CX44" s="1">
        <f t="shared" si="12"/>
        <v>0</v>
      </c>
      <c r="CY44" s="1">
        <f t="shared" si="13"/>
        <v>10</v>
      </c>
      <c r="CZ44" s="1">
        <f t="shared" si="14"/>
        <v>1</v>
      </c>
      <c r="DA44" s="1">
        <f t="shared" si="15"/>
        <v>1</v>
      </c>
      <c r="DB44" s="1">
        <f>SUM(CM44:CX44)+SUM(COUNTIFS(Q44:CL44,{"TERM","RESIGNED"}))</f>
        <v>51</v>
      </c>
      <c r="DC44" s="1" t="s">
        <v>45</v>
      </c>
      <c r="DD44" s="1" t="s">
        <v>1020</v>
      </c>
      <c r="DE44" s="34"/>
    </row>
    <row r="45" spans="1:109" x14ac:dyDescent="0.25">
      <c r="A45" s="32">
        <f t="shared" si="16"/>
        <v>44</v>
      </c>
      <c r="B45" s="1" t="s">
        <v>36</v>
      </c>
      <c r="C45" s="1">
        <v>18973</v>
      </c>
      <c r="D45" s="27">
        <v>18973</v>
      </c>
      <c r="E45" s="1" t="s">
        <v>945</v>
      </c>
      <c r="F45" s="34" t="s">
        <v>794</v>
      </c>
      <c r="G45" s="34" t="s">
        <v>186</v>
      </c>
      <c r="H45" s="30">
        <v>44880</v>
      </c>
      <c r="I45" s="30" t="s">
        <v>39</v>
      </c>
      <c r="J45" s="30" t="s">
        <v>39</v>
      </c>
      <c r="K45" s="1">
        <f t="shared" ca="1" si="0"/>
        <v>422</v>
      </c>
      <c r="L45" s="34" t="str">
        <f t="shared" si="1"/>
        <v>Billable</v>
      </c>
      <c r="M45" s="34" t="s">
        <v>187</v>
      </c>
      <c r="N45" s="1" t="s">
        <v>41</v>
      </c>
      <c r="O45" s="1" t="s">
        <v>42</v>
      </c>
      <c r="P45" s="1"/>
      <c r="Q45" s="1"/>
      <c r="R45" s="1" t="s">
        <v>43</v>
      </c>
      <c r="S45" s="33" t="s">
        <v>443</v>
      </c>
      <c r="T45" s="14" t="s">
        <v>965</v>
      </c>
      <c r="U45" s="39">
        <v>0.38888888888888901</v>
      </c>
      <c r="V45" s="14" t="s">
        <v>965</v>
      </c>
      <c r="W45" s="14" t="s">
        <v>20</v>
      </c>
      <c r="X45" s="14" t="s">
        <v>20</v>
      </c>
      <c r="Y45" s="14" t="s">
        <v>965</v>
      </c>
      <c r="Z45" s="39">
        <v>0.3840277777777778</v>
      </c>
      <c r="AA45" s="14" t="s">
        <v>965</v>
      </c>
      <c r="AB45" s="14" t="s">
        <v>965</v>
      </c>
      <c r="AC45" s="39">
        <v>0.39305555555555555</v>
      </c>
      <c r="AD45" s="14" t="s">
        <v>965</v>
      </c>
      <c r="AE45" s="14" t="s">
        <v>965</v>
      </c>
      <c r="AF45" s="39">
        <v>0.38263888888888892</v>
      </c>
      <c r="AG45" s="14" t="s">
        <v>965</v>
      </c>
      <c r="AH45" s="14" t="s">
        <v>965</v>
      </c>
      <c r="AI45" s="39">
        <v>0.38125000000000003</v>
      </c>
      <c r="AJ45" s="14" t="s">
        <v>965</v>
      </c>
      <c r="AK45" s="14" t="s">
        <v>965</v>
      </c>
      <c r="AL45" s="39">
        <v>0.3743055555555555</v>
      </c>
      <c r="AM45" s="14" t="s">
        <v>965</v>
      </c>
      <c r="AN45" s="14" t="s">
        <v>20</v>
      </c>
      <c r="AO45" s="14" t="s">
        <v>20</v>
      </c>
      <c r="AP45" s="14" t="s">
        <v>965</v>
      </c>
      <c r="AQ45" s="39">
        <v>0.37847222222222227</v>
      </c>
      <c r="AR45" s="14" t="s">
        <v>965</v>
      </c>
      <c r="AS45" s="14" t="s">
        <v>965</v>
      </c>
      <c r="AT45" s="39">
        <v>0.37916666666666665</v>
      </c>
      <c r="AU45" s="14" t="s">
        <v>965</v>
      </c>
      <c r="AV45" s="14" t="s">
        <v>965</v>
      </c>
      <c r="AW45" s="39">
        <v>0.375</v>
      </c>
      <c r="AX45" s="14" t="s">
        <v>965</v>
      </c>
      <c r="AY45" s="14" t="s">
        <v>965</v>
      </c>
      <c r="AZ45" s="39">
        <v>0.37777777777777777</v>
      </c>
      <c r="BA45" s="14" t="s">
        <v>965</v>
      </c>
      <c r="BB45" s="14" t="s">
        <v>965</v>
      </c>
      <c r="BC45" s="39">
        <v>0.3743055555555555</v>
      </c>
      <c r="BD45" s="14" t="s">
        <v>965</v>
      </c>
      <c r="BE45" s="14" t="s">
        <v>20</v>
      </c>
      <c r="BF45" s="14" t="s">
        <v>20</v>
      </c>
      <c r="BG45" s="14" t="s">
        <v>965</v>
      </c>
      <c r="BH45" s="39">
        <v>0.37777777777777777</v>
      </c>
      <c r="BI45" s="39" t="s">
        <v>965</v>
      </c>
      <c r="BJ45" s="14" t="s">
        <v>965</v>
      </c>
      <c r="BK45" s="39">
        <v>0.37222222222222223</v>
      </c>
      <c r="BL45" s="14" t="s">
        <v>965</v>
      </c>
      <c r="BM45" s="14" t="s">
        <v>965</v>
      </c>
      <c r="BN45" s="39">
        <v>0.37291666666666662</v>
      </c>
      <c r="BO45" s="14" t="s">
        <v>965</v>
      </c>
      <c r="BP45" s="14" t="s">
        <v>965</v>
      </c>
      <c r="BQ45" s="39">
        <v>0.37083333333333335</v>
      </c>
      <c r="BR45" s="14" t="s">
        <v>965</v>
      </c>
      <c r="BS45" s="14" t="s">
        <v>21</v>
      </c>
      <c r="BT45" s="39" t="e">
        <v>#N/A</v>
      </c>
      <c r="BU45" s="39" t="s">
        <v>21</v>
      </c>
      <c r="BV45" s="14" t="s">
        <v>20</v>
      </c>
      <c r="BW45" s="14" t="s">
        <v>20</v>
      </c>
      <c r="BX45" s="14" t="s">
        <v>20</v>
      </c>
      <c r="BY45" s="14" t="s">
        <v>965</v>
      </c>
      <c r="BZ45" s="39">
        <v>0.38611111111111113</v>
      </c>
      <c r="CA45" s="39" t="s">
        <v>965</v>
      </c>
      <c r="CB45" s="14" t="s">
        <v>965</v>
      </c>
      <c r="CC45" s="39">
        <v>0.3756944444444445</v>
      </c>
      <c r="CD45" s="39" t="s">
        <v>965</v>
      </c>
      <c r="CE45" s="14" t="s">
        <v>967</v>
      </c>
      <c r="CF45" s="39" t="s">
        <v>39</v>
      </c>
      <c r="CG45" s="39" t="s">
        <v>967</v>
      </c>
      <c r="CH45" s="14" t="s">
        <v>967</v>
      </c>
      <c r="CI45" s="39" t="s">
        <v>39</v>
      </c>
      <c r="CJ45" s="39" t="s">
        <v>967</v>
      </c>
      <c r="CK45" s="14" t="s">
        <v>20</v>
      </c>
      <c r="CL45" s="14" t="s">
        <v>20</v>
      </c>
      <c r="CM45" s="1">
        <f t="shared" si="2"/>
        <v>34</v>
      </c>
      <c r="CN45" s="1">
        <f t="shared" si="3"/>
        <v>0</v>
      </c>
      <c r="CO45" s="1">
        <f t="shared" si="4"/>
        <v>11</v>
      </c>
      <c r="CP45" s="1">
        <f t="shared" si="5"/>
        <v>2</v>
      </c>
      <c r="CQ45" s="1">
        <f t="shared" si="6"/>
        <v>0</v>
      </c>
      <c r="CR45" s="1">
        <f>SUM(COUNTIFS($T45:$CL45,{"PAT","MAT"}))</f>
        <v>0</v>
      </c>
      <c r="CS45" s="1">
        <f t="shared" si="7"/>
        <v>0</v>
      </c>
      <c r="CT45" s="1">
        <f t="shared" si="8"/>
        <v>0</v>
      </c>
      <c r="CU45" s="1">
        <f t="shared" si="9"/>
        <v>0</v>
      </c>
      <c r="CV45" s="1">
        <f t="shared" si="10"/>
        <v>4</v>
      </c>
      <c r="CW45" s="1">
        <f t="shared" si="11"/>
        <v>0</v>
      </c>
      <c r="CX45" s="1">
        <f t="shared" si="12"/>
        <v>0</v>
      </c>
      <c r="CY45" s="1">
        <f t="shared" si="13"/>
        <v>4</v>
      </c>
      <c r="CZ45" s="1">
        <f t="shared" si="14"/>
        <v>1</v>
      </c>
      <c r="DA45" s="1">
        <f t="shared" si="15"/>
        <v>1</v>
      </c>
      <c r="DB45" s="1">
        <f>SUM(CM45:CX45)+SUM(COUNTIFS(Q45:CL45,{"TERM","RESIGNED"}))</f>
        <v>51</v>
      </c>
      <c r="DC45" s="1" t="s">
        <v>45</v>
      </c>
      <c r="DD45" s="1" t="s">
        <v>1021</v>
      </c>
      <c r="DE45" s="34"/>
    </row>
    <row r="46" spans="1:109" x14ac:dyDescent="0.25">
      <c r="A46" s="32">
        <f t="shared" si="16"/>
        <v>45</v>
      </c>
      <c r="B46" s="1" t="s">
        <v>36</v>
      </c>
      <c r="C46" s="1">
        <v>18979</v>
      </c>
      <c r="D46" s="27">
        <v>18979</v>
      </c>
      <c r="E46" s="1" t="s">
        <v>946</v>
      </c>
      <c r="F46" s="34" t="s">
        <v>795</v>
      </c>
      <c r="G46" s="34" t="s">
        <v>123</v>
      </c>
      <c r="H46" s="30">
        <v>44880</v>
      </c>
      <c r="I46" s="30" t="s">
        <v>39</v>
      </c>
      <c r="J46" s="30" t="s">
        <v>39</v>
      </c>
      <c r="K46" s="1">
        <f t="shared" ca="1" si="0"/>
        <v>422</v>
      </c>
      <c r="L46" s="34" t="str">
        <f t="shared" si="1"/>
        <v>Billable</v>
      </c>
      <c r="M46" s="34" t="s">
        <v>124</v>
      </c>
      <c r="N46" s="1" t="s">
        <v>41</v>
      </c>
      <c r="O46" s="1" t="s">
        <v>42</v>
      </c>
      <c r="P46" s="1"/>
      <c r="Q46" s="1"/>
      <c r="R46" s="1" t="s">
        <v>43</v>
      </c>
      <c r="S46" s="33" t="s">
        <v>366</v>
      </c>
      <c r="T46" s="14" t="s">
        <v>965</v>
      </c>
      <c r="U46" s="39">
        <v>0.39236111111111099</v>
      </c>
      <c r="V46" s="14" t="s">
        <v>965</v>
      </c>
      <c r="W46" s="14" t="s">
        <v>20</v>
      </c>
      <c r="X46" s="14" t="s">
        <v>20</v>
      </c>
      <c r="Y46" s="14" t="s">
        <v>965</v>
      </c>
      <c r="Z46" s="39">
        <v>0.41597222222222219</v>
      </c>
      <c r="AA46" s="14" t="s">
        <v>965</v>
      </c>
      <c r="AB46" s="14" t="s">
        <v>965</v>
      </c>
      <c r="AC46" s="39">
        <v>0.3840277777777778</v>
      </c>
      <c r="AD46" s="14" t="s">
        <v>965</v>
      </c>
      <c r="AE46" s="14" t="s">
        <v>965</v>
      </c>
      <c r="AF46" s="39">
        <v>0.37916666666666665</v>
      </c>
      <c r="AG46" s="14" t="s">
        <v>965</v>
      </c>
      <c r="AH46" s="14" t="s">
        <v>965</v>
      </c>
      <c r="AI46" s="39">
        <v>0.40625</v>
      </c>
      <c r="AJ46" s="14" t="s">
        <v>965</v>
      </c>
      <c r="AK46" s="14" t="s">
        <v>968</v>
      </c>
      <c r="AL46" s="39" t="s">
        <v>39</v>
      </c>
      <c r="AM46" s="14" t="s">
        <v>968</v>
      </c>
      <c r="AN46" s="14" t="s">
        <v>20</v>
      </c>
      <c r="AO46" s="14" t="s">
        <v>20</v>
      </c>
      <c r="AP46" s="14" t="s">
        <v>968</v>
      </c>
      <c r="AQ46" s="39" t="s">
        <v>39</v>
      </c>
      <c r="AR46" s="14" t="s">
        <v>968</v>
      </c>
      <c r="AS46" s="14" t="s">
        <v>965</v>
      </c>
      <c r="AT46" s="39">
        <v>0.37708333333333338</v>
      </c>
      <c r="AU46" s="14" t="s">
        <v>965</v>
      </c>
      <c r="AV46" s="14" t="s">
        <v>965</v>
      </c>
      <c r="AW46" s="39">
        <v>0.3972222222222222</v>
      </c>
      <c r="AX46" s="14" t="s">
        <v>965</v>
      </c>
      <c r="AY46" s="14" t="s">
        <v>965</v>
      </c>
      <c r="AZ46" s="39">
        <v>0.40277777777777773</v>
      </c>
      <c r="BA46" s="14" t="s">
        <v>965</v>
      </c>
      <c r="BB46" s="14" t="s">
        <v>965</v>
      </c>
      <c r="BC46" s="39">
        <v>0.36458333333333331</v>
      </c>
      <c r="BD46" s="14" t="s">
        <v>965</v>
      </c>
      <c r="BE46" s="14" t="s">
        <v>20</v>
      </c>
      <c r="BF46" s="14" t="s">
        <v>20</v>
      </c>
      <c r="BG46" s="14" t="s">
        <v>965</v>
      </c>
      <c r="BH46" s="39">
        <v>0.38819444444444445</v>
      </c>
      <c r="BI46" s="39" t="s">
        <v>965</v>
      </c>
      <c r="BJ46" s="14" t="s">
        <v>965</v>
      </c>
      <c r="BK46" s="39">
        <v>0.37152777777777773</v>
      </c>
      <c r="BL46" s="14" t="s">
        <v>965</v>
      </c>
      <c r="BM46" s="14" t="s">
        <v>965</v>
      </c>
      <c r="BN46" s="39">
        <v>0.37777777777777777</v>
      </c>
      <c r="BO46" s="14" t="s">
        <v>965</v>
      </c>
      <c r="BP46" s="14" t="s">
        <v>965</v>
      </c>
      <c r="BQ46" s="39">
        <v>0.38125000000000003</v>
      </c>
      <c r="BR46" s="14" t="s">
        <v>965</v>
      </c>
      <c r="BS46" s="14" t="s">
        <v>21</v>
      </c>
      <c r="BT46" s="39" t="e">
        <v>#N/A</v>
      </c>
      <c r="BU46" s="39" t="s">
        <v>21</v>
      </c>
      <c r="BV46" s="14" t="s">
        <v>20</v>
      </c>
      <c r="BW46" s="14" t="s">
        <v>20</v>
      </c>
      <c r="BX46" s="14" t="s">
        <v>20</v>
      </c>
      <c r="BY46" s="14" t="s">
        <v>965</v>
      </c>
      <c r="BZ46" s="39">
        <v>0.3756944444444445</v>
      </c>
      <c r="CA46" s="39" t="s">
        <v>965</v>
      </c>
      <c r="CB46" s="14" t="s">
        <v>965</v>
      </c>
      <c r="CC46" s="39">
        <v>0.37083333333333335</v>
      </c>
      <c r="CD46" s="39" t="s">
        <v>965</v>
      </c>
      <c r="CE46" s="14" t="s">
        <v>967</v>
      </c>
      <c r="CF46" s="39" t="s">
        <v>39</v>
      </c>
      <c r="CG46" s="39" t="s">
        <v>967</v>
      </c>
      <c r="CH46" s="14" t="s">
        <v>967</v>
      </c>
      <c r="CI46" s="39" t="s">
        <v>39</v>
      </c>
      <c r="CJ46" s="39" t="s">
        <v>967</v>
      </c>
      <c r="CK46" s="14" t="s">
        <v>20</v>
      </c>
      <c r="CL46" s="14" t="s">
        <v>20</v>
      </c>
      <c r="CM46" s="1">
        <f t="shared" si="2"/>
        <v>30</v>
      </c>
      <c r="CN46" s="1">
        <f t="shared" si="3"/>
        <v>0</v>
      </c>
      <c r="CO46" s="1">
        <f t="shared" si="4"/>
        <v>11</v>
      </c>
      <c r="CP46" s="1">
        <f t="shared" si="5"/>
        <v>2</v>
      </c>
      <c r="CQ46" s="1">
        <f t="shared" si="6"/>
        <v>0</v>
      </c>
      <c r="CR46" s="1">
        <f>SUM(COUNTIFS($T46:$CL46,{"PAT","MAT"}))</f>
        <v>0</v>
      </c>
      <c r="CS46" s="1">
        <f t="shared" si="7"/>
        <v>0</v>
      </c>
      <c r="CT46" s="1">
        <f t="shared" si="8"/>
        <v>0</v>
      </c>
      <c r="CU46" s="1">
        <f t="shared" si="9"/>
        <v>4</v>
      </c>
      <c r="CV46" s="1">
        <f t="shared" si="10"/>
        <v>4</v>
      </c>
      <c r="CW46" s="1">
        <f t="shared" si="11"/>
        <v>0</v>
      </c>
      <c r="CX46" s="1">
        <f t="shared" si="12"/>
        <v>0</v>
      </c>
      <c r="CY46" s="1">
        <f t="shared" si="13"/>
        <v>8</v>
      </c>
      <c r="CZ46" s="1">
        <f t="shared" si="14"/>
        <v>1</v>
      </c>
      <c r="DA46" s="1">
        <f t="shared" si="15"/>
        <v>1</v>
      </c>
      <c r="DB46" s="1">
        <f>SUM(CM46:CX46)+SUM(COUNTIFS(Q46:CL46,{"TERM","RESIGNED"}))</f>
        <v>51</v>
      </c>
      <c r="DC46" s="1" t="s">
        <v>45</v>
      </c>
      <c r="DD46" s="1" t="s">
        <v>1020</v>
      </c>
      <c r="DE46" s="34"/>
    </row>
    <row r="47" spans="1:109" x14ac:dyDescent="0.25">
      <c r="A47" s="32">
        <f t="shared" si="16"/>
        <v>46</v>
      </c>
      <c r="B47" s="1" t="s">
        <v>36</v>
      </c>
      <c r="C47" s="1">
        <v>18981</v>
      </c>
      <c r="D47" s="27">
        <v>18981</v>
      </c>
      <c r="E47" s="1" t="s">
        <v>945</v>
      </c>
      <c r="F47" s="34" t="s">
        <v>796</v>
      </c>
      <c r="G47" s="34" t="s">
        <v>123</v>
      </c>
      <c r="H47" s="30">
        <v>44880</v>
      </c>
      <c r="I47" s="30" t="s">
        <v>39</v>
      </c>
      <c r="J47" s="30" t="s">
        <v>39</v>
      </c>
      <c r="K47" s="1">
        <f t="shared" ca="1" si="0"/>
        <v>422</v>
      </c>
      <c r="L47" s="34" t="str">
        <f t="shared" si="1"/>
        <v>Billable</v>
      </c>
      <c r="M47" s="34" t="s">
        <v>124</v>
      </c>
      <c r="N47" s="1" t="s">
        <v>41</v>
      </c>
      <c r="O47" s="1" t="s">
        <v>42</v>
      </c>
      <c r="P47" s="1"/>
      <c r="Q47" s="1"/>
      <c r="R47" s="1" t="s">
        <v>43</v>
      </c>
      <c r="S47" s="33" t="s">
        <v>171</v>
      </c>
      <c r="T47" s="14" t="s">
        <v>965</v>
      </c>
      <c r="U47" s="39">
        <v>0.36805555555555602</v>
      </c>
      <c r="V47" s="14" t="s">
        <v>965</v>
      </c>
      <c r="W47" s="14" t="s">
        <v>20</v>
      </c>
      <c r="X47" s="14" t="s">
        <v>20</v>
      </c>
      <c r="Y47" s="14" t="s">
        <v>967</v>
      </c>
      <c r="Z47" s="39" t="s">
        <v>39</v>
      </c>
      <c r="AA47" s="14" t="s">
        <v>967</v>
      </c>
      <c r="AB47" s="14" t="s">
        <v>965</v>
      </c>
      <c r="AC47" s="39">
        <v>0.37152777777777773</v>
      </c>
      <c r="AD47" s="14" t="s">
        <v>965</v>
      </c>
      <c r="AE47" s="14" t="s">
        <v>965</v>
      </c>
      <c r="AF47" s="39">
        <v>0.37013888888888885</v>
      </c>
      <c r="AG47" s="14" t="s">
        <v>965</v>
      </c>
      <c r="AH47" s="14" t="s">
        <v>965</v>
      </c>
      <c r="AI47" s="39">
        <v>0.37708333333333338</v>
      </c>
      <c r="AJ47" s="14" t="s">
        <v>965</v>
      </c>
      <c r="AK47" s="14" t="s">
        <v>965</v>
      </c>
      <c r="AL47" s="39">
        <v>0.37708333333333338</v>
      </c>
      <c r="AM47" s="14" t="s">
        <v>965</v>
      </c>
      <c r="AN47" s="14" t="s">
        <v>20</v>
      </c>
      <c r="AO47" s="14" t="s">
        <v>20</v>
      </c>
      <c r="AP47" s="14" t="s">
        <v>965</v>
      </c>
      <c r="AQ47" s="39">
        <v>0.36874999999999997</v>
      </c>
      <c r="AR47" s="14" t="s">
        <v>965</v>
      </c>
      <c r="AS47" s="14" t="s">
        <v>965</v>
      </c>
      <c r="AT47" s="39">
        <v>0.40069444444444446</v>
      </c>
      <c r="AU47" s="14" t="s">
        <v>965</v>
      </c>
      <c r="AV47" s="14" t="s">
        <v>965</v>
      </c>
      <c r="AW47" s="39">
        <v>0.32916666666666666</v>
      </c>
      <c r="AX47" s="14" t="s">
        <v>965</v>
      </c>
      <c r="AY47" s="14" t="s">
        <v>965</v>
      </c>
      <c r="AZ47" s="39">
        <v>0.37083333333333335</v>
      </c>
      <c r="BA47" s="14" t="s">
        <v>965</v>
      </c>
      <c r="BB47" s="14" t="s">
        <v>965</v>
      </c>
      <c r="BC47" s="39">
        <v>0.37013888888888885</v>
      </c>
      <c r="BD47" s="14" t="s">
        <v>965</v>
      </c>
      <c r="BE47" s="14" t="s">
        <v>20</v>
      </c>
      <c r="BF47" s="14" t="s">
        <v>20</v>
      </c>
      <c r="BG47" s="14" t="s">
        <v>965</v>
      </c>
      <c r="BH47" s="39">
        <v>0.375</v>
      </c>
      <c r="BI47" s="39" t="s">
        <v>965</v>
      </c>
      <c r="BJ47" s="14" t="s">
        <v>965</v>
      </c>
      <c r="BK47" s="39">
        <v>0.37708333333333338</v>
      </c>
      <c r="BL47" s="14" t="s">
        <v>965</v>
      </c>
      <c r="BM47" s="14" t="s">
        <v>965</v>
      </c>
      <c r="BN47" s="39">
        <v>0.39027777777777778</v>
      </c>
      <c r="BO47" s="14" t="s">
        <v>965</v>
      </c>
      <c r="BP47" s="14" t="s">
        <v>968</v>
      </c>
      <c r="BQ47" s="39" t="s">
        <v>39</v>
      </c>
      <c r="BR47" s="14" t="s">
        <v>968</v>
      </c>
      <c r="BS47" s="14" t="s">
        <v>968</v>
      </c>
      <c r="BT47" s="39" t="e">
        <v>#N/A</v>
      </c>
      <c r="BU47" s="39" t="s">
        <v>968</v>
      </c>
      <c r="BV47" s="14" t="s">
        <v>20</v>
      </c>
      <c r="BW47" s="14" t="s">
        <v>20</v>
      </c>
      <c r="BX47" s="14" t="s">
        <v>20</v>
      </c>
      <c r="BY47" s="14" t="s">
        <v>22</v>
      </c>
      <c r="BZ47" s="39" t="s">
        <v>39</v>
      </c>
      <c r="CA47" s="39" t="s">
        <v>22</v>
      </c>
      <c r="CB47" s="14" t="s">
        <v>22</v>
      </c>
      <c r="CC47" s="39" t="s">
        <v>39</v>
      </c>
      <c r="CD47" s="39" t="s">
        <v>22</v>
      </c>
      <c r="CE47" s="14" t="s">
        <v>22</v>
      </c>
      <c r="CF47" s="39" t="s">
        <v>39</v>
      </c>
      <c r="CG47" s="39" t="s">
        <v>22</v>
      </c>
      <c r="CH47" s="14" t="s">
        <v>22</v>
      </c>
      <c r="CI47" s="39" t="s">
        <v>39</v>
      </c>
      <c r="CJ47" s="39" t="s">
        <v>22</v>
      </c>
      <c r="CK47" s="14" t="s">
        <v>20</v>
      </c>
      <c r="CL47" s="14" t="s">
        <v>20</v>
      </c>
      <c r="CM47" s="1">
        <f t="shared" si="2"/>
        <v>26</v>
      </c>
      <c r="CN47" s="1">
        <f t="shared" si="3"/>
        <v>0</v>
      </c>
      <c r="CO47" s="1">
        <f t="shared" si="4"/>
        <v>11</v>
      </c>
      <c r="CP47" s="1">
        <f t="shared" si="5"/>
        <v>0</v>
      </c>
      <c r="CQ47" s="1">
        <f t="shared" si="6"/>
        <v>8</v>
      </c>
      <c r="CR47" s="1">
        <f>SUM(COUNTIFS($T47:$CL47,{"PAT","MAT"}))</f>
        <v>0</v>
      </c>
      <c r="CS47" s="1">
        <f t="shared" si="7"/>
        <v>0</v>
      </c>
      <c r="CT47" s="1">
        <f t="shared" si="8"/>
        <v>0</v>
      </c>
      <c r="CU47" s="1">
        <f t="shared" si="9"/>
        <v>4</v>
      </c>
      <c r="CV47" s="1">
        <f t="shared" si="10"/>
        <v>2</v>
      </c>
      <c r="CW47" s="1">
        <f t="shared" si="11"/>
        <v>0</v>
      </c>
      <c r="CX47" s="1">
        <f t="shared" si="12"/>
        <v>0</v>
      </c>
      <c r="CY47" s="1">
        <f t="shared" si="13"/>
        <v>6</v>
      </c>
      <c r="CZ47" s="1">
        <f t="shared" si="14"/>
        <v>1</v>
      </c>
      <c r="DA47" s="1">
        <f t="shared" si="15"/>
        <v>1</v>
      </c>
      <c r="DB47" s="1">
        <f>SUM(CM47:CX47)+SUM(COUNTIFS(Q47:CL47,{"TERM","RESIGNED"}))</f>
        <v>51</v>
      </c>
      <c r="DC47" s="1" t="s">
        <v>45</v>
      </c>
      <c r="DD47" s="1" t="s">
        <v>1018</v>
      </c>
      <c r="DE47" s="34"/>
    </row>
    <row r="48" spans="1:109" x14ac:dyDescent="0.25">
      <c r="A48" s="32">
        <f t="shared" si="16"/>
        <v>47</v>
      </c>
      <c r="B48" s="1" t="s">
        <v>36</v>
      </c>
      <c r="C48" s="1">
        <v>18982</v>
      </c>
      <c r="D48" s="27">
        <v>18982</v>
      </c>
      <c r="E48" s="1" t="s">
        <v>946</v>
      </c>
      <c r="F48" s="34" t="s">
        <v>797</v>
      </c>
      <c r="G48" s="34" t="s">
        <v>123</v>
      </c>
      <c r="H48" s="30">
        <v>44880</v>
      </c>
      <c r="I48" s="30" t="s">
        <v>39</v>
      </c>
      <c r="J48" s="30" t="s">
        <v>39</v>
      </c>
      <c r="K48" s="1">
        <f t="shared" ca="1" si="0"/>
        <v>422</v>
      </c>
      <c r="L48" s="34" t="str">
        <f t="shared" si="1"/>
        <v>Billable</v>
      </c>
      <c r="M48" s="34" t="s">
        <v>124</v>
      </c>
      <c r="N48" s="1" t="s">
        <v>41</v>
      </c>
      <c r="O48" s="1" t="s">
        <v>42</v>
      </c>
      <c r="P48" s="1"/>
      <c r="Q48" s="1"/>
      <c r="R48" s="1" t="s">
        <v>43</v>
      </c>
      <c r="S48" s="33" t="s">
        <v>381</v>
      </c>
      <c r="T48" s="14" t="s">
        <v>965</v>
      </c>
      <c r="U48" s="39">
        <v>0.36666666666666697</v>
      </c>
      <c r="V48" s="14" t="s">
        <v>965</v>
      </c>
      <c r="W48" s="14" t="s">
        <v>20</v>
      </c>
      <c r="X48" s="14" t="s">
        <v>20</v>
      </c>
      <c r="Y48" s="14" t="s">
        <v>965</v>
      </c>
      <c r="Z48" s="39">
        <v>0.3666666666666667</v>
      </c>
      <c r="AA48" s="14" t="s">
        <v>965</v>
      </c>
      <c r="AB48" s="14" t="s">
        <v>965</v>
      </c>
      <c r="AC48" s="39">
        <v>0.39027777777777778</v>
      </c>
      <c r="AD48" s="14" t="s">
        <v>965</v>
      </c>
      <c r="AE48" s="14" t="s">
        <v>965</v>
      </c>
      <c r="AF48" s="39">
        <v>0.39166666666666666</v>
      </c>
      <c r="AG48" s="14" t="s">
        <v>965</v>
      </c>
      <c r="AH48" s="14" t="s">
        <v>965</v>
      </c>
      <c r="AI48" s="39">
        <v>0.38819444444444445</v>
      </c>
      <c r="AJ48" s="14" t="s">
        <v>965</v>
      </c>
      <c r="AK48" s="14" t="s">
        <v>965</v>
      </c>
      <c r="AL48" s="39">
        <v>0.37916666666666665</v>
      </c>
      <c r="AM48" s="14" t="s">
        <v>965</v>
      </c>
      <c r="AN48" s="14" t="s">
        <v>20</v>
      </c>
      <c r="AO48" s="14" t="s">
        <v>20</v>
      </c>
      <c r="AP48" s="14" t="s">
        <v>965</v>
      </c>
      <c r="AQ48" s="39">
        <v>0.38263888888888892</v>
      </c>
      <c r="AR48" s="14" t="s">
        <v>965</v>
      </c>
      <c r="AS48" s="14" t="s">
        <v>965</v>
      </c>
      <c r="AT48" s="39">
        <v>0.37638888888888888</v>
      </c>
      <c r="AU48" s="14" t="s">
        <v>965</v>
      </c>
      <c r="AV48" s="14" t="s">
        <v>965</v>
      </c>
      <c r="AW48" s="39">
        <v>0.3979166666666667</v>
      </c>
      <c r="AX48" s="14" t="s">
        <v>965</v>
      </c>
      <c r="AY48" s="14" t="s">
        <v>965</v>
      </c>
      <c r="AZ48" s="39">
        <v>0.37638888888888888</v>
      </c>
      <c r="BA48" s="14" t="s">
        <v>965</v>
      </c>
      <c r="BB48" s="14" t="s">
        <v>965</v>
      </c>
      <c r="BC48" s="39">
        <v>0.3756944444444445</v>
      </c>
      <c r="BD48" s="14" t="s">
        <v>965</v>
      </c>
      <c r="BE48" s="14" t="s">
        <v>20</v>
      </c>
      <c r="BF48" s="14" t="s">
        <v>20</v>
      </c>
      <c r="BG48" s="14" t="s">
        <v>965</v>
      </c>
      <c r="BH48" s="39">
        <v>0.37916666666666665</v>
      </c>
      <c r="BI48" s="39" t="s">
        <v>965</v>
      </c>
      <c r="BJ48" s="14" t="s">
        <v>965</v>
      </c>
      <c r="BK48" s="39">
        <v>0.36944444444444446</v>
      </c>
      <c r="BL48" s="14" t="s">
        <v>965</v>
      </c>
      <c r="BM48" s="14" t="s">
        <v>965</v>
      </c>
      <c r="BN48" s="39">
        <v>0.37708333333333338</v>
      </c>
      <c r="BO48" s="14" t="s">
        <v>965</v>
      </c>
      <c r="BP48" s="14" t="s">
        <v>965</v>
      </c>
      <c r="BQ48" s="39">
        <v>0.38958333333333334</v>
      </c>
      <c r="BR48" s="14" t="s">
        <v>965</v>
      </c>
      <c r="BS48" s="14" t="s">
        <v>965</v>
      </c>
      <c r="BT48" s="39">
        <v>0.37222222222222223</v>
      </c>
      <c r="BU48" s="39" t="s">
        <v>965</v>
      </c>
      <c r="BV48" s="14" t="s">
        <v>20</v>
      </c>
      <c r="BW48" s="14" t="s">
        <v>20</v>
      </c>
      <c r="BX48" s="14" t="s">
        <v>20</v>
      </c>
      <c r="BY48" s="14" t="s">
        <v>965</v>
      </c>
      <c r="BZ48" s="39">
        <v>0.37361111111111112</v>
      </c>
      <c r="CA48" s="39" t="s">
        <v>965</v>
      </c>
      <c r="CB48" s="14" t="s">
        <v>965</v>
      </c>
      <c r="CC48" s="39">
        <v>0.37916666666666665</v>
      </c>
      <c r="CD48" s="39" t="s">
        <v>965</v>
      </c>
      <c r="CE48" s="14" t="s">
        <v>968</v>
      </c>
      <c r="CF48" s="39" t="s">
        <v>39</v>
      </c>
      <c r="CG48" s="39" t="s">
        <v>968</v>
      </c>
      <c r="CH48" s="14" t="s">
        <v>968</v>
      </c>
      <c r="CI48" s="39" t="s">
        <v>39</v>
      </c>
      <c r="CJ48" s="39" t="s">
        <v>968</v>
      </c>
      <c r="CK48" s="14" t="s">
        <v>20</v>
      </c>
      <c r="CL48" s="14" t="s">
        <v>20</v>
      </c>
      <c r="CM48" s="1">
        <f t="shared" si="2"/>
        <v>36</v>
      </c>
      <c r="CN48" s="1">
        <f t="shared" si="3"/>
        <v>0</v>
      </c>
      <c r="CO48" s="1">
        <f t="shared" si="4"/>
        <v>11</v>
      </c>
      <c r="CP48" s="1">
        <f t="shared" si="5"/>
        <v>0</v>
      </c>
      <c r="CQ48" s="1">
        <f t="shared" si="6"/>
        <v>0</v>
      </c>
      <c r="CR48" s="1">
        <f>SUM(COUNTIFS($T48:$CL48,{"PAT","MAT"}))</f>
        <v>0</v>
      </c>
      <c r="CS48" s="1">
        <f t="shared" si="7"/>
        <v>0</v>
      </c>
      <c r="CT48" s="1">
        <f t="shared" si="8"/>
        <v>0</v>
      </c>
      <c r="CU48" s="1">
        <f t="shared" si="9"/>
        <v>4</v>
      </c>
      <c r="CV48" s="1">
        <f t="shared" si="10"/>
        <v>0</v>
      </c>
      <c r="CW48" s="1">
        <f t="shared" si="11"/>
        <v>0</v>
      </c>
      <c r="CX48" s="1">
        <f t="shared" si="12"/>
        <v>0</v>
      </c>
      <c r="CY48" s="1">
        <f t="shared" si="13"/>
        <v>4</v>
      </c>
      <c r="CZ48" s="1">
        <f t="shared" si="14"/>
        <v>1</v>
      </c>
      <c r="DA48" s="1">
        <f t="shared" si="15"/>
        <v>1</v>
      </c>
      <c r="DB48" s="1">
        <f>SUM(CM48:CX48)+SUM(COUNTIFS(Q48:CL48,{"TERM","RESIGNED"}))</f>
        <v>51</v>
      </c>
      <c r="DC48" s="1" t="s">
        <v>45</v>
      </c>
      <c r="DD48" s="1" t="s">
        <v>1018</v>
      </c>
      <c r="DE48" s="34"/>
    </row>
    <row r="49" spans="1:109" x14ac:dyDescent="0.25">
      <c r="A49" s="32">
        <f t="shared" si="16"/>
        <v>48</v>
      </c>
      <c r="B49" s="1" t="s">
        <v>36</v>
      </c>
      <c r="C49" s="1">
        <v>18991</v>
      </c>
      <c r="D49" s="27">
        <v>18991</v>
      </c>
      <c r="E49" s="1" t="s">
        <v>946</v>
      </c>
      <c r="F49" s="34" t="s">
        <v>798</v>
      </c>
      <c r="G49" s="34" t="s">
        <v>123</v>
      </c>
      <c r="H49" s="30">
        <v>44880</v>
      </c>
      <c r="I49" s="30" t="s">
        <v>39</v>
      </c>
      <c r="J49" s="30" t="s">
        <v>39</v>
      </c>
      <c r="K49" s="1">
        <f t="shared" ca="1" si="0"/>
        <v>422</v>
      </c>
      <c r="L49" s="34" t="str">
        <f t="shared" si="1"/>
        <v>Billable</v>
      </c>
      <c r="M49" s="34" t="s">
        <v>124</v>
      </c>
      <c r="N49" s="1" t="s">
        <v>41</v>
      </c>
      <c r="O49" s="1" t="s">
        <v>42</v>
      </c>
      <c r="P49" s="1"/>
      <c r="Q49" s="1"/>
      <c r="R49" s="1" t="s">
        <v>43</v>
      </c>
      <c r="S49" s="33" t="s">
        <v>242</v>
      </c>
      <c r="T49" s="14" t="s">
        <v>965</v>
      </c>
      <c r="U49" s="39">
        <v>0.37361111111111101</v>
      </c>
      <c r="V49" s="14" t="s">
        <v>965</v>
      </c>
      <c r="W49" s="14" t="s">
        <v>20</v>
      </c>
      <c r="X49" s="14" t="s">
        <v>20</v>
      </c>
      <c r="Y49" s="14" t="s">
        <v>965</v>
      </c>
      <c r="Z49" s="39">
        <v>0.38819444444444445</v>
      </c>
      <c r="AA49" s="14" t="s">
        <v>965</v>
      </c>
      <c r="AB49" s="14" t="s">
        <v>965</v>
      </c>
      <c r="AC49" s="39">
        <v>0.38263888888888892</v>
      </c>
      <c r="AD49" s="14" t="s">
        <v>965</v>
      </c>
      <c r="AE49" s="14" t="s">
        <v>965</v>
      </c>
      <c r="AF49" s="39">
        <v>0.38055555555555554</v>
      </c>
      <c r="AG49" s="14" t="s">
        <v>965</v>
      </c>
      <c r="AH49" s="14" t="s">
        <v>965</v>
      </c>
      <c r="AI49" s="39">
        <v>0.3840277777777778</v>
      </c>
      <c r="AJ49" s="14" t="s">
        <v>965</v>
      </c>
      <c r="AK49" s="14" t="s">
        <v>965</v>
      </c>
      <c r="AL49" s="39">
        <v>0.38055555555555554</v>
      </c>
      <c r="AM49" s="14" t="s">
        <v>965</v>
      </c>
      <c r="AN49" s="14" t="s">
        <v>20</v>
      </c>
      <c r="AO49" s="14" t="s">
        <v>20</v>
      </c>
      <c r="AP49" s="14" t="s">
        <v>965</v>
      </c>
      <c r="AQ49" s="39">
        <v>0.3756944444444445</v>
      </c>
      <c r="AR49" s="14" t="s">
        <v>965</v>
      </c>
      <c r="AS49" s="14" t="s">
        <v>965</v>
      </c>
      <c r="AT49" s="39">
        <v>0.40486111111111112</v>
      </c>
      <c r="AU49" s="14" t="s">
        <v>965</v>
      </c>
      <c r="AV49" s="14" t="s">
        <v>965</v>
      </c>
      <c r="AW49" s="39">
        <v>0.36874999999999997</v>
      </c>
      <c r="AX49" s="14" t="s">
        <v>965</v>
      </c>
      <c r="AY49" s="14" t="s">
        <v>965</v>
      </c>
      <c r="AZ49" s="39">
        <v>0.37152777777777773</v>
      </c>
      <c r="BA49" s="14" t="s">
        <v>965</v>
      </c>
      <c r="BB49" s="14" t="s">
        <v>965</v>
      </c>
      <c r="BC49" s="39">
        <v>0.3743055555555555</v>
      </c>
      <c r="BD49" s="14" t="s">
        <v>965</v>
      </c>
      <c r="BE49" s="14" t="s">
        <v>20</v>
      </c>
      <c r="BF49" s="14" t="s">
        <v>20</v>
      </c>
      <c r="BG49" s="14" t="s">
        <v>965</v>
      </c>
      <c r="BH49" s="39">
        <v>0.375</v>
      </c>
      <c r="BI49" s="39" t="s">
        <v>965</v>
      </c>
      <c r="BJ49" s="14" t="s">
        <v>965</v>
      </c>
      <c r="BK49" s="39">
        <v>0.38680555555555557</v>
      </c>
      <c r="BL49" s="14" t="s">
        <v>965</v>
      </c>
      <c r="BM49" s="14" t="s">
        <v>965</v>
      </c>
      <c r="BN49" s="39">
        <v>0.38611111111111113</v>
      </c>
      <c r="BO49" s="14" t="s">
        <v>965</v>
      </c>
      <c r="BP49" s="14" t="s">
        <v>965</v>
      </c>
      <c r="BQ49" s="39">
        <v>0.38472222222222219</v>
      </c>
      <c r="BR49" s="14" t="s">
        <v>965</v>
      </c>
      <c r="BS49" s="14" t="s">
        <v>967</v>
      </c>
      <c r="BT49" s="39" t="e">
        <v>#N/A</v>
      </c>
      <c r="BU49" s="39" t="s">
        <v>967</v>
      </c>
      <c r="BV49" s="14" t="s">
        <v>20</v>
      </c>
      <c r="BW49" s="14" t="s">
        <v>20</v>
      </c>
      <c r="BX49" s="14" t="s">
        <v>20</v>
      </c>
      <c r="BY49" s="14" t="s">
        <v>965</v>
      </c>
      <c r="BZ49" s="39">
        <v>0.3743055555555555</v>
      </c>
      <c r="CA49" s="39" t="s">
        <v>965</v>
      </c>
      <c r="CB49" s="14" t="s">
        <v>965</v>
      </c>
      <c r="CC49" s="39">
        <v>0.37708333333333338</v>
      </c>
      <c r="CD49" s="39" t="s">
        <v>965</v>
      </c>
      <c r="CE49" s="14" t="s">
        <v>965</v>
      </c>
      <c r="CF49" s="39">
        <v>0.38819444444444445</v>
      </c>
      <c r="CG49" s="39" t="s">
        <v>965</v>
      </c>
      <c r="CH49" s="14" t="s">
        <v>965</v>
      </c>
      <c r="CI49" s="39">
        <v>0.37847222222222227</v>
      </c>
      <c r="CJ49" s="39" t="s">
        <v>965</v>
      </c>
      <c r="CK49" s="14" t="s">
        <v>20</v>
      </c>
      <c r="CL49" s="14" t="s">
        <v>20</v>
      </c>
      <c r="CM49" s="1">
        <f t="shared" si="2"/>
        <v>38</v>
      </c>
      <c r="CN49" s="1">
        <f t="shared" si="3"/>
        <v>0</v>
      </c>
      <c r="CO49" s="1">
        <f t="shared" si="4"/>
        <v>11</v>
      </c>
      <c r="CP49" s="1">
        <f t="shared" si="5"/>
        <v>0</v>
      </c>
      <c r="CQ49" s="1">
        <f t="shared" si="6"/>
        <v>0</v>
      </c>
      <c r="CR49" s="1">
        <f>SUM(COUNTIFS($T49:$CL49,{"PAT","MAT"}))</f>
        <v>0</v>
      </c>
      <c r="CS49" s="1">
        <f t="shared" si="7"/>
        <v>0</v>
      </c>
      <c r="CT49" s="1">
        <f t="shared" si="8"/>
        <v>0</v>
      </c>
      <c r="CU49" s="1">
        <f t="shared" si="9"/>
        <v>0</v>
      </c>
      <c r="CV49" s="1">
        <f t="shared" si="10"/>
        <v>2</v>
      </c>
      <c r="CW49" s="1">
        <f t="shared" si="11"/>
        <v>0</v>
      </c>
      <c r="CX49" s="1">
        <f t="shared" si="12"/>
        <v>0</v>
      </c>
      <c r="CY49" s="1">
        <f t="shared" si="13"/>
        <v>2</v>
      </c>
      <c r="CZ49" s="1">
        <f t="shared" si="14"/>
        <v>1</v>
      </c>
      <c r="DA49" s="1">
        <f t="shared" si="15"/>
        <v>1</v>
      </c>
      <c r="DB49" s="1">
        <f>SUM(CM49:CX49)+SUM(COUNTIFS(Q49:CL49,{"TERM","RESIGNED"}))</f>
        <v>51</v>
      </c>
      <c r="DC49" s="1" t="s">
        <v>45</v>
      </c>
      <c r="DD49" s="1" t="s">
        <v>1018</v>
      </c>
      <c r="DE49" s="34"/>
    </row>
    <row r="50" spans="1:109" x14ac:dyDescent="0.25">
      <c r="A50" s="32">
        <f t="shared" si="16"/>
        <v>49</v>
      </c>
      <c r="B50" s="1" t="s">
        <v>36</v>
      </c>
      <c r="C50" s="1">
        <v>18999</v>
      </c>
      <c r="D50" s="27">
        <v>18999</v>
      </c>
      <c r="E50" s="1" t="s">
        <v>945</v>
      </c>
      <c r="F50" s="34" t="s">
        <v>806</v>
      </c>
      <c r="G50" s="34" t="s">
        <v>190</v>
      </c>
      <c r="H50" s="30">
        <v>44883</v>
      </c>
      <c r="I50" s="30" t="s">
        <v>39</v>
      </c>
      <c r="J50" s="30" t="s">
        <v>39</v>
      </c>
      <c r="K50" s="1">
        <f t="shared" ca="1" si="0"/>
        <v>419</v>
      </c>
      <c r="L50" s="34" t="str">
        <f t="shared" si="1"/>
        <v>Billable</v>
      </c>
      <c r="M50" s="34" t="s">
        <v>187</v>
      </c>
      <c r="N50" s="1" t="s">
        <v>41</v>
      </c>
      <c r="O50" s="1" t="s">
        <v>42</v>
      </c>
      <c r="P50" s="1"/>
      <c r="Q50" s="1"/>
      <c r="R50" s="1" t="s">
        <v>43</v>
      </c>
      <c r="S50" s="33" t="s">
        <v>182</v>
      </c>
      <c r="T50" s="14" t="s">
        <v>965</v>
      </c>
      <c r="U50" s="39" t="s">
        <v>39</v>
      </c>
      <c r="V50" s="14" t="s">
        <v>965</v>
      </c>
      <c r="W50" s="14" t="s">
        <v>20</v>
      </c>
      <c r="X50" s="14" t="s">
        <v>20</v>
      </c>
      <c r="Y50" s="14" t="s">
        <v>965</v>
      </c>
      <c r="Z50" s="39" t="s">
        <v>39</v>
      </c>
      <c r="AA50" s="14" t="s">
        <v>965</v>
      </c>
      <c r="AB50" s="14" t="s">
        <v>965</v>
      </c>
      <c r="AC50" s="39" t="s">
        <v>39</v>
      </c>
      <c r="AD50" s="14" t="s">
        <v>965</v>
      </c>
      <c r="AE50" s="14" t="s">
        <v>965</v>
      </c>
      <c r="AF50" s="39" t="s">
        <v>39</v>
      </c>
      <c r="AG50" s="14" t="s">
        <v>965</v>
      </c>
      <c r="AH50" s="14" t="s">
        <v>965</v>
      </c>
      <c r="AI50" s="39" t="s">
        <v>39</v>
      </c>
      <c r="AJ50" s="14" t="s">
        <v>965</v>
      </c>
      <c r="AK50" s="14" t="s">
        <v>965</v>
      </c>
      <c r="AL50" s="39" t="s">
        <v>39</v>
      </c>
      <c r="AM50" s="14" t="s">
        <v>965</v>
      </c>
      <c r="AN50" s="14" t="s">
        <v>20</v>
      </c>
      <c r="AO50" s="14" t="s">
        <v>20</v>
      </c>
      <c r="AP50" s="14" t="s">
        <v>965</v>
      </c>
      <c r="AQ50" s="39" t="s">
        <v>39</v>
      </c>
      <c r="AR50" s="14" t="s">
        <v>965</v>
      </c>
      <c r="AS50" s="14" t="s">
        <v>968</v>
      </c>
      <c r="AT50" s="39" t="s">
        <v>39</v>
      </c>
      <c r="AU50" s="14" t="s">
        <v>968</v>
      </c>
      <c r="AV50" s="14" t="s">
        <v>965</v>
      </c>
      <c r="AW50" s="39" t="s">
        <v>39</v>
      </c>
      <c r="AX50" s="14" t="s">
        <v>965</v>
      </c>
      <c r="AY50" s="14" t="s">
        <v>965</v>
      </c>
      <c r="AZ50" s="39" t="s">
        <v>39</v>
      </c>
      <c r="BA50" s="14" t="s">
        <v>965</v>
      </c>
      <c r="BB50" s="14" t="s">
        <v>965</v>
      </c>
      <c r="BC50" s="39" t="s">
        <v>39</v>
      </c>
      <c r="BD50" s="14" t="s">
        <v>965</v>
      </c>
      <c r="BE50" s="14" t="s">
        <v>20</v>
      </c>
      <c r="BF50" s="14" t="s">
        <v>20</v>
      </c>
      <c r="BG50" s="14" t="s">
        <v>965</v>
      </c>
      <c r="BH50" s="39" t="s">
        <v>39</v>
      </c>
      <c r="BI50" s="39" t="s">
        <v>965</v>
      </c>
      <c r="BJ50" s="14" t="s">
        <v>965</v>
      </c>
      <c r="BK50" s="39" t="s">
        <v>39</v>
      </c>
      <c r="BL50" s="14" t="s">
        <v>965</v>
      </c>
      <c r="BM50" s="14" t="s">
        <v>965</v>
      </c>
      <c r="BN50" s="39" t="s">
        <v>39</v>
      </c>
      <c r="BO50" s="14" t="s">
        <v>965</v>
      </c>
      <c r="BP50" s="14" t="s">
        <v>965</v>
      </c>
      <c r="BQ50" s="39" t="s">
        <v>39</v>
      </c>
      <c r="BR50" s="14" t="s">
        <v>965</v>
      </c>
      <c r="BS50" s="14" t="s">
        <v>965</v>
      </c>
      <c r="BT50" s="39" t="e">
        <v>#N/A</v>
      </c>
      <c r="BU50" s="39" t="s">
        <v>965</v>
      </c>
      <c r="BV50" s="14" t="s">
        <v>20</v>
      </c>
      <c r="BW50" s="14" t="s">
        <v>20</v>
      </c>
      <c r="BX50" s="14" t="s">
        <v>20</v>
      </c>
      <c r="BY50" s="14" t="s">
        <v>965</v>
      </c>
      <c r="BZ50" s="39" t="s">
        <v>39</v>
      </c>
      <c r="CA50" s="39" t="s">
        <v>965</v>
      </c>
      <c r="CB50" s="14" t="s">
        <v>965</v>
      </c>
      <c r="CC50" s="39" t="s">
        <v>39</v>
      </c>
      <c r="CD50" s="39" t="s">
        <v>965</v>
      </c>
      <c r="CE50" s="14" t="s">
        <v>965</v>
      </c>
      <c r="CF50" s="39" t="s">
        <v>39</v>
      </c>
      <c r="CG50" s="39" t="s">
        <v>965</v>
      </c>
      <c r="CH50" s="14" t="s">
        <v>965</v>
      </c>
      <c r="CI50" s="39" t="s">
        <v>39</v>
      </c>
      <c r="CJ50" s="39" t="s">
        <v>965</v>
      </c>
      <c r="CK50" s="14" t="s">
        <v>20</v>
      </c>
      <c r="CL50" s="14" t="s">
        <v>20</v>
      </c>
      <c r="CM50" s="1">
        <f t="shared" si="2"/>
        <v>38</v>
      </c>
      <c r="CN50" s="1">
        <f t="shared" si="3"/>
        <v>0</v>
      </c>
      <c r="CO50" s="1">
        <f t="shared" si="4"/>
        <v>11</v>
      </c>
      <c r="CP50" s="1">
        <f t="shared" si="5"/>
        <v>0</v>
      </c>
      <c r="CQ50" s="1">
        <f t="shared" si="6"/>
        <v>0</v>
      </c>
      <c r="CR50" s="1">
        <f>SUM(COUNTIFS($T50:$CL50,{"PAT","MAT"}))</f>
        <v>0</v>
      </c>
      <c r="CS50" s="1">
        <f t="shared" si="7"/>
        <v>0</v>
      </c>
      <c r="CT50" s="1">
        <f t="shared" si="8"/>
        <v>0</v>
      </c>
      <c r="CU50" s="1">
        <f t="shared" si="9"/>
        <v>2</v>
      </c>
      <c r="CV50" s="1">
        <f t="shared" si="10"/>
        <v>0</v>
      </c>
      <c r="CW50" s="1">
        <f t="shared" si="11"/>
        <v>0</v>
      </c>
      <c r="CX50" s="1">
        <f t="shared" si="12"/>
        <v>0</v>
      </c>
      <c r="CY50" s="1">
        <f t="shared" si="13"/>
        <v>2</v>
      </c>
      <c r="CZ50" s="1">
        <f t="shared" si="14"/>
        <v>1</v>
      </c>
      <c r="DA50" s="1">
        <f t="shared" si="15"/>
        <v>1</v>
      </c>
      <c r="DB50" s="1">
        <f>SUM(CM50:CX50)+SUM(COUNTIFS(Q50:CL50,{"TERM","RESIGNED"}))</f>
        <v>51</v>
      </c>
      <c r="DC50" s="1" t="s">
        <v>45</v>
      </c>
      <c r="DD50" s="1" t="s">
        <v>1222</v>
      </c>
      <c r="DE50" s="34"/>
    </row>
    <row r="51" spans="1:109" x14ac:dyDescent="0.25">
      <c r="A51" s="32">
        <f t="shared" si="16"/>
        <v>50</v>
      </c>
      <c r="B51" s="1" t="s">
        <v>36</v>
      </c>
      <c r="C51" s="1">
        <v>19013</v>
      </c>
      <c r="D51" s="27">
        <v>19013</v>
      </c>
      <c r="E51" s="1" t="s">
        <v>946</v>
      </c>
      <c r="F51" s="34" t="s">
        <v>802</v>
      </c>
      <c r="G51" s="34" t="s">
        <v>123</v>
      </c>
      <c r="H51" s="30">
        <v>44883</v>
      </c>
      <c r="I51" s="30" t="s">
        <v>39</v>
      </c>
      <c r="J51" s="30" t="s">
        <v>39</v>
      </c>
      <c r="K51" s="1">
        <f t="shared" ca="1" si="0"/>
        <v>419</v>
      </c>
      <c r="L51" s="34" t="str">
        <f t="shared" si="1"/>
        <v>Billable</v>
      </c>
      <c r="M51" s="34" t="s">
        <v>124</v>
      </c>
      <c r="N51" s="1" t="s">
        <v>41</v>
      </c>
      <c r="O51" s="1" t="s">
        <v>42</v>
      </c>
      <c r="P51" s="1"/>
      <c r="Q51" s="1"/>
      <c r="R51" s="1" t="s">
        <v>43</v>
      </c>
      <c r="S51" s="33" t="s">
        <v>66</v>
      </c>
      <c r="T51" s="14" t="s">
        <v>965</v>
      </c>
      <c r="U51" s="39">
        <v>0.375694444444444</v>
      </c>
      <c r="V51" s="14" t="s">
        <v>965</v>
      </c>
      <c r="W51" s="14" t="s">
        <v>20</v>
      </c>
      <c r="X51" s="14" t="s">
        <v>20</v>
      </c>
      <c r="Y51" s="14" t="s">
        <v>965</v>
      </c>
      <c r="Z51" s="39">
        <v>0.33124999999999999</v>
      </c>
      <c r="AA51" s="14" t="s">
        <v>965</v>
      </c>
      <c r="AB51" s="14" t="s">
        <v>965</v>
      </c>
      <c r="AC51" s="39">
        <v>0.40833333333333338</v>
      </c>
      <c r="AD51" s="14" t="s">
        <v>965</v>
      </c>
      <c r="AE51" s="14" t="s">
        <v>965</v>
      </c>
      <c r="AF51" s="39">
        <v>0.36874999999999997</v>
      </c>
      <c r="AG51" s="14" t="s">
        <v>965</v>
      </c>
      <c r="AH51" s="14" t="s">
        <v>965</v>
      </c>
      <c r="AI51" s="39">
        <v>0.36527777777777781</v>
      </c>
      <c r="AJ51" s="14" t="s">
        <v>965</v>
      </c>
      <c r="AK51" s="14" t="s">
        <v>965</v>
      </c>
      <c r="AL51" s="39">
        <v>0.35486111111111113</v>
      </c>
      <c r="AM51" s="14" t="s">
        <v>965</v>
      </c>
      <c r="AN51" s="14" t="s">
        <v>20</v>
      </c>
      <c r="AO51" s="14" t="s">
        <v>20</v>
      </c>
      <c r="AP51" s="14" t="s">
        <v>965</v>
      </c>
      <c r="AQ51" s="39">
        <v>0.39027777777777778</v>
      </c>
      <c r="AR51" s="14" t="s">
        <v>965</v>
      </c>
      <c r="AS51" s="14" t="s">
        <v>965</v>
      </c>
      <c r="AT51" s="39">
        <v>0.40416666666666662</v>
      </c>
      <c r="AU51" s="14" t="s">
        <v>965</v>
      </c>
      <c r="AV51" s="14" t="s">
        <v>965</v>
      </c>
      <c r="AW51" s="39">
        <v>0.38194444444444442</v>
      </c>
      <c r="AX51" s="14" t="s">
        <v>965</v>
      </c>
      <c r="AY51" s="14" t="s">
        <v>965</v>
      </c>
      <c r="AZ51" s="39">
        <v>0.36180555555555555</v>
      </c>
      <c r="BA51" s="14" t="s">
        <v>965</v>
      </c>
      <c r="BB51" s="14" t="s">
        <v>965</v>
      </c>
      <c r="BC51" s="39">
        <v>0.38263888888888892</v>
      </c>
      <c r="BD51" s="14" t="s">
        <v>965</v>
      </c>
      <c r="BE51" s="14" t="s">
        <v>20</v>
      </c>
      <c r="BF51" s="14" t="s">
        <v>20</v>
      </c>
      <c r="BG51" s="14" t="s">
        <v>22</v>
      </c>
      <c r="BH51" s="39">
        <v>0.3840277777777778</v>
      </c>
      <c r="BI51" s="39" t="s">
        <v>22</v>
      </c>
      <c r="BJ51" s="14" t="s">
        <v>965</v>
      </c>
      <c r="BK51" s="39">
        <v>0.39652777777777781</v>
      </c>
      <c r="BL51" s="14" t="s">
        <v>965</v>
      </c>
      <c r="BM51" s="14" t="s">
        <v>968</v>
      </c>
      <c r="BN51" s="39" t="s">
        <v>39</v>
      </c>
      <c r="BO51" s="14" t="s">
        <v>968</v>
      </c>
      <c r="BP51" s="14" t="s">
        <v>968</v>
      </c>
      <c r="BQ51" s="39" t="s">
        <v>39</v>
      </c>
      <c r="BR51" s="14" t="s">
        <v>968</v>
      </c>
      <c r="BS51" s="14" t="s">
        <v>968</v>
      </c>
      <c r="BT51" s="39" t="e">
        <v>#N/A</v>
      </c>
      <c r="BU51" s="39" t="s">
        <v>968</v>
      </c>
      <c r="BV51" s="14" t="s">
        <v>20</v>
      </c>
      <c r="BW51" s="14" t="s">
        <v>20</v>
      </c>
      <c r="BX51" s="14" t="s">
        <v>20</v>
      </c>
      <c r="BY51" s="14" t="s">
        <v>965</v>
      </c>
      <c r="BZ51" s="39">
        <v>0.39027777777777778</v>
      </c>
      <c r="CA51" s="39" t="s">
        <v>965</v>
      </c>
      <c r="CB51" s="14" t="s">
        <v>965</v>
      </c>
      <c r="CC51" s="39">
        <v>0.39097222222222222</v>
      </c>
      <c r="CD51" s="39" t="s">
        <v>965</v>
      </c>
      <c r="CE51" s="14" t="s">
        <v>965</v>
      </c>
      <c r="CF51" s="39">
        <v>0.38680555555555557</v>
      </c>
      <c r="CG51" s="39" t="s">
        <v>965</v>
      </c>
      <c r="CH51" s="14" t="s">
        <v>967</v>
      </c>
      <c r="CI51" s="39" t="s">
        <v>39</v>
      </c>
      <c r="CJ51" s="39" t="s">
        <v>967</v>
      </c>
      <c r="CK51" s="14" t="s">
        <v>20</v>
      </c>
      <c r="CL51" s="14" t="s">
        <v>20</v>
      </c>
      <c r="CM51" s="1">
        <f t="shared" si="2"/>
        <v>30</v>
      </c>
      <c r="CN51" s="1">
        <f t="shared" si="3"/>
        <v>0</v>
      </c>
      <c r="CO51" s="1">
        <f t="shared" si="4"/>
        <v>11</v>
      </c>
      <c r="CP51" s="1">
        <f t="shared" si="5"/>
        <v>0</v>
      </c>
      <c r="CQ51" s="1">
        <f t="shared" si="6"/>
        <v>2</v>
      </c>
      <c r="CR51" s="1">
        <f>SUM(COUNTIFS($T51:$CL51,{"PAT","MAT"}))</f>
        <v>0</v>
      </c>
      <c r="CS51" s="1">
        <f t="shared" si="7"/>
        <v>0</v>
      </c>
      <c r="CT51" s="1">
        <f t="shared" si="8"/>
        <v>0</v>
      </c>
      <c r="CU51" s="1">
        <f t="shared" si="9"/>
        <v>6</v>
      </c>
      <c r="CV51" s="1">
        <f t="shared" si="10"/>
        <v>2</v>
      </c>
      <c r="CW51" s="1">
        <f t="shared" si="11"/>
        <v>0</v>
      </c>
      <c r="CX51" s="1">
        <f t="shared" si="12"/>
        <v>0</v>
      </c>
      <c r="CY51" s="1">
        <f t="shared" si="13"/>
        <v>8</v>
      </c>
      <c r="CZ51" s="1">
        <f t="shared" si="14"/>
        <v>1</v>
      </c>
      <c r="DA51" s="1">
        <f t="shared" si="15"/>
        <v>1</v>
      </c>
      <c r="DB51" s="1">
        <f>SUM(CM51:CX51)+SUM(COUNTIFS(Q51:CL51,{"TERM","RESIGNED"}))</f>
        <v>51</v>
      </c>
      <c r="DC51" s="1" t="s">
        <v>45</v>
      </c>
      <c r="DD51" s="1" t="s">
        <v>1018</v>
      </c>
      <c r="DE51" s="34"/>
    </row>
    <row r="52" spans="1:109" x14ac:dyDescent="0.25">
      <c r="A52" s="32">
        <f t="shared" si="16"/>
        <v>51</v>
      </c>
      <c r="B52" s="1" t="s">
        <v>36</v>
      </c>
      <c r="C52" s="1">
        <v>19015</v>
      </c>
      <c r="D52" s="27">
        <v>19015</v>
      </c>
      <c r="E52" s="1" t="s">
        <v>946</v>
      </c>
      <c r="F52" s="34" t="s">
        <v>801</v>
      </c>
      <c r="G52" s="34" t="s">
        <v>186</v>
      </c>
      <c r="H52" s="30">
        <v>44883</v>
      </c>
      <c r="I52" s="30" t="s">
        <v>39</v>
      </c>
      <c r="J52" s="30" t="s">
        <v>39</v>
      </c>
      <c r="K52" s="1">
        <f t="shared" ca="1" si="0"/>
        <v>419</v>
      </c>
      <c r="L52" s="34" t="str">
        <f t="shared" si="1"/>
        <v>Billable</v>
      </c>
      <c r="M52" s="34" t="s">
        <v>187</v>
      </c>
      <c r="N52" s="1" t="s">
        <v>41</v>
      </c>
      <c r="O52" s="1" t="s">
        <v>42</v>
      </c>
      <c r="P52" s="1"/>
      <c r="Q52" s="1"/>
      <c r="R52" s="1" t="s">
        <v>43</v>
      </c>
      <c r="S52" s="33" t="s">
        <v>443</v>
      </c>
      <c r="T52" s="14" t="s">
        <v>965</v>
      </c>
      <c r="U52" s="39">
        <v>0.38541666666666702</v>
      </c>
      <c r="V52" s="14" t="s">
        <v>965</v>
      </c>
      <c r="W52" s="14" t="s">
        <v>20</v>
      </c>
      <c r="X52" s="14" t="s">
        <v>20</v>
      </c>
      <c r="Y52" s="14" t="s">
        <v>965</v>
      </c>
      <c r="Z52" s="39" t="s">
        <v>39</v>
      </c>
      <c r="AA52" s="14" t="s">
        <v>965</v>
      </c>
      <c r="AB52" s="14" t="s">
        <v>965</v>
      </c>
      <c r="AC52" s="39">
        <v>0.37777777777777777</v>
      </c>
      <c r="AD52" s="14" t="s">
        <v>965</v>
      </c>
      <c r="AE52" s="14" t="s">
        <v>965</v>
      </c>
      <c r="AF52" s="39">
        <v>0.37986111111111115</v>
      </c>
      <c r="AG52" s="14" t="s">
        <v>965</v>
      </c>
      <c r="AH52" s="14" t="s">
        <v>965</v>
      </c>
      <c r="AI52" s="39">
        <v>0.10277777777777779</v>
      </c>
      <c r="AJ52" s="14" t="s">
        <v>965</v>
      </c>
      <c r="AK52" s="14" t="s">
        <v>967</v>
      </c>
      <c r="AL52" s="39" t="s">
        <v>39</v>
      </c>
      <c r="AM52" s="14" t="s">
        <v>967</v>
      </c>
      <c r="AN52" s="14" t="s">
        <v>20</v>
      </c>
      <c r="AO52" s="14" t="s">
        <v>20</v>
      </c>
      <c r="AP52" s="14" t="s">
        <v>965</v>
      </c>
      <c r="AQ52" s="39">
        <v>0.375</v>
      </c>
      <c r="AR52" s="14" t="s">
        <v>965</v>
      </c>
      <c r="AS52" s="14" t="s">
        <v>965</v>
      </c>
      <c r="AT52" s="39">
        <v>0.37638888888888888</v>
      </c>
      <c r="AU52" s="14" t="s">
        <v>965</v>
      </c>
      <c r="AV52" s="14" t="s">
        <v>965</v>
      </c>
      <c r="AW52" s="39">
        <v>0.3833333333333333</v>
      </c>
      <c r="AX52" s="14" t="s">
        <v>965</v>
      </c>
      <c r="AY52" s="14" t="s">
        <v>965</v>
      </c>
      <c r="AZ52" s="39">
        <v>0.40277777777777773</v>
      </c>
      <c r="BA52" s="14" t="s">
        <v>965</v>
      </c>
      <c r="BB52" s="14" t="s">
        <v>965</v>
      </c>
      <c r="BC52" s="39">
        <v>0.38958333333333334</v>
      </c>
      <c r="BD52" s="14" t="s">
        <v>965</v>
      </c>
      <c r="BE52" s="14" t="s">
        <v>20</v>
      </c>
      <c r="BF52" s="14" t="s">
        <v>20</v>
      </c>
      <c r="BG52" s="14" t="s">
        <v>965</v>
      </c>
      <c r="BH52" s="39">
        <v>0.38541666666666669</v>
      </c>
      <c r="BI52" s="39" t="s">
        <v>965</v>
      </c>
      <c r="BJ52" s="14" t="s">
        <v>965</v>
      </c>
      <c r="BK52" s="39">
        <v>0.38125000000000003</v>
      </c>
      <c r="BL52" s="14" t="s">
        <v>965</v>
      </c>
      <c r="BM52" s="14" t="s">
        <v>965</v>
      </c>
      <c r="BN52" s="39">
        <v>0.38263888888888892</v>
      </c>
      <c r="BO52" s="14" t="s">
        <v>965</v>
      </c>
      <c r="BP52" s="14" t="s">
        <v>965</v>
      </c>
      <c r="BQ52" s="39">
        <v>0.39097222222222222</v>
      </c>
      <c r="BR52" s="14" t="s">
        <v>965</v>
      </c>
      <c r="BS52" s="14" t="s">
        <v>965</v>
      </c>
      <c r="BT52" s="39">
        <v>0.38194444444444442</v>
      </c>
      <c r="BU52" s="39" t="s">
        <v>965</v>
      </c>
      <c r="BV52" s="14" t="s">
        <v>20</v>
      </c>
      <c r="BW52" s="14" t="s">
        <v>20</v>
      </c>
      <c r="BX52" s="14" t="s">
        <v>20</v>
      </c>
      <c r="BY52" s="14" t="s">
        <v>967</v>
      </c>
      <c r="BZ52" s="39" t="s">
        <v>39</v>
      </c>
      <c r="CA52" s="39" t="s">
        <v>967</v>
      </c>
      <c r="CB52" s="14" t="s">
        <v>965</v>
      </c>
      <c r="CC52" s="39">
        <v>0.38472222222222219</v>
      </c>
      <c r="CD52" s="39" t="s">
        <v>965</v>
      </c>
      <c r="CE52" s="14" t="s">
        <v>965</v>
      </c>
      <c r="CF52" s="39">
        <v>0.37916666666666665</v>
      </c>
      <c r="CG52" s="39" t="s">
        <v>965</v>
      </c>
      <c r="CH52" s="14" t="s">
        <v>965</v>
      </c>
      <c r="CI52" s="39">
        <v>0.38055555555555554</v>
      </c>
      <c r="CJ52" s="39" t="s">
        <v>965</v>
      </c>
      <c r="CK52" s="14" t="s">
        <v>20</v>
      </c>
      <c r="CL52" s="14" t="s">
        <v>20</v>
      </c>
      <c r="CM52" s="1">
        <f t="shared" si="2"/>
        <v>36</v>
      </c>
      <c r="CN52" s="1">
        <f t="shared" si="3"/>
        <v>0</v>
      </c>
      <c r="CO52" s="1">
        <f t="shared" si="4"/>
        <v>11</v>
      </c>
      <c r="CP52" s="1">
        <f t="shared" si="5"/>
        <v>0</v>
      </c>
      <c r="CQ52" s="1">
        <f t="shared" si="6"/>
        <v>0</v>
      </c>
      <c r="CR52" s="1">
        <f>SUM(COUNTIFS($T52:$CL52,{"PAT","MAT"}))</f>
        <v>0</v>
      </c>
      <c r="CS52" s="1">
        <f t="shared" si="7"/>
        <v>0</v>
      </c>
      <c r="CT52" s="1">
        <f t="shared" si="8"/>
        <v>0</v>
      </c>
      <c r="CU52" s="1">
        <f t="shared" si="9"/>
        <v>0</v>
      </c>
      <c r="CV52" s="1">
        <f t="shared" si="10"/>
        <v>4</v>
      </c>
      <c r="CW52" s="1">
        <f t="shared" si="11"/>
        <v>0</v>
      </c>
      <c r="CX52" s="1">
        <f t="shared" si="12"/>
        <v>0</v>
      </c>
      <c r="CY52" s="1">
        <f t="shared" si="13"/>
        <v>4</v>
      </c>
      <c r="CZ52" s="1">
        <f t="shared" si="14"/>
        <v>1</v>
      </c>
      <c r="DA52" s="1">
        <f t="shared" si="15"/>
        <v>1</v>
      </c>
      <c r="DB52" s="1">
        <f>SUM(CM52:CX52)+SUM(COUNTIFS(Q52:CL52,{"TERM","RESIGNED"}))</f>
        <v>51</v>
      </c>
      <c r="DC52" s="1" t="s">
        <v>45</v>
      </c>
      <c r="DD52" s="1" t="s">
        <v>1018</v>
      </c>
      <c r="DE52" s="34"/>
    </row>
    <row r="53" spans="1:109" x14ac:dyDescent="0.25">
      <c r="A53" s="32">
        <f t="shared" si="16"/>
        <v>52</v>
      </c>
      <c r="B53" s="1" t="s">
        <v>36</v>
      </c>
      <c r="C53" s="1">
        <v>19018</v>
      </c>
      <c r="D53" s="27">
        <v>19018</v>
      </c>
      <c r="E53" s="1" t="s">
        <v>946</v>
      </c>
      <c r="F53" s="34" t="s">
        <v>803</v>
      </c>
      <c r="G53" s="34" t="s">
        <v>123</v>
      </c>
      <c r="H53" s="30">
        <v>44883</v>
      </c>
      <c r="I53" s="30" t="s">
        <v>39</v>
      </c>
      <c r="J53" s="30" t="s">
        <v>39</v>
      </c>
      <c r="K53" s="1">
        <f t="shared" ca="1" si="0"/>
        <v>419</v>
      </c>
      <c r="L53" s="34" t="str">
        <f t="shared" si="1"/>
        <v>Billable</v>
      </c>
      <c r="M53" s="34" t="s">
        <v>124</v>
      </c>
      <c r="N53" s="1" t="s">
        <v>41</v>
      </c>
      <c r="O53" s="1" t="s">
        <v>42</v>
      </c>
      <c r="P53" s="1"/>
      <c r="Q53" s="1"/>
      <c r="R53" s="1" t="s">
        <v>43</v>
      </c>
      <c r="S53" s="33" t="s">
        <v>135</v>
      </c>
      <c r="T53" s="14" t="s">
        <v>965</v>
      </c>
      <c r="U53" s="39">
        <v>0.33611111111111103</v>
      </c>
      <c r="V53" s="14" t="s">
        <v>965</v>
      </c>
      <c r="W53" s="14" t="s">
        <v>20</v>
      </c>
      <c r="X53" s="14" t="s">
        <v>20</v>
      </c>
      <c r="Y53" s="14" t="s">
        <v>965</v>
      </c>
      <c r="Z53" s="39">
        <v>0.30069444444444443</v>
      </c>
      <c r="AA53" s="14" t="s">
        <v>965</v>
      </c>
      <c r="AB53" s="14" t="s">
        <v>965</v>
      </c>
      <c r="AC53" s="39">
        <v>0.40763888888888888</v>
      </c>
      <c r="AD53" s="14" t="s">
        <v>965</v>
      </c>
      <c r="AE53" s="14" t="s">
        <v>967</v>
      </c>
      <c r="AF53" s="39" t="s">
        <v>39</v>
      </c>
      <c r="AG53" s="14" t="s">
        <v>967</v>
      </c>
      <c r="AH53" s="14" t="s">
        <v>965</v>
      </c>
      <c r="AI53" s="39">
        <v>0.37986111111111115</v>
      </c>
      <c r="AJ53" s="14" t="s">
        <v>965</v>
      </c>
      <c r="AK53" s="14" t="s">
        <v>965</v>
      </c>
      <c r="AL53" s="39">
        <v>0.40625</v>
      </c>
      <c r="AM53" s="14" t="s">
        <v>965</v>
      </c>
      <c r="AN53" s="14" t="s">
        <v>20</v>
      </c>
      <c r="AO53" s="14" t="s">
        <v>20</v>
      </c>
      <c r="AP53" s="14" t="s">
        <v>965</v>
      </c>
      <c r="AQ53" s="39">
        <v>0.3659722222222222</v>
      </c>
      <c r="AR53" s="14" t="s">
        <v>965</v>
      </c>
      <c r="AS53" s="14" t="s">
        <v>965</v>
      </c>
      <c r="AT53" s="39">
        <v>0.3659722222222222</v>
      </c>
      <c r="AU53" s="14" t="s">
        <v>965</v>
      </c>
      <c r="AV53" s="14" t="s">
        <v>965</v>
      </c>
      <c r="AW53" s="39">
        <v>0.3972222222222222</v>
      </c>
      <c r="AX53" s="14" t="s">
        <v>965</v>
      </c>
      <c r="AY53" s="14" t="s">
        <v>968</v>
      </c>
      <c r="AZ53" s="39" t="s">
        <v>39</v>
      </c>
      <c r="BA53" s="14" t="s">
        <v>968</v>
      </c>
      <c r="BB53" s="14" t="s">
        <v>965</v>
      </c>
      <c r="BC53" s="39">
        <v>0.4152777777777778</v>
      </c>
      <c r="BD53" s="14" t="s">
        <v>965</v>
      </c>
      <c r="BE53" s="14" t="s">
        <v>20</v>
      </c>
      <c r="BF53" s="14" t="s">
        <v>20</v>
      </c>
      <c r="BG53" s="14" t="s">
        <v>965</v>
      </c>
      <c r="BH53" s="39">
        <v>0.31944444444444448</v>
      </c>
      <c r="BI53" s="39" t="s">
        <v>966</v>
      </c>
      <c r="BJ53" s="14" t="s">
        <v>966</v>
      </c>
      <c r="BK53" s="39">
        <v>0.35625000000000001</v>
      </c>
      <c r="BL53" s="14" t="s">
        <v>966</v>
      </c>
      <c r="BM53" s="14" t="s">
        <v>966</v>
      </c>
      <c r="BN53" s="39">
        <v>0.34236111111111112</v>
      </c>
      <c r="BO53" s="14" t="s">
        <v>966</v>
      </c>
      <c r="BP53" s="14" t="s">
        <v>965</v>
      </c>
      <c r="BQ53" s="39">
        <v>0.36944444444444446</v>
      </c>
      <c r="BR53" s="14" t="s">
        <v>965</v>
      </c>
      <c r="BS53" s="14" t="s">
        <v>22</v>
      </c>
      <c r="BT53" s="39">
        <v>0.36249999999999999</v>
      </c>
      <c r="BU53" s="39" t="s">
        <v>22</v>
      </c>
      <c r="BV53" s="14" t="s">
        <v>20</v>
      </c>
      <c r="BW53" s="14" t="s">
        <v>20</v>
      </c>
      <c r="BX53" s="14" t="s">
        <v>20</v>
      </c>
      <c r="BY53" s="14" t="s">
        <v>968</v>
      </c>
      <c r="BZ53" s="39" t="s">
        <v>39</v>
      </c>
      <c r="CA53" s="39" t="s">
        <v>968</v>
      </c>
      <c r="CB53" s="14" t="s">
        <v>21</v>
      </c>
      <c r="CC53" s="39" t="s">
        <v>39</v>
      </c>
      <c r="CD53" s="39" t="s">
        <v>21</v>
      </c>
      <c r="CE53" s="14" t="s">
        <v>965</v>
      </c>
      <c r="CF53" s="39">
        <v>0.38541666666666669</v>
      </c>
      <c r="CG53" s="39" t="s">
        <v>965</v>
      </c>
      <c r="CH53" s="14" t="s">
        <v>965</v>
      </c>
      <c r="CI53" s="39">
        <v>0.38680555555555557</v>
      </c>
      <c r="CJ53" s="39" t="s">
        <v>965</v>
      </c>
      <c r="CK53" s="14" t="s">
        <v>20</v>
      </c>
      <c r="CL53" s="14" t="s">
        <v>20</v>
      </c>
      <c r="CM53" s="1">
        <f t="shared" si="2"/>
        <v>25</v>
      </c>
      <c r="CN53" s="1">
        <f t="shared" si="3"/>
        <v>2.5</v>
      </c>
      <c r="CO53" s="1">
        <f t="shared" si="4"/>
        <v>11</v>
      </c>
      <c r="CP53" s="1">
        <f t="shared" si="5"/>
        <v>2</v>
      </c>
      <c r="CQ53" s="1">
        <f t="shared" si="6"/>
        <v>2</v>
      </c>
      <c r="CR53" s="1">
        <f>SUM(COUNTIFS($T53:$CL53,{"PAT","MAT"}))</f>
        <v>0</v>
      </c>
      <c r="CS53" s="1">
        <f t="shared" si="7"/>
        <v>0</v>
      </c>
      <c r="CT53" s="1">
        <f t="shared" si="8"/>
        <v>0</v>
      </c>
      <c r="CU53" s="1">
        <f t="shared" si="9"/>
        <v>4</v>
      </c>
      <c r="CV53" s="1">
        <f t="shared" si="10"/>
        <v>2</v>
      </c>
      <c r="CW53" s="1">
        <f t="shared" si="11"/>
        <v>0</v>
      </c>
      <c r="CX53" s="1">
        <f t="shared" si="12"/>
        <v>0</v>
      </c>
      <c r="CY53" s="1">
        <f t="shared" si="13"/>
        <v>6</v>
      </c>
      <c r="CZ53" s="1">
        <f t="shared" si="14"/>
        <v>1</v>
      </c>
      <c r="DA53" s="1">
        <f t="shared" si="15"/>
        <v>1</v>
      </c>
      <c r="DB53" s="1">
        <f>SUM(CM53:CX53)+SUM(COUNTIFS(Q53:CL53,{"TERM","RESIGNED"}))</f>
        <v>48.5</v>
      </c>
      <c r="DC53" s="1" t="s">
        <v>45</v>
      </c>
      <c r="DD53" s="1" t="s">
        <v>1021</v>
      </c>
      <c r="DE53" s="34"/>
    </row>
    <row r="54" spans="1:109" x14ac:dyDescent="0.25">
      <c r="A54" s="32">
        <f t="shared" si="16"/>
        <v>53</v>
      </c>
      <c r="B54" s="1" t="s">
        <v>36</v>
      </c>
      <c r="C54" s="1">
        <v>19026</v>
      </c>
      <c r="D54" s="27">
        <v>19026</v>
      </c>
      <c r="E54" s="1" t="s">
        <v>946</v>
      </c>
      <c r="F54" s="34" t="s">
        <v>804</v>
      </c>
      <c r="G54" s="34" t="s">
        <v>123</v>
      </c>
      <c r="H54" s="30">
        <v>44883</v>
      </c>
      <c r="I54" s="30" t="s">
        <v>39</v>
      </c>
      <c r="J54" s="30" t="s">
        <v>39</v>
      </c>
      <c r="K54" s="1">
        <f t="shared" ca="1" si="0"/>
        <v>419</v>
      </c>
      <c r="L54" s="34" t="str">
        <f t="shared" si="1"/>
        <v>Billable</v>
      </c>
      <c r="M54" s="34" t="s">
        <v>124</v>
      </c>
      <c r="N54" s="1" t="s">
        <v>41</v>
      </c>
      <c r="O54" s="1" t="s">
        <v>42</v>
      </c>
      <c r="P54" s="1"/>
      <c r="Q54" s="1"/>
      <c r="R54" s="1" t="s">
        <v>43</v>
      </c>
      <c r="S54" s="33" t="s">
        <v>381</v>
      </c>
      <c r="T54" s="14" t="s">
        <v>965</v>
      </c>
      <c r="U54" s="39">
        <v>0.36666666666666697</v>
      </c>
      <c r="V54" s="14" t="s">
        <v>965</v>
      </c>
      <c r="W54" s="14" t="s">
        <v>20</v>
      </c>
      <c r="X54" s="14" t="s">
        <v>20</v>
      </c>
      <c r="Y54" s="14" t="s">
        <v>965</v>
      </c>
      <c r="Z54" s="39">
        <v>0.36805555555555558</v>
      </c>
      <c r="AA54" s="14" t="s">
        <v>965</v>
      </c>
      <c r="AB54" s="14" t="s">
        <v>965</v>
      </c>
      <c r="AC54" s="39">
        <v>0.39097222222222222</v>
      </c>
      <c r="AD54" s="14" t="s">
        <v>965</v>
      </c>
      <c r="AE54" s="14" t="s">
        <v>965</v>
      </c>
      <c r="AF54" s="39">
        <v>0.37291666666666662</v>
      </c>
      <c r="AG54" s="14" t="s">
        <v>965</v>
      </c>
      <c r="AH54" s="14" t="s">
        <v>965</v>
      </c>
      <c r="AI54" s="39">
        <v>0.375</v>
      </c>
      <c r="AJ54" s="14" t="s">
        <v>965</v>
      </c>
      <c r="AK54" s="14" t="s">
        <v>965</v>
      </c>
      <c r="AL54" s="39">
        <v>0.37986111111111115</v>
      </c>
      <c r="AM54" s="14" t="s">
        <v>965</v>
      </c>
      <c r="AN54" s="14" t="s">
        <v>20</v>
      </c>
      <c r="AO54" s="14" t="s">
        <v>20</v>
      </c>
      <c r="AP54" s="14" t="s">
        <v>965</v>
      </c>
      <c r="AQ54" s="39">
        <v>0.3756944444444445</v>
      </c>
      <c r="AR54" s="14" t="s">
        <v>965</v>
      </c>
      <c r="AS54" s="14" t="s">
        <v>965</v>
      </c>
      <c r="AT54" s="39">
        <v>0.3756944444444445</v>
      </c>
      <c r="AU54" s="14" t="s">
        <v>965</v>
      </c>
      <c r="AV54" s="14" t="s">
        <v>965</v>
      </c>
      <c r="AW54" s="39">
        <v>0.39374999999999999</v>
      </c>
      <c r="AX54" s="14" t="s">
        <v>965</v>
      </c>
      <c r="AY54" s="14" t="s">
        <v>965</v>
      </c>
      <c r="AZ54" s="39">
        <v>0.3972222222222222</v>
      </c>
      <c r="BA54" s="14" t="s">
        <v>965</v>
      </c>
      <c r="BB54" s="14" t="s">
        <v>967</v>
      </c>
      <c r="BC54" s="39" t="s">
        <v>39</v>
      </c>
      <c r="BD54" s="14" t="s">
        <v>967</v>
      </c>
      <c r="BE54" s="14" t="s">
        <v>20</v>
      </c>
      <c r="BF54" s="14" t="s">
        <v>20</v>
      </c>
      <c r="BG54" s="14" t="s">
        <v>965</v>
      </c>
      <c r="BH54" s="39">
        <v>0.37986111111111115</v>
      </c>
      <c r="BI54" s="39" t="s">
        <v>965</v>
      </c>
      <c r="BJ54" s="14" t="s">
        <v>965</v>
      </c>
      <c r="BK54" s="39">
        <v>0.43541666666666662</v>
      </c>
      <c r="BL54" s="14" t="s">
        <v>965</v>
      </c>
      <c r="BM54" s="14" t="s">
        <v>965</v>
      </c>
      <c r="BN54" s="39">
        <v>0.41180555555555554</v>
      </c>
      <c r="BO54" s="14" t="s">
        <v>965</v>
      </c>
      <c r="BP54" s="14" t="s">
        <v>965</v>
      </c>
      <c r="BQ54" s="39">
        <v>0.39027777777777778</v>
      </c>
      <c r="BR54" s="14" t="s">
        <v>965</v>
      </c>
      <c r="BS54" s="14" t="s">
        <v>965</v>
      </c>
      <c r="BT54" s="39">
        <v>0.37361111111111112</v>
      </c>
      <c r="BU54" s="39" t="s">
        <v>965</v>
      </c>
      <c r="BV54" s="14" t="s">
        <v>20</v>
      </c>
      <c r="BW54" s="14" t="s">
        <v>20</v>
      </c>
      <c r="BX54" s="14" t="s">
        <v>20</v>
      </c>
      <c r="BY54" s="14" t="s">
        <v>965</v>
      </c>
      <c r="BZ54" s="39">
        <v>0.49722222222222223</v>
      </c>
      <c r="CA54" s="39" t="s">
        <v>965</v>
      </c>
      <c r="CB54" s="14" t="s">
        <v>965</v>
      </c>
      <c r="CC54" s="39">
        <v>0.4055555555555555</v>
      </c>
      <c r="CD54" s="39" t="s">
        <v>965</v>
      </c>
      <c r="CE54" s="14" t="s">
        <v>965</v>
      </c>
      <c r="CF54" s="39">
        <v>0.375</v>
      </c>
      <c r="CG54" s="39" t="s">
        <v>965</v>
      </c>
      <c r="CH54" s="14" t="s">
        <v>965</v>
      </c>
      <c r="CI54" s="39">
        <v>0.42291666666666666</v>
      </c>
      <c r="CJ54" s="39" t="s">
        <v>965</v>
      </c>
      <c r="CK54" s="14" t="s">
        <v>20</v>
      </c>
      <c r="CL54" s="14" t="s">
        <v>20</v>
      </c>
      <c r="CM54" s="1">
        <f t="shared" si="2"/>
        <v>38</v>
      </c>
      <c r="CN54" s="1">
        <f t="shared" si="3"/>
        <v>0</v>
      </c>
      <c r="CO54" s="1">
        <f t="shared" si="4"/>
        <v>11</v>
      </c>
      <c r="CP54" s="1">
        <f t="shared" si="5"/>
        <v>0</v>
      </c>
      <c r="CQ54" s="1">
        <f t="shared" si="6"/>
        <v>0</v>
      </c>
      <c r="CR54" s="1">
        <f>SUM(COUNTIFS($T54:$CL54,{"PAT","MAT"}))</f>
        <v>0</v>
      </c>
      <c r="CS54" s="1">
        <f t="shared" si="7"/>
        <v>0</v>
      </c>
      <c r="CT54" s="1">
        <f t="shared" si="8"/>
        <v>0</v>
      </c>
      <c r="CU54" s="1">
        <f t="shared" si="9"/>
        <v>0</v>
      </c>
      <c r="CV54" s="1">
        <f t="shared" si="10"/>
        <v>2</v>
      </c>
      <c r="CW54" s="1">
        <f t="shared" si="11"/>
        <v>0</v>
      </c>
      <c r="CX54" s="1">
        <f t="shared" si="12"/>
        <v>0</v>
      </c>
      <c r="CY54" s="1">
        <f t="shared" si="13"/>
        <v>2</v>
      </c>
      <c r="CZ54" s="1">
        <f t="shared" si="14"/>
        <v>1</v>
      </c>
      <c r="DA54" s="1">
        <f t="shared" si="15"/>
        <v>1</v>
      </c>
      <c r="DB54" s="1">
        <f>SUM(CM54:CX54)+SUM(COUNTIFS(Q54:CL54,{"TERM","RESIGNED"}))</f>
        <v>51</v>
      </c>
      <c r="DC54" s="1" t="s">
        <v>45</v>
      </c>
      <c r="DD54" s="1" t="s">
        <v>1018</v>
      </c>
      <c r="DE54" s="34"/>
    </row>
    <row r="55" spans="1:109" x14ac:dyDescent="0.25">
      <c r="A55" s="32">
        <f t="shared" si="16"/>
        <v>54</v>
      </c>
      <c r="B55" s="1" t="s">
        <v>36</v>
      </c>
      <c r="C55" s="1">
        <v>19029</v>
      </c>
      <c r="D55" s="27">
        <v>19029</v>
      </c>
      <c r="E55" s="1" t="s">
        <v>946</v>
      </c>
      <c r="F55" s="34" t="s">
        <v>805</v>
      </c>
      <c r="G55" s="34" t="s">
        <v>123</v>
      </c>
      <c r="H55" s="30">
        <v>44883</v>
      </c>
      <c r="I55" s="30" t="s">
        <v>39</v>
      </c>
      <c r="J55" s="30" t="s">
        <v>39</v>
      </c>
      <c r="K55" s="1">
        <f t="shared" ca="1" si="0"/>
        <v>419</v>
      </c>
      <c r="L55" s="34" t="str">
        <f t="shared" si="1"/>
        <v>Billable</v>
      </c>
      <c r="M55" s="34" t="s">
        <v>124</v>
      </c>
      <c r="N55" s="1" t="s">
        <v>41</v>
      </c>
      <c r="O55" s="1" t="s">
        <v>42</v>
      </c>
      <c r="P55" s="1"/>
      <c r="Q55" s="1"/>
      <c r="R55" s="1" t="s">
        <v>43</v>
      </c>
      <c r="S55" s="33" t="s">
        <v>144</v>
      </c>
      <c r="T55" s="14" t="s">
        <v>965</v>
      </c>
      <c r="U55" s="39">
        <v>0.37361111111111101</v>
      </c>
      <c r="V55" s="14" t="s">
        <v>965</v>
      </c>
      <c r="W55" s="14" t="s">
        <v>20</v>
      </c>
      <c r="X55" s="14" t="s">
        <v>20</v>
      </c>
      <c r="Y55" s="14" t="s">
        <v>965</v>
      </c>
      <c r="Z55" s="39">
        <v>0.38680555555555557</v>
      </c>
      <c r="AA55" s="14" t="s">
        <v>965</v>
      </c>
      <c r="AB55" s="14" t="s">
        <v>965</v>
      </c>
      <c r="AC55" s="39">
        <v>0.39166666666666666</v>
      </c>
      <c r="AD55" s="14" t="s">
        <v>965</v>
      </c>
      <c r="AE55" s="14" t="s">
        <v>965</v>
      </c>
      <c r="AF55" s="39">
        <v>0.40069444444444446</v>
      </c>
      <c r="AG55" s="14" t="s">
        <v>965</v>
      </c>
      <c r="AH55" s="14" t="s">
        <v>965</v>
      </c>
      <c r="AI55" s="39">
        <v>0.39305555555555555</v>
      </c>
      <c r="AJ55" s="14" t="s">
        <v>965</v>
      </c>
      <c r="AK55" s="14" t="s">
        <v>965</v>
      </c>
      <c r="AL55" s="39">
        <v>0.38263888888888892</v>
      </c>
      <c r="AM55" s="14" t="s">
        <v>965</v>
      </c>
      <c r="AN55" s="14" t="s">
        <v>20</v>
      </c>
      <c r="AO55" s="14" t="s">
        <v>20</v>
      </c>
      <c r="AP55" s="14" t="s">
        <v>965</v>
      </c>
      <c r="AQ55" s="39">
        <v>0.38125000000000003</v>
      </c>
      <c r="AR55" s="14" t="s">
        <v>965</v>
      </c>
      <c r="AS55" s="14" t="s">
        <v>965</v>
      </c>
      <c r="AT55" s="39">
        <v>0.3833333333333333</v>
      </c>
      <c r="AU55" s="14" t="s">
        <v>965</v>
      </c>
      <c r="AV55" s="14" t="s">
        <v>965</v>
      </c>
      <c r="AW55" s="39">
        <v>0.39444444444444443</v>
      </c>
      <c r="AX55" s="14" t="s">
        <v>965</v>
      </c>
      <c r="AY55" s="14" t="s">
        <v>965</v>
      </c>
      <c r="AZ55" s="39">
        <v>0.38819444444444445</v>
      </c>
      <c r="BA55" s="14" t="s">
        <v>965</v>
      </c>
      <c r="BB55" s="14" t="s">
        <v>965</v>
      </c>
      <c r="BC55" s="39">
        <v>0.3888888888888889</v>
      </c>
      <c r="BD55" s="14" t="s">
        <v>965</v>
      </c>
      <c r="BE55" s="14" t="s">
        <v>20</v>
      </c>
      <c r="BF55" s="14" t="s">
        <v>20</v>
      </c>
      <c r="BG55" s="14" t="s">
        <v>965</v>
      </c>
      <c r="BH55" s="39">
        <v>0.40069444444444446</v>
      </c>
      <c r="BI55" s="39" t="s">
        <v>965</v>
      </c>
      <c r="BJ55" s="14" t="s">
        <v>965</v>
      </c>
      <c r="BK55" s="39">
        <v>0.35972222222222222</v>
      </c>
      <c r="BL55" s="14" t="s">
        <v>965</v>
      </c>
      <c r="BM55" s="14" t="s">
        <v>968</v>
      </c>
      <c r="BN55" s="39" t="s">
        <v>39</v>
      </c>
      <c r="BO55" s="14" t="s">
        <v>968</v>
      </c>
      <c r="BP55" s="14" t="s">
        <v>968</v>
      </c>
      <c r="BQ55" s="39" t="s">
        <v>39</v>
      </c>
      <c r="BR55" s="14" t="s">
        <v>968</v>
      </c>
      <c r="BS55" s="14" t="s">
        <v>968</v>
      </c>
      <c r="BT55" s="39" t="e">
        <v>#N/A</v>
      </c>
      <c r="BU55" s="39" t="s">
        <v>968</v>
      </c>
      <c r="BV55" s="14" t="s">
        <v>20</v>
      </c>
      <c r="BW55" s="14" t="s">
        <v>20</v>
      </c>
      <c r="BX55" s="14" t="s">
        <v>20</v>
      </c>
      <c r="BY55" s="14" t="s">
        <v>968</v>
      </c>
      <c r="BZ55" s="39" t="s">
        <v>39</v>
      </c>
      <c r="CA55" s="39" t="s">
        <v>968</v>
      </c>
      <c r="CB55" s="14" t="s">
        <v>968</v>
      </c>
      <c r="CC55" s="39" t="s">
        <v>39</v>
      </c>
      <c r="CD55" s="39" t="s">
        <v>968</v>
      </c>
      <c r="CE55" s="14" t="s">
        <v>968</v>
      </c>
      <c r="CF55" s="39" t="s">
        <v>39</v>
      </c>
      <c r="CG55" s="39" t="s">
        <v>968</v>
      </c>
      <c r="CH55" s="14" t="s">
        <v>968</v>
      </c>
      <c r="CI55" s="39" t="s">
        <v>39</v>
      </c>
      <c r="CJ55" s="39" t="s">
        <v>968</v>
      </c>
      <c r="CK55" s="14" t="s">
        <v>20</v>
      </c>
      <c r="CL55" s="14" t="s">
        <v>20</v>
      </c>
      <c r="CM55" s="1">
        <f t="shared" si="2"/>
        <v>26</v>
      </c>
      <c r="CN55" s="1">
        <f t="shared" si="3"/>
        <v>0</v>
      </c>
      <c r="CO55" s="1">
        <f t="shared" si="4"/>
        <v>11</v>
      </c>
      <c r="CP55" s="1">
        <f t="shared" si="5"/>
        <v>0</v>
      </c>
      <c r="CQ55" s="1">
        <f t="shared" si="6"/>
        <v>0</v>
      </c>
      <c r="CR55" s="1">
        <f>SUM(COUNTIFS($T55:$CL55,{"PAT","MAT"}))</f>
        <v>0</v>
      </c>
      <c r="CS55" s="1">
        <f t="shared" si="7"/>
        <v>0</v>
      </c>
      <c r="CT55" s="1">
        <f t="shared" si="8"/>
        <v>0</v>
      </c>
      <c r="CU55" s="1">
        <f t="shared" si="9"/>
        <v>14</v>
      </c>
      <c r="CV55" s="1">
        <f t="shared" si="10"/>
        <v>0</v>
      </c>
      <c r="CW55" s="1">
        <f t="shared" si="11"/>
        <v>0</v>
      </c>
      <c r="CX55" s="1">
        <f t="shared" si="12"/>
        <v>0</v>
      </c>
      <c r="CY55" s="1">
        <f t="shared" si="13"/>
        <v>14</v>
      </c>
      <c r="CZ55" s="1">
        <f t="shared" si="14"/>
        <v>1</v>
      </c>
      <c r="DA55" s="1">
        <f t="shared" si="15"/>
        <v>1</v>
      </c>
      <c r="DB55" s="1">
        <f>SUM(CM55:CX55)+SUM(COUNTIFS(Q55:CL55,{"TERM","RESIGNED"}))</f>
        <v>51</v>
      </c>
      <c r="DC55" s="1" t="s">
        <v>45</v>
      </c>
      <c r="DD55" s="1" t="s">
        <v>1021</v>
      </c>
      <c r="DE55" s="34"/>
    </row>
    <row r="56" spans="1:109" x14ac:dyDescent="0.25">
      <c r="A56" s="32">
        <f t="shared" si="16"/>
        <v>55</v>
      </c>
      <c r="B56" s="1" t="s">
        <v>36</v>
      </c>
      <c r="C56" s="1">
        <v>19057</v>
      </c>
      <c r="D56" s="27">
        <v>19057</v>
      </c>
      <c r="E56" s="1" t="s">
        <v>946</v>
      </c>
      <c r="F56" s="34" t="s">
        <v>1057</v>
      </c>
      <c r="G56" s="34" t="s">
        <v>186</v>
      </c>
      <c r="H56" s="30">
        <v>45119</v>
      </c>
      <c r="I56" s="30" t="s">
        <v>39</v>
      </c>
      <c r="J56" s="30" t="s">
        <v>39</v>
      </c>
      <c r="K56" s="1">
        <f t="shared" ca="1" si="0"/>
        <v>183</v>
      </c>
      <c r="L56" s="34" t="str">
        <f t="shared" si="1"/>
        <v>Billable</v>
      </c>
      <c r="M56" s="34" t="s">
        <v>187</v>
      </c>
      <c r="N56" s="1" t="s">
        <v>41</v>
      </c>
      <c r="O56" s="1" t="s">
        <v>42</v>
      </c>
      <c r="P56" s="1"/>
      <c r="Q56" s="1"/>
      <c r="R56" s="1" t="s">
        <v>43</v>
      </c>
      <c r="S56" s="33" t="s">
        <v>235</v>
      </c>
      <c r="T56" s="14" t="s">
        <v>965</v>
      </c>
      <c r="U56" s="39">
        <v>0.38472222222222202</v>
      </c>
      <c r="V56" s="14" t="s">
        <v>965</v>
      </c>
      <c r="W56" s="14" t="s">
        <v>20</v>
      </c>
      <c r="X56" s="14" t="s">
        <v>20</v>
      </c>
      <c r="Y56" s="14" t="s">
        <v>967</v>
      </c>
      <c r="Z56" s="39" t="s">
        <v>39</v>
      </c>
      <c r="AA56" s="14" t="s">
        <v>967</v>
      </c>
      <c r="AB56" s="14" t="s">
        <v>965</v>
      </c>
      <c r="AC56" s="39">
        <v>0.38472222222222219</v>
      </c>
      <c r="AD56" s="14" t="s">
        <v>965</v>
      </c>
      <c r="AE56" s="14" t="s">
        <v>965</v>
      </c>
      <c r="AF56" s="39">
        <v>0.3923611111111111</v>
      </c>
      <c r="AG56" s="14" t="s">
        <v>965</v>
      </c>
      <c r="AH56" s="14" t="s">
        <v>965</v>
      </c>
      <c r="AI56" s="39">
        <v>0.4055555555555555</v>
      </c>
      <c r="AJ56" s="14" t="s">
        <v>965</v>
      </c>
      <c r="AK56" s="14" t="s">
        <v>965</v>
      </c>
      <c r="AL56" s="39">
        <v>0.37777777777777777</v>
      </c>
      <c r="AM56" s="14" t="s">
        <v>965</v>
      </c>
      <c r="AN56" s="14" t="s">
        <v>20</v>
      </c>
      <c r="AO56" s="14" t="s">
        <v>20</v>
      </c>
      <c r="AP56" s="14" t="s">
        <v>965</v>
      </c>
      <c r="AQ56" s="39">
        <v>0.3972222222222222</v>
      </c>
      <c r="AR56" s="14" t="s">
        <v>965</v>
      </c>
      <c r="AS56" s="14" t="s">
        <v>965</v>
      </c>
      <c r="AT56" s="39">
        <v>0.38611111111111113</v>
      </c>
      <c r="AU56" s="14" t="s">
        <v>965</v>
      </c>
      <c r="AV56" s="14" t="s">
        <v>965</v>
      </c>
      <c r="AW56" s="39">
        <v>0.37847222222222227</v>
      </c>
      <c r="AX56" s="14" t="s">
        <v>965</v>
      </c>
      <c r="AY56" s="14" t="s">
        <v>965</v>
      </c>
      <c r="AZ56" s="39">
        <v>0.37847222222222227</v>
      </c>
      <c r="BA56" s="14" t="s">
        <v>965</v>
      </c>
      <c r="BB56" s="14" t="s">
        <v>965</v>
      </c>
      <c r="BC56" s="39">
        <v>0.38125000000000003</v>
      </c>
      <c r="BD56" s="14" t="s">
        <v>965</v>
      </c>
      <c r="BE56" s="14" t="s">
        <v>20</v>
      </c>
      <c r="BF56" s="14" t="s">
        <v>20</v>
      </c>
      <c r="BG56" s="14" t="s">
        <v>965</v>
      </c>
      <c r="BH56" s="39">
        <v>0.3840277777777778</v>
      </c>
      <c r="BI56" s="39" t="s">
        <v>965</v>
      </c>
      <c r="BJ56" s="14" t="s">
        <v>965</v>
      </c>
      <c r="BK56" s="39">
        <v>0.38611111111111113</v>
      </c>
      <c r="BL56" s="14" t="s">
        <v>965</v>
      </c>
      <c r="BM56" s="14" t="s">
        <v>965</v>
      </c>
      <c r="BN56" s="39">
        <v>0.38055555555555554</v>
      </c>
      <c r="BO56" s="14" t="s">
        <v>965</v>
      </c>
      <c r="BP56" s="14" t="s">
        <v>965</v>
      </c>
      <c r="BQ56" s="39">
        <v>0.3840277777777778</v>
      </c>
      <c r="BR56" s="14" t="s">
        <v>965</v>
      </c>
      <c r="BS56" s="14" t="s">
        <v>965</v>
      </c>
      <c r="BT56" s="39">
        <v>0.37777777777777777</v>
      </c>
      <c r="BU56" s="39" t="s">
        <v>965</v>
      </c>
      <c r="BV56" s="14" t="s">
        <v>20</v>
      </c>
      <c r="BW56" s="14" t="s">
        <v>20</v>
      </c>
      <c r="BX56" s="14" t="s">
        <v>20</v>
      </c>
      <c r="BY56" s="14" t="s">
        <v>967</v>
      </c>
      <c r="BZ56" s="39" t="s">
        <v>39</v>
      </c>
      <c r="CA56" s="39" t="s">
        <v>967</v>
      </c>
      <c r="CB56" s="14" t="s">
        <v>968</v>
      </c>
      <c r="CC56" s="39" t="s">
        <v>39</v>
      </c>
      <c r="CD56" s="39" t="s">
        <v>968</v>
      </c>
      <c r="CE56" s="14" t="s">
        <v>968</v>
      </c>
      <c r="CF56" s="39" t="s">
        <v>39</v>
      </c>
      <c r="CG56" s="39" t="s">
        <v>968</v>
      </c>
      <c r="CH56" s="14" t="s">
        <v>967</v>
      </c>
      <c r="CI56" s="39" t="s">
        <v>39</v>
      </c>
      <c r="CJ56" s="39" t="s">
        <v>967</v>
      </c>
      <c r="CK56" s="14" t="s">
        <v>20</v>
      </c>
      <c r="CL56" s="14" t="s">
        <v>20</v>
      </c>
      <c r="CM56" s="1">
        <f t="shared" si="2"/>
        <v>30</v>
      </c>
      <c r="CN56" s="1">
        <f t="shared" si="3"/>
        <v>0</v>
      </c>
      <c r="CO56" s="1">
        <f t="shared" si="4"/>
        <v>11</v>
      </c>
      <c r="CP56" s="1">
        <f t="shared" si="5"/>
        <v>0</v>
      </c>
      <c r="CQ56" s="1">
        <f t="shared" si="6"/>
        <v>0</v>
      </c>
      <c r="CR56" s="1">
        <f>SUM(COUNTIFS($T56:$CL56,{"PAT","MAT"}))</f>
        <v>0</v>
      </c>
      <c r="CS56" s="1">
        <f t="shared" si="7"/>
        <v>0</v>
      </c>
      <c r="CT56" s="1">
        <f t="shared" si="8"/>
        <v>0</v>
      </c>
      <c r="CU56" s="1">
        <f t="shared" si="9"/>
        <v>4</v>
      </c>
      <c r="CV56" s="1">
        <f t="shared" si="10"/>
        <v>6</v>
      </c>
      <c r="CW56" s="1">
        <f t="shared" si="11"/>
        <v>0</v>
      </c>
      <c r="CX56" s="1">
        <f t="shared" si="12"/>
        <v>0</v>
      </c>
      <c r="CY56" s="1">
        <f t="shared" si="13"/>
        <v>10</v>
      </c>
      <c r="CZ56" s="1">
        <f t="shared" si="14"/>
        <v>1</v>
      </c>
      <c r="DA56" s="1">
        <f t="shared" si="15"/>
        <v>1</v>
      </c>
      <c r="DB56" s="1">
        <f>SUM(CM56:CX56)+SUM(COUNTIFS(Q56:CL56,{"TERM","RESIGNED"}))</f>
        <v>51</v>
      </c>
      <c r="DC56" s="1" t="s">
        <v>45</v>
      </c>
      <c r="DD56" s="1" t="s">
        <v>1018</v>
      </c>
      <c r="DE56" s="34"/>
    </row>
    <row r="57" spans="1:109" x14ac:dyDescent="0.25">
      <c r="A57" s="32">
        <f t="shared" si="16"/>
        <v>56</v>
      </c>
      <c r="B57" s="1" t="s">
        <v>36</v>
      </c>
      <c r="C57" s="1">
        <v>19058</v>
      </c>
      <c r="D57" s="27">
        <v>19058</v>
      </c>
      <c r="E57" s="1" t="s">
        <v>946</v>
      </c>
      <c r="F57" s="34" t="s">
        <v>1058</v>
      </c>
      <c r="G57" s="34" t="s">
        <v>123</v>
      </c>
      <c r="H57" s="30">
        <v>45119</v>
      </c>
      <c r="I57" s="30" t="s">
        <v>39</v>
      </c>
      <c r="J57" s="30" t="s">
        <v>39</v>
      </c>
      <c r="K57" s="1">
        <f t="shared" ca="1" si="0"/>
        <v>183</v>
      </c>
      <c r="L57" s="34" t="str">
        <f t="shared" si="1"/>
        <v>Billable</v>
      </c>
      <c r="M57" s="34" t="s">
        <v>124</v>
      </c>
      <c r="N57" s="1" t="s">
        <v>41</v>
      </c>
      <c r="O57" s="1" t="s">
        <v>42</v>
      </c>
      <c r="P57" s="1"/>
      <c r="Q57" s="1"/>
      <c r="R57" s="1" t="s">
        <v>43</v>
      </c>
      <c r="S57" s="33" t="s">
        <v>972</v>
      </c>
      <c r="T57" s="14" t="s">
        <v>965</v>
      </c>
      <c r="U57" s="39">
        <v>0.39791666666666697</v>
      </c>
      <c r="V57" s="14" t="s">
        <v>965</v>
      </c>
      <c r="W57" s="14" t="s">
        <v>20</v>
      </c>
      <c r="X57" s="14" t="s">
        <v>20</v>
      </c>
      <c r="Y57" s="14" t="s">
        <v>965</v>
      </c>
      <c r="Z57" s="39">
        <v>0.40138888888888885</v>
      </c>
      <c r="AA57" s="14" t="s">
        <v>965</v>
      </c>
      <c r="AB57" s="14" t="s">
        <v>965</v>
      </c>
      <c r="AC57" s="39">
        <v>0.41805555555555557</v>
      </c>
      <c r="AD57" s="14" t="s">
        <v>965</v>
      </c>
      <c r="AE57" s="14" t="s">
        <v>965</v>
      </c>
      <c r="AF57" s="39">
        <v>0.39930555555555558</v>
      </c>
      <c r="AG57" s="14" t="s">
        <v>965</v>
      </c>
      <c r="AH57" s="14" t="s">
        <v>965</v>
      </c>
      <c r="AI57" s="39">
        <v>0.38541666666666669</v>
      </c>
      <c r="AJ57" s="14" t="s">
        <v>965</v>
      </c>
      <c r="AK57" s="14" t="s">
        <v>965</v>
      </c>
      <c r="AL57" s="39">
        <v>0.39305555555555555</v>
      </c>
      <c r="AM57" s="14" t="s">
        <v>965</v>
      </c>
      <c r="AN57" s="14" t="s">
        <v>20</v>
      </c>
      <c r="AO57" s="14" t="s">
        <v>20</v>
      </c>
      <c r="AP57" s="14" t="s">
        <v>965</v>
      </c>
      <c r="AQ57" s="39">
        <v>0.38958333333333334</v>
      </c>
      <c r="AR57" s="14" t="s">
        <v>965</v>
      </c>
      <c r="AS57" s="14" t="s">
        <v>965</v>
      </c>
      <c r="AT57" s="39">
        <v>0.39652777777777781</v>
      </c>
      <c r="AU57" s="14" t="s">
        <v>965</v>
      </c>
      <c r="AV57" s="14" t="s">
        <v>965</v>
      </c>
      <c r="AW57" s="39">
        <v>0.38194444444444442</v>
      </c>
      <c r="AX57" s="14" t="s">
        <v>965</v>
      </c>
      <c r="AY57" s="14" t="s">
        <v>965</v>
      </c>
      <c r="AZ57" s="39">
        <v>0.38958333333333334</v>
      </c>
      <c r="BA57" s="14" t="s">
        <v>965</v>
      </c>
      <c r="BB57" s="14" t="s">
        <v>965</v>
      </c>
      <c r="BC57" s="39">
        <v>0.38819444444444445</v>
      </c>
      <c r="BD57" s="14" t="s">
        <v>965</v>
      </c>
      <c r="BE57" s="14" t="s">
        <v>20</v>
      </c>
      <c r="BF57" s="14" t="s">
        <v>20</v>
      </c>
      <c r="BG57" s="14" t="s">
        <v>965</v>
      </c>
      <c r="BH57" s="39">
        <v>0.39097222222222222</v>
      </c>
      <c r="BI57" s="39" t="s">
        <v>965</v>
      </c>
      <c r="BJ57" s="14" t="s">
        <v>965</v>
      </c>
      <c r="BK57" s="39">
        <v>0.38680555555555557</v>
      </c>
      <c r="BL57" s="14" t="s">
        <v>965</v>
      </c>
      <c r="BM57" s="14" t="s">
        <v>965</v>
      </c>
      <c r="BN57" s="39">
        <v>0.39861111111111108</v>
      </c>
      <c r="BO57" s="14" t="s">
        <v>965</v>
      </c>
      <c r="BP57" s="14" t="s">
        <v>965</v>
      </c>
      <c r="BQ57" s="39">
        <v>0.3923611111111111</v>
      </c>
      <c r="BR57" s="14" t="s">
        <v>965</v>
      </c>
      <c r="BS57" s="14" t="s">
        <v>22</v>
      </c>
      <c r="BT57" s="39">
        <v>0.38958333333333334</v>
      </c>
      <c r="BU57" s="39" t="s">
        <v>22</v>
      </c>
      <c r="BV57" s="14" t="s">
        <v>20</v>
      </c>
      <c r="BW57" s="14" t="s">
        <v>20</v>
      </c>
      <c r="BX57" s="14" t="s">
        <v>20</v>
      </c>
      <c r="BY57" s="14" t="s">
        <v>965</v>
      </c>
      <c r="BZ57" s="39">
        <v>0.38819444444444445</v>
      </c>
      <c r="CA57" s="39" t="s">
        <v>965</v>
      </c>
      <c r="CB57" s="14" t="s">
        <v>965</v>
      </c>
      <c r="CC57" s="39">
        <v>0.3840277777777778</v>
      </c>
      <c r="CD57" s="39" t="s">
        <v>965</v>
      </c>
      <c r="CE57" s="14" t="s">
        <v>22</v>
      </c>
      <c r="CF57" s="39">
        <v>0.3923611111111111</v>
      </c>
      <c r="CG57" s="39" t="s">
        <v>22</v>
      </c>
      <c r="CH57" s="14" t="s">
        <v>967</v>
      </c>
      <c r="CI57" s="39" t="s">
        <v>39</v>
      </c>
      <c r="CJ57" s="39" t="s">
        <v>967</v>
      </c>
      <c r="CK57" s="14" t="s">
        <v>20</v>
      </c>
      <c r="CL57" s="14" t="s">
        <v>20</v>
      </c>
      <c r="CM57" s="1">
        <f t="shared" si="2"/>
        <v>34</v>
      </c>
      <c r="CN57" s="1">
        <f t="shared" si="3"/>
        <v>0</v>
      </c>
      <c r="CO57" s="1">
        <f t="shared" si="4"/>
        <v>11</v>
      </c>
      <c r="CP57" s="1">
        <f t="shared" si="5"/>
        <v>0</v>
      </c>
      <c r="CQ57" s="1">
        <f t="shared" si="6"/>
        <v>4</v>
      </c>
      <c r="CR57" s="1">
        <f>SUM(COUNTIFS($T57:$CL57,{"PAT","MAT"}))</f>
        <v>0</v>
      </c>
      <c r="CS57" s="1">
        <f t="shared" si="7"/>
        <v>0</v>
      </c>
      <c r="CT57" s="1">
        <f t="shared" si="8"/>
        <v>0</v>
      </c>
      <c r="CU57" s="1">
        <f t="shared" si="9"/>
        <v>0</v>
      </c>
      <c r="CV57" s="1">
        <f t="shared" si="10"/>
        <v>2</v>
      </c>
      <c r="CW57" s="1">
        <f t="shared" si="11"/>
        <v>0</v>
      </c>
      <c r="CX57" s="1">
        <f t="shared" si="12"/>
        <v>0</v>
      </c>
      <c r="CY57" s="1">
        <f t="shared" si="13"/>
        <v>2</v>
      </c>
      <c r="CZ57" s="1">
        <f t="shared" si="14"/>
        <v>1</v>
      </c>
      <c r="DA57" s="1">
        <f t="shared" si="15"/>
        <v>1</v>
      </c>
      <c r="DB57" s="1">
        <f>SUM(CM57:CX57)+SUM(COUNTIFS(Q57:CL57,{"TERM","RESIGNED"}))</f>
        <v>51</v>
      </c>
      <c r="DC57" s="1" t="s">
        <v>45</v>
      </c>
      <c r="DD57" s="1" t="s">
        <v>1018</v>
      </c>
      <c r="DE57" s="34"/>
    </row>
    <row r="58" spans="1:109" x14ac:dyDescent="0.25">
      <c r="A58" s="32">
        <f t="shared" si="16"/>
        <v>57</v>
      </c>
      <c r="B58" s="1" t="s">
        <v>36</v>
      </c>
      <c r="C58" s="1">
        <v>19064</v>
      </c>
      <c r="D58" s="27">
        <v>19064</v>
      </c>
      <c r="E58" s="1" t="s">
        <v>946</v>
      </c>
      <c r="F58" s="34" t="s">
        <v>1047</v>
      </c>
      <c r="G58" s="34" t="s">
        <v>190</v>
      </c>
      <c r="H58" s="30">
        <v>45119</v>
      </c>
      <c r="I58" s="30" t="s">
        <v>39</v>
      </c>
      <c r="J58" s="30" t="s">
        <v>39</v>
      </c>
      <c r="K58" s="1">
        <f t="shared" ca="1" si="0"/>
        <v>183</v>
      </c>
      <c r="L58" s="34" t="str">
        <f t="shared" si="1"/>
        <v>Billable</v>
      </c>
      <c r="M58" s="34" t="s">
        <v>187</v>
      </c>
      <c r="N58" s="1" t="s">
        <v>41</v>
      </c>
      <c r="O58" s="1" t="s">
        <v>42</v>
      </c>
      <c r="P58" s="1"/>
      <c r="Q58" s="1"/>
      <c r="R58" s="1" t="s">
        <v>43</v>
      </c>
      <c r="S58" s="33" t="s">
        <v>431</v>
      </c>
      <c r="T58" s="14" t="s">
        <v>965</v>
      </c>
      <c r="U58" s="39">
        <v>0.47499999999999998</v>
      </c>
      <c r="V58" s="14" t="s">
        <v>965</v>
      </c>
      <c r="W58" s="14" t="s">
        <v>20</v>
      </c>
      <c r="X58" s="14" t="s">
        <v>20</v>
      </c>
      <c r="Y58" s="14" t="s">
        <v>965</v>
      </c>
      <c r="Z58" s="39">
        <v>0.3840277777777778</v>
      </c>
      <c r="AA58" s="14" t="s">
        <v>965</v>
      </c>
      <c r="AB58" s="14" t="s">
        <v>965</v>
      </c>
      <c r="AC58" s="39">
        <v>0.37222222222222223</v>
      </c>
      <c r="AD58" s="14" t="s">
        <v>965</v>
      </c>
      <c r="AE58" s="14" t="s">
        <v>965</v>
      </c>
      <c r="AF58" s="39">
        <v>0.39513888888888887</v>
      </c>
      <c r="AG58" s="14" t="s">
        <v>965</v>
      </c>
      <c r="AH58" s="14" t="s">
        <v>965</v>
      </c>
      <c r="AI58" s="39">
        <v>0.39097222222222222</v>
      </c>
      <c r="AJ58" s="14" t="s">
        <v>965</v>
      </c>
      <c r="AK58" s="14" t="s">
        <v>965</v>
      </c>
      <c r="AL58" s="39">
        <v>0.38680555555555557</v>
      </c>
      <c r="AM58" s="14" t="s">
        <v>965</v>
      </c>
      <c r="AN58" s="14" t="s">
        <v>20</v>
      </c>
      <c r="AO58" s="14" t="s">
        <v>20</v>
      </c>
      <c r="AP58" s="14" t="s">
        <v>965</v>
      </c>
      <c r="AQ58" s="39">
        <v>0.38819444444444445</v>
      </c>
      <c r="AR58" s="14" t="s">
        <v>965</v>
      </c>
      <c r="AS58" s="14" t="s">
        <v>965</v>
      </c>
      <c r="AT58" s="39">
        <v>0.39166666666666666</v>
      </c>
      <c r="AU58" s="14" t="s">
        <v>965</v>
      </c>
      <c r="AV58" s="14" t="s">
        <v>965</v>
      </c>
      <c r="AW58" s="39">
        <v>0.38750000000000001</v>
      </c>
      <c r="AX58" s="14" t="s">
        <v>965</v>
      </c>
      <c r="AY58" s="14" t="s">
        <v>965</v>
      </c>
      <c r="AZ58" s="39">
        <v>0.3840277777777778</v>
      </c>
      <c r="BA58" s="14" t="s">
        <v>965</v>
      </c>
      <c r="BB58" s="14" t="s">
        <v>965</v>
      </c>
      <c r="BC58" s="39">
        <v>0.37222222222222223</v>
      </c>
      <c r="BD58" s="14" t="s">
        <v>965</v>
      </c>
      <c r="BE58" s="14" t="s">
        <v>20</v>
      </c>
      <c r="BF58" s="14" t="s">
        <v>20</v>
      </c>
      <c r="BG58" s="14" t="s">
        <v>965</v>
      </c>
      <c r="BH58" s="39">
        <v>0.41111111111111115</v>
      </c>
      <c r="BI58" s="39" t="s">
        <v>965</v>
      </c>
      <c r="BJ58" s="14" t="s">
        <v>967</v>
      </c>
      <c r="BK58" s="39" t="s">
        <v>39</v>
      </c>
      <c r="BL58" s="14" t="s">
        <v>967</v>
      </c>
      <c r="BM58" s="14" t="s">
        <v>967</v>
      </c>
      <c r="BN58" s="39" t="s">
        <v>39</v>
      </c>
      <c r="BO58" s="14" t="s">
        <v>967</v>
      </c>
      <c r="BP58" s="14" t="s">
        <v>967</v>
      </c>
      <c r="BQ58" s="39" t="s">
        <v>39</v>
      </c>
      <c r="BR58" s="14" t="s">
        <v>967</v>
      </c>
      <c r="BS58" s="14" t="s">
        <v>968</v>
      </c>
      <c r="BT58" s="39" t="e">
        <v>#N/A</v>
      </c>
      <c r="BU58" s="39" t="s">
        <v>968</v>
      </c>
      <c r="BV58" s="14" t="s">
        <v>20</v>
      </c>
      <c r="BW58" s="14" t="s">
        <v>20</v>
      </c>
      <c r="BX58" s="14" t="s">
        <v>20</v>
      </c>
      <c r="BY58" s="14" t="s">
        <v>968</v>
      </c>
      <c r="BZ58" s="39" t="s">
        <v>39</v>
      </c>
      <c r="CA58" s="39" t="s">
        <v>968</v>
      </c>
      <c r="CB58" s="14" t="s">
        <v>968</v>
      </c>
      <c r="CC58" s="39" t="s">
        <v>39</v>
      </c>
      <c r="CD58" s="39" t="s">
        <v>968</v>
      </c>
      <c r="CE58" s="14" t="s">
        <v>967</v>
      </c>
      <c r="CF58" s="39" t="s">
        <v>39</v>
      </c>
      <c r="CG58" s="39" t="s">
        <v>967</v>
      </c>
      <c r="CH58" s="14" t="s">
        <v>21</v>
      </c>
      <c r="CI58" s="39" t="s">
        <v>39</v>
      </c>
      <c r="CJ58" s="39" t="s">
        <v>21</v>
      </c>
      <c r="CK58" s="14" t="s">
        <v>20</v>
      </c>
      <c r="CL58" s="14" t="s">
        <v>20</v>
      </c>
      <c r="CM58" s="1">
        <f t="shared" si="2"/>
        <v>24</v>
      </c>
      <c r="CN58" s="1">
        <f t="shared" si="3"/>
        <v>0</v>
      </c>
      <c r="CO58" s="1">
        <f t="shared" si="4"/>
        <v>11</v>
      </c>
      <c r="CP58" s="1">
        <f t="shared" si="5"/>
        <v>2</v>
      </c>
      <c r="CQ58" s="1">
        <f t="shared" si="6"/>
        <v>0</v>
      </c>
      <c r="CR58" s="1">
        <f>SUM(COUNTIFS($T58:$CL58,{"PAT","MAT"}))</f>
        <v>0</v>
      </c>
      <c r="CS58" s="1">
        <f t="shared" si="7"/>
        <v>0</v>
      </c>
      <c r="CT58" s="1">
        <f t="shared" si="8"/>
        <v>0</v>
      </c>
      <c r="CU58" s="1">
        <f t="shared" si="9"/>
        <v>6</v>
      </c>
      <c r="CV58" s="1">
        <f t="shared" si="10"/>
        <v>8</v>
      </c>
      <c r="CW58" s="1">
        <f t="shared" si="11"/>
        <v>0</v>
      </c>
      <c r="CX58" s="1">
        <f t="shared" si="12"/>
        <v>0</v>
      </c>
      <c r="CY58" s="1">
        <f t="shared" si="13"/>
        <v>14</v>
      </c>
      <c r="CZ58" s="1">
        <f t="shared" si="14"/>
        <v>1</v>
      </c>
      <c r="DA58" s="1">
        <f t="shared" si="15"/>
        <v>1</v>
      </c>
      <c r="DB58" s="1">
        <f>SUM(CM58:CX58)+SUM(COUNTIFS(Q58:CL58,{"TERM","RESIGNED"}))</f>
        <v>51</v>
      </c>
      <c r="DC58" s="1" t="s">
        <v>45</v>
      </c>
      <c r="DD58" s="1" t="s">
        <v>1018</v>
      </c>
      <c r="DE58" s="34"/>
    </row>
    <row r="59" spans="1:109" x14ac:dyDescent="0.25">
      <c r="A59" s="32">
        <f t="shared" si="16"/>
        <v>58</v>
      </c>
      <c r="B59" s="1" t="s">
        <v>36</v>
      </c>
      <c r="C59" s="1">
        <v>19082</v>
      </c>
      <c r="D59" s="27">
        <v>19082</v>
      </c>
      <c r="E59" s="1" t="s">
        <v>946</v>
      </c>
      <c r="F59" s="34" t="s">
        <v>1066</v>
      </c>
      <c r="G59" s="34" t="s">
        <v>123</v>
      </c>
      <c r="H59" s="30">
        <v>45125</v>
      </c>
      <c r="I59" s="30" t="s">
        <v>39</v>
      </c>
      <c r="J59" s="30" t="s">
        <v>39</v>
      </c>
      <c r="K59" s="1">
        <f t="shared" ca="1" si="0"/>
        <v>177</v>
      </c>
      <c r="L59" s="34" t="str">
        <f t="shared" si="1"/>
        <v>Billable</v>
      </c>
      <c r="M59" s="34" t="s">
        <v>124</v>
      </c>
      <c r="N59" s="1" t="s">
        <v>41</v>
      </c>
      <c r="O59" s="1" t="s">
        <v>42</v>
      </c>
      <c r="P59" s="1"/>
      <c r="Q59" s="1"/>
      <c r="R59" s="1" t="s">
        <v>43</v>
      </c>
      <c r="S59" s="33" t="s">
        <v>323</v>
      </c>
      <c r="T59" s="14" t="s">
        <v>965</v>
      </c>
      <c r="U59" s="39">
        <v>0.37847222222222199</v>
      </c>
      <c r="V59" s="14" t="s">
        <v>965</v>
      </c>
      <c r="W59" s="14" t="s">
        <v>20</v>
      </c>
      <c r="X59" s="14" t="s">
        <v>20</v>
      </c>
      <c r="Y59" s="14" t="s">
        <v>965</v>
      </c>
      <c r="Z59" s="39">
        <v>0.3840277777777778</v>
      </c>
      <c r="AA59" s="14" t="s">
        <v>965</v>
      </c>
      <c r="AB59" s="14" t="s">
        <v>965</v>
      </c>
      <c r="AC59" s="39">
        <v>0.37291666666666662</v>
      </c>
      <c r="AD59" s="14" t="s">
        <v>965</v>
      </c>
      <c r="AE59" s="14" t="s">
        <v>965</v>
      </c>
      <c r="AF59" s="39">
        <v>0.37916666666666665</v>
      </c>
      <c r="AG59" s="14" t="s">
        <v>965</v>
      </c>
      <c r="AH59" s="14" t="s">
        <v>965</v>
      </c>
      <c r="AI59" s="39">
        <v>0.3833333333333333</v>
      </c>
      <c r="AJ59" s="14" t="s">
        <v>965</v>
      </c>
      <c r="AK59" s="14" t="s">
        <v>965</v>
      </c>
      <c r="AL59" s="39">
        <v>0.38541666666666669</v>
      </c>
      <c r="AM59" s="14" t="s">
        <v>965</v>
      </c>
      <c r="AN59" s="14" t="s">
        <v>20</v>
      </c>
      <c r="AO59" s="14" t="s">
        <v>20</v>
      </c>
      <c r="AP59" s="14" t="s">
        <v>965</v>
      </c>
      <c r="AQ59" s="39">
        <v>0.40138888888888885</v>
      </c>
      <c r="AR59" s="14" t="s">
        <v>965</v>
      </c>
      <c r="AS59" s="14" t="s">
        <v>965</v>
      </c>
      <c r="AT59" s="39">
        <v>0.40902777777777777</v>
      </c>
      <c r="AU59" s="14" t="s">
        <v>965</v>
      </c>
      <c r="AV59" s="14" t="s">
        <v>965</v>
      </c>
      <c r="AW59" s="39">
        <v>0.37083333333333335</v>
      </c>
      <c r="AX59" s="14" t="s">
        <v>965</v>
      </c>
      <c r="AY59" s="14" t="s">
        <v>965</v>
      </c>
      <c r="AZ59" s="39">
        <v>0.38611111111111113</v>
      </c>
      <c r="BA59" s="14" t="s">
        <v>965</v>
      </c>
      <c r="BB59" s="14" t="s">
        <v>965</v>
      </c>
      <c r="BC59" s="39">
        <v>0.37916666666666665</v>
      </c>
      <c r="BD59" s="14" t="s">
        <v>965</v>
      </c>
      <c r="BE59" s="14" t="s">
        <v>20</v>
      </c>
      <c r="BF59" s="14" t="s">
        <v>20</v>
      </c>
      <c r="BG59" s="14" t="s">
        <v>965</v>
      </c>
      <c r="BH59" s="39">
        <v>0.375</v>
      </c>
      <c r="BI59" s="39" t="s">
        <v>965</v>
      </c>
      <c r="BJ59" s="14" t="s">
        <v>965</v>
      </c>
      <c r="BK59" s="39">
        <v>0.39305555555555555</v>
      </c>
      <c r="BL59" s="14" t="s">
        <v>965</v>
      </c>
      <c r="BM59" s="14" t="s">
        <v>965</v>
      </c>
      <c r="BN59" s="39">
        <v>0.36041666666666666</v>
      </c>
      <c r="BO59" s="14" t="s">
        <v>965</v>
      </c>
      <c r="BP59" s="14" t="s">
        <v>965</v>
      </c>
      <c r="BQ59" s="39">
        <v>0.37638888888888888</v>
      </c>
      <c r="BR59" s="14" t="s">
        <v>965</v>
      </c>
      <c r="BS59" s="14" t="s">
        <v>965</v>
      </c>
      <c r="BT59" s="39">
        <v>0.37152777777777773</v>
      </c>
      <c r="BU59" s="39" t="s">
        <v>965</v>
      </c>
      <c r="BV59" s="14" t="s">
        <v>20</v>
      </c>
      <c r="BW59" s="14" t="s">
        <v>20</v>
      </c>
      <c r="BX59" s="14" t="s">
        <v>20</v>
      </c>
      <c r="BY59" s="14" t="s">
        <v>967</v>
      </c>
      <c r="BZ59" s="39" t="s">
        <v>39</v>
      </c>
      <c r="CA59" s="39" t="s">
        <v>967</v>
      </c>
      <c r="CB59" s="14" t="s">
        <v>967</v>
      </c>
      <c r="CC59" s="39" t="s">
        <v>39</v>
      </c>
      <c r="CD59" s="39" t="s">
        <v>967</v>
      </c>
      <c r="CE59" s="14" t="s">
        <v>965</v>
      </c>
      <c r="CF59" s="39">
        <v>0.3833333333333333</v>
      </c>
      <c r="CG59" s="39" t="s">
        <v>965</v>
      </c>
      <c r="CH59" s="14" t="s">
        <v>967</v>
      </c>
      <c r="CI59" s="39" t="s">
        <v>39</v>
      </c>
      <c r="CJ59" s="39" t="s">
        <v>967</v>
      </c>
      <c r="CK59" s="14" t="s">
        <v>20</v>
      </c>
      <c r="CL59" s="14" t="s">
        <v>20</v>
      </c>
      <c r="CM59" s="1">
        <f t="shared" si="2"/>
        <v>34</v>
      </c>
      <c r="CN59" s="1">
        <f t="shared" si="3"/>
        <v>0</v>
      </c>
      <c r="CO59" s="1">
        <f t="shared" si="4"/>
        <v>11</v>
      </c>
      <c r="CP59" s="1">
        <f t="shared" si="5"/>
        <v>0</v>
      </c>
      <c r="CQ59" s="1">
        <f t="shared" si="6"/>
        <v>0</v>
      </c>
      <c r="CR59" s="1">
        <f>SUM(COUNTIFS($T59:$CL59,{"PAT","MAT"}))</f>
        <v>0</v>
      </c>
      <c r="CS59" s="1">
        <f t="shared" si="7"/>
        <v>0</v>
      </c>
      <c r="CT59" s="1">
        <f t="shared" si="8"/>
        <v>0</v>
      </c>
      <c r="CU59" s="1">
        <f t="shared" si="9"/>
        <v>0</v>
      </c>
      <c r="CV59" s="1">
        <f t="shared" si="10"/>
        <v>6</v>
      </c>
      <c r="CW59" s="1">
        <f t="shared" si="11"/>
        <v>0</v>
      </c>
      <c r="CX59" s="1">
        <f t="shared" si="12"/>
        <v>0</v>
      </c>
      <c r="CY59" s="1">
        <f t="shared" si="13"/>
        <v>6</v>
      </c>
      <c r="CZ59" s="1">
        <f t="shared" si="14"/>
        <v>1</v>
      </c>
      <c r="DA59" s="1">
        <f t="shared" si="15"/>
        <v>1</v>
      </c>
      <c r="DB59" s="1">
        <f>SUM(CM59:CX59)+SUM(COUNTIFS(Q59:CL59,{"TERM","RESIGNED"}))</f>
        <v>51</v>
      </c>
      <c r="DC59" s="1" t="s">
        <v>45</v>
      </c>
      <c r="DD59" s="1" t="s">
        <v>1018</v>
      </c>
      <c r="DE59" s="34"/>
    </row>
    <row r="60" spans="1:109" x14ac:dyDescent="0.25">
      <c r="A60" s="32">
        <f t="shared" si="16"/>
        <v>59</v>
      </c>
      <c r="B60" s="1" t="s">
        <v>36</v>
      </c>
      <c r="C60" s="1">
        <v>19090</v>
      </c>
      <c r="D60" s="27">
        <v>19090</v>
      </c>
      <c r="E60" s="1" t="s">
        <v>946</v>
      </c>
      <c r="F60" s="34" t="s">
        <v>1068</v>
      </c>
      <c r="G60" s="34" t="s">
        <v>162</v>
      </c>
      <c r="H60" s="30">
        <v>45125</v>
      </c>
      <c r="I60" s="30" t="s">
        <v>39</v>
      </c>
      <c r="J60" s="30" t="s">
        <v>39</v>
      </c>
      <c r="K60" s="1">
        <f t="shared" ca="1" si="0"/>
        <v>177</v>
      </c>
      <c r="L60" s="34" t="str">
        <f t="shared" si="1"/>
        <v>Billable</v>
      </c>
      <c r="M60" s="34" t="s">
        <v>124</v>
      </c>
      <c r="N60" s="1" t="s">
        <v>41</v>
      </c>
      <c r="O60" s="1" t="s">
        <v>42</v>
      </c>
      <c r="P60" s="1"/>
      <c r="Q60" s="1"/>
      <c r="R60" s="1" t="s">
        <v>43</v>
      </c>
      <c r="S60" s="33" t="s">
        <v>165</v>
      </c>
      <c r="T60" s="14" t="s">
        <v>965</v>
      </c>
      <c r="U60" s="39">
        <v>0.37847222222222199</v>
      </c>
      <c r="V60" s="14" t="s">
        <v>965</v>
      </c>
      <c r="W60" s="14" t="s">
        <v>20</v>
      </c>
      <c r="X60" s="14" t="s">
        <v>20</v>
      </c>
      <c r="Y60" s="14" t="s">
        <v>965</v>
      </c>
      <c r="Z60" s="39">
        <v>0.37847222222222227</v>
      </c>
      <c r="AA60" s="14" t="s">
        <v>965</v>
      </c>
      <c r="AB60" s="14" t="s">
        <v>965</v>
      </c>
      <c r="AC60" s="39">
        <v>0.37708333333333338</v>
      </c>
      <c r="AD60" s="14" t="s">
        <v>965</v>
      </c>
      <c r="AE60" s="14" t="s">
        <v>965</v>
      </c>
      <c r="AF60" s="39">
        <v>0.37916666666666665</v>
      </c>
      <c r="AG60" s="14" t="s">
        <v>965</v>
      </c>
      <c r="AH60" s="14" t="s">
        <v>965</v>
      </c>
      <c r="AI60" s="39">
        <v>0.37847222222222227</v>
      </c>
      <c r="AJ60" s="14" t="s">
        <v>965</v>
      </c>
      <c r="AK60" s="14" t="s">
        <v>965</v>
      </c>
      <c r="AL60" s="39">
        <v>0.38194444444444442</v>
      </c>
      <c r="AM60" s="14" t="s">
        <v>965</v>
      </c>
      <c r="AN60" s="14" t="s">
        <v>20</v>
      </c>
      <c r="AO60" s="14" t="s">
        <v>20</v>
      </c>
      <c r="AP60" s="14" t="s">
        <v>965</v>
      </c>
      <c r="AQ60" s="39">
        <v>0.36249999999999999</v>
      </c>
      <c r="AR60" s="14" t="s">
        <v>965</v>
      </c>
      <c r="AS60" s="14" t="s">
        <v>965</v>
      </c>
      <c r="AT60" s="39">
        <v>0.37222222222222223</v>
      </c>
      <c r="AU60" s="14" t="s">
        <v>965</v>
      </c>
      <c r="AV60" s="14" t="s">
        <v>965</v>
      </c>
      <c r="AW60" s="39">
        <v>0.37777777777777777</v>
      </c>
      <c r="AX60" s="14" t="s">
        <v>965</v>
      </c>
      <c r="AY60" s="14" t="s">
        <v>965</v>
      </c>
      <c r="AZ60" s="39">
        <v>0.3756944444444445</v>
      </c>
      <c r="BA60" s="14" t="s">
        <v>965</v>
      </c>
      <c r="BB60" s="14" t="s">
        <v>965</v>
      </c>
      <c r="BC60" s="39">
        <v>0.38194444444444442</v>
      </c>
      <c r="BD60" s="14" t="s">
        <v>965</v>
      </c>
      <c r="BE60" s="14" t="s">
        <v>20</v>
      </c>
      <c r="BF60" s="14" t="s">
        <v>20</v>
      </c>
      <c r="BG60" s="14" t="s">
        <v>965</v>
      </c>
      <c r="BH60" s="39">
        <v>0.37986111111111115</v>
      </c>
      <c r="BI60" s="39" t="s">
        <v>965</v>
      </c>
      <c r="BJ60" s="14" t="s">
        <v>967</v>
      </c>
      <c r="BK60" s="39" t="s">
        <v>39</v>
      </c>
      <c r="BL60" s="14" t="s">
        <v>967</v>
      </c>
      <c r="BM60" s="14" t="s">
        <v>965</v>
      </c>
      <c r="BN60" s="39">
        <v>0.3743055555555555</v>
      </c>
      <c r="BO60" s="14" t="s">
        <v>965</v>
      </c>
      <c r="BP60" s="14" t="s">
        <v>965</v>
      </c>
      <c r="BQ60" s="39">
        <v>0.3743055555555555</v>
      </c>
      <c r="BR60" s="14" t="s">
        <v>965</v>
      </c>
      <c r="BS60" s="14" t="s">
        <v>965</v>
      </c>
      <c r="BT60" s="39">
        <v>0.37777777777777777</v>
      </c>
      <c r="BU60" s="39" t="s">
        <v>965</v>
      </c>
      <c r="BV60" s="14" t="s">
        <v>20</v>
      </c>
      <c r="BW60" s="14" t="s">
        <v>20</v>
      </c>
      <c r="BX60" s="14" t="s">
        <v>20</v>
      </c>
      <c r="BY60" s="14" t="s">
        <v>965</v>
      </c>
      <c r="BZ60" s="39">
        <v>0.3743055555555555</v>
      </c>
      <c r="CA60" s="39" t="s">
        <v>965</v>
      </c>
      <c r="CB60" s="14" t="s">
        <v>965</v>
      </c>
      <c r="CC60" s="39">
        <v>0.37916666666666665</v>
      </c>
      <c r="CD60" s="39" t="s">
        <v>965</v>
      </c>
      <c r="CE60" s="14" t="s">
        <v>965</v>
      </c>
      <c r="CF60" s="39">
        <v>0.3666666666666667</v>
      </c>
      <c r="CG60" s="39" t="s">
        <v>965</v>
      </c>
      <c r="CH60" s="14" t="s">
        <v>967</v>
      </c>
      <c r="CI60" s="39" t="s">
        <v>39</v>
      </c>
      <c r="CJ60" s="39" t="s">
        <v>967</v>
      </c>
      <c r="CK60" s="14" t="s">
        <v>20</v>
      </c>
      <c r="CL60" s="14" t="s">
        <v>20</v>
      </c>
      <c r="CM60" s="1">
        <f t="shared" si="2"/>
        <v>36</v>
      </c>
      <c r="CN60" s="1">
        <f t="shared" si="3"/>
        <v>0</v>
      </c>
      <c r="CO60" s="1">
        <f t="shared" si="4"/>
        <v>11</v>
      </c>
      <c r="CP60" s="1">
        <f t="shared" si="5"/>
        <v>0</v>
      </c>
      <c r="CQ60" s="1">
        <f t="shared" si="6"/>
        <v>0</v>
      </c>
      <c r="CR60" s="1">
        <f>SUM(COUNTIFS($T60:$CL60,{"PAT","MAT"}))</f>
        <v>0</v>
      </c>
      <c r="CS60" s="1">
        <f t="shared" si="7"/>
        <v>0</v>
      </c>
      <c r="CT60" s="1">
        <f t="shared" si="8"/>
        <v>0</v>
      </c>
      <c r="CU60" s="1">
        <f t="shared" si="9"/>
        <v>0</v>
      </c>
      <c r="CV60" s="1">
        <f t="shared" si="10"/>
        <v>4</v>
      </c>
      <c r="CW60" s="1">
        <f t="shared" si="11"/>
        <v>0</v>
      </c>
      <c r="CX60" s="1">
        <f t="shared" si="12"/>
        <v>0</v>
      </c>
      <c r="CY60" s="1">
        <f t="shared" si="13"/>
        <v>4</v>
      </c>
      <c r="CZ60" s="1">
        <f t="shared" si="14"/>
        <v>1</v>
      </c>
      <c r="DA60" s="1">
        <f t="shared" si="15"/>
        <v>1</v>
      </c>
      <c r="DB60" s="1">
        <f>SUM(CM60:CX60)+SUM(COUNTIFS(Q60:CL60,{"TERM","RESIGNED"}))</f>
        <v>51</v>
      </c>
      <c r="DC60" s="1" t="s">
        <v>45</v>
      </c>
      <c r="DD60" s="1" t="s">
        <v>1020</v>
      </c>
      <c r="DE60" s="34" t="s">
        <v>1212</v>
      </c>
    </row>
    <row r="61" spans="1:109" x14ac:dyDescent="0.25">
      <c r="A61" s="32">
        <f t="shared" si="16"/>
        <v>60</v>
      </c>
      <c r="B61" s="1" t="s">
        <v>36</v>
      </c>
      <c r="C61" s="1">
        <v>19137</v>
      </c>
      <c r="D61" s="27">
        <v>19137</v>
      </c>
      <c r="E61" s="1" t="s">
        <v>945</v>
      </c>
      <c r="F61" s="34" t="s">
        <v>1072</v>
      </c>
      <c r="G61" s="34" t="s">
        <v>123</v>
      </c>
      <c r="H61" s="30">
        <v>45128</v>
      </c>
      <c r="I61" s="30" t="s">
        <v>39</v>
      </c>
      <c r="J61" s="30" t="s">
        <v>39</v>
      </c>
      <c r="K61" s="1">
        <f t="shared" ca="1" si="0"/>
        <v>174</v>
      </c>
      <c r="L61" s="34" t="str">
        <f t="shared" si="1"/>
        <v>Billable</v>
      </c>
      <c r="M61" s="34" t="s">
        <v>124</v>
      </c>
      <c r="N61" s="1" t="s">
        <v>41</v>
      </c>
      <c r="O61" s="1" t="s">
        <v>42</v>
      </c>
      <c r="P61" s="1"/>
      <c r="Q61" s="1"/>
      <c r="R61" s="1" t="s">
        <v>43</v>
      </c>
      <c r="S61" s="33" t="s">
        <v>323</v>
      </c>
      <c r="T61" s="14" t="s">
        <v>965</v>
      </c>
      <c r="U61" s="39">
        <v>0.38888888888888901</v>
      </c>
      <c r="V61" s="14" t="s">
        <v>965</v>
      </c>
      <c r="W61" s="14" t="s">
        <v>20</v>
      </c>
      <c r="X61" s="14" t="s">
        <v>20</v>
      </c>
      <c r="Y61" s="14" t="s">
        <v>965</v>
      </c>
      <c r="Z61" s="39">
        <v>0.3888888888888889</v>
      </c>
      <c r="AA61" s="14" t="s">
        <v>965</v>
      </c>
      <c r="AB61" s="14" t="s">
        <v>965</v>
      </c>
      <c r="AC61" s="39">
        <v>0.42499999999999999</v>
      </c>
      <c r="AD61" s="14" t="s">
        <v>965</v>
      </c>
      <c r="AE61" s="14" t="s">
        <v>965</v>
      </c>
      <c r="AF61" s="39">
        <v>0.39930555555555558</v>
      </c>
      <c r="AG61" s="14" t="s">
        <v>965</v>
      </c>
      <c r="AH61" s="14" t="s">
        <v>968</v>
      </c>
      <c r="AI61" s="39">
        <v>7.7083333333333337E-2</v>
      </c>
      <c r="AJ61" s="14" t="s">
        <v>968</v>
      </c>
      <c r="AK61" s="14" t="s">
        <v>967</v>
      </c>
      <c r="AL61" s="39" t="s">
        <v>39</v>
      </c>
      <c r="AM61" s="14" t="s">
        <v>967</v>
      </c>
      <c r="AN61" s="14" t="s">
        <v>20</v>
      </c>
      <c r="AO61" s="14" t="s">
        <v>20</v>
      </c>
      <c r="AP61" s="14" t="s">
        <v>965</v>
      </c>
      <c r="AQ61" s="39">
        <v>0.40208333333333335</v>
      </c>
      <c r="AR61" s="14" t="s">
        <v>965</v>
      </c>
      <c r="AS61" s="14" t="s">
        <v>965</v>
      </c>
      <c r="AT61" s="39">
        <v>0.39374999999999999</v>
      </c>
      <c r="AU61" s="14" t="s">
        <v>965</v>
      </c>
      <c r="AV61" s="14" t="s">
        <v>965</v>
      </c>
      <c r="AW61" s="39">
        <v>0.39027777777777778</v>
      </c>
      <c r="AX61" s="14" t="s">
        <v>965</v>
      </c>
      <c r="AY61" s="14" t="s">
        <v>965</v>
      </c>
      <c r="AZ61" s="39">
        <v>0.40208333333333335</v>
      </c>
      <c r="BA61" s="14" t="s">
        <v>965</v>
      </c>
      <c r="BB61" s="14" t="s">
        <v>965</v>
      </c>
      <c r="BC61" s="39">
        <v>0.3923611111111111</v>
      </c>
      <c r="BD61" s="14" t="s">
        <v>965</v>
      </c>
      <c r="BE61" s="14" t="s">
        <v>20</v>
      </c>
      <c r="BF61" s="14" t="s">
        <v>20</v>
      </c>
      <c r="BG61" s="14" t="s">
        <v>965</v>
      </c>
      <c r="BH61" s="39">
        <v>0.40347222222222223</v>
      </c>
      <c r="BI61" s="39" t="s">
        <v>965</v>
      </c>
      <c r="BJ61" s="14" t="s">
        <v>965</v>
      </c>
      <c r="BK61" s="39">
        <v>0.37916666666666665</v>
      </c>
      <c r="BL61" s="14" t="s">
        <v>965</v>
      </c>
      <c r="BM61" s="14" t="s">
        <v>965</v>
      </c>
      <c r="BN61" s="39">
        <v>0.39374999999999999</v>
      </c>
      <c r="BO61" s="14" t="s">
        <v>965</v>
      </c>
      <c r="BP61" s="14" t="s">
        <v>21</v>
      </c>
      <c r="BQ61" s="39" t="s">
        <v>39</v>
      </c>
      <c r="BR61" s="14" t="s">
        <v>21</v>
      </c>
      <c r="BS61" s="14" t="s">
        <v>965</v>
      </c>
      <c r="BT61" s="39">
        <v>0.36874999999999997</v>
      </c>
      <c r="BU61" s="39" t="s">
        <v>965</v>
      </c>
      <c r="BV61" s="14" t="s">
        <v>20</v>
      </c>
      <c r="BW61" s="14" t="s">
        <v>20</v>
      </c>
      <c r="BX61" s="14" t="s">
        <v>20</v>
      </c>
      <c r="BY61" s="14" t="s">
        <v>965</v>
      </c>
      <c r="BZ61" s="39">
        <v>0.37916666666666665</v>
      </c>
      <c r="CA61" s="39" t="s">
        <v>965</v>
      </c>
      <c r="CB61" s="14" t="s">
        <v>965</v>
      </c>
      <c r="CC61" s="39">
        <v>0.37847222222222227</v>
      </c>
      <c r="CD61" s="39" t="s">
        <v>965</v>
      </c>
      <c r="CE61" s="14" t="s">
        <v>965</v>
      </c>
      <c r="CF61" s="39">
        <v>0.38194444444444442</v>
      </c>
      <c r="CG61" s="39" t="s">
        <v>965</v>
      </c>
      <c r="CH61" s="14" t="s">
        <v>965</v>
      </c>
      <c r="CI61" s="39">
        <v>0.37916666666666665</v>
      </c>
      <c r="CJ61" s="39" t="s">
        <v>965</v>
      </c>
      <c r="CK61" s="14" t="s">
        <v>20</v>
      </c>
      <c r="CL61" s="14" t="s">
        <v>20</v>
      </c>
      <c r="CM61" s="1">
        <f t="shared" si="2"/>
        <v>34</v>
      </c>
      <c r="CN61" s="1">
        <f t="shared" si="3"/>
        <v>0</v>
      </c>
      <c r="CO61" s="1">
        <f t="shared" si="4"/>
        <v>11</v>
      </c>
      <c r="CP61" s="1">
        <f t="shared" si="5"/>
        <v>2</v>
      </c>
      <c r="CQ61" s="1">
        <f t="shared" si="6"/>
        <v>0</v>
      </c>
      <c r="CR61" s="1">
        <f>SUM(COUNTIFS($T61:$CL61,{"PAT","MAT"}))</f>
        <v>0</v>
      </c>
      <c r="CS61" s="1">
        <f t="shared" si="7"/>
        <v>0</v>
      </c>
      <c r="CT61" s="1">
        <f t="shared" si="8"/>
        <v>0</v>
      </c>
      <c r="CU61" s="1">
        <f t="shared" si="9"/>
        <v>2</v>
      </c>
      <c r="CV61" s="1">
        <f t="shared" si="10"/>
        <v>2</v>
      </c>
      <c r="CW61" s="1">
        <f t="shared" si="11"/>
        <v>0</v>
      </c>
      <c r="CX61" s="1">
        <f t="shared" si="12"/>
        <v>0</v>
      </c>
      <c r="CY61" s="1">
        <f t="shared" si="13"/>
        <v>4</v>
      </c>
      <c r="CZ61" s="1">
        <f t="shared" si="14"/>
        <v>1</v>
      </c>
      <c r="DA61" s="1">
        <f t="shared" si="15"/>
        <v>1</v>
      </c>
      <c r="DB61" s="1">
        <f>SUM(CM61:CX61)+SUM(COUNTIFS(Q61:CL61,{"TERM","RESIGNED"}))</f>
        <v>51</v>
      </c>
      <c r="DC61" s="1" t="s">
        <v>45</v>
      </c>
      <c r="DD61" s="1" t="s">
        <v>1018</v>
      </c>
      <c r="DE61" s="34"/>
    </row>
    <row r="62" spans="1:109" x14ac:dyDescent="0.25">
      <c r="A62" s="32">
        <f t="shared" si="16"/>
        <v>61</v>
      </c>
      <c r="B62" s="1" t="s">
        <v>36</v>
      </c>
      <c r="C62" s="1">
        <v>19138</v>
      </c>
      <c r="D62" s="27">
        <v>19138</v>
      </c>
      <c r="E62" s="1" t="s">
        <v>946</v>
      </c>
      <c r="F62" s="34" t="s">
        <v>1073</v>
      </c>
      <c r="G62" s="34" t="s">
        <v>123</v>
      </c>
      <c r="H62" s="30">
        <v>45128</v>
      </c>
      <c r="I62" s="30" t="s">
        <v>39</v>
      </c>
      <c r="J62" s="30" t="s">
        <v>39</v>
      </c>
      <c r="K62" s="1">
        <f t="shared" ca="1" si="0"/>
        <v>174</v>
      </c>
      <c r="L62" s="34" t="str">
        <f t="shared" si="1"/>
        <v>Billable</v>
      </c>
      <c r="M62" s="34" t="s">
        <v>124</v>
      </c>
      <c r="N62" s="1" t="s">
        <v>41</v>
      </c>
      <c r="O62" s="1" t="s">
        <v>42</v>
      </c>
      <c r="P62" s="1"/>
      <c r="Q62" s="1"/>
      <c r="R62" s="1" t="s">
        <v>43</v>
      </c>
      <c r="S62" s="33" t="s">
        <v>158</v>
      </c>
      <c r="T62" s="14" t="s">
        <v>965</v>
      </c>
      <c r="U62" s="39">
        <v>0.37777777777777799</v>
      </c>
      <c r="V62" s="14" t="s">
        <v>965</v>
      </c>
      <c r="W62" s="14" t="s">
        <v>20</v>
      </c>
      <c r="X62" s="14" t="s">
        <v>20</v>
      </c>
      <c r="Y62" s="14" t="s">
        <v>965</v>
      </c>
      <c r="Z62" s="39">
        <v>0.3888888888888889</v>
      </c>
      <c r="AA62" s="14" t="s">
        <v>965</v>
      </c>
      <c r="AB62" s="14" t="s">
        <v>965</v>
      </c>
      <c r="AC62" s="39">
        <v>0.37916666666666665</v>
      </c>
      <c r="AD62" s="14" t="s">
        <v>965</v>
      </c>
      <c r="AE62" s="14" t="s">
        <v>965</v>
      </c>
      <c r="AF62" s="39">
        <v>0.37777777777777777</v>
      </c>
      <c r="AG62" s="14" t="s">
        <v>965</v>
      </c>
      <c r="AH62" s="14" t="s">
        <v>965</v>
      </c>
      <c r="AI62" s="39">
        <v>0.37986111111111115</v>
      </c>
      <c r="AJ62" s="14" t="s">
        <v>965</v>
      </c>
      <c r="AK62" s="14" t="s">
        <v>965</v>
      </c>
      <c r="AL62" s="39">
        <v>0.3833333333333333</v>
      </c>
      <c r="AM62" s="14" t="s">
        <v>965</v>
      </c>
      <c r="AN62" s="14" t="s">
        <v>20</v>
      </c>
      <c r="AO62" s="14" t="s">
        <v>20</v>
      </c>
      <c r="AP62" s="14" t="s">
        <v>965</v>
      </c>
      <c r="AQ62" s="39">
        <v>0.37152777777777773</v>
      </c>
      <c r="AR62" s="14" t="s">
        <v>965</v>
      </c>
      <c r="AS62" s="14" t="s">
        <v>965</v>
      </c>
      <c r="AT62" s="39">
        <v>0.40625</v>
      </c>
      <c r="AU62" s="14" t="s">
        <v>965</v>
      </c>
      <c r="AV62" s="14" t="s">
        <v>965</v>
      </c>
      <c r="AW62" s="39">
        <v>0.37708333333333338</v>
      </c>
      <c r="AX62" s="14" t="s">
        <v>965</v>
      </c>
      <c r="AY62" s="14" t="s">
        <v>965</v>
      </c>
      <c r="AZ62" s="39">
        <v>0.36736111111111108</v>
      </c>
      <c r="BA62" s="14" t="s">
        <v>965</v>
      </c>
      <c r="BB62" s="14" t="s">
        <v>965</v>
      </c>
      <c r="BC62" s="39">
        <v>0.37222222222222223</v>
      </c>
      <c r="BD62" s="14" t="s">
        <v>965</v>
      </c>
      <c r="BE62" s="14" t="s">
        <v>20</v>
      </c>
      <c r="BF62" s="14" t="s">
        <v>20</v>
      </c>
      <c r="BG62" s="14" t="s">
        <v>965</v>
      </c>
      <c r="BH62" s="39">
        <v>0.37986111111111115</v>
      </c>
      <c r="BI62" s="39" t="s">
        <v>965</v>
      </c>
      <c r="BJ62" s="14" t="s">
        <v>965</v>
      </c>
      <c r="BK62" s="39">
        <v>0.38958333333333334</v>
      </c>
      <c r="BL62" s="14" t="s">
        <v>965</v>
      </c>
      <c r="BM62" s="14" t="s">
        <v>965</v>
      </c>
      <c r="BN62" s="39">
        <v>0.38541666666666669</v>
      </c>
      <c r="BO62" s="14" t="s">
        <v>965</v>
      </c>
      <c r="BP62" s="14" t="s">
        <v>965</v>
      </c>
      <c r="BQ62" s="39">
        <v>0.38750000000000001</v>
      </c>
      <c r="BR62" s="14" t="s">
        <v>965</v>
      </c>
      <c r="BS62" s="14" t="s">
        <v>965</v>
      </c>
      <c r="BT62" s="39">
        <v>0.37152777777777773</v>
      </c>
      <c r="BU62" s="39" t="s">
        <v>965</v>
      </c>
      <c r="BV62" s="14" t="s">
        <v>20</v>
      </c>
      <c r="BW62" s="14" t="s">
        <v>20</v>
      </c>
      <c r="BX62" s="14" t="s">
        <v>20</v>
      </c>
      <c r="BY62" s="14" t="s">
        <v>965</v>
      </c>
      <c r="BZ62" s="39">
        <v>0.3743055555555555</v>
      </c>
      <c r="CA62" s="39" t="s">
        <v>965</v>
      </c>
      <c r="CB62" s="14" t="s">
        <v>967</v>
      </c>
      <c r="CC62" s="39" t="s">
        <v>39</v>
      </c>
      <c r="CD62" s="39" t="s">
        <v>967</v>
      </c>
      <c r="CE62" s="14" t="s">
        <v>967</v>
      </c>
      <c r="CF62" s="39" t="s">
        <v>39</v>
      </c>
      <c r="CG62" s="39" t="s">
        <v>967</v>
      </c>
      <c r="CH62" s="14" t="s">
        <v>967</v>
      </c>
      <c r="CI62" s="39" t="s">
        <v>39</v>
      </c>
      <c r="CJ62" s="39" t="s">
        <v>967</v>
      </c>
      <c r="CK62" s="14" t="s">
        <v>20</v>
      </c>
      <c r="CL62" s="14" t="s">
        <v>20</v>
      </c>
      <c r="CM62" s="1">
        <f t="shared" si="2"/>
        <v>34</v>
      </c>
      <c r="CN62" s="1">
        <f t="shared" si="3"/>
        <v>0</v>
      </c>
      <c r="CO62" s="1">
        <f t="shared" si="4"/>
        <v>11</v>
      </c>
      <c r="CP62" s="1">
        <f t="shared" si="5"/>
        <v>0</v>
      </c>
      <c r="CQ62" s="1">
        <f t="shared" si="6"/>
        <v>0</v>
      </c>
      <c r="CR62" s="1">
        <f>SUM(COUNTIFS($T62:$CL62,{"PAT","MAT"}))</f>
        <v>0</v>
      </c>
      <c r="CS62" s="1">
        <f t="shared" si="7"/>
        <v>0</v>
      </c>
      <c r="CT62" s="1">
        <f t="shared" si="8"/>
        <v>0</v>
      </c>
      <c r="CU62" s="1">
        <f t="shared" si="9"/>
        <v>0</v>
      </c>
      <c r="CV62" s="1">
        <f t="shared" si="10"/>
        <v>6</v>
      </c>
      <c r="CW62" s="1">
        <f t="shared" si="11"/>
        <v>0</v>
      </c>
      <c r="CX62" s="1">
        <f t="shared" si="12"/>
        <v>0</v>
      </c>
      <c r="CY62" s="1">
        <f t="shared" si="13"/>
        <v>6</v>
      </c>
      <c r="CZ62" s="1">
        <f t="shared" si="14"/>
        <v>1</v>
      </c>
      <c r="DA62" s="1">
        <f t="shared" si="15"/>
        <v>1</v>
      </c>
      <c r="DB62" s="1">
        <f>SUM(CM62:CX62)+SUM(COUNTIFS(Q62:CL62,{"TERM","RESIGNED"}))</f>
        <v>51</v>
      </c>
      <c r="DC62" s="1" t="s">
        <v>45</v>
      </c>
      <c r="DD62" s="1" t="s">
        <v>1018</v>
      </c>
      <c r="DE62" s="34"/>
    </row>
    <row r="63" spans="1:109" x14ac:dyDescent="0.25">
      <c r="A63" s="32">
        <f t="shared" si="16"/>
        <v>62</v>
      </c>
      <c r="B63" s="1" t="s">
        <v>36</v>
      </c>
      <c r="C63" s="1">
        <v>19142</v>
      </c>
      <c r="D63" s="27">
        <v>19142</v>
      </c>
      <c r="E63" s="1" t="s">
        <v>945</v>
      </c>
      <c r="F63" s="34" t="s">
        <v>1074</v>
      </c>
      <c r="G63" s="34" t="s">
        <v>123</v>
      </c>
      <c r="H63" s="30">
        <v>45128</v>
      </c>
      <c r="I63" s="30" t="s">
        <v>39</v>
      </c>
      <c r="J63" s="30" t="s">
        <v>39</v>
      </c>
      <c r="K63" s="1">
        <f t="shared" ca="1" si="0"/>
        <v>174</v>
      </c>
      <c r="L63" s="34" t="str">
        <f t="shared" si="1"/>
        <v>Billable</v>
      </c>
      <c r="M63" s="34" t="s">
        <v>124</v>
      </c>
      <c r="N63" s="1" t="s">
        <v>41</v>
      </c>
      <c r="O63" s="1" t="s">
        <v>42</v>
      </c>
      <c r="P63" s="1"/>
      <c r="Q63" s="1"/>
      <c r="R63" s="1" t="s">
        <v>43</v>
      </c>
      <c r="S63" s="33" t="s">
        <v>132</v>
      </c>
      <c r="T63" s="14" t="s">
        <v>965</v>
      </c>
      <c r="U63" s="39">
        <v>0.39791666666666697</v>
      </c>
      <c r="V63" s="14" t="s">
        <v>965</v>
      </c>
      <c r="W63" s="14" t="s">
        <v>20</v>
      </c>
      <c r="X63" s="14" t="s">
        <v>20</v>
      </c>
      <c r="Y63" s="14" t="s">
        <v>965</v>
      </c>
      <c r="Z63" s="39">
        <v>0.3840277777777778</v>
      </c>
      <c r="AA63" s="14" t="s">
        <v>965</v>
      </c>
      <c r="AB63" s="14" t="s">
        <v>965</v>
      </c>
      <c r="AC63" s="39">
        <v>0.39027777777777778</v>
      </c>
      <c r="AD63" s="14" t="s">
        <v>965</v>
      </c>
      <c r="AE63" s="14" t="s">
        <v>22</v>
      </c>
      <c r="AF63" s="39" t="s">
        <v>39</v>
      </c>
      <c r="AG63" s="14" t="s">
        <v>22</v>
      </c>
      <c r="AH63" s="14" t="s">
        <v>965</v>
      </c>
      <c r="AI63" s="39">
        <v>0.3840277777777778</v>
      </c>
      <c r="AJ63" s="14" t="s">
        <v>965</v>
      </c>
      <c r="AK63" s="14" t="s">
        <v>965</v>
      </c>
      <c r="AL63" s="39">
        <v>0.38055555555555554</v>
      </c>
      <c r="AM63" s="14" t="s">
        <v>965</v>
      </c>
      <c r="AN63" s="14" t="s">
        <v>20</v>
      </c>
      <c r="AO63" s="14" t="s">
        <v>20</v>
      </c>
      <c r="AP63" s="14" t="s">
        <v>965</v>
      </c>
      <c r="AQ63" s="39">
        <v>0.38680555555555557</v>
      </c>
      <c r="AR63" s="14" t="s">
        <v>965</v>
      </c>
      <c r="AS63" s="14" t="s">
        <v>22</v>
      </c>
      <c r="AT63" s="39" t="s">
        <v>39</v>
      </c>
      <c r="AU63" s="14" t="s">
        <v>22</v>
      </c>
      <c r="AV63" s="14" t="s">
        <v>965</v>
      </c>
      <c r="AW63" s="39">
        <v>0.38263888888888892</v>
      </c>
      <c r="AX63" s="14" t="s">
        <v>965</v>
      </c>
      <c r="AY63" s="14" t="s">
        <v>965</v>
      </c>
      <c r="AZ63" s="39">
        <v>0.36319444444444443</v>
      </c>
      <c r="BA63" s="14" t="s">
        <v>965</v>
      </c>
      <c r="BB63" s="14" t="s">
        <v>967</v>
      </c>
      <c r="BC63" s="39" t="s">
        <v>39</v>
      </c>
      <c r="BD63" s="14" t="s">
        <v>967</v>
      </c>
      <c r="BE63" s="14" t="s">
        <v>20</v>
      </c>
      <c r="BF63" s="14" t="s">
        <v>20</v>
      </c>
      <c r="BG63" s="14" t="s">
        <v>965</v>
      </c>
      <c r="BH63" s="39">
        <v>0.37638888888888888</v>
      </c>
      <c r="BI63" s="39" t="s">
        <v>965</v>
      </c>
      <c r="BJ63" s="14" t="s">
        <v>965</v>
      </c>
      <c r="BK63" s="39">
        <v>0.36944444444444446</v>
      </c>
      <c r="BL63" s="14" t="s">
        <v>965</v>
      </c>
      <c r="BM63" s="14" t="s">
        <v>965</v>
      </c>
      <c r="BN63" s="39">
        <v>0.37916666666666665</v>
      </c>
      <c r="BO63" s="14" t="s">
        <v>965</v>
      </c>
      <c r="BP63" s="14" t="s">
        <v>965</v>
      </c>
      <c r="BQ63" s="39">
        <v>0.38958333333333334</v>
      </c>
      <c r="BR63" s="14" t="s">
        <v>965</v>
      </c>
      <c r="BS63" s="14" t="s">
        <v>965</v>
      </c>
      <c r="BT63" s="39">
        <v>0.3840277777777778</v>
      </c>
      <c r="BU63" s="39" t="s">
        <v>965</v>
      </c>
      <c r="BV63" s="14" t="s">
        <v>20</v>
      </c>
      <c r="BW63" s="14" t="s">
        <v>20</v>
      </c>
      <c r="BX63" s="14" t="s">
        <v>20</v>
      </c>
      <c r="BY63" s="14" t="s">
        <v>965</v>
      </c>
      <c r="BZ63" s="39">
        <v>0.38263888888888892</v>
      </c>
      <c r="CA63" s="39" t="s">
        <v>965</v>
      </c>
      <c r="CB63" s="14" t="s">
        <v>965</v>
      </c>
      <c r="CC63" s="39">
        <v>0.38194444444444442</v>
      </c>
      <c r="CD63" s="39" t="s">
        <v>965</v>
      </c>
      <c r="CE63" s="14" t="s">
        <v>22</v>
      </c>
      <c r="CF63" s="39">
        <v>0.3666666666666667</v>
      </c>
      <c r="CG63" s="39" t="s">
        <v>22</v>
      </c>
      <c r="CH63" s="14" t="s">
        <v>21</v>
      </c>
      <c r="CI63" s="39" t="s">
        <v>39</v>
      </c>
      <c r="CJ63" s="39" t="s">
        <v>21</v>
      </c>
      <c r="CK63" s="14" t="s">
        <v>20</v>
      </c>
      <c r="CL63" s="14" t="s">
        <v>20</v>
      </c>
      <c r="CM63" s="1">
        <f t="shared" si="2"/>
        <v>30</v>
      </c>
      <c r="CN63" s="1">
        <f t="shared" si="3"/>
        <v>0</v>
      </c>
      <c r="CO63" s="1">
        <f t="shared" si="4"/>
        <v>11</v>
      </c>
      <c r="CP63" s="1">
        <f t="shared" si="5"/>
        <v>2</v>
      </c>
      <c r="CQ63" s="1">
        <f t="shared" si="6"/>
        <v>6</v>
      </c>
      <c r="CR63" s="1">
        <f>SUM(COUNTIFS($T63:$CL63,{"PAT","MAT"}))</f>
        <v>0</v>
      </c>
      <c r="CS63" s="1">
        <f t="shared" si="7"/>
        <v>0</v>
      </c>
      <c r="CT63" s="1">
        <f t="shared" si="8"/>
        <v>0</v>
      </c>
      <c r="CU63" s="1">
        <f t="shared" si="9"/>
        <v>0</v>
      </c>
      <c r="CV63" s="1">
        <f t="shared" si="10"/>
        <v>2</v>
      </c>
      <c r="CW63" s="1">
        <f t="shared" si="11"/>
        <v>0</v>
      </c>
      <c r="CX63" s="1">
        <f t="shared" si="12"/>
        <v>0</v>
      </c>
      <c r="CY63" s="1">
        <f t="shared" si="13"/>
        <v>2</v>
      </c>
      <c r="CZ63" s="1">
        <f t="shared" si="14"/>
        <v>1</v>
      </c>
      <c r="DA63" s="1">
        <f t="shared" si="15"/>
        <v>1</v>
      </c>
      <c r="DB63" s="1">
        <f>SUM(CM63:CX63)+SUM(COUNTIFS(Q63:CL63,{"TERM","RESIGNED"}))</f>
        <v>51</v>
      </c>
      <c r="DC63" s="1" t="s">
        <v>45</v>
      </c>
      <c r="DD63" s="1" t="s">
        <v>1023</v>
      </c>
      <c r="DE63" s="34"/>
    </row>
    <row r="64" spans="1:109" x14ac:dyDescent="0.25">
      <c r="A64" s="32">
        <f t="shared" si="16"/>
        <v>63</v>
      </c>
      <c r="B64" s="1" t="s">
        <v>36</v>
      </c>
      <c r="C64" s="1">
        <v>19144</v>
      </c>
      <c r="D64" s="27">
        <v>19144</v>
      </c>
      <c r="E64" s="1" t="s">
        <v>946</v>
      </c>
      <c r="F64" s="34" t="s">
        <v>1065</v>
      </c>
      <c r="G64" s="34" t="s">
        <v>123</v>
      </c>
      <c r="H64" s="30">
        <v>45128</v>
      </c>
      <c r="I64" s="30" t="s">
        <v>39</v>
      </c>
      <c r="J64" s="30" t="s">
        <v>39</v>
      </c>
      <c r="K64" s="1">
        <f t="shared" ca="1" si="0"/>
        <v>174</v>
      </c>
      <c r="L64" s="34" t="str">
        <f t="shared" si="1"/>
        <v>Billable</v>
      </c>
      <c r="M64" s="34" t="s">
        <v>124</v>
      </c>
      <c r="N64" s="1" t="s">
        <v>41</v>
      </c>
      <c r="O64" s="1" t="s">
        <v>42</v>
      </c>
      <c r="P64" s="1"/>
      <c r="Q64" s="1"/>
      <c r="R64" s="1" t="s">
        <v>43</v>
      </c>
      <c r="S64" s="33" t="s">
        <v>972</v>
      </c>
      <c r="T64" s="14" t="s">
        <v>965</v>
      </c>
      <c r="U64" s="39">
        <v>0.36249999999999999</v>
      </c>
      <c r="V64" s="14" t="s">
        <v>965</v>
      </c>
      <c r="W64" s="14" t="s">
        <v>20</v>
      </c>
      <c r="X64" s="14" t="s">
        <v>20</v>
      </c>
      <c r="Y64" s="14" t="s">
        <v>965</v>
      </c>
      <c r="Z64" s="39">
        <v>0.38472222222222219</v>
      </c>
      <c r="AA64" s="14" t="s">
        <v>965</v>
      </c>
      <c r="AB64" s="14" t="s">
        <v>965</v>
      </c>
      <c r="AC64" s="39">
        <v>0.3979166666666667</v>
      </c>
      <c r="AD64" s="14" t="s">
        <v>965</v>
      </c>
      <c r="AE64" s="14" t="s">
        <v>22</v>
      </c>
      <c r="AF64" s="39" t="s">
        <v>39</v>
      </c>
      <c r="AG64" s="14" t="s">
        <v>22</v>
      </c>
      <c r="AH64" s="14" t="s">
        <v>965</v>
      </c>
      <c r="AI64" s="39">
        <v>0.39305555555555555</v>
      </c>
      <c r="AJ64" s="14" t="s">
        <v>965</v>
      </c>
      <c r="AK64" s="14" t="s">
        <v>965</v>
      </c>
      <c r="AL64" s="39">
        <v>0.38680555555555557</v>
      </c>
      <c r="AM64" s="14" t="s">
        <v>965</v>
      </c>
      <c r="AN64" s="14" t="s">
        <v>20</v>
      </c>
      <c r="AO64" s="14" t="s">
        <v>20</v>
      </c>
      <c r="AP64" s="14" t="s">
        <v>967</v>
      </c>
      <c r="AQ64" s="39" t="s">
        <v>39</v>
      </c>
      <c r="AR64" s="14" t="s">
        <v>967</v>
      </c>
      <c r="AS64" s="14" t="s">
        <v>967</v>
      </c>
      <c r="AT64" s="39" t="s">
        <v>39</v>
      </c>
      <c r="AU64" s="14" t="s">
        <v>967</v>
      </c>
      <c r="AV64" s="14" t="s">
        <v>968</v>
      </c>
      <c r="AW64" s="39" t="s">
        <v>39</v>
      </c>
      <c r="AX64" s="14" t="s">
        <v>968</v>
      </c>
      <c r="AY64" s="14" t="s">
        <v>968</v>
      </c>
      <c r="AZ64" s="39" t="s">
        <v>39</v>
      </c>
      <c r="BA64" s="14" t="s">
        <v>968</v>
      </c>
      <c r="BB64" s="14" t="s">
        <v>968</v>
      </c>
      <c r="BC64" s="39" t="s">
        <v>39</v>
      </c>
      <c r="BD64" s="14" t="s">
        <v>968</v>
      </c>
      <c r="BE64" s="14" t="s">
        <v>20</v>
      </c>
      <c r="BF64" s="14" t="s">
        <v>20</v>
      </c>
      <c r="BG64" s="14" t="s">
        <v>965</v>
      </c>
      <c r="BH64" s="39">
        <v>0.36458333333333331</v>
      </c>
      <c r="BI64" s="39" t="s">
        <v>965</v>
      </c>
      <c r="BJ64" s="14" t="s">
        <v>965</v>
      </c>
      <c r="BK64" s="39">
        <v>0.3576388888888889</v>
      </c>
      <c r="BL64" s="14" t="s">
        <v>965</v>
      </c>
      <c r="BM64" s="14" t="s">
        <v>965</v>
      </c>
      <c r="BN64" s="39">
        <v>0.37777777777777777</v>
      </c>
      <c r="BO64" s="14" t="s">
        <v>965</v>
      </c>
      <c r="BP64" s="14" t="s">
        <v>965</v>
      </c>
      <c r="BQ64" s="39">
        <v>0.39027777777777778</v>
      </c>
      <c r="BR64" s="14" t="s">
        <v>965</v>
      </c>
      <c r="BS64" s="14" t="s">
        <v>965</v>
      </c>
      <c r="BT64" s="39">
        <v>0.36041666666666666</v>
      </c>
      <c r="BU64" s="39" t="s">
        <v>965</v>
      </c>
      <c r="BV64" s="14" t="s">
        <v>20</v>
      </c>
      <c r="BW64" s="14" t="s">
        <v>20</v>
      </c>
      <c r="BX64" s="14" t="s">
        <v>20</v>
      </c>
      <c r="BY64" s="14" t="s">
        <v>965</v>
      </c>
      <c r="BZ64" s="39">
        <v>0.39930555555555558</v>
      </c>
      <c r="CA64" s="39" t="s">
        <v>965</v>
      </c>
      <c r="CB64" s="14" t="s">
        <v>21</v>
      </c>
      <c r="CC64" s="39" t="s">
        <v>39</v>
      </c>
      <c r="CD64" s="39" t="s">
        <v>21</v>
      </c>
      <c r="CE64" s="14" t="s">
        <v>965</v>
      </c>
      <c r="CF64" s="39">
        <v>0.36319444444444443</v>
      </c>
      <c r="CG64" s="39" t="s">
        <v>965</v>
      </c>
      <c r="CH64" s="14" t="s">
        <v>21</v>
      </c>
      <c r="CI64" s="39" t="s">
        <v>39</v>
      </c>
      <c r="CJ64" s="39" t="s">
        <v>21</v>
      </c>
      <c r="CK64" s="14" t="s">
        <v>20</v>
      </c>
      <c r="CL64" s="14" t="s">
        <v>20</v>
      </c>
      <c r="CM64" s="1">
        <f t="shared" si="2"/>
        <v>24</v>
      </c>
      <c r="CN64" s="1">
        <f t="shared" si="3"/>
        <v>0</v>
      </c>
      <c r="CO64" s="1">
        <f t="shared" si="4"/>
        <v>11</v>
      </c>
      <c r="CP64" s="1">
        <f t="shared" si="5"/>
        <v>4</v>
      </c>
      <c r="CQ64" s="1">
        <f t="shared" si="6"/>
        <v>2</v>
      </c>
      <c r="CR64" s="1">
        <f>SUM(COUNTIFS($T64:$CL64,{"PAT","MAT"}))</f>
        <v>0</v>
      </c>
      <c r="CS64" s="1">
        <f t="shared" si="7"/>
        <v>0</v>
      </c>
      <c r="CT64" s="1">
        <f t="shared" si="8"/>
        <v>0</v>
      </c>
      <c r="CU64" s="1">
        <f t="shared" si="9"/>
        <v>6</v>
      </c>
      <c r="CV64" s="1">
        <f t="shared" si="10"/>
        <v>4</v>
      </c>
      <c r="CW64" s="1">
        <f t="shared" si="11"/>
        <v>0</v>
      </c>
      <c r="CX64" s="1">
        <f t="shared" si="12"/>
        <v>0</v>
      </c>
      <c r="CY64" s="1">
        <f t="shared" si="13"/>
        <v>10</v>
      </c>
      <c r="CZ64" s="1">
        <f t="shared" si="14"/>
        <v>1</v>
      </c>
      <c r="DA64" s="1">
        <f t="shared" si="15"/>
        <v>1</v>
      </c>
      <c r="DB64" s="1">
        <f>SUM(CM64:CX64)+SUM(COUNTIFS(Q64:CL64,{"TERM","RESIGNED"}))</f>
        <v>51</v>
      </c>
      <c r="DC64" s="1" t="s">
        <v>45</v>
      </c>
      <c r="DD64" s="1" t="s">
        <v>1018</v>
      </c>
      <c r="DE64" s="34"/>
    </row>
    <row r="65" spans="1:109" x14ac:dyDescent="0.25">
      <c r="A65" s="32">
        <f t="shared" si="16"/>
        <v>64</v>
      </c>
      <c r="B65" s="1" t="s">
        <v>36</v>
      </c>
      <c r="C65" s="1">
        <v>19160</v>
      </c>
      <c r="D65" s="27">
        <v>19160</v>
      </c>
      <c r="E65" s="1" t="s">
        <v>946</v>
      </c>
      <c r="F65" s="34" t="s">
        <v>1077</v>
      </c>
      <c r="G65" s="34" t="s">
        <v>123</v>
      </c>
      <c r="H65" s="30">
        <v>45133</v>
      </c>
      <c r="I65" s="30" t="s">
        <v>39</v>
      </c>
      <c r="J65" s="30" t="s">
        <v>39</v>
      </c>
      <c r="K65" s="1">
        <f t="shared" ca="1" si="0"/>
        <v>169</v>
      </c>
      <c r="L65" s="34" t="str">
        <f t="shared" si="1"/>
        <v>Billable</v>
      </c>
      <c r="M65" s="34" t="s">
        <v>124</v>
      </c>
      <c r="N65" s="1" t="s">
        <v>41</v>
      </c>
      <c r="O65" s="1" t="s">
        <v>42</v>
      </c>
      <c r="P65" s="1"/>
      <c r="Q65" s="1"/>
      <c r="R65" s="1" t="s">
        <v>43</v>
      </c>
      <c r="S65" s="33" t="s">
        <v>366</v>
      </c>
      <c r="T65" s="14" t="s">
        <v>965</v>
      </c>
      <c r="U65" s="39">
        <v>0.36875000000000002</v>
      </c>
      <c r="V65" s="14" t="s">
        <v>965</v>
      </c>
      <c r="W65" s="14" t="s">
        <v>20</v>
      </c>
      <c r="X65" s="14" t="s">
        <v>20</v>
      </c>
      <c r="Y65" s="14" t="s">
        <v>965</v>
      </c>
      <c r="Z65" s="39">
        <v>0.38472222222222219</v>
      </c>
      <c r="AA65" s="14" t="s">
        <v>965</v>
      </c>
      <c r="AB65" s="14" t="s">
        <v>965</v>
      </c>
      <c r="AC65" s="39">
        <v>0.3756944444444445</v>
      </c>
      <c r="AD65" s="14" t="s">
        <v>965</v>
      </c>
      <c r="AE65" s="14" t="s">
        <v>965</v>
      </c>
      <c r="AF65" s="39">
        <v>0.3833333333333333</v>
      </c>
      <c r="AG65" s="14" t="s">
        <v>965</v>
      </c>
      <c r="AH65" s="14" t="s">
        <v>967</v>
      </c>
      <c r="AI65" s="39" t="s">
        <v>39</v>
      </c>
      <c r="AJ65" s="14" t="s">
        <v>967</v>
      </c>
      <c r="AK65" s="14" t="s">
        <v>967</v>
      </c>
      <c r="AL65" s="39" t="s">
        <v>39</v>
      </c>
      <c r="AM65" s="14" t="s">
        <v>967</v>
      </c>
      <c r="AN65" s="14" t="s">
        <v>20</v>
      </c>
      <c r="AO65" s="14" t="s">
        <v>20</v>
      </c>
      <c r="AP65" s="14" t="s">
        <v>965</v>
      </c>
      <c r="AQ65" s="39">
        <v>0.3833333333333333</v>
      </c>
      <c r="AR65" s="14" t="s">
        <v>965</v>
      </c>
      <c r="AS65" s="14" t="s">
        <v>965</v>
      </c>
      <c r="AT65" s="39">
        <v>0.39097222222222222</v>
      </c>
      <c r="AU65" s="14" t="s">
        <v>965</v>
      </c>
      <c r="AV65" s="14" t="s">
        <v>965</v>
      </c>
      <c r="AW65" s="39">
        <v>0.3840277777777778</v>
      </c>
      <c r="AX65" s="14" t="s">
        <v>965</v>
      </c>
      <c r="AY65" s="14" t="s">
        <v>965</v>
      </c>
      <c r="AZ65" s="39">
        <v>0.37777777777777777</v>
      </c>
      <c r="BA65" s="14" t="s">
        <v>965</v>
      </c>
      <c r="BB65" s="14" t="s">
        <v>970</v>
      </c>
      <c r="BC65" s="39" t="s">
        <v>39</v>
      </c>
      <c r="BD65" s="14" t="s">
        <v>970</v>
      </c>
      <c r="BE65" s="14" t="s">
        <v>20</v>
      </c>
      <c r="BF65" s="14" t="s">
        <v>20</v>
      </c>
      <c r="BG65" s="14" t="s">
        <v>965</v>
      </c>
      <c r="BH65" s="39">
        <v>0.38819444444444445</v>
      </c>
      <c r="BI65" s="39" t="s">
        <v>965</v>
      </c>
      <c r="BJ65" s="14" t="s">
        <v>967</v>
      </c>
      <c r="BK65" s="39" t="s">
        <v>39</v>
      </c>
      <c r="BL65" s="14" t="s">
        <v>967</v>
      </c>
      <c r="BM65" s="14" t="s">
        <v>965</v>
      </c>
      <c r="BN65" s="39">
        <v>0.37847222222222227</v>
      </c>
      <c r="BO65" s="14" t="s">
        <v>965</v>
      </c>
      <c r="BP65" s="14" t="s">
        <v>965</v>
      </c>
      <c r="BQ65" s="39">
        <v>0.37986111111111115</v>
      </c>
      <c r="BR65" s="14" t="s">
        <v>965</v>
      </c>
      <c r="BS65" s="14" t="s">
        <v>965</v>
      </c>
      <c r="BT65" s="39">
        <v>0.3840277777777778</v>
      </c>
      <c r="BU65" s="39" t="s">
        <v>965</v>
      </c>
      <c r="BV65" s="14" t="s">
        <v>20</v>
      </c>
      <c r="BW65" s="14" t="s">
        <v>20</v>
      </c>
      <c r="BX65" s="14" t="s">
        <v>20</v>
      </c>
      <c r="BY65" s="14" t="s">
        <v>965</v>
      </c>
      <c r="BZ65" s="39">
        <v>0.38125000000000003</v>
      </c>
      <c r="CA65" s="39" t="s">
        <v>965</v>
      </c>
      <c r="CB65" s="14" t="s">
        <v>965</v>
      </c>
      <c r="CC65" s="39">
        <v>0.3756944444444445</v>
      </c>
      <c r="CD65" s="39" t="s">
        <v>965</v>
      </c>
      <c r="CE65" s="14" t="s">
        <v>965</v>
      </c>
      <c r="CF65" s="39">
        <v>0.37847222222222227</v>
      </c>
      <c r="CG65" s="39" t="s">
        <v>965</v>
      </c>
      <c r="CH65" s="14" t="s">
        <v>967</v>
      </c>
      <c r="CI65" s="39" t="s">
        <v>39</v>
      </c>
      <c r="CJ65" s="39" t="s">
        <v>967</v>
      </c>
      <c r="CK65" s="14" t="s">
        <v>20</v>
      </c>
      <c r="CL65" s="14" t="s">
        <v>20</v>
      </c>
      <c r="CM65" s="1">
        <f t="shared" si="2"/>
        <v>30</v>
      </c>
      <c r="CN65" s="1">
        <f t="shared" si="3"/>
        <v>0</v>
      </c>
      <c r="CO65" s="1">
        <f t="shared" si="4"/>
        <v>11</v>
      </c>
      <c r="CP65" s="1">
        <f t="shared" si="5"/>
        <v>0</v>
      </c>
      <c r="CQ65" s="1">
        <f t="shared" si="6"/>
        <v>0</v>
      </c>
      <c r="CR65" s="1">
        <f>SUM(COUNTIFS($T65:$CL65,{"PAT","MAT"}))</f>
        <v>0</v>
      </c>
      <c r="CS65" s="1">
        <f t="shared" si="7"/>
        <v>0</v>
      </c>
      <c r="CT65" s="1">
        <f t="shared" si="8"/>
        <v>0</v>
      </c>
      <c r="CU65" s="1">
        <f t="shared" si="9"/>
        <v>0</v>
      </c>
      <c r="CV65" s="1">
        <f t="shared" si="10"/>
        <v>8</v>
      </c>
      <c r="CW65" s="1">
        <f t="shared" si="11"/>
        <v>2</v>
      </c>
      <c r="CX65" s="1">
        <f t="shared" si="12"/>
        <v>0</v>
      </c>
      <c r="CY65" s="1">
        <f t="shared" si="13"/>
        <v>10</v>
      </c>
      <c r="CZ65" s="1">
        <f t="shared" si="14"/>
        <v>1</v>
      </c>
      <c r="DA65" s="1">
        <f t="shared" si="15"/>
        <v>1</v>
      </c>
      <c r="DB65" s="1">
        <f>SUM(CM65:CX65)+SUM(COUNTIFS(Q65:CL65,{"TERM","RESIGNED"}))</f>
        <v>51</v>
      </c>
      <c r="DC65" s="1" t="s">
        <v>45</v>
      </c>
      <c r="DD65" s="1" t="s">
        <v>1018</v>
      </c>
      <c r="DE65" s="34"/>
    </row>
    <row r="66" spans="1:109" x14ac:dyDescent="0.25">
      <c r="A66" s="32">
        <f t="shared" si="16"/>
        <v>65</v>
      </c>
      <c r="B66" s="1" t="s">
        <v>36</v>
      </c>
      <c r="C66" s="1">
        <v>19163</v>
      </c>
      <c r="D66" s="27">
        <v>19163</v>
      </c>
      <c r="E66" s="1" t="s">
        <v>946</v>
      </c>
      <c r="F66" s="34" t="s">
        <v>1078</v>
      </c>
      <c r="G66" s="34" t="s">
        <v>162</v>
      </c>
      <c r="H66" s="30">
        <v>45133</v>
      </c>
      <c r="I66" s="30" t="s">
        <v>39</v>
      </c>
      <c r="J66" s="30" t="s">
        <v>39</v>
      </c>
      <c r="K66" s="1">
        <f t="shared" ref="K66:K129" ca="1" si="17">IF(O66="ACTIVE",(TODAY()-H66),(J66-H66))</f>
        <v>169</v>
      </c>
      <c r="L66" s="34" t="str">
        <f t="shared" ref="L66:L129" si="18">IF(OR(M66="Email Verification",M66="Operations",M66="OJT",M66="Bottom Quartile Group",M66="Training"),"Billable","Non Billable")</f>
        <v>Billable</v>
      </c>
      <c r="M66" s="34" t="s">
        <v>124</v>
      </c>
      <c r="N66" s="1" t="s">
        <v>41</v>
      </c>
      <c r="O66" s="1" t="s">
        <v>42</v>
      </c>
      <c r="P66" s="1"/>
      <c r="Q66" s="1"/>
      <c r="R66" s="1" t="s">
        <v>43</v>
      </c>
      <c r="S66" s="33" t="s">
        <v>144</v>
      </c>
      <c r="T66" s="14" t="s">
        <v>967</v>
      </c>
      <c r="U66" s="39" t="s">
        <v>39</v>
      </c>
      <c r="V66" s="14" t="s">
        <v>967</v>
      </c>
      <c r="W66" s="14" t="s">
        <v>20</v>
      </c>
      <c r="X66" s="14" t="s">
        <v>20</v>
      </c>
      <c r="Y66" s="14" t="s">
        <v>965</v>
      </c>
      <c r="Z66" s="39">
        <v>0.38750000000000001</v>
      </c>
      <c r="AA66" s="14" t="s">
        <v>965</v>
      </c>
      <c r="AB66" s="14" t="s">
        <v>965</v>
      </c>
      <c r="AC66" s="39">
        <v>0.375</v>
      </c>
      <c r="AD66" s="14" t="s">
        <v>965</v>
      </c>
      <c r="AE66" s="14" t="s">
        <v>965</v>
      </c>
      <c r="AF66" s="39">
        <v>0.39374999999999999</v>
      </c>
      <c r="AG66" s="14" t="s">
        <v>965</v>
      </c>
      <c r="AH66" s="14" t="s">
        <v>965</v>
      </c>
      <c r="AI66" s="39">
        <v>0.39305555555555555</v>
      </c>
      <c r="AJ66" s="14" t="s">
        <v>965</v>
      </c>
      <c r="AK66" s="14" t="s">
        <v>965</v>
      </c>
      <c r="AL66" s="39">
        <v>0.38055555555555554</v>
      </c>
      <c r="AM66" s="14" t="s">
        <v>965</v>
      </c>
      <c r="AN66" s="14" t="s">
        <v>20</v>
      </c>
      <c r="AO66" s="14" t="s">
        <v>20</v>
      </c>
      <c r="AP66" s="14" t="s">
        <v>965</v>
      </c>
      <c r="AQ66" s="39">
        <v>0.2673611111111111</v>
      </c>
      <c r="AR66" s="14" t="s">
        <v>965</v>
      </c>
      <c r="AS66" s="14" t="s">
        <v>965</v>
      </c>
      <c r="AT66" s="39">
        <v>0.3923611111111111</v>
      </c>
      <c r="AU66" s="14" t="s">
        <v>965</v>
      </c>
      <c r="AV66" s="14" t="s">
        <v>965</v>
      </c>
      <c r="AW66" s="39">
        <v>0.30486111111111108</v>
      </c>
      <c r="AX66" s="14" t="s">
        <v>966</v>
      </c>
      <c r="AY66" s="14" t="s">
        <v>965</v>
      </c>
      <c r="AZ66" s="39">
        <v>0.39305555555555555</v>
      </c>
      <c r="BA66" s="14" t="s">
        <v>965</v>
      </c>
      <c r="BB66" s="14" t="s">
        <v>965</v>
      </c>
      <c r="BC66" s="39">
        <v>0.38819444444444445</v>
      </c>
      <c r="BD66" s="14" t="s">
        <v>965</v>
      </c>
      <c r="BE66" s="14" t="s">
        <v>20</v>
      </c>
      <c r="BF66" s="14" t="s">
        <v>20</v>
      </c>
      <c r="BG66" s="14" t="s">
        <v>965</v>
      </c>
      <c r="BH66" s="39">
        <v>0.40347222222222223</v>
      </c>
      <c r="BI66" s="39" t="s">
        <v>965</v>
      </c>
      <c r="BJ66" s="14" t="s">
        <v>965</v>
      </c>
      <c r="BK66" s="39">
        <v>0.38055555555555554</v>
      </c>
      <c r="BL66" s="14" t="s">
        <v>965</v>
      </c>
      <c r="BM66" s="14" t="s">
        <v>965</v>
      </c>
      <c r="BN66" s="39">
        <v>0.38750000000000001</v>
      </c>
      <c r="BO66" s="14" t="s">
        <v>965</v>
      </c>
      <c r="BP66" s="14" t="s">
        <v>965</v>
      </c>
      <c r="BQ66" s="39">
        <v>0.27013888888888887</v>
      </c>
      <c r="BR66" s="14" t="s">
        <v>966</v>
      </c>
      <c r="BS66" s="14" t="s">
        <v>965</v>
      </c>
      <c r="BT66" s="39">
        <v>0.23611111111111113</v>
      </c>
      <c r="BU66" s="39" t="s">
        <v>966</v>
      </c>
      <c r="BV66" s="14" t="s">
        <v>20</v>
      </c>
      <c r="BW66" s="14" t="s">
        <v>20</v>
      </c>
      <c r="BX66" s="14" t="s">
        <v>20</v>
      </c>
      <c r="BY66" s="14" t="s">
        <v>21</v>
      </c>
      <c r="BZ66" s="39" t="s">
        <v>39</v>
      </c>
      <c r="CA66" s="39" t="s">
        <v>21</v>
      </c>
      <c r="CB66" s="14" t="s">
        <v>965</v>
      </c>
      <c r="CC66" s="39">
        <v>0.38819444444444445</v>
      </c>
      <c r="CD66" s="39" t="s">
        <v>965</v>
      </c>
      <c r="CE66" s="14" t="s">
        <v>965</v>
      </c>
      <c r="CF66" s="39">
        <v>0.39513888888888887</v>
      </c>
      <c r="CG66" s="39" t="s">
        <v>965</v>
      </c>
      <c r="CH66" s="14" t="s">
        <v>965</v>
      </c>
      <c r="CI66" s="39">
        <v>0.39027777777777778</v>
      </c>
      <c r="CJ66" s="39" t="s">
        <v>965</v>
      </c>
      <c r="CK66" s="14" t="s">
        <v>20</v>
      </c>
      <c r="CL66" s="14" t="s">
        <v>20</v>
      </c>
      <c r="CM66" s="1">
        <f t="shared" ref="CM66:CM129" si="19">COUNTIFS($T66:$CL66,"P")</f>
        <v>33</v>
      </c>
      <c r="CN66" s="1">
        <f t="shared" ref="CN66:CN129" si="20">COUNTIFS($T66:$CL66,"HD")/2</f>
        <v>1.5</v>
      </c>
      <c r="CO66" s="1">
        <f t="shared" ref="CO66:CO129" si="21">COUNTIFS($T66:$CL66,"DO")</f>
        <v>11</v>
      </c>
      <c r="CP66" s="1">
        <f t="shared" ref="CP66:CP129" si="22">COUNTIFS($T66:$CL66,"UPL")</f>
        <v>2</v>
      </c>
      <c r="CQ66" s="1">
        <f t="shared" ref="CQ66:CQ129" si="23">COUNTIFS($T66:$CL66,"LWP")</f>
        <v>0</v>
      </c>
      <c r="CR66" s="1">
        <f>SUM(COUNTIFS($T66:$CL66,{"PAT","MAT"}))</f>
        <v>0</v>
      </c>
      <c r="CS66" s="1">
        <f t="shared" ref="CS66:CS129" si="24">COUNTIFS($T66:$CL66,"HO")</f>
        <v>0</v>
      </c>
      <c r="CT66" s="1">
        <f t="shared" ref="CT66:CT129" si="25">COUNTIFS($T66:$CL66,"NA")</f>
        <v>0</v>
      </c>
      <c r="CU66" s="1">
        <f t="shared" ref="CU66:CU129" si="26">COUNTIFS($T66:$CL66,"PL")</f>
        <v>0</v>
      </c>
      <c r="CV66" s="1">
        <f t="shared" ref="CV66:CV129" si="27">COUNTIFS($T66:$CL66,"CL")</f>
        <v>2</v>
      </c>
      <c r="CW66" s="1">
        <f t="shared" ref="CW66:CW129" si="28">COUNTIFS($T66:$CL66,"BL")</f>
        <v>0</v>
      </c>
      <c r="CX66" s="1">
        <f t="shared" ref="CX66:CX129" si="29">COUNTIFS($T66:$CL66,"CO")</f>
        <v>0</v>
      </c>
      <c r="CY66" s="1">
        <f t="shared" ref="CY66:CY129" si="30">SUM(CU66:CX66)</f>
        <v>2</v>
      </c>
      <c r="CZ66" s="1">
        <f t="shared" ref="CZ66:CZ129" si="31">IF(SUM(CM66+CN66)&gt;=17,1,0)</f>
        <v>1</v>
      </c>
      <c r="DA66" s="1">
        <f t="shared" ref="DA66:DA129" si="32">IF(SUM(CM66+CN66)&gt;=13,1,0)</f>
        <v>1</v>
      </c>
      <c r="DB66" s="1">
        <f>SUM(CM66:CX66)+SUM(COUNTIFS(Q66:CL66,{"TERM","RESIGNED"}))</f>
        <v>49.5</v>
      </c>
      <c r="DC66" s="1" t="s">
        <v>45</v>
      </c>
      <c r="DD66" s="1" t="s">
        <v>1021</v>
      </c>
      <c r="DE66" s="34"/>
    </row>
    <row r="67" spans="1:109" x14ac:dyDescent="0.25">
      <c r="A67" s="32">
        <f t="shared" ref="A67:A130" si="33">A66+1</f>
        <v>66</v>
      </c>
      <c r="B67" s="1" t="s">
        <v>36</v>
      </c>
      <c r="C67" s="1">
        <v>19166</v>
      </c>
      <c r="D67" s="27">
        <v>19166</v>
      </c>
      <c r="E67" s="1" t="s">
        <v>946</v>
      </c>
      <c r="F67" s="34" t="s">
        <v>1080</v>
      </c>
      <c r="G67" s="34" t="s">
        <v>123</v>
      </c>
      <c r="H67" s="30">
        <v>45133</v>
      </c>
      <c r="I67" s="30" t="s">
        <v>39</v>
      </c>
      <c r="J67" s="30" t="s">
        <v>39</v>
      </c>
      <c r="K67" s="1">
        <f t="shared" ca="1" si="17"/>
        <v>169</v>
      </c>
      <c r="L67" s="34" t="str">
        <f t="shared" si="18"/>
        <v>Billable</v>
      </c>
      <c r="M67" s="34" t="s">
        <v>124</v>
      </c>
      <c r="N67" s="1" t="s">
        <v>41</v>
      </c>
      <c r="O67" s="1" t="s">
        <v>42</v>
      </c>
      <c r="P67" s="1"/>
      <c r="Q67" s="1"/>
      <c r="R67" s="1" t="s">
        <v>43</v>
      </c>
      <c r="S67" s="33" t="s">
        <v>362</v>
      </c>
      <c r="T67" s="14" t="s">
        <v>965</v>
      </c>
      <c r="U67" s="39">
        <v>0.40486111111111101</v>
      </c>
      <c r="V67" s="14" t="s">
        <v>965</v>
      </c>
      <c r="W67" s="14" t="s">
        <v>20</v>
      </c>
      <c r="X67" s="14" t="s">
        <v>20</v>
      </c>
      <c r="Y67" s="14" t="s">
        <v>965</v>
      </c>
      <c r="Z67" s="39">
        <v>0.40763888888888888</v>
      </c>
      <c r="AA67" s="14" t="s">
        <v>965</v>
      </c>
      <c r="AB67" s="14" t="s">
        <v>965</v>
      </c>
      <c r="AC67" s="39">
        <v>0.39583333333333331</v>
      </c>
      <c r="AD67" s="14" t="s">
        <v>965</v>
      </c>
      <c r="AE67" s="14" t="s">
        <v>965</v>
      </c>
      <c r="AF67" s="39">
        <v>0.3888888888888889</v>
      </c>
      <c r="AG67" s="14" t="s">
        <v>965</v>
      </c>
      <c r="AH67" s="14" t="s">
        <v>965</v>
      </c>
      <c r="AI67" s="39">
        <v>0.4145833333333333</v>
      </c>
      <c r="AJ67" s="14" t="s">
        <v>965</v>
      </c>
      <c r="AK67" s="14" t="s">
        <v>965</v>
      </c>
      <c r="AL67" s="39">
        <v>0.38125000000000003</v>
      </c>
      <c r="AM67" s="14" t="s">
        <v>965</v>
      </c>
      <c r="AN67" s="14" t="s">
        <v>20</v>
      </c>
      <c r="AO67" s="14" t="s">
        <v>20</v>
      </c>
      <c r="AP67" s="14" t="s">
        <v>967</v>
      </c>
      <c r="AQ67" s="39" t="s">
        <v>39</v>
      </c>
      <c r="AR67" s="14" t="s">
        <v>967</v>
      </c>
      <c r="AS67" s="14" t="s">
        <v>965</v>
      </c>
      <c r="AT67" s="39">
        <v>0.39027777777777778</v>
      </c>
      <c r="AU67" s="14" t="s">
        <v>965</v>
      </c>
      <c r="AV67" s="14" t="s">
        <v>967</v>
      </c>
      <c r="AW67" s="39" t="s">
        <v>39</v>
      </c>
      <c r="AX67" s="14" t="s">
        <v>967</v>
      </c>
      <c r="AY67" s="14" t="s">
        <v>965</v>
      </c>
      <c r="AZ67" s="39">
        <v>0.41111111111111115</v>
      </c>
      <c r="BA67" s="14" t="s">
        <v>965</v>
      </c>
      <c r="BB67" s="14" t="s">
        <v>965</v>
      </c>
      <c r="BC67" s="39">
        <v>0.38541666666666669</v>
      </c>
      <c r="BD67" s="14" t="s">
        <v>965</v>
      </c>
      <c r="BE67" s="14" t="s">
        <v>20</v>
      </c>
      <c r="BF67" s="14" t="s">
        <v>20</v>
      </c>
      <c r="BG67" s="14" t="s">
        <v>965</v>
      </c>
      <c r="BH67" s="39">
        <v>0.37847222222222227</v>
      </c>
      <c r="BI67" s="39" t="s">
        <v>965</v>
      </c>
      <c r="BJ67" s="14" t="s">
        <v>965</v>
      </c>
      <c r="BK67" s="39">
        <v>0.37986111111111115</v>
      </c>
      <c r="BL67" s="14" t="s">
        <v>965</v>
      </c>
      <c r="BM67" s="14" t="s">
        <v>965</v>
      </c>
      <c r="BN67" s="39">
        <v>0.37916666666666665</v>
      </c>
      <c r="BO67" s="14" t="s">
        <v>965</v>
      </c>
      <c r="BP67" s="14" t="s">
        <v>965</v>
      </c>
      <c r="BQ67" s="39">
        <v>0.38819444444444445</v>
      </c>
      <c r="BR67" s="14" t="s">
        <v>965</v>
      </c>
      <c r="BS67" s="14" t="s">
        <v>965</v>
      </c>
      <c r="BT67" s="39">
        <v>0.39999999999999997</v>
      </c>
      <c r="BU67" s="39" t="s">
        <v>965</v>
      </c>
      <c r="BV67" s="14" t="s">
        <v>20</v>
      </c>
      <c r="BW67" s="14" t="s">
        <v>20</v>
      </c>
      <c r="BX67" s="14" t="s">
        <v>20</v>
      </c>
      <c r="BY67" s="14" t="s">
        <v>965</v>
      </c>
      <c r="BZ67" s="39">
        <v>0.38958333333333334</v>
      </c>
      <c r="CA67" s="39" t="s">
        <v>965</v>
      </c>
      <c r="CB67" s="14" t="s">
        <v>965</v>
      </c>
      <c r="CC67" s="39">
        <v>0.4548611111111111</v>
      </c>
      <c r="CD67" s="39" t="s">
        <v>965</v>
      </c>
      <c r="CE67" s="14" t="s">
        <v>967</v>
      </c>
      <c r="CF67" s="39" t="s">
        <v>39</v>
      </c>
      <c r="CG67" s="39" t="s">
        <v>967</v>
      </c>
      <c r="CH67" s="14" t="s">
        <v>967</v>
      </c>
      <c r="CI67" s="39" t="s">
        <v>39</v>
      </c>
      <c r="CJ67" s="39" t="s">
        <v>967</v>
      </c>
      <c r="CK67" s="14" t="s">
        <v>20</v>
      </c>
      <c r="CL67" s="14" t="s">
        <v>20</v>
      </c>
      <c r="CM67" s="1">
        <f t="shared" si="19"/>
        <v>32</v>
      </c>
      <c r="CN67" s="1">
        <f t="shared" si="20"/>
        <v>0</v>
      </c>
      <c r="CO67" s="1">
        <f t="shared" si="21"/>
        <v>11</v>
      </c>
      <c r="CP67" s="1">
        <f t="shared" si="22"/>
        <v>0</v>
      </c>
      <c r="CQ67" s="1">
        <f t="shared" si="23"/>
        <v>0</v>
      </c>
      <c r="CR67" s="1">
        <f>SUM(COUNTIFS($T67:$CL67,{"PAT","MAT"}))</f>
        <v>0</v>
      </c>
      <c r="CS67" s="1">
        <f t="shared" si="24"/>
        <v>0</v>
      </c>
      <c r="CT67" s="1">
        <f t="shared" si="25"/>
        <v>0</v>
      </c>
      <c r="CU67" s="1">
        <f t="shared" si="26"/>
        <v>0</v>
      </c>
      <c r="CV67" s="1">
        <f t="shared" si="27"/>
        <v>8</v>
      </c>
      <c r="CW67" s="1">
        <f t="shared" si="28"/>
        <v>0</v>
      </c>
      <c r="CX67" s="1">
        <f t="shared" si="29"/>
        <v>0</v>
      </c>
      <c r="CY67" s="1">
        <f t="shared" si="30"/>
        <v>8</v>
      </c>
      <c r="CZ67" s="1">
        <f t="shared" si="31"/>
        <v>1</v>
      </c>
      <c r="DA67" s="1">
        <f t="shared" si="32"/>
        <v>1</v>
      </c>
      <c r="DB67" s="1">
        <f>SUM(CM67:CX67)+SUM(COUNTIFS(Q67:CL67,{"TERM","RESIGNED"}))</f>
        <v>51</v>
      </c>
      <c r="DC67" s="1" t="s">
        <v>45</v>
      </c>
      <c r="DD67" s="1" t="s">
        <v>1018</v>
      </c>
      <c r="DE67" s="34"/>
    </row>
    <row r="68" spans="1:109" x14ac:dyDescent="0.25">
      <c r="A68" s="32">
        <f t="shared" si="33"/>
        <v>67</v>
      </c>
      <c r="B68" s="1" t="s">
        <v>36</v>
      </c>
      <c r="C68" s="1">
        <v>19171</v>
      </c>
      <c r="D68" s="27">
        <v>19171</v>
      </c>
      <c r="E68" s="1" t="s">
        <v>946</v>
      </c>
      <c r="F68" s="34" t="s">
        <v>1084</v>
      </c>
      <c r="G68" s="34" t="s">
        <v>186</v>
      </c>
      <c r="H68" s="30">
        <v>45138</v>
      </c>
      <c r="I68" s="30" t="s">
        <v>39</v>
      </c>
      <c r="J68" s="30" t="s">
        <v>39</v>
      </c>
      <c r="K68" s="1">
        <f t="shared" ca="1" si="17"/>
        <v>164</v>
      </c>
      <c r="L68" s="34" t="str">
        <f t="shared" si="18"/>
        <v>Billable</v>
      </c>
      <c r="M68" s="34" t="s">
        <v>187</v>
      </c>
      <c r="N68" s="1" t="s">
        <v>41</v>
      </c>
      <c r="O68" s="1" t="s">
        <v>42</v>
      </c>
      <c r="P68" s="1"/>
      <c r="Q68" s="1"/>
      <c r="R68" s="1" t="s">
        <v>43</v>
      </c>
      <c r="S68" s="33" t="s">
        <v>431</v>
      </c>
      <c r="T68" s="14" t="s">
        <v>965</v>
      </c>
      <c r="U68" s="39">
        <v>0.47083333333333299</v>
      </c>
      <c r="V68" s="14" t="s">
        <v>965</v>
      </c>
      <c r="W68" s="14" t="s">
        <v>20</v>
      </c>
      <c r="X68" s="14" t="s">
        <v>20</v>
      </c>
      <c r="Y68" s="14" t="s">
        <v>965</v>
      </c>
      <c r="Z68" s="39">
        <v>0.3840277777777778</v>
      </c>
      <c r="AA68" s="14" t="s">
        <v>965</v>
      </c>
      <c r="AB68" s="14" t="s">
        <v>965</v>
      </c>
      <c r="AC68" s="39">
        <v>0.39166666666666666</v>
      </c>
      <c r="AD68" s="14" t="s">
        <v>965</v>
      </c>
      <c r="AE68" s="14" t="s">
        <v>965</v>
      </c>
      <c r="AF68" s="39">
        <v>0.38750000000000001</v>
      </c>
      <c r="AG68" s="14" t="s">
        <v>965</v>
      </c>
      <c r="AH68" s="14" t="s">
        <v>965</v>
      </c>
      <c r="AI68" s="39">
        <v>0.37916666666666665</v>
      </c>
      <c r="AJ68" s="14" t="s">
        <v>965</v>
      </c>
      <c r="AK68" s="14" t="s">
        <v>965</v>
      </c>
      <c r="AL68" s="39">
        <v>0.39374999999999999</v>
      </c>
      <c r="AM68" s="14" t="s">
        <v>965</v>
      </c>
      <c r="AN68" s="14" t="s">
        <v>20</v>
      </c>
      <c r="AO68" s="14" t="s">
        <v>20</v>
      </c>
      <c r="AP68" s="14" t="s">
        <v>965</v>
      </c>
      <c r="AQ68" s="39">
        <v>0.37986111111111115</v>
      </c>
      <c r="AR68" s="14" t="s">
        <v>965</v>
      </c>
      <c r="AS68" s="14" t="s">
        <v>965</v>
      </c>
      <c r="AT68" s="39">
        <v>0.38194444444444442</v>
      </c>
      <c r="AU68" s="14" t="s">
        <v>965</v>
      </c>
      <c r="AV68" s="14" t="s">
        <v>965</v>
      </c>
      <c r="AW68" s="39">
        <v>0.38680555555555557</v>
      </c>
      <c r="AX68" s="14" t="s">
        <v>965</v>
      </c>
      <c r="AY68" s="14" t="s">
        <v>965</v>
      </c>
      <c r="AZ68" s="39">
        <v>0.38263888888888892</v>
      </c>
      <c r="BA68" s="14" t="s">
        <v>965</v>
      </c>
      <c r="BB68" s="14" t="s">
        <v>965</v>
      </c>
      <c r="BC68" s="39">
        <v>0.38472222222222219</v>
      </c>
      <c r="BD68" s="14" t="s">
        <v>965</v>
      </c>
      <c r="BE68" s="14" t="s">
        <v>20</v>
      </c>
      <c r="BF68" s="14" t="s">
        <v>20</v>
      </c>
      <c r="BG68" s="14" t="s">
        <v>965</v>
      </c>
      <c r="BH68" s="39">
        <v>0.4201388888888889</v>
      </c>
      <c r="BI68" s="39" t="s">
        <v>965</v>
      </c>
      <c r="BJ68" s="14" t="s">
        <v>965</v>
      </c>
      <c r="BK68" s="39">
        <v>0.38680555555555557</v>
      </c>
      <c r="BL68" s="14" t="s">
        <v>965</v>
      </c>
      <c r="BM68" s="14" t="s">
        <v>965</v>
      </c>
      <c r="BN68" s="39">
        <v>0.37708333333333338</v>
      </c>
      <c r="BO68" s="14" t="s">
        <v>965</v>
      </c>
      <c r="BP68" s="14" t="s">
        <v>965</v>
      </c>
      <c r="BQ68" s="39">
        <v>0.3659722222222222</v>
      </c>
      <c r="BR68" s="14" t="s">
        <v>965</v>
      </c>
      <c r="BS68" s="14" t="s">
        <v>965</v>
      </c>
      <c r="BT68" s="39">
        <v>0.37013888888888885</v>
      </c>
      <c r="BU68" s="39" t="s">
        <v>965</v>
      </c>
      <c r="BV68" s="14" t="s">
        <v>20</v>
      </c>
      <c r="BW68" s="14" t="s">
        <v>20</v>
      </c>
      <c r="BX68" s="14" t="s">
        <v>20</v>
      </c>
      <c r="BY68" s="14" t="s">
        <v>965</v>
      </c>
      <c r="BZ68" s="39">
        <v>0.37777777777777777</v>
      </c>
      <c r="CA68" s="39" t="s">
        <v>965</v>
      </c>
      <c r="CB68" s="14" t="s">
        <v>967</v>
      </c>
      <c r="CC68" s="39" t="s">
        <v>39</v>
      </c>
      <c r="CD68" s="39" t="s">
        <v>967</v>
      </c>
      <c r="CE68" s="14" t="s">
        <v>967</v>
      </c>
      <c r="CF68" s="39" t="s">
        <v>39</v>
      </c>
      <c r="CG68" s="39" t="s">
        <v>967</v>
      </c>
      <c r="CH68" s="14" t="s">
        <v>967</v>
      </c>
      <c r="CI68" s="39" t="s">
        <v>39</v>
      </c>
      <c r="CJ68" s="39" t="s">
        <v>967</v>
      </c>
      <c r="CK68" s="14" t="s">
        <v>20</v>
      </c>
      <c r="CL68" s="14" t="s">
        <v>20</v>
      </c>
      <c r="CM68" s="1">
        <f t="shared" si="19"/>
        <v>34</v>
      </c>
      <c r="CN68" s="1">
        <f t="shared" si="20"/>
        <v>0</v>
      </c>
      <c r="CO68" s="1">
        <f t="shared" si="21"/>
        <v>11</v>
      </c>
      <c r="CP68" s="1">
        <f t="shared" si="22"/>
        <v>0</v>
      </c>
      <c r="CQ68" s="1">
        <f t="shared" si="23"/>
        <v>0</v>
      </c>
      <c r="CR68" s="1">
        <f>SUM(COUNTIFS($T68:$CL68,{"PAT","MAT"}))</f>
        <v>0</v>
      </c>
      <c r="CS68" s="1">
        <f t="shared" si="24"/>
        <v>0</v>
      </c>
      <c r="CT68" s="1">
        <f t="shared" si="25"/>
        <v>0</v>
      </c>
      <c r="CU68" s="1">
        <f t="shared" si="26"/>
        <v>0</v>
      </c>
      <c r="CV68" s="1">
        <f t="shared" si="27"/>
        <v>6</v>
      </c>
      <c r="CW68" s="1">
        <f t="shared" si="28"/>
        <v>0</v>
      </c>
      <c r="CX68" s="1">
        <f t="shared" si="29"/>
        <v>0</v>
      </c>
      <c r="CY68" s="1">
        <f t="shared" si="30"/>
        <v>6</v>
      </c>
      <c r="CZ68" s="1">
        <f t="shared" si="31"/>
        <v>1</v>
      </c>
      <c r="DA68" s="1">
        <f t="shared" si="32"/>
        <v>1</v>
      </c>
      <c r="DB68" s="1">
        <f>SUM(CM68:CX68)+SUM(COUNTIFS(Q68:CL68,{"TERM","RESIGNED"}))</f>
        <v>51</v>
      </c>
      <c r="DC68" s="1" t="s">
        <v>45</v>
      </c>
      <c r="DD68" s="1" t="s">
        <v>1018</v>
      </c>
      <c r="DE68" s="34"/>
    </row>
    <row r="69" spans="1:109" x14ac:dyDescent="0.25">
      <c r="A69" s="32">
        <f t="shared" si="33"/>
        <v>68</v>
      </c>
      <c r="B69" s="1" t="s">
        <v>36</v>
      </c>
      <c r="C69" s="1">
        <v>19174</v>
      </c>
      <c r="D69" s="27">
        <v>19174</v>
      </c>
      <c r="E69" s="1" t="s">
        <v>945</v>
      </c>
      <c r="F69" s="34" t="s">
        <v>1085</v>
      </c>
      <c r="G69" s="34" t="s">
        <v>123</v>
      </c>
      <c r="H69" s="30">
        <v>45138</v>
      </c>
      <c r="I69" s="30" t="s">
        <v>39</v>
      </c>
      <c r="J69" s="30" t="s">
        <v>39</v>
      </c>
      <c r="K69" s="1">
        <f t="shared" ca="1" si="17"/>
        <v>164</v>
      </c>
      <c r="L69" s="34" t="str">
        <f t="shared" si="18"/>
        <v>Billable</v>
      </c>
      <c r="M69" s="34" t="s">
        <v>124</v>
      </c>
      <c r="N69" s="1" t="s">
        <v>41</v>
      </c>
      <c r="O69" s="1" t="s">
        <v>42</v>
      </c>
      <c r="P69" s="1"/>
      <c r="Q69" s="1"/>
      <c r="R69" s="1" t="s">
        <v>43</v>
      </c>
      <c r="S69" s="33" t="s">
        <v>366</v>
      </c>
      <c r="T69" s="14" t="s">
        <v>965</v>
      </c>
      <c r="U69" s="39">
        <v>0.38888888888888901</v>
      </c>
      <c r="V69" s="14" t="s">
        <v>965</v>
      </c>
      <c r="W69" s="14" t="s">
        <v>20</v>
      </c>
      <c r="X69" s="14" t="s">
        <v>20</v>
      </c>
      <c r="Y69" s="14" t="s">
        <v>965</v>
      </c>
      <c r="Z69" s="39">
        <v>0.42638888888888887</v>
      </c>
      <c r="AA69" s="14" t="s">
        <v>965</v>
      </c>
      <c r="AB69" s="14" t="s">
        <v>965</v>
      </c>
      <c r="AC69" s="39">
        <v>0.38819444444444445</v>
      </c>
      <c r="AD69" s="14" t="s">
        <v>965</v>
      </c>
      <c r="AE69" s="14" t="s">
        <v>965</v>
      </c>
      <c r="AF69" s="39">
        <v>0.40347222222222223</v>
      </c>
      <c r="AG69" s="14" t="s">
        <v>965</v>
      </c>
      <c r="AH69" s="14" t="s">
        <v>965</v>
      </c>
      <c r="AI69" s="39">
        <v>0.47916666666666669</v>
      </c>
      <c r="AJ69" s="14" t="s">
        <v>965</v>
      </c>
      <c r="AK69" s="14" t="s">
        <v>965</v>
      </c>
      <c r="AL69" s="39">
        <v>0.44444444444444442</v>
      </c>
      <c r="AM69" s="14" t="s">
        <v>965</v>
      </c>
      <c r="AN69" s="14" t="s">
        <v>20</v>
      </c>
      <c r="AO69" s="14" t="s">
        <v>20</v>
      </c>
      <c r="AP69" s="14" t="s">
        <v>965</v>
      </c>
      <c r="AQ69" s="39">
        <v>0.41597222222222219</v>
      </c>
      <c r="AR69" s="14" t="s">
        <v>965</v>
      </c>
      <c r="AS69" s="14" t="s">
        <v>965</v>
      </c>
      <c r="AT69" s="39">
        <v>0.38055555555555554</v>
      </c>
      <c r="AU69" s="14" t="s">
        <v>965</v>
      </c>
      <c r="AV69" s="14" t="s">
        <v>965</v>
      </c>
      <c r="AW69" s="39">
        <v>0.40625</v>
      </c>
      <c r="AX69" s="14" t="s">
        <v>965</v>
      </c>
      <c r="AY69" s="14" t="s">
        <v>965</v>
      </c>
      <c r="AZ69" s="39">
        <v>0.40138888888888885</v>
      </c>
      <c r="BA69" s="14" t="s">
        <v>965</v>
      </c>
      <c r="BB69" s="14" t="s">
        <v>965</v>
      </c>
      <c r="BC69" s="39">
        <v>0.37708333333333338</v>
      </c>
      <c r="BD69" s="14" t="s">
        <v>965</v>
      </c>
      <c r="BE69" s="14" t="s">
        <v>20</v>
      </c>
      <c r="BF69" s="14" t="s">
        <v>20</v>
      </c>
      <c r="BG69" s="14" t="s">
        <v>965</v>
      </c>
      <c r="BH69" s="39">
        <v>0.39374999999999999</v>
      </c>
      <c r="BI69" s="39" t="s">
        <v>965</v>
      </c>
      <c r="BJ69" s="14" t="s">
        <v>965</v>
      </c>
      <c r="BK69" s="39">
        <v>0.39583333333333331</v>
      </c>
      <c r="BL69" s="14" t="s">
        <v>965</v>
      </c>
      <c r="BM69" s="14" t="s">
        <v>965</v>
      </c>
      <c r="BN69" s="39">
        <v>0.37291666666666662</v>
      </c>
      <c r="BO69" s="14" t="s">
        <v>965</v>
      </c>
      <c r="BP69" s="14" t="s">
        <v>965</v>
      </c>
      <c r="BQ69" s="39">
        <v>0.3888888888888889</v>
      </c>
      <c r="BR69" s="14" t="s">
        <v>965</v>
      </c>
      <c r="BS69" s="14" t="s">
        <v>965</v>
      </c>
      <c r="BT69" s="39">
        <v>0.37152777777777773</v>
      </c>
      <c r="BU69" s="39" t="s">
        <v>965</v>
      </c>
      <c r="BV69" s="14" t="s">
        <v>20</v>
      </c>
      <c r="BW69" s="14" t="s">
        <v>20</v>
      </c>
      <c r="BX69" s="14" t="s">
        <v>20</v>
      </c>
      <c r="BY69" s="14" t="s">
        <v>965</v>
      </c>
      <c r="BZ69" s="39">
        <v>0.38194444444444442</v>
      </c>
      <c r="CA69" s="39" t="s">
        <v>965</v>
      </c>
      <c r="CB69" s="14" t="s">
        <v>965</v>
      </c>
      <c r="CC69" s="39">
        <v>0.37152777777777773</v>
      </c>
      <c r="CD69" s="39" t="s">
        <v>965</v>
      </c>
      <c r="CE69" s="14" t="s">
        <v>965</v>
      </c>
      <c r="CF69" s="39">
        <v>0.37361111111111112</v>
      </c>
      <c r="CG69" s="39" t="s">
        <v>965</v>
      </c>
      <c r="CH69" s="14" t="s">
        <v>967</v>
      </c>
      <c r="CI69" s="39" t="s">
        <v>39</v>
      </c>
      <c r="CJ69" s="39" t="s">
        <v>967</v>
      </c>
      <c r="CK69" s="14" t="s">
        <v>20</v>
      </c>
      <c r="CL69" s="14" t="s">
        <v>20</v>
      </c>
      <c r="CM69" s="1">
        <f t="shared" si="19"/>
        <v>38</v>
      </c>
      <c r="CN69" s="1">
        <f t="shared" si="20"/>
        <v>0</v>
      </c>
      <c r="CO69" s="1">
        <f t="shared" si="21"/>
        <v>11</v>
      </c>
      <c r="CP69" s="1">
        <f t="shared" si="22"/>
        <v>0</v>
      </c>
      <c r="CQ69" s="1">
        <f t="shared" si="23"/>
        <v>0</v>
      </c>
      <c r="CR69" s="1">
        <f>SUM(COUNTIFS($T69:$CL69,{"PAT","MAT"}))</f>
        <v>0</v>
      </c>
      <c r="CS69" s="1">
        <f t="shared" si="24"/>
        <v>0</v>
      </c>
      <c r="CT69" s="1">
        <f t="shared" si="25"/>
        <v>0</v>
      </c>
      <c r="CU69" s="1">
        <f t="shared" si="26"/>
        <v>0</v>
      </c>
      <c r="CV69" s="1">
        <f t="shared" si="27"/>
        <v>2</v>
      </c>
      <c r="CW69" s="1">
        <f t="shared" si="28"/>
        <v>0</v>
      </c>
      <c r="CX69" s="1">
        <f t="shared" si="29"/>
        <v>0</v>
      </c>
      <c r="CY69" s="1">
        <f t="shared" si="30"/>
        <v>2</v>
      </c>
      <c r="CZ69" s="1">
        <f t="shared" si="31"/>
        <v>1</v>
      </c>
      <c r="DA69" s="1">
        <f t="shared" si="32"/>
        <v>1</v>
      </c>
      <c r="DB69" s="1">
        <f>SUM(CM69:CX69)+SUM(COUNTIFS(Q69:CL69,{"TERM","RESIGNED"}))</f>
        <v>51</v>
      </c>
      <c r="DC69" s="1" t="s">
        <v>45</v>
      </c>
      <c r="DD69" s="1" t="s">
        <v>1020</v>
      </c>
      <c r="DE69" s="34"/>
    </row>
    <row r="70" spans="1:109" x14ac:dyDescent="0.25">
      <c r="A70" s="32">
        <f t="shared" si="33"/>
        <v>69</v>
      </c>
      <c r="B70" s="1" t="s">
        <v>36</v>
      </c>
      <c r="C70" s="1">
        <v>19182</v>
      </c>
      <c r="D70" s="27">
        <v>19182</v>
      </c>
      <c r="E70" s="1" t="s">
        <v>946</v>
      </c>
      <c r="F70" s="34" t="s">
        <v>1086</v>
      </c>
      <c r="G70" s="34" t="s">
        <v>123</v>
      </c>
      <c r="H70" s="30">
        <v>45138</v>
      </c>
      <c r="I70" s="30" t="s">
        <v>39</v>
      </c>
      <c r="J70" s="30" t="s">
        <v>39</v>
      </c>
      <c r="K70" s="1">
        <f t="shared" ca="1" si="17"/>
        <v>164</v>
      </c>
      <c r="L70" s="34" t="str">
        <f t="shared" si="18"/>
        <v>Billable</v>
      </c>
      <c r="M70" s="34" t="s">
        <v>124</v>
      </c>
      <c r="N70" s="1" t="s">
        <v>41</v>
      </c>
      <c r="O70" s="1" t="s">
        <v>42</v>
      </c>
      <c r="P70" s="1"/>
      <c r="Q70" s="1"/>
      <c r="R70" s="1" t="s">
        <v>43</v>
      </c>
      <c r="S70" s="33" t="s">
        <v>366</v>
      </c>
      <c r="T70" s="14" t="s">
        <v>965</v>
      </c>
      <c r="U70" s="39">
        <v>0.39236111111111099</v>
      </c>
      <c r="V70" s="14" t="s">
        <v>965</v>
      </c>
      <c r="W70" s="14" t="s">
        <v>20</v>
      </c>
      <c r="X70" s="14" t="s">
        <v>20</v>
      </c>
      <c r="Y70" s="14" t="s">
        <v>965</v>
      </c>
      <c r="Z70" s="39">
        <v>0.42222222222222222</v>
      </c>
      <c r="AA70" s="14" t="s">
        <v>965</v>
      </c>
      <c r="AB70" s="14" t="s">
        <v>965</v>
      </c>
      <c r="AC70" s="39">
        <v>0.36527777777777781</v>
      </c>
      <c r="AD70" s="14" t="s">
        <v>965</v>
      </c>
      <c r="AE70" s="14" t="s">
        <v>965</v>
      </c>
      <c r="AF70" s="39">
        <v>0.40277777777777773</v>
      </c>
      <c r="AG70" s="14" t="s">
        <v>965</v>
      </c>
      <c r="AH70" s="14" t="s">
        <v>965</v>
      </c>
      <c r="AI70" s="39">
        <v>0.47083333333333338</v>
      </c>
      <c r="AJ70" s="14" t="s">
        <v>965</v>
      </c>
      <c r="AK70" s="14" t="s">
        <v>965</v>
      </c>
      <c r="AL70" s="39">
        <v>0.43888888888888888</v>
      </c>
      <c r="AM70" s="14" t="s">
        <v>965</v>
      </c>
      <c r="AN70" s="14" t="s">
        <v>20</v>
      </c>
      <c r="AO70" s="14" t="s">
        <v>20</v>
      </c>
      <c r="AP70" s="14" t="s">
        <v>965</v>
      </c>
      <c r="AQ70" s="39">
        <v>0.41111111111111115</v>
      </c>
      <c r="AR70" s="14" t="s">
        <v>965</v>
      </c>
      <c r="AS70" s="14" t="s">
        <v>965</v>
      </c>
      <c r="AT70" s="39">
        <v>0.375</v>
      </c>
      <c r="AU70" s="14" t="s">
        <v>965</v>
      </c>
      <c r="AV70" s="14" t="s">
        <v>965</v>
      </c>
      <c r="AW70" s="39">
        <v>0.43333333333333335</v>
      </c>
      <c r="AX70" s="14" t="s">
        <v>965</v>
      </c>
      <c r="AY70" s="14" t="s">
        <v>965</v>
      </c>
      <c r="AZ70" s="39">
        <v>0.47916666666666669</v>
      </c>
      <c r="BA70" s="14" t="s">
        <v>965</v>
      </c>
      <c r="BB70" s="14" t="s">
        <v>965</v>
      </c>
      <c r="BC70" s="39">
        <v>0.37291666666666662</v>
      </c>
      <c r="BD70" s="14" t="s">
        <v>965</v>
      </c>
      <c r="BE70" s="14" t="s">
        <v>20</v>
      </c>
      <c r="BF70" s="14" t="s">
        <v>20</v>
      </c>
      <c r="BG70" s="14" t="s">
        <v>965</v>
      </c>
      <c r="BH70" s="39">
        <v>0.38958333333333334</v>
      </c>
      <c r="BI70" s="39" t="s">
        <v>965</v>
      </c>
      <c r="BJ70" s="14" t="s">
        <v>965</v>
      </c>
      <c r="BK70" s="39">
        <v>0.38541666666666669</v>
      </c>
      <c r="BL70" s="14" t="s">
        <v>965</v>
      </c>
      <c r="BM70" s="14" t="s">
        <v>965</v>
      </c>
      <c r="BN70" s="39">
        <v>0.37152777777777773</v>
      </c>
      <c r="BO70" s="14" t="s">
        <v>965</v>
      </c>
      <c r="BP70" s="14" t="s">
        <v>965</v>
      </c>
      <c r="BQ70" s="39">
        <v>0.38055555555555554</v>
      </c>
      <c r="BR70" s="14" t="s">
        <v>965</v>
      </c>
      <c r="BS70" s="14" t="s">
        <v>965</v>
      </c>
      <c r="BT70" s="39">
        <v>0.3666666666666667</v>
      </c>
      <c r="BU70" s="39" t="s">
        <v>965</v>
      </c>
      <c r="BV70" s="14" t="s">
        <v>20</v>
      </c>
      <c r="BW70" s="14" t="s">
        <v>20</v>
      </c>
      <c r="BX70" s="14" t="s">
        <v>20</v>
      </c>
      <c r="BY70" s="14" t="s">
        <v>967</v>
      </c>
      <c r="BZ70" s="39" t="s">
        <v>39</v>
      </c>
      <c r="CA70" s="39" t="s">
        <v>967</v>
      </c>
      <c r="CB70" s="14" t="s">
        <v>967</v>
      </c>
      <c r="CC70" s="39" t="s">
        <v>39</v>
      </c>
      <c r="CD70" s="39" t="s">
        <v>967</v>
      </c>
      <c r="CE70" s="14" t="s">
        <v>967</v>
      </c>
      <c r="CF70" s="39" t="s">
        <v>39</v>
      </c>
      <c r="CG70" s="39" t="s">
        <v>967</v>
      </c>
      <c r="CH70" s="14" t="s">
        <v>967</v>
      </c>
      <c r="CI70" s="39" t="s">
        <v>39</v>
      </c>
      <c r="CJ70" s="39" t="s">
        <v>967</v>
      </c>
      <c r="CK70" s="14" t="s">
        <v>20</v>
      </c>
      <c r="CL70" s="14" t="s">
        <v>20</v>
      </c>
      <c r="CM70" s="1">
        <f t="shared" si="19"/>
        <v>32</v>
      </c>
      <c r="CN70" s="1">
        <f t="shared" si="20"/>
        <v>0</v>
      </c>
      <c r="CO70" s="1">
        <f t="shared" si="21"/>
        <v>11</v>
      </c>
      <c r="CP70" s="1">
        <f t="shared" si="22"/>
        <v>0</v>
      </c>
      <c r="CQ70" s="1">
        <f t="shared" si="23"/>
        <v>0</v>
      </c>
      <c r="CR70" s="1">
        <f>SUM(COUNTIFS($T70:$CL70,{"PAT","MAT"}))</f>
        <v>0</v>
      </c>
      <c r="CS70" s="1">
        <f t="shared" si="24"/>
        <v>0</v>
      </c>
      <c r="CT70" s="1">
        <f t="shared" si="25"/>
        <v>0</v>
      </c>
      <c r="CU70" s="1">
        <f t="shared" si="26"/>
        <v>0</v>
      </c>
      <c r="CV70" s="1">
        <f t="shared" si="27"/>
        <v>8</v>
      </c>
      <c r="CW70" s="1">
        <f t="shared" si="28"/>
        <v>0</v>
      </c>
      <c r="CX70" s="1">
        <f t="shared" si="29"/>
        <v>0</v>
      </c>
      <c r="CY70" s="1">
        <f t="shared" si="30"/>
        <v>8</v>
      </c>
      <c r="CZ70" s="1">
        <f t="shared" si="31"/>
        <v>1</v>
      </c>
      <c r="DA70" s="1">
        <f t="shared" si="32"/>
        <v>1</v>
      </c>
      <c r="DB70" s="1">
        <f>SUM(CM70:CX70)+SUM(COUNTIFS(Q70:CL70,{"TERM","RESIGNED"}))</f>
        <v>51</v>
      </c>
      <c r="DC70" s="1" t="s">
        <v>45</v>
      </c>
      <c r="DD70" s="1" t="s">
        <v>1020</v>
      </c>
      <c r="DE70" s="34"/>
    </row>
    <row r="71" spans="1:109" x14ac:dyDescent="0.25">
      <c r="A71" s="32">
        <f t="shared" si="33"/>
        <v>70</v>
      </c>
      <c r="B71" s="1" t="s">
        <v>36</v>
      </c>
      <c r="C71" s="1">
        <v>19187</v>
      </c>
      <c r="D71" s="27">
        <v>19187</v>
      </c>
      <c r="E71" s="1" t="s">
        <v>946</v>
      </c>
      <c r="F71" s="34" t="s">
        <v>1087</v>
      </c>
      <c r="G71" s="34" t="s">
        <v>162</v>
      </c>
      <c r="H71" s="30">
        <v>45138</v>
      </c>
      <c r="I71" s="30" t="s">
        <v>39</v>
      </c>
      <c r="J71" s="30" t="s">
        <v>39</v>
      </c>
      <c r="K71" s="1">
        <f t="shared" ca="1" si="17"/>
        <v>164</v>
      </c>
      <c r="L71" s="34" t="str">
        <f t="shared" si="18"/>
        <v>Billable</v>
      </c>
      <c r="M71" s="34" t="s">
        <v>124</v>
      </c>
      <c r="N71" s="1" t="s">
        <v>41</v>
      </c>
      <c r="O71" s="1" t="s">
        <v>42</v>
      </c>
      <c r="P71" s="1"/>
      <c r="Q71" s="1"/>
      <c r="R71" s="1" t="s">
        <v>43</v>
      </c>
      <c r="S71" s="33" t="s">
        <v>165</v>
      </c>
      <c r="T71" s="14" t="s">
        <v>965</v>
      </c>
      <c r="U71" s="39">
        <v>0.36875000000000002</v>
      </c>
      <c r="V71" s="14" t="s">
        <v>965</v>
      </c>
      <c r="W71" s="14" t="s">
        <v>20</v>
      </c>
      <c r="X71" s="14" t="s">
        <v>20</v>
      </c>
      <c r="Y71" s="14" t="s">
        <v>965</v>
      </c>
      <c r="Z71" s="39">
        <v>0.36944444444444446</v>
      </c>
      <c r="AA71" s="14" t="s">
        <v>965</v>
      </c>
      <c r="AB71" s="14" t="s">
        <v>967</v>
      </c>
      <c r="AC71" s="39" t="s">
        <v>39</v>
      </c>
      <c r="AD71" s="14" t="s">
        <v>967</v>
      </c>
      <c r="AE71" s="14" t="s">
        <v>968</v>
      </c>
      <c r="AF71" s="39" t="s">
        <v>39</v>
      </c>
      <c r="AG71" s="14" t="s">
        <v>968</v>
      </c>
      <c r="AH71" s="14" t="s">
        <v>965</v>
      </c>
      <c r="AI71" s="39">
        <v>0.36736111111111108</v>
      </c>
      <c r="AJ71" s="14" t="s">
        <v>965</v>
      </c>
      <c r="AK71" s="14" t="s">
        <v>965</v>
      </c>
      <c r="AL71" s="39">
        <v>0.3659722222222222</v>
      </c>
      <c r="AM71" s="14" t="s">
        <v>965</v>
      </c>
      <c r="AN71" s="14" t="s">
        <v>20</v>
      </c>
      <c r="AO71" s="14" t="s">
        <v>20</v>
      </c>
      <c r="AP71" s="14" t="s">
        <v>965</v>
      </c>
      <c r="AQ71" s="39">
        <v>0.37291666666666662</v>
      </c>
      <c r="AR71" s="14" t="s">
        <v>965</v>
      </c>
      <c r="AS71" s="14" t="s">
        <v>965</v>
      </c>
      <c r="AT71" s="39">
        <v>0.38055555555555554</v>
      </c>
      <c r="AU71" s="14" t="s">
        <v>965</v>
      </c>
      <c r="AV71" s="14" t="s">
        <v>965</v>
      </c>
      <c r="AW71" s="39">
        <v>0.37361111111111112</v>
      </c>
      <c r="AX71" s="14" t="s">
        <v>965</v>
      </c>
      <c r="AY71" s="14" t="s">
        <v>965</v>
      </c>
      <c r="AZ71" s="39">
        <v>0.3743055555555555</v>
      </c>
      <c r="BA71" s="14" t="s">
        <v>965</v>
      </c>
      <c r="BB71" s="14" t="s">
        <v>965</v>
      </c>
      <c r="BC71" s="39">
        <v>0.3666666666666667</v>
      </c>
      <c r="BD71" s="14" t="s">
        <v>965</v>
      </c>
      <c r="BE71" s="14" t="s">
        <v>20</v>
      </c>
      <c r="BF71" s="14" t="s">
        <v>20</v>
      </c>
      <c r="BG71" s="14" t="s">
        <v>965</v>
      </c>
      <c r="BH71" s="39">
        <v>0.37291666666666662</v>
      </c>
      <c r="BI71" s="39" t="s">
        <v>965</v>
      </c>
      <c r="BJ71" s="14" t="s">
        <v>965</v>
      </c>
      <c r="BK71" s="39">
        <v>0.37222222222222223</v>
      </c>
      <c r="BL71" s="14" t="s">
        <v>965</v>
      </c>
      <c r="BM71" s="14" t="s">
        <v>965</v>
      </c>
      <c r="BN71" s="39">
        <v>0.37083333333333335</v>
      </c>
      <c r="BO71" s="14" t="s">
        <v>965</v>
      </c>
      <c r="BP71" s="14" t="s">
        <v>965</v>
      </c>
      <c r="BQ71" s="39">
        <v>0.37708333333333338</v>
      </c>
      <c r="BR71" s="14" t="s">
        <v>965</v>
      </c>
      <c r="BS71" s="14" t="s">
        <v>965</v>
      </c>
      <c r="BT71" s="39">
        <v>0.37152777777777773</v>
      </c>
      <c r="BU71" s="39" t="s">
        <v>965</v>
      </c>
      <c r="BV71" s="14" t="s">
        <v>20</v>
      </c>
      <c r="BW71" s="14" t="s">
        <v>20</v>
      </c>
      <c r="BX71" s="14" t="s">
        <v>20</v>
      </c>
      <c r="BY71" s="14" t="s">
        <v>965</v>
      </c>
      <c r="BZ71" s="39">
        <v>0.37013888888888885</v>
      </c>
      <c r="CA71" s="39" t="s">
        <v>965</v>
      </c>
      <c r="CB71" s="14" t="s">
        <v>965</v>
      </c>
      <c r="CC71" s="39">
        <v>0.36944444444444446</v>
      </c>
      <c r="CD71" s="39" t="s">
        <v>965</v>
      </c>
      <c r="CE71" s="14" t="s">
        <v>965</v>
      </c>
      <c r="CF71" s="39">
        <v>0.36041666666666666</v>
      </c>
      <c r="CG71" s="39" t="s">
        <v>965</v>
      </c>
      <c r="CH71" s="14" t="s">
        <v>967</v>
      </c>
      <c r="CI71" s="39" t="s">
        <v>39</v>
      </c>
      <c r="CJ71" s="39" t="s">
        <v>967</v>
      </c>
      <c r="CK71" s="14" t="s">
        <v>20</v>
      </c>
      <c r="CL71" s="14" t="s">
        <v>20</v>
      </c>
      <c r="CM71" s="1">
        <f t="shared" si="19"/>
        <v>34</v>
      </c>
      <c r="CN71" s="1">
        <f t="shared" si="20"/>
        <v>0</v>
      </c>
      <c r="CO71" s="1">
        <f t="shared" si="21"/>
        <v>11</v>
      </c>
      <c r="CP71" s="1">
        <f t="shared" si="22"/>
        <v>0</v>
      </c>
      <c r="CQ71" s="1">
        <f t="shared" si="23"/>
        <v>0</v>
      </c>
      <c r="CR71" s="1">
        <f>SUM(COUNTIFS($T71:$CL71,{"PAT","MAT"}))</f>
        <v>0</v>
      </c>
      <c r="CS71" s="1">
        <f t="shared" si="24"/>
        <v>0</v>
      </c>
      <c r="CT71" s="1">
        <f t="shared" si="25"/>
        <v>0</v>
      </c>
      <c r="CU71" s="1">
        <f t="shared" si="26"/>
        <v>2</v>
      </c>
      <c r="CV71" s="1">
        <f t="shared" si="27"/>
        <v>4</v>
      </c>
      <c r="CW71" s="1">
        <f t="shared" si="28"/>
        <v>0</v>
      </c>
      <c r="CX71" s="1">
        <f t="shared" si="29"/>
        <v>0</v>
      </c>
      <c r="CY71" s="1">
        <f t="shared" si="30"/>
        <v>6</v>
      </c>
      <c r="CZ71" s="1">
        <f t="shared" si="31"/>
        <v>1</v>
      </c>
      <c r="DA71" s="1">
        <f t="shared" si="32"/>
        <v>1</v>
      </c>
      <c r="DB71" s="1">
        <f>SUM(CM71:CX71)+SUM(COUNTIFS(Q71:CL71,{"TERM","RESIGNED"}))</f>
        <v>51</v>
      </c>
      <c r="DC71" s="1" t="s">
        <v>45</v>
      </c>
      <c r="DD71" s="1" t="s">
        <v>1020</v>
      </c>
      <c r="DE71" s="34"/>
    </row>
    <row r="72" spans="1:109" x14ac:dyDescent="0.25">
      <c r="A72" s="32">
        <f t="shared" si="33"/>
        <v>71</v>
      </c>
      <c r="B72" s="1" t="s">
        <v>36</v>
      </c>
      <c r="C72" s="1">
        <v>19188</v>
      </c>
      <c r="D72" s="27">
        <v>19188</v>
      </c>
      <c r="E72" s="1" t="s">
        <v>946</v>
      </c>
      <c r="F72" s="34" t="s">
        <v>1088</v>
      </c>
      <c r="G72" s="34" t="s">
        <v>162</v>
      </c>
      <c r="H72" s="30">
        <v>45138</v>
      </c>
      <c r="I72" s="30" t="s">
        <v>39</v>
      </c>
      <c r="J72" s="30" t="s">
        <v>39</v>
      </c>
      <c r="K72" s="1">
        <f t="shared" ca="1" si="17"/>
        <v>164</v>
      </c>
      <c r="L72" s="34" t="str">
        <f t="shared" si="18"/>
        <v>Billable</v>
      </c>
      <c r="M72" s="34" t="s">
        <v>124</v>
      </c>
      <c r="N72" s="1" t="s">
        <v>41</v>
      </c>
      <c r="O72" s="1" t="s">
        <v>42</v>
      </c>
      <c r="P72" s="1"/>
      <c r="Q72" s="1"/>
      <c r="R72" s="1" t="s">
        <v>43</v>
      </c>
      <c r="S72" s="33" t="s">
        <v>144</v>
      </c>
      <c r="T72" s="14" t="s">
        <v>965</v>
      </c>
      <c r="U72" s="39">
        <v>0.38611111111111102</v>
      </c>
      <c r="V72" s="14" t="s">
        <v>965</v>
      </c>
      <c r="W72" s="14" t="s">
        <v>20</v>
      </c>
      <c r="X72" s="14" t="s">
        <v>20</v>
      </c>
      <c r="Y72" s="14" t="s">
        <v>965</v>
      </c>
      <c r="Z72" s="39">
        <v>0.37222222222222223</v>
      </c>
      <c r="AA72" s="14" t="s">
        <v>965</v>
      </c>
      <c r="AB72" s="14" t="s">
        <v>967</v>
      </c>
      <c r="AC72" s="39" t="s">
        <v>39</v>
      </c>
      <c r="AD72" s="14" t="s">
        <v>967</v>
      </c>
      <c r="AE72" s="14" t="s">
        <v>965</v>
      </c>
      <c r="AF72" s="39">
        <v>0.38958333333333334</v>
      </c>
      <c r="AG72" s="14" t="s">
        <v>965</v>
      </c>
      <c r="AH72" s="14" t="s">
        <v>965</v>
      </c>
      <c r="AI72" s="39">
        <v>0.37777777777777777</v>
      </c>
      <c r="AJ72" s="14" t="s">
        <v>965</v>
      </c>
      <c r="AK72" s="14" t="s">
        <v>965</v>
      </c>
      <c r="AL72" s="39">
        <v>0.375</v>
      </c>
      <c r="AM72" s="14" t="s">
        <v>965</v>
      </c>
      <c r="AN72" s="14" t="s">
        <v>20</v>
      </c>
      <c r="AO72" s="14" t="s">
        <v>20</v>
      </c>
      <c r="AP72" s="14" t="s">
        <v>965</v>
      </c>
      <c r="AQ72" s="39">
        <v>0.29305555555555557</v>
      </c>
      <c r="AR72" s="14" t="s">
        <v>965</v>
      </c>
      <c r="AS72" s="14" t="s">
        <v>965</v>
      </c>
      <c r="AT72" s="39">
        <v>0.37291666666666662</v>
      </c>
      <c r="AU72" s="14" t="s">
        <v>965</v>
      </c>
      <c r="AV72" s="14" t="s">
        <v>965</v>
      </c>
      <c r="AW72" s="39">
        <v>0.28263888888888888</v>
      </c>
      <c r="AX72" s="14" t="s">
        <v>966</v>
      </c>
      <c r="AY72" s="14" t="s">
        <v>965</v>
      </c>
      <c r="AZ72" s="39">
        <v>0.37361111111111112</v>
      </c>
      <c r="BA72" s="14" t="s">
        <v>965</v>
      </c>
      <c r="BB72" s="14" t="s">
        <v>967</v>
      </c>
      <c r="BC72" s="39" t="s">
        <v>39</v>
      </c>
      <c r="BD72" s="14" t="s">
        <v>967</v>
      </c>
      <c r="BE72" s="14" t="s">
        <v>20</v>
      </c>
      <c r="BF72" s="14" t="s">
        <v>20</v>
      </c>
      <c r="BG72" s="14" t="s">
        <v>965</v>
      </c>
      <c r="BH72" s="39">
        <v>0.38750000000000001</v>
      </c>
      <c r="BI72" s="39" t="s">
        <v>965</v>
      </c>
      <c r="BJ72" s="14" t="s">
        <v>965</v>
      </c>
      <c r="BK72" s="39">
        <v>0.3743055555555555</v>
      </c>
      <c r="BL72" s="14" t="s">
        <v>965</v>
      </c>
      <c r="BM72" s="14" t="s">
        <v>965</v>
      </c>
      <c r="BN72" s="39">
        <v>0.33124999999999999</v>
      </c>
      <c r="BO72" s="14" t="s">
        <v>966</v>
      </c>
      <c r="BP72" s="14" t="s">
        <v>965</v>
      </c>
      <c r="BQ72" s="39">
        <v>0.3756944444444445</v>
      </c>
      <c r="BR72" s="14" t="s">
        <v>965</v>
      </c>
      <c r="BS72" s="14" t="s">
        <v>965</v>
      </c>
      <c r="BT72" s="39">
        <v>0.21388888888888891</v>
      </c>
      <c r="BU72" s="39" t="s">
        <v>22</v>
      </c>
      <c r="BV72" s="14" t="s">
        <v>20</v>
      </c>
      <c r="BW72" s="14" t="s">
        <v>20</v>
      </c>
      <c r="BX72" s="14" t="s">
        <v>20</v>
      </c>
      <c r="BY72" s="14" t="s">
        <v>965</v>
      </c>
      <c r="BZ72" s="39">
        <v>0.37708333333333338</v>
      </c>
      <c r="CA72" s="39" t="s">
        <v>965</v>
      </c>
      <c r="CB72" s="14" t="s">
        <v>965</v>
      </c>
      <c r="CC72" s="39">
        <v>0.30555555555555552</v>
      </c>
      <c r="CD72" s="39" t="s">
        <v>966</v>
      </c>
      <c r="CE72" s="14" t="s">
        <v>21</v>
      </c>
      <c r="CF72" s="39" t="s">
        <v>39</v>
      </c>
      <c r="CG72" s="39" t="s">
        <v>21</v>
      </c>
      <c r="CH72" s="14" t="s">
        <v>21</v>
      </c>
      <c r="CI72" s="39" t="s">
        <v>39</v>
      </c>
      <c r="CJ72" s="39" t="s">
        <v>21</v>
      </c>
      <c r="CK72" s="14" t="s">
        <v>20</v>
      </c>
      <c r="CL72" s="14" t="s">
        <v>20</v>
      </c>
      <c r="CM72" s="1">
        <f t="shared" si="19"/>
        <v>28</v>
      </c>
      <c r="CN72" s="1">
        <f t="shared" si="20"/>
        <v>1.5</v>
      </c>
      <c r="CO72" s="1">
        <f t="shared" si="21"/>
        <v>11</v>
      </c>
      <c r="CP72" s="1">
        <f t="shared" si="22"/>
        <v>4</v>
      </c>
      <c r="CQ72" s="1">
        <f t="shared" si="23"/>
        <v>1</v>
      </c>
      <c r="CR72" s="1">
        <f>SUM(COUNTIFS($T72:$CL72,{"PAT","MAT"}))</f>
        <v>0</v>
      </c>
      <c r="CS72" s="1">
        <f t="shared" si="24"/>
        <v>0</v>
      </c>
      <c r="CT72" s="1">
        <f t="shared" si="25"/>
        <v>0</v>
      </c>
      <c r="CU72" s="1">
        <f t="shared" si="26"/>
        <v>0</v>
      </c>
      <c r="CV72" s="1">
        <f t="shared" si="27"/>
        <v>4</v>
      </c>
      <c r="CW72" s="1">
        <f t="shared" si="28"/>
        <v>0</v>
      </c>
      <c r="CX72" s="1">
        <f t="shared" si="29"/>
        <v>0</v>
      </c>
      <c r="CY72" s="1">
        <f t="shared" si="30"/>
        <v>4</v>
      </c>
      <c r="CZ72" s="1">
        <f t="shared" si="31"/>
        <v>1</v>
      </c>
      <c r="DA72" s="1">
        <f t="shared" si="32"/>
        <v>1</v>
      </c>
      <c r="DB72" s="1">
        <f>SUM(CM72:CX72)+SUM(COUNTIFS(Q72:CL72,{"TERM","RESIGNED"}))</f>
        <v>49.5</v>
      </c>
      <c r="DC72" s="1" t="s">
        <v>45</v>
      </c>
      <c r="DD72" s="1" t="s">
        <v>1021</v>
      </c>
      <c r="DE72" s="34"/>
    </row>
    <row r="73" spans="1:109" x14ac:dyDescent="0.25">
      <c r="A73" s="32">
        <f t="shared" si="33"/>
        <v>72</v>
      </c>
      <c r="B73" s="1" t="s">
        <v>36</v>
      </c>
      <c r="C73" s="1">
        <v>19192</v>
      </c>
      <c r="D73" s="27">
        <v>19192</v>
      </c>
      <c r="E73" s="1" t="s">
        <v>945</v>
      </c>
      <c r="F73" s="34" t="s">
        <v>1090</v>
      </c>
      <c r="G73" s="34" t="s">
        <v>123</v>
      </c>
      <c r="H73" s="30">
        <v>45138</v>
      </c>
      <c r="I73" s="30" t="s">
        <v>39</v>
      </c>
      <c r="J73" s="30" t="s">
        <v>39</v>
      </c>
      <c r="K73" s="1">
        <f t="shared" ca="1" si="17"/>
        <v>164</v>
      </c>
      <c r="L73" s="34" t="str">
        <f t="shared" si="18"/>
        <v>Billable</v>
      </c>
      <c r="M73" s="34" t="s">
        <v>124</v>
      </c>
      <c r="N73" s="1" t="s">
        <v>41</v>
      </c>
      <c r="O73" s="1" t="s">
        <v>42</v>
      </c>
      <c r="P73" s="1"/>
      <c r="Q73" s="1"/>
      <c r="R73" s="1" t="s">
        <v>43</v>
      </c>
      <c r="S73" s="33" t="s">
        <v>366</v>
      </c>
      <c r="T73" s="14" t="s">
        <v>965</v>
      </c>
      <c r="U73" s="39">
        <v>0.391666666666667</v>
      </c>
      <c r="V73" s="14" t="s">
        <v>965</v>
      </c>
      <c r="W73" s="14" t="s">
        <v>20</v>
      </c>
      <c r="X73" s="14" t="s">
        <v>20</v>
      </c>
      <c r="Y73" s="14" t="s">
        <v>965</v>
      </c>
      <c r="Z73" s="39">
        <v>0.42569444444444443</v>
      </c>
      <c r="AA73" s="14" t="s">
        <v>965</v>
      </c>
      <c r="AB73" s="14" t="s">
        <v>965</v>
      </c>
      <c r="AC73" s="39">
        <v>0.38680555555555557</v>
      </c>
      <c r="AD73" s="14" t="s">
        <v>965</v>
      </c>
      <c r="AE73" s="14" t="s">
        <v>965</v>
      </c>
      <c r="AF73" s="39">
        <v>0.40347222222222223</v>
      </c>
      <c r="AG73" s="14" t="s">
        <v>965</v>
      </c>
      <c r="AH73" s="14" t="s">
        <v>965</v>
      </c>
      <c r="AI73" s="39">
        <v>0.47083333333333338</v>
      </c>
      <c r="AJ73" s="14" t="s">
        <v>965</v>
      </c>
      <c r="AK73" s="14" t="s">
        <v>965</v>
      </c>
      <c r="AL73" s="39">
        <v>0.43124999999999997</v>
      </c>
      <c r="AM73" s="14" t="s">
        <v>965</v>
      </c>
      <c r="AN73" s="14" t="s">
        <v>20</v>
      </c>
      <c r="AO73" s="14" t="s">
        <v>20</v>
      </c>
      <c r="AP73" s="14" t="s">
        <v>965</v>
      </c>
      <c r="AQ73" s="39">
        <v>0.41388888888888892</v>
      </c>
      <c r="AR73" s="14" t="s">
        <v>965</v>
      </c>
      <c r="AS73" s="14" t="s">
        <v>965</v>
      </c>
      <c r="AT73" s="39">
        <v>0.3923611111111111</v>
      </c>
      <c r="AU73" s="14" t="s">
        <v>965</v>
      </c>
      <c r="AV73" s="14" t="s">
        <v>965</v>
      </c>
      <c r="AW73" s="39">
        <v>0.4152777777777778</v>
      </c>
      <c r="AX73" s="14" t="s">
        <v>965</v>
      </c>
      <c r="AY73" s="14" t="s">
        <v>965</v>
      </c>
      <c r="AZ73" s="39">
        <v>0.40902777777777777</v>
      </c>
      <c r="BA73" s="14" t="s">
        <v>965</v>
      </c>
      <c r="BB73" s="14" t="s">
        <v>965</v>
      </c>
      <c r="BC73" s="39">
        <v>0.37638888888888888</v>
      </c>
      <c r="BD73" s="14" t="s">
        <v>965</v>
      </c>
      <c r="BE73" s="14" t="s">
        <v>20</v>
      </c>
      <c r="BF73" s="14" t="s">
        <v>20</v>
      </c>
      <c r="BG73" s="14" t="s">
        <v>965</v>
      </c>
      <c r="BH73" s="39">
        <v>0.38819444444444445</v>
      </c>
      <c r="BI73" s="39" t="s">
        <v>965</v>
      </c>
      <c r="BJ73" s="14" t="s">
        <v>965</v>
      </c>
      <c r="BK73" s="39">
        <v>0.39583333333333331</v>
      </c>
      <c r="BL73" s="14" t="s">
        <v>965</v>
      </c>
      <c r="BM73" s="14" t="s">
        <v>965</v>
      </c>
      <c r="BN73" s="39">
        <v>0.38125000000000003</v>
      </c>
      <c r="BO73" s="14" t="s">
        <v>965</v>
      </c>
      <c r="BP73" s="14" t="s">
        <v>965</v>
      </c>
      <c r="BQ73" s="39">
        <v>0.37986111111111115</v>
      </c>
      <c r="BR73" s="14" t="s">
        <v>965</v>
      </c>
      <c r="BS73" s="14" t="s">
        <v>965</v>
      </c>
      <c r="BT73" s="39">
        <v>0.3972222222222222</v>
      </c>
      <c r="BU73" s="39" t="s">
        <v>965</v>
      </c>
      <c r="BV73" s="14" t="s">
        <v>20</v>
      </c>
      <c r="BW73" s="14" t="s">
        <v>20</v>
      </c>
      <c r="BX73" s="14" t="s">
        <v>20</v>
      </c>
      <c r="BY73" s="14" t="s">
        <v>965</v>
      </c>
      <c r="BZ73" s="39">
        <v>0.3743055555555555</v>
      </c>
      <c r="CA73" s="39" t="s">
        <v>965</v>
      </c>
      <c r="CB73" s="14" t="s">
        <v>965</v>
      </c>
      <c r="CC73" s="39">
        <v>0.37986111111111115</v>
      </c>
      <c r="CD73" s="39" t="s">
        <v>965</v>
      </c>
      <c r="CE73" s="14" t="s">
        <v>967</v>
      </c>
      <c r="CF73" s="39" t="s">
        <v>39</v>
      </c>
      <c r="CG73" s="39" t="s">
        <v>967</v>
      </c>
      <c r="CH73" s="14" t="s">
        <v>967</v>
      </c>
      <c r="CI73" s="39" t="s">
        <v>39</v>
      </c>
      <c r="CJ73" s="39" t="s">
        <v>967</v>
      </c>
      <c r="CK73" s="14" t="s">
        <v>20</v>
      </c>
      <c r="CL73" s="14" t="s">
        <v>20</v>
      </c>
      <c r="CM73" s="1">
        <f t="shared" si="19"/>
        <v>36</v>
      </c>
      <c r="CN73" s="1">
        <f t="shared" si="20"/>
        <v>0</v>
      </c>
      <c r="CO73" s="1">
        <f t="shared" si="21"/>
        <v>11</v>
      </c>
      <c r="CP73" s="1">
        <f t="shared" si="22"/>
        <v>0</v>
      </c>
      <c r="CQ73" s="1">
        <f t="shared" si="23"/>
        <v>0</v>
      </c>
      <c r="CR73" s="1">
        <f>SUM(COUNTIFS($T73:$CL73,{"PAT","MAT"}))</f>
        <v>0</v>
      </c>
      <c r="CS73" s="1">
        <f t="shared" si="24"/>
        <v>0</v>
      </c>
      <c r="CT73" s="1">
        <f t="shared" si="25"/>
        <v>0</v>
      </c>
      <c r="CU73" s="1">
        <f t="shared" si="26"/>
        <v>0</v>
      </c>
      <c r="CV73" s="1">
        <f t="shared" si="27"/>
        <v>4</v>
      </c>
      <c r="CW73" s="1">
        <f t="shared" si="28"/>
        <v>0</v>
      </c>
      <c r="CX73" s="1">
        <f t="shared" si="29"/>
        <v>0</v>
      </c>
      <c r="CY73" s="1">
        <f t="shared" si="30"/>
        <v>4</v>
      </c>
      <c r="CZ73" s="1">
        <f t="shared" si="31"/>
        <v>1</v>
      </c>
      <c r="DA73" s="1">
        <f t="shared" si="32"/>
        <v>1</v>
      </c>
      <c r="DB73" s="1">
        <f>SUM(CM73:CX73)+SUM(COUNTIFS(Q73:CL73,{"TERM","RESIGNED"}))</f>
        <v>51</v>
      </c>
      <c r="DC73" s="1" t="s">
        <v>45</v>
      </c>
      <c r="DD73" s="1" t="s">
        <v>1020</v>
      </c>
      <c r="DE73" s="34"/>
    </row>
    <row r="74" spans="1:109" x14ac:dyDescent="0.25">
      <c r="A74" s="32">
        <f t="shared" si="33"/>
        <v>73</v>
      </c>
      <c r="B74" s="1" t="s">
        <v>36</v>
      </c>
      <c r="C74" s="1">
        <v>19204</v>
      </c>
      <c r="D74" s="27">
        <v>19204</v>
      </c>
      <c r="E74" s="1" t="s">
        <v>945</v>
      </c>
      <c r="F74" s="34" t="s">
        <v>1095</v>
      </c>
      <c r="G74" s="34" t="s">
        <v>190</v>
      </c>
      <c r="H74" s="30">
        <v>45142</v>
      </c>
      <c r="I74" s="30" t="s">
        <v>39</v>
      </c>
      <c r="J74" s="30" t="s">
        <v>39</v>
      </c>
      <c r="K74" s="1">
        <f t="shared" ca="1" si="17"/>
        <v>160</v>
      </c>
      <c r="L74" s="34" t="str">
        <f t="shared" si="18"/>
        <v>Billable</v>
      </c>
      <c r="M74" s="34" t="s">
        <v>187</v>
      </c>
      <c r="N74" s="1" t="s">
        <v>41</v>
      </c>
      <c r="O74" s="1" t="s">
        <v>42</v>
      </c>
      <c r="P74" s="1"/>
      <c r="Q74" s="1"/>
      <c r="R74" s="1" t="s">
        <v>43</v>
      </c>
      <c r="S74" s="33" t="s">
        <v>188</v>
      </c>
      <c r="T74" s="14" t="s">
        <v>965</v>
      </c>
      <c r="U74" s="39">
        <v>0.43958333333333299</v>
      </c>
      <c r="V74" s="14" t="s">
        <v>965</v>
      </c>
      <c r="W74" s="14" t="s">
        <v>20</v>
      </c>
      <c r="X74" s="14" t="s">
        <v>20</v>
      </c>
      <c r="Y74" s="14" t="s">
        <v>965</v>
      </c>
      <c r="Z74" s="39">
        <v>0.37638888888888888</v>
      </c>
      <c r="AA74" s="14" t="s">
        <v>965</v>
      </c>
      <c r="AB74" s="14" t="s">
        <v>965</v>
      </c>
      <c r="AC74" s="39">
        <v>0.39374999999999999</v>
      </c>
      <c r="AD74" s="14" t="s">
        <v>965</v>
      </c>
      <c r="AE74" s="14" t="s">
        <v>965</v>
      </c>
      <c r="AF74" s="39">
        <v>0.37777777777777777</v>
      </c>
      <c r="AG74" s="14" t="s">
        <v>965</v>
      </c>
      <c r="AH74" s="14" t="s">
        <v>965</v>
      </c>
      <c r="AI74" s="39">
        <v>0.40208333333333335</v>
      </c>
      <c r="AJ74" s="14" t="s">
        <v>965</v>
      </c>
      <c r="AK74" s="14" t="s">
        <v>965</v>
      </c>
      <c r="AL74" s="39">
        <v>0.38750000000000001</v>
      </c>
      <c r="AM74" s="14" t="s">
        <v>965</v>
      </c>
      <c r="AN74" s="14" t="s">
        <v>20</v>
      </c>
      <c r="AO74" s="14" t="s">
        <v>20</v>
      </c>
      <c r="AP74" s="14" t="s">
        <v>965</v>
      </c>
      <c r="AQ74" s="39">
        <v>0.38055555555555554</v>
      </c>
      <c r="AR74" s="14" t="s">
        <v>965</v>
      </c>
      <c r="AS74" s="14" t="s">
        <v>965</v>
      </c>
      <c r="AT74" s="39">
        <v>0.37916666666666665</v>
      </c>
      <c r="AU74" s="14" t="s">
        <v>965</v>
      </c>
      <c r="AV74" s="14" t="s">
        <v>965</v>
      </c>
      <c r="AW74" s="39">
        <v>0.42222222222222222</v>
      </c>
      <c r="AX74" s="14" t="s">
        <v>965</v>
      </c>
      <c r="AY74" s="14" t="s">
        <v>965</v>
      </c>
      <c r="AZ74" s="39">
        <v>0.40347222222222223</v>
      </c>
      <c r="BA74" s="14" t="s">
        <v>965</v>
      </c>
      <c r="BB74" s="14" t="s">
        <v>965</v>
      </c>
      <c r="BC74" s="39">
        <v>0.42222222222222222</v>
      </c>
      <c r="BD74" s="14" t="s">
        <v>965</v>
      </c>
      <c r="BE74" s="14" t="s">
        <v>20</v>
      </c>
      <c r="BF74" s="14" t="s">
        <v>20</v>
      </c>
      <c r="BG74" s="14" t="s">
        <v>965</v>
      </c>
      <c r="BH74" s="39">
        <v>0.40138888888888885</v>
      </c>
      <c r="BI74" s="39" t="s">
        <v>965</v>
      </c>
      <c r="BJ74" s="14" t="s">
        <v>965</v>
      </c>
      <c r="BK74" s="39">
        <v>0.38125000000000003</v>
      </c>
      <c r="BL74" s="14" t="s">
        <v>965</v>
      </c>
      <c r="BM74" s="14" t="s">
        <v>965</v>
      </c>
      <c r="BN74" s="39">
        <v>0.38680555555555557</v>
      </c>
      <c r="BO74" s="14" t="s">
        <v>965</v>
      </c>
      <c r="BP74" s="14" t="s">
        <v>965</v>
      </c>
      <c r="BQ74" s="39">
        <v>0.38125000000000003</v>
      </c>
      <c r="BR74" s="14" t="s">
        <v>965</v>
      </c>
      <c r="BS74" s="14" t="s">
        <v>967</v>
      </c>
      <c r="BT74" s="39" t="e">
        <v>#N/A</v>
      </c>
      <c r="BU74" s="39" t="s">
        <v>967</v>
      </c>
      <c r="BV74" s="14" t="s">
        <v>20</v>
      </c>
      <c r="BW74" s="14" t="s">
        <v>20</v>
      </c>
      <c r="BX74" s="14" t="s">
        <v>20</v>
      </c>
      <c r="BY74" s="14" t="s">
        <v>968</v>
      </c>
      <c r="BZ74" s="39" t="s">
        <v>39</v>
      </c>
      <c r="CA74" s="39" t="s">
        <v>968</v>
      </c>
      <c r="CB74" s="14" t="s">
        <v>968</v>
      </c>
      <c r="CC74" s="39" t="s">
        <v>39</v>
      </c>
      <c r="CD74" s="39" t="s">
        <v>968</v>
      </c>
      <c r="CE74" s="14" t="s">
        <v>968</v>
      </c>
      <c r="CF74" s="39" t="s">
        <v>39</v>
      </c>
      <c r="CG74" s="39" t="s">
        <v>968</v>
      </c>
      <c r="CH74" s="14" t="s">
        <v>968</v>
      </c>
      <c r="CI74" s="39" t="s">
        <v>39</v>
      </c>
      <c r="CJ74" s="39" t="s">
        <v>968</v>
      </c>
      <c r="CK74" s="14" t="s">
        <v>20</v>
      </c>
      <c r="CL74" s="14" t="s">
        <v>20</v>
      </c>
      <c r="CM74" s="1">
        <f t="shared" si="19"/>
        <v>30</v>
      </c>
      <c r="CN74" s="1">
        <f t="shared" si="20"/>
        <v>0</v>
      </c>
      <c r="CO74" s="1">
        <f t="shared" si="21"/>
        <v>11</v>
      </c>
      <c r="CP74" s="1">
        <f t="shared" si="22"/>
        <v>0</v>
      </c>
      <c r="CQ74" s="1">
        <f t="shared" si="23"/>
        <v>0</v>
      </c>
      <c r="CR74" s="1">
        <f>SUM(COUNTIFS($T74:$CL74,{"PAT","MAT"}))</f>
        <v>0</v>
      </c>
      <c r="CS74" s="1">
        <f t="shared" si="24"/>
        <v>0</v>
      </c>
      <c r="CT74" s="1">
        <f t="shared" si="25"/>
        <v>0</v>
      </c>
      <c r="CU74" s="1">
        <f t="shared" si="26"/>
        <v>8</v>
      </c>
      <c r="CV74" s="1">
        <f t="shared" si="27"/>
        <v>2</v>
      </c>
      <c r="CW74" s="1">
        <f t="shared" si="28"/>
        <v>0</v>
      </c>
      <c r="CX74" s="1">
        <f t="shared" si="29"/>
        <v>0</v>
      </c>
      <c r="CY74" s="1">
        <f t="shared" si="30"/>
        <v>10</v>
      </c>
      <c r="CZ74" s="1">
        <f t="shared" si="31"/>
        <v>1</v>
      </c>
      <c r="DA74" s="1">
        <f t="shared" si="32"/>
        <v>1</v>
      </c>
      <c r="DB74" s="1">
        <f>SUM(CM74:CX74)+SUM(COUNTIFS(Q74:CL74,{"TERM","RESIGNED"}))</f>
        <v>51</v>
      </c>
      <c r="DC74" s="1" t="s">
        <v>45</v>
      </c>
      <c r="DD74" s="1" t="s">
        <v>1020</v>
      </c>
      <c r="DE74" s="34"/>
    </row>
    <row r="75" spans="1:109" x14ac:dyDescent="0.25">
      <c r="A75" s="32">
        <f t="shared" si="33"/>
        <v>74</v>
      </c>
      <c r="B75" s="1" t="s">
        <v>36</v>
      </c>
      <c r="C75" s="1">
        <v>19207</v>
      </c>
      <c r="D75" s="27">
        <v>19207</v>
      </c>
      <c r="E75" s="1" t="s">
        <v>946</v>
      </c>
      <c r="F75" s="34" t="s">
        <v>1096</v>
      </c>
      <c r="G75" s="34" t="s">
        <v>186</v>
      </c>
      <c r="H75" s="30">
        <v>45142</v>
      </c>
      <c r="I75" s="30" t="s">
        <v>39</v>
      </c>
      <c r="J75" s="30" t="s">
        <v>39</v>
      </c>
      <c r="K75" s="1">
        <f t="shared" ca="1" si="17"/>
        <v>160</v>
      </c>
      <c r="L75" s="34" t="str">
        <f t="shared" si="18"/>
        <v>Billable</v>
      </c>
      <c r="M75" s="34" t="s">
        <v>187</v>
      </c>
      <c r="N75" s="1" t="s">
        <v>41</v>
      </c>
      <c r="O75" s="1" t="s">
        <v>42</v>
      </c>
      <c r="P75" s="1"/>
      <c r="Q75" s="1"/>
      <c r="R75" s="1" t="s">
        <v>43</v>
      </c>
      <c r="S75" s="33" t="s">
        <v>302</v>
      </c>
      <c r="T75" s="14" t="s">
        <v>965</v>
      </c>
      <c r="U75" s="39" t="s">
        <v>39</v>
      </c>
      <c r="V75" s="14" t="s">
        <v>965</v>
      </c>
      <c r="W75" s="14" t="s">
        <v>20</v>
      </c>
      <c r="X75" s="14" t="s">
        <v>20</v>
      </c>
      <c r="Y75" s="14" t="s">
        <v>968</v>
      </c>
      <c r="Z75" s="39" t="s">
        <v>39</v>
      </c>
      <c r="AA75" s="14" t="s">
        <v>968</v>
      </c>
      <c r="AB75" s="14" t="s">
        <v>965</v>
      </c>
      <c r="AC75" s="39" t="s">
        <v>39</v>
      </c>
      <c r="AD75" s="14" t="s">
        <v>965</v>
      </c>
      <c r="AE75" s="14" t="s">
        <v>965</v>
      </c>
      <c r="AF75" s="39" t="s">
        <v>39</v>
      </c>
      <c r="AG75" s="14" t="s">
        <v>965</v>
      </c>
      <c r="AH75" s="14" t="s">
        <v>965</v>
      </c>
      <c r="AI75" s="39" t="s">
        <v>39</v>
      </c>
      <c r="AJ75" s="14" t="s">
        <v>965</v>
      </c>
      <c r="AK75" s="14" t="s">
        <v>968</v>
      </c>
      <c r="AL75" s="39" t="s">
        <v>39</v>
      </c>
      <c r="AM75" s="14" t="s">
        <v>968</v>
      </c>
      <c r="AN75" s="14" t="s">
        <v>20</v>
      </c>
      <c r="AO75" s="14" t="s">
        <v>20</v>
      </c>
      <c r="AP75" s="14" t="s">
        <v>965</v>
      </c>
      <c r="AQ75" s="39" t="s">
        <v>39</v>
      </c>
      <c r="AR75" s="14" t="s">
        <v>965</v>
      </c>
      <c r="AS75" s="14" t="s">
        <v>965</v>
      </c>
      <c r="AT75" s="39" t="s">
        <v>39</v>
      </c>
      <c r="AU75" s="14" t="s">
        <v>965</v>
      </c>
      <c r="AV75" s="14" t="s">
        <v>965</v>
      </c>
      <c r="AW75" s="39" t="s">
        <v>39</v>
      </c>
      <c r="AX75" s="14" t="s">
        <v>965</v>
      </c>
      <c r="AY75" s="14" t="s">
        <v>965</v>
      </c>
      <c r="AZ75" s="39" t="s">
        <v>39</v>
      </c>
      <c r="BA75" s="14" t="s">
        <v>965</v>
      </c>
      <c r="BB75" s="14" t="s">
        <v>965</v>
      </c>
      <c r="BC75" s="39" t="s">
        <v>39</v>
      </c>
      <c r="BD75" s="14" t="s">
        <v>965</v>
      </c>
      <c r="BE75" s="14" t="s">
        <v>20</v>
      </c>
      <c r="BF75" s="14" t="s">
        <v>20</v>
      </c>
      <c r="BG75" s="14" t="s">
        <v>965</v>
      </c>
      <c r="BH75" s="39" t="s">
        <v>39</v>
      </c>
      <c r="BI75" s="39" t="s">
        <v>965</v>
      </c>
      <c r="BJ75" s="14" t="s">
        <v>965</v>
      </c>
      <c r="BK75" s="39" t="s">
        <v>39</v>
      </c>
      <c r="BL75" s="14" t="s">
        <v>965</v>
      </c>
      <c r="BM75" s="14" t="s">
        <v>965</v>
      </c>
      <c r="BN75" s="39" t="s">
        <v>39</v>
      </c>
      <c r="BO75" s="14" t="s">
        <v>965</v>
      </c>
      <c r="BP75" s="14" t="s">
        <v>965</v>
      </c>
      <c r="BQ75" s="39" t="s">
        <v>39</v>
      </c>
      <c r="BR75" s="14" t="s">
        <v>965</v>
      </c>
      <c r="BS75" s="14" t="s">
        <v>965</v>
      </c>
      <c r="BT75" s="39" t="e">
        <v>#N/A</v>
      </c>
      <c r="BU75" s="39" t="s">
        <v>965</v>
      </c>
      <c r="BV75" s="14" t="s">
        <v>20</v>
      </c>
      <c r="BW75" s="14" t="s">
        <v>20</v>
      </c>
      <c r="BX75" s="14" t="s">
        <v>20</v>
      </c>
      <c r="BY75" s="14" t="s">
        <v>967</v>
      </c>
      <c r="BZ75" s="39" t="s">
        <v>39</v>
      </c>
      <c r="CA75" s="39" t="s">
        <v>967</v>
      </c>
      <c r="CB75" s="14" t="s">
        <v>967</v>
      </c>
      <c r="CC75" s="39" t="s">
        <v>39</v>
      </c>
      <c r="CD75" s="39" t="s">
        <v>967</v>
      </c>
      <c r="CE75" s="14" t="s">
        <v>967</v>
      </c>
      <c r="CF75" s="39" t="s">
        <v>39</v>
      </c>
      <c r="CG75" s="39" t="s">
        <v>967</v>
      </c>
      <c r="CH75" s="14" t="s">
        <v>965</v>
      </c>
      <c r="CI75" s="39" t="s">
        <v>39</v>
      </c>
      <c r="CJ75" s="39" t="s">
        <v>965</v>
      </c>
      <c r="CK75" s="14" t="s">
        <v>20</v>
      </c>
      <c r="CL75" s="14" t="s">
        <v>20</v>
      </c>
      <c r="CM75" s="1">
        <f t="shared" si="19"/>
        <v>30</v>
      </c>
      <c r="CN75" s="1">
        <f t="shared" si="20"/>
        <v>0</v>
      </c>
      <c r="CO75" s="1">
        <f t="shared" si="21"/>
        <v>11</v>
      </c>
      <c r="CP75" s="1">
        <f t="shared" si="22"/>
        <v>0</v>
      </c>
      <c r="CQ75" s="1">
        <f t="shared" si="23"/>
        <v>0</v>
      </c>
      <c r="CR75" s="1">
        <f>SUM(COUNTIFS($T75:$CL75,{"PAT","MAT"}))</f>
        <v>0</v>
      </c>
      <c r="CS75" s="1">
        <f t="shared" si="24"/>
        <v>0</v>
      </c>
      <c r="CT75" s="1">
        <f t="shared" si="25"/>
        <v>0</v>
      </c>
      <c r="CU75" s="1">
        <f t="shared" si="26"/>
        <v>4</v>
      </c>
      <c r="CV75" s="1">
        <f t="shared" si="27"/>
        <v>6</v>
      </c>
      <c r="CW75" s="1">
        <f t="shared" si="28"/>
        <v>0</v>
      </c>
      <c r="CX75" s="1">
        <f t="shared" si="29"/>
        <v>0</v>
      </c>
      <c r="CY75" s="1">
        <f t="shared" si="30"/>
        <v>10</v>
      </c>
      <c r="CZ75" s="1">
        <f t="shared" si="31"/>
        <v>1</v>
      </c>
      <c r="DA75" s="1">
        <f t="shared" si="32"/>
        <v>1</v>
      </c>
      <c r="DB75" s="1">
        <f>SUM(CM75:CX75)+SUM(COUNTIFS(Q75:CL75,{"TERM","RESIGNED"}))</f>
        <v>51</v>
      </c>
      <c r="DC75" s="1" t="s">
        <v>45</v>
      </c>
      <c r="DD75" s="1" t="s">
        <v>1019</v>
      </c>
      <c r="DE75" s="34"/>
    </row>
    <row r="76" spans="1:109" x14ac:dyDescent="0.25">
      <c r="A76" s="32">
        <f t="shared" si="33"/>
        <v>75</v>
      </c>
      <c r="B76" s="1" t="s">
        <v>36</v>
      </c>
      <c r="C76" s="1">
        <v>19212</v>
      </c>
      <c r="D76" s="27">
        <v>19212</v>
      </c>
      <c r="E76" s="1" t="s">
        <v>946</v>
      </c>
      <c r="F76" s="34" t="s">
        <v>1097</v>
      </c>
      <c r="G76" s="34" t="s">
        <v>123</v>
      </c>
      <c r="H76" s="30">
        <v>45142</v>
      </c>
      <c r="I76" s="30" t="s">
        <v>39</v>
      </c>
      <c r="J76" s="30" t="s">
        <v>39</v>
      </c>
      <c r="K76" s="1">
        <f t="shared" ca="1" si="17"/>
        <v>160</v>
      </c>
      <c r="L76" s="34" t="str">
        <f t="shared" si="18"/>
        <v>Billable</v>
      </c>
      <c r="M76" s="34" t="s">
        <v>124</v>
      </c>
      <c r="N76" s="1" t="s">
        <v>41</v>
      </c>
      <c r="O76" s="1" t="s">
        <v>42</v>
      </c>
      <c r="P76" s="1"/>
      <c r="Q76" s="1"/>
      <c r="R76" s="1" t="s">
        <v>43</v>
      </c>
      <c r="S76" s="33" t="s">
        <v>253</v>
      </c>
      <c r="T76" s="14" t="s">
        <v>965</v>
      </c>
      <c r="U76" s="39">
        <v>0.39374999999999999</v>
      </c>
      <c r="V76" s="14" t="s">
        <v>965</v>
      </c>
      <c r="W76" s="14" t="s">
        <v>20</v>
      </c>
      <c r="X76" s="14" t="s">
        <v>20</v>
      </c>
      <c r="Y76" s="14" t="s">
        <v>965</v>
      </c>
      <c r="Z76" s="39">
        <v>0.4069444444444445</v>
      </c>
      <c r="AA76" s="14" t="s">
        <v>965</v>
      </c>
      <c r="AB76" s="14" t="s">
        <v>22</v>
      </c>
      <c r="AC76" s="39" t="s">
        <v>39</v>
      </c>
      <c r="AD76" s="14" t="s">
        <v>22</v>
      </c>
      <c r="AE76" s="14" t="s">
        <v>22</v>
      </c>
      <c r="AF76" s="39" t="s">
        <v>39</v>
      </c>
      <c r="AG76" s="14" t="s">
        <v>22</v>
      </c>
      <c r="AH76" s="14" t="s">
        <v>965</v>
      </c>
      <c r="AI76" s="39">
        <v>0.3979166666666667</v>
      </c>
      <c r="AJ76" s="14" t="s">
        <v>965</v>
      </c>
      <c r="AK76" s="14" t="s">
        <v>965</v>
      </c>
      <c r="AL76" s="39">
        <v>0.41666666666666669</v>
      </c>
      <c r="AM76" s="14" t="s">
        <v>965</v>
      </c>
      <c r="AN76" s="14" t="s">
        <v>20</v>
      </c>
      <c r="AO76" s="14" t="s">
        <v>20</v>
      </c>
      <c r="AP76" s="14" t="s">
        <v>965</v>
      </c>
      <c r="AQ76" s="39">
        <v>0.38125000000000003</v>
      </c>
      <c r="AR76" s="14" t="s">
        <v>965</v>
      </c>
      <c r="AS76" s="14" t="s">
        <v>965</v>
      </c>
      <c r="AT76" s="39">
        <v>0.41666666666666669</v>
      </c>
      <c r="AU76" s="14" t="s">
        <v>965</v>
      </c>
      <c r="AV76" s="14" t="s">
        <v>965</v>
      </c>
      <c r="AW76" s="39">
        <v>0.39861111111111108</v>
      </c>
      <c r="AX76" s="14" t="s">
        <v>965</v>
      </c>
      <c r="AY76" s="14" t="s">
        <v>965</v>
      </c>
      <c r="AZ76" s="39">
        <v>0.40069444444444446</v>
      </c>
      <c r="BA76" s="14" t="s">
        <v>965</v>
      </c>
      <c r="BB76" s="14" t="s">
        <v>965</v>
      </c>
      <c r="BC76" s="39">
        <v>0.38680555555555557</v>
      </c>
      <c r="BD76" s="14" t="s">
        <v>965</v>
      </c>
      <c r="BE76" s="14" t="s">
        <v>20</v>
      </c>
      <c r="BF76" s="14" t="s">
        <v>20</v>
      </c>
      <c r="BG76" s="14" t="s">
        <v>965</v>
      </c>
      <c r="BH76" s="39">
        <v>0.3979166666666667</v>
      </c>
      <c r="BI76" s="39" t="s">
        <v>965</v>
      </c>
      <c r="BJ76" s="14" t="s">
        <v>965</v>
      </c>
      <c r="BK76" s="39">
        <v>0.39166666666666666</v>
      </c>
      <c r="BL76" s="14" t="s">
        <v>965</v>
      </c>
      <c r="BM76" s="14" t="s">
        <v>965</v>
      </c>
      <c r="BN76" s="39">
        <v>0.3833333333333333</v>
      </c>
      <c r="BO76" s="14" t="s">
        <v>965</v>
      </c>
      <c r="BP76" s="14" t="s">
        <v>965</v>
      </c>
      <c r="BQ76" s="39">
        <v>0.38750000000000001</v>
      </c>
      <c r="BR76" s="14" t="s">
        <v>965</v>
      </c>
      <c r="BS76" s="14" t="s">
        <v>965</v>
      </c>
      <c r="BT76" s="39">
        <v>0.38680555555555557</v>
      </c>
      <c r="BU76" s="39" t="s">
        <v>965</v>
      </c>
      <c r="BV76" s="14" t="s">
        <v>20</v>
      </c>
      <c r="BW76" s="14" t="s">
        <v>20</v>
      </c>
      <c r="BX76" s="14" t="s">
        <v>20</v>
      </c>
      <c r="BY76" s="14" t="s">
        <v>965</v>
      </c>
      <c r="BZ76" s="39">
        <v>0.38958333333333334</v>
      </c>
      <c r="CA76" s="39" t="s">
        <v>965</v>
      </c>
      <c r="CB76" s="14" t="s">
        <v>965</v>
      </c>
      <c r="CC76" s="39">
        <v>0.38680555555555557</v>
      </c>
      <c r="CD76" s="39" t="s">
        <v>965</v>
      </c>
      <c r="CE76" s="14" t="s">
        <v>965</v>
      </c>
      <c r="CF76" s="39">
        <v>0.37847222222222227</v>
      </c>
      <c r="CG76" s="39" t="s">
        <v>965</v>
      </c>
      <c r="CH76" s="14" t="s">
        <v>965</v>
      </c>
      <c r="CI76" s="39">
        <v>0.38750000000000001</v>
      </c>
      <c r="CJ76" s="39" t="s">
        <v>965</v>
      </c>
      <c r="CK76" s="14" t="s">
        <v>20</v>
      </c>
      <c r="CL76" s="14" t="s">
        <v>20</v>
      </c>
      <c r="CM76" s="1">
        <f t="shared" si="19"/>
        <v>36</v>
      </c>
      <c r="CN76" s="1">
        <f t="shared" si="20"/>
        <v>0</v>
      </c>
      <c r="CO76" s="1">
        <f t="shared" si="21"/>
        <v>11</v>
      </c>
      <c r="CP76" s="1">
        <f t="shared" si="22"/>
        <v>0</v>
      </c>
      <c r="CQ76" s="1">
        <f t="shared" si="23"/>
        <v>4</v>
      </c>
      <c r="CR76" s="1">
        <f>SUM(COUNTIFS($T76:$CL76,{"PAT","MAT"}))</f>
        <v>0</v>
      </c>
      <c r="CS76" s="1">
        <f t="shared" si="24"/>
        <v>0</v>
      </c>
      <c r="CT76" s="1">
        <f t="shared" si="25"/>
        <v>0</v>
      </c>
      <c r="CU76" s="1">
        <f t="shared" si="26"/>
        <v>0</v>
      </c>
      <c r="CV76" s="1">
        <f t="shared" si="27"/>
        <v>0</v>
      </c>
      <c r="CW76" s="1">
        <f t="shared" si="28"/>
        <v>0</v>
      </c>
      <c r="CX76" s="1">
        <f t="shared" si="29"/>
        <v>0</v>
      </c>
      <c r="CY76" s="1">
        <f t="shared" si="30"/>
        <v>0</v>
      </c>
      <c r="CZ76" s="1">
        <f t="shared" si="31"/>
        <v>1</v>
      </c>
      <c r="DA76" s="1">
        <f t="shared" si="32"/>
        <v>1</v>
      </c>
      <c r="DB76" s="1">
        <f>SUM(CM76:CX76)+SUM(COUNTIFS(Q76:CL76,{"TERM","RESIGNED"}))</f>
        <v>51</v>
      </c>
      <c r="DC76" s="1" t="s">
        <v>45</v>
      </c>
      <c r="DD76" s="1" t="s">
        <v>1018</v>
      </c>
      <c r="DE76" s="34"/>
    </row>
    <row r="77" spans="1:109" x14ac:dyDescent="0.25">
      <c r="A77" s="32">
        <f t="shared" si="33"/>
        <v>76</v>
      </c>
      <c r="B77" s="1" t="s">
        <v>36</v>
      </c>
      <c r="C77" s="1">
        <v>19215</v>
      </c>
      <c r="D77" s="27">
        <v>19215</v>
      </c>
      <c r="E77" s="1" t="s">
        <v>946</v>
      </c>
      <c r="F77" s="34" t="s">
        <v>1098</v>
      </c>
      <c r="G77" s="34" t="s">
        <v>123</v>
      </c>
      <c r="H77" s="30">
        <v>45142</v>
      </c>
      <c r="I77" s="30" t="s">
        <v>39</v>
      </c>
      <c r="J77" s="30" t="s">
        <v>39</v>
      </c>
      <c r="K77" s="1">
        <f t="shared" ca="1" si="17"/>
        <v>160</v>
      </c>
      <c r="L77" s="34" t="str">
        <f t="shared" si="18"/>
        <v>Billable</v>
      </c>
      <c r="M77" s="34" t="s">
        <v>124</v>
      </c>
      <c r="N77" s="1" t="s">
        <v>41</v>
      </c>
      <c r="O77" s="1" t="s">
        <v>42</v>
      </c>
      <c r="P77" s="1"/>
      <c r="Q77" s="1"/>
      <c r="R77" s="1" t="s">
        <v>43</v>
      </c>
      <c r="S77" s="33" t="s">
        <v>253</v>
      </c>
      <c r="T77" s="14" t="s">
        <v>965</v>
      </c>
      <c r="U77" s="39">
        <v>0.37083333333333302</v>
      </c>
      <c r="V77" s="14" t="s">
        <v>965</v>
      </c>
      <c r="W77" s="14" t="s">
        <v>20</v>
      </c>
      <c r="X77" s="14" t="s">
        <v>20</v>
      </c>
      <c r="Y77" s="14" t="s">
        <v>967</v>
      </c>
      <c r="Z77" s="39" t="s">
        <v>39</v>
      </c>
      <c r="AA77" s="14" t="s">
        <v>967</v>
      </c>
      <c r="AB77" s="14" t="s">
        <v>965</v>
      </c>
      <c r="AC77" s="39">
        <v>0.3888888888888889</v>
      </c>
      <c r="AD77" s="14" t="s">
        <v>965</v>
      </c>
      <c r="AE77" s="14" t="s">
        <v>965</v>
      </c>
      <c r="AF77" s="39">
        <v>0.38125000000000003</v>
      </c>
      <c r="AG77" s="14" t="s">
        <v>965</v>
      </c>
      <c r="AH77" s="14" t="s">
        <v>965</v>
      </c>
      <c r="AI77" s="39">
        <v>0.39374999999999999</v>
      </c>
      <c r="AJ77" s="14" t="s">
        <v>965</v>
      </c>
      <c r="AK77" s="14" t="s">
        <v>965</v>
      </c>
      <c r="AL77" s="39">
        <v>0.39861111111111108</v>
      </c>
      <c r="AM77" s="14" t="s">
        <v>965</v>
      </c>
      <c r="AN77" s="14" t="s">
        <v>20</v>
      </c>
      <c r="AO77" s="14" t="s">
        <v>20</v>
      </c>
      <c r="AP77" s="14" t="s">
        <v>965</v>
      </c>
      <c r="AQ77" s="39">
        <v>0.4152777777777778</v>
      </c>
      <c r="AR77" s="14" t="s">
        <v>965</v>
      </c>
      <c r="AS77" s="14" t="s">
        <v>965</v>
      </c>
      <c r="AT77" s="39">
        <v>0.41180555555555554</v>
      </c>
      <c r="AU77" s="14" t="s">
        <v>965</v>
      </c>
      <c r="AV77" s="14" t="s">
        <v>965</v>
      </c>
      <c r="AW77" s="39">
        <v>0.38125000000000003</v>
      </c>
      <c r="AX77" s="14" t="s">
        <v>965</v>
      </c>
      <c r="AY77" s="14" t="s">
        <v>965</v>
      </c>
      <c r="AZ77" s="39">
        <v>0.39097222222222222</v>
      </c>
      <c r="BA77" s="14" t="s">
        <v>965</v>
      </c>
      <c r="BB77" s="14" t="s">
        <v>965</v>
      </c>
      <c r="BC77" s="39">
        <v>0.37916666666666665</v>
      </c>
      <c r="BD77" s="14" t="s">
        <v>965</v>
      </c>
      <c r="BE77" s="14" t="s">
        <v>20</v>
      </c>
      <c r="BF77" s="14" t="s">
        <v>20</v>
      </c>
      <c r="BG77" s="14" t="s">
        <v>965</v>
      </c>
      <c r="BH77" s="39">
        <v>0.38611111111111113</v>
      </c>
      <c r="BI77" s="39" t="s">
        <v>965</v>
      </c>
      <c r="BJ77" s="14" t="s">
        <v>965</v>
      </c>
      <c r="BK77" s="39">
        <v>0.3888888888888889</v>
      </c>
      <c r="BL77" s="14" t="s">
        <v>965</v>
      </c>
      <c r="BM77" s="14" t="s">
        <v>965</v>
      </c>
      <c r="BN77" s="39">
        <v>0.36736111111111108</v>
      </c>
      <c r="BO77" s="14" t="s">
        <v>965</v>
      </c>
      <c r="BP77" s="14" t="s">
        <v>965</v>
      </c>
      <c r="BQ77" s="39">
        <v>0.40138888888888885</v>
      </c>
      <c r="BR77" s="14" t="s">
        <v>965</v>
      </c>
      <c r="BS77" s="14" t="s">
        <v>965</v>
      </c>
      <c r="BT77" s="39">
        <v>0.38611111111111113</v>
      </c>
      <c r="BU77" s="39" t="s">
        <v>965</v>
      </c>
      <c r="BV77" s="14" t="s">
        <v>20</v>
      </c>
      <c r="BW77" s="14" t="s">
        <v>20</v>
      </c>
      <c r="BX77" s="14" t="s">
        <v>20</v>
      </c>
      <c r="BY77" s="14" t="s">
        <v>965</v>
      </c>
      <c r="BZ77" s="39">
        <v>0.39652777777777781</v>
      </c>
      <c r="CA77" s="39" t="s">
        <v>965</v>
      </c>
      <c r="CB77" s="14" t="s">
        <v>967</v>
      </c>
      <c r="CC77" s="39" t="s">
        <v>39</v>
      </c>
      <c r="CD77" s="39" t="s">
        <v>967</v>
      </c>
      <c r="CE77" s="14" t="s">
        <v>967</v>
      </c>
      <c r="CF77" s="39" t="s">
        <v>39</v>
      </c>
      <c r="CG77" s="39" t="s">
        <v>967</v>
      </c>
      <c r="CH77" s="14" t="s">
        <v>965</v>
      </c>
      <c r="CI77" s="39">
        <v>0.3840277777777778</v>
      </c>
      <c r="CJ77" s="39" t="s">
        <v>965</v>
      </c>
      <c r="CK77" s="14" t="s">
        <v>20</v>
      </c>
      <c r="CL77" s="14" t="s">
        <v>20</v>
      </c>
      <c r="CM77" s="1">
        <f t="shared" si="19"/>
        <v>34</v>
      </c>
      <c r="CN77" s="1">
        <f t="shared" si="20"/>
        <v>0</v>
      </c>
      <c r="CO77" s="1">
        <f t="shared" si="21"/>
        <v>11</v>
      </c>
      <c r="CP77" s="1">
        <f t="shared" si="22"/>
        <v>0</v>
      </c>
      <c r="CQ77" s="1">
        <f t="shared" si="23"/>
        <v>0</v>
      </c>
      <c r="CR77" s="1">
        <f>SUM(COUNTIFS($T77:$CL77,{"PAT","MAT"}))</f>
        <v>0</v>
      </c>
      <c r="CS77" s="1">
        <f t="shared" si="24"/>
        <v>0</v>
      </c>
      <c r="CT77" s="1">
        <f t="shared" si="25"/>
        <v>0</v>
      </c>
      <c r="CU77" s="1">
        <f t="shared" si="26"/>
        <v>0</v>
      </c>
      <c r="CV77" s="1">
        <f t="shared" si="27"/>
        <v>6</v>
      </c>
      <c r="CW77" s="1">
        <f t="shared" si="28"/>
        <v>0</v>
      </c>
      <c r="CX77" s="1">
        <f t="shared" si="29"/>
        <v>0</v>
      </c>
      <c r="CY77" s="1">
        <f t="shared" si="30"/>
        <v>6</v>
      </c>
      <c r="CZ77" s="1">
        <f t="shared" si="31"/>
        <v>1</v>
      </c>
      <c r="DA77" s="1">
        <f t="shared" si="32"/>
        <v>1</v>
      </c>
      <c r="DB77" s="1">
        <f>SUM(CM77:CX77)+SUM(COUNTIFS(Q77:CL77,{"TERM","RESIGNED"}))</f>
        <v>51</v>
      </c>
      <c r="DC77" s="1" t="s">
        <v>45</v>
      </c>
      <c r="DD77" s="1" t="s">
        <v>1018</v>
      </c>
      <c r="DE77" s="34"/>
    </row>
    <row r="78" spans="1:109" x14ac:dyDescent="0.25">
      <c r="A78" s="32">
        <f t="shared" si="33"/>
        <v>77</v>
      </c>
      <c r="B78" s="1" t="s">
        <v>36</v>
      </c>
      <c r="C78" s="1">
        <v>19217</v>
      </c>
      <c r="D78" s="27">
        <v>19217</v>
      </c>
      <c r="E78" s="1" t="s">
        <v>945</v>
      </c>
      <c r="F78" s="34" t="s">
        <v>1099</v>
      </c>
      <c r="G78" s="34" t="s">
        <v>123</v>
      </c>
      <c r="H78" s="30">
        <v>45142</v>
      </c>
      <c r="I78" s="30" t="s">
        <v>39</v>
      </c>
      <c r="J78" s="30" t="s">
        <v>39</v>
      </c>
      <c r="K78" s="1">
        <f t="shared" ca="1" si="17"/>
        <v>160</v>
      </c>
      <c r="L78" s="34" t="str">
        <f t="shared" si="18"/>
        <v>Billable</v>
      </c>
      <c r="M78" s="34" t="s">
        <v>124</v>
      </c>
      <c r="N78" s="1" t="s">
        <v>41</v>
      </c>
      <c r="O78" s="1" t="s">
        <v>42</v>
      </c>
      <c r="P78" s="1"/>
      <c r="Q78" s="1"/>
      <c r="R78" s="1" t="s">
        <v>43</v>
      </c>
      <c r="S78" s="33" t="s">
        <v>253</v>
      </c>
      <c r="T78" s="14" t="s">
        <v>965</v>
      </c>
      <c r="U78" s="39">
        <v>0.38402777777777802</v>
      </c>
      <c r="V78" s="14" t="s">
        <v>965</v>
      </c>
      <c r="W78" s="14" t="s">
        <v>20</v>
      </c>
      <c r="X78" s="14" t="s">
        <v>20</v>
      </c>
      <c r="Y78" s="14" t="s">
        <v>965</v>
      </c>
      <c r="Z78" s="39">
        <v>0.39374999999999999</v>
      </c>
      <c r="AA78" s="14" t="s">
        <v>965</v>
      </c>
      <c r="AB78" s="14" t="s">
        <v>965</v>
      </c>
      <c r="AC78" s="39">
        <v>0.40208333333333335</v>
      </c>
      <c r="AD78" s="14" t="s">
        <v>965</v>
      </c>
      <c r="AE78" s="14" t="s">
        <v>965</v>
      </c>
      <c r="AF78" s="39">
        <v>0.3833333333333333</v>
      </c>
      <c r="AG78" s="14" t="s">
        <v>965</v>
      </c>
      <c r="AH78" s="14" t="s">
        <v>965</v>
      </c>
      <c r="AI78" s="39">
        <v>0.38680555555555557</v>
      </c>
      <c r="AJ78" s="14" t="s">
        <v>965</v>
      </c>
      <c r="AK78" s="14" t="s">
        <v>965</v>
      </c>
      <c r="AL78" s="39">
        <v>0.39444444444444443</v>
      </c>
      <c r="AM78" s="14" t="s">
        <v>965</v>
      </c>
      <c r="AN78" s="14" t="s">
        <v>20</v>
      </c>
      <c r="AO78" s="14" t="s">
        <v>20</v>
      </c>
      <c r="AP78" s="14" t="s">
        <v>965</v>
      </c>
      <c r="AQ78" s="39">
        <v>0.3923611111111111</v>
      </c>
      <c r="AR78" s="14" t="s">
        <v>965</v>
      </c>
      <c r="AS78" s="14" t="s">
        <v>965</v>
      </c>
      <c r="AT78" s="39">
        <v>0.40625</v>
      </c>
      <c r="AU78" s="14" t="s">
        <v>965</v>
      </c>
      <c r="AV78" s="14" t="s">
        <v>965</v>
      </c>
      <c r="AW78" s="39">
        <v>0.38472222222222219</v>
      </c>
      <c r="AX78" s="14" t="s">
        <v>965</v>
      </c>
      <c r="AY78" s="14" t="s">
        <v>967</v>
      </c>
      <c r="AZ78" s="39">
        <v>0.13819444444444443</v>
      </c>
      <c r="BA78" s="14" t="s">
        <v>967</v>
      </c>
      <c r="BB78" s="14" t="s">
        <v>967</v>
      </c>
      <c r="BC78" s="39" t="s">
        <v>39</v>
      </c>
      <c r="BD78" s="14" t="s">
        <v>967</v>
      </c>
      <c r="BE78" s="14" t="s">
        <v>20</v>
      </c>
      <c r="BF78" s="14" t="s">
        <v>20</v>
      </c>
      <c r="BG78" s="14" t="s">
        <v>965</v>
      </c>
      <c r="BH78" s="39">
        <v>0.40208333333333335</v>
      </c>
      <c r="BI78" s="39" t="s">
        <v>965</v>
      </c>
      <c r="BJ78" s="14" t="s">
        <v>965</v>
      </c>
      <c r="BK78" s="39">
        <v>0.40069444444444446</v>
      </c>
      <c r="BL78" s="14" t="s">
        <v>965</v>
      </c>
      <c r="BM78" s="14" t="s">
        <v>965</v>
      </c>
      <c r="BN78" s="39">
        <v>0.3840277777777778</v>
      </c>
      <c r="BO78" s="14" t="s">
        <v>965</v>
      </c>
      <c r="BP78" s="14" t="s">
        <v>965</v>
      </c>
      <c r="BQ78" s="39">
        <v>0.39027777777777778</v>
      </c>
      <c r="BR78" s="14" t="s">
        <v>965</v>
      </c>
      <c r="BS78" s="14" t="s">
        <v>965</v>
      </c>
      <c r="BT78" s="39">
        <v>0.3743055555555555</v>
      </c>
      <c r="BU78" s="39" t="s">
        <v>965</v>
      </c>
      <c r="BV78" s="14" t="s">
        <v>20</v>
      </c>
      <c r="BW78" s="14" t="s">
        <v>20</v>
      </c>
      <c r="BX78" s="14" t="s">
        <v>20</v>
      </c>
      <c r="BY78" s="14" t="s">
        <v>968</v>
      </c>
      <c r="BZ78" s="39" t="s">
        <v>39</v>
      </c>
      <c r="CA78" s="39" t="s">
        <v>968</v>
      </c>
      <c r="CB78" s="14" t="s">
        <v>968</v>
      </c>
      <c r="CC78" s="39" t="s">
        <v>39</v>
      </c>
      <c r="CD78" s="39" t="s">
        <v>968</v>
      </c>
      <c r="CE78" s="14" t="s">
        <v>965</v>
      </c>
      <c r="CF78" s="39">
        <v>0.37847222222222227</v>
      </c>
      <c r="CG78" s="39" t="s">
        <v>965</v>
      </c>
      <c r="CH78" s="14" t="s">
        <v>967</v>
      </c>
      <c r="CI78" s="39" t="s">
        <v>39</v>
      </c>
      <c r="CJ78" s="39" t="s">
        <v>967</v>
      </c>
      <c r="CK78" s="14" t="s">
        <v>20</v>
      </c>
      <c r="CL78" s="14" t="s">
        <v>20</v>
      </c>
      <c r="CM78" s="1">
        <f t="shared" si="19"/>
        <v>30</v>
      </c>
      <c r="CN78" s="1">
        <f t="shared" si="20"/>
        <v>0</v>
      </c>
      <c r="CO78" s="1">
        <f t="shared" si="21"/>
        <v>11</v>
      </c>
      <c r="CP78" s="1">
        <f t="shared" si="22"/>
        <v>0</v>
      </c>
      <c r="CQ78" s="1">
        <f t="shared" si="23"/>
        <v>0</v>
      </c>
      <c r="CR78" s="1">
        <f>SUM(COUNTIFS($T78:$CL78,{"PAT","MAT"}))</f>
        <v>0</v>
      </c>
      <c r="CS78" s="1">
        <f t="shared" si="24"/>
        <v>0</v>
      </c>
      <c r="CT78" s="1">
        <f t="shared" si="25"/>
        <v>0</v>
      </c>
      <c r="CU78" s="1">
        <f t="shared" si="26"/>
        <v>4</v>
      </c>
      <c r="CV78" s="1">
        <f t="shared" si="27"/>
        <v>6</v>
      </c>
      <c r="CW78" s="1">
        <f t="shared" si="28"/>
        <v>0</v>
      </c>
      <c r="CX78" s="1">
        <f t="shared" si="29"/>
        <v>0</v>
      </c>
      <c r="CY78" s="1">
        <f t="shared" si="30"/>
        <v>10</v>
      </c>
      <c r="CZ78" s="1">
        <f t="shared" si="31"/>
        <v>1</v>
      </c>
      <c r="DA78" s="1">
        <f t="shared" si="32"/>
        <v>1</v>
      </c>
      <c r="DB78" s="1">
        <f>SUM(CM78:CX78)+SUM(COUNTIFS(Q78:CL78,{"TERM","RESIGNED"}))</f>
        <v>51</v>
      </c>
      <c r="DC78" s="1" t="s">
        <v>45</v>
      </c>
      <c r="DD78" s="1" t="s">
        <v>1018</v>
      </c>
      <c r="DE78" s="34"/>
    </row>
    <row r="79" spans="1:109" x14ac:dyDescent="0.25">
      <c r="A79" s="32">
        <f t="shared" si="33"/>
        <v>78</v>
      </c>
      <c r="B79" s="1" t="s">
        <v>36</v>
      </c>
      <c r="C79" s="1">
        <v>19221</v>
      </c>
      <c r="D79" s="27">
        <v>19221</v>
      </c>
      <c r="E79" s="1" t="s">
        <v>946</v>
      </c>
      <c r="F79" s="34" t="s">
        <v>1100</v>
      </c>
      <c r="G79" s="34" t="s">
        <v>162</v>
      </c>
      <c r="H79" s="30">
        <v>45142</v>
      </c>
      <c r="I79" s="30" t="s">
        <v>39</v>
      </c>
      <c r="J79" s="30" t="s">
        <v>39</v>
      </c>
      <c r="K79" s="1">
        <f t="shared" ca="1" si="17"/>
        <v>160</v>
      </c>
      <c r="L79" s="34" t="str">
        <f t="shared" si="18"/>
        <v>Billable</v>
      </c>
      <c r="M79" s="34" t="s">
        <v>124</v>
      </c>
      <c r="N79" s="1" t="s">
        <v>41</v>
      </c>
      <c r="O79" s="1" t="s">
        <v>42</v>
      </c>
      <c r="P79" s="1"/>
      <c r="Q79" s="1"/>
      <c r="R79" s="1" t="s">
        <v>43</v>
      </c>
      <c r="S79" s="33" t="s">
        <v>144</v>
      </c>
      <c r="T79" s="14" t="s">
        <v>967</v>
      </c>
      <c r="U79" s="39" t="s">
        <v>39</v>
      </c>
      <c r="V79" s="14" t="s">
        <v>967</v>
      </c>
      <c r="W79" s="14" t="s">
        <v>20</v>
      </c>
      <c r="X79" s="14" t="s">
        <v>20</v>
      </c>
      <c r="Y79" s="14" t="s">
        <v>967</v>
      </c>
      <c r="Z79" s="39" t="s">
        <v>39</v>
      </c>
      <c r="AA79" s="14" t="s">
        <v>967</v>
      </c>
      <c r="AB79" s="14" t="s">
        <v>967</v>
      </c>
      <c r="AC79" s="39" t="s">
        <v>39</v>
      </c>
      <c r="AD79" s="14" t="s">
        <v>967</v>
      </c>
      <c r="AE79" s="14" t="s">
        <v>967</v>
      </c>
      <c r="AF79" s="39" t="s">
        <v>39</v>
      </c>
      <c r="AG79" s="14" t="s">
        <v>967</v>
      </c>
      <c r="AH79" s="14" t="s">
        <v>968</v>
      </c>
      <c r="AI79" s="39" t="s">
        <v>39</v>
      </c>
      <c r="AJ79" s="14" t="s">
        <v>968</v>
      </c>
      <c r="AK79" s="14" t="s">
        <v>968</v>
      </c>
      <c r="AL79" s="39" t="s">
        <v>39</v>
      </c>
      <c r="AM79" s="14" t="s">
        <v>968</v>
      </c>
      <c r="AN79" s="14" t="s">
        <v>20</v>
      </c>
      <c r="AO79" s="14" t="s">
        <v>20</v>
      </c>
      <c r="AP79" s="14" t="s">
        <v>968</v>
      </c>
      <c r="AQ79" s="39" t="s">
        <v>39</v>
      </c>
      <c r="AR79" s="14" t="s">
        <v>968</v>
      </c>
      <c r="AS79" s="14" t="s">
        <v>968</v>
      </c>
      <c r="AT79" s="39" t="s">
        <v>39</v>
      </c>
      <c r="AU79" s="14" t="s">
        <v>968</v>
      </c>
      <c r="AV79" s="14" t="s">
        <v>22</v>
      </c>
      <c r="AW79" s="39" t="s">
        <v>39</v>
      </c>
      <c r="AX79" s="14" t="s">
        <v>22</v>
      </c>
      <c r="AY79" s="14" t="s">
        <v>22</v>
      </c>
      <c r="AZ79" s="39" t="s">
        <v>39</v>
      </c>
      <c r="BA79" s="14" t="s">
        <v>22</v>
      </c>
      <c r="BB79" s="14" t="s">
        <v>22</v>
      </c>
      <c r="BC79" s="39" t="s">
        <v>39</v>
      </c>
      <c r="BD79" s="14" t="s">
        <v>22</v>
      </c>
      <c r="BE79" s="14" t="s">
        <v>20</v>
      </c>
      <c r="BF79" s="14" t="s">
        <v>20</v>
      </c>
      <c r="BG79" s="14" t="s">
        <v>22</v>
      </c>
      <c r="BH79" s="39">
        <v>0.37986111111111115</v>
      </c>
      <c r="BI79" s="39" t="s">
        <v>22</v>
      </c>
      <c r="BJ79" s="14" t="s">
        <v>965</v>
      </c>
      <c r="BK79" s="39">
        <v>0.37847222222222227</v>
      </c>
      <c r="BL79" s="14" t="s">
        <v>965</v>
      </c>
      <c r="BM79" s="14" t="s">
        <v>965</v>
      </c>
      <c r="BN79" s="39">
        <v>0.38125000000000003</v>
      </c>
      <c r="BO79" s="14" t="s">
        <v>965</v>
      </c>
      <c r="BP79" s="14" t="s">
        <v>965</v>
      </c>
      <c r="BQ79" s="39">
        <v>0.38263888888888892</v>
      </c>
      <c r="BR79" s="14" t="s">
        <v>965</v>
      </c>
      <c r="BS79" s="14" t="s">
        <v>965</v>
      </c>
      <c r="BT79" s="39">
        <v>0.22638888888888889</v>
      </c>
      <c r="BU79" s="39" t="s">
        <v>22</v>
      </c>
      <c r="BV79" s="14" t="s">
        <v>20</v>
      </c>
      <c r="BW79" s="14" t="s">
        <v>20</v>
      </c>
      <c r="BX79" s="14" t="s">
        <v>20</v>
      </c>
      <c r="BY79" s="14" t="s">
        <v>22</v>
      </c>
      <c r="BZ79" s="39">
        <v>0.3833333333333333</v>
      </c>
      <c r="CA79" s="39" t="s">
        <v>22</v>
      </c>
      <c r="CB79" s="14" t="s">
        <v>965</v>
      </c>
      <c r="CC79" s="39">
        <v>0.39444444444444443</v>
      </c>
      <c r="CD79" s="39" t="s">
        <v>965</v>
      </c>
      <c r="CE79" s="14" t="s">
        <v>965</v>
      </c>
      <c r="CF79" s="39">
        <v>0.39652777777777781</v>
      </c>
      <c r="CG79" s="39" t="s">
        <v>965</v>
      </c>
      <c r="CH79" s="14" t="s">
        <v>965</v>
      </c>
      <c r="CI79" s="39">
        <v>0.3923611111111111</v>
      </c>
      <c r="CJ79" s="39" t="s">
        <v>965</v>
      </c>
      <c r="CK79" s="14" t="s">
        <v>20</v>
      </c>
      <c r="CL79" s="14" t="s">
        <v>20</v>
      </c>
      <c r="CM79" s="1">
        <f t="shared" si="19"/>
        <v>13</v>
      </c>
      <c r="CN79" s="1">
        <f t="shared" si="20"/>
        <v>0</v>
      </c>
      <c r="CO79" s="1">
        <f t="shared" si="21"/>
        <v>11</v>
      </c>
      <c r="CP79" s="1">
        <f t="shared" si="22"/>
        <v>0</v>
      </c>
      <c r="CQ79" s="1">
        <f t="shared" si="23"/>
        <v>11</v>
      </c>
      <c r="CR79" s="1">
        <f>SUM(COUNTIFS($T79:$CL79,{"PAT","MAT"}))</f>
        <v>0</v>
      </c>
      <c r="CS79" s="1">
        <f t="shared" si="24"/>
        <v>0</v>
      </c>
      <c r="CT79" s="1">
        <f t="shared" si="25"/>
        <v>0</v>
      </c>
      <c r="CU79" s="1">
        <f t="shared" si="26"/>
        <v>8</v>
      </c>
      <c r="CV79" s="1">
        <f t="shared" si="27"/>
        <v>8</v>
      </c>
      <c r="CW79" s="1">
        <f t="shared" si="28"/>
        <v>0</v>
      </c>
      <c r="CX79" s="1">
        <f t="shared" si="29"/>
        <v>0</v>
      </c>
      <c r="CY79" s="1">
        <f t="shared" si="30"/>
        <v>16</v>
      </c>
      <c r="CZ79" s="1">
        <f t="shared" si="31"/>
        <v>0</v>
      </c>
      <c r="DA79" s="1">
        <f t="shared" si="32"/>
        <v>1</v>
      </c>
      <c r="DB79" s="1">
        <f>SUM(CM79:CX79)+SUM(COUNTIFS(Q79:CL79,{"TERM","RESIGNED"}))</f>
        <v>51</v>
      </c>
      <c r="DC79" s="1" t="s">
        <v>45</v>
      </c>
      <c r="DD79" s="1" t="s">
        <v>1020</v>
      </c>
      <c r="DE79" s="34"/>
    </row>
    <row r="80" spans="1:109" x14ac:dyDescent="0.25">
      <c r="A80" s="32">
        <f t="shared" si="33"/>
        <v>79</v>
      </c>
      <c r="B80" s="1" t="s">
        <v>36</v>
      </c>
      <c r="C80" s="1">
        <v>19223</v>
      </c>
      <c r="D80" s="27">
        <v>19223</v>
      </c>
      <c r="E80" s="1" t="s">
        <v>946</v>
      </c>
      <c r="F80" s="34" t="s">
        <v>1101</v>
      </c>
      <c r="G80" s="34" t="s">
        <v>123</v>
      </c>
      <c r="H80" s="30">
        <v>45142</v>
      </c>
      <c r="I80" s="30" t="s">
        <v>39</v>
      </c>
      <c r="J80" s="30" t="s">
        <v>39</v>
      </c>
      <c r="K80" s="1">
        <f t="shared" ca="1" si="17"/>
        <v>160</v>
      </c>
      <c r="L80" s="34" t="str">
        <f t="shared" si="18"/>
        <v>Billable</v>
      </c>
      <c r="M80" s="34" t="s">
        <v>124</v>
      </c>
      <c r="N80" s="1" t="s">
        <v>41</v>
      </c>
      <c r="O80" s="1" t="s">
        <v>42</v>
      </c>
      <c r="P80" s="1"/>
      <c r="Q80" s="1"/>
      <c r="R80" s="1" t="s">
        <v>43</v>
      </c>
      <c r="S80" s="33" t="s">
        <v>366</v>
      </c>
      <c r="T80" s="14" t="s">
        <v>965</v>
      </c>
      <c r="U80" s="39">
        <v>0.389583333333333</v>
      </c>
      <c r="V80" s="14" t="s">
        <v>965</v>
      </c>
      <c r="W80" s="14" t="s">
        <v>20</v>
      </c>
      <c r="X80" s="14" t="s">
        <v>20</v>
      </c>
      <c r="Y80" s="14" t="s">
        <v>965</v>
      </c>
      <c r="Z80" s="39">
        <v>0.42708333333333331</v>
      </c>
      <c r="AA80" s="14" t="s">
        <v>965</v>
      </c>
      <c r="AB80" s="14" t="s">
        <v>965</v>
      </c>
      <c r="AC80" s="39">
        <v>0.38611111111111113</v>
      </c>
      <c r="AD80" s="14" t="s">
        <v>965</v>
      </c>
      <c r="AE80" s="14" t="s">
        <v>965</v>
      </c>
      <c r="AF80" s="39">
        <v>0.40277777777777773</v>
      </c>
      <c r="AG80" s="14" t="s">
        <v>965</v>
      </c>
      <c r="AH80" s="14" t="s">
        <v>965</v>
      </c>
      <c r="AI80" s="39">
        <v>0.4694444444444445</v>
      </c>
      <c r="AJ80" s="14" t="s">
        <v>965</v>
      </c>
      <c r="AK80" s="14" t="s">
        <v>965</v>
      </c>
      <c r="AL80" s="39">
        <v>0.44375000000000003</v>
      </c>
      <c r="AM80" s="14" t="s">
        <v>965</v>
      </c>
      <c r="AN80" s="14" t="s">
        <v>20</v>
      </c>
      <c r="AO80" s="14" t="s">
        <v>20</v>
      </c>
      <c r="AP80" s="14" t="s">
        <v>965</v>
      </c>
      <c r="AQ80" s="39">
        <v>0.40833333333333338</v>
      </c>
      <c r="AR80" s="14" t="s">
        <v>965</v>
      </c>
      <c r="AS80" s="14" t="s">
        <v>965</v>
      </c>
      <c r="AT80" s="39">
        <v>0.37638888888888888</v>
      </c>
      <c r="AU80" s="14" t="s">
        <v>965</v>
      </c>
      <c r="AV80" s="14" t="s">
        <v>965</v>
      </c>
      <c r="AW80" s="39">
        <v>0.40486111111111112</v>
      </c>
      <c r="AX80" s="14" t="s">
        <v>965</v>
      </c>
      <c r="AY80" s="14" t="s">
        <v>965</v>
      </c>
      <c r="AZ80" s="39">
        <v>0.40416666666666662</v>
      </c>
      <c r="BA80" s="14" t="s">
        <v>965</v>
      </c>
      <c r="BB80" s="14" t="s">
        <v>965</v>
      </c>
      <c r="BC80" s="39">
        <v>0.3840277777777778</v>
      </c>
      <c r="BD80" s="14" t="s">
        <v>965</v>
      </c>
      <c r="BE80" s="14" t="s">
        <v>20</v>
      </c>
      <c r="BF80" s="14" t="s">
        <v>20</v>
      </c>
      <c r="BG80" s="14" t="s">
        <v>965</v>
      </c>
      <c r="BH80" s="39">
        <v>0.39166666666666666</v>
      </c>
      <c r="BI80" s="39" t="s">
        <v>965</v>
      </c>
      <c r="BJ80" s="14" t="s">
        <v>965</v>
      </c>
      <c r="BK80" s="39">
        <v>0.39930555555555558</v>
      </c>
      <c r="BL80" s="14" t="s">
        <v>965</v>
      </c>
      <c r="BM80" s="14" t="s">
        <v>965</v>
      </c>
      <c r="BN80" s="39">
        <v>0.37986111111111115</v>
      </c>
      <c r="BO80" s="14" t="s">
        <v>965</v>
      </c>
      <c r="BP80" s="14" t="s">
        <v>965</v>
      </c>
      <c r="BQ80" s="39">
        <v>0.37847222222222227</v>
      </c>
      <c r="BR80" s="14" t="s">
        <v>965</v>
      </c>
      <c r="BS80" s="14" t="s">
        <v>965</v>
      </c>
      <c r="BT80" s="39">
        <v>0.37013888888888885</v>
      </c>
      <c r="BU80" s="39" t="s">
        <v>965</v>
      </c>
      <c r="BV80" s="14" t="s">
        <v>20</v>
      </c>
      <c r="BW80" s="14" t="s">
        <v>20</v>
      </c>
      <c r="BX80" s="14" t="s">
        <v>20</v>
      </c>
      <c r="BY80" s="14" t="s">
        <v>21</v>
      </c>
      <c r="BZ80" s="39" t="s">
        <v>39</v>
      </c>
      <c r="CA80" s="39" t="s">
        <v>21</v>
      </c>
      <c r="CB80" s="14" t="s">
        <v>21</v>
      </c>
      <c r="CC80" s="39" t="s">
        <v>39</v>
      </c>
      <c r="CD80" s="39" t="s">
        <v>21</v>
      </c>
      <c r="CE80" s="14" t="s">
        <v>21</v>
      </c>
      <c r="CF80" s="39" t="s">
        <v>39</v>
      </c>
      <c r="CG80" s="39" t="s">
        <v>21</v>
      </c>
      <c r="CH80" s="14" t="s">
        <v>21</v>
      </c>
      <c r="CI80" s="39" t="s">
        <v>39</v>
      </c>
      <c r="CJ80" s="39" t="s">
        <v>21</v>
      </c>
      <c r="CK80" s="14" t="s">
        <v>20</v>
      </c>
      <c r="CL80" s="14" t="s">
        <v>20</v>
      </c>
      <c r="CM80" s="1">
        <f t="shared" si="19"/>
        <v>32</v>
      </c>
      <c r="CN80" s="1">
        <f t="shared" si="20"/>
        <v>0</v>
      </c>
      <c r="CO80" s="1">
        <f t="shared" si="21"/>
        <v>11</v>
      </c>
      <c r="CP80" s="1">
        <f t="shared" si="22"/>
        <v>8</v>
      </c>
      <c r="CQ80" s="1">
        <f t="shared" si="23"/>
        <v>0</v>
      </c>
      <c r="CR80" s="1">
        <f>SUM(COUNTIFS($T80:$CL80,{"PAT","MAT"}))</f>
        <v>0</v>
      </c>
      <c r="CS80" s="1">
        <f t="shared" si="24"/>
        <v>0</v>
      </c>
      <c r="CT80" s="1">
        <f t="shared" si="25"/>
        <v>0</v>
      </c>
      <c r="CU80" s="1">
        <f t="shared" si="26"/>
        <v>0</v>
      </c>
      <c r="CV80" s="1">
        <f t="shared" si="27"/>
        <v>0</v>
      </c>
      <c r="CW80" s="1">
        <f t="shared" si="28"/>
        <v>0</v>
      </c>
      <c r="CX80" s="1">
        <f t="shared" si="29"/>
        <v>0</v>
      </c>
      <c r="CY80" s="1">
        <f t="shared" si="30"/>
        <v>0</v>
      </c>
      <c r="CZ80" s="1">
        <f t="shared" si="31"/>
        <v>1</v>
      </c>
      <c r="DA80" s="1">
        <f t="shared" si="32"/>
        <v>1</v>
      </c>
      <c r="DB80" s="1">
        <f>SUM(CM80:CX80)+SUM(COUNTIFS(Q80:CL80,{"TERM","RESIGNED"}))</f>
        <v>51</v>
      </c>
      <c r="DC80" s="1" t="s">
        <v>45</v>
      </c>
      <c r="DD80" s="1" t="s">
        <v>1020</v>
      </c>
      <c r="DE80" s="34"/>
    </row>
    <row r="81" spans="1:109" x14ac:dyDescent="0.25">
      <c r="A81" s="32">
        <f t="shared" si="33"/>
        <v>80</v>
      </c>
      <c r="B81" s="1" t="s">
        <v>172</v>
      </c>
      <c r="C81" s="1">
        <v>18288</v>
      </c>
      <c r="D81" s="27">
        <v>100013</v>
      </c>
      <c r="E81" s="1" t="s">
        <v>946</v>
      </c>
      <c r="F81" s="34" t="s">
        <v>176</v>
      </c>
      <c r="G81" s="34" t="s">
        <v>123</v>
      </c>
      <c r="H81" s="30">
        <v>44228</v>
      </c>
      <c r="I81" s="30">
        <v>44201</v>
      </c>
      <c r="J81" s="30" t="s">
        <v>39</v>
      </c>
      <c r="K81" s="1">
        <f t="shared" ca="1" si="17"/>
        <v>1074</v>
      </c>
      <c r="L81" s="34" t="str">
        <f t="shared" si="18"/>
        <v>Billable</v>
      </c>
      <c r="M81" s="34" t="s">
        <v>124</v>
      </c>
      <c r="N81" s="1" t="s">
        <v>41</v>
      </c>
      <c r="O81" s="1" t="s">
        <v>42</v>
      </c>
      <c r="P81" s="1"/>
      <c r="Q81" s="1"/>
      <c r="R81" s="1" t="s">
        <v>57</v>
      </c>
      <c r="S81" s="33" t="s">
        <v>137</v>
      </c>
      <c r="T81" s="14" t="s">
        <v>965</v>
      </c>
      <c r="U81" s="39">
        <v>0.37291666666666701</v>
      </c>
      <c r="V81" s="14" t="s">
        <v>965</v>
      </c>
      <c r="W81" s="14" t="s">
        <v>20</v>
      </c>
      <c r="X81" s="14" t="s">
        <v>20</v>
      </c>
      <c r="Y81" s="14" t="s">
        <v>965</v>
      </c>
      <c r="Z81" s="39">
        <v>0.36805555555555558</v>
      </c>
      <c r="AA81" s="14" t="s">
        <v>965</v>
      </c>
      <c r="AB81" s="14" t="s">
        <v>965</v>
      </c>
      <c r="AC81" s="39">
        <v>0.3923611111111111</v>
      </c>
      <c r="AD81" s="14" t="s">
        <v>965</v>
      </c>
      <c r="AE81" s="14" t="s">
        <v>965</v>
      </c>
      <c r="AF81" s="39">
        <v>0.39374999999999999</v>
      </c>
      <c r="AG81" s="14" t="s">
        <v>965</v>
      </c>
      <c r="AH81" s="14" t="s">
        <v>965</v>
      </c>
      <c r="AI81" s="39">
        <v>0.39444444444444443</v>
      </c>
      <c r="AJ81" s="14" t="s">
        <v>965</v>
      </c>
      <c r="AK81" s="14" t="s">
        <v>965</v>
      </c>
      <c r="AL81" s="39">
        <v>0.37708333333333338</v>
      </c>
      <c r="AM81" s="14" t="s">
        <v>965</v>
      </c>
      <c r="AN81" s="14" t="s">
        <v>20</v>
      </c>
      <c r="AO81" s="14" t="s">
        <v>20</v>
      </c>
      <c r="AP81" s="14" t="s">
        <v>965</v>
      </c>
      <c r="AQ81" s="39">
        <v>0.38125000000000003</v>
      </c>
      <c r="AR81" s="14" t="s">
        <v>965</v>
      </c>
      <c r="AS81" s="14" t="s">
        <v>965</v>
      </c>
      <c r="AT81" s="39">
        <v>0.39166666666666666</v>
      </c>
      <c r="AU81" s="14" t="s">
        <v>965</v>
      </c>
      <c r="AV81" s="14" t="s">
        <v>965</v>
      </c>
      <c r="AW81" s="39">
        <v>0.38472222222222219</v>
      </c>
      <c r="AX81" s="14" t="s">
        <v>965</v>
      </c>
      <c r="AY81" s="14" t="s">
        <v>965</v>
      </c>
      <c r="AZ81" s="39">
        <v>0.3756944444444445</v>
      </c>
      <c r="BA81" s="14" t="s">
        <v>965</v>
      </c>
      <c r="BB81" s="14" t="s">
        <v>965</v>
      </c>
      <c r="BC81" s="39">
        <v>0.36874999999999997</v>
      </c>
      <c r="BD81" s="14" t="s">
        <v>965</v>
      </c>
      <c r="BE81" s="14" t="s">
        <v>20</v>
      </c>
      <c r="BF81" s="14" t="s">
        <v>20</v>
      </c>
      <c r="BG81" s="14" t="s">
        <v>965</v>
      </c>
      <c r="BH81" s="39">
        <v>0.37708333333333338</v>
      </c>
      <c r="BI81" s="39" t="s">
        <v>965</v>
      </c>
      <c r="BJ81" s="14" t="s">
        <v>965</v>
      </c>
      <c r="BK81" s="39">
        <v>0.37222222222222223</v>
      </c>
      <c r="BL81" s="14" t="s">
        <v>965</v>
      </c>
      <c r="BM81" s="14" t="s">
        <v>965</v>
      </c>
      <c r="BN81" s="39">
        <v>0.38125000000000003</v>
      </c>
      <c r="BO81" s="14" t="s">
        <v>965</v>
      </c>
      <c r="BP81" s="14" t="s">
        <v>965</v>
      </c>
      <c r="BQ81" s="39">
        <v>0.39374999999999999</v>
      </c>
      <c r="BR81" s="14" t="s">
        <v>965</v>
      </c>
      <c r="BS81" s="14" t="s">
        <v>965</v>
      </c>
      <c r="BT81" s="39">
        <v>0.3840277777777778</v>
      </c>
      <c r="BU81" s="39" t="s">
        <v>965</v>
      </c>
      <c r="BV81" s="14" t="s">
        <v>20</v>
      </c>
      <c r="BW81" s="14" t="s">
        <v>20</v>
      </c>
      <c r="BX81" s="14" t="s">
        <v>20</v>
      </c>
      <c r="BY81" s="14" t="s">
        <v>21</v>
      </c>
      <c r="BZ81" s="39" t="s">
        <v>39</v>
      </c>
      <c r="CA81" s="39" t="s">
        <v>21</v>
      </c>
      <c r="CB81" s="14" t="s">
        <v>967</v>
      </c>
      <c r="CC81" s="39" t="s">
        <v>39</v>
      </c>
      <c r="CD81" s="39" t="s">
        <v>967</v>
      </c>
      <c r="CE81" s="14" t="s">
        <v>967</v>
      </c>
      <c r="CF81" s="39" t="s">
        <v>39</v>
      </c>
      <c r="CG81" s="39" t="s">
        <v>967</v>
      </c>
      <c r="CH81" s="14" t="s">
        <v>21</v>
      </c>
      <c r="CI81" s="39" t="s">
        <v>39</v>
      </c>
      <c r="CJ81" s="39" t="s">
        <v>21</v>
      </c>
      <c r="CK81" s="14" t="s">
        <v>20</v>
      </c>
      <c r="CL81" s="14" t="s">
        <v>20</v>
      </c>
      <c r="CM81" s="1">
        <f t="shared" si="19"/>
        <v>32</v>
      </c>
      <c r="CN81" s="1">
        <f t="shared" si="20"/>
        <v>0</v>
      </c>
      <c r="CO81" s="1">
        <f t="shared" si="21"/>
        <v>11</v>
      </c>
      <c r="CP81" s="1">
        <f t="shared" si="22"/>
        <v>4</v>
      </c>
      <c r="CQ81" s="1">
        <f t="shared" si="23"/>
        <v>0</v>
      </c>
      <c r="CR81" s="1">
        <f>SUM(COUNTIFS($T81:$CL81,{"PAT","MAT"}))</f>
        <v>0</v>
      </c>
      <c r="CS81" s="1">
        <f t="shared" si="24"/>
        <v>0</v>
      </c>
      <c r="CT81" s="1">
        <f t="shared" si="25"/>
        <v>0</v>
      </c>
      <c r="CU81" s="1">
        <f t="shared" si="26"/>
        <v>0</v>
      </c>
      <c r="CV81" s="1">
        <f t="shared" si="27"/>
        <v>4</v>
      </c>
      <c r="CW81" s="1">
        <f t="shared" si="28"/>
        <v>0</v>
      </c>
      <c r="CX81" s="1">
        <f t="shared" si="29"/>
        <v>0</v>
      </c>
      <c r="CY81" s="1">
        <f t="shared" si="30"/>
        <v>4</v>
      </c>
      <c r="CZ81" s="1">
        <f t="shared" si="31"/>
        <v>1</v>
      </c>
      <c r="DA81" s="1">
        <f t="shared" si="32"/>
        <v>1</v>
      </c>
      <c r="DB81" s="1">
        <f>SUM(CM81:CX81)+SUM(COUNTIFS(Q81:CL81,{"TERM","RESIGNED"}))</f>
        <v>51</v>
      </c>
      <c r="DC81" s="1" t="s">
        <v>45</v>
      </c>
      <c r="DD81" s="1" t="s">
        <v>1018</v>
      </c>
      <c r="DE81" s="34"/>
    </row>
    <row r="82" spans="1:109" x14ac:dyDescent="0.25">
      <c r="A82" s="32">
        <f t="shared" si="33"/>
        <v>81</v>
      </c>
      <c r="B82" s="1" t="s">
        <v>172</v>
      </c>
      <c r="C82" s="1">
        <v>18307</v>
      </c>
      <c r="D82" s="27">
        <v>100029</v>
      </c>
      <c r="E82" s="1" t="s">
        <v>946</v>
      </c>
      <c r="F82" s="34" t="s">
        <v>175</v>
      </c>
      <c r="G82" s="34" t="s">
        <v>123</v>
      </c>
      <c r="H82" s="30">
        <v>44228</v>
      </c>
      <c r="I82" s="30">
        <v>44201</v>
      </c>
      <c r="J82" s="30" t="s">
        <v>39</v>
      </c>
      <c r="K82" s="1">
        <f t="shared" ca="1" si="17"/>
        <v>1074</v>
      </c>
      <c r="L82" s="34" t="str">
        <f t="shared" si="18"/>
        <v>Billable</v>
      </c>
      <c r="M82" s="34" t="s">
        <v>124</v>
      </c>
      <c r="N82" s="1" t="s">
        <v>41</v>
      </c>
      <c r="O82" s="1" t="s">
        <v>42</v>
      </c>
      <c r="P82" s="1"/>
      <c r="Q82" s="1"/>
      <c r="R82" s="1" t="s">
        <v>57</v>
      </c>
      <c r="S82" s="33" t="s">
        <v>167</v>
      </c>
      <c r="T82" s="14" t="s">
        <v>965</v>
      </c>
      <c r="U82" s="39">
        <v>0.37013888888888902</v>
      </c>
      <c r="V82" s="14" t="s">
        <v>965</v>
      </c>
      <c r="W82" s="14" t="s">
        <v>20</v>
      </c>
      <c r="X82" s="14" t="s">
        <v>20</v>
      </c>
      <c r="Y82" s="14" t="s">
        <v>965</v>
      </c>
      <c r="Z82" s="39">
        <v>0.37013888888888885</v>
      </c>
      <c r="AA82" s="14" t="s">
        <v>965</v>
      </c>
      <c r="AB82" s="14" t="s">
        <v>965</v>
      </c>
      <c r="AC82" s="39">
        <v>0.39097222222222222</v>
      </c>
      <c r="AD82" s="14" t="s">
        <v>965</v>
      </c>
      <c r="AE82" s="14" t="s">
        <v>965</v>
      </c>
      <c r="AF82" s="39">
        <v>0.39444444444444443</v>
      </c>
      <c r="AG82" s="14" t="s">
        <v>965</v>
      </c>
      <c r="AH82" s="14" t="s">
        <v>965</v>
      </c>
      <c r="AI82" s="39">
        <v>0.3979166666666667</v>
      </c>
      <c r="AJ82" s="14" t="s">
        <v>965</v>
      </c>
      <c r="AK82" s="14" t="s">
        <v>965</v>
      </c>
      <c r="AL82" s="39">
        <v>0.39999999999999997</v>
      </c>
      <c r="AM82" s="14" t="s">
        <v>965</v>
      </c>
      <c r="AN82" s="14" t="s">
        <v>20</v>
      </c>
      <c r="AO82" s="14" t="s">
        <v>20</v>
      </c>
      <c r="AP82" s="14" t="s">
        <v>967</v>
      </c>
      <c r="AQ82" s="39" t="s">
        <v>39</v>
      </c>
      <c r="AR82" s="14" t="s">
        <v>967</v>
      </c>
      <c r="AS82" s="14" t="s">
        <v>965</v>
      </c>
      <c r="AT82" s="39">
        <v>0.39097222222222222</v>
      </c>
      <c r="AU82" s="14" t="s">
        <v>965</v>
      </c>
      <c r="AV82" s="14" t="s">
        <v>965</v>
      </c>
      <c r="AW82" s="39">
        <v>0.40625</v>
      </c>
      <c r="AX82" s="14" t="s">
        <v>965</v>
      </c>
      <c r="AY82" s="14" t="s">
        <v>965</v>
      </c>
      <c r="AZ82" s="39">
        <v>0.38194444444444442</v>
      </c>
      <c r="BA82" s="14" t="s">
        <v>965</v>
      </c>
      <c r="BB82" s="14" t="s">
        <v>968</v>
      </c>
      <c r="BC82" s="39" t="s">
        <v>39</v>
      </c>
      <c r="BD82" s="14" t="s">
        <v>968</v>
      </c>
      <c r="BE82" s="14" t="s">
        <v>20</v>
      </c>
      <c r="BF82" s="14" t="s">
        <v>20</v>
      </c>
      <c r="BG82" s="14" t="s">
        <v>968</v>
      </c>
      <c r="BH82" s="39" t="s">
        <v>39</v>
      </c>
      <c r="BI82" s="39" t="s">
        <v>968</v>
      </c>
      <c r="BJ82" s="14" t="s">
        <v>968</v>
      </c>
      <c r="BK82" s="39" t="s">
        <v>39</v>
      </c>
      <c r="BL82" s="14" t="s">
        <v>968</v>
      </c>
      <c r="BM82" s="14" t="s">
        <v>965</v>
      </c>
      <c r="BN82" s="39">
        <v>0.38680555555555557</v>
      </c>
      <c r="BO82" s="14" t="s">
        <v>965</v>
      </c>
      <c r="BP82" s="14" t="s">
        <v>965</v>
      </c>
      <c r="BQ82" s="39">
        <v>0.39513888888888887</v>
      </c>
      <c r="BR82" s="14" t="s">
        <v>965</v>
      </c>
      <c r="BS82" s="14" t="s">
        <v>965</v>
      </c>
      <c r="BT82" s="39">
        <v>0.38194444444444442</v>
      </c>
      <c r="BU82" s="39" t="s">
        <v>965</v>
      </c>
      <c r="BV82" s="14" t="s">
        <v>20</v>
      </c>
      <c r="BW82" s="14" t="s">
        <v>20</v>
      </c>
      <c r="BX82" s="14" t="s">
        <v>20</v>
      </c>
      <c r="BY82" s="14" t="s">
        <v>968</v>
      </c>
      <c r="BZ82" s="39" t="s">
        <v>39</v>
      </c>
      <c r="CA82" s="39" t="s">
        <v>968</v>
      </c>
      <c r="CB82" s="14" t="s">
        <v>968</v>
      </c>
      <c r="CC82" s="39" t="s">
        <v>39</v>
      </c>
      <c r="CD82" s="39" t="s">
        <v>968</v>
      </c>
      <c r="CE82" s="14" t="s">
        <v>968</v>
      </c>
      <c r="CF82" s="39" t="s">
        <v>39</v>
      </c>
      <c r="CG82" s="39" t="s">
        <v>968</v>
      </c>
      <c r="CH82" s="14" t="s">
        <v>965</v>
      </c>
      <c r="CI82" s="39">
        <v>0.36805555555555558</v>
      </c>
      <c r="CJ82" s="39" t="s">
        <v>965</v>
      </c>
      <c r="CK82" s="14" t="s">
        <v>20</v>
      </c>
      <c r="CL82" s="14" t="s">
        <v>20</v>
      </c>
      <c r="CM82" s="1">
        <f t="shared" si="19"/>
        <v>26</v>
      </c>
      <c r="CN82" s="1">
        <f t="shared" si="20"/>
        <v>0</v>
      </c>
      <c r="CO82" s="1">
        <f t="shared" si="21"/>
        <v>11</v>
      </c>
      <c r="CP82" s="1">
        <f t="shared" si="22"/>
        <v>0</v>
      </c>
      <c r="CQ82" s="1">
        <f t="shared" si="23"/>
        <v>0</v>
      </c>
      <c r="CR82" s="1">
        <f>SUM(COUNTIFS($T82:$CL82,{"PAT","MAT"}))</f>
        <v>0</v>
      </c>
      <c r="CS82" s="1">
        <f t="shared" si="24"/>
        <v>0</v>
      </c>
      <c r="CT82" s="1">
        <f t="shared" si="25"/>
        <v>0</v>
      </c>
      <c r="CU82" s="1">
        <f t="shared" si="26"/>
        <v>12</v>
      </c>
      <c r="CV82" s="1">
        <f t="shared" si="27"/>
        <v>2</v>
      </c>
      <c r="CW82" s="1">
        <f t="shared" si="28"/>
        <v>0</v>
      </c>
      <c r="CX82" s="1">
        <f t="shared" si="29"/>
        <v>0</v>
      </c>
      <c r="CY82" s="1">
        <f t="shared" si="30"/>
        <v>14</v>
      </c>
      <c r="CZ82" s="1">
        <f t="shared" si="31"/>
        <v>1</v>
      </c>
      <c r="DA82" s="1">
        <f t="shared" si="32"/>
        <v>1</v>
      </c>
      <c r="DB82" s="1">
        <f>SUM(CM82:CX82)+SUM(COUNTIFS(Q82:CL82,{"TERM","RESIGNED"}))</f>
        <v>51</v>
      </c>
      <c r="DC82" s="1" t="s">
        <v>45</v>
      </c>
      <c r="DD82" s="1" t="s">
        <v>1018</v>
      </c>
      <c r="DE82" s="34"/>
    </row>
    <row r="83" spans="1:109" x14ac:dyDescent="0.25">
      <c r="A83" s="32">
        <f t="shared" si="33"/>
        <v>82</v>
      </c>
      <c r="B83" s="1" t="s">
        <v>172</v>
      </c>
      <c r="C83" s="1">
        <v>18461</v>
      </c>
      <c r="D83" s="27">
        <v>100051</v>
      </c>
      <c r="E83" s="1" t="s">
        <v>946</v>
      </c>
      <c r="F83" s="34" t="s">
        <v>179</v>
      </c>
      <c r="G83" s="34" t="s">
        <v>162</v>
      </c>
      <c r="H83" s="30">
        <v>44232</v>
      </c>
      <c r="I83" s="30" t="s">
        <v>39</v>
      </c>
      <c r="J83" s="30" t="s">
        <v>39</v>
      </c>
      <c r="K83" s="1">
        <f t="shared" ca="1" si="17"/>
        <v>1070</v>
      </c>
      <c r="L83" s="34" t="str">
        <f t="shared" si="18"/>
        <v>Billable</v>
      </c>
      <c r="M83" s="34" t="s">
        <v>124</v>
      </c>
      <c r="N83" s="1" t="s">
        <v>41</v>
      </c>
      <c r="O83" s="1" t="s">
        <v>42</v>
      </c>
      <c r="P83" s="1"/>
      <c r="Q83" s="1"/>
      <c r="R83" s="1" t="s">
        <v>43</v>
      </c>
      <c r="S83" s="33" t="s">
        <v>163</v>
      </c>
      <c r="T83" s="14" t="s">
        <v>965</v>
      </c>
      <c r="U83" s="39">
        <v>0.37083333333333302</v>
      </c>
      <c r="V83" s="14" t="s">
        <v>965</v>
      </c>
      <c r="W83" s="14" t="s">
        <v>20</v>
      </c>
      <c r="X83" s="14" t="s">
        <v>20</v>
      </c>
      <c r="Y83" s="14" t="s">
        <v>965</v>
      </c>
      <c r="Z83" s="39">
        <v>0.375</v>
      </c>
      <c r="AA83" s="14" t="s">
        <v>965</v>
      </c>
      <c r="AB83" s="14" t="s">
        <v>965</v>
      </c>
      <c r="AC83" s="39">
        <v>0.37222222222222223</v>
      </c>
      <c r="AD83" s="14" t="s">
        <v>965</v>
      </c>
      <c r="AE83" s="14" t="s">
        <v>965</v>
      </c>
      <c r="AF83" s="39">
        <v>0.38055555555555554</v>
      </c>
      <c r="AG83" s="14" t="s">
        <v>965</v>
      </c>
      <c r="AH83" s="14" t="s">
        <v>965</v>
      </c>
      <c r="AI83" s="39">
        <v>0.37777777777777777</v>
      </c>
      <c r="AJ83" s="14" t="s">
        <v>965</v>
      </c>
      <c r="AK83" s="14" t="s">
        <v>965</v>
      </c>
      <c r="AL83" s="39">
        <v>0.39097222222222222</v>
      </c>
      <c r="AM83" s="14" t="s">
        <v>965</v>
      </c>
      <c r="AN83" s="14" t="s">
        <v>20</v>
      </c>
      <c r="AO83" s="14" t="s">
        <v>20</v>
      </c>
      <c r="AP83" s="14" t="s">
        <v>965</v>
      </c>
      <c r="AQ83" s="39">
        <v>0.37152777777777773</v>
      </c>
      <c r="AR83" s="14" t="s">
        <v>965</v>
      </c>
      <c r="AS83" s="14" t="s">
        <v>965</v>
      </c>
      <c r="AT83" s="39">
        <v>0.37638888888888888</v>
      </c>
      <c r="AU83" s="14" t="s">
        <v>965</v>
      </c>
      <c r="AV83" s="14" t="s">
        <v>965</v>
      </c>
      <c r="AW83" s="39">
        <v>0.36874999999999997</v>
      </c>
      <c r="AX83" s="14" t="s">
        <v>965</v>
      </c>
      <c r="AY83" s="14" t="s">
        <v>965</v>
      </c>
      <c r="AZ83" s="39">
        <v>0.38055555555555554</v>
      </c>
      <c r="BA83" s="14" t="s">
        <v>965</v>
      </c>
      <c r="BB83" s="14" t="s">
        <v>965</v>
      </c>
      <c r="BC83" s="39">
        <v>0.37638888888888888</v>
      </c>
      <c r="BD83" s="14" t="s">
        <v>965</v>
      </c>
      <c r="BE83" s="14" t="s">
        <v>20</v>
      </c>
      <c r="BF83" s="14" t="s">
        <v>20</v>
      </c>
      <c r="BG83" s="14" t="s">
        <v>965</v>
      </c>
      <c r="BH83" s="39">
        <v>0.375</v>
      </c>
      <c r="BI83" s="39" t="s">
        <v>965</v>
      </c>
      <c r="BJ83" s="14" t="s">
        <v>965</v>
      </c>
      <c r="BK83" s="39">
        <v>0.37708333333333338</v>
      </c>
      <c r="BL83" s="14" t="s">
        <v>965</v>
      </c>
      <c r="BM83" s="14" t="s">
        <v>965</v>
      </c>
      <c r="BN83" s="39">
        <v>0.37222222222222223</v>
      </c>
      <c r="BO83" s="14" t="s">
        <v>965</v>
      </c>
      <c r="BP83" s="14" t="s">
        <v>967</v>
      </c>
      <c r="BQ83" s="39" t="s">
        <v>39</v>
      </c>
      <c r="BR83" s="14" t="s">
        <v>967</v>
      </c>
      <c r="BS83" s="14" t="s">
        <v>967</v>
      </c>
      <c r="BT83" s="39" t="e">
        <v>#N/A</v>
      </c>
      <c r="BU83" s="39" t="s">
        <v>967</v>
      </c>
      <c r="BV83" s="14" t="s">
        <v>20</v>
      </c>
      <c r="BW83" s="14" t="s">
        <v>20</v>
      </c>
      <c r="BX83" s="14" t="s">
        <v>20</v>
      </c>
      <c r="BY83" s="14" t="s">
        <v>968</v>
      </c>
      <c r="BZ83" s="39" t="s">
        <v>39</v>
      </c>
      <c r="CA83" s="39" t="s">
        <v>968</v>
      </c>
      <c r="CB83" s="14" t="s">
        <v>968</v>
      </c>
      <c r="CC83" s="39" t="s">
        <v>39</v>
      </c>
      <c r="CD83" s="39" t="s">
        <v>968</v>
      </c>
      <c r="CE83" s="14" t="s">
        <v>967</v>
      </c>
      <c r="CF83" s="39" t="s">
        <v>39</v>
      </c>
      <c r="CG83" s="39" t="s">
        <v>967</v>
      </c>
      <c r="CH83" s="14" t="s">
        <v>967</v>
      </c>
      <c r="CI83" s="39" t="s">
        <v>39</v>
      </c>
      <c r="CJ83" s="39" t="s">
        <v>967</v>
      </c>
      <c r="CK83" s="14" t="s">
        <v>20</v>
      </c>
      <c r="CL83" s="14" t="s">
        <v>20</v>
      </c>
      <c r="CM83" s="1">
        <f t="shared" si="19"/>
        <v>28</v>
      </c>
      <c r="CN83" s="1">
        <f t="shared" si="20"/>
        <v>0</v>
      </c>
      <c r="CO83" s="1">
        <f t="shared" si="21"/>
        <v>11</v>
      </c>
      <c r="CP83" s="1">
        <f t="shared" si="22"/>
        <v>0</v>
      </c>
      <c r="CQ83" s="1">
        <f t="shared" si="23"/>
        <v>0</v>
      </c>
      <c r="CR83" s="1">
        <f>SUM(COUNTIFS($T83:$CL83,{"PAT","MAT"}))</f>
        <v>0</v>
      </c>
      <c r="CS83" s="1">
        <f t="shared" si="24"/>
        <v>0</v>
      </c>
      <c r="CT83" s="1">
        <f t="shared" si="25"/>
        <v>0</v>
      </c>
      <c r="CU83" s="1">
        <f t="shared" si="26"/>
        <v>4</v>
      </c>
      <c r="CV83" s="1">
        <f t="shared" si="27"/>
        <v>8</v>
      </c>
      <c r="CW83" s="1">
        <f t="shared" si="28"/>
        <v>0</v>
      </c>
      <c r="CX83" s="1">
        <f t="shared" si="29"/>
        <v>0</v>
      </c>
      <c r="CY83" s="1">
        <f t="shared" si="30"/>
        <v>12</v>
      </c>
      <c r="CZ83" s="1">
        <f t="shared" si="31"/>
        <v>1</v>
      </c>
      <c r="DA83" s="1">
        <f t="shared" si="32"/>
        <v>1</v>
      </c>
      <c r="DB83" s="1">
        <f>SUM(CM83:CX83)+SUM(COUNTIFS(Q83:CL83,{"TERM","RESIGNED"}))</f>
        <v>51</v>
      </c>
      <c r="DC83" s="1" t="s">
        <v>45</v>
      </c>
      <c r="DD83" s="1" t="s">
        <v>1020</v>
      </c>
      <c r="DE83" s="34"/>
    </row>
    <row r="84" spans="1:109" x14ac:dyDescent="0.25">
      <c r="A84" s="32">
        <f t="shared" si="33"/>
        <v>83</v>
      </c>
      <c r="B84" s="1" t="s">
        <v>172</v>
      </c>
      <c r="C84" s="1">
        <v>100098</v>
      </c>
      <c r="D84" s="27">
        <v>100098</v>
      </c>
      <c r="E84" s="1" t="s">
        <v>945</v>
      </c>
      <c r="F84" s="34" t="s">
        <v>185</v>
      </c>
      <c r="G84" s="34" t="s">
        <v>186</v>
      </c>
      <c r="H84" s="30">
        <v>44253</v>
      </c>
      <c r="I84" s="30" t="s">
        <v>39</v>
      </c>
      <c r="J84" s="30" t="s">
        <v>39</v>
      </c>
      <c r="K84" s="1">
        <f t="shared" ca="1" si="17"/>
        <v>1049</v>
      </c>
      <c r="L84" s="34" t="str">
        <f t="shared" si="18"/>
        <v>Billable</v>
      </c>
      <c r="M84" s="34" t="s">
        <v>187</v>
      </c>
      <c r="N84" s="1" t="s">
        <v>41</v>
      </c>
      <c r="O84" s="1" t="s">
        <v>42</v>
      </c>
      <c r="P84" s="1"/>
      <c r="Q84" s="1"/>
      <c r="R84" s="1" t="s">
        <v>43</v>
      </c>
      <c r="S84" s="33" t="s">
        <v>188</v>
      </c>
      <c r="T84" s="14" t="s">
        <v>967</v>
      </c>
      <c r="U84" s="39" t="s">
        <v>39</v>
      </c>
      <c r="V84" s="14" t="s">
        <v>967</v>
      </c>
      <c r="W84" s="14" t="s">
        <v>20</v>
      </c>
      <c r="X84" s="14" t="s">
        <v>20</v>
      </c>
      <c r="Y84" s="14" t="s">
        <v>965</v>
      </c>
      <c r="Z84" s="39">
        <v>0.37916666666666665</v>
      </c>
      <c r="AA84" s="14" t="s">
        <v>965</v>
      </c>
      <c r="AB84" s="14" t="s">
        <v>965</v>
      </c>
      <c r="AC84" s="39">
        <v>0.38611111111111113</v>
      </c>
      <c r="AD84" s="14" t="s">
        <v>965</v>
      </c>
      <c r="AE84" s="14" t="s">
        <v>965</v>
      </c>
      <c r="AF84" s="39">
        <v>0.36944444444444446</v>
      </c>
      <c r="AG84" s="14" t="s">
        <v>965</v>
      </c>
      <c r="AH84" s="14" t="s">
        <v>965</v>
      </c>
      <c r="AI84" s="39">
        <v>0.38055555555555554</v>
      </c>
      <c r="AJ84" s="14" t="s">
        <v>965</v>
      </c>
      <c r="AK84" s="14" t="s">
        <v>968</v>
      </c>
      <c r="AL84" s="39" t="s">
        <v>39</v>
      </c>
      <c r="AM84" s="14" t="s">
        <v>968</v>
      </c>
      <c r="AN84" s="14" t="s">
        <v>20</v>
      </c>
      <c r="AO84" s="14" t="s">
        <v>20</v>
      </c>
      <c r="AP84" s="14" t="s">
        <v>967</v>
      </c>
      <c r="AQ84" s="39" t="s">
        <v>39</v>
      </c>
      <c r="AR84" s="14" t="s">
        <v>967</v>
      </c>
      <c r="AS84" s="14" t="s">
        <v>968</v>
      </c>
      <c r="AT84" s="39" t="s">
        <v>39</v>
      </c>
      <c r="AU84" s="14" t="s">
        <v>968</v>
      </c>
      <c r="AV84" s="14" t="s">
        <v>968</v>
      </c>
      <c r="AW84" s="39" t="s">
        <v>39</v>
      </c>
      <c r="AX84" s="14" t="s">
        <v>968</v>
      </c>
      <c r="AY84" s="14" t="s">
        <v>968</v>
      </c>
      <c r="AZ84" s="39" t="s">
        <v>39</v>
      </c>
      <c r="BA84" s="14" t="s">
        <v>968</v>
      </c>
      <c r="BB84" s="14" t="s">
        <v>968</v>
      </c>
      <c r="BC84" s="39" t="s">
        <v>39</v>
      </c>
      <c r="BD84" s="14" t="s">
        <v>968</v>
      </c>
      <c r="BE84" s="14" t="s">
        <v>20</v>
      </c>
      <c r="BF84" s="14" t="s">
        <v>20</v>
      </c>
      <c r="BG84" s="14" t="s">
        <v>968</v>
      </c>
      <c r="BH84" s="39" t="s">
        <v>39</v>
      </c>
      <c r="BI84" s="39" t="s">
        <v>968</v>
      </c>
      <c r="BJ84" s="14" t="s">
        <v>968</v>
      </c>
      <c r="BK84" s="39" t="s">
        <v>39</v>
      </c>
      <c r="BL84" s="14" t="s">
        <v>968</v>
      </c>
      <c r="BM84" s="14" t="s">
        <v>968</v>
      </c>
      <c r="BN84" s="39" t="s">
        <v>39</v>
      </c>
      <c r="BO84" s="14" t="s">
        <v>968</v>
      </c>
      <c r="BP84" s="14" t="s">
        <v>968</v>
      </c>
      <c r="BQ84" s="39" t="s">
        <v>39</v>
      </c>
      <c r="BR84" s="14" t="s">
        <v>968</v>
      </c>
      <c r="BS84" s="14" t="s">
        <v>968</v>
      </c>
      <c r="BT84" s="39" t="e">
        <v>#N/A</v>
      </c>
      <c r="BU84" s="39" t="s">
        <v>968</v>
      </c>
      <c r="BV84" s="14" t="s">
        <v>20</v>
      </c>
      <c r="BW84" s="14" t="s">
        <v>20</v>
      </c>
      <c r="BX84" s="14" t="s">
        <v>20</v>
      </c>
      <c r="BY84" s="14" t="s">
        <v>968</v>
      </c>
      <c r="BZ84" s="39" t="s">
        <v>39</v>
      </c>
      <c r="CA84" s="39" t="s">
        <v>968</v>
      </c>
      <c r="CB84" s="14" t="s">
        <v>968</v>
      </c>
      <c r="CC84" s="39" t="s">
        <v>39</v>
      </c>
      <c r="CD84" s="39" t="s">
        <v>968</v>
      </c>
      <c r="CE84" s="14" t="s">
        <v>968</v>
      </c>
      <c r="CF84" s="39" t="s">
        <v>39</v>
      </c>
      <c r="CG84" s="39" t="s">
        <v>968</v>
      </c>
      <c r="CH84" s="14" t="s">
        <v>968</v>
      </c>
      <c r="CI84" s="39" t="s">
        <v>39</v>
      </c>
      <c r="CJ84" s="39" t="s">
        <v>968</v>
      </c>
      <c r="CK84" s="14" t="s">
        <v>20</v>
      </c>
      <c r="CL84" s="14" t="s">
        <v>20</v>
      </c>
      <c r="CM84" s="1">
        <f t="shared" si="19"/>
        <v>8</v>
      </c>
      <c r="CN84" s="1">
        <f t="shared" si="20"/>
        <v>0</v>
      </c>
      <c r="CO84" s="1">
        <f t="shared" si="21"/>
        <v>11</v>
      </c>
      <c r="CP84" s="1">
        <f t="shared" si="22"/>
        <v>0</v>
      </c>
      <c r="CQ84" s="1">
        <f t="shared" si="23"/>
        <v>0</v>
      </c>
      <c r="CR84" s="1">
        <f>SUM(COUNTIFS($T84:$CL84,{"PAT","MAT"}))</f>
        <v>0</v>
      </c>
      <c r="CS84" s="1">
        <f t="shared" si="24"/>
        <v>0</v>
      </c>
      <c r="CT84" s="1">
        <f t="shared" si="25"/>
        <v>0</v>
      </c>
      <c r="CU84" s="1">
        <f t="shared" si="26"/>
        <v>28</v>
      </c>
      <c r="CV84" s="1">
        <f t="shared" si="27"/>
        <v>4</v>
      </c>
      <c r="CW84" s="1">
        <f t="shared" si="28"/>
        <v>0</v>
      </c>
      <c r="CX84" s="1">
        <f t="shared" si="29"/>
        <v>0</v>
      </c>
      <c r="CY84" s="1">
        <f t="shared" si="30"/>
        <v>32</v>
      </c>
      <c r="CZ84" s="1">
        <f t="shared" si="31"/>
        <v>0</v>
      </c>
      <c r="DA84" s="1">
        <f t="shared" si="32"/>
        <v>0</v>
      </c>
      <c r="DB84" s="1">
        <f>SUM(CM84:CX84)+SUM(COUNTIFS(Q84:CL84,{"TERM","RESIGNED"}))</f>
        <v>51</v>
      </c>
      <c r="DC84" s="1" t="s">
        <v>45</v>
      </c>
      <c r="DD84" s="1" t="s">
        <v>1020</v>
      </c>
      <c r="DE84" s="34"/>
    </row>
    <row r="85" spans="1:109" x14ac:dyDescent="0.25">
      <c r="A85" s="32">
        <f t="shared" si="33"/>
        <v>84</v>
      </c>
      <c r="B85" s="1" t="s">
        <v>172</v>
      </c>
      <c r="C85" s="1">
        <v>13527</v>
      </c>
      <c r="D85" s="27">
        <v>100513</v>
      </c>
      <c r="E85" s="1" t="s">
        <v>946</v>
      </c>
      <c r="F85" s="34" t="s">
        <v>333</v>
      </c>
      <c r="G85" s="34" t="s">
        <v>190</v>
      </c>
      <c r="H85" s="30">
        <v>44319</v>
      </c>
      <c r="I85" s="30">
        <v>43140</v>
      </c>
      <c r="J85" s="30" t="s">
        <v>39</v>
      </c>
      <c r="K85" s="1">
        <f t="shared" ca="1" si="17"/>
        <v>983</v>
      </c>
      <c r="L85" s="34" t="str">
        <f t="shared" si="18"/>
        <v>Billable</v>
      </c>
      <c r="M85" s="34" t="s">
        <v>187</v>
      </c>
      <c r="N85" s="1" t="s">
        <v>41</v>
      </c>
      <c r="O85" s="1" t="s">
        <v>42</v>
      </c>
      <c r="P85" s="1"/>
      <c r="Q85" s="1"/>
      <c r="R85" s="1" t="s">
        <v>43</v>
      </c>
      <c r="S85" s="33" t="s">
        <v>250</v>
      </c>
      <c r="T85" s="14" t="s">
        <v>965</v>
      </c>
      <c r="U85" s="39">
        <v>0.38541666666666702</v>
      </c>
      <c r="V85" s="14" t="s">
        <v>965</v>
      </c>
      <c r="W85" s="14" t="s">
        <v>20</v>
      </c>
      <c r="X85" s="14" t="s">
        <v>20</v>
      </c>
      <c r="Y85" s="14" t="s">
        <v>965</v>
      </c>
      <c r="Z85" s="39">
        <v>0.4055555555555555</v>
      </c>
      <c r="AA85" s="14" t="s">
        <v>965</v>
      </c>
      <c r="AB85" s="14" t="s">
        <v>965</v>
      </c>
      <c r="AC85" s="39">
        <v>0.38958333333333334</v>
      </c>
      <c r="AD85" s="14" t="s">
        <v>965</v>
      </c>
      <c r="AE85" s="14" t="s">
        <v>965</v>
      </c>
      <c r="AF85" s="39">
        <v>0.37708333333333338</v>
      </c>
      <c r="AG85" s="14" t="s">
        <v>965</v>
      </c>
      <c r="AH85" s="14" t="s">
        <v>965</v>
      </c>
      <c r="AI85" s="39">
        <v>0.39166666666666666</v>
      </c>
      <c r="AJ85" s="14" t="s">
        <v>965</v>
      </c>
      <c r="AK85" s="14" t="s">
        <v>965</v>
      </c>
      <c r="AL85" s="39">
        <v>0.3833333333333333</v>
      </c>
      <c r="AM85" s="14" t="s">
        <v>965</v>
      </c>
      <c r="AN85" s="14" t="s">
        <v>20</v>
      </c>
      <c r="AO85" s="14" t="s">
        <v>20</v>
      </c>
      <c r="AP85" s="14" t="s">
        <v>965</v>
      </c>
      <c r="AQ85" s="39">
        <v>0.38125000000000003</v>
      </c>
      <c r="AR85" s="14" t="s">
        <v>965</v>
      </c>
      <c r="AS85" s="14" t="s">
        <v>965</v>
      </c>
      <c r="AT85" s="39">
        <v>0.37708333333333338</v>
      </c>
      <c r="AU85" s="14" t="s">
        <v>965</v>
      </c>
      <c r="AV85" s="14" t="s">
        <v>965</v>
      </c>
      <c r="AW85" s="39">
        <v>0.37013888888888885</v>
      </c>
      <c r="AX85" s="14" t="s">
        <v>965</v>
      </c>
      <c r="AY85" s="14" t="s">
        <v>965</v>
      </c>
      <c r="AZ85" s="39">
        <v>0.37847222222222227</v>
      </c>
      <c r="BA85" s="14" t="s">
        <v>965</v>
      </c>
      <c r="BB85" s="14" t="s">
        <v>965</v>
      </c>
      <c r="BC85" s="39">
        <v>0.37916666666666665</v>
      </c>
      <c r="BD85" s="14" t="s">
        <v>965</v>
      </c>
      <c r="BE85" s="14" t="s">
        <v>20</v>
      </c>
      <c r="BF85" s="14" t="s">
        <v>20</v>
      </c>
      <c r="BG85" s="14" t="s">
        <v>965</v>
      </c>
      <c r="BH85" s="39">
        <v>0.3756944444444445</v>
      </c>
      <c r="BI85" s="39" t="s">
        <v>965</v>
      </c>
      <c r="BJ85" s="14" t="s">
        <v>965</v>
      </c>
      <c r="BK85" s="39">
        <v>0.37986111111111115</v>
      </c>
      <c r="BL85" s="14" t="s">
        <v>965</v>
      </c>
      <c r="BM85" s="14" t="s">
        <v>965</v>
      </c>
      <c r="BN85" s="39">
        <v>0.37083333333333335</v>
      </c>
      <c r="BO85" s="14" t="s">
        <v>965</v>
      </c>
      <c r="BP85" s="14" t="s">
        <v>965</v>
      </c>
      <c r="BQ85" s="39">
        <v>0.38263888888888892</v>
      </c>
      <c r="BR85" s="14" t="s">
        <v>965</v>
      </c>
      <c r="BS85" s="14" t="s">
        <v>965</v>
      </c>
      <c r="BT85" s="39">
        <v>0.37638888888888888</v>
      </c>
      <c r="BU85" s="39" t="s">
        <v>965</v>
      </c>
      <c r="BV85" s="14" t="s">
        <v>20</v>
      </c>
      <c r="BW85" s="14" t="s">
        <v>20</v>
      </c>
      <c r="BX85" s="14" t="s">
        <v>20</v>
      </c>
      <c r="BY85" s="14" t="s">
        <v>965</v>
      </c>
      <c r="BZ85" s="39">
        <v>0.37777777777777777</v>
      </c>
      <c r="CA85" s="39" t="s">
        <v>965</v>
      </c>
      <c r="CB85" s="14" t="s">
        <v>965</v>
      </c>
      <c r="CC85" s="39">
        <v>0.37708333333333338</v>
      </c>
      <c r="CD85" s="39" t="s">
        <v>965</v>
      </c>
      <c r="CE85" s="14" t="s">
        <v>967</v>
      </c>
      <c r="CF85" s="39" t="s">
        <v>39</v>
      </c>
      <c r="CG85" s="39" t="s">
        <v>967</v>
      </c>
      <c r="CH85" s="14" t="s">
        <v>967</v>
      </c>
      <c r="CI85" s="39" t="s">
        <v>39</v>
      </c>
      <c r="CJ85" s="39" t="s">
        <v>967</v>
      </c>
      <c r="CK85" s="14" t="s">
        <v>20</v>
      </c>
      <c r="CL85" s="14" t="s">
        <v>20</v>
      </c>
      <c r="CM85" s="1">
        <f t="shared" si="19"/>
        <v>36</v>
      </c>
      <c r="CN85" s="1">
        <f t="shared" si="20"/>
        <v>0</v>
      </c>
      <c r="CO85" s="1">
        <f t="shared" si="21"/>
        <v>11</v>
      </c>
      <c r="CP85" s="1">
        <f t="shared" si="22"/>
        <v>0</v>
      </c>
      <c r="CQ85" s="1">
        <f t="shared" si="23"/>
        <v>0</v>
      </c>
      <c r="CR85" s="1">
        <f>SUM(COUNTIFS($T85:$CL85,{"PAT","MAT"}))</f>
        <v>0</v>
      </c>
      <c r="CS85" s="1">
        <f t="shared" si="24"/>
        <v>0</v>
      </c>
      <c r="CT85" s="1">
        <f t="shared" si="25"/>
        <v>0</v>
      </c>
      <c r="CU85" s="1">
        <f t="shared" si="26"/>
        <v>0</v>
      </c>
      <c r="CV85" s="1">
        <f t="shared" si="27"/>
        <v>4</v>
      </c>
      <c r="CW85" s="1">
        <f t="shared" si="28"/>
        <v>0</v>
      </c>
      <c r="CX85" s="1">
        <f t="shared" si="29"/>
        <v>0</v>
      </c>
      <c r="CY85" s="1">
        <f t="shared" si="30"/>
        <v>4</v>
      </c>
      <c r="CZ85" s="1">
        <f t="shared" si="31"/>
        <v>1</v>
      </c>
      <c r="DA85" s="1">
        <f t="shared" si="32"/>
        <v>1</v>
      </c>
      <c r="DB85" s="1">
        <f>SUM(CM85:CX85)+SUM(COUNTIFS(Q85:CL85,{"TERM","RESIGNED"}))</f>
        <v>51</v>
      </c>
      <c r="DC85" s="1" t="s">
        <v>45</v>
      </c>
      <c r="DD85" s="1" t="s">
        <v>1018</v>
      </c>
      <c r="DE85" s="34"/>
    </row>
    <row r="86" spans="1:109" x14ac:dyDescent="0.25">
      <c r="A86" s="32">
        <f t="shared" si="33"/>
        <v>85</v>
      </c>
      <c r="B86" s="1" t="s">
        <v>172</v>
      </c>
      <c r="C86" s="1">
        <v>14402</v>
      </c>
      <c r="D86" s="27">
        <v>100523</v>
      </c>
      <c r="E86" s="1" t="s">
        <v>945</v>
      </c>
      <c r="F86" s="34" t="s">
        <v>334</v>
      </c>
      <c r="G86" s="34" t="s">
        <v>190</v>
      </c>
      <c r="H86" s="30">
        <v>44319</v>
      </c>
      <c r="I86" s="30">
        <v>43315</v>
      </c>
      <c r="J86" s="30" t="s">
        <v>39</v>
      </c>
      <c r="K86" s="1">
        <f t="shared" ca="1" si="17"/>
        <v>983</v>
      </c>
      <c r="L86" s="34" t="str">
        <f t="shared" si="18"/>
        <v>Billable</v>
      </c>
      <c r="M86" s="34" t="s">
        <v>187</v>
      </c>
      <c r="N86" s="1" t="s">
        <v>41</v>
      </c>
      <c r="O86" s="1" t="s">
        <v>42</v>
      </c>
      <c r="P86" s="1"/>
      <c r="Q86" s="1"/>
      <c r="R86" s="1" t="s">
        <v>57</v>
      </c>
      <c r="S86" s="33" t="s">
        <v>250</v>
      </c>
      <c r="T86" s="14" t="s">
        <v>965</v>
      </c>
      <c r="U86" s="39">
        <v>0.375694444444444</v>
      </c>
      <c r="V86" s="14" t="s">
        <v>965</v>
      </c>
      <c r="W86" s="14" t="s">
        <v>20</v>
      </c>
      <c r="X86" s="14" t="s">
        <v>20</v>
      </c>
      <c r="Y86" s="14" t="s">
        <v>965</v>
      </c>
      <c r="Z86" s="39">
        <v>0.37847222222222227</v>
      </c>
      <c r="AA86" s="14" t="s">
        <v>965</v>
      </c>
      <c r="AB86" s="14" t="s">
        <v>965</v>
      </c>
      <c r="AC86" s="39">
        <v>0.37708333333333338</v>
      </c>
      <c r="AD86" s="14" t="s">
        <v>965</v>
      </c>
      <c r="AE86" s="14" t="s">
        <v>965</v>
      </c>
      <c r="AF86" s="39">
        <v>0.3756944444444445</v>
      </c>
      <c r="AG86" s="14" t="s">
        <v>965</v>
      </c>
      <c r="AH86" s="14" t="s">
        <v>965</v>
      </c>
      <c r="AI86" s="39">
        <v>0.3743055555555555</v>
      </c>
      <c r="AJ86" s="14" t="s">
        <v>965</v>
      </c>
      <c r="AK86" s="14" t="s">
        <v>965</v>
      </c>
      <c r="AL86" s="39">
        <v>0.38055555555555554</v>
      </c>
      <c r="AM86" s="14" t="s">
        <v>965</v>
      </c>
      <c r="AN86" s="14" t="s">
        <v>20</v>
      </c>
      <c r="AO86" s="14" t="s">
        <v>20</v>
      </c>
      <c r="AP86" s="14" t="s">
        <v>965</v>
      </c>
      <c r="AQ86" s="39">
        <v>0.3756944444444445</v>
      </c>
      <c r="AR86" s="14" t="s">
        <v>965</v>
      </c>
      <c r="AS86" s="14" t="s">
        <v>965</v>
      </c>
      <c r="AT86" s="39">
        <v>0.3756944444444445</v>
      </c>
      <c r="AU86" s="14" t="s">
        <v>965</v>
      </c>
      <c r="AV86" s="14" t="s">
        <v>965</v>
      </c>
      <c r="AW86" s="39">
        <v>0.37361111111111112</v>
      </c>
      <c r="AX86" s="14" t="s">
        <v>965</v>
      </c>
      <c r="AY86" s="14" t="s">
        <v>965</v>
      </c>
      <c r="AZ86" s="39">
        <v>0.37777777777777777</v>
      </c>
      <c r="BA86" s="14" t="s">
        <v>965</v>
      </c>
      <c r="BB86" s="14" t="s">
        <v>965</v>
      </c>
      <c r="BC86" s="39">
        <v>0.38125000000000003</v>
      </c>
      <c r="BD86" s="14" t="s">
        <v>965</v>
      </c>
      <c r="BE86" s="14" t="s">
        <v>20</v>
      </c>
      <c r="BF86" s="14" t="s">
        <v>20</v>
      </c>
      <c r="BG86" s="14" t="s">
        <v>965</v>
      </c>
      <c r="BH86" s="39">
        <v>0.3743055555555555</v>
      </c>
      <c r="BI86" s="39" t="s">
        <v>965</v>
      </c>
      <c r="BJ86" s="14" t="s">
        <v>965</v>
      </c>
      <c r="BK86" s="39">
        <v>0.36180555555555555</v>
      </c>
      <c r="BL86" s="14" t="s">
        <v>965</v>
      </c>
      <c r="BM86" s="14" t="s">
        <v>965</v>
      </c>
      <c r="BN86" s="39">
        <v>0.3756944444444445</v>
      </c>
      <c r="BO86" s="14" t="s">
        <v>965</v>
      </c>
      <c r="BP86" s="14" t="s">
        <v>965</v>
      </c>
      <c r="BQ86" s="39">
        <v>0.37777777777777777</v>
      </c>
      <c r="BR86" s="14" t="s">
        <v>965</v>
      </c>
      <c r="BS86" s="14" t="s">
        <v>965</v>
      </c>
      <c r="BT86" s="39">
        <v>0.37847222222222227</v>
      </c>
      <c r="BU86" s="39" t="s">
        <v>965</v>
      </c>
      <c r="BV86" s="14" t="s">
        <v>20</v>
      </c>
      <c r="BW86" s="14" t="s">
        <v>20</v>
      </c>
      <c r="BX86" s="14" t="s">
        <v>20</v>
      </c>
      <c r="BY86" s="14" t="s">
        <v>965</v>
      </c>
      <c r="BZ86" s="39">
        <v>0.37777777777777777</v>
      </c>
      <c r="CA86" s="39" t="s">
        <v>965</v>
      </c>
      <c r="CB86" s="14" t="s">
        <v>965</v>
      </c>
      <c r="CC86" s="39">
        <v>0.38055555555555554</v>
      </c>
      <c r="CD86" s="39" t="s">
        <v>965</v>
      </c>
      <c r="CE86" s="14" t="s">
        <v>967</v>
      </c>
      <c r="CF86" s="39" t="s">
        <v>39</v>
      </c>
      <c r="CG86" s="39" t="s">
        <v>967</v>
      </c>
      <c r="CH86" s="14" t="s">
        <v>967</v>
      </c>
      <c r="CI86" s="39" t="s">
        <v>39</v>
      </c>
      <c r="CJ86" s="39" t="s">
        <v>967</v>
      </c>
      <c r="CK86" s="14" t="s">
        <v>20</v>
      </c>
      <c r="CL86" s="14" t="s">
        <v>20</v>
      </c>
      <c r="CM86" s="1">
        <f t="shared" si="19"/>
        <v>36</v>
      </c>
      <c r="CN86" s="1">
        <f t="shared" si="20"/>
        <v>0</v>
      </c>
      <c r="CO86" s="1">
        <f t="shared" si="21"/>
        <v>11</v>
      </c>
      <c r="CP86" s="1">
        <f t="shared" si="22"/>
        <v>0</v>
      </c>
      <c r="CQ86" s="1">
        <f t="shared" si="23"/>
        <v>0</v>
      </c>
      <c r="CR86" s="1">
        <f>SUM(COUNTIFS($T86:$CL86,{"PAT","MAT"}))</f>
        <v>0</v>
      </c>
      <c r="CS86" s="1">
        <f t="shared" si="24"/>
        <v>0</v>
      </c>
      <c r="CT86" s="1">
        <f t="shared" si="25"/>
        <v>0</v>
      </c>
      <c r="CU86" s="1">
        <f t="shared" si="26"/>
        <v>0</v>
      </c>
      <c r="CV86" s="1">
        <f t="shared" si="27"/>
        <v>4</v>
      </c>
      <c r="CW86" s="1">
        <f t="shared" si="28"/>
        <v>0</v>
      </c>
      <c r="CX86" s="1">
        <f t="shared" si="29"/>
        <v>0</v>
      </c>
      <c r="CY86" s="1">
        <f t="shared" si="30"/>
        <v>4</v>
      </c>
      <c r="CZ86" s="1">
        <f t="shared" si="31"/>
        <v>1</v>
      </c>
      <c r="DA86" s="1">
        <f t="shared" si="32"/>
        <v>1</v>
      </c>
      <c r="DB86" s="1">
        <f>SUM(CM86:CX86)+SUM(COUNTIFS(Q86:CL86,{"TERM","RESIGNED"}))</f>
        <v>51</v>
      </c>
      <c r="DC86" s="1" t="s">
        <v>45</v>
      </c>
      <c r="DD86" s="1" t="s">
        <v>1021</v>
      </c>
      <c r="DE86" s="34"/>
    </row>
    <row r="87" spans="1:109" x14ac:dyDescent="0.25">
      <c r="A87" s="32">
        <f t="shared" si="33"/>
        <v>86</v>
      </c>
      <c r="B87" s="1" t="s">
        <v>172</v>
      </c>
      <c r="C87" s="1">
        <v>14927</v>
      </c>
      <c r="D87" s="27">
        <v>100539</v>
      </c>
      <c r="E87" s="1" t="s">
        <v>946</v>
      </c>
      <c r="F87" s="34" t="s">
        <v>335</v>
      </c>
      <c r="G87" s="34" t="s">
        <v>190</v>
      </c>
      <c r="H87" s="30">
        <v>44319</v>
      </c>
      <c r="I87" s="30">
        <v>43434</v>
      </c>
      <c r="J87" s="30" t="s">
        <v>39</v>
      </c>
      <c r="K87" s="1">
        <f t="shared" ca="1" si="17"/>
        <v>983</v>
      </c>
      <c r="L87" s="34" t="str">
        <f t="shared" si="18"/>
        <v>Billable</v>
      </c>
      <c r="M87" s="34" t="s">
        <v>187</v>
      </c>
      <c r="N87" s="1" t="s">
        <v>41</v>
      </c>
      <c r="O87" s="1" t="s">
        <v>42</v>
      </c>
      <c r="P87" s="1"/>
      <c r="Q87" s="1"/>
      <c r="R87" s="1" t="s">
        <v>43</v>
      </c>
      <c r="S87" s="33" t="s">
        <v>250</v>
      </c>
      <c r="T87" s="14" t="s">
        <v>965</v>
      </c>
      <c r="U87" s="39">
        <v>0.375694444444444</v>
      </c>
      <c r="V87" s="14" t="s">
        <v>965</v>
      </c>
      <c r="W87" s="14" t="s">
        <v>20</v>
      </c>
      <c r="X87" s="14" t="s">
        <v>20</v>
      </c>
      <c r="Y87" s="14" t="s">
        <v>965</v>
      </c>
      <c r="Z87" s="39">
        <v>0.38680555555555557</v>
      </c>
      <c r="AA87" s="14" t="s">
        <v>965</v>
      </c>
      <c r="AB87" s="14" t="s">
        <v>965</v>
      </c>
      <c r="AC87" s="39">
        <v>0.3833333333333333</v>
      </c>
      <c r="AD87" s="14" t="s">
        <v>965</v>
      </c>
      <c r="AE87" s="14" t="s">
        <v>965</v>
      </c>
      <c r="AF87" s="39">
        <v>0.3833333333333333</v>
      </c>
      <c r="AG87" s="14" t="s">
        <v>965</v>
      </c>
      <c r="AH87" s="14" t="s">
        <v>965</v>
      </c>
      <c r="AI87" s="39">
        <v>0.375</v>
      </c>
      <c r="AJ87" s="14" t="s">
        <v>965</v>
      </c>
      <c r="AK87" s="14" t="s">
        <v>965</v>
      </c>
      <c r="AL87" s="39">
        <v>0.38819444444444445</v>
      </c>
      <c r="AM87" s="14" t="s">
        <v>965</v>
      </c>
      <c r="AN87" s="14" t="s">
        <v>20</v>
      </c>
      <c r="AO87" s="14" t="s">
        <v>20</v>
      </c>
      <c r="AP87" s="14" t="s">
        <v>965</v>
      </c>
      <c r="AQ87" s="39">
        <v>0.3840277777777778</v>
      </c>
      <c r="AR87" s="14" t="s">
        <v>965</v>
      </c>
      <c r="AS87" s="14" t="s">
        <v>22</v>
      </c>
      <c r="AT87" s="39" t="s">
        <v>39</v>
      </c>
      <c r="AU87" s="14" t="s">
        <v>22</v>
      </c>
      <c r="AV87" s="14" t="s">
        <v>22</v>
      </c>
      <c r="AW87" s="39" t="s">
        <v>39</v>
      </c>
      <c r="AX87" s="14" t="s">
        <v>22</v>
      </c>
      <c r="AY87" s="14" t="s">
        <v>968</v>
      </c>
      <c r="AZ87" s="39" t="s">
        <v>39</v>
      </c>
      <c r="BA87" s="14" t="s">
        <v>968</v>
      </c>
      <c r="BB87" s="14" t="s">
        <v>965</v>
      </c>
      <c r="BC87" s="39">
        <v>0.37847222222222227</v>
      </c>
      <c r="BD87" s="14" t="s">
        <v>965</v>
      </c>
      <c r="BE87" s="14" t="s">
        <v>20</v>
      </c>
      <c r="BF87" s="14" t="s">
        <v>20</v>
      </c>
      <c r="BG87" s="14" t="s">
        <v>967</v>
      </c>
      <c r="BH87" s="39" t="s">
        <v>39</v>
      </c>
      <c r="BI87" s="39" t="s">
        <v>967</v>
      </c>
      <c r="BJ87" s="14" t="s">
        <v>970</v>
      </c>
      <c r="BK87" s="39" t="s">
        <v>39</v>
      </c>
      <c r="BL87" s="14" t="s">
        <v>970</v>
      </c>
      <c r="BM87" s="14" t="s">
        <v>968</v>
      </c>
      <c r="BN87" s="39" t="s">
        <v>39</v>
      </c>
      <c r="BO87" s="14" t="s">
        <v>968</v>
      </c>
      <c r="BP87" s="14" t="s">
        <v>968</v>
      </c>
      <c r="BQ87" s="39" t="s">
        <v>39</v>
      </c>
      <c r="BR87" s="14" t="s">
        <v>968</v>
      </c>
      <c r="BS87" s="14" t="s">
        <v>968</v>
      </c>
      <c r="BT87" s="39" t="e">
        <v>#N/A</v>
      </c>
      <c r="BU87" s="39" t="s">
        <v>968</v>
      </c>
      <c r="BV87" s="14" t="s">
        <v>20</v>
      </c>
      <c r="BW87" s="14" t="s">
        <v>20</v>
      </c>
      <c r="BX87" s="14" t="s">
        <v>20</v>
      </c>
      <c r="BY87" s="14" t="s">
        <v>965</v>
      </c>
      <c r="BZ87" s="39">
        <v>0.37708333333333338</v>
      </c>
      <c r="CA87" s="39" t="s">
        <v>965</v>
      </c>
      <c r="CB87" s="14" t="s">
        <v>965</v>
      </c>
      <c r="CC87" s="39">
        <v>0.37777777777777777</v>
      </c>
      <c r="CD87" s="39" t="s">
        <v>965</v>
      </c>
      <c r="CE87" s="14" t="s">
        <v>965</v>
      </c>
      <c r="CF87" s="39">
        <v>0.37916666666666665</v>
      </c>
      <c r="CG87" s="39" t="s">
        <v>965</v>
      </c>
      <c r="CH87" s="14" t="s">
        <v>967</v>
      </c>
      <c r="CI87" s="39" t="s">
        <v>39</v>
      </c>
      <c r="CJ87" s="39" t="s">
        <v>967</v>
      </c>
      <c r="CK87" s="14" t="s">
        <v>20</v>
      </c>
      <c r="CL87" s="14" t="s">
        <v>20</v>
      </c>
      <c r="CM87" s="1">
        <f t="shared" si="19"/>
        <v>22</v>
      </c>
      <c r="CN87" s="1">
        <f t="shared" si="20"/>
        <v>0</v>
      </c>
      <c r="CO87" s="1">
        <f t="shared" si="21"/>
        <v>11</v>
      </c>
      <c r="CP87" s="1">
        <f t="shared" si="22"/>
        <v>0</v>
      </c>
      <c r="CQ87" s="1">
        <f t="shared" si="23"/>
        <v>4</v>
      </c>
      <c r="CR87" s="1">
        <f>SUM(COUNTIFS($T87:$CL87,{"PAT","MAT"}))</f>
        <v>0</v>
      </c>
      <c r="CS87" s="1">
        <f t="shared" si="24"/>
        <v>0</v>
      </c>
      <c r="CT87" s="1">
        <f t="shared" si="25"/>
        <v>0</v>
      </c>
      <c r="CU87" s="1">
        <f t="shared" si="26"/>
        <v>8</v>
      </c>
      <c r="CV87" s="1">
        <f t="shared" si="27"/>
        <v>4</v>
      </c>
      <c r="CW87" s="1">
        <f t="shared" si="28"/>
        <v>2</v>
      </c>
      <c r="CX87" s="1">
        <f t="shared" si="29"/>
        <v>0</v>
      </c>
      <c r="CY87" s="1">
        <f t="shared" si="30"/>
        <v>14</v>
      </c>
      <c r="CZ87" s="1">
        <f t="shared" si="31"/>
        <v>1</v>
      </c>
      <c r="DA87" s="1">
        <f t="shared" si="32"/>
        <v>1</v>
      </c>
      <c r="DB87" s="1">
        <f>SUM(CM87:CX87)+SUM(COUNTIFS(Q87:CL87,{"TERM","RESIGNED"}))</f>
        <v>51</v>
      </c>
      <c r="DC87" s="1" t="s">
        <v>45</v>
      </c>
      <c r="DD87" s="1" t="s">
        <v>1018</v>
      </c>
      <c r="DE87" s="34"/>
    </row>
    <row r="88" spans="1:109" x14ac:dyDescent="0.25">
      <c r="A88" s="32">
        <f t="shared" si="33"/>
        <v>87</v>
      </c>
      <c r="B88" s="1" t="s">
        <v>172</v>
      </c>
      <c r="C88" s="1">
        <v>15034</v>
      </c>
      <c r="D88" s="27">
        <v>100543</v>
      </c>
      <c r="E88" s="1" t="s">
        <v>945</v>
      </c>
      <c r="F88" s="34" t="s">
        <v>336</v>
      </c>
      <c r="G88" s="34" t="s">
        <v>190</v>
      </c>
      <c r="H88" s="30">
        <v>44319</v>
      </c>
      <c r="I88" s="30">
        <v>43452</v>
      </c>
      <c r="J88" s="30" t="s">
        <v>39</v>
      </c>
      <c r="K88" s="1">
        <f t="shared" ca="1" si="17"/>
        <v>983</v>
      </c>
      <c r="L88" s="34" t="str">
        <f t="shared" si="18"/>
        <v>Billable</v>
      </c>
      <c r="M88" s="34" t="s">
        <v>187</v>
      </c>
      <c r="N88" s="1" t="s">
        <v>41</v>
      </c>
      <c r="O88" s="1" t="s">
        <v>42</v>
      </c>
      <c r="P88" s="1"/>
      <c r="Q88" s="1"/>
      <c r="R88" s="1" t="s">
        <v>43</v>
      </c>
      <c r="S88" s="33" t="s">
        <v>250</v>
      </c>
      <c r="T88" s="14" t="s">
        <v>965</v>
      </c>
      <c r="U88" s="39">
        <v>0.37291666666666701</v>
      </c>
      <c r="V88" s="14" t="s">
        <v>965</v>
      </c>
      <c r="W88" s="14" t="s">
        <v>20</v>
      </c>
      <c r="X88" s="14" t="s">
        <v>20</v>
      </c>
      <c r="Y88" s="14" t="s">
        <v>965</v>
      </c>
      <c r="Z88" s="39">
        <v>0.38055555555555554</v>
      </c>
      <c r="AA88" s="14" t="s">
        <v>965</v>
      </c>
      <c r="AB88" s="14" t="s">
        <v>965</v>
      </c>
      <c r="AC88" s="39">
        <v>0.37638888888888888</v>
      </c>
      <c r="AD88" s="14" t="s">
        <v>965</v>
      </c>
      <c r="AE88" s="14" t="s">
        <v>965</v>
      </c>
      <c r="AF88" s="39">
        <v>0.37638888888888888</v>
      </c>
      <c r="AG88" s="14" t="s">
        <v>965</v>
      </c>
      <c r="AH88" s="14" t="s">
        <v>965</v>
      </c>
      <c r="AI88" s="39">
        <v>0.37638888888888888</v>
      </c>
      <c r="AJ88" s="14" t="s">
        <v>965</v>
      </c>
      <c r="AK88" s="14" t="s">
        <v>965</v>
      </c>
      <c r="AL88" s="39">
        <v>0.37986111111111115</v>
      </c>
      <c r="AM88" s="14" t="s">
        <v>965</v>
      </c>
      <c r="AN88" s="14" t="s">
        <v>20</v>
      </c>
      <c r="AO88" s="14" t="s">
        <v>20</v>
      </c>
      <c r="AP88" s="14" t="s">
        <v>965</v>
      </c>
      <c r="AQ88" s="39">
        <v>0.375</v>
      </c>
      <c r="AR88" s="14" t="s">
        <v>965</v>
      </c>
      <c r="AS88" s="14" t="s">
        <v>965</v>
      </c>
      <c r="AT88" s="39">
        <v>0.37638888888888888</v>
      </c>
      <c r="AU88" s="14" t="s">
        <v>965</v>
      </c>
      <c r="AV88" s="14" t="s">
        <v>965</v>
      </c>
      <c r="AW88" s="39">
        <v>0.37847222222222227</v>
      </c>
      <c r="AX88" s="14" t="s">
        <v>965</v>
      </c>
      <c r="AY88" s="14" t="s">
        <v>965</v>
      </c>
      <c r="AZ88" s="39">
        <v>0.37777777777777777</v>
      </c>
      <c r="BA88" s="14" t="s">
        <v>965</v>
      </c>
      <c r="BB88" s="14" t="s">
        <v>965</v>
      </c>
      <c r="BC88" s="39">
        <v>0.38194444444444442</v>
      </c>
      <c r="BD88" s="14" t="s">
        <v>965</v>
      </c>
      <c r="BE88" s="14" t="s">
        <v>20</v>
      </c>
      <c r="BF88" s="14" t="s">
        <v>20</v>
      </c>
      <c r="BG88" s="14" t="s">
        <v>965</v>
      </c>
      <c r="BH88" s="39">
        <v>0.375</v>
      </c>
      <c r="BI88" s="39" t="s">
        <v>965</v>
      </c>
      <c r="BJ88" s="14" t="s">
        <v>965</v>
      </c>
      <c r="BK88" s="39">
        <v>0.3611111111111111</v>
      </c>
      <c r="BL88" s="14" t="s">
        <v>965</v>
      </c>
      <c r="BM88" s="14" t="s">
        <v>965</v>
      </c>
      <c r="BN88" s="39">
        <v>0.37916666666666665</v>
      </c>
      <c r="BO88" s="14" t="s">
        <v>965</v>
      </c>
      <c r="BP88" s="14" t="s">
        <v>968</v>
      </c>
      <c r="BQ88" s="39" t="s">
        <v>39</v>
      </c>
      <c r="BR88" s="14" t="s">
        <v>968</v>
      </c>
      <c r="BS88" s="14" t="s">
        <v>967</v>
      </c>
      <c r="BT88" s="39" t="e">
        <v>#N/A</v>
      </c>
      <c r="BU88" s="39" t="s">
        <v>967</v>
      </c>
      <c r="BV88" s="14" t="s">
        <v>20</v>
      </c>
      <c r="BW88" s="14" t="s">
        <v>20</v>
      </c>
      <c r="BX88" s="14" t="s">
        <v>20</v>
      </c>
      <c r="BY88" s="14" t="s">
        <v>967</v>
      </c>
      <c r="BZ88" s="39" t="s">
        <v>39</v>
      </c>
      <c r="CA88" s="39" t="s">
        <v>967</v>
      </c>
      <c r="CB88" s="14" t="s">
        <v>967</v>
      </c>
      <c r="CC88" s="39" t="s">
        <v>39</v>
      </c>
      <c r="CD88" s="39" t="s">
        <v>967</v>
      </c>
      <c r="CE88" s="14" t="s">
        <v>968</v>
      </c>
      <c r="CF88" s="39" t="s">
        <v>39</v>
      </c>
      <c r="CG88" s="39" t="s">
        <v>968</v>
      </c>
      <c r="CH88" s="14" t="s">
        <v>968</v>
      </c>
      <c r="CI88" s="39" t="s">
        <v>39</v>
      </c>
      <c r="CJ88" s="39" t="s">
        <v>968</v>
      </c>
      <c r="CK88" s="14" t="s">
        <v>20</v>
      </c>
      <c r="CL88" s="14" t="s">
        <v>20</v>
      </c>
      <c r="CM88" s="1">
        <f t="shared" si="19"/>
        <v>28</v>
      </c>
      <c r="CN88" s="1">
        <f t="shared" si="20"/>
        <v>0</v>
      </c>
      <c r="CO88" s="1">
        <f t="shared" si="21"/>
        <v>11</v>
      </c>
      <c r="CP88" s="1">
        <f t="shared" si="22"/>
        <v>0</v>
      </c>
      <c r="CQ88" s="1">
        <f t="shared" si="23"/>
        <v>0</v>
      </c>
      <c r="CR88" s="1">
        <f>SUM(COUNTIFS($T88:$CL88,{"PAT","MAT"}))</f>
        <v>0</v>
      </c>
      <c r="CS88" s="1">
        <f t="shared" si="24"/>
        <v>0</v>
      </c>
      <c r="CT88" s="1">
        <f t="shared" si="25"/>
        <v>0</v>
      </c>
      <c r="CU88" s="1">
        <f t="shared" si="26"/>
        <v>6</v>
      </c>
      <c r="CV88" s="1">
        <f t="shared" si="27"/>
        <v>6</v>
      </c>
      <c r="CW88" s="1">
        <f t="shared" si="28"/>
        <v>0</v>
      </c>
      <c r="CX88" s="1">
        <f t="shared" si="29"/>
        <v>0</v>
      </c>
      <c r="CY88" s="1">
        <f t="shared" si="30"/>
        <v>12</v>
      </c>
      <c r="CZ88" s="1">
        <f t="shared" si="31"/>
        <v>1</v>
      </c>
      <c r="DA88" s="1">
        <f t="shared" si="32"/>
        <v>1</v>
      </c>
      <c r="DB88" s="1">
        <f>SUM(CM88:CX88)+SUM(COUNTIFS(Q88:CL88,{"TERM","RESIGNED"}))</f>
        <v>51</v>
      </c>
      <c r="DC88" s="1" t="s">
        <v>45</v>
      </c>
      <c r="DD88" s="1" t="s">
        <v>1021</v>
      </c>
      <c r="DE88" s="34"/>
    </row>
    <row r="89" spans="1:109" x14ac:dyDescent="0.25">
      <c r="A89" s="32">
        <f t="shared" si="33"/>
        <v>88</v>
      </c>
      <c r="B89" s="1" t="s">
        <v>172</v>
      </c>
      <c r="C89" s="1">
        <v>15036</v>
      </c>
      <c r="D89" s="27">
        <v>100544</v>
      </c>
      <c r="E89" s="1" t="s">
        <v>945</v>
      </c>
      <c r="F89" s="34" t="s">
        <v>319</v>
      </c>
      <c r="G89" s="34" t="s">
        <v>190</v>
      </c>
      <c r="H89" s="30">
        <v>44319</v>
      </c>
      <c r="I89" s="30">
        <v>43452</v>
      </c>
      <c r="J89" s="30" t="s">
        <v>39</v>
      </c>
      <c r="K89" s="1">
        <f t="shared" ca="1" si="17"/>
        <v>983</v>
      </c>
      <c r="L89" s="34" t="str">
        <f t="shared" si="18"/>
        <v>Billable</v>
      </c>
      <c r="M89" s="34" t="s">
        <v>187</v>
      </c>
      <c r="N89" s="1" t="s">
        <v>41</v>
      </c>
      <c r="O89" s="1" t="s">
        <v>42</v>
      </c>
      <c r="P89" s="1"/>
      <c r="Q89" s="1"/>
      <c r="R89" s="1" t="s">
        <v>43</v>
      </c>
      <c r="S89" s="33" t="s">
        <v>443</v>
      </c>
      <c r="T89" s="14" t="s">
        <v>968</v>
      </c>
      <c r="U89" s="39" t="s">
        <v>39</v>
      </c>
      <c r="V89" s="14" t="s">
        <v>968</v>
      </c>
      <c r="W89" s="14" t="s">
        <v>20</v>
      </c>
      <c r="X89" s="14" t="s">
        <v>20</v>
      </c>
      <c r="Y89" s="14" t="s">
        <v>968</v>
      </c>
      <c r="Z89" s="39" t="s">
        <v>39</v>
      </c>
      <c r="AA89" s="14" t="s">
        <v>968</v>
      </c>
      <c r="AB89" s="14" t="s">
        <v>968</v>
      </c>
      <c r="AC89" s="39" t="s">
        <v>39</v>
      </c>
      <c r="AD89" s="14" t="s">
        <v>968</v>
      </c>
      <c r="AE89" s="14" t="s">
        <v>968</v>
      </c>
      <c r="AF89" s="39" t="s">
        <v>39</v>
      </c>
      <c r="AG89" s="14" t="s">
        <v>968</v>
      </c>
      <c r="AH89" s="14" t="s">
        <v>968</v>
      </c>
      <c r="AI89" s="39" t="s">
        <v>39</v>
      </c>
      <c r="AJ89" s="14" t="s">
        <v>968</v>
      </c>
      <c r="AK89" s="14" t="s">
        <v>968</v>
      </c>
      <c r="AL89" s="39" t="s">
        <v>39</v>
      </c>
      <c r="AM89" s="14" t="s">
        <v>968</v>
      </c>
      <c r="AN89" s="14" t="s">
        <v>20</v>
      </c>
      <c r="AO89" s="14" t="s">
        <v>20</v>
      </c>
      <c r="AP89" s="14" t="s">
        <v>968</v>
      </c>
      <c r="AQ89" s="39" t="s">
        <v>39</v>
      </c>
      <c r="AR89" s="14" t="s">
        <v>968</v>
      </c>
      <c r="AS89" s="14" t="s">
        <v>968</v>
      </c>
      <c r="AT89" s="39" t="s">
        <v>39</v>
      </c>
      <c r="AU89" s="14" t="s">
        <v>968</v>
      </c>
      <c r="AV89" s="14" t="s">
        <v>22</v>
      </c>
      <c r="AW89" s="39" t="s">
        <v>39</v>
      </c>
      <c r="AX89" s="14" t="s">
        <v>22</v>
      </c>
      <c r="AY89" s="14" t="s">
        <v>22</v>
      </c>
      <c r="AZ89" s="39" t="s">
        <v>39</v>
      </c>
      <c r="BA89" s="14" t="s">
        <v>22</v>
      </c>
      <c r="BB89" s="14" t="s">
        <v>22</v>
      </c>
      <c r="BC89" s="39" t="s">
        <v>39</v>
      </c>
      <c r="BD89" s="14" t="s">
        <v>22</v>
      </c>
      <c r="BE89" s="14" t="s">
        <v>20</v>
      </c>
      <c r="BF89" s="14" t="s">
        <v>20</v>
      </c>
      <c r="BG89" s="14" t="s">
        <v>22</v>
      </c>
      <c r="BH89" s="39" t="s">
        <v>39</v>
      </c>
      <c r="BI89" s="39" t="s">
        <v>22</v>
      </c>
      <c r="BJ89" s="14" t="s">
        <v>22</v>
      </c>
      <c r="BK89" s="39" t="s">
        <v>39</v>
      </c>
      <c r="BL89" s="14" t="s">
        <v>22</v>
      </c>
      <c r="BM89" s="14" t="s">
        <v>22</v>
      </c>
      <c r="BN89" s="39" t="s">
        <v>39</v>
      </c>
      <c r="BO89" s="14" t="s">
        <v>22</v>
      </c>
      <c r="BP89" s="14" t="s">
        <v>22</v>
      </c>
      <c r="BQ89" s="39" t="s">
        <v>39</v>
      </c>
      <c r="BR89" s="14" t="s">
        <v>22</v>
      </c>
      <c r="BS89" s="14" t="s">
        <v>22</v>
      </c>
      <c r="BT89" s="39" t="e">
        <v>#N/A</v>
      </c>
      <c r="BU89" s="39" t="s">
        <v>22</v>
      </c>
      <c r="BV89" s="14" t="s">
        <v>20</v>
      </c>
      <c r="BW89" s="14" t="s">
        <v>20</v>
      </c>
      <c r="BX89" s="14" t="s">
        <v>20</v>
      </c>
      <c r="BY89" s="14" t="s">
        <v>965</v>
      </c>
      <c r="BZ89" s="39">
        <v>0.37222222222222223</v>
      </c>
      <c r="CA89" s="39" t="s">
        <v>965</v>
      </c>
      <c r="CB89" s="14" t="s">
        <v>965</v>
      </c>
      <c r="CC89" s="39">
        <v>0.38125000000000003</v>
      </c>
      <c r="CD89" s="39" t="s">
        <v>965</v>
      </c>
      <c r="CE89" s="14" t="s">
        <v>965</v>
      </c>
      <c r="CF89" s="39">
        <v>0.38680555555555557</v>
      </c>
      <c r="CG89" s="39" t="s">
        <v>965</v>
      </c>
      <c r="CH89" s="14" t="s">
        <v>965</v>
      </c>
      <c r="CI89" s="39">
        <v>0.38194444444444442</v>
      </c>
      <c r="CJ89" s="39" t="s">
        <v>965</v>
      </c>
      <c r="CK89" s="14" t="s">
        <v>20</v>
      </c>
      <c r="CL89" s="14" t="s">
        <v>20</v>
      </c>
      <c r="CM89" s="1">
        <f t="shared" si="19"/>
        <v>8</v>
      </c>
      <c r="CN89" s="1">
        <f t="shared" si="20"/>
        <v>0</v>
      </c>
      <c r="CO89" s="1">
        <f t="shared" si="21"/>
        <v>11</v>
      </c>
      <c r="CP89" s="1">
        <f t="shared" si="22"/>
        <v>0</v>
      </c>
      <c r="CQ89" s="1">
        <f t="shared" si="23"/>
        <v>16</v>
      </c>
      <c r="CR89" s="1">
        <f>SUM(COUNTIFS($T89:$CL89,{"PAT","MAT"}))</f>
        <v>0</v>
      </c>
      <c r="CS89" s="1">
        <f t="shared" si="24"/>
        <v>0</v>
      </c>
      <c r="CT89" s="1">
        <f t="shared" si="25"/>
        <v>0</v>
      </c>
      <c r="CU89" s="1">
        <f t="shared" si="26"/>
        <v>16</v>
      </c>
      <c r="CV89" s="1">
        <f t="shared" si="27"/>
        <v>0</v>
      </c>
      <c r="CW89" s="1">
        <f t="shared" si="28"/>
        <v>0</v>
      </c>
      <c r="CX89" s="1">
        <f t="shared" si="29"/>
        <v>0</v>
      </c>
      <c r="CY89" s="1">
        <f t="shared" si="30"/>
        <v>16</v>
      </c>
      <c r="CZ89" s="1">
        <f t="shared" si="31"/>
        <v>0</v>
      </c>
      <c r="DA89" s="1">
        <f t="shared" si="32"/>
        <v>0</v>
      </c>
      <c r="DB89" s="1">
        <f>SUM(CM89:CX89)+SUM(COUNTIFS(Q89:CL89,{"TERM","RESIGNED"}))</f>
        <v>51</v>
      </c>
      <c r="DC89" s="1" t="s">
        <v>45</v>
      </c>
      <c r="DD89" s="1" t="s">
        <v>1021</v>
      </c>
      <c r="DE89" s="34"/>
    </row>
    <row r="90" spans="1:109" x14ac:dyDescent="0.25">
      <c r="A90" s="32">
        <f t="shared" si="33"/>
        <v>89</v>
      </c>
      <c r="B90" s="1" t="s">
        <v>172</v>
      </c>
      <c r="C90" s="1">
        <v>15066</v>
      </c>
      <c r="D90" s="27">
        <v>100545</v>
      </c>
      <c r="E90" s="1" t="s">
        <v>946</v>
      </c>
      <c r="F90" s="34" t="s">
        <v>320</v>
      </c>
      <c r="G90" s="34" t="s">
        <v>190</v>
      </c>
      <c r="H90" s="30">
        <v>44319</v>
      </c>
      <c r="I90" s="30">
        <v>43455</v>
      </c>
      <c r="J90" s="30" t="s">
        <v>39</v>
      </c>
      <c r="K90" s="1">
        <f t="shared" ca="1" si="17"/>
        <v>983</v>
      </c>
      <c r="L90" s="34" t="str">
        <f t="shared" si="18"/>
        <v>Billable</v>
      </c>
      <c r="M90" s="34" t="s">
        <v>187</v>
      </c>
      <c r="N90" s="1" t="s">
        <v>41</v>
      </c>
      <c r="O90" s="1" t="s">
        <v>42</v>
      </c>
      <c r="P90" s="1"/>
      <c r="Q90" s="1"/>
      <c r="R90" s="1" t="s">
        <v>57</v>
      </c>
      <c r="S90" s="33" t="s">
        <v>146</v>
      </c>
      <c r="T90" s="14" t="s">
        <v>965</v>
      </c>
      <c r="U90" s="39" t="s">
        <v>39</v>
      </c>
      <c r="V90" s="14" t="s">
        <v>965</v>
      </c>
      <c r="W90" s="14" t="s">
        <v>20</v>
      </c>
      <c r="X90" s="14" t="s">
        <v>20</v>
      </c>
      <c r="Y90" s="14" t="s">
        <v>965</v>
      </c>
      <c r="Z90" s="39" t="s">
        <v>39</v>
      </c>
      <c r="AA90" s="14" t="s">
        <v>965</v>
      </c>
      <c r="AB90" s="14" t="s">
        <v>965</v>
      </c>
      <c r="AC90" s="39" t="s">
        <v>39</v>
      </c>
      <c r="AD90" s="14" t="s">
        <v>965</v>
      </c>
      <c r="AE90" s="14" t="s">
        <v>965</v>
      </c>
      <c r="AF90" s="39" t="s">
        <v>39</v>
      </c>
      <c r="AG90" s="14" t="s">
        <v>965</v>
      </c>
      <c r="AH90" s="14" t="s">
        <v>965</v>
      </c>
      <c r="AI90" s="39" t="s">
        <v>39</v>
      </c>
      <c r="AJ90" s="14" t="s">
        <v>965</v>
      </c>
      <c r="AK90" s="14" t="s">
        <v>965</v>
      </c>
      <c r="AL90" s="39" t="s">
        <v>39</v>
      </c>
      <c r="AM90" s="14" t="s">
        <v>965</v>
      </c>
      <c r="AN90" s="14" t="s">
        <v>20</v>
      </c>
      <c r="AO90" s="14" t="s">
        <v>20</v>
      </c>
      <c r="AP90" s="14" t="s">
        <v>965</v>
      </c>
      <c r="AQ90" s="39" t="s">
        <v>39</v>
      </c>
      <c r="AR90" s="14" t="s">
        <v>965</v>
      </c>
      <c r="AS90" s="14" t="s">
        <v>965</v>
      </c>
      <c r="AT90" s="39" t="s">
        <v>39</v>
      </c>
      <c r="AU90" s="14" t="s">
        <v>965</v>
      </c>
      <c r="AV90" s="14" t="s">
        <v>965</v>
      </c>
      <c r="AW90" s="39" t="s">
        <v>39</v>
      </c>
      <c r="AX90" s="14" t="s">
        <v>965</v>
      </c>
      <c r="AY90" s="14" t="s">
        <v>965</v>
      </c>
      <c r="AZ90" s="39" t="s">
        <v>39</v>
      </c>
      <c r="BA90" s="14" t="s">
        <v>965</v>
      </c>
      <c r="BB90" s="14" t="s">
        <v>965</v>
      </c>
      <c r="BC90" s="39" t="s">
        <v>39</v>
      </c>
      <c r="BD90" s="14" t="s">
        <v>965</v>
      </c>
      <c r="BE90" s="14" t="s">
        <v>20</v>
      </c>
      <c r="BF90" s="14" t="s">
        <v>20</v>
      </c>
      <c r="BG90" s="14" t="s">
        <v>965</v>
      </c>
      <c r="BH90" s="39" t="s">
        <v>39</v>
      </c>
      <c r="BI90" s="39" t="s">
        <v>965</v>
      </c>
      <c r="BJ90" s="14" t="s">
        <v>965</v>
      </c>
      <c r="BK90" s="39" t="s">
        <v>39</v>
      </c>
      <c r="BL90" s="14" t="s">
        <v>965</v>
      </c>
      <c r="BM90" s="14" t="s">
        <v>965</v>
      </c>
      <c r="BN90" s="39" t="s">
        <v>39</v>
      </c>
      <c r="BO90" s="14" t="s">
        <v>965</v>
      </c>
      <c r="BP90" s="14" t="s">
        <v>965</v>
      </c>
      <c r="BQ90" s="39" t="s">
        <v>39</v>
      </c>
      <c r="BR90" s="14" t="s">
        <v>965</v>
      </c>
      <c r="BS90" s="14" t="s">
        <v>965</v>
      </c>
      <c r="BT90" s="39" t="e">
        <v>#N/A</v>
      </c>
      <c r="BU90" s="39" t="s">
        <v>965</v>
      </c>
      <c r="BV90" s="14" t="s">
        <v>20</v>
      </c>
      <c r="BW90" s="14" t="s">
        <v>20</v>
      </c>
      <c r="BX90" s="14" t="s">
        <v>20</v>
      </c>
      <c r="BY90" s="14" t="s">
        <v>967</v>
      </c>
      <c r="BZ90" s="39" t="s">
        <v>39</v>
      </c>
      <c r="CA90" s="39" t="s">
        <v>967</v>
      </c>
      <c r="CB90" s="14" t="s">
        <v>967</v>
      </c>
      <c r="CC90" s="39" t="s">
        <v>39</v>
      </c>
      <c r="CD90" s="39" t="s">
        <v>967</v>
      </c>
      <c r="CE90" s="14" t="s">
        <v>967</v>
      </c>
      <c r="CF90" s="39" t="s">
        <v>39</v>
      </c>
      <c r="CG90" s="39" t="s">
        <v>967</v>
      </c>
      <c r="CH90" s="14" t="s">
        <v>968</v>
      </c>
      <c r="CI90" s="39" t="s">
        <v>39</v>
      </c>
      <c r="CJ90" s="39" t="s">
        <v>968</v>
      </c>
      <c r="CK90" s="14" t="s">
        <v>20</v>
      </c>
      <c r="CL90" s="14" t="s">
        <v>20</v>
      </c>
      <c r="CM90" s="1">
        <f t="shared" si="19"/>
        <v>32</v>
      </c>
      <c r="CN90" s="1">
        <f t="shared" si="20"/>
        <v>0</v>
      </c>
      <c r="CO90" s="1">
        <f t="shared" si="21"/>
        <v>11</v>
      </c>
      <c r="CP90" s="1">
        <f t="shared" si="22"/>
        <v>0</v>
      </c>
      <c r="CQ90" s="1">
        <f t="shared" si="23"/>
        <v>0</v>
      </c>
      <c r="CR90" s="1">
        <f>SUM(COUNTIFS($T90:$CL90,{"PAT","MAT"}))</f>
        <v>0</v>
      </c>
      <c r="CS90" s="1">
        <f t="shared" si="24"/>
        <v>0</v>
      </c>
      <c r="CT90" s="1">
        <f t="shared" si="25"/>
        <v>0</v>
      </c>
      <c r="CU90" s="1">
        <f t="shared" si="26"/>
        <v>2</v>
      </c>
      <c r="CV90" s="1">
        <f t="shared" si="27"/>
        <v>6</v>
      </c>
      <c r="CW90" s="1">
        <f t="shared" si="28"/>
        <v>0</v>
      </c>
      <c r="CX90" s="1">
        <f t="shared" si="29"/>
        <v>0</v>
      </c>
      <c r="CY90" s="1">
        <f t="shared" si="30"/>
        <v>8</v>
      </c>
      <c r="CZ90" s="1">
        <f t="shared" si="31"/>
        <v>1</v>
      </c>
      <c r="DA90" s="1">
        <f t="shared" si="32"/>
        <v>1</v>
      </c>
      <c r="DB90" s="1">
        <f>SUM(CM90:CX90)+SUM(COUNTIFS(Q90:CL90,{"TERM","RESIGNED"}))</f>
        <v>51</v>
      </c>
      <c r="DC90" s="1" t="s">
        <v>45</v>
      </c>
      <c r="DD90" s="1" t="s">
        <v>1218</v>
      </c>
      <c r="DE90" s="34"/>
    </row>
    <row r="91" spans="1:109" x14ac:dyDescent="0.25">
      <c r="A91" s="32">
        <f t="shared" si="33"/>
        <v>90</v>
      </c>
      <c r="B91" s="1" t="s">
        <v>172</v>
      </c>
      <c r="C91" s="1">
        <v>15310</v>
      </c>
      <c r="D91" s="27">
        <v>100556</v>
      </c>
      <c r="E91" s="1" t="s">
        <v>946</v>
      </c>
      <c r="F91" s="34" t="s">
        <v>337</v>
      </c>
      <c r="G91" s="34" t="s">
        <v>190</v>
      </c>
      <c r="H91" s="30">
        <v>44319</v>
      </c>
      <c r="I91" s="30">
        <v>43476</v>
      </c>
      <c r="J91" s="30" t="s">
        <v>39</v>
      </c>
      <c r="K91" s="1">
        <f t="shared" ca="1" si="17"/>
        <v>983</v>
      </c>
      <c r="L91" s="34" t="str">
        <f t="shared" si="18"/>
        <v>Billable</v>
      </c>
      <c r="M91" s="34" t="s">
        <v>187</v>
      </c>
      <c r="N91" s="1" t="s">
        <v>41</v>
      </c>
      <c r="O91" s="1" t="s">
        <v>42</v>
      </c>
      <c r="P91" s="1"/>
      <c r="Q91" s="1"/>
      <c r="R91" s="1" t="s">
        <v>43</v>
      </c>
      <c r="S91" s="33" t="s">
        <v>250</v>
      </c>
      <c r="T91" s="14" t="s">
        <v>965</v>
      </c>
      <c r="U91" s="39">
        <v>0.405555555555556</v>
      </c>
      <c r="V91" s="14" t="s">
        <v>965</v>
      </c>
      <c r="W91" s="14" t="s">
        <v>20</v>
      </c>
      <c r="X91" s="14" t="s">
        <v>20</v>
      </c>
      <c r="Y91" s="14" t="s">
        <v>967</v>
      </c>
      <c r="Z91" s="39">
        <v>0.23402777777777781</v>
      </c>
      <c r="AA91" s="14" t="s">
        <v>967</v>
      </c>
      <c r="AB91" s="14" t="s">
        <v>965</v>
      </c>
      <c r="AC91" s="39">
        <v>0.39374999999999999</v>
      </c>
      <c r="AD91" s="14" t="s">
        <v>965</v>
      </c>
      <c r="AE91" s="14" t="s">
        <v>965</v>
      </c>
      <c r="AF91" s="39">
        <v>0.3756944444444445</v>
      </c>
      <c r="AG91" s="14" t="s">
        <v>965</v>
      </c>
      <c r="AH91" s="14" t="s">
        <v>965</v>
      </c>
      <c r="AI91" s="39">
        <v>0.47916666666666669</v>
      </c>
      <c r="AJ91" s="14" t="s">
        <v>965</v>
      </c>
      <c r="AK91" s="14" t="s">
        <v>965</v>
      </c>
      <c r="AL91" s="39">
        <v>0.38472222222222219</v>
      </c>
      <c r="AM91" s="14" t="s">
        <v>965</v>
      </c>
      <c r="AN91" s="14" t="s">
        <v>20</v>
      </c>
      <c r="AO91" s="14" t="s">
        <v>20</v>
      </c>
      <c r="AP91" s="14" t="s">
        <v>965</v>
      </c>
      <c r="AQ91" s="39">
        <v>0.13263888888888889</v>
      </c>
      <c r="AR91" s="14" t="s">
        <v>965</v>
      </c>
      <c r="AS91" s="14" t="s">
        <v>965</v>
      </c>
      <c r="AT91" s="39">
        <v>0.3756944444444445</v>
      </c>
      <c r="AU91" s="14" t="s">
        <v>965</v>
      </c>
      <c r="AV91" s="14" t="s">
        <v>965</v>
      </c>
      <c r="AW91" s="39">
        <v>0.35555555555555557</v>
      </c>
      <c r="AX91" s="14" t="s">
        <v>965</v>
      </c>
      <c r="AY91" s="14" t="s">
        <v>966</v>
      </c>
      <c r="AZ91" s="39">
        <v>0.26111111111111113</v>
      </c>
      <c r="BA91" s="14" t="s">
        <v>966</v>
      </c>
      <c r="BB91" s="14" t="s">
        <v>965</v>
      </c>
      <c r="BC91" s="39">
        <v>0.38472222222222219</v>
      </c>
      <c r="BD91" s="14" t="s">
        <v>965</v>
      </c>
      <c r="BE91" s="14" t="s">
        <v>20</v>
      </c>
      <c r="BF91" s="14" t="s">
        <v>20</v>
      </c>
      <c r="BG91" s="14" t="s">
        <v>965</v>
      </c>
      <c r="BH91" s="39">
        <v>0.36736111111111108</v>
      </c>
      <c r="BI91" s="39" t="s">
        <v>965</v>
      </c>
      <c r="BJ91" s="14" t="s">
        <v>965</v>
      </c>
      <c r="BK91" s="39">
        <v>0.37916666666666665</v>
      </c>
      <c r="BL91" s="14" t="s">
        <v>965</v>
      </c>
      <c r="BM91" s="14" t="s">
        <v>965</v>
      </c>
      <c r="BN91" s="39">
        <v>0.36388888888888887</v>
      </c>
      <c r="BO91" s="14" t="s">
        <v>965</v>
      </c>
      <c r="BP91" s="14" t="s">
        <v>965</v>
      </c>
      <c r="BQ91" s="39">
        <v>0.38680555555555557</v>
      </c>
      <c r="BR91" s="14" t="s">
        <v>965</v>
      </c>
      <c r="BS91" s="14" t="s">
        <v>22</v>
      </c>
      <c r="BT91" s="39">
        <v>0.25069444444444444</v>
      </c>
      <c r="BU91" s="39" t="s">
        <v>22</v>
      </c>
      <c r="BV91" s="14" t="s">
        <v>20</v>
      </c>
      <c r="BW91" s="14" t="s">
        <v>20</v>
      </c>
      <c r="BX91" s="14" t="s">
        <v>20</v>
      </c>
      <c r="BY91" s="14" t="s">
        <v>965</v>
      </c>
      <c r="BZ91" s="39">
        <v>0.38055555555555554</v>
      </c>
      <c r="CA91" s="39" t="s">
        <v>965</v>
      </c>
      <c r="CB91" s="14" t="s">
        <v>965</v>
      </c>
      <c r="CC91" s="39">
        <v>0.37916666666666665</v>
      </c>
      <c r="CD91" s="39" t="s">
        <v>965</v>
      </c>
      <c r="CE91" s="14" t="s">
        <v>22</v>
      </c>
      <c r="CF91" s="39">
        <v>0.36458333333333331</v>
      </c>
      <c r="CG91" s="39" t="s">
        <v>22</v>
      </c>
      <c r="CH91" s="14" t="s">
        <v>967</v>
      </c>
      <c r="CI91" s="39" t="s">
        <v>39</v>
      </c>
      <c r="CJ91" s="39" t="s">
        <v>967</v>
      </c>
      <c r="CK91" s="14" t="s">
        <v>20</v>
      </c>
      <c r="CL91" s="14" t="s">
        <v>20</v>
      </c>
      <c r="CM91" s="1">
        <f t="shared" si="19"/>
        <v>30</v>
      </c>
      <c r="CN91" s="1">
        <f t="shared" si="20"/>
        <v>1</v>
      </c>
      <c r="CO91" s="1">
        <f t="shared" si="21"/>
        <v>11</v>
      </c>
      <c r="CP91" s="1">
        <f t="shared" si="22"/>
        <v>0</v>
      </c>
      <c r="CQ91" s="1">
        <f t="shared" si="23"/>
        <v>4</v>
      </c>
      <c r="CR91" s="1">
        <f>SUM(COUNTIFS($T91:$CL91,{"PAT","MAT"}))</f>
        <v>0</v>
      </c>
      <c r="CS91" s="1">
        <f t="shared" si="24"/>
        <v>0</v>
      </c>
      <c r="CT91" s="1">
        <f t="shared" si="25"/>
        <v>0</v>
      </c>
      <c r="CU91" s="1">
        <f t="shared" si="26"/>
        <v>0</v>
      </c>
      <c r="CV91" s="1">
        <f t="shared" si="27"/>
        <v>4</v>
      </c>
      <c r="CW91" s="1">
        <f t="shared" si="28"/>
        <v>0</v>
      </c>
      <c r="CX91" s="1">
        <f t="shared" si="29"/>
        <v>0</v>
      </c>
      <c r="CY91" s="1">
        <f t="shared" si="30"/>
        <v>4</v>
      </c>
      <c r="CZ91" s="1">
        <f t="shared" si="31"/>
        <v>1</v>
      </c>
      <c r="DA91" s="1">
        <f t="shared" si="32"/>
        <v>1</v>
      </c>
      <c r="DB91" s="1">
        <f>SUM(CM91:CX91)+SUM(COUNTIFS(Q91:CL91,{"TERM","RESIGNED"}))</f>
        <v>50</v>
      </c>
      <c r="DC91" s="1" t="s">
        <v>45</v>
      </c>
      <c r="DD91" s="1" t="s">
        <v>1018</v>
      </c>
      <c r="DE91" s="34"/>
    </row>
    <row r="92" spans="1:109" x14ac:dyDescent="0.25">
      <c r="A92" s="32">
        <f t="shared" si="33"/>
        <v>91</v>
      </c>
      <c r="B92" s="1" t="s">
        <v>172</v>
      </c>
      <c r="C92" s="1">
        <v>15321</v>
      </c>
      <c r="D92" s="27">
        <v>100557</v>
      </c>
      <c r="E92" s="1" t="s">
        <v>946</v>
      </c>
      <c r="F92" s="34" t="s">
        <v>338</v>
      </c>
      <c r="G92" s="34" t="s">
        <v>190</v>
      </c>
      <c r="H92" s="30">
        <v>44319</v>
      </c>
      <c r="I92" s="30">
        <v>43476</v>
      </c>
      <c r="J92" s="30" t="s">
        <v>39</v>
      </c>
      <c r="K92" s="1">
        <f t="shared" ca="1" si="17"/>
        <v>983</v>
      </c>
      <c r="L92" s="34" t="str">
        <f t="shared" si="18"/>
        <v>Billable</v>
      </c>
      <c r="M92" s="34" t="s">
        <v>187</v>
      </c>
      <c r="N92" s="1" t="s">
        <v>41</v>
      </c>
      <c r="O92" s="1" t="s">
        <v>42</v>
      </c>
      <c r="P92" s="1"/>
      <c r="Q92" s="1"/>
      <c r="R92" s="1" t="s">
        <v>57</v>
      </c>
      <c r="S92" s="33" t="s">
        <v>239</v>
      </c>
      <c r="T92" s="14" t="s">
        <v>965</v>
      </c>
      <c r="U92" s="39">
        <v>0.37013888888888902</v>
      </c>
      <c r="V92" s="14" t="s">
        <v>965</v>
      </c>
      <c r="W92" s="14" t="s">
        <v>20</v>
      </c>
      <c r="X92" s="14" t="s">
        <v>20</v>
      </c>
      <c r="Y92" s="14" t="s">
        <v>965</v>
      </c>
      <c r="Z92" s="39">
        <v>0.38680555555555557</v>
      </c>
      <c r="AA92" s="14" t="s">
        <v>965</v>
      </c>
      <c r="AB92" s="14" t="s">
        <v>965</v>
      </c>
      <c r="AC92" s="39">
        <v>0.3840277777777778</v>
      </c>
      <c r="AD92" s="14" t="s">
        <v>965</v>
      </c>
      <c r="AE92" s="14" t="s">
        <v>965</v>
      </c>
      <c r="AF92" s="39">
        <v>0.38194444444444442</v>
      </c>
      <c r="AG92" s="14" t="s">
        <v>965</v>
      </c>
      <c r="AH92" s="14" t="s">
        <v>965</v>
      </c>
      <c r="AI92" s="39">
        <v>0.38611111111111113</v>
      </c>
      <c r="AJ92" s="14" t="s">
        <v>965</v>
      </c>
      <c r="AK92" s="14" t="s">
        <v>965</v>
      </c>
      <c r="AL92" s="39">
        <v>0.38611111111111113</v>
      </c>
      <c r="AM92" s="14" t="s">
        <v>965</v>
      </c>
      <c r="AN92" s="14" t="s">
        <v>20</v>
      </c>
      <c r="AO92" s="14" t="s">
        <v>20</v>
      </c>
      <c r="AP92" s="14" t="s">
        <v>965</v>
      </c>
      <c r="AQ92" s="39">
        <v>0.3923611111111111</v>
      </c>
      <c r="AR92" s="14" t="s">
        <v>965</v>
      </c>
      <c r="AS92" s="14" t="s">
        <v>965</v>
      </c>
      <c r="AT92" s="39">
        <v>0.38541666666666669</v>
      </c>
      <c r="AU92" s="14" t="s">
        <v>965</v>
      </c>
      <c r="AV92" s="14" t="s">
        <v>965</v>
      </c>
      <c r="AW92" s="39">
        <v>0.3756944444444445</v>
      </c>
      <c r="AX92" s="14" t="s">
        <v>965</v>
      </c>
      <c r="AY92" s="14" t="s">
        <v>965</v>
      </c>
      <c r="AZ92" s="39">
        <v>0.37986111111111115</v>
      </c>
      <c r="BA92" s="14" t="s">
        <v>965</v>
      </c>
      <c r="BB92" s="14" t="s">
        <v>965</v>
      </c>
      <c r="BC92" s="39">
        <v>0.36944444444444446</v>
      </c>
      <c r="BD92" s="14" t="s">
        <v>965</v>
      </c>
      <c r="BE92" s="14" t="s">
        <v>20</v>
      </c>
      <c r="BF92" s="14" t="s">
        <v>20</v>
      </c>
      <c r="BG92" s="14" t="s">
        <v>965</v>
      </c>
      <c r="BH92" s="39">
        <v>0.38263888888888892</v>
      </c>
      <c r="BI92" s="39" t="s">
        <v>965</v>
      </c>
      <c r="BJ92" s="14" t="s">
        <v>965</v>
      </c>
      <c r="BK92" s="39">
        <v>0.38125000000000003</v>
      </c>
      <c r="BL92" s="14" t="s">
        <v>965</v>
      </c>
      <c r="BM92" s="14" t="s">
        <v>965</v>
      </c>
      <c r="BN92" s="39">
        <v>0.3888888888888889</v>
      </c>
      <c r="BO92" s="14" t="s">
        <v>965</v>
      </c>
      <c r="BP92" s="14" t="s">
        <v>965</v>
      </c>
      <c r="BQ92" s="39">
        <v>0.38611111111111113</v>
      </c>
      <c r="BR92" s="14" t="s">
        <v>965</v>
      </c>
      <c r="BS92" s="14" t="s">
        <v>965</v>
      </c>
      <c r="BT92" s="39">
        <v>0.37083333333333335</v>
      </c>
      <c r="BU92" s="39" t="s">
        <v>965</v>
      </c>
      <c r="BV92" s="14" t="s">
        <v>20</v>
      </c>
      <c r="BW92" s="14" t="s">
        <v>20</v>
      </c>
      <c r="BX92" s="14" t="s">
        <v>20</v>
      </c>
      <c r="BY92" s="14" t="s">
        <v>967</v>
      </c>
      <c r="BZ92" s="39" t="s">
        <v>39</v>
      </c>
      <c r="CA92" s="39" t="s">
        <v>967</v>
      </c>
      <c r="CB92" s="14" t="s">
        <v>968</v>
      </c>
      <c r="CC92" s="39" t="s">
        <v>39</v>
      </c>
      <c r="CD92" s="39" t="s">
        <v>968</v>
      </c>
      <c r="CE92" s="14" t="s">
        <v>968</v>
      </c>
      <c r="CF92" s="39" t="s">
        <v>39</v>
      </c>
      <c r="CG92" s="39" t="s">
        <v>968</v>
      </c>
      <c r="CH92" s="14" t="s">
        <v>967</v>
      </c>
      <c r="CI92" s="39" t="s">
        <v>39</v>
      </c>
      <c r="CJ92" s="39" t="s">
        <v>967</v>
      </c>
      <c r="CK92" s="14" t="s">
        <v>20</v>
      </c>
      <c r="CL92" s="14" t="s">
        <v>20</v>
      </c>
      <c r="CM92" s="1">
        <f t="shared" si="19"/>
        <v>32</v>
      </c>
      <c r="CN92" s="1">
        <f t="shared" si="20"/>
        <v>0</v>
      </c>
      <c r="CO92" s="1">
        <f t="shared" si="21"/>
        <v>11</v>
      </c>
      <c r="CP92" s="1">
        <f t="shared" si="22"/>
        <v>0</v>
      </c>
      <c r="CQ92" s="1">
        <f t="shared" si="23"/>
        <v>0</v>
      </c>
      <c r="CR92" s="1">
        <f>SUM(COUNTIFS($T92:$CL92,{"PAT","MAT"}))</f>
        <v>0</v>
      </c>
      <c r="CS92" s="1">
        <f t="shared" si="24"/>
        <v>0</v>
      </c>
      <c r="CT92" s="1">
        <f t="shared" si="25"/>
        <v>0</v>
      </c>
      <c r="CU92" s="1">
        <f t="shared" si="26"/>
        <v>4</v>
      </c>
      <c r="CV92" s="1">
        <f t="shared" si="27"/>
        <v>4</v>
      </c>
      <c r="CW92" s="1">
        <f t="shared" si="28"/>
        <v>0</v>
      </c>
      <c r="CX92" s="1">
        <f t="shared" si="29"/>
        <v>0</v>
      </c>
      <c r="CY92" s="1">
        <f t="shared" si="30"/>
        <v>8</v>
      </c>
      <c r="CZ92" s="1">
        <f t="shared" si="31"/>
        <v>1</v>
      </c>
      <c r="DA92" s="1">
        <f t="shared" si="32"/>
        <v>1</v>
      </c>
      <c r="DB92" s="1">
        <f>SUM(CM92:CX92)+SUM(COUNTIFS(Q92:CL92,{"TERM","RESIGNED"}))</f>
        <v>51</v>
      </c>
      <c r="DC92" s="1" t="s">
        <v>45</v>
      </c>
      <c r="DD92" s="1" t="s">
        <v>1018</v>
      </c>
      <c r="DE92" s="34"/>
    </row>
    <row r="93" spans="1:109" x14ac:dyDescent="0.25">
      <c r="A93" s="32">
        <f t="shared" si="33"/>
        <v>92</v>
      </c>
      <c r="B93" s="1" t="s">
        <v>172</v>
      </c>
      <c r="C93" s="1">
        <v>15593</v>
      </c>
      <c r="D93" s="27">
        <v>100567</v>
      </c>
      <c r="E93" s="1" t="s">
        <v>945</v>
      </c>
      <c r="F93" s="34" t="s">
        <v>339</v>
      </c>
      <c r="G93" s="34" t="s">
        <v>190</v>
      </c>
      <c r="H93" s="30">
        <v>44319</v>
      </c>
      <c r="I93" s="30">
        <v>43518</v>
      </c>
      <c r="J93" s="30" t="s">
        <v>39</v>
      </c>
      <c r="K93" s="1">
        <f t="shared" ca="1" si="17"/>
        <v>983</v>
      </c>
      <c r="L93" s="34" t="str">
        <f t="shared" si="18"/>
        <v>Billable</v>
      </c>
      <c r="M93" s="34" t="s">
        <v>187</v>
      </c>
      <c r="N93" s="1" t="s">
        <v>41</v>
      </c>
      <c r="O93" s="1" t="s">
        <v>42</v>
      </c>
      <c r="P93" s="1"/>
      <c r="Q93" s="1"/>
      <c r="R93" s="1" t="s">
        <v>57</v>
      </c>
      <c r="S93" s="33" t="s">
        <v>146</v>
      </c>
      <c r="T93" s="14" t="s">
        <v>965</v>
      </c>
      <c r="U93" s="39" t="s">
        <v>39</v>
      </c>
      <c r="V93" s="14" t="s">
        <v>965</v>
      </c>
      <c r="W93" s="14" t="s">
        <v>20</v>
      </c>
      <c r="X93" s="14" t="s">
        <v>20</v>
      </c>
      <c r="Y93" s="14" t="s">
        <v>965</v>
      </c>
      <c r="Z93" s="39" t="s">
        <v>39</v>
      </c>
      <c r="AA93" s="14" t="s">
        <v>965</v>
      </c>
      <c r="AB93" s="14" t="s">
        <v>965</v>
      </c>
      <c r="AC93" s="39" t="s">
        <v>39</v>
      </c>
      <c r="AD93" s="14" t="s">
        <v>965</v>
      </c>
      <c r="AE93" s="14" t="s">
        <v>965</v>
      </c>
      <c r="AF93" s="39" t="s">
        <v>39</v>
      </c>
      <c r="AG93" s="14" t="s">
        <v>965</v>
      </c>
      <c r="AH93" s="14" t="s">
        <v>965</v>
      </c>
      <c r="AI93" s="39" t="s">
        <v>39</v>
      </c>
      <c r="AJ93" s="14" t="s">
        <v>965</v>
      </c>
      <c r="AK93" s="14" t="s">
        <v>965</v>
      </c>
      <c r="AL93" s="39" t="s">
        <v>39</v>
      </c>
      <c r="AM93" s="14" t="s">
        <v>965</v>
      </c>
      <c r="AN93" s="14" t="s">
        <v>20</v>
      </c>
      <c r="AO93" s="14" t="s">
        <v>20</v>
      </c>
      <c r="AP93" s="14" t="s">
        <v>22</v>
      </c>
      <c r="AQ93" s="39" t="s">
        <v>39</v>
      </c>
      <c r="AR93" s="14" t="s">
        <v>22</v>
      </c>
      <c r="AS93" s="14" t="s">
        <v>22</v>
      </c>
      <c r="AT93" s="39" t="s">
        <v>39</v>
      </c>
      <c r="AU93" s="14" t="s">
        <v>22</v>
      </c>
      <c r="AV93" s="14" t="s">
        <v>965</v>
      </c>
      <c r="AW93" s="39" t="s">
        <v>39</v>
      </c>
      <c r="AX93" s="14" t="s">
        <v>965</v>
      </c>
      <c r="AY93" s="14" t="s">
        <v>965</v>
      </c>
      <c r="AZ93" s="39" t="s">
        <v>39</v>
      </c>
      <c r="BA93" s="14" t="s">
        <v>965</v>
      </c>
      <c r="BB93" s="14" t="s">
        <v>965</v>
      </c>
      <c r="BC93" s="39" t="s">
        <v>39</v>
      </c>
      <c r="BD93" s="14" t="s">
        <v>965</v>
      </c>
      <c r="BE93" s="14" t="s">
        <v>20</v>
      </c>
      <c r="BF93" s="14" t="s">
        <v>20</v>
      </c>
      <c r="BG93" s="14" t="s">
        <v>967</v>
      </c>
      <c r="BH93" s="39" t="s">
        <v>39</v>
      </c>
      <c r="BI93" s="39" t="s">
        <v>967</v>
      </c>
      <c r="BJ93" s="14" t="s">
        <v>968</v>
      </c>
      <c r="BK93" s="39" t="s">
        <v>39</v>
      </c>
      <c r="BL93" s="14" t="s">
        <v>968</v>
      </c>
      <c r="BM93" s="14" t="s">
        <v>969</v>
      </c>
      <c r="BN93" s="39" t="s">
        <v>39</v>
      </c>
      <c r="BO93" s="14" t="s">
        <v>969</v>
      </c>
      <c r="BP93" s="14" t="s">
        <v>969</v>
      </c>
      <c r="BQ93" s="39" t="s">
        <v>39</v>
      </c>
      <c r="BR93" s="14" t="s">
        <v>969</v>
      </c>
      <c r="BS93" s="14" t="s">
        <v>969</v>
      </c>
      <c r="BT93" s="39" t="e">
        <v>#N/A</v>
      </c>
      <c r="BU93" s="39" t="s">
        <v>969</v>
      </c>
      <c r="BV93" s="14" t="s">
        <v>20</v>
      </c>
      <c r="BW93" s="14" t="s">
        <v>20</v>
      </c>
      <c r="BX93" s="14" t="s">
        <v>20</v>
      </c>
      <c r="BY93" s="14" t="s">
        <v>969</v>
      </c>
      <c r="BZ93" s="39" t="s">
        <v>39</v>
      </c>
      <c r="CA93" s="39" t="s">
        <v>969</v>
      </c>
      <c r="CB93" s="14" t="s">
        <v>969</v>
      </c>
      <c r="CC93" s="39" t="s">
        <v>39</v>
      </c>
      <c r="CD93" s="39" t="s">
        <v>969</v>
      </c>
      <c r="CE93" s="14" t="s">
        <v>969</v>
      </c>
      <c r="CF93" s="39" t="s">
        <v>39</v>
      </c>
      <c r="CG93" s="39" t="s">
        <v>969</v>
      </c>
      <c r="CH93" s="14" t="s">
        <v>969</v>
      </c>
      <c r="CI93" s="39" t="s">
        <v>39</v>
      </c>
      <c r="CJ93" s="39" t="s">
        <v>969</v>
      </c>
      <c r="CK93" s="14" t="s">
        <v>20</v>
      </c>
      <c r="CL93" s="14" t="s">
        <v>20</v>
      </c>
      <c r="CM93" s="1">
        <f t="shared" si="19"/>
        <v>18</v>
      </c>
      <c r="CN93" s="1">
        <f t="shared" si="20"/>
        <v>0</v>
      </c>
      <c r="CO93" s="1">
        <f t="shared" si="21"/>
        <v>11</v>
      </c>
      <c r="CP93" s="1">
        <f t="shared" si="22"/>
        <v>0</v>
      </c>
      <c r="CQ93" s="1">
        <f t="shared" si="23"/>
        <v>4</v>
      </c>
      <c r="CR93" s="1">
        <f>SUM(COUNTIFS($T93:$CL93,{"PAT","MAT"}))</f>
        <v>14</v>
      </c>
      <c r="CS93" s="1">
        <f t="shared" si="24"/>
        <v>0</v>
      </c>
      <c r="CT93" s="1">
        <f t="shared" si="25"/>
        <v>0</v>
      </c>
      <c r="CU93" s="1">
        <f t="shared" si="26"/>
        <v>2</v>
      </c>
      <c r="CV93" s="1">
        <f t="shared" si="27"/>
        <v>2</v>
      </c>
      <c r="CW93" s="1">
        <f t="shared" si="28"/>
        <v>0</v>
      </c>
      <c r="CX93" s="1">
        <f t="shared" si="29"/>
        <v>0</v>
      </c>
      <c r="CY93" s="1">
        <f t="shared" si="30"/>
        <v>4</v>
      </c>
      <c r="CZ93" s="1">
        <f t="shared" si="31"/>
        <v>1</v>
      </c>
      <c r="DA93" s="1">
        <f t="shared" si="32"/>
        <v>1</v>
      </c>
      <c r="DB93" s="1">
        <f>SUM(CM93:CX93)+SUM(COUNTIFS(Q93:CL93,{"TERM","RESIGNED"}))</f>
        <v>51</v>
      </c>
      <c r="DC93" s="1" t="s">
        <v>45</v>
      </c>
      <c r="DD93" s="1" t="s">
        <v>1019</v>
      </c>
      <c r="DE93" s="34"/>
    </row>
    <row r="94" spans="1:109" x14ac:dyDescent="0.25">
      <c r="A94" s="32">
        <f t="shared" si="33"/>
        <v>93</v>
      </c>
      <c r="B94" s="1" t="s">
        <v>172</v>
      </c>
      <c r="C94" s="1">
        <v>15670</v>
      </c>
      <c r="D94" s="27">
        <v>100570</v>
      </c>
      <c r="E94" s="1" t="s">
        <v>946</v>
      </c>
      <c r="F94" s="34" t="s">
        <v>325</v>
      </c>
      <c r="G94" s="34" t="s">
        <v>190</v>
      </c>
      <c r="H94" s="30">
        <v>44319</v>
      </c>
      <c r="I94" s="30">
        <v>43529</v>
      </c>
      <c r="J94" s="30" t="s">
        <v>39</v>
      </c>
      <c r="K94" s="1">
        <f t="shared" ca="1" si="17"/>
        <v>983</v>
      </c>
      <c r="L94" s="34" t="str">
        <f t="shared" si="18"/>
        <v>Billable</v>
      </c>
      <c r="M94" s="34" t="s">
        <v>187</v>
      </c>
      <c r="N94" s="1" t="s">
        <v>41</v>
      </c>
      <c r="O94" s="1" t="s">
        <v>42</v>
      </c>
      <c r="P94" s="1"/>
      <c r="Q94" s="1"/>
      <c r="R94" s="1" t="s">
        <v>57</v>
      </c>
      <c r="S94" s="33" t="s">
        <v>188</v>
      </c>
      <c r="T94" s="14" t="s">
        <v>965</v>
      </c>
      <c r="U94" s="39">
        <v>0.41388888888888897</v>
      </c>
      <c r="V94" s="14" t="s">
        <v>965</v>
      </c>
      <c r="W94" s="14" t="s">
        <v>20</v>
      </c>
      <c r="X94" s="14" t="s">
        <v>20</v>
      </c>
      <c r="Y94" s="14" t="s">
        <v>965</v>
      </c>
      <c r="Z94" s="39">
        <v>0.37777777777777777</v>
      </c>
      <c r="AA94" s="14" t="s">
        <v>965</v>
      </c>
      <c r="AB94" s="14" t="s">
        <v>965</v>
      </c>
      <c r="AC94" s="39">
        <v>0.38958333333333334</v>
      </c>
      <c r="AD94" s="14" t="s">
        <v>965</v>
      </c>
      <c r="AE94" s="14" t="s">
        <v>965</v>
      </c>
      <c r="AF94" s="39">
        <v>0.36805555555555558</v>
      </c>
      <c r="AG94" s="14" t="s">
        <v>965</v>
      </c>
      <c r="AH94" s="14" t="s">
        <v>965</v>
      </c>
      <c r="AI94" s="39">
        <v>0.4069444444444445</v>
      </c>
      <c r="AJ94" s="14" t="s">
        <v>965</v>
      </c>
      <c r="AK94" s="14" t="s">
        <v>965</v>
      </c>
      <c r="AL94" s="39">
        <v>0.3840277777777778</v>
      </c>
      <c r="AM94" s="14" t="s">
        <v>965</v>
      </c>
      <c r="AN94" s="14" t="s">
        <v>20</v>
      </c>
      <c r="AO94" s="14" t="s">
        <v>20</v>
      </c>
      <c r="AP94" s="14" t="s">
        <v>965</v>
      </c>
      <c r="AQ94" s="39">
        <v>0.38472222222222219</v>
      </c>
      <c r="AR94" s="14" t="s">
        <v>965</v>
      </c>
      <c r="AS94" s="14" t="s">
        <v>965</v>
      </c>
      <c r="AT94" s="39">
        <v>0.37777777777777777</v>
      </c>
      <c r="AU94" s="14" t="s">
        <v>965</v>
      </c>
      <c r="AV94" s="14" t="s">
        <v>22</v>
      </c>
      <c r="AW94" s="39" t="s">
        <v>39</v>
      </c>
      <c r="AX94" s="14" t="s">
        <v>22</v>
      </c>
      <c r="AY94" s="14" t="s">
        <v>965</v>
      </c>
      <c r="AZ94" s="39">
        <v>0.41666666666666669</v>
      </c>
      <c r="BA94" s="14" t="s">
        <v>965</v>
      </c>
      <c r="BB94" s="14" t="s">
        <v>967</v>
      </c>
      <c r="BC94" s="39" t="s">
        <v>39</v>
      </c>
      <c r="BD94" s="14" t="s">
        <v>967</v>
      </c>
      <c r="BE94" s="14" t="s">
        <v>20</v>
      </c>
      <c r="BF94" s="14" t="s">
        <v>20</v>
      </c>
      <c r="BG94" s="14" t="s">
        <v>968</v>
      </c>
      <c r="BH94" s="39" t="s">
        <v>39</v>
      </c>
      <c r="BI94" s="39" t="s">
        <v>968</v>
      </c>
      <c r="BJ94" s="14" t="s">
        <v>965</v>
      </c>
      <c r="BK94" s="39">
        <v>0.38680555555555557</v>
      </c>
      <c r="BL94" s="14" t="s">
        <v>965</v>
      </c>
      <c r="BM94" s="14" t="s">
        <v>965</v>
      </c>
      <c r="BN94" s="39">
        <v>0.38680555555555557</v>
      </c>
      <c r="BO94" s="14" t="s">
        <v>965</v>
      </c>
      <c r="BP94" s="14" t="s">
        <v>965</v>
      </c>
      <c r="BQ94" s="39">
        <v>0.38194444444444442</v>
      </c>
      <c r="BR94" s="14" t="s">
        <v>965</v>
      </c>
      <c r="BS94" s="14" t="s">
        <v>965</v>
      </c>
      <c r="BT94" s="39">
        <v>0.38055555555555554</v>
      </c>
      <c r="BU94" s="39" t="s">
        <v>965</v>
      </c>
      <c r="BV94" s="14" t="s">
        <v>20</v>
      </c>
      <c r="BW94" s="14" t="s">
        <v>20</v>
      </c>
      <c r="BX94" s="14" t="s">
        <v>20</v>
      </c>
      <c r="BY94" s="14" t="s">
        <v>965</v>
      </c>
      <c r="BZ94" s="39">
        <v>0.37361111111111112</v>
      </c>
      <c r="CA94" s="39" t="s">
        <v>965</v>
      </c>
      <c r="CB94" s="14" t="s">
        <v>966</v>
      </c>
      <c r="CC94" s="39">
        <v>0.36944444444444446</v>
      </c>
      <c r="CD94" s="39" t="s">
        <v>966</v>
      </c>
      <c r="CE94" s="14" t="s">
        <v>966</v>
      </c>
      <c r="CF94" s="39">
        <v>0.38263888888888892</v>
      </c>
      <c r="CG94" s="39" t="s">
        <v>966</v>
      </c>
      <c r="CH94" s="14" t="s">
        <v>967</v>
      </c>
      <c r="CI94" s="39" t="s">
        <v>39</v>
      </c>
      <c r="CJ94" s="39" t="s">
        <v>967</v>
      </c>
      <c r="CK94" s="14" t="s">
        <v>20</v>
      </c>
      <c r="CL94" s="14" t="s">
        <v>20</v>
      </c>
      <c r="CM94" s="1">
        <f t="shared" si="19"/>
        <v>28</v>
      </c>
      <c r="CN94" s="1">
        <f t="shared" si="20"/>
        <v>2</v>
      </c>
      <c r="CO94" s="1">
        <f t="shared" si="21"/>
        <v>11</v>
      </c>
      <c r="CP94" s="1">
        <f t="shared" si="22"/>
        <v>0</v>
      </c>
      <c r="CQ94" s="1">
        <f t="shared" si="23"/>
        <v>2</v>
      </c>
      <c r="CR94" s="1">
        <f>SUM(COUNTIFS($T94:$CL94,{"PAT","MAT"}))</f>
        <v>0</v>
      </c>
      <c r="CS94" s="1">
        <f t="shared" si="24"/>
        <v>0</v>
      </c>
      <c r="CT94" s="1">
        <f t="shared" si="25"/>
        <v>0</v>
      </c>
      <c r="CU94" s="1">
        <f t="shared" si="26"/>
        <v>2</v>
      </c>
      <c r="CV94" s="1">
        <f t="shared" si="27"/>
        <v>4</v>
      </c>
      <c r="CW94" s="1">
        <f t="shared" si="28"/>
        <v>0</v>
      </c>
      <c r="CX94" s="1">
        <f t="shared" si="29"/>
        <v>0</v>
      </c>
      <c r="CY94" s="1">
        <f t="shared" si="30"/>
        <v>6</v>
      </c>
      <c r="CZ94" s="1">
        <f t="shared" si="31"/>
        <v>1</v>
      </c>
      <c r="DA94" s="1">
        <f t="shared" si="32"/>
        <v>1</v>
      </c>
      <c r="DB94" s="1">
        <f>SUM(CM94:CX94)+SUM(COUNTIFS(Q94:CL94,{"TERM","RESIGNED"}))</f>
        <v>49</v>
      </c>
      <c r="DC94" s="1" t="s">
        <v>45</v>
      </c>
      <c r="DD94" s="1" t="s">
        <v>1020</v>
      </c>
      <c r="DE94" s="34"/>
    </row>
    <row r="95" spans="1:109" x14ac:dyDescent="0.25">
      <c r="A95" s="32">
        <f t="shared" si="33"/>
        <v>94</v>
      </c>
      <c r="B95" s="1" t="s">
        <v>172</v>
      </c>
      <c r="C95" s="1">
        <v>15962</v>
      </c>
      <c r="D95" s="27">
        <v>100581</v>
      </c>
      <c r="E95" s="1" t="s">
        <v>946</v>
      </c>
      <c r="F95" s="34" t="s">
        <v>340</v>
      </c>
      <c r="G95" s="34" t="s">
        <v>190</v>
      </c>
      <c r="H95" s="30">
        <v>44319</v>
      </c>
      <c r="I95" s="30">
        <v>43567</v>
      </c>
      <c r="J95" s="30" t="s">
        <v>39</v>
      </c>
      <c r="K95" s="1">
        <f t="shared" ca="1" si="17"/>
        <v>983</v>
      </c>
      <c r="L95" s="34" t="str">
        <f t="shared" si="18"/>
        <v>Billable</v>
      </c>
      <c r="M95" s="34" t="s">
        <v>187</v>
      </c>
      <c r="N95" s="1" t="s">
        <v>41</v>
      </c>
      <c r="O95" s="1" t="s">
        <v>42</v>
      </c>
      <c r="P95" s="1"/>
      <c r="Q95" s="1"/>
      <c r="R95" s="1" t="s">
        <v>57</v>
      </c>
      <c r="S95" s="33" t="s">
        <v>250</v>
      </c>
      <c r="T95" s="14" t="s">
        <v>965</v>
      </c>
      <c r="U95" s="39" t="s">
        <v>39</v>
      </c>
      <c r="V95" s="14" t="s">
        <v>965</v>
      </c>
      <c r="W95" s="14" t="s">
        <v>20</v>
      </c>
      <c r="X95" s="14" t="s">
        <v>20</v>
      </c>
      <c r="Y95" s="14" t="s">
        <v>965</v>
      </c>
      <c r="Z95" s="39" t="s">
        <v>39</v>
      </c>
      <c r="AA95" s="14" t="s">
        <v>965</v>
      </c>
      <c r="AB95" s="14" t="s">
        <v>965</v>
      </c>
      <c r="AC95" s="39" t="s">
        <v>39</v>
      </c>
      <c r="AD95" s="14" t="s">
        <v>965</v>
      </c>
      <c r="AE95" s="14" t="s">
        <v>965</v>
      </c>
      <c r="AF95" s="39" t="s">
        <v>39</v>
      </c>
      <c r="AG95" s="14" t="s">
        <v>965</v>
      </c>
      <c r="AH95" s="14" t="s">
        <v>965</v>
      </c>
      <c r="AI95" s="39" t="s">
        <v>39</v>
      </c>
      <c r="AJ95" s="14" t="s">
        <v>965</v>
      </c>
      <c r="AK95" s="14" t="s">
        <v>967</v>
      </c>
      <c r="AL95" s="39" t="s">
        <v>39</v>
      </c>
      <c r="AM95" s="14" t="s">
        <v>967</v>
      </c>
      <c r="AN95" s="14" t="s">
        <v>20</v>
      </c>
      <c r="AO95" s="14" t="s">
        <v>20</v>
      </c>
      <c r="AP95" s="14" t="s">
        <v>965</v>
      </c>
      <c r="AQ95" s="39" t="s">
        <v>39</v>
      </c>
      <c r="AR95" s="14" t="s">
        <v>965</v>
      </c>
      <c r="AS95" s="14" t="s">
        <v>965</v>
      </c>
      <c r="AT95" s="39" t="s">
        <v>39</v>
      </c>
      <c r="AU95" s="14" t="s">
        <v>965</v>
      </c>
      <c r="AV95" s="14" t="s">
        <v>965</v>
      </c>
      <c r="AW95" s="39" t="s">
        <v>39</v>
      </c>
      <c r="AX95" s="14" t="s">
        <v>965</v>
      </c>
      <c r="AY95" s="14" t="s">
        <v>965</v>
      </c>
      <c r="AZ95" s="39" t="s">
        <v>39</v>
      </c>
      <c r="BA95" s="14" t="s">
        <v>965</v>
      </c>
      <c r="BB95" s="14" t="s">
        <v>965</v>
      </c>
      <c r="BC95" s="39" t="s">
        <v>39</v>
      </c>
      <c r="BD95" s="14" t="s">
        <v>965</v>
      </c>
      <c r="BE95" s="14" t="s">
        <v>20</v>
      </c>
      <c r="BF95" s="14" t="s">
        <v>20</v>
      </c>
      <c r="BG95" s="14" t="s">
        <v>965</v>
      </c>
      <c r="BH95" s="39" t="s">
        <v>39</v>
      </c>
      <c r="BI95" s="39" t="s">
        <v>965</v>
      </c>
      <c r="BJ95" s="14" t="s">
        <v>965</v>
      </c>
      <c r="BK95" s="39" t="s">
        <v>39</v>
      </c>
      <c r="BL95" s="14" t="s">
        <v>965</v>
      </c>
      <c r="BM95" s="14" t="s">
        <v>965</v>
      </c>
      <c r="BN95" s="39" t="s">
        <v>39</v>
      </c>
      <c r="BO95" s="14" t="s">
        <v>965</v>
      </c>
      <c r="BP95" s="14" t="s">
        <v>22</v>
      </c>
      <c r="BQ95" s="39" t="s">
        <v>39</v>
      </c>
      <c r="BR95" s="14" t="s">
        <v>22</v>
      </c>
      <c r="BS95" s="14" t="s">
        <v>965</v>
      </c>
      <c r="BT95" s="39" t="e">
        <v>#N/A</v>
      </c>
      <c r="BU95" s="39" t="s">
        <v>965</v>
      </c>
      <c r="BV95" s="14" t="s">
        <v>20</v>
      </c>
      <c r="BW95" s="14" t="s">
        <v>20</v>
      </c>
      <c r="BX95" s="14" t="s">
        <v>20</v>
      </c>
      <c r="BY95" s="14" t="s">
        <v>967</v>
      </c>
      <c r="BZ95" s="39" t="s">
        <v>39</v>
      </c>
      <c r="CA95" s="39" t="s">
        <v>967</v>
      </c>
      <c r="CB95" s="14" t="s">
        <v>968</v>
      </c>
      <c r="CC95" s="39" t="s">
        <v>39</v>
      </c>
      <c r="CD95" s="39" t="s">
        <v>968</v>
      </c>
      <c r="CE95" s="14" t="s">
        <v>968</v>
      </c>
      <c r="CF95" s="39" t="s">
        <v>39</v>
      </c>
      <c r="CG95" s="39" t="s">
        <v>968</v>
      </c>
      <c r="CH95" s="14" t="s">
        <v>968</v>
      </c>
      <c r="CI95" s="39" t="s">
        <v>39</v>
      </c>
      <c r="CJ95" s="39" t="s">
        <v>968</v>
      </c>
      <c r="CK95" s="14" t="s">
        <v>20</v>
      </c>
      <c r="CL95" s="14" t="s">
        <v>20</v>
      </c>
      <c r="CM95" s="1">
        <f t="shared" si="19"/>
        <v>28</v>
      </c>
      <c r="CN95" s="1">
        <f t="shared" si="20"/>
        <v>0</v>
      </c>
      <c r="CO95" s="1">
        <f t="shared" si="21"/>
        <v>11</v>
      </c>
      <c r="CP95" s="1">
        <f t="shared" si="22"/>
        <v>0</v>
      </c>
      <c r="CQ95" s="1">
        <f t="shared" si="23"/>
        <v>2</v>
      </c>
      <c r="CR95" s="1">
        <f>SUM(COUNTIFS($T95:$CL95,{"PAT","MAT"}))</f>
        <v>0</v>
      </c>
      <c r="CS95" s="1">
        <f t="shared" si="24"/>
        <v>0</v>
      </c>
      <c r="CT95" s="1">
        <f t="shared" si="25"/>
        <v>0</v>
      </c>
      <c r="CU95" s="1">
        <f t="shared" si="26"/>
        <v>6</v>
      </c>
      <c r="CV95" s="1">
        <f t="shared" si="27"/>
        <v>4</v>
      </c>
      <c r="CW95" s="1">
        <f t="shared" si="28"/>
        <v>0</v>
      </c>
      <c r="CX95" s="1">
        <f t="shared" si="29"/>
        <v>0</v>
      </c>
      <c r="CY95" s="1">
        <f t="shared" si="30"/>
        <v>10</v>
      </c>
      <c r="CZ95" s="1">
        <f t="shared" si="31"/>
        <v>1</v>
      </c>
      <c r="DA95" s="1">
        <f t="shared" si="32"/>
        <v>1</v>
      </c>
      <c r="DB95" s="1">
        <f>SUM(CM95:CX95)+SUM(COUNTIFS(Q95:CL95,{"TERM","RESIGNED"}))</f>
        <v>51</v>
      </c>
      <c r="DC95" s="1" t="s">
        <v>45</v>
      </c>
      <c r="DD95" s="1" t="s">
        <v>1018</v>
      </c>
      <c r="DE95" s="34"/>
    </row>
    <row r="96" spans="1:109" x14ac:dyDescent="0.25">
      <c r="A96" s="32">
        <f t="shared" si="33"/>
        <v>95</v>
      </c>
      <c r="B96" s="1" t="s">
        <v>172</v>
      </c>
      <c r="C96" s="1">
        <v>16845</v>
      </c>
      <c r="D96" s="27">
        <v>100602</v>
      </c>
      <c r="E96" s="1" t="s">
        <v>945</v>
      </c>
      <c r="F96" s="34" t="s">
        <v>342</v>
      </c>
      <c r="G96" s="34" t="s">
        <v>190</v>
      </c>
      <c r="H96" s="30">
        <v>44319</v>
      </c>
      <c r="I96" s="30">
        <v>43719</v>
      </c>
      <c r="J96" s="30" t="s">
        <v>39</v>
      </c>
      <c r="K96" s="1">
        <f t="shared" ca="1" si="17"/>
        <v>983</v>
      </c>
      <c r="L96" s="34" t="str">
        <f t="shared" si="18"/>
        <v>Billable</v>
      </c>
      <c r="M96" s="34" t="s">
        <v>187</v>
      </c>
      <c r="N96" s="1" t="s">
        <v>41</v>
      </c>
      <c r="O96" s="1" t="s">
        <v>42</v>
      </c>
      <c r="P96" s="1"/>
      <c r="Q96" s="1"/>
      <c r="R96" s="1" t="s">
        <v>43</v>
      </c>
      <c r="S96" s="33" t="s">
        <v>239</v>
      </c>
      <c r="T96" s="14" t="s">
        <v>965</v>
      </c>
      <c r="U96" s="39">
        <v>0.37152777777777801</v>
      </c>
      <c r="V96" s="14" t="s">
        <v>965</v>
      </c>
      <c r="W96" s="14" t="s">
        <v>20</v>
      </c>
      <c r="X96" s="14" t="s">
        <v>20</v>
      </c>
      <c r="Y96" s="14" t="s">
        <v>965</v>
      </c>
      <c r="Z96" s="39">
        <v>0.3833333333333333</v>
      </c>
      <c r="AA96" s="14" t="s">
        <v>965</v>
      </c>
      <c r="AB96" s="14" t="s">
        <v>965</v>
      </c>
      <c r="AC96" s="39">
        <v>0.37916666666666665</v>
      </c>
      <c r="AD96" s="14" t="s">
        <v>965</v>
      </c>
      <c r="AE96" s="14" t="s">
        <v>965</v>
      </c>
      <c r="AF96" s="39">
        <v>0.23680555555555557</v>
      </c>
      <c r="AG96" s="14" t="s">
        <v>966</v>
      </c>
      <c r="AH96" s="14" t="s">
        <v>965</v>
      </c>
      <c r="AI96" s="39">
        <v>0.37638888888888888</v>
      </c>
      <c r="AJ96" s="14" t="s">
        <v>965</v>
      </c>
      <c r="AK96" s="14" t="s">
        <v>965</v>
      </c>
      <c r="AL96" s="39">
        <v>0.3840277777777778</v>
      </c>
      <c r="AM96" s="14" t="s">
        <v>965</v>
      </c>
      <c r="AN96" s="14" t="s">
        <v>20</v>
      </c>
      <c r="AO96" s="14" t="s">
        <v>20</v>
      </c>
      <c r="AP96" s="14" t="s">
        <v>965</v>
      </c>
      <c r="AQ96" s="39">
        <v>0.37777777777777777</v>
      </c>
      <c r="AR96" s="14" t="s">
        <v>965</v>
      </c>
      <c r="AS96" s="14" t="s">
        <v>965</v>
      </c>
      <c r="AT96" s="39">
        <v>0.38194444444444442</v>
      </c>
      <c r="AU96" s="14" t="s">
        <v>965</v>
      </c>
      <c r="AV96" s="14" t="s">
        <v>965</v>
      </c>
      <c r="AW96" s="39">
        <v>0.3756944444444445</v>
      </c>
      <c r="AX96" s="14" t="s">
        <v>965</v>
      </c>
      <c r="AY96" s="14" t="s">
        <v>965</v>
      </c>
      <c r="AZ96" s="39">
        <v>0.3756944444444445</v>
      </c>
      <c r="BA96" s="14" t="s">
        <v>965</v>
      </c>
      <c r="BB96" s="14" t="s">
        <v>965</v>
      </c>
      <c r="BC96" s="39">
        <v>0.37638888888888888</v>
      </c>
      <c r="BD96" s="14" t="s">
        <v>965</v>
      </c>
      <c r="BE96" s="14" t="s">
        <v>20</v>
      </c>
      <c r="BF96" s="14" t="s">
        <v>20</v>
      </c>
      <c r="BG96" s="14" t="s">
        <v>965</v>
      </c>
      <c r="BH96" s="39">
        <v>0.3833333333333333</v>
      </c>
      <c r="BI96" s="39" t="s">
        <v>965</v>
      </c>
      <c r="BJ96" s="14" t="s">
        <v>965</v>
      </c>
      <c r="BK96" s="39">
        <v>0.37916666666666665</v>
      </c>
      <c r="BL96" s="14" t="s">
        <v>965</v>
      </c>
      <c r="BM96" s="14" t="s">
        <v>965</v>
      </c>
      <c r="BN96" s="39">
        <v>0.38194444444444442</v>
      </c>
      <c r="BO96" s="14" t="s">
        <v>965</v>
      </c>
      <c r="BP96" s="14" t="s">
        <v>965</v>
      </c>
      <c r="BQ96" s="39">
        <v>0.38055555555555554</v>
      </c>
      <c r="BR96" s="14" t="s">
        <v>965</v>
      </c>
      <c r="BS96" s="14" t="s">
        <v>965</v>
      </c>
      <c r="BT96" s="39">
        <v>0.33263888888888887</v>
      </c>
      <c r="BU96" s="39" t="s">
        <v>966</v>
      </c>
      <c r="BV96" s="14" t="s">
        <v>20</v>
      </c>
      <c r="BW96" s="14" t="s">
        <v>20</v>
      </c>
      <c r="BX96" s="14" t="s">
        <v>20</v>
      </c>
      <c r="BY96" s="14" t="s">
        <v>965</v>
      </c>
      <c r="BZ96" s="39">
        <v>0.375</v>
      </c>
      <c r="CA96" s="39" t="s">
        <v>965</v>
      </c>
      <c r="CB96" s="14" t="s">
        <v>965</v>
      </c>
      <c r="CC96" s="39">
        <v>0.37291666666666662</v>
      </c>
      <c r="CD96" s="39" t="s">
        <v>965</v>
      </c>
      <c r="CE96" s="14" t="s">
        <v>967</v>
      </c>
      <c r="CF96" s="39" t="s">
        <v>39</v>
      </c>
      <c r="CG96" s="39" t="s">
        <v>967</v>
      </c>
      <c r="CH96" s="14" t="s">
        <v>967</v>
      </c>
      <c r="CI96" s="39" t="s">
        <v>39</v>
      </c>
      <c r="CJ96" s="39" t="s">
        <v>967</v>
      </c>
      <c r="CK96" s="14" t="s">
        <v>20</v>
      </c>
      <c r="CL96" s="14" t="s">
        <v>20</v>
      </c>
      <c r="CM96" s="1">
        <f t="shared" si="19"/>
        <v>34</v>
      </c>
      <c r="CN96" s="1">
        <f t="shared" si="20"/>
        <v>1</v>
      </c>
      <c r="CO96" s="1">
        <f t="shared" si="21"/>
        <v>11</v>
      </c>
      <c r="CP96" s="1">
        <f t="shared" si="22"/>
        <v>0</v>
      </c>
      <c r="CQ96" s="1">
        <f t="shared" si="23"/>
        <v>0</v>
      </c>
      <c r="CR96" s="1">
        <f>SUM(COUNTIFS($T96:$CL96,{"PAT","MAT"}))</f>
        <v>0</v>
      </c>
      <c r="CS96" s="1">
        <f t="shared" si="24"/>
        <v>0</v>
      </c>
      <c r="CT96" s="1">
        <f t="shared" si="25"/>
        <v>0</v>
      </c>
      <c r="CU96" s="1">
        <f t="shared" si="26"/>
        <v>0</v>
      </c>
      <c r="CV96" s="1">
        <f t="shared" si="27"/>
        <v>4</v>
      </c>
      <c r="CW96" s="1">
        <f t="shared" si="28"/>
        <v>0</v>
      </c>
      <c r="CX96" s="1">
        <f t="shared" si="29"/>
        <v>0</v>
      </c>
      <c r="CY96" s="1">
        <f t="shared" si="30"/>
        <v>4</v>
      </c>
      <c r="CZ96" s="1">
        <f t="shared" si="31"/>
        <v>1</v>
      </c>
      <c r="DA96" s="1">
        <f t="shared" si="32"/>
        <v>1</v>
      </c>
      <c r="DB96" s="1">
        <f>SUM(CM96:CX96)+SUM(COUNTIFS(Q96:CL96,{"TERM","RESIGNED"}))</f>
        <v>50</v>
      </c>
      <c r="DC96" s="1" t="s">
        <v>45</v>
      </c>
      <c r="DD96" s="1" t="s">
        <v>1018</v>
      </c>
      <c r="DE96" s="34"/>
    </row>
    <row r="97" spans="1:109" x14ac:dyDescent="0.25">
      <c r="A97" s="32">
        <f t="shared" si="33"/>
        <v>96</v>
      </c>
      <c r="B97" s="1" t="s">
        <v>172</v>
      </c>
      <c r="C97" s="1">
        <v>17189</v>
      </c>
      <c r="D97" s="27">
        <v>100622</v>
      </c>
      <c r="E97" s="1" t="s">
        <v>946</v>
      </c>
      <c r="F97" s="34" t="s">
        <v>343</v>
      </c>
      <c r="G97" s="34" t="s">
        <v>190</v>
      </c>
      <c r="H97" s="30">
        <v>44319</v>
      </c>
      <c r="I97" s="30">
        <v>43817</v>
      </c>
      <c r="J97" s="30" t="s">
        <v>39</v>
      </c>
      <c r="K97" s="1">
        <f t="shared" ca="1" si="17"/>
        <v>983</v>
      </c>
      <c r="L97" s="34" t="str">
        <f t="shared" si="18"/>
        <v>Billable</v>
      </c>
      <c r="M97" s="34" t="s">
        <v>187</v>
      </c>
      <c r="N97" s="1" t="s">
        <v>41</v>
      </c>
      <c r="O97" s="1" t="s">
        <v>42</v>
      </c>
      <c r="P97" s="1"/>
      <c r="Q97" s="1"/>
      <c r="R97" s="1" t="s">
        <v>57</v>
      </c>
      <c r="S97" s="33" t="s">
        <v>304</v>
      </c>
      <c r="T97" s="14" t="s">
        <v>965</v>
      </c>
      <c r="U97" s="39">
        <v>0.44097222222222199</v>
      </c>
      <c r="V97" s="14" t="s">
        <v>965</v>
      </c>
      <c r="W97" s="14" t="s">
        <v>20</v>
      </c>
      <c r="X97" s="14" t="s">
        <v>20</v>
      </c>
      <c r="Y97" s="14" t="s">
        <v>965</v>
      </c>
      <c r="Z97" s="39">
        <v>0.37847222222222227</v>
      </c>
      <c r="AA97" s="14" t="s">
        <v>965</v>
      </c>
      <c r="AB97" s="14" t="s">
        <v>965</v>
      </c>
      <c r="AC97" s="39">
        <v>0.3923611111111111</v>
      </c>
      <c r="AD97" s="14" t="s">
        <v>965</v>
      </c>
      <c r="AE97" s="14" t="s">
        <v>965</v>
      </c>
      <c r="AF97" s="39">
        <v>0.37638888888888888</v>
      </c>
      <c r="AG97" s="14" t="s">
        <v>965</v>
      </c>
      <c r="AH97" s="14" t="s">
        <v>965</v>
      </c>
      <c r="AI97" s="39">
        <v>0.39444444444444443</v>
      </c>
      <c r="AJ97" s="14" t="s">
        <v>965</v>
      </c>
      <c r="AK97" s="14" t="s">
        <v>965</v>
      </c>
      <c r="AL97" s="39">
        <v>0.38263888888888892</v>
      </c>
      <c r="AM97" s="14" t="s">
        <v>965</v>
      </c>
      <c r="AN97" s="14" t="s">
        <v>20</v>
      </c>
      <c r="AO97" s="14" t="s">
        <v>20</v>
      </c>
      <c r="AP97" s="14" t="s">
        <v>965</v>
      </c>
      <c r="AQ97" s="39">
        <v>0.3756944444444445</v>
      </c>
      <c r="AR97" s="14" t="s">
        <v>965</v>
      </c>
      <c r="AS97" s="14" t="s">
        <v>965</v>
      </c>
      <c r="AT97" s="39">
        <v>0.38263888888888892</v>
      </c>
      <c r="AU97" s="14" t="s">
        <v>965</v>
      </c>
      <c r="AV97" s="14" t="s">
        <v>965</v>
      </c>
      <c r="AW97" s="39">
        <v>0.40138888888888885</v>
      </c>
      <c r="AX97" s="14" t="s">
        <v>965</v>
      </c>
      <c r="AY97" s="14" t="s">
        <v>965</v>
      </c>
      <c r="AZ97" s="39">
        <v>0.37708333333333338</v>
      </c>
      <c r="BA97" s="14" t="s">
        <v>965</v>
      </c>
      <c r="BB97" s="14" t="s">
        <v>967</v>
      </c>
      <c r="BC97" s="39" t="s">
        <v>39</v>
      </c>
      <c r="BD97" s="14" t="s">
        <v>967</v>
      </c>
      <c r="BE97" s="14" t="s">
        <v>20</v>
      </c>
      <c r="BF97" s="14" t="s">
        <v>20</v>
      </c>
      <c r="BG97" s="14" t="s">
        <v>967</v>
      </c>
      <c r="BH97" s="39" t="s">
        <v>39</v>
      </c>
      <c r="BI97" s="39" t="s">
        <v>967</v>
      </c>
      <c r="BJ97" s="14" t="s">
        <v>965</v>
      </c>
      <c r="BK97" s="39">
        <v>0.38472222222222219</v>
      </c>
      <c r="BL97" s="14" t="s">
        <v>965</v>
      </c>
      <c r="BM97" s="14" t="s">
        <v>965</v>
      </c>
      <c r="BN97" s="39">
        <v>0.38125000000000003</v>
      </c>
      <c r="BO97" s="14" t="s">
        <v>965</v>
      </c>
      <c r="BP97" s="14" t="s">
        <v>965</v>
      </c>
      <c r="BQ97" s="39">
        <v>0.3756944444444445</v>
      </c>
      <c r="BR97" s="14" t="s">
        <v>965</v>
      </c>
      <c r="BS97" s="14" t="s">
        <v>967</v>
      </c>
      <c r="BT97" s="39" t="e">
        <v>#N/A</v>
      </c>
      <c r="BU97" s="39" t="s">
        <v>967</v>
      </c>
      <c r="BV97" s="14" t="s">
        <v>20</v>
      </c>
      <c r="BW97" s="14" t="s">
        <v>20</v>
      </c>
      <c r="BX97" s="14" t="s">
        <v>20</v>
      </c>
      <c r="BY97" s="14" t="s">
        <v>968</v>
      </c>
      <c r="BZ97" s="39" t="s">
        <v>39</v>
      </c>
      <c r="CA97" s="39" t="s">
        <v>968</v>
      </c>
      <c r="CB97" s="14" t="s">
        <v>968</v>
      </c>
      <c r="CC97" s="39" t="s">
        <v>39</v>
      </c>
      <c r="CD97" s="39" t="s">
        <v>968</v>
      </c>
      <c r="CE97" s="14" t="s">
        <v>968</v>
      </c>
      <c r="CF97" s="39" t="s">
        <v>39</v>
      </c>
      <c r="CG97" s="39" t="s">
        <v>968</v>
      </c>
      <c r="CH97" s="14" t="s">
        <v>968</v>
      </c>
      <c r="CI97" s="39" t="s">
        <v>39</v>
      </c>
      <c r="CJ97" s="39" t="s">
        <v>968</v>
      </c>
      <c r="CK97" s="14" t="s">
        <v>20</v>
      </c>
      <c r="CL97" s="14" t="s">
        <v>20</v>
      </c>
      <c r="CM97" s="1">
        <f t="shared" si="19"/>
        <v>26</v>
      </c>
      <c r="CN97" s="1">
        <f t="shared" si="20"/>
        <v>0</v>
      </c>
      <c r="CO97" s="1">
        <f t="shared" si="21"/>
        <v>11</v>
      </c>
      <c r="CP97" s="1">
        <f t="shared" si="22"/>
        <v>0</v>
      </c>
      <c r="CQ97" s="1">
        <f t="shared" si="23"/>
        <v>0</v>
      </c>
      <c r="CR97" s="1">
        <f>SUM(COUNTIFS($T97:$CL97,{"PAT","MAT"}))</f>
        <v>0</v>
      </c>
      <c r="CS97" s="1">
        <f t="shared" si="24"/>
        <v>0</v>
      </c>
      <c r="CT97" s="1">
        <f t="shared" si="25"/>
        <v>0</v>
      </c>
      <c r="CU97" s="1">
        <f t="shared" si="26"/>
        <v>8</v>
      </c>
      <c r="CV97" s="1">
        <f t="shared" si="27"/>
        <v>6</v>
      </c>
      <c r="CW97" s="1">
        <f t="shared" si="28"/>
        <v>0</v>
      </c>
      <c r="CX97" s="1">
        <f t="shared" si="29"/>
        <v>0</v>
      </c>
      <c r="CY97" s="1">
        <f t="shared" si="30"/>
        <v>14</v>
      </c>
      <c r="CZ97" s="1">
        <f t="shared" si="31"/>
        <v>1</v>
      </c>
      <c r="DA97" s="1">
        <f t="shared" si="32"/>
        <v>1</v>
      </c>
      <c r="DB97" s="1">
        <f>SUM(CM97:CX97)+SUM(COUNTIFS(Q97:CL97,{"TERM","RESIGNED"}))</f>
        <v>51</v>
      </c>
      <c r="DC97" s="1" t="s">
        <v>45</v>
      </c>
      <c r="DD97" s="1" t="s">
        <v>1020</v>
      </c>
      <c r="DE97" s="34"/>
    </row>
    <row r="98" spans="1:109" x14ac:dyDescent="0.25">
      <c r="A98" s="32">
        <f t="shared" si="33"/>
        <v>97</v>
      </c>
      <c r="B98" s="1" t="s">
        <v>172</v>
      </c>
      <c r="C98" s="1">
        <v>17369</v>
      </c>
      <c r="D98" s="27">
        <v>100630</v>
      </c>
      <c r="E98" s="1" t="s">
        <v>946</v>
      </c>
      <c r="F98" s="34" t="s">
        <v>332</v>
      </c>
      <c r="G98" s="34" t="s">
        <v>190</v>
      </c>
      <c r="H98" s="30">
        <v>44319</v>
      </c>
      <c r="I98" s="30">
        <v>43872</v>
      </c>
      <c r="J98" s="30" t="s">
        <v>39</v>
      </c>
      <c r="K98" s="1">
        <f t="shared" ca="1" si="17"/>
        <v>983</v>
      </c>
      <c r="L98" s="34" t="str">
        <f t="shared" si="18"/>
        <v>Billable</v>
      </c>
      <c r="M98" s="34" t="s">
        <v>187</v>
      </c>
      <c r="N98" s="1" t="s">
        <v>41</v>
      </c>
      <c r="O98" s="1" t="s">
        <v>42</v>
      </c>
      <c r="P98" s="1"/>
      <c r="Q98" s="1"/>
      <c r="R98" s="1" t="s">
        <v>43</v>
      </c>
      <c r="S98" s="33" t="s">
        <v>239</v>
      </c>
      <c r="T98" s="14" t="s">
        <v>965</v>
      </c>
      <c r="U98" s="39">
        <v>0.37777777777777799</v>
      </c>
      <c r="V98" s="14" t="s">
        <v>965</v>
      </c>
      <c r="W98" s="14" t="s">
        <v>20</v>
      </c>
      <c r="X98" s="14" t="s">
        <v>20</v>
      </c>
      <c r="Y98" s="14" t="s">
        <v>965</v>
      </c>
      <c r="Z98" s="39">
        <v>0.38125000000000003</v>
      </c>
      <c r="AA98" s="14" t="s">
        <v>965</v>
      </c>
      <c r="AB98" s="14" t="s">
        <v>965</v>
      </c>
      <c r="AC98" s="39">
        <v>0.3833333333333333</v>
      </c>
      <c r="AD98" s="14" t="s">
        <v>965</v>
      </c>
      <c r="AE98" s="14" t="s">
        <v>965</v>
      </c>
      <c r="AF98" s="39">
        <v>0.3833333333333333</v>
      </c>
      <c r="AG98" s="14" t="s">
        <v>965</v>
      </c>
      <c r="AH98" s="14" t="s">
        <v>965</v>
      </c>
      <c r="AI98" s="39">
        <v>0.38472222222222219</v>
      </c>
      <c r="AJ98" s="14" t="s">
        <v>965</v>
      </c>
      <c r="AK98" s="14" t="s">
        <v>965</v>
      </c>
      <c r="AL98" s="39">
        <v>0.3923611111111111</v>
      </c>
      <c r="AM98" s="14" t="s">
        <v>965</v>
      </c>
      <c r="AN98" s="14" t="s">
        <v>20</v>
      </c>
      <c r="AO98" s="14" t="s">
        <v>20</v>
      </c>
      <c r="AP98" s="14" t="s">
        <v>965</v>
      </c>
      <c r="AQ98" s="39">
        <v>0.38125000000000003</v>
      </c>
      <c r="AR98" s="14" t="s">
        <v>965</v>
      </c>
      <c r="AS98" s="14" t="s">
        <v>965</v>
      </c>
      <c r="AT98" s="39">
        <v>0.38263888888888892</v>
      </c>
      <c r="AU98" s="14" t="s">
        <v>965</v>
      </c>
      <c r="AV98" s="14" t="s">
        <v>965</v>
      </c>
      <c r="AW98" s="39">
        <v>0.37986111111111115</v>
      </c>
      <c r="AX98" s="14" t="s">
        <v>965</v>
      </c>
      <c r="AY98" s="14" t="s">
        <v>965</v>
      </c>
      <c r="AZ98" s="39">
        <v>0.38194444444444442</v>
      </c>
      <c r="BA98" s="14" t="s">
        <v>965</v>
      </c>
      <c r="BB98" s="14" t="s">
        <v>965</v>
      </c>
      <c r="BC98" s="39">
        <v>0.37638888888888888</v>
      </c>
      <c r="BD98" s="14" t="s">
        <v>965</v>
      </c>
      <c r="BE98" s="14" t="s">
        <v>20</v>
      </c>
      <c r="BF98" s="14" t="s">
        <v>20</v>
      </c>
      <c r="BG98" s="14" t="s">
        <v>965</v>
      </c>
      <c r="BH98" s="39">
        <v>0.38819444444444445</v>
      </c>
      <c r="BI98" s="39" t="s">
        <v>965</v>
      </c>
      <c r="BJ98" s="14" t="s">
        <v>965</v>
      </c>
      <c r="BK98" s="39">
        <v>0.36944444444444446</v>
      </c>
      <c r="BL98" s="14" t="s">
        <v>965</v>
      </c>
      <c r="BM98" s="14" t="s">
        <v>965</v>
      </c>
      <c r="BN98" s="39">
        <v>0.38750000000000001</v>
      </c>
      <c r="BO98" s="14" t="s">
        <v>965</v>
      </c>
      <c r="BP98" s="14" t="s">
        <v>965</v>
      </c>
      <c r="BQ98" s="39">
        <v>0.40763888888888888</v>
      </c>
      <c r="BR98" s="14" t="s">
        <v>965</v>
      </c>
      <c r="BS98" s="14" t="s">
        <v>965</v>
      </c>
      <c r="BT98" s="39">
        <v>0.36458333333333331</v>
      </c>
      <c r="BU98" s="39" t="s">
        <v>965</v>
      </c>
      <c r="BV98" s="14" t="s">
        <v>20</v>
      </c>
      <c r="BW98" s="14" t="s">
        <v>20</v>
      </c>
      <c r="BX98" s="14" t="s">
        <v>20</v>
      </c>
      <c r="BY98" s="14" t="s">
        <v>967</v>
      </c>
      <c r="BZ98" s="39" t="s">
        <v>39</v>
      </c>
      <c r="CA98" s="39" t="s">
        <v>967</v>
      </c>
      <c r="CB98" s="14" t="s">
        <v>967</v>
      </c>
      <c r="CC98" s="39" t="s">
        <v>39</v>
      </c>
      <c r="CD98" s="39" t="s">
        <v>967</v>
      </c>
      <c r="CE98" s="14" t="s">
        <v>967</v>
      </c>
      <c r="CF98" s="39" t="s">
        <v>39</v>
      </c>
      <c r="CG98" s="39" t="s">
        <v>967</v>
      </c>
      <c r="CH98" s="14" t="s">
        <v>965</v>
      </c>
      <c r="CI98" s="39">
        <v>0.38472222222222219</v>
      </c>
      <c r="CJ98" s="39" t="s">
        <v>965</v>
      </c>
      <c r="CK98" s="14" t="s">
        <v>20</v>
      </c>
      <c r="CL98" s="14" t="s">
        <v>20</v>
      </c>
      <c r="CM98" s="1">
        <f t="shared" si="19"/>
        <v>34</v>
      </c>
      <c r="CN98" s="1">
        <f t="shared" si="20"/>
        <v>0</v>
      </c>
      <c r="CO98" s="1">
        <f t="shared" si="21"/>
        <v>11</v>
      </c>
      <c r="CP98" s="1">
        <f t="shared" si="22"/>
        <v>0</v>
      </c>
      <c r="CQ98" s="1">
        <f t="shared" si="23"/>
        <v>0</v>
      </c>
      <c r="CR98" s="1">
        <f>SUM(COUNTIFS($T98:$CL98,{"PAT","MAT"}))</f>
        <v>0</v>
      </c>
      <c r="CS98" s="1">
        <f t="shared" si="24"/>
        <v>0</v>
      </c>
      <c r="CT98" s="1">
        <f t="shared" si="25"/>
        <v>0</v>
      </c>
      <c r="CU98" s="1">
        <f t="shared" si="26"/>
        <v>0</v>
      </c>
      <c r="CV98" s="1">
        <f t="shared" si="27"/>
        <v>6</v>
      </c>
      <c r="CW98" s="1">
        <f t="shared" si="28"/>
        <v>0</v>
      </c>
      <c r="CX98" s="1">
        <f t="shared" si="29"/>
        <v>0</v>
      </c>
      <c r="CY98" s="1">
        <f t="shared" si="30"/>
        <v>6</v>
      </c>
      <c r="CZ98" s="1">
        <f t="shared" si="31"/>
        <v>1</v>
      </c>
      <c r="DA98" s="1">
        <f t="shared" si="32"/>
        <v>1</v>
      </c>
      <c r="DB98" s="1">
        <f>SUM(CM98:CX98)+SUM(COUNTIFS(Q98:CL98,{"TERM","RESIGNED"}))</f>
        <v>51</v>
      </c>
      <c r="DC98" s="1" t="s">
        <v>45</v>
      </c>
      <c r="DD98" s="1" t="s">
        <v>1018</v>
      </c>
      <c r="DE98" s="34"/>
    </row>
    <row r="99" spans="1:109" x14ac:dyDescent="0.25">
      <c r="A99" s="32">
        <f t="shared" si="33"/>
        <v>98</v>
      </c>
      <c r="B99" s="1" t="s">
        <v>172</v>
      </c>
      <c r="C99" s="1">
        <v>17677</v>
      </c>
      <c r="D99" s="27">
        <v>100650</v>
      </c>
      <c r="E99" s="1" t="s">
        <v>946</v>
      </c>
      <c r="F99" s="34" t="s">
        <v>331</v>
      </c>
      <c r="G99" s="34" t="s">
        <v>190</v>
      </c>
      <c r="H99" s="30">
        <v>44319</v>
      </c>
      <c r="I99" s="30">
        <v>44063</v>
      </c>
      <c r="J99" s="30" t="s">
        <v>39</v>
      </c>
      <c r="K99" s="1">
        <f t="shared" ca="1" si="17"/>
        <v>983</v>
      </c>
      <c r="L99" s="34" t="str">
        <f t="shared" si="18"/>
        <v>Billable</v>
      </c>
      <c r="M99" s="34" t="s">
        <v>187</v>
      </c>
      <c r="N99" s="1" t="s">
        <v>41</v>
      </c>
      <c r="O99" s="1" t="s">
        <v>42</v>
      </c>
      <c r="P99" s="1"/>
      <c r="Q99" s="1"/>
      <c r="R99" s="1" t="s">
        <v>57</v>
      </c>
      <c r="S99" s="33" t="s">
        <v>235</v>
      </c>
      <c r="T99" s="14" t="s">
        <v>965</v>
      </c>
      <c r="U99" s="39">
        <v>0.38124999999999998</v>
      </c>
      <c r="V99" s="14" t="s">
        <v>965</v>
      </c>
      <c r="W99" s="14" t="s">
        <v>20</v>
      </c>
      <c r="X99" s="14" t="s">
        <v>20</v>
      </c>
      <c r="Y99" s="14" t="s">
        <v>967</v>
      </c>
      <c r="Z99" s="39" t="s">
        <v>39</v>
      </c>
      <c r="AA99" s="14" t="s">
        <v>967</v>
      </c>
      <c r="AB99" s="14" t="s">
        <v>22</v>
      </c>
      <c r="AC99" s="39">
        <v>0.38541666666666669</v>
      </c>
      <c r="AD99" s="14" t="s">
        <v>22</v>
      </c>
      <c r="AE99" s="14" t="s">
        <v>965</v>
      </c>
      <c r="AF99" s="39">
        <v>0.39166666666666666</v>
      </c>
      <c r="AG99" s="14" t="s">
        <v>965</v>
      </c>
      <c r="AH99" s="14" t="s">
        <v>22</v>
      </c>
      <c r="AI99" s="39">
        <v>0.40208333333333335</v>
      </c>
      <c r="AJ99" s="14" t="s">
        <v>22</v>
      </c>
      <c r="AK99" s="14" t="s">
        <v>965</v>
      </c>
      <c r="AL99" s="39">
        <v>9.0277777777777776E-2</v>
      </c>
      <c r="AM99" s="14" t="s">
        <v>22</v>
      </c>
      <c r="AN99" s="14" t="s">
        <v>20</v>
      </c>
      <c r="AO99" s="14" t="s">
        <v>20</v>
      </c>
      <c r="AP99" s="14" t="s">
        <v>21</v>
      </c>
      <c r="AQ99" s="39" t="s">
        <v>39</v>
      </c>
      <c r="AR99" s="14" t="s">
        <v>21</v>
      </c>
      <c r="AS99" s="14" t="s">
        <v>22</v>
      </c>
      <c r="AT99" s="39" t="s">
        <v>39</v>
      </c>
      <c r="AU99" s="14" t="s">
        <v>22</v>
      </c>
      <c r="AV99" s="14" t="s">
        <v>22</v>
      </c>
      <c r="AW99" s="39" t="s">
        <v>39</v>
      </c>
      <c r="AX99" s="14" t="s">
        <v>22</v>
      </c>
      <c r="AY99" s="14" t="s">
        <v>22</v>
      </c>
      <c r="AZ99" s="39" t="s">
        <v>39</v>
      </c>
      <c r="BA99" s="14" t="s">
        <v>22</v>
      </c>
      <c r="BB99" s="14" t="s">
        <v>22</v>
      </c>
      <c r="BC99" s="39" t="s">
        <v>39</v>
      </c>
      <c r="BD99" s="14" t="s">
        <v>22</v>
      </c>
      <c r="BE99" s="14" t="s">
        <v>20</v>
      </c>
      <c r="BF99" s="14" t="s">
        <v>20</v>
      </c>
      <c r="BG99" s="14" t="s">
        <v>968</v>
      </c>
      <c r="BH99" s="39">
        <v>0.37847222222222227</v>
      </c>
      <c r="BI99" s="39" t="s">
        <v>968</v>
      </c>
      <c r="BJ99" s="14" t="s">
        <v>966</v>
      </c>
      <c r="BK99" s="39">
        <v>0.18055555555555555</v>
      </c>
      <c r="BL99" s="14" t="s">
        <v>22</v>
      </c>
      <c r="BM99" s="14" t="s">
        <v>22</v>
      </c>
      <c r="BN99" s="39" t="s">
        <v>39</v>
      </c>
      <c r="BO99" s="14" t="s">
        <v>22</v>
      </c>
      <c r="BP99" s="14" t="s">
        <v>965</v>
      </c>
      <c r="BQ99" s="39">
        <v>0.37152777777777773</v>
      </c>
      <c r="BR99" s="14" t="s">
        <v>965</v>
      </c>
      <c r="BS99" s="14" t="s">
        <v>965</v>
      </c>
      <c r="BT99" s="39">
        <v>0.36041666666666666</v>
      </c>
      <c r="BU99" s="39" t="s">
        <v>965</v>
      </c>
      <c r="BV99" s="14" t="s">
        <v>20</v>
      </c>
      <c r="BW99" s="14" t="s">
        <v>20</v>
      </c>
      <c r="BX99" s="14" t="s">
        <v>20</v>
      </c>
      <c r="BY99" s="14" t="s">
        <v>965</v>
      </c>
      <c r="BZ99" s="39">
        <v>0.38263888888888892</v>
      </c>
      <c r="CA99" s="39" t="s">
        <v>965</v>
      </c>
      <c r="CB99" s="14" t="s">
        <v>965</v>
      </c>
      <c r="CC99" s="39">
        <v>0.38472222222222219</v>
      </c>
      <c r="CD99" s="39" t="s">
        <v>965</v>
      </c>
      <c r="CE99" s="14" t="s">
        <v>965</v>
      </c>
      <c r="CF99" s="39">
        <v>9.7222222222222224E-3</v>
      </c>
      <c r="CG99" s="39" t="s">
        <v>22</v>
      </c>
      <c r="CH99" s="14" t="s">
        <v>965</v>
      </c>
      <c r="CI99" s="39">
        <v>5.9027777777777783E-2</v>
      </c>
      <c r="CJ99" s="39" t="s">
        <v>22</v>
      </c>
      <c r="CK99" s="14" t="s">
        <v>20</v>
      </c>
      <c r="CL99" s="14" t="s">
        <v>20</v>
      </c>
      <c r="CM99" s="1">
        <f t="shared" si="19"/>
        <v>15</v>
      </c>
      <c r="CN99" s="1">
        <f t="shared" si="20"/>
        <v>0.5</v>
      </c>
      <c r="CO99" s="1">
        <f t="shared" si="21"/>
        <v>11</v>
      </c>
      <c r="CP99" s="1">
        <f t="shared" si="22"/>
        <v>2</v>
      </c>
      <c r="CQ99" s="1">
        <f t="shared" si="23"/>
        <v>18</v>
      </c>
      <c r="CR99" s="1">
        <f>SUM(COUNTIFS($T99:$CL99,{"PAT","MAT"}))</f>
        <v>0</v>
      </c>
      <c r="CS99" s="1">
        <f t="shared" si="24"/>
        <v>0</v>
      </c>
      <c r="CT99" s="1">
        <f t="shared" si="25"/>
        <v>0</v>
      </c>
      <c r="CU99" s="1">
        <f t="shared" si="26"/>
        <v>2</v>
      </c>
      <c r="CV99" s="1">
        <f t="shared" si="27"/>
        <v>2</v>
      </c>
      <c r="CW99" s="1">
        <f t="shared" si="28"/>
        <v>0</v>
      </c>
      <c r="CX99" s="1">
        <f t="shared" si="29"/>
        <v>0</v>
      </c>
      <c r="CY99" s="1">
        <f t="shared" si="30"/>
        <v>4</v>
      </c>
      <c r="CZ99" s="1">
        <f t="shared" si="31"/>
        <v>0</v>
      </c>
      <c r="DA99" s="1">
        <f t="shared" si="32"/>
        <v>1</v>
      </c>
      <c r="DB99" s="1">
        <f>SUM(CM99:CX99)+SUM(COUNTIFS(Q99:CL99,{"TERM","RESIGNED"}))</f>
        <v>50.5</v>
      </c>
      <c r="DC99" s="1" t="s">
        <v>45</v>
      </c>
      <c r="DD99" s="1" t="s">
        <v>1018</v>
      </c>
      <c r="DE99" s="34"/>
    </row>
    <row r="100" spans="1:109" x14ac:dyDescent="0.25">
      <c r="A100" s="32">
        <f t="shared" si="33"/>
        <v>99</v>
      </c>
      <c r="B100" s="1" t="s">
        <v>172</v>
      </c>
      <c r="C100" s="1">
        <v>17712</v>
      </c>
      <c r="D100" s="27">
        <v>100657</v>
      </c>
      <c r="E100" s="1" t="s">
        <v>946</v>
      </c>
      <c r="F100" s="34" t="s">
        <v>344</v>
      </c>
      <c r="G100" s="34" t="s">
        <v>190</v>
      </c>
      <c r="H100" s="30">
        <v>44319</v>
      </c>
      <c r="I100" s="30">
        <v>44078</v>
      </c>
      <c r="J100" s="30" t="s">
        <v>39</v>
      </c>
      <c r="K100" s="1">
        <f t="shared" ca="1" si="17"/>
        <v>983</v>
      </c>
      <c r="L100" s="34" t="str">
        <f t="shared" si="18"/>
        <v>Billable</v>
      </c>
      <c r="M100" s="34" t="s">
        <v>187</v>
      </c>
      <c r="N100" s="1" t="s">
        <v>41</v>
      </c>
      <c r="O100" s="1" t="s">
        <v>42</v>
      </c>
      <c r="P100" s="1"/>
      <c r="Q100" s="1"/>
      <c r="R100" s="1" t="s">
        <v>57</v>
      </c>
      <c r="S100" s="33" t="s">
        <v>239</v>
      </c>
      <c r="T100" s="14" t="s">
        <v>22</v>
      </c>
      <c r="U100" s="39" t="s">
        <v>39</v>
      </c>
      <c r="V100" s="14" t="s">
        <v>22</v>
      </c>
      <c r="W100" s="14" t="s">
        <v>20</v>
      </c>
      <c r="X100" s="14" t="s">
        <v>20</v>
      </c>
      <c r="Y100" s="14" t="s">
        <v>22</v>
      </c>
      <c r="Z100" s="39" t="s">
        <v>39</v>
      </c>
      <c r="AA100" s="14" t="s">
        <v>22</v>
      </c>
      <c r="AB100" s="14" t="s">
        <v>22</v>
      </c>
      <c r="AC100" s="39" t="s">
        <v>39</v>
      </c>
      <c r="AD100" s="14" t="s">
        <v>22</v>
      </c>
      <c r="AE100" s="14" t="s">
        <v>22</v>
      </c>
      <c r="AF100" s="39" t="s">
        <v>39</v>
      </c>
      <c r="AG100" s="14" t="s">
        <v>22</v>
      </c>
      <c r="AH100" s="14" t="s">
        <v>22</v>
      </c>
      <c r="AI100" s="39" t="s">
        <v>39</v>
      </c>
      <c r="AJ100" s="14" t="s">
        <v>22</v>
      </c>
      <c r="AK100" s="14" t="s">
        <v>22</v>
      </c>
      <c r="AL100" s="39" t="s">
        <v>39</v>
      </c>
      <c r="AM100" s="14" t="s">
        <v>22</v>
      </c>
      <c r="AN100" s="14" t="s">
        <v>20</v>
      </c>
      <c r="AO100" s="14" t="s">
        <v>20</v>
      </c>
      <c r="AP100" s="14" t="s">
        <v>22</v>
      </c>
      <c r="AQ100" s="39" t="s">
        <v>39</v>
      </c>
      <c r="AR100" s="14" t="s">
        <v>22</v>
      </c>
      <c r="AS100" s="14" t="s">
        <v>22</v>
      </c>
      <c r="AT100" s="39" t="s">
        <v>39</v>
      </c>
      <c r="AU100" s="14" t="s">
        <v>22</v>
      </c>
      <c r="AV100" s="14" t="s">
        <v>22</v>
      </c>
      <c r="AW100" s="39" t="s">
        <v>39</v>
      </c>
      <c r="AX100" s="14" t="s">
        <v>22</v>
      </c>
      <c r="AY100" s="14" t="s">
        <v>22</v>
      </c>
      <c r="AZ100" s="39" t="s">
        <v>39</v>
      </c>
      <c r="BA100" s="14" t="s">
        <v>22</v>
      </c>
      <c r="BB100" s="14" t="s">
        <v>965</v>
      </c>
      <c r="BC100" s="39">
        <v>0.36249999999999999</v>
      </c>
      <c r="BD100" s="14" t="s">
        <v>965</v>
      </c>
      <c r="BE100" s="14" t="s">
        <v>20</v>
      </c>
      <c r="BF100" s="14" t="s">
        <v>20</v>
      </c>
      <c r="BG100" s="14" t="s">
        <v>965</v>
      </c>
      <c r="BH100" s="39">
        <v>0.38541666666666669</v>
      </c>
      <c r="BI100" s="39" t="s">
        <v>965</v>
      </c>
      <c r="BJ100" s="14" t="s">
        <v>965</v>
      </c>
      <c r="BK100" s="39">
        <v>0.3833333333333333</v>
      </c>
      <c r="BL100" s="14" t="s">
        <v>965</v>
      </c>
      <c r="BM100" s="14" t="s">
        <v>965</v>
      </c>
      <c r="BN100" s="39">
        <v>0.38958333333333334</v>
      </c>
      <c r="BO100" s="14" t="s">
        <v>965</v>
      </c>
      <c r="BP100" s="14" t="s">
        <v>965</v>
      </c>
      <c r="BQ100" s="39">
        <v>0.40763888888888888</v>
      </c>
      <c r="BR100" s="14" t="s">
        <v>965</v>
      </c>
      <c r="BS100" s="14" t="s">
        <v>965</v>
      </c>
      <c r="BT100" s="39">
        <v>0.37291666666666662</v>
      </c>
      <c r="BU100" s="39" t="s">
        <v>965</v>
      </c>
      <c r="BV100" s="14" t="s">
        <v>20</v>
      </c>
      <c r="BW100" s="14" t="s">
        <v>20</v>
      </c>
      <c r="BX100" s="14" t="s">
        <v>20</v>
      </c>
      <c r="BY100" s="14" t="s">
        <v>967</v>
      </c>
      <c r="BZ100" s="39" t="s">
        <v>39</v>
      </c>
      <c r="CA100" s="39" t="s">
        <v>967</v>
      </c>
      <c r="CB100" s="14" t="s">
        <v>967</v>
      </c>
      <c r="CC100" s="39" t="s">
        <v>39</v>
      </c>
      <c r="CD100" s="39" t="s">
        <v>967</v>
      </c>
      <c r="CE100" s="14" t="s">
        <v>968</v>
      </c>
      <c r="CF100" s="39" t="s">
        <v>39</v>
      </c>
      <c r="CG100" s="39" t="s">
        <v>968</v>
      </c>
      <c r="CH100" s="14" t="s">
        <v>968</v>
      </c>
      <c r="CI100" s="39" t="s">
        <v>39</v>
      </c>
      <c r="CJ100" s="39" t="s">
        <v>968</v>
      </c>
      <c r="CK100" s="14" t="s">
        <v>20</v>
      </c>
      <c r="CL100" s="14" t="s">
        <v>20</v>
      </c>
      <c r="CM100" s="1">
        <f t="shared" si="19"/>
        <v>12</v>
      </c>
      <c r="CN100" s="1">
        <f t="shared" si="20"/>
        <v>0</v>
      </c>
      <c r="CO100" s="1">
        <f t="shared" si="21"/>
        <v>11</v>
      </c>
      <c r="CP100" s="1">
        <f t="shared" si="22"/>
        <v>0</v>
      </c>
      <c r="CQ100" s="1">
        <f t="shared" si="23"/>
        <v>20</v>
      </c>
      <c r="CR100" s="1">
        <f>SUM(COUNTIFS($T100:$CL100,{"PAT","MAT"}))</f>
        <v>0</v>
      </c>
      <c r="CS100" s="1">
        <f t="shared" si="24"/>
        <v>0</v>
      </c>
      <c r="CT100" s="1">
        <f t="shared" si="25"/>
        <v>0</v>
      </c>
      <c r="CU100" s="1">
        <f t="shared" si="26"/>
        <v>4</v>
      </c>
      <c r="CV100" s="1">
        <f t="shared" si="27"/>
        <v>4</v>
      </c>
      <c r="CW100" s="1">
        <f t="shared" si="28"/>
        <v>0</v>
      </c>
      <c r="CX100" s="1">
        <f t="shared" si="29"/>
        <v>0</v>
      </c>
      <c r="CY100" s="1">
        <f t="shared" si="30"/>
        <v>8</v>
      </c>
      <c r="CZ100" s="1">
        <f t="shared" si="31"/>
        <v>0</v>
      </c>
      <c r="DA100" s="1">
        <f t="shared" si="32"/>
        <v>0</v>
      </c>
      <c r="DB100" s="1">
        <f>SUM(CM100:CX100)+SUM(COUNTIFS(Q100:CL100,{"TERM","RESIGNED"}))</f>
        <v>51</v>
      </c>
      <c r="DC100" s="1" t="s">
        <v>45</v>
      </c>
      <c r="DD100" s="1" t="s">
        <v>1018</v>
      </c>
      <c r="DE100" s="34"/>
    </row>
    <row r="101" spans="1:109" x14ac:dyDescent="0.25">
      <c r="A101" s="32">
        <f t="shared" si="33"/>
        <v>100</v>
      </c>
      <c r="B101" s="1" t="s">
        <v>172</v>
      </c>
      <c r="C101" s="1">
        <v>18243</v>
      </c>
      <c r="D101" s="27">
        <v>100676</v>
      </c>
      <c r="E101" s="1" t="s">
        <v>946</v>
      </c>
      <c r="F101" s="34" t="s">
        <v>328</v>
      </c>
      <c r="G101" s="34" t="s">
        <v>190</v>
      </c>
      <c r="H101" s="30">
        <v>44319</v>
      </c>
      <c r="I101" s="30">
        <v>44194</v>
      </c>
      <c r="J101" s="30" t="s">
        <v>39</v>
      </c>
      <c r="K101" s="1">
        <f t="shared" ca="1" si="17"/>
        <v>983</v>
      </c>
      <c r="L101" s="34" t="str">
        <f t="shared" si="18"/>
        <v>Billable</v>
      </c>
      <c r="M101" s="34" t="s">
        <v>187</v>
      </c>
      <c r="N101" s="1" t="s">
        <v>41</v>
      </c>
      <c r="O101" s="1" t="s">
        <v>42</v>
      </c>
      <c r="P101" s="1"/>
      <c r="Q101" s="1"/>
      <c r="R101" s="1" t="s">
        <v>43</v>
      </c>
      <c r="S101" s="33" t="s">
        <v>188</v>
      </c>
      <c r="T101" s="14" t="s">
        <v>965</v>
      </c>
      <c r="U101" s="39">
        <v>0.14513888888888901</v>
      </c>
      <c r="V101" s="14" t="s">
        <v>965</v>
      </c>
      <c r="W101" s="14" t="s">
        <v>20</v>
      </c>
      <c r="X101" s="14" t="s">
        <v>20</v>
      </c>
      <c r="Y101" s="14" t="s">
        <v>967</v>
      </c>
      <c r="Z101" s="39" t="s">
        <v>39</v>
      </c>
      <c r="AA101" s="14" t="s">
        <v>967</v>
      </c>
      <c r="AB101" s="14" t="s">
        <v>965</v>
      </c>
      <c r="AC101" s="39">
        <v>0.38541666666666669</v>
      </c>
      <c r="AD101" s="14" t="s">
        <v>965</v>
      </c>
      <c r="AE101" s="14" t="s">
        <v>965</v>
      </c>
      <c r="AF101" s="39">
        <v>0.3833333333333333</v>
      </c>
      <c r="AG101" s="14" t="s">
        <v>965</v>
      </c>
      <c r="AH101" s="14" t="s">
        <v>965</v>
      </c>
      <c r="AI101" s="39">
        <v>0.40208333333333335</v>
      </c>
      <c r="AJ101" s="14" t="s">
        <v>965</v>
      </c>
      <c r="AK101" s="14" t="s">
        <v>965</v>
      </c>
      <c r="AL101" s="39">
        <v>0.38680555555555557</v>
      </c>
      <c r="AM101" s="14" t="s">
        <v>965</v>
      </c>
      <c r="AN101" s="14" t="s">
        <v>20</v>
      </c>
      <c r="AO101" s="14" t="s">
        <v>20</v>
      </c>
      <c r="AP101" s="14" t="s">
        <v>965</v>
      </c>
      <c r="AQ101" s="39">
        <v>0.37986111111111115</v>
      </c>
      <c r="AR101" s="14" t="s">
        <v>965</v>
      </c>
      <c r="AS101" s="14" t="s">
        <v>965</v>
      </c>
      <c r="AT101" s="39">
        <v>0.38125000000000003</v>
      </c>
      <c r="AU101" s="14" t="s">
        <v>965</v>
      </c>
      <c r="AV101" s="14" t="s">
        <v>965</v>
      </c>
      <c r="AW101" s="39">
        <v>0.42430555555555555</v>
      </c>
      <c r="AX101" s="14" t="s">
        <v>965</v>
      </c>
      <c r="AY101" s="14" t="s">
        <v>965</v>
      </c>
      <c r="AZ101" s="39">
        <v>0.3979166666666667</v>
      </c>
      <c r="BA101" s="14" t="s">
        <v>965</v>
      </c>
      <c r="BB101" s="14" t="s">
        <v>965</v>
      </c>
      <c r="BC101" s="39">
        <v>0.4201388888888889</v>
      </c>
      <c r="BD101" s="14" t="s">
        <v>965</v>
      </c>
      <c r="BE101" s="14" t="s">
        <v>20</v>
      </c>
      <c r="BF101" s="14" t="s">
        <v>20</v>
      </c>
      <c r="BG101" s="14" t="s">
        <v>965</v>
      </c>
      <c r="BH101" s="39">
        <v>0.40416666666666662</v>
      </c>
      <c r="BI101" s="39" t="s">
        <v>965</v>
      </c>
      <c r="BJ101" s="14" t="s">
        <v>965</v>
      </c>
      <c r="BK101" s="39">
        <v>0.36874999999999997</v>
      </c>
      <c r="BL101" s="14" t="s">
        <v>965</v>
      </c>
      <c r="BM101" s="14" t="s">
        <v>965</v>
      </c>
      <c r="BN101" s="39">
        <v>0.38263888888888892</v>
      </c>
      <c r="BO101" s="14" t="s">
        <v>965</v>
      </c>
      <c r="BP101" s="14" t="s">
        <v>965</v>
      </c>
      <c r="BQ101" s="39">
        <v>0.38194444444444442</v>
      </c>
      <c r="BR101" s="14" t="s">
        <v>965</v>
      </c>
      <c r="BS101" s="14" t="s">
        <v>967</v>
      </c>
      <c r="BT101" s="39" t="e">
        <v>#N/A</v>
      </c>
      <c r="BU101" s="39" t="s">
        <v>967</v>
      </c>
      <c r="BV101" s="14" t="s">
        <v>20</v>
      </c>
      <c r="BW101" s="14" t="s">
        <v>20</v>
      </c>
      <c r="BX101" s="14" t="s">
        <v>20</v>
      </c>
      <c r="BY101" s="14" t="s">
        <v>965</v>
      </c>
      <c r="BZ101" s="39">
        <v>0.39027777777777778</v>
      </c>
      <c r="CA101" s="39" t="s">
        <v>965</v>
      </c>
      <c r="CB101" s="14" t="s">
        <v>966</v>
      </c>
      <c r="CC101" s="39">
        <v>0.38472222222222219</v>
      </c>
      <c r="CD101" s="39" t="s">
        <v>966</v>
      </c>
      <c r="CE101" s="14" t="s">
        <v>966</v>
      </c>
      <c r="CF101" s="39">
        <v>0.37708333333333338</v>
      </c>
      <c r="CG101" s="39" t="s">
        <v>966</v>
      </c>
      <c r="CH101" s="14" t="s">
        <v>967</v>
      </c>
      <c r="CI101" s="39" t="s">
        <v>39</v>
      </c>
      <c r="CJ101" s="39" t="s">
        <v>967</v>
      </c>
      <c r="CK101" s="14" t="s">
        <v>20</v>
      </c>
      <c r="CL101" s="14" t="s">
        <v>20</v>
      </c>
      <c r="CM101" s="1">
        <f t="shared" si="19"/>
        <v>30</v>
      </c>
      <c r="CN101" s="1">
        <f t="shared" si="20"/>
        <v>2</v>
      </c>
      <c r="CO101" s="1">
        <f t="shared" si="21"/>
        <v>11</v>
      </c>
      <c r="CP101" s="1">
        <f t="shared" si="22"/>
        <v>0</v>
      </c>
      <c r="CQ101" s="1">
        <f t="shared" si="23"/>
        <v>0</v>
      </c>
      <c r="CR101" s="1">
        <f>SUM(COUNTIFS($T101:$CL101,{"PAT","MAT"}))</f>
        <v>0</v>
      </c>
      <c r="CS101" s="1">
        <f t="shared" si="24"/>
        <v>0</v>
      </c>
      <c r="CT101" s="1">
        <f t="shared" si="25"/>
        <v>0</v>
      </c>
      <c r="CU101" s="1">
        <f t="shared" si="26"/>
        <v>0</v>
      </c>
      <c r="CV101" s="1">
        <f t="shared" si="27"/>
        <v>6</v>
      </c>
      <c r="CW101" s="1">
        <f t="shared" si="28"/>
        <v>0</v>
      </c>
      <c r="CX101" s="1">
        <f t="shared" si="29"/>
        <v>0</v>
      </c>
      <c r="CY101" s="1">
        <f t="shared" si="30"/>
        <v>6</v>
      </c>
      <c r="CZ101" s="1">
        <f t="shared" si="31"/>
        <v>1</v>
      </c>
      <c r="DA101" s="1">
        <f t="shared" si="32"/>
        <v>1</v>
      </c>
      <c r="DB101" s="1">
        <f>SUM(CM101:CX101)+SUM(COUNTIFS(Q101:CL101,{"TERM","RESIGNED"}))</f>
        <v>49</v>
      </c>
      <c r="DC101" s="1" t="s">
        <v>45</v>
      </c>
      <c r="DD101" s="1" t="s">
        <v>1020</v>
      </c>
      <c r="DE101" s="34"/>
    </row>
    <row r="102" spans="1:109" x14ac:dyDescent="0.25">
      <c r="A102" s="32">
        <f t="shared" si="33"/>
        <v>101</v>
      </c>
      <c r="B102" s="1" t="s">
        <v>172</v>
      </c>
      <c r="C102" s="1">
        <v>100706</v>
      </c>
      <c r="D102" s="27">
        <v>100706</v>
      </c>
      <c r="E102" s="1" t="s">
        <v>946</v>
      </c>
      <c r="F102" s="34" t="s">
        <v>345</v>
      </c>
      <c r="G102" s="34" t="s">
        <v>190</v>
      </c>
      <c r="H102" s="30">
        <v>44341</v>
      </c>
      <c r="I102" s="30" t="s">
        <v>39</v>
      </c>
      <c r="J102" s="30" t="s">
        <v>39</v>
      </c>
      <c r="K102" s="1">
        <f t="shared" ca="1" si="17"/>
        <v>961</v>
      </c>
      <c r="L102" s="34" t="str">
        <f t="shared" si="18"/>
        <v>Billable</v>
      </c>
      <c r="M102" s="34" t="s">
        <v>187</v>
      </c>
      <c r="N102" s="1" t="s">
        <v>41</v>
      </c>
      <c r="O102" s="1" t="s">
        <v>42</v>
      </c>
      <c r="P102" s="1"/>
      <c r="Q102" s="1"/>
      <c r="R102" s="1" t="s">
        <v>43</v>
      </c>
      <c r="S102" s="33" t="s">
        <v>305</v>
      </c>
      <c r="T102" s="14" t="s">
        <v>965</v>
      </c>
      <c r="U102" s="39">
        <v>0.38124999999999998</v>
      </c>
      <c r="V102" s="14" t="s">
        <v>965</v>
      </c>
      <c r="W102" s="14" t="s">
        <v>20</v>
      </c>
      <c r="X102" s="14" t="s">
        <v>20</v>
      </c>
      <c r="Y102" s="14" t="s">
        <v>965</v>
      </c>
      <c r="Z102" s="39">
        <v>0.38125000000000003</v>
      </c>
      <c r="AA102" s="14" t="s">
        <v>965</v>
      </c>
      <c r="AB102" s="14" t="s">
        <v>965</v>
      </c>
      <c r="AC102" s="39">
        <v>0.37361111111111112</v>
      </c>
      <c r="AD102" s="14" t="s">
        <v>965</v>
      </c>
      <c r="AE102" s="14" t="s">
        <v>965</v>
      </c>
      <c r="AF102" s="39">
        <v>0.38958333333333334</v>
      </c>
      <c r="AG102" s="14" t="s">
        <v>965</v>
      </c>
      <c r="AH102" s="14" t="s">
        <v>967</v>
      </c>
      <c r="AI102" s="39" t="s">
        <v>39</v>
      </c>
      <c r="AJ102" s="14" t="s">
        <v>967</v>
      </c>
      <c r="AK102" s="14" t="s">
        <v>965</v>
      </c>
      <c r="AL102" s="39">
        <v>0.39513888888888887</v>
      </c>
      <c r="AM102" s="14" t="s">
        <v>965</v>
      </c>
      <c r="AN102" s="14" t="s">
        <v>20</v>
      </c>
      <c r="AO102" s="14" t="s">
        <v>20</v>
      </c>
      <c r="AP102" s="14" t="s">
        <v>965</v>
      </c>
      <c r="AQ102" s="39">
        <v>0.37847222222222227</v>
      </c>
      <c r="AR102" s="14" t="s">
        <v>965</v>
      </c>
      <c r="AS102" s="14" t="s">
        <v>965</v>
      </c>
      <c r="AT102" s="39">
        <v>0.38263888888888892</v>
      </c>
      <c r="AU102" s="14" t="s">
        <v>965</v>
      </c>
      <c r="AV102" s="14" t="s">
        <v>965</v>
      </c>
      <c r="AW102" s="39">
        <v>0.37916666666666665</v>
      </c>
      <c r="AX102" s="14" t="s">
        <v>965</v>
      </c>
      <c r="AY102" s="14" t="s">
        <v>965</v>
      </c>
      <c r="AZ102" s="39">
        <v>0.37986111111111115</v>
      </c>
      <c r="BA102" s="14" t="s">
        <v>965</v>
      </c>
      <c r="BB102" s="14" t="s">
        <v>965</v>
      </c>
      <c r="BC102" s="39">
        <v>0.38125000000000003</v>
      </c>
      <c r="BD102" s="14" t="s">
        <v>965</v>
      </c>
      <c r="BE102" s="14" t="s">
        <v>20</v>
      </c>
      <c r="BF102" s="14" t="s">
        <v>20</v>
      </c>
      <c r="BG102" s="14" t="s">
        <v>965</v>
      </c>
      <c r="BH102" s="39">
        <v>0.38194444444444442</v>
      </c>
      <c r="BI102" s="39" t="s">
        <v>965</v>
      </c>
      <c r="BJ102" s="14" t="s">
        <v>965</v>
      </c>
      <c r="BK102" s="39">
        <v>0.38541666666666669</v>
      </c>
      <c r="BL102" s="14" t="s">
        <v>965</v>
      </c>
      <c r="BM102" s="14" t="s">
        <v>965</v>
      </c>
      <c r="BN102" s="39">
        <v>0.3756944444444445</v>
      </c>
      <c r="BO102" s="14" t="s">
        <v>965</v>
      </c>
      <c r="BP102" s="14" t="s">
        <v>965</v>
      </c>
      <c r="BQ102" s="39">
        <v>0.37777777777777777</v>
      </c>
      <c r="BR102" s="14" t="s">
        <v>965</v>
      </c>
      <c r="BS102" s="14" t="s">
        <v>968</v>
      </c>
      <c r="BT102" s="39" t="e">
        <v>#N/A</v>
      </c>
      <c r="BU102" s="39" t="s">
        <v>968</v>
      </c>
      <c r="BV102" s="14" t="s">
        <v>20</v>
      </c>
      <c r="BW102" s="14" t="s">
        <v>20</v>
      </c>
      <c r="BX102" s="14" t="s">
        <v>20</v>
      </c>
      <c r="BY102" s="14" t="s">
        <v>967</v>
      </c>
      <c r="BZ102" s="39" t="s">
        <v>39</v>
      </c>
      <c r="CA102" s="39" t="s">
        <v>967</v>
      </c>
      <c r="CB102" s="14" t="s">
        <v>967</v>
      </c>
      <c r="CC102" s="39" t="s">
        <v>39</v>
      </c>
      <c r="CD102" s="39" t="s">
        <v>967</v>
      </c>
      <c r="CE102" s="14" t="s">
        <v>967</v>
      </c>
      <c r="CF102" s="39" t="s">
        <v>39</v>
      </c>
      <c r="CG102" s="39" t="s">
        <v>967</v>
      </c>
      <c r="CH102" s="14" t="s">
        <v>967</v>
      </c>
      <c r="CI102" s="39" t="s">
        <v>39</v>
      </c>
      <c r="CJ102" s="39" t="s">
        <v>967</v>
      </c>
      <c r="CK102" s="14" t="s">
        <v>20</v>
      </c>
      <c r="CL102" s="14" t="s">
        <v>20</v>
      </c>
      <c r="CM102" s="1">
        <f t="shared" si="19"/>
        <v>28</v>
      </c>
      <c r="CN102" s="1">
        <f t="shared" si="20"/>
        <v>0</v>
      </c>
      <c r="CO102" s="1">
        <f t="shared" si="21"/>
        <v>11</v>
      </c>
      <c r="CP102" s="1">
        <f t="shared" si="22"/>
        <v>0</v>
      </c>
      <c r="CQ102" s="1">
        <f t="shared" si="23"/>
        <v>0</v>
      </c>
      <c r="CR102" s="1">
        <f>SUM(COUNTIFS($T102:$CL102,{"PAT","MAT"}))</f>
        <v>0</v>
      </c>
      <c r="CS102" s="1">
        <f t="shared" si="24"/>
        <v>0</v>
      </c>
      <c r="CT102" s="1">
        <f t="shared" si="25"/>
        <v>0</v>
      </c>
      <c r="CU102" s="1">
        <f t="shared" si="26"/>
        <v>2</v>
      </c>
      <c r="CV102" s="1">
        <f t="shared" si="27"/>
        <v>10</v>
      </c>
      <c r="CW102" s="1">
        <f t="shared" si="28"/>
        <v>0</v>
      </c>
      <c r="CX102" s="1">
        <f t="shared" si="29"/>
        <v>0</v>
      </c>
      <c r="CY102" s="1">
        <f t="shared" si="30"/>
        <v>12</v>
      </c>
      <c r="CZ102" s="1">
        <f t="shared" si="31"/>
        <v>1</v>
      </c>
      <c r="DA102" s="1">
        <f t="shared" si="32"/>
        <v>1</v>
      </c>
      <c r="DB102" s="1">
        <f>SUM(CM102:CX102)+SUM(COUNTIFS(Q102:CL102,{"TERM","RESIGNED"}))</f>
        <v>51</v>
      </c>
      <c r="DC102" s="1" t="s">
        <v>45</v>
      </c>
      <c r="DD102" s="1" t="s">
        <v>1018</v>
      </c>
      <c r="DE102" s="34"/>
    </row>
    <row r="103" spans="1:109" x14ac:dyDescent="0.25">
      <c r="A103" s="32">
        <f t="shared" si="33"/>
        <v>102</v>
      </c>
      <c r="B103" s="1" t="s">
        <v>172</v>
      </c>
      <c r="C103" s="1">
        <v>12003</v>
      </c>
      <c r="D103" s="27">
        <v>100731</v>
      </c>
      <c r="E103" s="1" t="s">
        <v>946</v>
      </c>
      <c r="F103" s="34" t="s">
        <v>396</v>
      </c>
      <c r="G103" s="34" t="s">
        <v>143</v>
      </c>
      <c r="H103" s="30">
        <v>44348</v>
      </c>
      <c r="I103" s="30">
        <v>42621</v>
      </c>
      <c r="J103" s="30" t="s">
        <v>39</v>
      </c>
      <c r="K103" s="1">
        <f t="shared" ca="1" si="17"/>
        <v>954</v>
      </c>
      <c r="L103" s="34" t="str">
        <f t="shared" si="18"/>
        <v>Billable</v>
      </c>
      <c r="M103" s="34" t="s">
        <v>124</v>
      </c>
      <c r="N103" s="1" t="s">
        <v>41</v>
      </c>
      <c r="O103" s="1" t="s">
        <v>42</v>
      </c>
      <c r="P103" s="1"/>
      <c r="Q103" s="1"/>
      <c r="R103" s="1" t="s">
        <v>57</v>
      </c>
      <c r="S103" s="33" t="s">
        <v>198</v>
      </c>
      <c r="T103" s="14" t="s">
        <v>965</v>
      </c>
      <c r="U103" s="39">
        <v>0.37222222222222201</v>
      </c>
      <c r="V103" s="14" t="s">
        <v>965</v>
      </c>
      <c r="W103" s="14" t="s">
        <v>20</v>
      </c>
      <c r="X103" s="14" t="s">
        <v>20</v>
      </c>
      <c r="Y103" s="14" t="s">
        <v>965</v>
      </c>
      <c r="Z103" s="39">
        <v>0.41319444444444442</v>
      </c>
      <c r="AA103" s="14" t="s">
        <v>965</v>
      </c>
      <c r="AB103" s="14" t="s">
        <v>965</v>
      </c>
      <c r="AC103" s="39">
        <v>0.40069444444444446</v>
      </c>
      <c r="AD103" s="14" t="s">
        <v>965</v>
      </c>
      <c r="AE103" s="14" t="s">
        <v>965</v>
      </c>
      <c r="AF103" s="39">
        <v>0.39930555555555558</v>
      </c>
      <c r="AG103" s="14" t="s">
        <v>965</v>
      </c>
      <c r="AH103" s="14" t="s">
        <v>965</v>
      </c>
      <c r="AI103" s="39">
        <v>0.4145833333333333</v>
      </c>
      <c r="AJ103" s="14" t="s">
        <v>965</v>
      </c>
      <c r="AK103" s="14" t="s">
        <v>965</v>
      </c>
      <c r="AL103" s="39">
        <v>0.38611111111111113</v>
      </c>
      <c r="AM103" s="14" t="s">
        <v>965</v>
      </c>
      <c r="AN103" s="14" t="s">
        <v>20</v>
      </c>
      <c r="AO103" s="14" t="s">
        <v>20</v>
      </c>
      <c r="AP103" s="14" t="s">
        <v>965</v>
      </c>
      <c r="AQ103" s="39">
        <v>0.39861111111111108</v>
      </c>
      <c r="AR103" s="14" t="s">
        <v>965</v>
      </c>
      <c r="AS103" s="14" t="s">
        <v>965</v>
      </c>
      <c r="AT103" s="39">
        <v>0.39652777777777781</v>
      </c>
      <c r="AU103" s="14" t="s">
        <v>965</v>
      </c>
      <c r="AV103" s="14" t="s">
        <v>965</v>
      </c>
      <c r="AW103" s="39">
        <v>0.41597222222222219</v>
      </c>
      <c r="AX103" s="14" t="s">
        <v>965</v>
      </c>
      <c r="AY103" s="14" t="s">
        <v>965</v>
      </c>
      <c r="AZ103" s="39">
        <v>0.42638888888888887</v>
      </c>
      <c r="BA103" s="14" t="s">
        <v>965</v>
      </c>
      <c r="BB103" s="14" t="s">
        <v>968</v>
      </c>
      <c r="BC103" s="39" t="s">
        <v>39</v>
      </c>
      <c r="BD103" s="14" t="s">
        <v>968</v>
      </c>
      <c r="BE103" s="14" t="s">
        <v>20</v>
      </c>
      <c r="BF103" s="14" t="s">
        <v>20</v>
      </c>
      <c r="BG103" s="14" t="s">
        <v>965</v>
      </c>
      <c r="BH103" s="39">
        <v>0.40277777777777773</v>
      </c>
      <c r="BI103" s="39" t="s">
        <v>965</v>
      </c>
      <c r="BJ103" s="14" t="s">
        <v>965</v>
      </c>
      <c r="BK103" s="39">
        <v>0.40277777777777773</v>
      </c>
      <c r="BL103" s="14" t="s">
        <v>965</v>
      </c>
      <c r="BM103" s="14" t="s">
        <v>965</v>
      </c>
      <c r="BN103" s="39">
        <v>0.37708333333333338</v>
      </c>
      <c r="BO103" s="14" t="s">
        <v>965</v>
      </c>
      <c r="BP103" s="14" t="s">
        <v>965</v>
      </c>
      <c r="BQ103" s="39">
        <v>0.3756944444444445</v>
      </c>
      <c r="BR103" s="14" t="s">
        <v>965</v>
      </c>
      <c r="BS103" s="14" t="s">
        <v>968</v>
      </c>
      <c r="BT103" s="39" t="e">
        <v>#N/A</v>
      </c>
      <c r="BU103" s="39" t="s">
        <v>968</v>
      </c>
      <c r="BV103" s="14" t="s">
        <v>20</v>
      </c>
      <c r="BW103" s="14" t="s">
        <v>20</v>
      </c>
      <c r="BX103" s="14" t="s">
        <v>20</v>
      </c>
      <c r="BY103" s="14" t="s">
        <v>965</v>
      </c>
      <c r="BZ103" s="39">
        <v>0.38472222222222219</v>
      </c>
      <c r="CA103" s="39" t="s">
        <v>965</v>
      </c>
      <c r="CB103" s="14" t="s">
        <v>965</v>
      </c>
      <c r="CC103" s="39">
        <v>0.38680555555555557</v>
      </c>
      <c r="CD103" s="39" t="s">
        <v>965</v>
      </c>
      <c r="CE103" s="14" t="s">
        <v>965</v>
      </c>
      <c r="CF103" s="39">
        <v>0.38263888888888892</v>
      </c>
      <c r="CG103" s="39" t="s">
        <v>965</v>
      </c>
      <c r="CH103" s="14" t="s">
        <v>968</v>
      </c>
      <c r="CI103" s="39" t="s">
        <v>39</v>
      </c>
      <c r="CJ103" s="39" t="s">
        <v>968</v>
      </c>
      <c r="CK103" s="14" t="s">
        <v>20</v>
      </c>
      <c r="CL103" s="14" t="s">
        <v>20</v>
      </c>
      <c r="CM103" s="1">
        <f t="shared" si="19"/>
        <v>34</v>
      </c>
      <c r="CN103" s="1">
        <f t="shared" si="20"/>
        <v>0</v>
      </c>
      <c r="CO103" s="1">
        <f t="shared" si="21"/>
        <v>11</v>
      </c>
      <c r="CP103" s="1">
        <f t="shared" si="22"/>
        <v>0</v>
      </c>
      <c r="CQ103" s="1">
        <f t="shared" si="23"/>
        <v>0</v>
      </c>
      <c r="CR103" s="1">
        <f>SUM(COUNTIFS($T103:$CL103,{"PAT","MAT"}))</f>
        <v>0</v>
      </c>
      <c r="CS103" s="1">
        <f t="shared" si="24"/>
        <v>0</v>
      </c>
      <c r="CT103" s="1">
        <f t="shared" si="25"/>
        <v>0</v>
      </c>
      <c r="CU103" s="1">
        <f t="shared" si="26"/>
        <v>6</v>
      </c>
      <c r="CV103" s="1">
        <f t="shared" si="27"/>
        <v>0</v>
      </c>
      <c r="CW103" s="1">
        <f t="shared" si="28"/>
        <v>0</v>
      </c>
      <c r="CX103" s="1">
        <f t="shared" si="29"/>
        <v>0</v>
      </c>
      <c r="CY103" s="1">
        <f t="shared" si="30"/>
        <v>6</v>
      </c>
      <c r="CZ103" s="1">
        <f t="shared" si="31"/>
        <v>1</v>
      </c>
      <c r="DA103" s="1">
        <f t="shared" si="32"/>
        <v>1</v>
      </c>
      <c r="DB103" s="1">
        <f>SUM(CM103:CX103)+SUM(COUNTIFS(Q103:CL103,{"TERM","RESIGNED"}))</f>
        <v>51</v>
      </c>
      <c r="DC103" s="1" t="s">
        <v>45</v>
      </c>
      <c r="DD103" s="1" t="s">
        <v>1023</v>
      </c>
      <c r="DE103" s="34"/>
    </row>
    <row r="104" spans="1:109" x14ac:dyDescent="0.25">
      <c r="A104" s="32">
        <f t="shared" si="33"/>
        <v>103</v>
      </c>
      <c r="B104" s="1" t="s">
        <v>172</v>
      </c>
      <c r="C104" s="1">
        <v>12252</v>
      </c>
      <c r="D104" s="27">
        <v>100732</v>
      </c>
      <c r="E104" s="1" t="s">
        <v>945</v>
      </c>
      <c r="F104" s="34" t="s">
        <v>365</v>
      </c>
      <c r="G104" s="34" t="s">
        <v>123</v>
      </c>
      <c r="H104" s="30">
        <v>44348</v>
      </c>
      <c r="I104" s="30">
        <v>42703</v>
      </c>
      <c r="J104" s="30" t="s">
        <v>39</v>
      </c>
      <c r="K104" s="1">
        <f t="shared" ca="1" si="17"/>
        <v>954</v>
      </c>
      <c r="L104" s="34" t="str">
        <f t="shared" si="18"/>
        <v>Billable</v>
      </c>
      <c r="M104" s="34" t="s">
        <v>124</v>
      </c>
      <c r="N104" s="1" t="s">
        <v>41</v>
      </c>
      <c r="O104" s="1" t="s">
        <v>42</v>
      </c>
      <c r="P104" s="1"/>
      <c r="Q104" s="1"/>
      <c r="R104" s="1" t="s">
        <v>43</v>
      </c>
      <c r="S104" s="33" t="s">
        <v>198</v>
      </c>
      <c r="T104" s="14" t="s">
        <v>965</v>
      </c>
      <c r="U104" s="39">
        <v>0.36805555555555602</v>
      </c>
      <c r="V104" s="14" t="s">
        <v>965</v>
      </c>
      <c r="W104" s="14" t="s">
        <v>20</v>
      </c>
      <c r="X104" s="14" t="s">
        <v>20</v>
      </c>
      <c r="Y104" s="14" t="s">
        <v>965</v>
      </c>
      <c r="Z104" s="39">
        <v>0.4145833333333333</v>
      </c>
      <c r="AA104" s="14" t="s">
        <v>965</v>
      </c>
      <c r="AB104" s="14" t="s">
        <v>965</v>
      </c>
      <c r="AC104" s="39">
        <v>0.39513888888888887</v>
      </c>
      <c r="AD104" s="14" t="s">
        <v>965</v>
      </c>
      <c r="AE104" s="14" t="s">
        <v>965</v>
      </c>
      <c r="AF104" s="39">
        <v>0.3888888888888889</v>
      </c>
      <c r="AG104" s="14" t="s">
        <v>965</v>
      </c>
      <c r="AH104" s="14" t="s">
        <v>967</v>
      </c>
      <c r="AI104" s="39" t="s">
        <v>39</v>
      </c>
      <c r="AJ104" s="14" t="s">
        <v>967</v>
      </c>
      <c r="AK104" s="14" t="s">
        <v>968</v>
      </c>
      <c r="AL104" s="39" t="s">
        <v>39</v>
      </c>
      <c r="AM104" s="14" t="s">
        <v>968</v>
      </c>
      <c r="AN104" s="14" t="s">
        <v>20</v>
      </c>
      <c r="AO104" s="14" t="s">
        <v>20</v>
      </c>
      <c r="AP104" s="14" t="s">
        <v>965</v>
      </c>
      <c r="AQ104" s="39">
        <v>0.39999999999999997</v>
      </c>
      <c r="AR104" s="14" t="s">
        <v>965</v>
      </c>
      <c r="AS104" s="14" t="s">
        <v>965</v>
      </c>
      <c r="AT104" s="39">
        <v>0.3888888888888889</v>
      </c>
      <c r="AU104" s="14" t="s">
        <v>965</v>
      </c>
      <c r="AV104" s="14" t="s">
        <v>965</v>
      </c>
      <c r="AW104" s="39">
        <v>0.40486111111111112</v>
      </c>
      <c r="AX104" s="14" t="s">
        <v>965</v>
      </c>
      <c r="AY104" s="14" t="s">
        <v>965</v>
      </c>
      <c r="AZ104" s="39">
        <v>0.41666666666666669</v>
      </c>
      <c r="BA104" s="14" t="s">
        <v>965</v>
      </c>
      <c r="BB104" s="14" t="s">
        <v>965</v>
      </c>
      <c r="BC104" s="39">
        <v>0.37777777777777777</v>
      </c>
      <c r="BD104" s="14" t="s">
        <v>965</v>
      </c>
      <c r="BE104" s="14" t="s">
        <v>20</v>
      </c>
      <c r="BF104" s="14" t="s">
        <v>20</v>
      </c>
      <c r="BG104" s="14" t="s">
        <v>965</v>
      </c>
      <c r="BH104" s="39">
        <v>0.37638888888888888</v>
      </c>
      <c r="BI104" s="39" t="s">
        <v>965</v>
      </c>
      <c r="BJ104" s="14" t="s">
        <v>965</v>
      </c>
      <c r="BK104" s="39">
        <v>0.37777777777777777</v>
      </c>
      <c r="BL104" s="14" t="s">
        <v>965</v>
      </c>
      <c r="BM104" s="14" t="s">
        <v>965</v>
      </c>
      <c r="BN104" s="39">
        <v>0.37638888888888888</v>
      </c>
      <c r="BO104" s="14" t="s">
        <v>965</v>
      </c>
      <c r="BP104" s="14" t="s">
        <v>965</v>
      </c>
      <c r="BQ104" s="39">
        <v>0.3743055555555555</v>
      </c>
      <c r="BR104" s="14" t="s">
        <v>965</v>
      </c>
      <c r="BS104" s="14" t="s">
        <v>965</v>
      </c>
      <c r="BT104" s="39">
        <v>0.37777777777777777</v>
      </c>
      <c r="BU104" s="39" t="s">
        <v>965</v>
      </c>
      <c r="BV104" s="14" t="s">
        <v>20</v>
      </c>
      <c r="BW104" s="14" t="s">
        <v>20</v>
      </c>
      <c r="BX104" s="14" t="s">
        <v>20</v>
      </c>
      <c r="BY104" s="14" t="s">
        <v>968</v>
      </c>
      <c r="BZ104" s="39" t="s">
        <v>39</v>
      </c>
      <c r="CA104" s="39" t="s">
        <v>968</v>
      </c>
      <c r="CB104" s="14" t="s">
        <v>967</v>
      </c>
      <c r="CC104" s="39" t="s">
        <v>39</v>
      </c>
      <c r="CD104" s="39" t="s">
        <v>967</v>
      </c>
      <c r="CE104" s="14" t="s">
        <v>965</v>
      </c>
      <c r="CF104" s="39">
        <v>0.3833333333333333</v>
      </c>
      <c r="CG104" s="39" t="s">
        <v>965</v>
      </c>
      <c r="CH104" s="14" t="s">
        <v>965</v>
      </c>
      <c r="CI104" s="39">
        <v>0.37638888888888888</v>
      </c>
      <c r="CJ104" s="39" t="s">
        <v>965</v>
      </c>
      <c r="CK104" s="14" t="s">
        <v>20</v>
      </c>
      <c r="CL104" s="14" t="s">
        <v>20</v>
      </c>
      <c r="CM104" s="1">
        <f t="shared" si="19"/>
        <v>32</v>
      </c>
      <c r="CN104" s="1">
        <f t="shared" si="20"/>
        <v>0</v>
      </c>
      <c r="CO104" s="1">
        <f t="shared" si="21"/>
        <v>11</v>
      </c>
      <c r="CP104" s="1">
        <f t="shared" si="22"/>
        <v>0</v>
      </c>
      <c r="CQ104" s="1">
        <f t="shared" si="23"/>
        <v>0</v>
      </c>
      <c r="CR104" s="1">
        <f>SUM(COUNTIFS($T104:$CL104,{"PAT","MAT"}))</f>
        <v>0</v>
      </c>
      <c r="CS104" s="1">
        <f t="shared" si="24"/>
        <v>0</v>
      </c>
      <c r="CT104" s="1">
        <f t="shared" si="25"/>
        <v>0</v>
      </c>
      <c r="CU104" s="1">
        <f t="shared" si="26"/>
        <v>4</v>
      </c>
      <c r="CV104" s="1">
        <f t="shared" si="27"/>
        <v>4</v>
      </c>
      <c r="CW104" s="1">
        <f t="shared" si="28"/>
        <v>0</v>
      </c>
      <c r="CX104" s="1">
        <f t="shared" si="29"/>
        <v>0</v>
      </c>
      <c r="CY104" s="1">
        <f t="shared" si="30"/>
        <v>8</v>
      </c>
      <c r="CZ104" s="1">
        <f t="shared" si="31"/>
        <v>1</v>
      </c>
      <c r="DA104" s="1">
        <f t="shared" si="32"/>
        <v>1</v>
      </c>
      <c r="DB104" s="1">
        <f>SUM(CM104:CX104)+SUM(COUNTIFS(Q104:CL104,{"TERM","RESIGNED"}))</f>
        <v>51</v>
      </c>
      <c r="DC104" s="1" t="s">
        <v>45</v>
      </c>
      <c r="DD104" s="1" t="s">
        <v>1023</v>
      </c>
      <c r="DE104" s="34"/>
    </row>
    <row r="105" spans="1:109" x14ac:dyDescent="0.25">
      <c r="A105" s="32">
        <f t="shared" si="33"/>
        <v>104</v>
      </c>
      <c r="B105" s="1" t="s">
        <v>172</v>
      </c>
      <c r="C105" s="1">
        <v>12584</v>
      </c>
      <c r="D105" s="27">
        <v>100738</v>
      </c>
      <c r="E105" s="1" t="s">
        <v>945</v>
      </c>
      <c r="F105" s="34" t="s">
        <v>397</v>
      </c>
      <c r="G105" s="34" t="s">
        <v>143</v>
      </c>
      <c r="H105" s="30">
        <v>44348</v>
      </c>
      <c r="I105" s="30">
        <v>42863</v>
      </c>
      <c r="J105" s="30" t="s">
        <v>39</v>
      </c>
      <c r="K105" s="1">
        <f t="shared" ca="1" si="17"/>
        <v>954</v>
      </c>
      <c r="L105" s="34" t="str">
        <f t="shared" si="18"/>
        <v>Billable</v>
      </c>
      <c r="M105" s="34" t="s">
        <v>124</v>
      </c>
      <c r="N105" s="1" t="s">
        <v>41</v>
      </c>
      <c r="O105" s="1" t="s">
        <v>42</v>
      </c>
      <c r="P105" s="1"/>
      <c r="Q105" s="1"/>
      <c r="R105" s="1" t="s">
        <v>43</v>
      </c>
      <c r="S105" s="33" t="s">
        <v>154</v>
      </c>
      <c r="T105" s="14" t="s">
        <v>969</v>
      </c>
      <c r="U105" s="39" t="s">
        <v>39</v>
      </c>
      <c r="V105" s="14" t="s">
        <v>969</v>
      </c>
      <c r="W105" s="14" t="s">
        <v>20</v>
      </c>
      <c r="X105" s="14" t="s">
        <v>20</v>
      </c>
      <c r="Y105" s="14" t="s">
        <v>969</v>
      </c>
      <c r="Z105" s="39" t="s">
        <v>39</v>
      </c>
      <c r="AA105" s="14" t="s">
        <v>969</v>
      </c>
      <c r="AB105" s="14" t="s">
        <v>969</v>
      </c>
      <c r="AC105" s="39" t="s">
        <v>39</v>
      </c>
      <c r="AD105" s="14" t="s">
        <v>969</v>
      </c>
      <c r="AE105" s="14" t="s">
        <v>969</v>
      </c>
      <c r="AF105" s="39" t="s">
        <v>39</v>
      </c>
      <c r="AG105" s="14" t="s">
        <v>969</v>
      </c>
      <c r="AH105" s="14" t="s">
        <v>969</v>
      </c>
      <c r="AI105" s="39" t="s">
        <v>39</v>
      </c>
      <c r="AJ105" s="14" t="s">
        <v>969</v>
      </c>
      <c r="AK105" s="14" t="s">
        <v>969</v>
      </c>
      <c r="AL105" s="39" t="s">
        <v>39</v>
      </c>
      <c r="AM105" s="14" t="s">
        <v>969</v>
      </c>
      <c r="AN105" s="14" t="s">
        <v>20</v>
      </c>
      <c r="AO105" s="14" t="s">
        <v>20</v>
      </c>
      <c r="AP105" s="14" t="s">
        <v>969</v>
      </c>
      <c r="AQ105" s="39" t="s">
        <v>39</v>
      </c>
      <c r="AR105" s="14" t="s">
        <v>969</v>
      </c>
      <c r="AS105" s="14" t="s">
        <v>969</v>
      </c>
      <c r="AT105" s="39" t="s">
        <v>39</v>
      </c>
      <c r="AU105" s="14" t="s">
        <v>969</v>
      </c>
      <c r="AV105" s="14" t="s">
        <v>969</v>
      </c>
      <c r="AW105" s="39" t="s">
        <v>39</v>
      </c>
      <c r="AX105" s="14" t="s">
        <v>969</v>
      </c>
      <c r="AY105" s="14" t="s">
        <v>969</v>
      </c>
      <c r="AZ105" s="39" t="s">
        <v>39</v>
      </c>
      <c r="BA105" s="14" t="s">
        <v>969</v>
      </c>
      <c r="BB105" s="14" t="s">
        <v>969</v>
      </c>
      <c r="BC105" s="39" t="s">
        <v>39</v>
      </c>
      <c r="BD105" s="14" t="s">
        <v>969</v>
      </c>
      <c r="BE105" s="14" t="s">
        <v>20</v>
      </c>
      <c r="BF105" s="14" t="s">
        <v>20</v>
      </c>
      <c r="BG105" s="14" t="s">
        <v>969</v>
      </c>
      <c r="BH105" s="39" t="s">
        <v>39</v>
      </c>
      <c r="BI105" s="39" t="s">
        <v>969</v>
      </c>
      <c r="BJ105" s="14" t="s">
        <v>969</v>
      </c>
      <c r="BK105" s="39" t="s">
        <v>39</v>
      </c>
      <c r="BL105" s="14" t="s">
        <v>969</v>
      </c>
      <c r="BM105" s="14" t="s">
        <v>969</v>
      </c>
      <c r="BN105" s="39" t="s">
        <v>39</v>
      </c>
      <c r="BO105" s="14" t="s">
        <v>969</v>
      </c>
      <c r="BP105" s="14" t="s">
        <v>969</v>
      </c>
      <c r="BQ105" s="39" t="s">
        <v>39</v>
      </c>
      <c r="BR105" s="14" t="s">
        <v>969</v>
      </c>
      <c r="BS105" s="14" t="s">
        <v>969</v>
      </c>
      <c r="BT105" s="39" t="e">
        <v>#N/A</v>
      </c>
      <c r="BU105" s="39" t="s">
        <v>969</v>
      </c>
      <c r="BV105" s="14" t="s">
        <v>20</v>
      </c>
      <c r="BW105" s="14" t="s">
        <v>20</v>
      </c>
      <c r="BX105" s="14" t="s">
        <v>20</v>
      </c>
      <c r="BY105" s="14" t="s">
        <v>969</v>
      </c>
      <c r="BZ105" s="39" t="s">
        <v>39</v>
      </c>
      <c r="CA105" s="39" t="s">
        <v>969</v>
      </c>
      <c r="CB105" s="14" t="s">
        <v>969</v>
      </c>
      <c r="CC105" s="39" t="s">
        <v>39</v>
      </c>
      <c r="CD105" s="39" t="s">
        <v>969</v>
      </c>
      <c r="CE105" s="14" t="s">
        <v>969</v>
      </c>
      <c r="CF105" s="39" t="s">
        <v>39</v>
      </c>
      <c r="CG105" s="39" t="s">
        <v>969</v>
      </c>
      <c r="CH105" s="14" t="s">
        <v>969</v>
      </c>
      <c r="CI105" s="39" t="s">
        <v>39</v>
      </c>
      <c r="CJ105" s="39" t="s">
        <v>969</v>
      </c>
      <c r="CK105" s="14" t="s">
        <v>20</v>
      </c>
      <c r="CL105" s="14" t="s">
        <v>20</v>
      </c>
      <c r="CM105" s="1">
        <f t="shared" si="19"/>
        <v>0</v>
      </c>
      <c r="CN105" s="1">
        <f t="shared" si="20"/>
        <v>0</v>
      </c>
      <c r="CO105" s="1">
        <f t="shared" si="21"/>
        <v>11</v>
      </c>
      <c r="CP105" s="1">
        <f t="shared" si="22"/>
        <v>0</v>
      </c>
      <c r="CQ105" s="1">
        <f t="shared" si="23"/>
        <v>0</v>
      </c>
      <c r="CR105" s="1">
        <f>SUM(COUNTIFS($T105:$CL105,{"PAT","MAT"}))</f>
        <v>40</v>
      </c>
      <c r="CS105" s="1">
        <f t="shared" si="24"/>
        <v>0</v>
      </c>
      <c r="CT105" s="1">
        <f t="shared" si="25"/>
        <v>0</v>
      </c>
      <c r="CU105" s="1">
        <f t="shared" si="26"/>
        <v>0</v>
      </c>
      <c r="CV105" s="1">
        <f t="shared" si="27"/>
        <v>0</v>
      </c>
      <c r="CW105" s="1">
        <f t="shared" si="28"/>
        <v>0</v>
      </c>
      <c r="CX105" s="1">
        <f t="shared" si="29"/>
        <v>0</v>
      </c>
      <c r="CY105" s="1">
        <f t="shared" si="30"/>
        <v>0</v>
      </c>
      <c r="CZ105" s="1">
        <f t="shared" si="31"/>
        <v>0</v>
      </c>
      <c r="DA105" s="1">
        <f t="shared" si="32"/>
        <v>0</v>
      </c>
      <c r="DB105" s="1">
        <f>SUM(CM105:CX105)+SUM(COUNTIFS(Q105:CL105,{"TERM","RESIGNED"}))</f>
        <v>51</v>
      </c>
      <c r="DC105" s="1" t="s">
        <v>45</v>
      </c>
      <c r="DD105" s="1" t="s">
        <v>1023</v>
      </c>
      <c r="DE105" s="34" t="s">
        <v>1158</v>
      </c>
    </row>
    <row r="106" spans="1:109" x14ac:dyDescent="0.25">
      <c r="A106" s="32">
        <f t="shared" si="33"/>
        <v>105</v>
      </c>
      <c r="B106" s="1" t="s">
        <v>172</v>
      </c>
      <c r="C106" s="1">
        <v>14764</v>
      </c>
      <c r="D106" s="27">
        <v>100758</v>
      </c>
      <c r="E106" s="1" t="s">
        <v>945</v>
      </c>
      <c r="F106" s="34" t="s">
        <v>395</v>
      </c>
      <c r="G106" s="34" t="s">
        <v>143</v>
      </c>
      <c r="H106" s="30">
        <v>44348</v>
      </c>
      <c r="I106" s="30">
        <v>43403</v>
      </c>
      <c r="J106" s="30" t="s">
        <v>39</v>
      </c>
      <c r="K106" s="1">
        <f t="shared" ca="1" si="17"/>
        <v>954</v>
      </c>
      <c r="L106" s="34" t="str">
        <f t="shared" si="18"/>
        <v>Billable</v>
      </c>
      <c r="M106" s="34" t="s">
        <v>124</v>
      </c>
      <c r="N106" s="1" t="s">
        <v>41</v>
      </c>
      <c r="O106" s="1" t="s">
        <v>42</v>
      </c>
      <c r="P106" s="1"/>
      <c r="Q106" s="1"/>
      <c r="R106" s="1" t="s">
        <v>57</v>
      </c>
      <c r="S106" s="33" t="s">
        <v>303</v>
      </c>
      <c r="T106" s="14" t="s">
        <v>965</v>
      </c>
      <c r="U106" s="39">
        <v>0.41111111111111098</v>
      </c>
      <c r="V106" s="14" t="s">
        <v>965</v>
      </c>
      <c r="W106" s="14" t="s">
        <v>20</v>
      </c>
      <c r="X106" s="14" t="s">
        <v>20</v>
      </c>
      <c r="Y106" s="14" t="s">
        <v>965</v>
      </c>
      <c r="Z106" s="39">
        <v>0.37847222222222227</v>
      </c>
      <c r="AA106" s="14" t="s">
        <v>965</v>
      </c>
      <c r="AB106" s="14" t="s">
        <v>965</v>
      </c>
      <c r="AC106" s="39">
        <v>0.38541666666666669</v>
      </c>
      <c r="AD106" s="14" t="s">
        <v>965</v>
      </c>
      <c r="AE106" s="14" t="s">
        <v>965</v>
      </c>
      <c r="AF106" s="39">
        <v>0.45</v>
      </c>
      <c r="AG106" s="14" t="s">
        <v>965</v>
      </c>
      <c r="AH106" s="14" t="s">
        <v>965</v>
      </c>
      <c r="AI106" s="39">
        <v>0.44097222222222227</v>
      </c>
      <c r="AJ106" s="14" t="s">
        <v>965</v>
      </c>
      <c r="AK106" s="14" t="s">
        <v>965</v>
      </c>
      <c r="AL106" s="39">
        <v>0.45277777777777778</v>
      </c>
      <c r="AM106" s="14" t="s">
        <v>965</v>
      </c>
      <c r="AN106" s="14" t="s">
        <v>20</v>
      </c>
      <c r="AO106" s="14" t="s">
        <v>20</v>
      </c>
      <c r="AP106" s="14" t="s">
        <v>965</v>
      </c>
      <c r="AQ106" s="39">
        <v>0.4055555555555555</v>
      </c>
      <c r="AR106" s="14" t="s">
        <v>965</v>
      </c>
      <c r="AS106" s="14" t="s">
        <v>965</v>
      </c>
      <c r="AT106" s="39">
        <v>0.41944444444444445</v>
      </c>
      <c r="AU106" s="14" t="s">
        <v>965</v>
      </c>
      <c r="AV106" s="14" t="s">
        <v>22</v>
      </c>
      <c r="AW106" s="39" t="s">
        <v>39</v>
      </c>
      <c r="AX106" s="14" t="s">
        <v>22</v>
      </c>
      <c r="AY106" s="14" t="s">
        <v>967</v>
      </c>
      <c r="AZ106" s="39" t="s">
        <v>39</v>
      </c>
      <c r="BA106" s="14" t="s">
        <v>967</v>
      </c>
      <c r="BB106" s="14" t="s">
        <v>968</v>
      </c>
      <c r="BC106" s="39" t="s">
        <v>39</v>
      </c>
      <c r="BD106" s="14" t="s">
        <v>968</v>
      </c>
      <c r="BE106" s="14" t="s">
        <v>20</v>
      </c>
      <c r="BF106" s="14" t="s">
        <v>20</v>
      </c>
      <c r="BG106" s="14" t="s">
        <v>965</v>
      </c>
      <c r="BH106" s="39">
        <v>0.38958333333333334</v>
      </c>
      <c r="BI106" s="39" t="s">
        <v>965</v>
      </c>
      <c r="BJ106" s="14" t="s">
        <v>965</v>
      </c>
      <c r="BK106" s="39">
        <v>0.3888888888888889</v>
      </c>
      <c r="BL106" s="14" t="s">
        <v>965</v>
      </c>
      <c r="BM106" s="14" t="s">
        <v>965</v>
      </c>
      <c r="BN106" s="39">
        <v>0.37361111111111112</v>
      </c>
      <c r="BO106" s="14" t="s">
        <v>965</v>
      </c>
      <c r="BP106" s="14" t="s">
        <v>965</v>
      </c>
      <c r="BQ106" s="39">
        <v>0.38125000000000003</v>
      </c>
      <c r="BR106" s="14" t="s">
        <v>965</v>
      </c>
      <c r="BS106" s="14" t="s">
        <v>965</v>
      </c>
      <c r="BT106" s="39">
        <v>0.37847222222222227</v>
      </c>
      <c r="BU106" s="39" t="s">
        <v>965</v>
      </c>
      <c r="BV106" s="14" t="s">
        <v>20</v>
      </c>
      <c r="BW106" s="14" t="s">
        <v>20</v>
      </c>
      <c r="BX106" s="14" t="s">
        <v>20</v>
      </c>
      <c r="BY106" s="14" t="s">
        <v>965</v>
      </c>
      <c r="BZ106" s="39">
        <v>0.37986111111111115</v>
      </c>
      <c r="CA106" s="39" t="s">
        <v>965</v>
      </c>
      <c r="CB106" s="14" t="s">
        <v>965</v>
      </c>
      <c r="CC106" s="39">
        <v>0.37847222222222227</v>
      </c>
      <c r="CD106" s="39" t="s">
        <v>965</v>
      </c>
      <c r="CE106" s="14" t="s">
        <v>965</v>
      </c>
      <c r="CF106" s="39">
        <v>0.37986111111111115</v>
      </c>
      <c r="CG106" s="39" t="s">
        <v>965</v>
      </c>
      <c r="CH106" s="14" t="s">
        <v>967</v>
      </c>
      <c r="CI106" s="39" t="s">
        <v>39</v>
      </c>
      <c r="CJ106" s="39" t="s">
        <v>967</v>
      </c>
      <c r="CK106" s="14" t="s">
        <v>20</v>
      </c>
      <c r="CL106" s="14" t="s">
        <v>20</v>
      </c>
      <c r="CM106" s="1">
        <f t="shared" si="19"/>
        <v>32</v>
      </c>
      <c r="CN106" s="1">
        <f t="shared" si="20"/>
        <v>0</v>
      </c>
      <c r="CO106" s="1">
        <f t="shared" si="21"/>
        <v>11</v>
      </c>
      <c r="CP106" s="1">
        <f t="shared" si="22"/>
        <v>0</v>
      </c>
      <c r="CQ106" s="1">
        <f t="shared" si="23"/>
        <v>2</v>
      </c>
      <c r="CR106" s="1">
        <f>SUM(COUNTIFS($T106:$CL106,{"PAT","MAT"}))</f>
        <v>0</v>
      </c>
      <c r="CS106" s="1">
        <f t="shared" si="24"/>
        <v>0</v>
      </c>
      <c r="CT106" s="1">
        <f t="shared" si="25"/>
        <v>0</v>
      </c>
      <c r="CU106" s="1">
        <f t="shared" si="26"/>
        <v>2</v>
      </c>
      <c r="CV106" s="1">
        <f t="shared" si="27"/>
        <v>4</v>
      </c>
      <c r="CW106" s="1">
        <f t="shared" si="28"/>
        <v>0</v>
      </c>
      <c r="CX106" s="1">
        <f t="shared" si="29"/>
        <v>0</v>
      </c>
      <c r="CY106" s="1">
        <f t="shared" si="30"/>
        <v>6</v>
      </c>
      <c r="CZ106" s="1">
        <f t="shared" si="31"/>
        <v>1</v>
      </c>
      <c r="DA106" s="1">
        <f t="shared" si="32"/>
        <v>1</v>
      </c>
      <c r="DB106" s="1">
        <f>SUM(CM106:CX106)+SUM(COUNTIFS(Q106:CL106,{"TERM","RESIGNED"}))</f>
        <v>51</v>
      </c>
      <c r="DC106" s="1" t="s">
        <v>45</v>
      </c>
      <c r="DD106" s="1" t="s">
        <v>1020</v>
      </c>
      <c r="DE106" s="34"/>
    </row>
    <row r="107" spans="1:109" x14ac:dyDescent="0.25">
      <c r="A107" s="32">
        <f t="shared" si="33"/>
        <v>106</v>
      </c>
      <c r="B107" s="1" t="s">
        <v>172</v>
      </c>
      <c r="C107" s="1">
        <v>15621</v>
      </c>
      <c r="D107" s="27">
        <v>100767</v>
      </c>
      <c r="E107" s="1" t="s">
        <v>946</v>
      </c>
      <c r="F107" s="34" t="s">
        <v>379</v>
      </c>
      <c r="G107" s="34" t="s">
        <v>143</v>
      </c>
      <c r="H107" s="30">
        <v>44348</v>
      </c>
      <c r="I107" s="30">
        <v>43522</v>
      </c>
      <c r="J107" s="30" t="s">
        <v>39</v>
      </c>
      <c r="K107" s="1">
        <f t="shared" ca="1" si="17"/>
        <v>954</v>
      </c>
      <c r="L107" s="34" t="str">
        <f t="shared" si="18"/>
        <v>Billable</v>
      </c>
      <c r="M107" s="34" t="s">
        <v>124</v>
      </c>
      <c r="N107" s="1" t="s">
        <v>41</v>
      </c>
      <c r="O107" s="1" t="s">
        <v>42</v>
      </c>
      <c r="P107" s="1"/>
      <c r="Q107" s="1"/>
      <c r="R107" s="1" t="s">
        <v>43</v>
      </c>
      <c r="S107" s="33" t="s">
        <v>167</v>
      </c>
      <c r="T107" s="14" t="s">
        <v>965</v>
      </c>
      <c r="U107" s="39">
        <v>0.36666666666666697</v>
      </c>
      <c r="V107" s="14" t="s">
        <v>965</v>
      </c>
      <c r="W107" s="14" t="s">
        <v>20</v>
      </c>
      <c r="X107" s="14" t="s">
        <v>20</v>
      </c>
      <c r="Y107" s="14" t="s">
        <v>965</v>
      </c>
      <c r="Z107" s="39">
        <v>0.36736111111111108</v>
      </c>
      <c r="AA107" s="14" t="s">
        <v>965</v>
      </c>
      <c r="AB107" s="14" t="s">
        <v>965</v>
      </c>
      <c r="AC107" s="39">
        <v>0.38958333333333334</v>
      </c>
      <c r="AD107" s="14" t="s">
        <v>965</v>
      </c>
      <c r="AE107" s="14" t="s">
        <v>965</v>
      </c>
      <c r="AF107" s="39">
        <v>0.39444444444444443</v>
      </c>
      <c r="AG107" s="14" t="s">
        <v>965</v>
      </c>
      <c r="AH107" s="14" t="s">
        <v>965</v>
      </c>
      <c r="AI107" s="39">
        <v>0.3923611111111111</v>
      </c>
      <c r="AJ107" s="14" t="s">
        <v>965</v>
      </c>
      <c r="AK107" s="14" t="s">
        <v>965</v>
      </c>
      <c r="AL107" s="39">
        <v>0.37708333333333338</v>
      </c>
      <c r="AM107" s="14" t="s">
        <v>965</v>
      </c>
      <c r="AN107" s="14" t="s">
        <v>20</v>
      </c>
      <c r="AO107" s="14" t="s">
        <v>20</v>
      </c>
      <c r="AP107" s="14" t="s">
        <v>965</v>
      </c>
      <c r="AQ107" s="39">
        <v>0.38472222222222219</v>
      </c>
      <c r="AR107" s="14" t="s">
        <v>965</v>
      </c>
      <c r="AS107" s="14" t="s">
        <v>965</v>
      </c>
      <c r="AT107" s="39">
        <v>0.39166666666666666</v>
      </c>
      <c r="AU107" s="14" t="s">
        <v>965</v>
      </c>
      <c r="AV107" s="14" t="s">
        <v>965</v>
      </c>
      <c r="AW107" s="39">
        <v>0.38194444444444442</v>
      </c>
      <c r="AX107" s="14" t="s">
        <v>965</v>
      </c>
      <c r="AY107" s="14" t="s">
        <v>965</v>
      </c>
      <c r="AZ107" s="39">
        <v>0.3666666666666667</v>
      </c>
      <c r="BA107" s="14" t="s">
        <v>965</v>
      </c>
      <c r="BB107" s="14" t="s">
        <v>965</v>
      </c>
      <c r="BC107" s="39">
        <v>0.36805555555555558</v>
      </c>
      <c r="BD107" s="14" t="s">
        <v>965</v>
      </c>
      <c r="BE107" s="14" t="s">
        <v>20</v>
      </c>
      <c r="BF107" s="14" t="s">
        <v>20</v>
      </c>
      <c r="BG107" s="14" t="s">
        <v>965</v>
      </c>
      <c r="BH107" s="39">
        <v>0.37777777777777777</v>
      </c>
      <c r="BI107" s="39" t="s">
        <v>965</v>
      </c>
      <c r="BJ107" s="14" t="s">
        <v>965</v>
      </c>
      <c r="BK107" s="39">
        <v>0.36874999999999997</v>
      </c>
      <c r="BL107" s="14" t="s">
        <v>965</v>
      </c>
      <c r="BM107" s="14" t="s">
        <v>967</v>
      </c>
      <c r="BN107" s="39" t="s">
        <v>39</v>
      </c>
      <c r="BO107" s="14" t="s">
        <v>967</v>
      </c>
      <c r="BP107" s="14" t="s">
        <v>967</v>
      </c>
      <c r="BQ107" s="39" t="s">
        <v>39</v>
      </c>
      <c r="BR107" s="14" t="s">
        <v>967</v>
      </c>
      <c r="BS107" s="14" t="s">
        <v>967</v>
      </c>
      <c r="BT107" s="39" t="e">
        <v>#N/A</v>
      </c>
      <c r="BU107" s="39" t="s">
        <v>967</v>
      </c>
      <c r="BV107" s="14" t="s">
        <v>20</v>
      </c>
      <c r="BW107" s="14" t="s">
        <v>20</v>
      </c>
      <c r="BX107" s="14" t="s">
        <v>20</v>
      </c>
      <c r="BY107" s="14" t="s">
        <v>968</v>
      </c>
      <c r="BZ107" s="39" t="s">
        <v>39</v>
      </c>
      <c r="CA107" s="39" t="s">
        <v>968</v>
      </c>
      <c r="CB107" s="14" t="s">
        <v>968</v>
      </c>
      <c r="CC107" s="39" t="s">
        <v>39</v>
      </c>
      <c r="CD107" s="39" t="s">
        <v>968</v>
      </c>
      <c r="CE107" s="14" t="s">
        <v>968</v>
      </c>
      <c r="CF107" s="39" t="s">
        <v>39</v>
      </c>
      <c r="CG107" s="39" t="s">
        <v>968</v>
      </c>
      <c r="CH107" s="14" t="s">
        <v>968</v>
      </c>
      <c r="CI107" s="39" t="s">
        <v>39</v>
      </c>
      <c r="CJ107" s="39" t="s">
        <v>968</v>
      </c>
      <c r="CK107" s="14" t="s">
        <v>20</v>
      </c>
      <c r="CL107" s="14" t="s">
        <v>20</v>
      </c>
      <c r="CM107" s="1">
        <f t="shared" si="19"/>
        <v>26</v>
      </c>
      <c r="CN107" s="1">
        <f t="shared" si="20"/>
        <v>0</v>
      </c>
      <c r="CO107" s="1">
        <f t="shared" si="21"/>
        <v>11</v>
      </c>
      <c r="CP107" s="1">
        <f t="shared" si="22"/>
        <v>0</v>
      </c>
      <c r="CQ107" s="1">
        <f t="shared" si="23"/>
        <v>0</v>
      </c>
      <c r="CR107" s="1">
        <f>SUM(COUNTIFS($T107:$CL107,{"PAT","MAT"}))</f>
        <v>0</v>
      </c>
      <c r="CS107" s="1">
        <f t="shared" si="24"/>
        <v>0</v>
      </c>
      <c r="CT107" s="1">
        <f t="shared" si="25"/>
        <v>0</v>
      </c>
      <c r="CU107" s="1">
        <f t="shared" si="26"/>
        <v>8</v>
      </c>
      <c r="CV107" s="1">
        <f t="shared" si="27"/>
        <v>6</v>
      </c>
      <c r="CW107" s="1">
        <f t="shared" si="28"/>
        <v>0</v>
      </c>
      <c r="CX107" s="1">
        <f t="shared" si="29"/>
        <v>0</v>
      </c>
      <c r="CY107" s="1">
        <f t="shared" si="30"/>
        <v>14</v>
      </c>
      <c r="CZ107" s="1">
        <f t="shared" si="31"/>
        <v>1</v>
      </c>
      <c r="DA107" s="1">
        <f t="shared" si="32"/>
        <v>1</v>
      </c>
      <c r="DB107" s="1">
        <f>SUM(CM107:CX107)+SUM(COUNTIFS(Q107:CL107,{"TERM","RESIGNED"}))</f>
        <v>51</v>
      </c>
      <c r="DC107" s="1" t="s">
        <v>45</v>
      </c>
      <c r="DD107" s="1" t="s">
        <v>1018</v>
      </c>
      <c r="DE107" s="34"/>
    </row>
    <row r="108" spans="1:109" x14ac:dyDescent="0.25">
      <c r="A108" s="32">
        <f t="shared" si="33"/>
        <v>107</v>
      </c>
      <c r="B108" s="1" t="s">
        <v>172</v>
      </c>
      <c r="C108" s="1">
        <v>15653</v>
      </c>
      <c r="D108" s="27">
        <v>100769</v>
      </c>
      <c r="E108" s="1" t="s">
        <v>946</v>
      </c>
      <c r="F108" s="34" t="s">
        <v>370</v>
      </c>
      <c r="G108" s="34" t="s">
        <v>143</v>
      </c>
      <c r="H108" s="30">
        <v>44348</v>
      </c>
      <c r="I108" s="30">
        <v>43525</v>
      </c>
      <c r="J108" s="30" t="s">
        <v>39</v>
      </c>
      <c r="K108" s="1">
        <f t="shared" ca="1" si="17"/>
        <v>954</v>
      </c>
      <c r="L108" s="34" t="str">
        <f t="shared" si="18"/>
        <v>Billable</v>
      </c>
      <c r="M108" s="34" t="s">
        <v>124</v>
      </c>
      <c r="N108" s="1" t="s">
        <v>41</v>
      </c>
      <c r="O108" s="1" t="s">
        <v>42</v>
      </c>
      <c r="P108" s="1"/>
      <c r="Q108" s="1"/>
      <c r="R108" s="1" t="s">
        <v>57</v>
      </c>
      <c r="S108" s="33" t="s">
        <v>323</v>
      </c>
      <c r="T108" s="14" t="s">
        <v>965</v>
      </c>
      <c r="U108" s="39">
        <v>0.38680555555555601</v>
      </c>
      <c r="V108" s="14" t="s">
        <v>965</v>
      </c>
      <c r="W108" s="14" t="s">
        <v>20</v>
      </c>
      <c r="X108" s="14" t="s">
        <v>20</v>
      </c>
      <c r="Y108" s="14" t="s">
        <v>965</v>
      </c>
      <c r="Z108" s="39">
        <v>0.44166666666666665</v>
      </c>
      <c r="AA108" s="14" t="s">
        <v>965</v>
      </c>
      <c r="AB108" s="14" t="s">
        <v>965</v>
      </c>
      <c r="AC108" s="39">
        <v>0.38472222222222219</v>
      </c>
      <c r="AD108" s="14" t="s">
        <v>965</v>
      </c>
      <c r="AE108" s="14" t="s">
        <v>965</v>
      </c>
      <c r="AF108" s="39">
        <v>0.20694444444444446</v>
      </c>
      <c r="AG108" s="14" t="s">
        <v>965</v>
      </c>
      <c r="AH108" s="14" t="s">
        <v>965</v>
      </c>
      <c r="AI108" s="39">
        <v>0.35486111111111113</v>
      </c>
      <c r="AJ108" s="14" t="s">
        <v>965</v>
      </c>
      <c r="AK108" s="14" t="s">
        <v>965</v>
      </c>
      <c r="AL108" s="39">
        <v>0.38819444444444445</v>
      </c>
      <c r="AM108" s="14" t="s">
        <v>965</v>
      </c>
      <c r="AN108" s="14" t="s">
        <v>20</v>
      </c>
      <c r="AO108" s="14" t="s">
        <v>20</v>
      </c>
      <c r="AP108" s="14" t="s">
        <v>967</v>
      </c>
      <c r="AQ108" s="39" t="s">
        <v>39</v>
      </c>
      <c r="AR108" s="14" t="s">
        <v>967</v>
      </c>
      <c r="AS108" s="14" t="s">
        <v>967</v>
      </c>
      <c r="AT108" s="39" t="s">
        <v>39</v>
      </c>
      <c r="AU108" s="14" t="s">
        <v>967</v>
      </c>
      <c r="AV108" s="14" t="s">
        <v>967</v>
      </c>
      <c r="AW108" s="39" t="s">
        <v>39</v>
      </c>
      <c r="AX108" s="14" t="s">
        <v>967</v>
      </c>
      <c r="AY108" s="14" t="s">
        <v>968</v>
      </c>
      <c r="AZ108" s="39" t="s">
        <v>39</v>
      </c>
      <c r="BA108" s="14" t="s">
        <v>968</v>
      </c>
      <c r="BB108" s="14" t="s">
        <v>968</v>
      </c>
      <c r="BC108" s="39" t="s">
        <v>39</v>
      </c>
      <c r="BD108" s="14" t="s">
        <v>968</v>
      </c>
      <c r="BE108" s="14" t="s">
        <v>20</v>
      </c>
      <c r="BF108" s="14" t="s">
        <v>20</v>
      </c>
      <c r="BG108" s="14" t="s">
        <v>965</v>
      </c>
      <c r="BH108" s="39">
        <v>0.37777777777777777</v>
      </c>
      <c r="BI108" s="39" t="s">
        <v>965</v>
      </c>
      <c r="BJ108" s="14" t="s">
        <v>965</v>
      </c>
      <c r="BK108" s="39">
        <v>0.39027777777777778</v>
      </c>
      <c r="BL108" s="14" t="s">
        <v>965</v>
      </c>
      <c r="BM108" s="14" t="s">
        <v>965</v>
      </c>
      <c r="BN108" s="39">
        <v>0.375</v>
      </c>
      <c r="BO108" s="14" t="s">
        <v>965</v>
      </c>
      <c r="BP108" s="14" t="s">
        <v>965</v>
      </c>
      <c r="BQ108" s="39">
        <v>0.3840277777777778</v>
      </c>
      <c r="BR108" s="14" t="s">
        <v>965</v>
      </c>
      <c r="BS108" s="14" t="s">
        <v>967</v>
      </c>
      <c r="BT108" s="39" t="e">
        <v>#N/A</v>
      </c>
      <c r="BU108" s="39" t="s">
        <v>967</v>
      </c>
      <c r="BV108" s="14" t="s">
        <v>20</v>
      </c>
      <c r="BW108" s="14" t="s">
        <v>20</v>
      </c>
      <c r="BX108" s="14" t="s">
        <v>20</v>
      </c>
      <c r="BY108" s="14" t="s">
        <v>965</v>
      </c>
      <c r="BZ108" s="39">
        <v>0.37291666666666662</v>
      </c>
      <c r="CA108" s="39" t="s">
        <v>965</v>
      </c>
      <c r="CB108" s="14" t="s">
        <v>965</v>
      </c>
      <c r="CC108" s="39">
        <v>0.3840277777777778</v>
      </c>
      <c r="CD108" s="39" t="s">
        <v>965</v>
      </c>
      <c r="CE108" s="14" t="s">
        <v>965</v>
      </c>
      <c r="CF108" s="39">
        <v>0.36041666666666666</v>
      </c>
      <c r="CG108" s="39" t="s">
        <v>965</v>
      </c>
      <c r="CH108" s="14" t="s">
        <v>22</v>
      </c>
      <c r="CI108" s="39">
        <v>0.37222222222222223</v>
      </c>
      <c r="CJ108" s="39" t="s">
        <v>22</v>
      </c>
      <c r="CK108" s="14" t="s">
        <v>20</v>
      </c>
      <c r="CL108" s="14" t="s">
        <v>20</v>
      </c>
      <c r="CM108" s="1">
        <f t="shared" si="19"/>
        <v>26</v>
      </c>
      <c r="CN108" s="1">
        <f t="shared" si="20"/>
        <v>0</v>
      </c>
      <c r="CO108" s="1">
        <f t="shared" si="21"/>
        <v>11</v>
      </c>
      <c r="CP108" s="1">
        <f t="shared" si="22"/>
        <v>0</v>
      </c>
      <c r="CQ108" s="1">
        <f t="shared" si="23"/>
        <v>2</v>
      </c>
      <c r="CR108" s="1">
        <f>SUM(COUNTIFS($T108:$CL108,{"PAT","MAT"}))</f>
        <v>0</v>
      </c>
      <c r="CS108" s="1">
        <f t="shared" si="24"/>
        <v>0</v>
      </c>
      <c r="CT108" s="1">
        <f t="shared" si="25"/>
        <v>0</v>
      </c>
      <c r="CU108" s="1">
        <f t="shared" si="26"/>
        <v>4</v>
      </c>
      <c r="CV108" s="1">
        <f t="shared" si="27"/>
        <v>8</v>
      </c>
      <c r="CW108" s="1">
        <f t="shared" si="28"/>
        <v>0</v>
      </c>
      <c r="CX108" s="1">
        <f t="shared" si="29"/>
        <v>0</v>
      </c>
      <c r="CY108" s="1">
        <f t="shared" si="30"/>
        <v>12</v>
      </c>
      <c r="CZ108" s="1">
        <f t="shared" si="31"/>
        <v>1</v>
      </c>
      <c r="DA108" s="1">
        <f t="shared" si="32"/>
        <v>1</v>
      </c>
      <c r="DB108" s="1">
        <f>SUM(CM108:CX108)+SUM(COUNTIFS(Q108:CL108,{"TERM","RESIGNED"}))</f>
        <v>51</v>
      </c>
      <c r="DC108" s="1" t="s">
        <v>45</v>
      </c>
      <c r="DD108" s="1" t="s">
        <v>1018</v>
      </c>
      <c r="DE108" s="34"/>
    </row>
    <row r="109" spans="1:109" x14ac:dyDescent="0.25">
      <c r="A109" s="32">
        <f t="shared" si="33"/>
        <v>108</v>
      </c>
      <c r="B109" s="1" t="s">
        <v>172</v>
      </c>
      <c r="C109" s="1">
        <v>15667</v>
      </c>
      <c r="D109" s="27">
        <v>100771</v>
      </c>
      <c r="E109" s="1" t="s">
        <v>946</v>
      </c>
      <c r="F109" s="34" t="s">
        <v>371</v>
      </c>
      <c r="G109" s="34" t="s">
        <v>123</v>
      </c>
      <c r="H109" s="30">
        <v>44348</v>
      </c>
      <c r="I109" s="30">
        <v>43525</v>
      </c>
      <c r="J109" s="30" t="s">
        <v>39</v>
      </c>
      <c r="K109" s="1">
        <f t="shared" ca="1" si="17"/>
        <v>954</v>
      </c>
      <c r="L109" s="34" t="str">
        <f t="shared" si="18"/>
        <v>Billable</v>
      </c>
      <c r="M109" s="34" t="s">
        <v>124</v>
      </c>
      <c r="N109" s="1" t="s">
        <v>41</v>
      </c>
      <c r="O109" s="1" t="s">
        <v>42</v>
      </c>
      <c r="P109" s="1"/>
      <c r="Q109" s="1"/>
      <c r="R109" s="1" t="s">
        <v>43</v>
      </c>
      <c r="S109" s="33" t="s">
        <v>303</v>
      </c>
      <c r="T109" s="14" t="s">
        <v>965</v>
      </c>
      <c r="U109" s="39">
        <v>0.42847222222222198</v>
      </c>
      <c r="V109" s="14" t="s">
        <v>965</v>
      </c>
      <c r="W109" s="14" t="s">
        <v>20</v>
      </c>
      <c r="X109" s="14" t="s">
        <v>20</v>
      </c>
      <c r="Y109" s="14" t="s">
        <v>965</v>
      </c>
      <c r="Z109" s="39">
        <v>0.37638888888888888</v>
      </c>
      <c r="AA109" s="14" t="s">
        <v>965</v>
      </c>
      <c r="AB109" s="14" t="s">
        <v>965</v>
      </c>
      <c r="AC109" s="39">
        <v>0.3756944444444445</v>
      </c>
      <c r="AD109" s="14" t="s">
        <v>965</v>
      </c>
      <c r="AE109" s="14" t="s">
        <v>965</v>
      </c>
      <c r="AF109" s="39">
        <v>0.44375000000000003</v>
      </c>
      <c r="AG109" s="14" t="s">
        <v>965</v>
      </c>
      <c r="AH109" s="14" t="s">
        <v>965</v>
      </c>
      <c r="AI109" s="39">
        <v>0.37152777777777773</v>
      </c>
      <c r="AJ109" s="14" t="s">
        <v>965</v>
      </c>
      <c r="AK109" s="14" t="s">
        <v>967</v>
      </c>
      <c r="AL109" s="39" t="s">
        <v>39</v>
      </c>
      <c r="AM109" s="14" t="s">
        <v>967</v>
      </c>
      <c r="AN109" s="14" t="s">
        <v>20</v>
      </c>
      <c r="AO109" s="14" t="s">
        <v>20</v>
      </c>
      <c r="AP109" s="14" t="s">
        <v>965</v>
      </c>
      <c r="AQ109" s="39">
        <v>0.41180555555555554</v>
      </c>
      <c r="AR109" s="14" t="s">
        <v>965</v>
      </c>
      <c r="AS109" s="14" t="s">
        <v>965</v>
      </c>
      <c r="AT109" s="39">
        <v>0.42152777777777778</v>
      </c>
      <c r="AU109" s="14" t="s">
        <v>965</v>
      </c>
      <c r="AV109" s="14" t="s">
        <v>965</v>
      </c>
      <c r="AW109" s="39" t="s">
        <v>39</v>
      </c>
      <c r="AX109" s="14" t="s">
        <v>965</v>
      </c>
      <c r="AY109" s="14" t="s">
        <v>965</v>
      </c>
      <c r="AZ109" s="39">
        <v>0.41180555555555554</v>
      </c>
      <c r="BA109" s="14" t="s">
        <v>965</v>
      </c>
      <c r="BB109" s="14" t="s">
        <v>965</v>
      </c>
      <c r="BC109" s="39">
        <v>0.47500000000000003</v>
      </c>
      <c r="BD109" s="14" t="s">
        <v>965</v>
      </c>
      <c r="BE109" s="14" t="s">
        <v>20</v>
      </c>
      <c r="BF109" s="14" t="s">
        <v>20</v>
      </c>
      <c r="BG109" s="14" t="s">
        <v>965</v>
      </c>
      <c r="BH109" s="39">
        <v>0.38194444444444442</v>
      </c>
      <c r="BI109" s="39" t="s">
        <v>965</v>
      </c>
      <c r="BJ109" s="14" t="s">
        <v>965</v>
      </c>
      <c r="BK109" s="39">
        <v>0.37916666666666665</v>
      </c>
      <c r="BL109" s="14" t="s">
        <v>965</v>
      </c>
      <c r="BM109" s="14" t="s">
        <v>965</v>
      </c>
      <c r="BN109" s="39">
        <v>0.38680555555555557</v>
      </c>
      <c r="BO109" s="14" t="s">
        <v>965</v>
      </c>
      <c r="BP109" s="14" t="s">
        <v>965</v>
      </c>
      <c r="BQ109" s="39">
        <v>0.35694444444444445</v>
      </c>
      <c r="BR109" s="14" t="s">
        <v>965</v>
      </c>
      <c r="BS109" s="14" t="s">
        <v>968</v>
      </c>
      <c r="BT109" s="39" t="e">
        <v>#N/A</v>
      </c>
      <c r="BU109" s="39" t="s">
        <v>968</v>
      </c>
      <c r="BV109" s="14" t="s">
        <v>20</v>
      </c>
      <c r="BW109" s="14" t="s">
        <v>20</v>
      </c>
      <c r="BX109" s="14" t="s">
        <v>20</v>
      </c>
      <c r="BY109" s="14" t="s">
        <v>965</v>
      </c>
      <c r="BZ109" s="39">
        <v>0.3833333333333333</v>
      </c>
      <c r="CA109" s="39" t="s">
        <v>965</v>
      </c>
      <c r="CB109" s="14" t="s">
        <v>966</v>
      </c>
      <c r="CC109" s="39">
        <v>0.28750000000000003</v>
      </c>
      <c r="CD109" s="39" t="s">
        <v>966</v>
      </c>
      <c r="CE109" s="14" t="s">
        <v>967</v>
      </c>
      <c r="CF109" s="39" t="s">
        <v>39</v>
      </c>
      <c r="CG109" s="39" t="s">
        <v>967</v>
      </c>
      <c r="CH109" s="14" t="s">
        <v>968</v>
      </c>
      <c r="CI109" s="39" t="s">
        <v>39</v>
      </c>
      <c r="CJ109" s="39" t="s">
        <v>968</v>
      </c>
      <c r="CK109" s="14" t="s">
        <v>20</v>
      </c>
      <c r="CL109" s="14" t="s">
        <v>20</v>
      </c>
      <c r="CM109" s="1">
        <f t="shared" si="19"/>
        <v>30</v>
      </c>
      <c r="CN109" s="1">
        <f t="shared" si="20"/>
        <v>1</v>
      </c>
      <c r="CO109" s="1">
        <f t="shared" si="21"/>
        <v>11</v>
      </c>
      <c r="CP109" s="1">
        <f t="shared" si="22"/>
        <v>0</v>
      </c>
      <c r="CQ109" s="1">
        <f t="shared" si="23"/>
        <v>0</v>
      </c>
      <c r="CR109" s="1">
        <f>SUM(COUNTIFS($T109:$CL109,{"PAT","MAT"}))</f>
        <v>0</v>
      </c>
      <c r="CS109" s="1">
        <f t="shared" si="24"/>
        <v>0</v>
      </c>
      <c r="CT109" s="1">
        <f t="shared" si="25"/>
        <v>0</v>
      </c>
      <c r="CU109" s="1">
        <f t="shared" si="26"/>
        <v>4</v>
      </c>
      <c r="CV109" s="1">
        <f t="shared" si="27"/>
        <v>4</v>
      </c>
      <c r="CW109" s="1">
        <f t="shared" si="28"/>
        <v>0</v>
      </c>
      <c r="CX109" s="1">
        <f t="shared" si="29"/>
        <v>0</v>
      </c>
      <c r="CY109" s="1">
        <f t="shared" si="30"/>
        <v>8</v>
      </c>
      <c r="CZ109" s="1">
        <f t="shared" si="31"/>
        <v>1</v>
      </c>
      <c r="DA109" s="1">
        <f t="shared" si="32"/>
        <v>1</v>
      </c>
      <c r="DB109" s="1">
        <f>SUM(CM109:CX109)+SUM(COUNTIFS(Q109:CL109,{"TERM","RESIGNED"}))</f>
        <v>50</v>
      </c>
      <c r="DC109" s="1" t="s">
        <v>45</v>
      </c>
      <c r="DD109" s="1" t="s">
        <v>1020</v>
      </c>
      <c r="DE109" s="34"/>
    </row>
    <row r="110" spans="1:109" x14ac:dyDescent="0.25">
      <c r="A110" s="32">
        <f t="shared" si="33"/>
        <v>109</v>
      </c>
      <c r="B110" s="1" t="s">
        <v>172</v>
      </c>
      <c r="C110" s="1">
        <v>15822</v>
      </c>
      <c r="D110" s="27">
        <v>100777</v>
      </c>
      <c r="E110" s="1" t="s">
        <v>946</v>
      </c>
      <c r="F110" s="34" t="s">
        <v>374</v>
      </c>
      <c r="G110" s="34" t="s">
        <v>143</v>
      </c>
      <c r="H110" s="30">
        <v>44348</v>
      </c>
      <c r="I110" s="30">
        <v>43550</v>
      </c>
      <c r="J110" s="30" t="s">
        <v>39</v>
      </c>
      <c r="K110" s="1">
        <f t="shared" ca="1" si="17"/>
        <v>954</v>
      </c>
      <c r="L110" s="34" t="str">
        <f t="shared" si="18"/>
        <v>Billable</v>
      </c>
      <c r="M110" s="34" t="s">
        <v>124</v>
      </c>
      <c r="N110" s="1" t="s">
        <v>41</v>
      </c>
      <c r="O110" s="1" t="s">
        <v>42</v>
      </c>
      <c r="P110" s="1"/>
      <c r="Q110" s="1"/>
      <c r="R110" s="1" t="s">
        <v>43</v>
      </c>
      <c r="S110" s="33" t="s">
        <v>154</v>
      </c>
      <c r="T110" s="14" t="s">
        <v>965</v>
      </c>
      <c r="U110" s="39">
        <v>0.44027777777777799</v>
      </c>
      <c r="V110" s="14" t="s">
        <v>965</v>
      </c>
      <c r="W110" s="14" t="s">
        <v>20</v>
      </c>
      <c r="X110" s="14" t="s">
        <v>20</v>
      </c>
      <c r="Y110" s="14" t="s">
        <v>965</v>
      </c>
      <c r="Z110" s="39">
        <v>0.38541666666666669</v>
      </c>
      <c r="AA110" s="14" t="s">
        <v>965</v>
      </c>
      <c r="AB110" s="14" t="s">
        <v>965</v>
      </c>
      <c r="AC110" s="39">
        <v>0.37013888888888885</v>
      </c>
      <c r="AD110" s="14" t="s">
        <v>965</v>
      </c>
      <c r="AE110" s="14" t="s">
        <v>965</v>
      </c>
      <c r="AF110" s="39">
        <v>0.38958333333333334</v>
      </c>
      <c r="AG110" s="14" t="s">
        <v>965</v>
      </c>
      <c r="AH110" s="14" t="s">
        <v>965</v>
      </c>
      <c r="AI110" s="39">
        <v>0.38958333333333334</v>
      </c>
      <c r="AJ110" s="14" t="s">
        <v>965</v>
      </c>
      <c r="AK110" s="14" t="s">
        <v>965</v>
      </c>
      <c r="AL110" s="39">
        <v>0.3756944444444445</v>
      </c>
      <c r="AM110" s="14" t="s">
        <v>965</v>
      </c>
      <c r="AN110" s="14" t="s">
        <v>20</v>
      </c>
      <c r="AO110" s="14" t="s">
        <v>20</v>
      </c>
      <c r="AP110" s="14" t="s">
        <v>965</v>
      </c>
      <c r="AQ110" s="39">
        <v>0.37361111111111112</v>
      </c>
      <c r="AR110" s="14" t="s">
        <v>965</v>
      </c>
      <c r="AS110" s="14" t="s">
        <v>965</v>
      </c>
      <c r="AT110" s="39">
        <v>0.40486111111111112</v>
      </c>
      <c r="AU110" s="14" t="s">
        <v>965</v>
      </c>
      <c r="AV110" s="14" t="s">
        <v>965</v>
      </c>
      <c r="AW110" s="39">
        <v>0.3743055555555555</v>
      </c>
      <c r="AX110" s="14" t="s">
        <v>965</v>
      </c>
      <c r="AY110" s="14" t="s">
        <v>965</v>
      </c>
      <c r="AZ110" s="39">
        <v>0.37013888888888885</v>
      </c>
      <c r="BA110" s="14" t="s">
        <v>965</v>
      </c>
      <c r="BB110" s="14" t="s">
        <v>965</v>
      </c>
      <c r="BC110" s="39">
        <v>0.36805555555555558</v>
      </c>
      <c r="BD110" s="14" t="s">
        <v>965</v>
      </c>
      <c r="BE110" s="14" t="s">
        <v>20</v>
      </c>
      <c r="BF110" s="14" t="s">
        <v>20</v>
      </c>
      <c r="BG110" s="14" t="s">
        <v>967</v>
      </c>
      <c r="BH110" s="39" t="s">
        <v>39</v>
      </c>
      <c r="BI110" s="39" t="s">
        <v>967</v>
      </c>
      <c r="BJ110" s="14" t="s">
        <v>965</v>
      </c>
      <c r="BK110" s="39">
        <v>0.3840277777777778</v>
      </c>
      <c r="BL110" s="14" t="s">
        <v>965</v>
      </c>
      <c r="BM110" s="14" t="s">
        <v>965</v>
      </c>
      <c r="BN110" s="39">
        <v>0.37916666666666665</v>
      </c>
      <c r="BO110" s="14" t="s">
        <v>965</v>
      </c>
      <c r="BP110" s="14" t="s">
        <v>965</v>
      </c>
      <c r="BQ110" s="39">
        <v>0.39166666666666666</v>
      </c>
      <c r="BR110" s="14" t="s">
        <v>965</v>
      </c>
      <c r="BS110" s="14" t="s">
        <v>965</v>
      </c>
      <c r="BT110" s="39">
        <v>0.37361111111111112</v>
      </c>
      <c r="BU110" s="39" t="s">
        <v>965</v>
      </c>
      <c r="BV110" s="14" t="s">
        <v>20</v>
      </c>
      <c r="BW110" s="14" t="s">
        <v>20</v>
      </c>
      <c r="BX110" s="14" t="s">
        <v>20</v>
      </c>
      <c r="BY110" s="14" t="s">
        <v>967</v>
      </c>
      <c r="BZ110" s="39" t="s">
        <v>39</v>
      </c>
      <c r="CA110" s="39" t="s">
        <v>967</v>
      </c>
      <c r="CB110" s="14" t="s">
        <v>965</v>
      </c>
      <c r="CC110" s="39">
        <v>0.3743055555555555</v>
      </c>
      <c r="CD110" s="39" t="s">
        <v>965</v>
      </c>
      <c r="CE110" s="14" t="s">
        <v>968</v>
      </c>
      <c r="CF110" s="39" t="s">
        <v>39</v>
      </c>
      <c r="CG110" s="39" t="s">
        <v>968</v>
      </c>
      <c r="CH110" s="14" t="s">
        <v>967</v>
      </c>
      <c r="CI110" s="39" t="s">
        <v>39</v>
      </c>
      <c r="CJ110" s="39" t="s">
        <v>967</v>
      </c>
      <c r="CK110" s="14" t="s">
        <v>20</v>
      </c>
      <c r="CL110" s="14" t="s">
        <v>20</v>
      </c>
      <c r="CM110" s="1">
        <f t="shared" si="19"/>
        <v>32</v>
      </c>
      <c r="CN110" s="1">
        <f t="shared" si="20"/>
        <v>0</v>
      </c>
      <c r="CO110" s="1">
        <f t="shared" si="21"/>
        <v>11</v>
      </c>
      <c r="CP110" s="1">
        <f t="shared" si="22"/>
        <v>0</v>
      </c>
      <c r="CQ110" s="1">
        <f t="shared" si="23"/>
        <v>0</v>
      </c>
      <c r="CR110" s="1">
        <f>SUM(COUNTIFS($T110:$CL110,{"PAT","MAT"}))</f>
        <v>0</v>
      </c>
      <c r="CS110" s="1">
        <f t="shared" si="24"/>
        <v>0</v>
      </c>
      <c r="CT110" s="1">
        <f t="shared" si="25"/>
        <v>0</v>
      </c>
      <c r="CU110" s="1">
        <f t="shared" si="26"/>
        <v>2</v>
      </c>
      <c r="CV110" s="1">
        <f t="shared" si="27"/>
        <v>6</v>
      </c>
      <c r="CW110" s="1">
        <f t="shared" si="28"/>
        <v>0</v>
      </c>
      <c r="CX110" s="1">
        <f t="shared" si="29"/>
        <v>0</v>
      </c>
      <c r="CY110" s="1">
        <f t="shared" si="30"/>
        <v>8</v>
      </c>
      <c r="CZ110" s="1">
        <f t="shared" si="31"/>
        <v>1</v>
      </c>
      <c r="DA110" s="1">
        <f t="shared" si="32"/>
        <v>1</v>
      </c>
      <c r="DB110" s="1">
        <f>SUM(CM110:CX110)+SUM(COUNTIFS(Q110:CL110,{"TERM","RESIGNED"}))</f>
        <v>51</v>
      </c>
      <c r="DC110" s="1" t="s">
        <v>45</v>
      </c>
      <c r="DD110" s="1" t="s">
        <v>1018</v>
      </c>
      <c r="DE110" s="34"/>
    </row>
    <row r="111" spans="1:109" x14ac:dyDescent="0.25">
      <c r="A111" s="32">
        <f t="shared" si="33"/>
        <v>110</v>
      </c>
      <c r="B111" s="1" t="s">
        <v>172</v>
      </c>
      <c r="C111" s="1">
        <v>15848</v>
      </c>
      <c r="D111" s="27">
        <v>100779</v>
      </c>
      <c r="E111" s="1" t="s">
        <v>946</v>
      </c>
      <c r="F111" s="34" t="s">
        <v>380</v>
      </c>
      <c r="G111" s="34" t="s">
        <v>143</v>
      </c>
      <c r="H111" s="30">
        <v>44348</v>
      </c>
      <c r="I111" s="30">
        <v>43553</v>
      </c>
      <c r="J111" s="30" t="s">
        <v>39</v>
      </c>
      <c r="K111" s="1">
        <f t="shared" ca="1" si="17"/>
        <v>954</v>
      </c>
      <c r="L111" s="34" t="str">
        <f t="shared" si="18"/>
        <v>Billable</v>
      </c>
      <c r="M111" s="34" t="s">
        <v>124</v>
      </c>
      <c r="N111" s="1" t="s">
        <v>41</v>
      </c>
      <c r="O111" s="1" t="s">
        <v>42</v>
      </c>
      <c r="P111" s="1"/>
      <c r="Q111" s="1"/>
      <c r="R111" s="1" t="s">
        <v>43</v>
      </c>
      <c r="S111" s="33" t="s">
        <v>137</v>
      </c>
      <c r="T111" s="14" t="s">
        <v>965</v>
      </c>
      <c r="U111" s="39">
        <v>0.38680555555555601</v>
      </c>
      <c r="V111" s="14" t="s">
        <v>965</v>
      </c>
      <c r="W111" s="14" t="s">
        <v>20</v>
      </c>
      <c r="X111" s="14" t="s">
        <v>20</v>
      </c>
      <c r="Y111" s="14" t="s">
        <v>967</v>
      </c>
      <c r="Z111" s="39" t="s">
        <v>39</v>
      </c>
      <c r="AA111" s="14" t="s">
        <v>967</v>
      </c>
      <c r="AB111" s="14" t="s">
        <v>965</v>
      </c>
      <c r="AC111" s="39">
        <v>0.39166666666666666</v>
      </c>
      <c r="AD111" s="14" t="s">
        <v>965</v>
      </c>
      <c r="AE111" s="14" t="s">
        <v>965</v>
      </c>
      <c r="AF111" s="39">
        <v>0.39444444444444443</v>
      </c>
      <c r="AG111" s="14" t="s">
        <v>965</v>
      </c>
      <c r="AH111" s="14" t="s">
        <v>965</v>
      </c>
      <c r="AI111" s="39">
        <v>0.39583333333333331</v>
      </c>
      <c r="AJ111" s="14" t="s">
        <v>965</v>
      </c>
      <c r="AK111" s="14" t="s">
        <v>965</v>
      </c>
      <c r="AL111" s="39">
        <v>0.39027777777777778</v>
      </c>
      <c r="AM111" s="14" t="s">
        <v>965</v>
      </c>
      <c r="AN111" s="14" t="s">
        <v>20</v>
      </c>
      <c r="AO111" s="14" t="s">
        <v>20</v>
      </c>
      <c r="AP111" s="14" t="s">
        <v>967</v>
      </c>
      <c r="AQ111" s="39" t="s">
        <v>39</v>
      </c>
      <c r="AR111" s="14" t="s">
        <v>967</v>
      </c>
      <c r="AS111" s="14" t="s">
        <v>967</v>
      </c>
      <c r="AT111" s="39" t="s">
        <v>39</v>
      </c>
      <c r="AU111" s="14" t="s">
        <v>967</v>
      </c>
      <c r="AV111" s="14" t="s">
        <v>967</v>
      </c>
      <c r="AW111" s="39" t="s">
        <v>39</v>
      </c>
      <c r="AX111" s="14" t="s">
        <v>967</v>
      </c>
      <c r="AY111" s="14" t="s">
        <v>968</v>
      </c>
      <c r="AZ111" s="39" t="s">
        <v>39</v>
      </c>
      <c r="BA111" s="14" t="s">
        <v>968</v>
      </c>
      <c r="BB111" s="14" t="s">
        <v>968</v>
      </c>
      <c r="BC111" s="39" t="s">
        <v>39</v>
      </c>
      <c r="BD111" s="14" t="s">
        <v>968</v>
      </c>
      <c r="BE111" s="14" t="s">
        <v>20</v>
      </c>
      <c r="BF111" s="14" t="s">
        <v>20</v>
      </c>
      <c r="BG111" s="14" t="s">
        <v>968</v>
      </c>
      <c r="BH111" s="39" t="s">
        <v>39</v>
      </c>
      <c r="BI111" s="39" t="s">
        <v>968</v>
      </c>
      <c r="BJ111" s="14" t="s">
        <v>968</v>
      </c>
      <c r="BK111" s="39" t="s">
        <v>39</v>
      </c>
      <c r="BL111" s="14" t="s">
        <v>968</v>
      </c>
      <c r="BM111" s="14" t="s">
        <v>965</v>
      </c>
      <c r="BN111" s="39">
        <v>0.36736111111111108</v>
      </c>
      <c r="BO111" s="14" t="s">
        <v>965</v>
      </c>
      <c r="BP111" s="14" t="s">
        <v>965</v>
      </c>
      <c r="BQ111" s="39">
        <v>0.39166666666666666</v>
      </c>
      <c r="BR111" s="14" t="s">
        <v>965</v>
      </c>
      <c r="BS111" s="14" t="s">
        <v>965</v>
      </c>
      <c r="BT111" s="39">
        <v>0.37986111111111115</v>
      </c>
      <c r="BU111" s="39" t="s">
        <v>965</v>
      </c>
      <c r="BV111" s="14" t="s">
        <v>20</v>
      </c>
      <c r="BW111" s="14" t="s">
        <v>20</v>
      </c>
      <c r="BX111" s="14" t="s">
        <v>20</v>
      </c>
      <c r="BY111" s="14" t="s">
        <v>965</v>
      </c>
      <c r="BZ111" s="39">
        <v>0.38125000000000003</v>
      </c>
      <c r="CA111" s="39" t="s">
        <v>965</v>
      </c>
      <c r="CB111" s="14" t="s">
        <v>965</v>
      </c>
      <c r="CC111" s="39">
        <v>0.39166666666666666</v>
      </c>
      <c r="CD111" s="39" t="s">
        <v>965</v>
      </c>
      <c r="CE111" s="14" t="s">
        <v>965</v>
      </c>
      <c r="CF111" s="39">
        <v>0.37986111111111115</v>
      </c>
      <c r="CG111" s="39" t="s">
        <v>965</v>
      </c>
      <c r="CH111" s="14" t="s">
        <v>968</v>
      </c>
      <c r="CI111" s="39" t="s">
        <v>39</v>
      </c>
      <c r="CJ111" s="39" t="s">
        <v>968</v>
      </c>
      <c r="CK111" s="14" t="s">
        <v>20</v>
      </c>
      <c r="CL111" s="14" t="s">
        <v>20</v>
      </c>
      <c r="CM111" s="1">
        <f t="shared" si="19"/>
        <v>22</v>
      </c>
      <c r="CN111" s="1">
        <f t="shared" si="20"/>
        <v>0</v>
      </c>
      <c r="CO111" s="1">
        <f t="shared" si="21"/>
        <v>11</v>
      </c>
      <c r="CP111" s="1">
        <f t="shared" si="22"/>
        <v>0</v>
      </c>
      <c r="CQ111" s="1">
        <f t="shared" si="23"/>
        <v>0</v>
      </c>
      <c r="CR111" s="1">
        <f>SUM(COUNTIFS($T111:$CL111,{"PAT","MAT"}))</f>
        <v>0</v>
      </c>
      <c r="CS111" s="1">
        <f t="shared" si="24"/>
        <v>0</v>
      </c>
      <c r="CT111" s="1">
        <f t="shared" si="25"/>
        <v>0</v>
      </c>
      <c r="CU111" s="1">
        <f t="shared" si="26"/>
        <v>10</v>
      </c>
      <c r="CV111" s="1">
        <f t="shared" si="27"/>
        <v>8</v>
      </c>
      <c r="CW111" s="1">
        <f t="shared" si="28"/>
        <v>0</v>
      </c>
      <c r="CX111" s="1">
        <f t="shared" si="29"/>
        <v>0</v>
      </c>
      <c r="CY111" s="1">
        <f t="shared" si="30"/>
        <v>18</v>
      </c>
      <c r="CZ111" s="1">
        <f t="shared" si="31"/>
        <v>1</v>
      </c>
      <c r="DA111" s="1">
        <f t="shared" si="32"/>
        <v>1</v>
      </c>
      <c r="DB111" s="1">
        <f>SUM(CM111:CX111)+SUM(COUNTIFS(Q111:CL111,{"TERM","RESIGNED"}))</f>
        <v>51</v>
      </c>
      <c r="DC111" s="1" t="s">
        <v>45</v>
      </c>
      <c r="DD111" s="1" t="s">
        <v>1018</v>
      </c>
      <c r="DE111" s="34"/>
    </row>
    <row r="112" spans="1:109" x14ac:dyDescent="0.25">
      <c r="A112" s="32">
        <f t="shared" si="33"/>
        <v>111</v>
      </c>
      <c r="B112" s="1" t="s">
        <v>172</v>
      </c>
      <c r="C112" s="1">
        <v>15917</v>
      </c>
      <c r="D112" s="27">
        <v>100784</v>
      </c>
      <c r="E112" s="1" t="s">
        <v>946</v>
      </c>
      <c r="F112" s="34" t="s">
        <v>398</v>
      </c>
      <c r="G112" s="34" t="s">
        <v>143</v>
      </c>
      <c r="H112" s="30">
        <v>44348</v>
      </c>
      <c r="I112" s="30">
        <v>43560</v>
      </c>
      <c r="J112" s="30" t="s">
        <v>39</v>
      </c>
      <c r="K112" s="1">
        <f t="shared" ca="1" si="17"/>
        <v>954</v>
      </c>
      <c r="L112" s="34" t="str">
        <f t="shared" si="18"/>
        <v>Billable</v>
      </c>
      <c r="M112" s="34" t="s">
        <v>124</v>
      </c>
      <c r="N112" s="1" t="s">
        <v>41</v>
      </c>
      <c r="O112" s="1" t="s">
        <v>42</v>
      </c>
      <c r="P112" s="1"/>
      <c r="Q112" s="1"/>
      <c r="R112" s="1" t="s">
        <v>43</v>
      </c>
      <c r="S112" s="33" t="s">
        <v>135</v>
      </c>
      <c r="T112" s="14" t="s">
        <v>965</v>
      </c>
      <c r="U112" s="39">
        <v>0.38194444444444398</v>
      </c>
      <c r="V112" s="14" t="s">
        <v>965</v>
      </c>
      <c r="W112" s="14" t="s">
        <v>20</v>
      </c>
      <c r="X112" s="14" t="s">
        <v>20</v>
      </c>
      <c r="Y112" s="14" t="s">
        <v>965</v>
      </c>
      <c r="Z112" s="39">
        <v>0.3979166666666667</v>
      </c>
      <c r="AA112" s="14" t="s">
        <v>965</v>
      </c>
      <c r="AB112" s="14" t="s">
        <v>965</v>
      </c>
      <c r="AC112" s="39">
        <v>0.37638888888888888</v>
      </c>
      <c r="AD112" s="14" t="s">
        <v>965</v>
      </c>
      <c r="AE112" s="14" t="s">
        <v>965</v>
      </c>
      <c r="AF112" s="39">
        <v>0.375</v>
      </c>
      <c r="AG112" s="14" t="s">
        <v>965</v>
      </c>
      <c r="AH112" s="14" t="s">
        <v>965</v>
      </c>
      <c r="AI112" s="39">
        <v>0.37708333333333338</v>
      </c>
      <c r="AJ112" s="14" t="s">
        <v>965</v>
      </c>
      <c r="AK112" s="14" t="s">
        <v>965</v>
      </c>
      <c r="AL112" s="39">
        <v>0.38194444444444442</v>
      </c>
      <c r="AM112" s="14" t="s">
        <v>965</v>
      </c>
      <c r="AN112" s="14" t="s">
        <v>20</v>
      </c>
      <c r="AO112" s="14" t="s">
        <v>20</v>
      </c>
      <c r="AP112" s="14" t="s">
        <v>965</v>
      </c>
      <c r="AQ112" s="39">
        <v>0.37777777777777777</v>
      </c>
      <c r="AR112" s="14" t="s">
        <v>965</v>
      </c>
      <c r="AS112" s="14" t="s">
        <v>965</v>
      </c>
      <c r="AT112" s="39">
        <v>0.37222222222222223</v>
      </c>
      <c r="AU112" s="14" t="s">
        <v>965</v>
      </c>
      <c r="AV112" s="14" t="s">
        <v>965</v>
      </c>
      <c r="AW112" s="39">
        <v>0.37847222222222227</v>
      </c>
      <c r="AX112" s="14" t="s">
        <v>965</v>
      </c>
      <c r="AY112" s="14" t="s">
        <v>965</v>
      </c>
      <c r="AZ112" s="39">
        <v>0.37777777777777777</v>
      </c>
      <c r="BA112" s="14" t="s">
        <v>965</v>
      </c>
      <c r="BB112" s="14" t="s">
        <v>965</v>
      </c>
      <c r="BC112" s="39">
        <v>0.37222222222222223</v>
      </c>
      <c r="BD112" s="14" t="s">
        <v>965</v>
      </c>
      <c r="BE112" s="14" t="s">
        <v>20</v>
      </c>
      <c r="BF112" s="14" t="s">
        <v>20</v>
      </c>
      <c r="BG112" s="14" t="s">
        <v>965</v>
      </c>
      <c r="BH112" s="39">
        <v>0.36319444444444443</v>
      </c>
      <c r="BI112" s="39" t="s">
        <v>965</v>
      </c>
      <c r="BJ112" s="14" t="s">
        <v>965</v>
      </c>
      <c r="BK112" s="39">
        <v>0.37708333333333338</v>
      </c>
      <c r="BL112" s="14" t="s">
        <v>965</v>
      </c>
      <c r="BM112" s="14" t="s">
        <v>965</v>
      </c>
      <c r="BN112" s="39">
        <v>0.37777777777777777</v>
      </c>
      <c r="BO112" s="14" t="s">
        <v>965</v>
      </c>
      <c r="BP112" s="14" t="s">
        <v>965</v>
      </c>
      <c r="BQ112" s="39">
        <v>0.38194444444444442</v>
      </c>
      <c r="BR112" s="14" t="s">
        <v>965</v>
      </c>
      <c r="BS112" s="14" t="s">
        <v>968</v>
      </c>
      <c r="BT112" s="39" t="e">
        <v>#N/A</v>
      </c>
      <c r="BU112" s="39" t="s">
        <v>968</v>
      </c>
      <c r="BV112" s="14" t="s">
        <v>20</v>
      </c>
      <c r="BW112" s="14" t="s">
        <v>20</v>
      </c>
      <c r="BX112" s="14" t="s">
        <v>20</v>
      </c>
      <c r="BY112" s="14" t="s">
        <v>967</v>
      </c>
      <c r="BZ112" s="39" t="s">
        <v>39</v>
      </c>
      <c r="CA112" s="39" t="s">
        <v>967</v>
      </c>
      <c r="CB112" s="14" t="s">
        <v>968</v>
      </c>
      <c r="CC112" s="39" t="s">
        <v>39</v>
      </c>
      <c r="CD112" s="39" t="s">
        <v>968</v>
      </c>
      <c r="CE112" s="14" t="s">
        <v>968</v>
      </c>
      <c r="CF112" s="39" t="s">
        <v>39</v>
      </c>
      <c r="CG112" s="39" t="s">
        <v>968</v>
      </c>
      <c r="CH112" s="14" t="s">
        <v>968</v>
      </c>
      <c r="CI112" s="39" t="s">
        <v>39</v>
      </c>
      <c r="CJ112" s="39" t="s">
        <v>968</v>
      </c>
      <c r="CK112" s="14" t="s">
        <v>20</v>
      </c>
      <c r="CL112" s="14" t="s">
        <v>20</v>
      </c>
      <c r="CM112" s="1">
        <f t="shared" si="19"/>
        <v>30</v>
      </c>
      <c r="CN112" s="1">
        <f t="shared" si="20"/>
        <v>0</v>
      </c>
      <c r="CO112" s="1">
        <f t="shared" si="21"/>
        <v>11</v>
      </c>
      <c r="CP112" s="1">
        <f t="shared" si="22"/>
        <v>0</v>
      </c>
      <c r="CQ112" s="1">
        <f t="shared" si="23"/>
        <v>0</v>
      </c>
      <c r="CR112" s="1">
        <f>SUM(COUNTIFS($T112:$CL112,{"PAT","MAT"}))</f>
        <v>0</v>
      </c>
      <c r="CS112" s="1">
        <f t="shared" si="24"/>
        <v>0</v>
      </c>
      <c r="CT112" s="1">
        <f t="shared" si="25"/>
        <v>0</v>
      </c>
      <c r="CU112" s="1">
        <f t="shared" si="26"/>
        <v>8</v>
      </c>
      <c r="CV112" s="1">
        <f t="shared" si="27"/>
        <v>2</v>
      </c>
      <c r="CW112" s="1">
        <f t="shared" si="28"/>
        <v>0</v>
      </c>
      <c r="CX112" s="1">
        <f t="shared" si="29"/>
        <v>0</v>
      </c>
      <c r="CY112" s="1">
        <f t="shared" si="30"/>
        <v>10</v>
      </c>
      <c r="CZ112" s="1">
        <f t="shared" si="31"/>
        <v>1</v>
      </c>
      <c r="DA112" s="1">
        <f t="shared" si="32"/>
        <v>1</v>
      </c>
      <c r="DB112" s="1">
        <f>SUM(CM112:CX112)+SUM(COUNTIFS(Q112:CL112,{"TERM","RESIGNED"}))</f>
        <v>51</v>
      </c>
      <c r="DC112" s="1" t="s">
        <v>45</v>
      </c>
      <c r="DD112" s="1" t="s">
        <v>1018</v>
      </c>
      <c r="DE112" s="34"/>
    </row>
    <row r="113" spans="1:109" x14ac:dyDescent="0.25">
      <c r="A113" s="32">
        <f t="shared" si="33"/>
        <v>112</v>
      </c>
      <c r="B113" s="1" t="s">
        <v>172</v>
      </c>
      <c r="C113" s="1">
        <v>16099</v>
      </c>
      <c r="D113" s="27">
        <v>100795</v>
      </c>
      <c r="E113" s="1" t="s">
        <v>945</v>
      </c>
      <c r="F113" s="34" t="s">
        <v>399</v>
      </c>
      <c r="G113" s="34" t="s">
        <v>143</v>
      </c>
      <c r="H113" s="30">
        <v>44348</v>
      </c>
      <c r="I113" s="30">
        <v>43581</v>
      </c>
      <c r="J113" s="30" t="s">
        <v>39</v>
      </c>
      <c r="K113" s="1">
        <f t="shared" ca="1" si="17"/>
        <v>954</v>
      </c>
      <c r="L113" s="34" t="str">
        <f t="shared" si="18"/>
        <v>Billable</v>
      </c>
      <c r="M113" s="34" t="s">
        <v>124</v>
      </c>
      <c r="N113" s="1" t="s">
        <v>41</v>
      </c>
      <c r="O113" s="1" t="s">
        <v>42</v>
      </c>
      <c r="P113" s="1"/>
      <c r="Q113" s="1"/>
      <c r="R113" s="1" t="s">
        <v>57</v>
      </c>
      <c r="S113" s="33" t="s">
        <v>303</v>
      </c>
      <c r="T113" s="14" t="s">
        <v>965</v>
      </c>
      <c r="U113" s="39">
        <v>0.42986111111111103</v>
      </c>
      <c r="V113" s="14" t="s">
        <v>965</v>
      </c>
      <c r="W113" s="14" t="s">
        <v>20</v>
      </c>
      <c r="X113" s="14" t="s">
        <v>20</v>
      </c>
      <c r="Y113" s="14" t="s">
        <v>965</v>
      </c>
      <c r="Z113" s="39">
        <v>0.38472222222222219</v>
      </c>
      <c r="AA113" s="14" t="s">
        <v>965</v>
      </c>
      <c r="AB113" s="14" t="s">
        <v>968</v>
      </c>
      <c r="AC113" s="39" t="s">
        <v>39</v>
      </c>
      <c r="AD113" s="14" t="s">
        <v>968</v>
      </c>
      <c r="AE113" s="14" t="s">
        <v>965</v>
      </c>
      <c r="AF113" s="39">
        <v>0.45277777777777778</v>
      </c>
      <c r="AG113" s="14" t="s">
        <v>965</v>
      </c>
      <c r="AH113" s="14" t="s">
        <v>965</v>
      </c>
      <c r="AI113" s="39">
        <v>0.43888888888888888</v>
      </c>
      <c r="AJ113" s="14" t="s">
        <v>965</v>
      </c>
      <c r="AK113" s="14" t="s">
        <v>965</v>
      </c>
      <c r="AL113" s="39">
        <v>0.44722222222222219</v>
      </c>
      <c r="AM113" s="14" t="s">
        <v>965</v>
      </c>
      <c r="AN113" s="14" t="s">
        <v>20</v>
      </c>
      <c r="AO113" s="14" t="s">
        <v>20</v>
      </c>
      <c r="AP113" s="14" t="s">
        <v>965</v>
      </c>
      <c r="AQ113" s="39">
        <v>0.41875000000000001</v>
      </c>
      <c r="AR113" s="14" t="s">
        <v>965</v>
      </c>
      <c r="AS113" s="14" t="s">
        <v>965</v>
      </c>
      <c r="AT113" s="39">
        <v>0.42499999999999999</v>
      </c>
      <c r="AU113" s="14" t="s">
        <v>965</v>
      </c>
      <c r="AV113" s="14" t="s">
        <v>965</v>
      </c>
      <c r="AW113" s="39" t="s">
        <v>39</v>
      </c>
      <c r="AX113" s="14" t="s">
        <v>965</v>
      </c>
      <c r="AY113" s="14" t="s">
        <v>965</v>
      </c>
      <c r="AZ113" s="39">
        <v>0.41666666666666669</v>
      </c>
      <c r="BA113" s="14" t="s">
        <v>965</v>
      </c>
      <c r="BB113" s="14" t="s">
        <v>965</v>
      </c>
      <c r="BC113" s="39">
        <v>0.40277777777777773</v>
      </c>
      <c r="BD113" s="14" t="s">
        <v>965</v>
      </c>
      <c r="BE113" s="14" t="s">
        <v>20</v>
      </c>
      <c r="BF113" s="14" t="s">
        <v>20</v>
      </c>
      <c r="BG113" s="14" t="s">
        <v>965</v>
      </c>
      <c r="BH113" s="39">
        <v>0.39374999999999999</v>
      </c>
      <c r="BI113" s="39" t="s">
        <v>965</v>
      </c>
      <c r="BJ113" s="14" t="s">
        <v>965</v>
      </c>
      <c r="BK113" s="39">
        <v>0.38819444444444445</v>
      </c>
      <c r="BL113" s="14" t="s">
        <v>965</v>
      </c>
      <c r="BM113" s="14" t="s">
        <v>965</v>
      </c>
      <c r="BN113" s="39">
        <v>0.38125000000000003</v>
      </c>
      <c r="BO113" s="14" t="s">
        <v>965</v>
      </c>
      <c r="BP113" s="14" t="s">
        <v>965</v>
      </c>
      <c r="BQ113" s="39">
        <v>0.38194444444444442</v>
      </c>
      <c r="BR113" s="14" t="s">
        <v>965</v>
      </c>
      <c r="BS113" s="14" t="s">
        <v>965</v>
      </c>
      <c r="BT113" s="39">
        <v>0.375</v>
      </c>
      <c r="BU113" s="39" t="s">
        <v>965</v>
      </c>
      <c r="BV113" s="14" t="s">
        <v>20</v>
      </c>
      <c r="BW113" s="14" t="s">
        <v>20</v>
      </c>
      <c r="BX113" s="14" t="s">
        <v>20</v>
      </c>
      <c r="BY113" s="14" t="s">
        <v>965</v>
      </c>
      <c r="BZ113" s="39">
        <v>0.3840277777777778</v>
      </c>
      <c r="CA113" s="39" t="s">
        <v>965</v>
      </c>
      <c r="CB113" s="14" t="s">
        <v>967</v>
      </c>
      <c r="CC113" s="39" t="s">
        <v>39</v>
      </c>
      <c r="CD113" s="39" t="s">
        <v>967</v>
      </c>
      <c r="CE113" s="14" t="s">
        <v>968</v>
      </c>
      <c r="CF113" s="39" t="s">
        <v>39</v>
      </c>
      <c r="CG113" s="39" t="s">
        <v>968</v>
      </c>
      <c r="CH113" s="14" t="s">
        <v>968</v>
      </c>
      <c r="CI113" s="39" t="s">
        <v>39</v>
      </c>
      <c r="CJ113" s="39" t="s">
        <v>968</v>
      </c>
      <c r="CK113" s="14" t="s">
        <v>20</v>
      </c>
      <c r="CL113" s="14" t="s">
        <v>20</v>
      </c>
      <c r="CM113" s="1">
        <f t="shared" si="19"/>
        <v>32</v>
      </c>
      <c r="CN113" s="1">
        <f t="shared" si="20"/>
        <v>0</v>
      </c>
      <c r="CO113" s="1">
        <f t="shared" si="21"/>
        <v>11</v>
      </c>
      <c r="CP113" s="1">
        <f t="shared" si="22"/>
        <v>0</v>
      </c>
      <c r="CQ113" s="1">
        <f t="shared" si="23"/>
        <v>0</v>
      </c>
      <c r="CR113" s="1">
        <f>SUM(COUNTIFS($T113:$CL113,{"PAT","MAT"}))</f>
        <v>0</v>
      </c>
      <c r="CS113" s="1">
        <f t="shared" si="24"/>
        <v>0</v>
      </c>
      <c r="CT113" s="1">
        <f t="shared" si="25"/>
        <v>0</v>
      </c>
      <c r="CU113" s="1">
        <f t="shared" si="26"/>
        <v>6</v>
      </c>
      <c r="CV113" s="1">
        <f t="shared" si="27"/>
        <v>2</v>
      </c>
      <c r="CW113" s="1">
        <f t="shared" si="28"/>
        <v>0</v>
      </c>
      <c r="CX113" s="1">
        <f t="shared" si="29"/>
        <v>0</v>
      </c>
      <c r="CY113" s="1">
        <f t="shared" si="30"/>
        <v>8</v>
      </c>
      <c r="CZ113" s="1">
        <f t="shared" si="31"/>
        <v>1</v>
      </c>
      <c r="DA113" s="1">
        <f t="shared" si="32"/>
        <v>1</v>
      </c>
      <c r="DB113" s="1">
        <f>SUM(CM113:CX113)+SUM(COUNTIFS(Q113:CL113,{"TERM","RESIGNED"}))</f>
        <v>51</v>
      </c>
      <c r="DC113" s="1" t="s">
        <v>45</v>
      </c>
      <c r="DD113" s="1" t="s">
        <v>1020</v>
      </c>
      <c r="DE113" s="34"/>
    </row>
    <row r="114" spans="1:109" x14ac:dyDescent="0.25">
      <c r="A114" s="32">
        <f t="shared" si="33"/>
        <v>113</v>
      </c>
      <c r="B114" s="1" t="s">
        <v>172</v>
      </c>
      <c r="C114" s="1">
        <v>16423</v>
      </c>
      <c r="D114" s="27">
        <v>100819</v>
      </c>
      <c r="E114" s="1" t="s">
        <v>946</v>
      </c>
      <c r="F114" s="34" t="s">
        <v>375</v>
      </c>
      <c r="G114" s="34" t="s">
        <v>143</v>
      </c>
      <c r="H114" s="30">
        <v>44348</v>
      </c>
      <c r="I114" s="30">
        <v>43634</v>
      </c>
      <c r="J114" s="30" t="s">
        <v>39</v>
      </c>
      <c r="K114" s="1">
        <f t="shared" ca="1" si="17"/>
        <v>954</v>
      </c>
      <c r="L114" s="34" t="str">
        <f t="shared" si="18"/>
        <v>Billable</v>
      </c>
      <c r="M114" s="34" t="s">
        <v>124</v>
      </c>
      <c r="N114" s="1" t="s">
        <v>41</v>
      </c>
      <c r="O114" s="1" t="s">
        <v>42</v>
      </c>
      <c r="P114" s="1"/>
      <c r="Q114" s="1"/>
      <c r="R114" s="1" t="s">
        <v>57</v>
      </c>
      <c r="S114" s="33" t="s">
        <v>137</v>
      </c>
      <c r="T114" s="14" t="s">
        <v>965</v>
      </c>
      <c r="U114" s="39">
        <v>0.41180555555555598</v>
      </c>
      <c r="V114" s="14" t="s">
        <v>965</v>
      </c>
      <c r="W114" s="14" t="s">
        <v>20</v>
      </c>
      <c r="X114" s="14" t="s">
        <v>20</v>
      </c>
      <c r="Y114" s="14" t="s">
        <v>967</v>
      </c>
      <c r="Z114" s="39" t="s">
        <v>39</v>
      </c>
      <c r="AA114" s="14" t="s">
        <v>967</v>
      </c>
      <c r="AB114" s="14" t="s">
        <v>965</v>
      </c>
      <c r="AC114" s="39">
        <v>0.47083333333333338</v>
      </c>
      <c r="AD114" s="14" t="s">
        <v>965</v>
      </c>
      <c r="AE114" s="14" t="s">
        <v>968</v>
      </c>
      <c r="AF114" s="39" t="s">
        <v>39</v>
      </c>
      <c r="AG114" s="14" t="s">
        <v>968</v>
      </c>
      <c r="AH114" s="14" t="s">
        <v>965</v>
      </c>
      <c r="AI114" s="39">
        <v>0.3979166666666667</v>
      </c>
      <c r="AJ114" s="14" t="s">
        <v>965</v>
      </c>
      <c r="AK114" s="14" t="s">
        <v>965</v>
      </c>
      <c r="AL114" s="39">
        <v>0.3979166666666667</v>
      </c>
      <c r="AM114" s="14" t="s">
        <v>965</v>
      </c>
      <c r="AN114" s="14" t="s">
        <v>20</v>
      </c>
      <c r="AO114" s="14" t="s">
        <v>20</v>
      </c>
      <c r="AP114" s="14" t="s">
        <v>965</v>
      </c>
      <c r="AQ114" s="39">
        <v>0.39513888888888887</v>
      </c>
      <c r="AR114" s="14" t="s">
        <v>965</v>
      </c>
      <c r="AS114" s="14" t="s">
        <v>965</v>
      </c>
      <c r="AT114" s="39">
        <v>0.38055555555555554</v>
      </c>
      <c r="AU114" s="14" t="s">
        <v>965</v>
      </c>
      <c r="AV114" s="14" t="s">
        <v>965</v>
      </c>
      <c r="AW114" s="39">
        <v>0.38958333333333334</v>
      </c>
      <c r="AX114" s="14" t="s">
        <v>965</v>
      </c>
      <c r="AY114" s="14" t="s">
        <v>965</v>
      </c>
      <c r="AZ114" s="39">
        <v>0.3743055555555555</v>
      </c>
      <c r="BA114" s="14" t="s">
        <v>965</v>
      </c>
      <c r="BB114" s="14" t="s">
        <v>965</v>
      </c>
      <c r="BC114" s="39">
        <v>0.37708333333333338</v>
      </c>
      <c r="BD114" s="14" t="s">
        <v>965</v>
      </c>
      <c r="BE114" s="14" t="s">
        <v>20</v>
      </c>
      <c r="BF114" s="14" t="s">
        <v>20</v>
      </c>
      <c r="BG114" s="14" t="s">
        <v>965</v>
      </c>
      <c r="BH114" s="39">
        <v>0.38055555555555554</v>
      </c>
      <c r="BI114" s="39" t="s">
        <v>965</v>
      </c>
      <c r="BJ114" s="14" t="s">
        <v>965</v>
      </c>
      <c r="BK114" s="39">
        <v>0.37708333333333338</v>
      </c>
      <c r="BL114" s="14" t="s">
        <v>965</v>
      </c>
      <c r="BM114" s="14" t="s">
        <v>965</v>
      </c>
      <c r="BN114" s="39">
        <v>0.39999999999999997</v>
      </c>
      <c r="BO114" s="14" t="s">
        <v>965</v>
      </c>
      <c r="BP114" s="14" t="s">
        <v>965</v>
      </c>
      <c r="BQ114" s="39">
        <v>0.3888888888888889</v>
      </c>
      <c r="BR114" s="14" t="s">
        <v>965</v>
      </c>
      <c r="BS114" s="14" t="s">
        <v>965</v>
      </c>
      <c r="BT114" s="39">
        <v>0.39374999999999999</v>
      </c>
      <c r="BU114" s="39" t="s">
        <v>965</v>
      </c>
      <c r="BV114" s="14" t="s">
        <v>20</v>
      </c>
      <c r="BW114" s="14" t="s">
        <v>20</v>
      </c>
      <c r="BX114" s="14" t="s">
        <v>20</v>
      </c>
      <c r="BY114" s="14" t="s">
        <v>965</v>
      </c>
      <c r="BZ114" s="39">
        <v>0.39027777777777778</v>
      </c>
      <c r="CA114" s="39" t="s">
        <v>965</v>
      </c>
      <c r="CB114" s="14" t="s">
        <v>965</v>
      </c>
      <c r="CC114" s="39">
        <v>0.39374999999999999</v>
      </c>
      <c r="CD114" s="39" t="s">
        <v>965</v>
      </c>
      <c r="CE114" s="14" t="s">
        <v>965</v>
      </c>
      <c r="CF114" s="39">
        <v>0.38263888888888892</v>
      </c>
      <c r="CG114" s="39" t="s">
        <v>965</v>
      </c>
      <c r="CH114" s="14" t="s">
        <v>967</v>
      </c>
      <c r="CI114" s="39">
        <v>0.24305555555555555</v>
      </c>
      <c r="CJ114" s="39" t="s">
        <v>967</v>
      </c>
      <c r="CK114" s="14" t="s">
        <v>20</v>
      </c>
      <c r="CL114" s="14" t="s">
        <v>20</v>
      </c>
      <c r="CM114" s="1">
        <f t="shared" si="19"/>
        <v>34</v>
      </c>
      <c r="CN114" s="1">
        <f t="shared" si="20"/>
        <v>0</v>
      </c>
      <c r="CO114" s="1">
        <f t="shared" si="21"/>
        <v>11</v>
      </c>
      <c r="CP114" s="1">
        <f t="shared" si="22"/>
        <v>0</v>
      </c>
      <c r="CQ114" s="1">
        <f t="shared" si="23"/>
        <v>0</v>
      </c>
      <c r="CR114" s="1">
        <f>SUM(COUNTIFS($T114:$CL114,{"PAT","MAT"}))</f>
        <v>0</v>
      </c>
      <c r="CS114" s="1">
        <f t="shared" si="24"/>
        <v>0</v>
      </c>
      <c r="CT114" s="1">
        <f t="shared" si="25"/>
        <v>0</v>
      </c>
      <c r="CU114" s="1">
        <f t="shared" si="26"/>
        <v>2</v>
      </c>
      <c r="CV114" s="1">
        <f t="shared" si="27"/>
        <v>4</v>
      </c>
      <c r="CW114" s="1">
        <f t="shared" si="28"/>
        <v>0</v>
      </c>
      <c r="CX114" s="1">
        <f t="shared" si="29"/>
        <v>0</v>
      </c>
      <c r="CY114" s="1">
        <f t="shared" si="30"/>
        <v>6</v>
      </c>
      <c r="CZ114" s="1">
        <f t="shared" si="31"/>
        <v>1</v>
      </c>
      <c r="DA114" s="1">
        <f t="shared" si="32"/>
        <v>1</v>
      </c>
      <c r="DB114" s="1">
        <f>SUM(CM114:CX114)+SUM(COUNTIFS(Q114:CL114,{"TERM","RESIGNED"}))</f>
        <v>51</v>
      </c>
      <c r="DC114" s="1" t="s">
        <v>45</v>
      </c>
      <c r="DD114" s="1" t="s">
        <v>1018</v>
      </c>
      <c r="DE114" s="34"/>
    </row>
    <row r="115" spans="1:109" x14ac:dyDescent="0.25">
      <c r="A115" s="32">
        <f t="shared" si="33"/>
        <v>114</v>
      </c>
      <c r="B115" s="1" t="s">
        <v>172</v>
      </c>
      <c r="C115" s="1">
        <v>16655</v>
      </c>
      <c r="D115" s="27">
        <v>100828</v>
      </c>
      <c r="E115" s="1" t="s">
        <v>946</v>
      </c>
      <c r="F115" s="34" t="s">
        <v>382</v>
      </c>
      <c r="G115" s="34" t="s">
        <v>143</v>
      </c>
      <c r="H115" s="30">
        <v>44348</v>
      </c>
      <c r="I115" s="30">
        <v>43684</v>
      </c>
      <c r="J115" s="30" t="s">
        <v>39</v>
      </c>
      <c r="K115" s="1">
        <f t="shared" ca="1" si="17"/>
        <v>954</v>
      </c>
      <c r="L115" s="34" t="str">
        <f t="shared" si="18"/>
        <v>Billable</v>
      </c>
      <c r="M115" s="34" t="s">
        <v>124</v>
      </c>
      <c r="N115" s="1" t="s">
        <v>41</v>
      </c>
      <c r="O115" s="1" t="s">
        <v>42</v>
      </c>
      <c r="P115" s="1"/>
      <c r="Q115" s="1"/>
      <c r="R115" s="1" t="s">
        <v>43</v>
      </c>
      <c r="S115" s="33" t="s">
        <v>285</v>
      </c>
      <c r="T115" s="14" t="s">
        <v>965</v>
      </c>
      <c r="U115" s="39">
        <v>0.41041666666666698</v>
      </c>
      <c r="V115" s="14" t="s">
        <v>965</v>
      </c>
      <c r="W115" s="14" t="s">
        <v>20</v>
      </c>
      <c r="X115" s="14" t="s">
        <v>20</v>
      </c>
      <c r="Y115" s="14" t="s">
        <v>965</v>
      </c>
      <c r="Z115" s="39">
        <v>0.38819444444444445</v>
      </c>
      <c r="AA115" s="14" t="s">
        <v>965</v>
      </c>
      <c r="AB115" s="14" t="s">
        <v>965</v>
      </c>
      <c r="AC115" s="39">
        <v>0.38194444444444442</v>
      </c>
      <c r="AD115" s="14" t="s">
        <v>965</v>
      </c>
      <c r="AE115" s="14" t="s">
        <v>965</v>
      </c>
      <c r="AF115" s="39">
        <v>0.37986111111111115</v>
      </c>
      <c r="AG115" s="14" t="s">
        <v>965</v>
      </c>
      <c r="AH115" s="14" t="s">
        <v>965</v>
      </c>
      <c r="AI115" s="39">
        <v>0.37708333333333338</v>
      </c>
      <c r="AJ115" s="14" t="s">
        <v>965</v>
      </c>
      <c r="AK115" s="14" t="s">
        <v>965</v>
      </c>
      <c r="AL115" s="39">
        <v>0.37916666666666665</v>
      </c>
      <c r="AM115" s="14" t="s">
        <v>965</v>
      </c>
      <c r="AN115" s="14" t="s">
        <v>20</v>
      </c>
      <c r="AO115" s="14" t="s">
        <v>20</v>
      </c>
      <c r="AP115" s="14" t="s">
        <v>965</v>
      </c>
      <c r="AQ115" s="39">
        <v>0.44236111111111115</v>
      </c>
      <c r="AR115" s="14" t="s">
        <v>965</v>
      </c>
      <c r="AS115" s="14" t="s">
        <v>965</v>
      </c>
      <c r="AT115" s="39">
        <v>0.37708333333333338</v>
      </c>
      <c r="AU115" s="14" t="s">
        <v>965</v>
      </c>
      <c r="AV115" s="14" t="s">
        <v>965</v>
      </c>
      <c r="AW115" s="39">
        <v>0.38680555555555557</v>
      </c>
      <c r="AX115" s="14" t="s">
        <v>965</v>
      </c>
      <c r="AY115" s="14" t="s">
        <v>965</v>
      </c>
      <c r="AZ115" s="39">
        <v>0.38750000000000001</v>
      </c>
      <c r="BA115" s="14" t="s">
        <v>965</v>
      </c>
      <c r="BB115" s="14" t="s">
        <v>965</v>
      </c>
      <c r="BC115" s="39">
        <v>0.3840277777777778</v>
      </c>
      <c r="BD115" s="14" t="s">
        <v>965</v>
      </c>
      <c r="BE115" s="14" t="s">
        <v>20</v>
      </c>
      <c r="BF115" s="14" t="s">
        <v>20</v>
      </c>
      <c r="BG115" s="14" t="s">
        <v>965</v>
      </c>
      <c r="BH115" s="39">
        <v>0.39027777777777778</v>
      </c>
      <c r="BI115" s="39" t="s">
        <v>965</v>
      </c>
      <c r="BJ115" s="14" t="s">
        <v>965</v>
      </c>
      <c r="BK115" s="39">
        <v>0.37847222222222227</v>
      </c>
      <c r="BL115" s="14" t="s">
        <v>965</v>
      </c>
      <c r="BM115" s="14" t="s">
        <v>965</v>
      </c>
      <c r="BN115" s="39">
        <v>0.38125000000000003</v>
      </c>
      <c r="BO115" s="14" t="s">
        <v>965</v>
      </c>
      <c r="BP115" s="14" t="s">
        <v>965</v>
      </c>
      <c r="BQ115" s="39">
        <v>0.38194444444444442</v>
      </c>
      <c r="BR115" s="14" t="s">
        <v>965</v>
      </c>
      <c r="BS115" s="14" t="s">
        <v>965</v>
      </c>
      <c r="BT115" s="39">
        <v>0.43958333333333338</v>
      </c>
      <c r="BU115" s="39" t="s">
        <v>965</v>
      </c>
      <c r="BV115" s="14" t="s">
        <v>20</v>
      </c>
      <c r="BW115" s="14" t="s">
        <v>20</v>
      </c>
      <c r="BX115" s="14" t="s">
        <v>20</v>
      </c>
      <c r="BY115" s="14" t="s">
        <v>965</v>
      </c>
      <c r="BZ115" s="39">
        <v>0.38194444444444442</v>
      </c>
      <c r="CA115" s="39" t="s">
        <v>965</v>
      </c>
      <c r="CB115" s="14" t="s">
        <v>965</v>
      </c>
      <c r="CC115" s="39">
        <v>0.3888888888888889</v>
      </c>
      <c r="CD115" s="39" t="s">
        <v>965</v>
      </c>
      <c r="CE115" s="14" t="s">
        <v>967</v>
      </c>
      <c r="CF115" s="39" t="s">
        <v>39</v>
      </c>
      <c r="CG115" s="39" t="s">
        <v>967</v>
      </c>
      <c r="CH115" s="14" t="s">
        <v>967</v>
      </c>
      <c r="CI115" s="39" t="s">
        <v>39</v>
      </c>
      <c r="CJ115" s="39" t="s">
        <v>967</v>
      </c>
      <c r="CK115" s="14" t="s">
        <v>20</v>
      </c>
      <c r="CL115" s="14" t="s">
        <v>20</v>
      </c>
      <c r="CM115" s="1">
        <f t="shared" si="19"/>
        <v>36</v>
      </c>
      <c r="CN115" s="1">
        <f t="shared" si="20"/>
        <v>0</v>
      </c>
      <c r="CO115" s="1">
        <f t="shared" si="21"/>
        <v>11</v>
      </c>
      <c r="CP115" s="1">
        <f t="shared" si="22"/>
        <v>0</v>
      </c>
      <c r="CQ115" s="1">
        <f t="shared" si="23"/>
        <v>0</v>
      </c>
      <c r="CR115" s="1">
        <f>SUM(COUNTIFS($T115:$CL115,{"PAT","MAT"}))</f>
        <v>0</v>
      </c>
      <c r="CS115" s="1">
        <f t="shared" si="24"/>
        <v>0</v>
      </c>
      <c r="CT115" s="1">
        <f t="shared" si="25"/>
        <v>0</v>
      </c>
      <c r="CU115" s="1">
        <f t="shared" si="26"/>
        <v>0</v>
      </c>
      <c r="CV115" s="1">
        <f t="shared" si="27"/>
        <v>4</v>
      </c>
      <c r="CW115" s="1">
        <f t="shared" si="28"/>
        <v>0</v>
      </c>
      <c r="CX115" s="1">
        <f t="shared" si="29"/>
        <v>0</v>
      </c>
      <c r="CY115" s="1">
        <f t="shared" si="30"/>
        <v>4</v>
      </c>
      <c r="CZ115" s="1">
        <f t="shared" si="31"/>
        <v>1</v>
      </c>
      <c r="DA115" s="1">
        <f t="shared" si="32"/>
        <v>1</v>
      </c>
      <c r="DB115" s="1">
        <f>SUM(CM115:CX115)+SUM(COUNTIFS(Q115:CL115,{"TERM","RESIGNED"}))</f>
        <v>51</v>
      </c>
      <c r="DC115" s="1" t="s">
        <v>45</v>
      </c>
      <c r="DD115" s="1" t="s">
        <v>1023</v>
      </c>
      <c r="DE115" s="34"/>
    </row>
    <row r="116" spans="1:109" x14ac:dyDescent="0.25">
      <c r="A116" s="32">
        <f t="shared" si="33"/>
        <v>115</v>
      </c>
      <c r="B116" s="1" t="s">
        <v>172</v>
      </c>
      <c r="C116" s="1">
        <v>16661</v>
      </c>
      <c r="D116" s="27">
        <v>100829</v>
      </c>
      <c r="E116" s="1" t="s">
        <v>945</v>
      </c>
      <c r="F116" s="34" t="s">
        <v>392</v>
      </c>
      <c r="G116" s="34" t="s">
        <v>143</v>
      </c>
      <c r="H116" s="30">
        <v>44348</v>
      </c>
      <c r="I116" s="30">
        <v>43684</v>
      </c>
      <c r="J116" s="30" t="s">
        <v>39</v>
      </c>
      <c r="K116" s="1">
        <f t="shared" ca="1" si="17"/>
        <v>954</v>
      </c>
      <c r="L116" s="34" t="str">
        <f t="shared" si="18"/>
        <v>Billable</v>
      </c>
      <c r="M116" s="34" t="s">
        <v>124</v>
      </c>
      <c r="N116" s="1" t="s">
        <v>41</v>
      </c>
      <c r="O116" s="1" t="s">
        <v>42</v>
      </c>
      <c r="P116" s="1"/>
      <c r="Q116" s="1"/>
      <c r="R116" s="1" t="s">
        <v>57</v>
      </c>
      <c r="S116" s="33" t="s">
        <v>148</v>
      </c>
      <c r="T116" s="14" t="s">
        <v>965</v>
      </c>
      <c r="U116" s="39">
        <v>0.40138888888888902</v>
      </c>
      <c r="V116" s="14" t="s">
        <v>965</v>
      </c>
      <c r="W116" s="14" t="s">
        <v>20</v>
      </c>
      <c r="X116" s="14" t="s">
        <v>20</v>
      </c>
      <c r="Y116" s="14" t="s">
        <v>965</v>
      </c>
      <c r="Z116" s="39">
        <v>0.37986111111111115</v>
      </c>
      <c r="AA116" s="14" t="s">
        <v>965</v>
      </c>
      <c r="AB116" s="14" t="s">
        <v>965</v>
      </c>
      <c r="AC116" s="39">
        <v>0.37222222222222223</v>
      </c>
      <c r="AD116" s="14" t="s">
        <v>965</v>
      </c>
      <c r="AE116" s="14" t="s">
        <v>965</v>
      </c>
      <c r="AF116" s="39">
        <v>0.375</v>
      </c>
      <c r="AG116" s="14" t="s">
        <v>965</v>
      </c>
      <c r="AH116" s="14" t="s">
        <v>968</v>
      </c>
      <c r="AI116" s="39" t="s">
        <v>39</v>
      </c>
      <c r="AJ116" s="14" t="s">
        <v>968</v>
      </c>
      <c r="AK116" s="14" t="s">
        <v>968</v>
      </c>
      <c r="AL116" s="39" t="s">
        <v>39</v>
      </c>
      <c r="AM116" s="14" t="s">
        <v>968</v>
      </c>
      <c r="AN116" s="14" t="s">
        <v>20</v>
      </c>
      <c r="AO116" s="14" t="s">
        <v>20</v>
      </c>
      <c r="AP116" s="14" t="s">
        <v>965</v>
      </c>
      <c r="AQ116" s="39">
        <v>0.37638888888888888</v>
      </c>
      <c r="AR116" s="14" t="s">
        <v>965</v>
      </c>
      <c r="AS116" s="14" t="s">
        <v>965</v>
      </c>
      <c r="AT116" s="39">
        <v>0.37361111111111112</v>
      </c>
      <c r="AU116" s="14" t="s">
        <v>965</v>
      </c>
      <c r="AV116" s="14" t="s">
        <v>965</v>
      </c>
      <c r="AW116" s="39">
        <v>0.36944444444444446</v>
      </c>
      <c r="AX116" s="14" t="s">
        <v>965</v>
      </c>
      <c r="AY116" s="14" t="s">
        <v>965</v>
      </c>
      <c r="AZ116" s="39">
        <v>0.36944444444444446</v>
      </c>
      <c r="BA116" s="14" t="s">
        <v>965</v>
      </c>
      <c r="BB116" s="14" t="s">
        <v>965</v>
      </c>
      <c r="BC116" s="39">
        <v>0.3743055555555555</v>
      </c>
      <c r="BD116" s="14" t="s">
        <v>965</v>
      </c>
      <c r="BE116" s="14" t="s">
        <v>20</v>
      </c>
      <c r="BF116" s="14" t="s">
        <v>20</v>
      </c>
      <c r="BG116" s="14" t="s">
        <v>965</v>
      </c>
      <c r="BH116" s="39">
        <v>0.38194444444444442</v>
      </c>
      <c r="BI116" s="39" t="s">
        <v>965</v>
      </c>
      <c r="BJ116" s="14" t="s">
        <v>965</v>
      </c>
      <c r="BK116" s="39">
        <v>0.36874999999999997</v>
      </c>
      <c r="BL116" s="14" t="s">
        <v>965</v>
      </c>
      <c r="BM116" s="14" t="s">
        <v>965</v>
      </c>
      <c r="BN116" s="39">
        <v>0.37638888888888888</v>
      </c>
      <c r="BO116" s="14" t="s">
        <v>965</v>
      </c>
      <c r="BP116" s="14" t="s">
        <v>965</v>
      </c>
      <c r="BQ116" s="39">
        <v>0.375</v>
      </c>
      <c r="BR116" s="14" t="s">
        <v>965</v>
      </c>
      <c r="BS116" s="14" t="s">
        <v>967</v>
      </c>
      <c r="BT116" s="39" t="e">
        <v>#N/A</v>
      </c>
      <c r="BU116" s="39" t="s">
        <v>967</v>
      </c>
      <c r="BV116" s="14" t="s">
        <v>20</v>
      </c>
      <c r="BW116" s="14" t="s">
        <v>20</v>
      </c>
      <c r="BX116" s="14" t="s">
        <v>20</v>
      </c>
      <c r="BY116" s="14" t="s">
        <v>968</v>
      </c>
      <c r="BZ116" s="39" t="s">
        <v>39</v>
      </c>
      <c r="CA116" s="39" t="s">
        <v>968</v>
      </c>
      <c r="CB116" s="14" t="s">
        <v>968</v>
      </c>
      <c r="CC116" s="39" t="s">
        <v>39</v>
      </c>
      <c r="CD116" s="39" t="s">
        <v>968</v>
      </c>
      <c r="CE116" s="14" t="s">
        <v>968</v>
      </c>
      <c r="CF116" s="39" t="s">
        <v>39</v>
      </c>
      <c r="CG116" s="39" t="s">
        <v>968</v>
      </c>
      <c r="CH116" s="14" t="s">
        <v>967</v>
      </c>
      <c r="CI116" s="39" t="s">
        <v>39</v>
      </c>
      <c r="CJ116" s="39" t="s">
        <v>967</v>
      </c>
      <c r="CK116" s="14" t="s">
        <v>20</v>
      </c>
      <c r="CL116" s="14" t="s">
        <v>20</v>
      </c>
      <c r="CM116" s="1">
        <f t="shared" si="19"/>
        <v>26</v>
      </c>
      <c r="CN116" s="1">
        <f t="shared" si="20"/>
        <v>0</v>
      </c>
      <c r="CO116" s="1">
        <f t="shared" si="21"/>
        <v>11</v>
      </c>
      <c r="CP116" s="1">
        <f t="shared" si="22"/>
        <v>0</v>
      </c>
      <c r="CQ116" s="1">
        <f t="shared" si="23"/>
        <v>0</v>
      </c>
      <c r="CR116" s="1">
        <f>SUM(COUNTIFS($T116:$CL116,{"PAT","MAT"}))</f>
        <v>0</v>
      </c>
      <c r="CS116" s="1">
        <f t="shared" si="24"/>
        <v>0</v>
      </c>
      <c r="CT116" s="1">
        <f t="shared" si="25"/>
        <v>0</v>
      </c>
      <c r="CU116" s="1">
        <f t="shared" si="26"/>
        <v>10</v>
      </c>
      <c r="CV116" s="1">
        <f t="shared" si="27"/>
        <v>4</v>
      </c>
      <c r="CW116" s="1">
        <f t="shared" si="28"/>
        <v>0</v>
      </c>
      <c r="CX116" s="1">
        <f t="shared" si="29"/>
        <v>0</v>
      </c>
      <c r="CY116" s="1">
        <f t="shared" si="30"/>
        <v>14</v>
      </c>
      <c r="CZ116" s="1">
        <f t="shared" si="31"/>
        <v>1</v>
      </c>
      <c r="DA116" s="1">
        <f t="shared" si="32"/>
        <v>1</v>
      </c>
      <c r="DB116" s="1">
        <f>SUM(CM116:CX116)+SUM(COUNTIFS(Q116:CL116,{"TERM","RESIGNED"}))</f>
        <v>51</v>
      </c>
      <c r="DC116" s="1" t="s">
        <v>45</v>
      </c>
      <c r="DD116" s="1" t="s">
        <v>1023</v>
      </c>
      <c r="DE116" s="34"/>
    </row>
    <row r="117" spans="1:109" x14ac:dyDescent="0.25">
      <c r="A117" s="32">
        <f t="shared" si="33"/>
        <v>116</v>
      </c>
      <c r="B117" s="1" t="s">
        <v>172</v>
      </c>
      <c r="C117" s="1">
        <v>16665</v>
      </c>
      <c r="D117" s="27">
        <v>100830</v>
      </c>
      <c r="E117" s="1" t="s">
        <v>946</v>
      </c>
      <c r="F117" s="34" t="s">
        <v>383</v>
      </c>
      <c r="G117" s="34" t="s">
        <v>143</v>
      </c>
      <c r="H117" s="30">
        <v>44348</v>
      </c>
      <c r="I117" s="30">
        <v>43684</v>
      </c>
      <c r="J117" s="30" t="s">
        <v>39</v>
      </c>
      <c r="K117" s="1">
        <f t="shared" ca="1" si="17"/>
        <v>954</v>
      </c>
      <c r="L117" s="34" t="str">
        <f t="shared" si="18"/>
        <v>Billable</v>
      </c>
      <c r="M117" s="34" t="s">
        <v>124</v>
      </c>
      <c r="N117" s="1" t="s">
        <v>41</v>
      </c>
      <c r="O117" s="1" t="s">
        <v>42</v>
      </c>
      <c r="P117" s="1"/>
      <c r="Q117" s="1"/>
      <c r="R117" s="1" t="s">
        <v>43</v>
      </c>
      <c r="S117" s="33" t="s">
        <v>381</v>
      </c>
      <c r="T117" s="14" t="s">
        <v>965</v>
      </c>
      <c r="U117" s="39">
        <v>0.37222222222222201</v>
      </c>
      <c r="V117" s="14" t="s">
        <v>965</v>
      </c>
      <c r="W117" s="14" t="s">
        <v>20</v>
      </c>
      <c r="X117" s="14" t="s">
        <v>20</v>
      </c>
      <c r="Y117" s="14" t="s">
        <v>965</v>
      </c>
      <c r="Z117" s="39">
        <v>0.37152777777777773</v>
      </c>
      <c r="AA117" s="14" t="s">
        <v>965</v>
      </c>
      <c r="AB117" s="14" t="s">
        <v>965</v>
      </c>
      <c r="AC117" s="39">
        <v>0.3923611111111111</v>
      </c>
      <c r="AD117" s="14" t="s">
        <v>965</v>
      </c>
      <c r="AE117" s="14" t="s">
        <v>965</v>
      </c>
      <c r="AF117" s="39">
        <v>0.37916666666666665</v>
      </c>
      <c r="AG117" s="14" t="s">
        <v>965</v>
      </c>
      <c r="AH117" s="14" t="s">
        <v>965</v>
      </c>
      <c r="AI117" s="39">
        <v>0.38125000000000003</v>
      </c>
      <c r="AJ117" s="14" t="s">
        <v>965</v>
      </c>
      <c r="AK117" s="14" t="s">
        <v>965</v>
      </c>
      <c r="AL117" s="39">
        <v>0.37291666666666662</v>
      </c>
      <c r="AM117" s="14" t="s">
        <v>965</v>
      </c>
      <c r="AN117" s="14" t="s">
        <v>20</v>
      </c>
      <c r="AO117" s="14" t="s">
        <v>20</v>
      </c>
      <c r="AP117" s="14" t="s">
        <v>965</v>
      </c>
      <c r="AQ117" s="39">
        <v>0.37638888888888888</v>
      </c>
      <c r="AR117" s="14" t="s">
        <v>965</v>
      </c>
      <c r="AS117" s="14" t="s">
        <v>965</v>
      </c>
      <c r="AT117" s="39">
        <v>0.37916666666666665</v>
      </c>
      <c r="AU117" s="14" t="s">
        <v>965</v>
      </c>
      <c r="AV117" s="14" t="s">
        <v>965</v>
      </c>
      <c r="AW117" s="39">
        <v>0.39861111111111108</v>
      </c>
      <c r="AX117" s="14" t="s">
        <v>965</v>
      </c>
      <c r="AY117" s="14" t="s">
        <v>965</v>
      </c>
      <c r="AZ117" s="39">
        <v>0.38541666666666669</v>
      </c>
      <c r="BA117" s="14" t="s">
        <v>965</v>
      </c>
      <c r="BB117" s="14" t="s">
        <v>965</v>
      </c>
      <c r="BC117" s="39">
        <v>0.37083333333333335</v>
      </c>
      <c r="BD117" s="14" t="s">
        <v>965</v>
      </c>
      <c r="BE117" s="14" t="s">
        <v>20</v>
      </c>
      <c r="BF117" s="14" t="s">
        <v>20</v>
      </c>
      <c r="BG117" s="14" t="s">
        <v>965</v>
      </c>
      <c r="BH117" s="39">
        <v>0.38125000000000003</v>
      </c>
      <c r="BI117" s="39" t="s">
        <v>965</v>
      </c>
      <c r="BJ117" s="14" t="s">
        <v>965</v>
      </c>
      <c r="BK117" s="39">
        <v>0.37777777777777777</v>
      </c>
      <c r="BL117" s="14" t="s">
        <v>965</v>
      </c>
      <c r="BM117" s="14" t="s">
        <v>965</v>
      </c>
      <c r="BN117" s="39">
        <v>0.37638888888888888</v>
      </c>
      <c r="BO117" s="14" t="s">
        <v>965</v>
      </c>
      <c r="BP117" s="14" t="s">
        <v>967</v>
      </c>
      <c r="BQ117" s="39" t="s">
        <v>39</v>
      </c>
      <c r="BR117" s="14" t="s">
        <v>967</v>
      </c>
      <c r="BS117" s="14" t="s">
        <v>967</v>
      </c>
      <c r="BT117" s="39" t="e">
        <v>#N/A</v>
      </c>
      <c r="BU117" s="39" t="s">
        <v>967</v>
      </c>
      <c r="BV117" s="14" t="s">
        <v>20</v>
      </c>
      <c r="BW117" s="14" t="s">
        <v>20</v>
      </c>
      <c r="BX117" s="14" t="s">
        <v>20</v>
      </c>
      <c r="BY117" s="14" t="s">
        <v>968</v>
      </c>
      <c r="BZ117" s="39" t="s">
        <v>39</v>
      </c>
      <c r="CA117" s="39" t="s">
        <v>968</v>
      </c>
      <c r="CB117" s="14" t="s">
        <v>968</v>
      </c>
      <c r="CC117" s="39" t="s">
        <v>39</v>
      </c>
      <c r="CD117" s="39" t="s">
        <v>968</v>
      </c>
      <c r="CE117" s="14" t="s">
        <v>968</v>
      </c>
      <c r="CF117" s="39" t="s">
        <v>39</v>
      </c>
      <c r="CG117" s="39" t="s">
        <v>968</v>
      </c>
      <c r="CH117" s="14" t="s">
        <v>968</v>
      </c>
      <c r="CI117" s="39" t="s">
        <v>39</v>
      </c>
      <c r="CJ117" s="39" t="s">
        <v>968</v>
      </c>
      <c r="CK117" s="14" t="s">
        <v>20</v>
      </c>
      <c r="CL117" s="14" t="s">
        <v>20</v>
      </c>
      <c r="CM117" s="1">
        <f t="shared" si="19"/>
        <v>28</v>
      </c>
      <c r="CN117" s="1">
        <f t="shared" si="20"/>
        <v>0</v>
      </c>
      <c r="CO117" s="1">
        <f t="shared" si="21"/>
        <v>11</v>
      </c>
      <c r="CP117" s="1">
        <f t="shared" si="22"/>
        <v>0</v>
      </c>
      <c r="CQ117" s="1">
        <f t="shared" si="23"/>
        <v>0</v>
      </c>
      <c r="CR117" s="1">
        <f>SUM(COUNTIFS($T117:$CL117,{"PAT","MAT"}))</f>
        <v>0</v>
      </c>
      <c r="CS117" s="1">
        <f t="shared" si="24"/>
        <v>0</v>
      </c>
      <c r="CT117" s="1">
        <f t="shared" si="25"/>
        <v>0</v>
      </c>
      <c r="CU117" s="1">
        <f t="shared" si="26"/>
        <v>8</v>
      </c>
      <c r="CV117" s="1">
        <f t="shared" si="27"/>
        <v>4</v>
      </c>
      <c r="CW117" s="1">
        <f t="shared" si="28"/>
        <v>0</v>
      </c>
      <c r="CX117" s="1">
        <f t="shared" si="29"/>
        <v>0</v>
      </c>
      <c r="CY117" s="1">
        <f t="shared" si="30"/>
        <v>12</v>
      </c>
      <c r="CZ117" s="1">
        <f t="shared" si="31"/>
        <v>1</v>
      </c>
      <c r="DA117" s="1">
        <f t="shared" si="32"/>
        <v>1</v>
      </c>
      <c r="DB117" s="1">
        <f>SUM(CM117:CX117)+SUM(COUNTIFS(Q117:CL117,{"TERM","RESIGNED"}))</f>
        <v>51</v>
      </c>
      <c r="DC117" s="1" t="s">
        <v>45</v>
      </c>
      <c r="DD117" s="1" t="s">
        <v>1018</v>
      </c>
      <c r="DE117" s="34"/>
    </row>
    <row r="118" spans="1:109" x14ac:dyDescent="0.25">
      <c r="A118" s="32">
        <f t="shared" si="33"/>
        <v>117</v>
      </c>
      <c r="B118" s="1" t="s">
        <v>172</v>
      </c>
      <c r="C118" s="1">
        <v>16694</v>
      </c>
      <c r="D118" s="27">
        <v>100833</v>
      </c>
      <c r="E118" s="1" t="s">
        <v>945</v>
      </c>
      <c r="F118" s="34" t="s">
        <v>384</v>
      </c>
      <c r="G118" s="34" t="s">
        <v>143</v>
      </c>
      <c r="H118" s="30">
        <v>44348</v>
      </c>
      <c r="I118" s="30">
        <v>43691</v>
      </c>
      <c r="J118" s="30" t="s">
        <v>39</v>
      </c>
      <c r="K118" s="1">
        <f t="shared" ca="1" si="17"/>
        <v>954</v>
      </c>
      <c r="L118" s="34" t="str">
        <f t="shared" si="18"/>
        <v>Billable</v>
      </c>
      <c r="M118" s="34" t="s">
        <v>124</v>
      </c>
      <c r="N118" s="1" t="s">
        <v>41</v>
      </c>
      <c r="O118" s="1" t="s">
        <v>42</v>
      </c>
      <c r="P118" s="1"/>
      <c r="Q118" s="1"/>
      <c r="R118" s="1" t="s">
        <v>43</v>
      </c>
      <c r="S118" s="33" t="s">
        <v>137</v>
      </c>
      <c r="T118" s="14" t="s">
        <v>965</v>
      </c>
      <c r="U118" s="39">
        <v>0.38541666666666702</v>
      </c>
      <c r="V118" s="14" t="s">
        <v>965</v>
      </c>
      <c r="W118" s="14" t="s">
        <v>20</v>
      </c>
      <c r="X118" s="14" t="s">
        <v>20</v>
      </c>
      <c r="Y118" s="14" t="s">
        <v>965</v>
      </c>
      <c r="Z118" s="39">
        <v>0.3125</v>
      </c>
      <c r="AA118" s="14" t="s">
        <v>965</v>
      </c>
      <c r="AB118" s="14" t="s">
        <v>965</v>
      </c>
      <c r="AC118" s="39">
        <v>0.3972222222222222</v>
      </c>
      <c r="AD118" s="14" t="s">
        <v>965</v>
      </c>
      <c r="AE118" s="14" t="s">
        <v>965</v>
      </c>
      <c r="AF118" s="39">
        <v>0.37847222222222227</v>
      </c>
      <c r="AG118" s="14" t="s">
        <v>965</v>
      </c>
      <c r="AH118" s="14" t="s">
        <v>965</v>
      </c>
      <c r="AI118" s="39">
        <v>0.39444444444444443</v>
      </c>
      <c r="AJ118" s="14" t="s">
        <v>965</v>
      </c>
      <c r="AK118" s="14" t="s">
        <v>965</v>
      </c>
      <c r="AL118" s="39">
        <v>0.3972222222222222</v>
      </c>
      <c r="AM118" s="14" t="s">
        <v>965</v>
      </c>
      <c r="AN118" s="14" t="s">
        <v>20</v>
      </c>
      <c r="AO118" s="14" t="s">
        <v>20</v>
      </c>
      <c r="AP118" s="14" t="s">
        <v>965</v>
      </c>
      <c r="AQ118" s="39">
        <v>0.3888888888888889</v>
      </c>
      <c r="AR118" s="14" t="s">
        <v>965</v>
      </c>
      <c r="AS118" s="14" t="s">
        <v>965</v>
      </c>
      <c r="AT118" s="39">
        <v>0.40069444444444446</v>
      </c>
      <c r="AU118" s="14" t="s">
        <v>965</v>
      </c>
      <c r="AV118" s="14" t="s">
        <v>965</v>
      </c>
      <c r="AW118" s="39">
        <v>0.38958333333333334</v>
      </c>
      <c r="AX118" s="14" t="s">
        <v>965</v>
      </c>
      <c r="AY118" s="14" t="s">
        <v>965</v>
      </c>
      <c r="AZ118" s="39">
        <v>0.3756944444444445</v>
      </c>
      <c r="BA118" s="14" t="s">
        <v>965</v>
      </c>
      <c r="BB118" s="14" t="s">
        <v>965</v>
      </c>
      <c r="BC118" s="39">
        <v>0.37708333333333338</v>
      </c>
      <c r="BD118" s="14" t="s">
        <v>965</v>
      </c>
      <c r="BE118" s="14" t="s">
        <v>20</v>
      </c>
      <c r="BF118" s="14" t="s">
        <v>20</v>
      </c>
      <c r="BG118" s="14" t="s">
        <v>965</v>
      </c>
      <c r="BH118" s="39">
        <v>0.37777777777777777</v>
      </c>
      <c r="BI118" s="39" t="s">
        <v>965</v>
      </c>
      <c r="BJ118" s="14" t="s">
        <v>965</v>
      </c>
      <c r="BK118" s="39">
        <v>0.3756944444444445</v>
      </c>
      <c r="BL118" s="14" t="s">
        <v>965</v>
      </c>
      <c r="BM118" s="14" t="s">
        <v>965</v>
      </c>
      <c r="BN118" s="39">
        <v>0.39513888888888887</v>
      </c>
      <c r="BO118" s="14" t="s">
        <v>965</v>
      </c>
      <c r="BP118" s="14" t="s">
        <v>965</v>
      </c>
      <c r="BQ118" s="39">
        <v>0.39444444444444443</v>
      </c>
      <c r="BR118" s="14" t="s">
        <v>965</v>
      </c>
      <c r="BS118" s="14" t="s">
        <v>965</v>
      </c>
      <c r="BT118" s="39">
        <v>0.38194444444444442</v>
      </c>
      <c r="BU118" s="39" t="s">
        <v>965</v>
      </c>
      <c r="BV118" s="14" t="s">
        <v>20</v>
      </c>
      <c r="BW118" s="14" t="s">
        <v>20</v>
      </c>
      <c r="BX118" s="14" t="s">
        <v>20</v>
      </c>
      <c r="BY118" s="14" t="s">
        <v>965</v>
      </c>
      <c r="BZ118" s="39">
        <v>0.38958333333333334</v>
      </c>
      <c r="CA118" s="39" t="s">
        <v>965</v>
      </c>
      <c r="CB118" s="14" t="s">
        <v>965</v>
      </c>
      <c r="CC118" s="39">
        <v>0.39027777777777778</v>
      </c>
      <c r="CD118" s="39" t="s">
        <v>965</v>
      </c>
      <c r="CE118" s="14" t="s">
        <v>965</v>
      </c>
      <c r="CF118" s="39">
        <v>0.3756944444444445</v>
      </c>
      <c r="CG118" s="39" t="s">
        <v>965</v>
      </c>
      <c r="CH118" s="14" t="s">
        <v>967</v>
      </c>
      <c r="CI118" s="39" t="s">
        <v>39</v>
      </c>
      <c r="CJ118" s="39" t="s">
        <v>967</v>
      </c>
      <c r="CK118" s="14" t="s">
        <v>20</v>
      </c>
      <c r="CL118" s="14" t="s">
        <v>20</v>
      </c>
      <c r="CM118" s="1">
        <f t="shared" si="19"/>
        <v>38</v>
      </c>
      <c r="CN118" s="1">
        <f t="shared" si="20"/>
        <v>0</v>
      </c>
      <c r="CO118" s="1">
        <f t="shared" si="21"/>
        <v>11</v>
      </c>
      <c r="CP118" s="1">
        <f t="shared" si="22"/>
        <v>0</v>
      </c>
      <c r="CQ118" s="1">
        <f t="shared" si="23"/>
        <v>0</v>
      </c>
      <c r="CR118" s="1">
        <f>SUM(COUNTIFS($T118:$CL118,{"PAT","MAT"}))</f>
        <v>0</v>
      </c>
      <c r="CS118" s="1">
        <f t="shared" si="24"/>
        <v>0</v>
      </c>
      <c r="CT118" s="1">
        <f t="shared" si="25"/>
        <v>0</v>
      </c>
      <c r="CU118" s="1">
        <f t="shared" si="26"/>
        <v>0</v>
      </c>
      <c r="CV118" s="1">
        <f t="shared" si="27"/>
        <v>2</v>
      </c>
      <c r="CW118" s="1">
        <f t="shared" si="28"/>
        <v>0</v>
      </c>
      <c r="CX118" s="1">
        <f t="shared" si="29"/>
        <v>0</v>
      </c>
      <c r="CY118" s="1">
        <f t="shared" si="30"/>
        <v>2</v>
      </c>
      <c r="CZ118" s="1">
        <f t="shared" si="31"/>
        <v>1</v>
      </c>
      <c r="DA118" s="1">
        <f t="shared" si="32"/>
        <v>1</v>
      </c>
      <c r="DB118" s="1">
        <f>SUM(CM118:CX118)+SUM(COUNTIFS(Q118:CL118,{"TERM","RESIGNED"}))</f>
        <v>51</v>
      </c>
      <c r="DC118" s="1" t="s">
        <v>45</v>
      </c>
      <c r="DD118" s="1" t="s">
        <v>1018</v>
      </c>
      <c r="DE118" s="34"/>
    </row>
    <row r="119" spans="1:109" x14ac:dyDescent="0.25">
      <c r="A119" s="32">
        <f t="shared" si="33"/>
        <v>118</v>
      </c>
      <c r="B119" s="1" t="s">
        <v>172</v>
      </c>
      <c r="C119" s="1">
        <v>16701</v>
      </c>
      <c r="D119" s="27">
        <v>100834</v>
      </c>
      <c r="E119" s="1" t="s">
        <v>945</v>
      </c>
      <c r="F119" s="34" t="s">
        <v>385</v>
      </c>
      <c r="G119" s="34" t="s">
        <v>143</v>
      </c>
      <c r="H119" s="30">
        <v>44348</v>
      </c>
      <c r="I119" s="30">
        <v>43691</v>
      </c>
      <c r="J119" s="30" t="s">
        <v>39</v>
      </c>
      <c r="K119" s="1">
        <f t="shared" ca="1" si="17"/>
        <v>954</v>
      </c>
      <c r="L119" s="34" t="str">
        <f t="shared" si="18"/>
        <v>Billable</v>
      </c>
      <c r="M119" s="34" t="s">
        <v>124</v>
      </c>
      <c r="N119" s="1" t="s">
        <v>41</v>
      </c>
      <c r="O119" s="1" t="s">
        <v>42</v>
      </c>
      <c r="P119" s="1"/>
      <c r="Q119" s="1"/>
      <c r="R119" s="1" t="s">
        <v>57</v>
      </c>
      <c r="S119" s="33" t="s">
        <v>148</v>
      </c>
      <c r="T119" s="14" t="s">
        <v>965</v>
      </c>
      <c r="U119" s="39">
        <v>0.39652777777777798</v>
      </c>
      <c r="V119" s="14" t="s">
        <v>965</v>
      </c>
      <c r="W119" s="14" t="s">
        <v>20</v>
      </c>
      <c r="X119" s="14" t="s">
        <v>20</v>
      </c>
      <c r="Y119" s="14" t="s">
        <v>967</v>
      </c>
      <c r="Z119" s="39" t="s">
        <v>39</v>
      </c>
      <c r="AA119" s="14" t="s">
        <v>967</v>
      </c>
      <c r="AB119" s="14" t="s">
        <v>965</v>
      </c>
      <c r="AC119" s="39">
        <v>0.36874999999999997</v>
      </c>
      <c r="AD119" s="14" t="s">
        <v>965</v>
      </c>
      <c r="AE119" s="14" t="s">
        <v>965</v>
      </c>
      <c r="AF119" s="39">
        <v>0.37222222222222223</v>
      </c>
      <c r="AG119" s="14" t="s">
        <v>965</v>
      </c>
      <c r="AH119" s="14" t="s">
        <v>965</v>
      </c>
      <c r="AI119" s="39">
        <v>0.3743055555555555</v>
      </c>
      <c r="AJ119" s="14" t="s">
        <v>965</v>
      </c>
      <c r="AK119" s="14" t="s">
        <v>965</v>
      </c>
      <c r="AL119" s="39">
        <v>0.36805555555555558</v>
      </c>
      <c r="AM119" s="14" t="s">
        <v>965</v>
      </c>
      <c r="AN119" s="14" t="s">
        <v>20</v>
      </c>
      <c r="AO119" s="14" t="s">
        <v>20</v>
      </c>
      <c r="AP119" s="14" t="s">
        <v>965</v>
      </c>
      <c r="AQ119" s="39">
        <v>0.43194444444444446</v>
      </c>
      <c r="AR119" s="14" t="s">
        <v>965</v>
      </c>
      <c r="AS119" s="14" t="s">
        <v>965</v>
      </c>
      <c r="AT119" s="39">
        <v>0.36736111111111108</v>
      </c>
      <c r="AU119" s="14" t="s">
        <v>965</v>
      </c>
      <c r="AV119" s="14" t="s">
        <v>965</v>
      </c>
      <c r="AW119" s="39">
        <v>0.3756944444444445</v>
      </c>
      <c r="AX119" s="14" t="s">
        <v>965</v>
      </c>
      <c r="AY119" s="14" t="s">
        <v>965</v>
      </c>
      <c r="AZ119" s="39">
        <v>0.36805555555555558</v>
      </c>
      <c r="BA119" s="14" t="s">
        <v>965</v>
      </c>
      <c r="BB119" s="14" t="s">
        <v>965</v>
      </c>
      <c r="BC119" s="39">
        <v>0.36041666666666666</v>
      </c>
      <c r="BD119" s="14" t="s">
        <v>965</v>
      </c>
      <c r="BE119" s="14" t="s">
        <v>20</v>
      </c>
      <c r="BF119" s="14" t="s">
        <v>20</v>
      </c>
      <c r="BG119" s="14" t="s">
        <v>965</v>
      </c>
      <c r="BH119" s="39">
        <v>0.37013888888888885</v>
      </c>
      <c r="BI119" s="39" t="s">
        <v>965</v>
      </c>
      <c r="BJ119" s="14" t="s">
        <v>965</v>
      </c>
      <c r="BK119" s="39">
        <v>0.37291666666666662</v>
      </c>
      <c r="BL119" s="14" t="s">
        <v>965</v>
      </c>
      <c r="BM119" s="14" t="s">
        <v>965</v>
      </c>
      <c r="BN119" s="39">
        <v>0.37638888888888888</v>
      </c>
      <c r="BO119" s="14" t="s">
        <v>965</v>
      </c>
      <c r="BP119" s="14" t="s">
        <v>965</v>
      </c>
      <c r="BQ119" s="39">
        <v>0.3979166666666667</v>
      </c>
      <c r="BR119" s="14" t="s">
        <v>965</v>
      </c>
      <c r="BS119" s="14" t="s">
        <v>968</v>
      </c>
      <c r="BT119" s="39" t="e">
        <v>#N/A</v>
      </c>
      <c r="BU119" s="39" t="s">
        <v>968</v>
      </c>
      <c r="BV119" s="14" t="s">
        <v>20</v>
      </c>
      <c r="BW119" s="14" t="s">
        <v>20</v>
      </c>
      <c r="BX119" s="14" t="s">
        <v>20</v>
      </c>
      <c r="BY119" s="14" t="s">
        <v>967</v>
      </c>
      <c r="BZ119" s="39" t="s">
        <v>39</v>
      </c>
      <c r="CA119" s="39" t="s">
        <v>967</v>
      </c>
      <c r="CB119" s="14" t="s">
        <v>968</v>
      </c>
      <c r="CC119" s="39" t="s">
        <v>39</v>
      </c>
      <c r="CD119" s="39" t="s">
        <v>968</v>
      </c>
      <c r="CE119" s="14" t="s">
        <v>968</v>
      </c>
      <c r="CF119" s="39" t="s">
        <v>39</v>
      </c>
      <c r="CG119" s="39" t="s">
        <v>968</v>
      </c>
      <c r="CH119" s="14" t="s">
        <v>968</v>
      </c>
      <c r="CI119" s="39" t="s">
        <v>39</v>
      </c>
      <c r="CJ119" s="39" t="s">
        <v>968</v>
      </c>
      <c r="CK119" s="14" t="s">
        <v>20</v>
      </c>
      <c r="CL119" s="14" t="s">
        <v>20</v>
      </c>
      <c r="CM119" s="1">
        <f t="shared" si="19"/>
        <v>28</v>
      </c>
      <c r="CN119" s="1">
        <f t="shared" si="20"/>
        <v>0</v>
      </c>
      <c r="CO119" s="1">
        <f t="shared" si="21"/>
        <v>11</v>
      </c>
      <c r="CP119" s="1">
        <f t="shared" si="22"/>
        <v>0</v>
      </c>
      <c r="CQ119" s="1">
        <f t="shared" si="23"/>
        <v>0</v>
      </c>
      <c r="CR119" s="1">
        <f>SUM(COUNTIFS($T119:$CL119,{"PAT","MAT"}))</f>
        <v>0</v>
      </c>
      <c r="CS119" s="1">
        <f t="shared" si="24"/>
        <v>0</v>
      </c>
      <c r="CT119" s="1">
        <f t="shared" si="25"/>
        <v>0</v>
      </c>
      <c r="CU119" s="1">
        <f t="shared" si="26"/>
        <v>8</v>
      </c>
      <c r="CV119" s="1">
        <f t="shared" si="27"/>
        <v>4</v>
      </c>
      <c r="CW119" s="1">
        <f t="shared" si="28"/>
        <v>0</v>
      </c>
      <c r="CX119" s="1">
        <f t="shared" si="29"/>
        <v>0</v>
      </c>
      <c r="CY119" s="1">
        <f t="shared" si="30"/>
        <v>12</v>
      </c>
      <c r="CZ119" s="1">
        <f t="shared" si="31"/>
        <v>1</v>
      </c>
      <c r="DA119" s="1">
        <f t="shared" si="32"/>
        <v>1</v>
      </c>
      <c r="DB119" s="1">
        <f>SUM(CM119:CX119)+SUM(COUNTIFS(Q119:CL119,{"TERM","RESIGNED"}))</f>
        <v>51</v>
      </c>
      <c r="DC119" s="1" t="s">
        <v>45</v>
      </c>
      <c r="DD119" s="1" t="s">
        <v>1023</v>
      </c>
      <c r="DE119" s="34"/>
    </row>
    <row r="120" spans="1:109" x14ac:dyDescent="0.25">
      <c r="A120" s="32">
        <f t="shared" si="33"/>
        <v>119</v>
      </c>
      <c r="B120" s="1" t="s">
        <v>172</v>
      </c>
      <c r="C120" s="1">
        <v>16786</v>
      </c>
      <c r="D120" s="27">
        <v>100848</v>
      </c>
      <c r="E120" s="1" t="s">
        <v>946</v>
      </c>
      <c r="F120" s="34" t="s">
        <v>386</v>
      </c>
      <c r="G120" s="34" t="s">
        <v>143</v>
      </c>
      <c r="H120" s="30">
        <v>44348</v>
      </c>
      <c r="I120" s="30">
        <v>43706</v>
      </c>
      <c r="J120" s="30" t="s">
        <v>39</v>
      </c>
      <c r="K120" s="1">
        <f t="shared" ca="1" si="17"/>
        <v>954</v>
      </c>
      <c r="L120" s="34" t="str">
        <f t="shared" si="18"/>
        <v>Billable</v>
      </c>
      <c r="M120" s="34" t="s">
        <v>124</v>
      </c>
      <c r="N120" s="1" t="s">
        <v>41</v>
      </c>
      <c r="O120" s="1" t="s">
        <v>42</v>
      </c>
      <c r="P120" s="1"/>
      <c r="Q120" s="1"/>
      <c r="R120" s="1" t="s">
        <v>57</v>
      </c>
      <c r="S120" s="33" t="s">
        <v>126</v>
      </c>
      <c r="T120" s="14" t="s">
        <v>965</v>
      </c>
      <c r="U120" s="39">
        <v>0.38888888888888901</v>
      </c>
      <c r="V120" s="14" t="s">
        <v>965</v>
      </c>
      <c r="W120" s="14" t="s">
        <v>20</v>
      </c>
      <c r="X120" s="14" t="s">
        <v>20</v>
      </c>
      <c r="Y120" s="14" t="s">
        <v>965</v>
      </c>
      <c r="Z120" s="39">
        <v>0.39444444444444443</v>
      </c>
      <c r="AA120" s="14" t="s">
        <v>965</v>
      </c>
      <c r="AB120" s="14" t="s">
        <v>965</v>
      </c>
      <c r="AC120" s="39">
        <v>0.38194444444444442</v>
      </c>
      <c r="AD120" s="14" t="s">
        <v>965</v>
      </c>
      <c r="AE120" s="14" t="s">
        <v>965</v>
      </c>
      <c r="AF120" s="39">
        <v>0.37986111111111115</v>
      </c>
      <c r="AG120" s="14" t="s">
        <v>965</v>
      </c>
      <c r="AH120" s="14" t="s">
        <v>965</v>
      </c>
      <c r="AI120" s="39">
        <v>0.38819444444444445</v>
      </c>
      <c r="AJ120" s="14" t="s">
        <v>965</v>
      </c>
      <c r="AK120" s="14" t="s">
        <v>965</v>
      </c>
      <c r="AL120" s="39">
        <v>0.3840277777777778</v>
      </c>
      <c r="AM120" s="14" t="s">
        <v>965</v>
      </c>
      <c r="AN120" s="14" t="s">
        <v>20</v>
      </c>
      <c r="AO120" s="14" t="s">
        <v>20</v>
      </c>
      <c r="AP120" s="14" t="s">
        <v>965</v>
      </c>
      <c r="AQ120" s="39">
        <v>0.38680555555555557</v>
      </c>
      <c r="AR120" s="14" t="s">
        <v>965</v>
      </c>
      <c r="AS120" s="14" t="s">
        <v>965</v>
      </c>
      <c r="AT120" s="39">
        <v>0.37708333333333338</v>
      </c>
      <c r="AU120" s="14" t="s">
        <v>965</v>
      </c>
      <c r="AV120" s="14" t="s">
        <v>965</v>
      </c>
      <c r="AW120" s="39">
        <v>0.37777777777777777</v>
      </c>
      <c r="AX120" s="14" t="s">
        <v>965</v>
      </c>
      <c r="AY120" s="14" t="s">
        <v>965</v>
      </c>
      <c r="AZ120" s="39">
        <v>0.37222222222222223</v>
      </c>
      <c r="BA120" s="14" t="s">
        <v>965</v>
      </c>
      <c r="BB120" s="14" t="s">
        <v>965</v>
      </c>
      <c r="BC120" s="39">
        <v>0.3743055555555555</v>
      </c>
      <c r="BD120" s="14" t="s">
        <v>965</v>
      </c>
      <c r="BE120" s="14" t="s">
        <v>20</v>
      </c>
      <c r="BF120" s="14" t="s">
        <v>20</v>
      </c>
      <c r="BG120" s="14" t="s">
        <v>965</v>
      </c>
      <c r="BH120" s="39">
        <v>0.37986111111111115</v>
      </c>
      <c r="BI120" s="39" t="s">
        <v>965</v>
      </c>
      <c r="BJ120" s="14" t="s">
        <v>965</v>
      </c>
      <c r="BK120" s="39">
        <v>0.39861111111111108</v>
      </c>
      <c r="BL120" s="14" t="s">
        <v>965</v>
      </c>
      <c r="BM120" s="14" t="s">
        <v>965</v>
      </c>
      <c r="BN120" s="39">
        <v>0.37777777777777777</v>
      </c>
      <c r="BO120" s="14" t="s">
        <v>965</v>
      </c>
      <c r="BP120" s="14" t="s">
        <v>965</v>
      </c>
      <c r="BQ120" s="39">
        <v>0.36874999999999997</v>
      </c>
      <c r="BR120" s="14" t="s">
        <v>965</v>
      </c>
      <c r="BS120" s="14" t="s">
        <v>965</v>
      </c>
      <c r="BT120" s="39">
        <v>0.36874999999999997</v>
      </c>
      <c r="BU120" s="39" t="s">
        <v>965</v>
      </c>
      <c r="BV120" s="14" t="s">
        <v>20</v>
      </c>
      <c r="BW120" s="14" t="s">
        <v>20</v>
      </c>
      <c r="BX120" s="14" t="s">
        <v>20</v>
      </c>
      <c r="BY120" s="14" t="s">
        <v>965</v>
      </c>
      <c r="BZ120" s="39">
        <v>0.375</v>
      </c>
      <c r="CA120" s="39" t="s">
        <v>965</v>
      </c>
      <c r="CB120" s="14" t="s">
        <v>22</v>
      </c>
      <c r="CC120" s="39">
        <v>0.37916666666666665</v>
      </c>
      <c r="CD120" s="39" t="s">
        <v>22</v>
      </c>
      <c r="CE120" s="14" t="s">
        <v>965</v>
      </c>
      <c r="CF120" s="39">
        <v>0.3743055555555555</v>
      </c>
      <c r="CG120" s="39" t="s">
        <v>965</v>
      </c>
      <c r="CH120" s="14" t="s">
        <v>967</v>
      </c>
      <c r="CI120" s="39" t="s">
        <v>39</v>
      </c>
      <c r="CJ120" s="39" t="s">
        <v>967</v>
      </c>
      <c r="CK120" s="14" t="s">
        <v>20</v>
      </c>
      <c r="CL120" s="14" t="s">
        <v>20</v>
      </c>
      <c r="CM120" s="1">
        <f t="shared" si="19"/>
        <v>36</v>
      </c>
      <c r="CN120" s="1">
        <f t="shared" si="20"/>
        <v>0</v>
      </c>
      <c r="CO120" s="1">
        <f t="shared" si="21"/>
        <v>11</v>
      </c>
      <c r="CP120" s="1">
        <f t="shared" si="22"/>
        <v>0</v>
      </c>
      <c r="CQ120" s="1">
        <f t="shared" si="23"/>
        <v>2</v>
      </c>
      <c r="CR120" s="1">
        <f>SUM(COUNTIFS($T120:$CL120,{"PAT","MAT"}))</f>
        <v>0</v>
      </c>
      <c r="CS120" s="1">
        <f t="shared" si="24"/>
        <v>0</v>
      </c>
      <c r="CT120" s="1">
        <f t="shared" si="25"/>
        <v>0</v>
      </c>
      <c r="CU120" s="1">
        <f t="shared" si="26"/>
        <v>0</v>
      </c>
      <c r="CV120" s="1">
        <f t="shared" si="27"/>
        <v>2</v>
      </c>
      <c r="CW120" s="1">
        <f t="shared" si="28"/>
        <v>0</v>
      </c>
      <c r="CX120" s="1">
        <f t="shared" si="29"/>
        <v>0</v>
      </c>
      <c r="CY120" s="1">
        <f t="shared" si="30"/>
        <v>2</v>
      </c>
      <c r="CZ120" s="1">
        <f t="shared" si="31"/>
        <v>1</v>
      </c>
      <c r="DA120" s="1">
        <f t="shared" si="32"/>
        <v>1</v>
      </c>
      <c r="DB120" s="1">
        <f>SUM(CM120:CX120)+SUM(COUNTIFS(Q120:CL120,{"TERM","RESIGNED"}))</f>
        <v>51</v>
      </c>
      <c r="DC120" s="1" t="s">
        <v>45</v>
      </c>
      <c r="DD120" s="1" t="s">
        <v>1021</v>
      </c>
      <c r="DE120" s="34"/>
    </row>
    <row r="121" spans="1:109" x14ac:dyDescent="0.25">
      <c r="A121" s="32">
        <f t="shared" si="33"/>
        <v>120</v>
      </c>
      <c r="B121" s="1" t="s">
        <v>172</v>
      </c>
      <c r="C121" s="1">
        <v>16789</v>
      </c>
      <c r="D121" s="27">
        <v>100849</v>
      </c>
      <c r="E121" s="1" t="s">
        <v>946</v>
      </c>
      <c r="F121" s="34" t="s">
        <v>377</v>
      </c>
      <c r="G121" s="34" t="s">
        <v>143</v>
      </c>
      <c r="H121" s="30">
        <v>44348</v>
      </c>
      <c r="I121" s="30">
        <v>43706</v>
      </c>
      <c r="J121" s="30" t="s">
        <v>39</v>
      </c>
      <c r="K121" s="1">
        <f t="shared" ca="1" si="17"/>
        <v>954</v>
      </c>
      <c r="L121" s="34" t="str">
        <f t="shared" si="18"/>
        <v>Billable</v>
      </c>
      <c r="M121" s="34" t="s">
        <v>124</v>
      </c>
      <c r="N121" s="1" t="s">
        <v>41</v>
      </c>
      <c r="O121" s="1" t="s">
        <v>42</v>
      </c>
      <c r="P121" s="1"/>
      <c r="Q121" s="1"/>
      <c r="R121" s="1" t="s">
        <v>57</v>
      </c>
      <c r="S121" s="33" t="s">
        <v>253</v>
      </c>
      <c r="T121" s="14" t="s">
        <v>965</v>
      </c>
      <c r="U121" s="39">
        <v>0.41388888888888897</v>
      </c>
      <c r="V121" s="14" t="s">
        <v>965</v>
      </c>
      <c r="W121" s="14" t="s">
        <v>20</v>
      </c>
      <c r="X121" s="14" t="s">
        <v>20</v>
      </c>
      <c r="Y121" s="14" t="s">
        <v>965</v>
      </c>
      <c r="Z121" s="39">
        <v>0.42083333333333334</v>
      </c>
      <c r="AA121" s="14" t="s">
        <v>965</v>
      </c>
      <c r="AB121" s="14" t="s">
        <v>965</v>
      </c>
      <c r="AC121" s="39">
        <v>0.43541666666666662</v>
      </c>
      <c r="AD121" s="14" t="s">
        <v>965</v>
      </c>
      <c r="AE121" s="14" t="s">
        <v>965</v>
      </c>
      <c r="AF121" s="39">
        <v>0.43194444444444446</v>
      </c>
      <c r="AG121" s="14" t="s">
        <v>965</v>
      </c>
      <c r="AH121" s="14" t="s">
        <v>965</v>
      </c>
      <c r="AI121" s="39">
        <v>0.4236111111111111</v>
      </c>
      <c r="AJ121" s="14" t="s">
        <v>965</v>
      </c>
      <c r="AK121" s="14" t="s">
        <v>965</v>
      </c>
      <c r="AL121" s="39">
        <v>0.4291666666666667</v>
      </c>
      <c r="AM121" s="14" t="s">
        <v>965</v>
      </c>
      <c r="AN121" s="14" t="s">
        <v>20</v>
      </c>
      <c r="AO121" s="14" t="s">
        <v>20</v>
      </c>
      <c r="AP121" s="14" t="s">
        <v>965</v>
      </c>
      <c r="AQ121" s="39">
        <v>0.39583333333333331</v>
      </c>
      <c r="AR121" s="14" t="s">
        <v>965</v>
      </c>
      <c r="AS121" s="14" t="s">
        <v>965</v>
      </c>
      <c r="AT121" s="39">
        <v>0.4236111111111111</v>
      </c>
      <c r="AU121" s="14" t="s">
        <v>965</v>
      </c>
      <c r="AV121" s="14" t="s">
        <v>965</v>
      </c>
      <c r="AW121" s="39">
        <v>0.39166666666666666</v>
      </c>
      <c r="AX121" s="14" t="s">
        <v>965</v>
      </c>
      <c r="AY121" s="14" t="s">
        <v>967</v>
      </c>
      <c r="AZ121" s="39" t="s">
        <v>39</v>
      </c>
      <c r="BA121" s="14" t="s">
        <v>967</v>
      </c>
      <c r="BB121" s="14" t="s">
        <v>968</v>
      </c>
      <c r="BC121" s="39" t="s">
        <v>39</v>
      </c>
      <c r="BD121" s="14" t="s">
        <v>968</v>
      </c>
      <c r="BE121" s="14" t="s">
        <v>20</v>
      </c>
      <c r="BF121" s="14" t="s">
        <v>20</v>
      </c>
      <c r="BG121" s="14" t="s">
        <v>965</v>
      </c>
      <c r="BH121" s="39">
        <v>0.39583333333333331</v>
      </c>
      <c r="BI121" s="39" t="s">
        <v>965</v>
      </c>
      <c r="BJ121" s="14" t="s">
        <v>965</v>
      </c>
      <c r="BK121" s="39">
        <v>0.4069444444444445</v>
      </c>
      <c r="BL121" s="14" t="s">
        <v>965</v>
      </c>
      <c r="BM121" s="14" t="s">
        <v>968</v>
      </c>
      <c r="BN121" s="39" t="s">
        <v>39</v>
      </c>
      <c r="BO121" s="14" t="s">
        <v>968</v>
      </c>
      <c r="BP121" s="14" t="s">
        <v>965</v>
      </c>
      <c r="BQ121" s="39">
        <v>0.44375000000000003</v>
      </c>
      <c r="BR121" s="14" t="s">
        <v>965</v>
      </c>
      <c r="BS121" s="14" t="s">
        <v>965</v>
      </c>
      <c r="BT121" s="39">
        <v>0.39027777777777778</v>
      </c>
      <c r="BU121" s="39" t="s">
        <v>965</v>
      </c>
      <c r="BV121" s="14" t="s">
        <v>20</v>
      </c>
      <c r="BW121" s="14" t="s">
        <v>20</v>
      </c>
      <c r="BX121" s="14" t="s">
        <v>20</v>
      </c>
      <c r="BY121" s="14" t="s">
        <v>965</v>
      </c>
      <c r="BZ121" s="39">
        <v>0.40625</v>
      </c>
      <c r="CA121" s="39" t="s">
        <v>965</v>
      </c>
      <c r="CB121" s="14" t="s">
        <v>965</v>
      </c>
      <c r="CC121" s="39">
        <v>0.41388888888888892</v>
      </c>
      <c r="CD121" s="39" t="s">
        <v>965</v>
      </c>
      <c r="CE121" s="14" t="s">
        <v>965</v>
      </c>
      <c r="CF121" s="39">
        <v>0.39374999999999999</v>
      </c>
      <c r="CG121" s="39" t="s">
        <v>965</v>
      </c>
      <c r="CH121" s="14" t="s">
        <v>967</v>
      </c>
      <c r="CI121" s="39" t="s">
        <v>39</v>
      </c>
      <c r="CJ121" s="39" t="s">
        <v>967</v>
      </c>
      <c r="CK121" s="14" t="s">
        <v>20</v>
      </c>
      <c r="CL121" s="14" t="s">
        <v>20</v>
      </c>
      <c r="CM121" s="1">
        <f t="shared" si="19"/>
        <v>32</v>
      </c>
      <c r="CN121" s="1">
        <f t="shared" si="20"/>
        <v>0</v>
      </c>
      <c r="CO121" s="1">
        <f t="shared" si="21"/>
        <v>11</v>
      </c>
      <c r="CP121" s="1">
        <f t="shared" si="22"/>
        <v>0</v>
      </c>
      <c r="CQ121" s="1">
        <f t="shared" si="23"/>
        <v>0</v>
      </c>
      <c r="CR121" s="1">
        <f>SUM(COUNTIFS($T121:$CL121,{"PAT","MAT"}))</f>
        <v>0</v>
      </c>
      <c r="CS121" s="1">
        <f t="shared" si="24"/>
        <v>0</v>
      </c>
      <c r="CT121" s="1">
        <f t="shared" si="25"/>
        <v>0</v>
      </c>
      <c r="CU121" s="1">
        <f t="shared" si="26"/>
        <v>4</v>
      </c>
      <c r="CV121" s="1">
        <f t="shared" si="27"/>
        <v>4</v>
      </c>
      <c r="CW121" s="1">
        <f t="shared" si="28"/>
        <v>0</v>
      </c>
      <c r="CX121" s="1">
        <f t="shared" si="29"/>
        <v>0</v>
      </c>
      <c r="CY121" s="1">
        <f t="shared" si="30"/>
        <v>8</v>
      </c>
      <c r="CZ121" s="1">
        <f t="shared" si="31"/>
        <v>1</v>
      </c>
      <c r="DA121" s="1">
        <f t="shared" si="32"/>
        <v>1</v>
      </c>
      <c r="DB121" s="1">
        <f>SUM(CM121:CX121)+SUM(COUNTIFS(Q121:CL121,{"TERM","RESIGNED"}))</f>
        <v>51</v>
      </c>
      <c r="DC121" s="1" t="s">
        <v>45</v>
      </c>
      <c r="DD121" s="1" t="s">
        <v>1018</v>
      </c>
      <c r="DE121" s="34"/>
    </row>
    <row r="122" spans="1:109" x14ac:dyDescent="0.25">
      <c r="A122" s="32">
        <f t="shared" si="33"/>
        <v>121</v>
      </c>
      <c r="B122" s="1" t="s">
        <v>172</v>
      </c>
      <c r="C122" s="1">
        <v>16794</v>
      </c>
      <c r="D122" s="27">
        <v>100851</v>
      </c>
      <c r="E122" s="1" t="s">
        <v>946</v>
      </c>
      <c r="F122" s="34" t="s">
        <v>387</v>
      </c>
      <c r="G122" s="34" t="s">
        <v>143</v>
      </c>
      <c r="H122" s="30">
        <v>44348</v>
      </c>
      <c r="I122" s="30">
        <v>43706</v>
      </c>
      <c r="J122" s="30" t="s">
        <v>39</v>
      </c>
      <c r="K122" s="1">
        <f t="shared" ca="1" si="17"/>
        <v>954</v>
      </c>
      <c r="L122" s="34" t="str">
        <f t="shared" si="18"/>
        <v>Billable</v>
      </c>
      <c r="M122" s="34" t="s">
        <v>124</v>
      </c>
      <c r="N122" s="1" t="s">
        <v>41</v>
      </c>
      <c r="O122" s="1" t="s">
        <v>42</v>
      </c>
      <c r="P122" s="1"/>
      <c r="Q122" s="1"/>
      <c r="R122" s="1" t="s">
        <v>57</v>
      </c>
      <c r="S122" s="33" t="s">
        <v>148</v>
      </c>
      <c r="T122" s="14" t="s">
        <v>967</v>
      </c>
      <c r="U122" s="39" t="s">
        <v>39</v>
      </c>
      <c r="V122" s="14" t="s">
        <v>967</v>
      </c>
      <c r="W122" s="14" t="s">
        <v>20</v>
      </c>
      <c r="X122" s="14" t="s">
        <v>20</v>
      </c>
      <c r="Y122" s="14" t="s">
        <v>965</v>
      </c>
      <c r="Z122" s="39">
        <v>0.37152777777777773</v>
      </c>
      <c r="AA122" s="14" t="s">
        <v>965</v>
      </c>
      <c r="AB122" s="14" t="s">
        <v>965</v>
      </c>
      <c r="AC122" s="39">
        <v>0.37083333333333335</v>
      </c>
      <c r="AD122" s="14" t="s">
        <v>965</v>
      </c>
      <c r="AE122" s="14" t="s">
        <v>965</v>
      </c>
      <c r="AF122" s="39">
        <v>0.37152777777777773</v>
      </c>
      <c r="AG122" s="14" t="s">
        <v>965</v>
      </c>
      <c r="AH122" s="14" t="s">
        <v>965</v>
      </c>
      <c r="AI122" s="39">
        <v>0.36874999999999997</v>
      </c>
      <c r="AJ122" s="14" t="s">
        <v>965</v>
      </c>
      <c r="AK122" s="14" t="s">
        <v>965</v>
      </c>
      <c r="AL122" s="39">
        <v>0.36736111111111108</v>
      </c>
      <c r="AM122" s="14" t="s">
        <v>965</v>
      </c>
      <c r="AN122" s="14" t="s">
        <v>20</v>
      </c>
      <c r="AO122" s="14" t="s">
        <v>20</v>
      </c>
      <c r="AP122" s="14" t="s">
        <v>965</v>
      </c>
      <c r="AQ122" s="39">
        <v>0.4152777777777778</v>
      </c>
      <c r="AR122" s="14" t="s">
        <v>965</v>
      </c>
      <c r="AS122" s="14" t="s">
        <v>965</v>
      </c>
      <c r="AT122" s="39">
        <v>0.36805555555555558</v>
      </c>
      <c r="AU122" s="14" t="s">
        <v>965</v>
      </c>
      <c r="AV122" s="14" t="s">
        <v>965</v>
      </c>
      <c r="AW122" s="39">
        <v>0.36874999999999997</v>
      </c>
      <c r="AX122" s="14" t="s">
        <v>965</v>
      </c>
      <c r="AY122" s="14" t="s">
        <v>965</v>
      </c>
      <c r="AZ122" s="39">
        <v>0.37152777777777773</v>
      </c>
      <c r="BA122" s="14" t="s">
        <v>965</v>
      </c>
      <c r="BB122" s="14" t="s">
        <v>965</v>
      </c>
      <c r="BC122" s="39">
        <v>0.36805555555555558</v>
      </c>
      <c r="BD122" s="14" t="s">
        <v>965</v>
      </c>
      <c r="BE122" s="14" t="s">
        <v>20</v>
      </c>
      <c r="BF122" s="14" t="s">
        <v>20</v>
      </c>
      <c r="BG122" s="14" t="s">
        <v>965</v>
      </c>
      <c r="BH122" s="39">
        <v>0.39374999999999999</v>
      </c>
      <c r="BI122" s="39" t="s">
        <v>965</v>
      </c>
      <c r="BJ122" s="14" t="s">
        <v>965</v>
      </c>
      <c r="BK122" s="39">
        <v>0.37152777777777773</v>
      </c>
      <c r="BL122" s="14" t="s">
        <v>965</v>
      </c>
      <c r="BM122" s="14" t="s">
        <v>965</v>
      </c>
      <c r="BN122" s="39">
        <v>0.3743055555555555</v>
      </c>
      <c r="BO122" s="14" t="s">
        <v>965</v>
      </c>
      <c r="BP122" s="14" t="s">
        <v>965</v>
      </c>
      <c r="BQ122" s="39">
        <v>0.39513888888888887</v>
      </c>
      <c r="BR122" s="14" t="s">
        <v>965</v>
      </c>
      <c r="BS122" s="14" t="s">
        <v>965</v>
      </c>
      <c r="BT122" s="39">
        <v>0.37222222222222223</v>
      </c>
      <c r="BU122" s="39" t="s">
        <v>965</v>
      </c>
      <c r="BV122" s="14" t="s">
        <v>20</v>
      </c>
      <c r="BW122" s="14" t="s">
        <v>20</v>
      </c>
      <c r="BX122" s="14" t="s">
        <v>20</v>
      </c>
      <c r="BY122" s="14" t="s">
        <v>965</v>
      </c>
      <c r="BZ122" s="39">
        <v>0.3659722222222222</v>
      </c>
      <c r="CA122" s="39" t="s">
        <v>965</v>
      </c>
      <c r="CB122" s="14" t="s">
        <v>965</v>
      </c>
      <c r="CC122" s="39">
        <v>0.36944444444444446</v>
      </c>
      <c r="CD122" s="39" t="s">
        <v>965</v>
      </c>
      <c r="CE122" s="14" t="s">
        <v>965</v>
      </c>
      <c r="CF122" s="39">
        <v>0.36874999999999997</v>
      </c>
      <c r="CG122" s="39" t="s">
        <v>965</v>
      </c>
      <c r="CH122" s="14" t="s">
        <v>967</v>
      </c>
      <c r="CI122" s="39" t="s">
        <v>39</v>
      </c>
      <c r="CJ122" s="39" t="s">
        <v>967</v>
      </c>
      <c r="CK122" s="14" t="s">
        <v>20</v>
      </c>
      <c r="CL122" s="14" t="s">
        <v>20</v>
      </c>
      <c r="CM122" s="1">
        <f t="shared" si="19"/>
        <v>36</v>
      </c>
      <c r="CN122" s="1">
        <f t="shared" si="20"/>
        <v>0</v>
      </c>
      <c r="CO122" s="1">
        <f t="shared" si="21"/>
        <v>11</v>
      </c>
      <c r="CP122" s="1">
        <f t="shared" si="22"/>
        <v>0</v>
      </c>
      <c r="CQ122" s="1">
        <f t="shared" si="23"/>
        <v>0</v>
      </c>
      <c r="CR122" s="1">
        <f>SUM(COUNTIFS($T122:$CL122,{"PAT","MAT"}))</f>
        <v>0</v>
      </c>
      <c r="CS122" s="1">
        <f t="shared" si="24"/>
        <v>0</v>
      </c>
      <c r="CT122" s="1">
        <f t="shared" si="25"/>
        <v>0</v>
      </c>
      <c r="CU122" s="1">
        <f t="shared" si="26"/>
        <v>0</v>
      </c>
      <c r="CV122" s="1">
        <f t="shared" si="27"/>
        <v>4</v>
      </c>
      <c r="CW122" s="1">
        <f t="shared" si="28"/>
        <v>0</v>
      </c>
      <c r="CX122" s="1">
        <f t="shared" si="29"/>
        <v>0</v>
      </c>
      <c r="CY122" s="1">
        <f t="shared" si="30"/>
        <v>4</v>
      </c>
      <c r="CZ122" s="1">
        <f t="shared" si="31"/>
        <v>1</v>
      </c>
      <c r="DA122" s="1">
        <f t="shared" si="32"/>
        <v>1</v>
      </c>
      <c r="DB122" s="1">
        <f>SUM(CM122:CX122)+SUM(COUNTIFS(Q122:CL122,{"TERM","RESIGNED"}))</f>
        <v>51</v>
      </c>
      <c r="DC122" s="1" t="s">
        <v>45</v>
      </c>
      <c r="DD122" s="1" t="s">
        <v>1023</v>
      </c>
      <c r="DE122" s="34"/>
    </row>
    <row r="123" spans="1:109" x14ac:dyDescent="0.25">
      <c r="A123" s="32">
        <f t="shared" si="33"/>
        <v>122</v>
      </c>
      <c r="B123" s="1" t="s">
        <v>172</v>
      </c>
      <c r="C123" s="1">
        <v>16872</v>
      </c>
      <c r="D123" s="27">
        <v>100863</v>
      </c>
      <c r="E123" s="1" t="s">
        <v>945</v>
      </c>
      <c r="F123" s="34" t="s">
        <v>388</v>
      </c>
      <c r="G123" s="34" t="s">
        <v>143</v>
      </c>
      <c r="H123" s="30">
        <v>44348</v>
      </c>
      <c r="I123" s="30">
        <v>43721</v>
      </c>
      <c r="J123" s="30" t="s">
        <v>39</v>
      </c>
      <c r="K123" s="1">
        <f t="shared" ca="1" si="17"/>
        <v>954</v>
      </c>
      <c r="L123" s="34" t="str">
        <f t="shared" si="18"/>
        <v>Billable</v>
      </c>
      <c r="M123" s="34" t="s">
        <v>124</v>
      </c>
      <c r="N123" s="1" t="s">
        <v>41</v>
      </c>
      <c r="O123" s="1" t="s">
        <v>42</v>
      </c>
      <c r="P123" s="1"/>
      <c r="Q123" s="1"/>
      <c r="R123" s="1" t="s">
        <v>57</v>
      </c>
      <c r="S123" s="33" t="s">
        <v>198</v>
      </c>
      <c r="T123" s="14" t="s">
        <v>967</v>
      </c>
      <c r="U123" s="39" t="s">
        <v>39</v>
      </c>
      <c r="V123" s="14" t="s">
        <v>967</v>
      </c>
      <c r="W123" s="14" t="s">
        <v>20</v>
      </c>
      <c r="X123" s="14" t="s">
        <v>20</v>
      </c>
      <c r="Y123" s="14" t="s">
        <v>968</v>
      </c>
      <c r="Z123" s="39" t="s">
        <v>39</v>
      </c>
      <c r="AA123" s="14" t="s">
        <v>968</v>
      </c>
      <c r="AB123" s="14" t="s">
        <v>965</v>
      </c>
      <c r="AC123" s="39">
        <v>0.39374999999999999</v>
      </c>
      <c r="AD123" s="14" t="s">
        <v>965</v>
      </c>
      <c r="AE123" s="14" t="s">
        <v>965</v>
      </c>
      <c r="AF123" s="39">
        <v>0.39444444444444443</v>
      </c>
      <c r="AG123" s="14" t="s">
        <v>965</v>
      </c>
      <c r="AH123" s="14" t="s">
        <v>965</v>
      </c>
      <c r="AI123" s="39">
        <v>0.39652777777777781</v>
      </c>
      <c r="AJ123" s="14" t="s">
        <v>965</v>
      </c>
      <c r="AK123" s="14" t="s">
        <v>965</v>
      </c>
      <c r="AL123" s="39">
        <v>0.38125000000000003</v>
      </c>
      <c r="AM123" s="14" t="s">
        <v>965</v>
      </c>
      <c r="AN123" s="14" t="s">
        <v>20</v>
      </c>
      <c r="AO123" s="14" t="s">
        <v>20</v>
      </c>
      <c r="AP123" s="14" t="s">
        <v>965</v>
      </c>
      <c r="AQ123" s="39">
        <v>0.39999999999999997</v>
      </c>
      <c r="AR123" s="14" t="s">
        <v>965</v>
      </c>
      <c r="AS123" s="14" t="s">
        <v>965</v>
      </c>
      <c r="AT123" s="39">
        <v>0.38541666666666669</v>
      </c>
      <c r="AU123" s="14" t="s">
        <v>965</v>
      </c>
      <c r="AV123" s="14" t="s">
        <v>965</v>
      </c>
      <c r="AW123" s="39">
        <v>0.40069444444444446</v>
      </c>
      <c r="AX123" s="14" t="s">
        <v>965</v>
      </c>
      <c r="AY123" s="14" t="s">
        <v>965</v>
      </c>
      <c r="AZ123" s="39">
        <v>0.41319444444444442</v>
      </c>
      <c r="BA123" s="14" t="s">
        <v>965</v>
      </c>
      <c r="BB123" s="14" t="s">
        <v>965</v>
      </c>
      <c r="BC123" s="39">
        <v>0.36944444444444446</v>
      </c>
      <c r="BD123" s="14" t="s">
        <v>965</v>
      </c>
      <c r="BE123" s="14" t="s">
        <v>20</v>
      </c>
      <c r="BF123" s="14" t="s">
        <v>20</v>
      </c>
      <c r="BG123" s="14" t="s">
        <v>965</v>
      </c>
      <c r="BH123" s="39">
        <v>0.37847222222222227</v>
      </c>
      <c r="BI123" s="39" t="s">
        <v>965</v>
      </c>
      <c r="BJ123" s="14" t="s">
        <v>965</v>
      </c>
      <c r="BK123" s="39">
        <v>0.37986111111111115</v>
      </c>
      <c r="BL123" s="14" t="s">
        <v>965</v>
      </c>
      <c r="BM123" s="14" t="s">
        <v>965</v>
      </c>
      <c r="BN123" s="39">
        <v>0.37152777777777773</v>
      </c>
      <c r="BO123" s="14" t="s">
        <v>965</v>
      </c>
      <c r="BP123" s="14" t="s">
        <v>965</v>
      </c>
      <c r="BQ123" s="39">
        <v>0.36805555555555558</v>
      </c>
      <c r="BR123" s="14" t="s">
        <v>965</v>
      </c>
      <c r="BS123" s="14" t="s">
        <v>967</v>
      </c>
      <c r="BT123" s="39" t="e">
        <v>#N/A</v>
      </c>
      <c r="BU123" s="39" t="s">
        <v>967</v>
      </c>
      <c r="BV123" s="14" t="s">
        <v>20</v>
      </c>
      <c r="BW123" s="14" t="s">
        <v>20</v>
      </c>
      <c r="BX123" s="14" t="s">
        <v>20</v>
      </c>
      <c r="BY123" s="14" t="s">
        <v>967</v>
      </c>
      <c r="BZ123" s="39" t="s">
        <v>39</v>
      </c>
      <c r="CA123" s="39" t="s">
        <v>967</v>
      </c>
      <c r="CB123" s="14" t="s">
        <v>965</v>
      </c>
      <c r="CC123" s="39">
        <v>0.36249999999999999</v>
      </c>
      <c r="CD123" s="39" t="s">
        <v>965</v>
      </c>
      <c r="CE123" s="14" t="s">
        <v>965</v>
      </c>
      <c r="CF123" s="39">
        <v>0.3743055555555555</v>
      </c>
      <c r="CG123" s="39" t="s">
        <v>965</v>
      </c>
      <c r="CH123" s="14" t="s">
        <v>21</v>
      </c>
      <c r="CI123" s="39" t="s">
        <v>39</v>
      </c>
      <c r="CJ123" s="39" t="s">
        <v>21</v>
      </c>
      <c r="CK123" s="14" t="s">
        <v>20</v>
      </c>
      <c r="CL123" s="14" t="s">
        <v>20</v>
      </c>
      <c r="CM123" s="1">
        <f t="shared" si="19"/>
        <v>30</v>
      </c>
      <c r="CN123" s="1">
        <f t="shared" si="20"/>
        <v>0</v>
      </c>
      <c r="CO123" s="1">
        <f t="shared" si="21"/>
        <v>11</v>
      </c>
      <c r="CP123" s="1">
        <f t="shared" si="22"/>
        <v>2</v>
      </c>
      <c r="CQ123" s="1">
        <f t="shared" si="23"/>
        <v>0</v>
      </c>
      <c r="CR123" s="1">
        <f>SUM(COUNTIFS($T123:$CL123,{"PAT","MAT"}))</f>
        <v>0</v>
      </c>
      <c r="CS123" s="1">
        <f t="shared" si="24"/>
        <v>0</v>
      </c>
      <c r="CT123" s="1">
        <f t="shared" si="25"/>
        <v>0</v>
      </c>
      <c r="CU123" s="1">
        <f t="shared" si="26"/>
        <v>2</v>
      </c>
      <c r="CV123" s="1">
        <f t="shared" si="27"/>
        <v>6</v>
      </c>
      <c r="CW123" s="1">
        <f t="shared" si="28"/>
        <v>0</v>
      </c>
      <c r="CX123" s="1">
        <f t="shared" si="29"/>
        <v>0</v>
      </c>
      <c r="CY123" s="1">
        <f t="shared" si="30"/>
        <v>8</v>
      </c>
      <c r="CZ123" s="1">
        <f t="shared" si="31"/>
        <v>1</v>
      </c>
      <c r="DA123" s="1">
        <f t="shared" si="32"/>
        <v>1</v>
      </c>
      <c r="DB123" s="1">
        <f>SUM(CM123:CX123)+SUM(COUNTIFS(Q123:CL123,{"TERM","RESIGNED"}))</f>
        <v>51</v>
      </c>
      <c r="DC123" s="1" t="s">
        <v>45</v>
      </c>
      <c r="DD123" s="1" t="s">
        <v>1023</v>
      </c>
      <c r="DE123" s="34"/>
    </row>
    <row r="124" spans="1:109" x14ac:dyDescent="0.25">
      <c r="A124" s="32">
        <f t="shared" si="33"/>
        <v>123</v>
      </c>
      <c r="B124" s="1" t="s">
        <v>172</v>
      </c>
      <c r="C124" s="1">
        <v>16943</v>
      </c>
      <c r="D124" s="27">
        <v>100869</v>
      </c>
      <c r="E124" s="1" t="s">
        <v>946</v>
      </c>
      <c r="F124" s="34" t="s">
        <v>389</v>
      </c>
      <c r="G124" s="34" t="s">
        <v>143</v>
      </c>
      <c r="H124" s="30">
        <v>44348</v>
      </c>
      <c r="I124" s="30">
        <v>43735</v>
      </c>
      <c r="J124" s="30" t="s">
        <v>39</v>
      </c>
      <c r="K124" s="1">
        <f t="shared" ca="1" si="17"/>
        <v>954</v>
      </c>
      <c r="L124" s="34" t="str">
        <f t="shared" si="18"/>
        <v>Billable</v>
      </c>
      <c r="M124" s="34" t="s">
        <v>124</v>
      </c>
      <c r="N124" s="1" t="s">
        <v>41</v>
      </c>
      <c r="O124" s="1" t="s">
        <v>42</v>
      </c>
      <c r="P124" s="1"/>
      <c r="Q124" s="1"/>
      <c r="R124" s="1" t="s">
        <v>57</v>
      </c>
      <c r="S124" s="33" t="s">
        <v>132</v>
      </c>
      <c r="T124" s="14" t="s">
        <v>968</v>
      </c>
      <c r="U124" s="39">
        <v>3.2638888888888898E-2</v>
      </c>
      <c r="V124" s="14" t="s">
        <v>968</v>
      </c>
      <c r="W124" s="14" t="s">
        <v>20</v>
      </c>
      <c r="X124" s="14" t="s">
        <v>20</v>
      </c>
      <c r="Y124" s="14" t="s">
        <v>965</v>
      </c>
      <c r="Z124" s="39">
        <v>0.37847222222222227</v>
      </c>
      <c r="AA124" s="14" t="s">
        <v>965</v>
      </c>
      <c r="AB124" s="14" t="s">
        <v>965</v>
      </c>
      <c r="AC124" s="39">
        <v>0.37986111111111115</v>
      </c>
      <c r="AD124" s="14" t="s">
        <v>965</v>
      </c>
      <c r="AE124" s="14" t="s">
        <v>965</v>
      </c>
      <c r="AF124" s="39">
        <v>0.38125000000000003</v>
      </c>
      <c r="AG124" s="14" t="s">
        <v>965</v>
      </c>
      <c r="AH124" s="14" t="s">
        <v>965</v>
      </c>
      <c r="AI124" s="39">
        <v>0.3840277777777778</v>
      </c>
      <c r="AJ124" s="14" t="s">
        <v>965</v>
      </c>
      <c r="AK124" s="14" t="s">
        <v>965</v>
      </c>
      <c r="AL124" s="39">
        <v>0.38055555555555554</v>
      </c>
      <c r="AM124" s="14" t="s">
        <v>965</v>
      </c>
      <c r="AN124" s="14" t="s">
        <v>20</v>
      </c>
      <c r="AO124" s="14" t="s">
        <v>20</v>
      </c>
      <c r="AP124" s="14" t="s">
        <v>965</v>
      </c>
      <c r="AQ124" s="39">
        <v>0.3840277777777778</v>
      </c>
      <c r="AR124" s="14" t="s">
        <v>965</v>
      </c>
      <c r="AS124" s="14" t="s">
        <v>965</v>
      </c>
      <c r="AT124" s="39">
        <v>0.37777777777777777</v>
      </c>
      <c r="AU124" s="14" t="s">
        <v>965</v>
      </c>
      <c r="AV124" s="14" t="s">
        <v>965</v>
      </c>
      <c r="AW124" s="39">
        <v>0.38263888888888892</v>
      </c>
      <c r="AX124" s="14" t="s">
        <v>965</v>
      </c>
      <c r="AY124" s="14" t="s">
        <v>965</v>
      </c>
      <c r="AZ124" s="39">
        <v>0.37986111111111115</v>
      </c>
      <c r="BA124" s="14" t="s">
        <v>965</v>
      </c>
      <c r="BB124" s="14" t="s">
        <v>965</v>
      </c>
      <c r="BC124" s="39">
        <v>0.39027777777777778</v>
      </c>
      <c r="BD124" s="14" t="s">
        <v>965</v>
      </c>
      <c r="BE124" s="14" t="s">
        <v>20</v>
      </c>
      <c r="BF124" s="14" t="s">
        <v>20</v>
      </c>
      <c r="BG124" s="14" t="s">
        <v>965</v>
      </c>
      <c r="BH124" s="39">
        <v>0.37847222222222227</v>
      </c>
      <c r="BI124" s="39" t="s">
        <v>965</v>
      </c>
      <c r="BJ124" s="14" t="s">
        <v>968</v>
      </c>
      <c r="BK124" s="39" t="s">
        <v>39</v>
      </c>
      <c r="BL124" s="14" t="s">
        <v>968</v>
      </c>
      <c r="BM124" s="14" t="s">
        <v>965</v>
      </c>
      <c r="BN124" s="39">
        <v>0.38263888888888892</v>
      </c>
      <c r="BO124" s="14" t="s">
        <v>965</v>
      </c>
      <c r="BP124" s="14" t="s">
        <v>965</v>
      </c>
      <c r="BQ124" s="39">
        <v>0.38611111111111113</v>
      </c>
      <c r="BR124" s="14" t="s">
        <v>965</v>
      </c>
      <c r="BS124" s="14" t="s">
        <v>965</v>
      </c>
      <c r="BT124" s="39">
        <v>0.3833333333333333</v>
      </c>
      <c r="BU124" s="39" t="s">
        <v>965</v>
      </c>
      <c r="BV124" s="14" t="s">
        <v>20</v>
      </c>
      <c r="BW124" s="14" t="s">
        <v>20</v>
      </c>
      <c r="BX124" s="14" t="s">
        <v>20</v>
      </c>
      <c r="BY124" s="14" t="s">
        <v>967</v>
      </c>
      <c r="BZ124" s="39" t="s">
        <v>39</v>
      </c>
      <c r="CA124" s="39" t="s">
        <v>967</v>
      </c>
      <c r="CB124" s="14" t="s">
        <v>967</v>
      </c>
      <c r="CC124" s="39" t="s">
        <v>39</v>
      </c>
      <c r="CD124" s="39" t="s">
        <v>967</v>
      </c>
      <c r="CE124" s="14" t="s">
        <v>967</v>
      </c>
      <c r="CF124" s="39" t="s">
        <v>39</v>
      </c>
      <c r="CG124" s="39" t="s">
        <v>967</v>
      </c>
      <c r="CH124" s="14" t="s">
        <v>967</v>
      </c>
      <c r="CI124" s="39" t="s">
        <v>39</v>
      </c>
      <c r="CJ124" s="39" t="s">
        <v>967</v>
      </c>
      <c r="CK124" s="14" t="s">
        <v>20</v>
      </c>
      <c r="CL124" s="14" t="s">
        <v>20</v>
      </c>
      <c r="CM124" s="1">
        <f t="shared" si="19"/>
        <v>28</v>
      </c>
      <c r="CN124" s="1">
        <f t="shared" si="20"/>
        <v>0</v>
      </c>
      <c r="CO124" s="1">
        <f t="shared" si="21"/>
        <v>11</v>
      </c>
      <c r="CP124" s="1">
        <f t="shared" si="22"/>
        <v>0</v>
      </c>
      <c r="CQ124" s="1">
        <f t="shared" si="23"/>
        <v>0</v>
      </c>
      <c r="CR124" s="1">
        <f>SUM(COUNTIFS($T124:$CL124,{"PAT","MAT"}))</f>
        <v>0</v>
      </c>
      <c r="CS124" s="1">
        <f t="shared" si="24"/>
        <v>0</v>
      </c>
      <c r="CT124" s="1">
        <f t="shared" si="25"/>
        <v>0</v>
      </c>
      <c r="CU124" s="1">
        <f t="shared" si="26"/>
        <v>4</v>
      </c>
      <c r="CV124" s="1">
        <f t="shared" si="27"/>
        <v>8</v>
      </c>
      <c r="CW124" s="1">
        <f t="shared" si="28"/>
        <v>0</v>
      </c>
      <c r="CX124" s="1">
        <f t="shared" si="29"/>
        <v>0</v>
      </c>
      <c r="CY124" s="1">
        <f t="shared" si="30"/>
        <v>12</v>
      </c>
      <c r="CZ124" s="1">
        <f t="shared" si="31"/>
        <v>1</v>
      </c>
      <c r="DA124" s="1">
        <f t="shared" si="32"/>
        <v>1</v>
      </c>
      <c r="DB124" s="1">
        <f>SUM(CM124:CX124)+SUM(COUNTIFS(Q124:CL124,{"TERM","RESIGNED"}))</f>
        <v>51</v>
      </c>
      <c r="DC124" s="1" t="s">
        <v>45</v>
      </c>
      <c r="DD124" s="1" t="s">
        <v>1023</v>
      </c>
      <c r="DE124" s="34"/>
    </row>
    <row r="125" spans="1:109" x14ac:dyDescent="0.25">
      <c r="A125" s="32">
        <f t="shared" si="33"/>
        <v>124</v>
      </c>
      <c r="B125" s="1" t="s">
        <v>172</v>
      </c>
      <c r="C125" s="1">
        <v>16957</v>
      </c>
      <c r="D125" s="27">
        <v>100875</v>
      </c>
      <c r="E125" s="1" t="s">
        <v>946</v>
      </c>
      <c r="F125" s="34" t="s">
        <v>390</v>
      </c>
      <c r="G125" s="34" t="s">
        <v>143</v>
      </c>
      <c r="H125" s="30">
        <v>44348</v>
      </c>
      <c r="I125" s="30">
        <v>43735</v>
      </c>
      <c r="J125" s="30" t="s">
        <v>39</v>
      </c>
      <c r="K125" s="1">
        <f t="shared" ca="1" si="17"/>
        <v>954</v>
      </c>
      <c r="L125" s="34" t="str">
        <f t="shared" si="18"/>
        <v>Billable</v>
      </c>
      <c r="M125" s="34" t="s">
        <v>124</v>
      </c>
      <c r="N125" s="1" t="s">
        <v>41</v>
      </c>
      <c r="O125" s="1" t="s">
        <v>42</v>
      </c>
      <c r="P125" s="1"/>
      <c r="Q125" s="1"/>
      <c r="R125" s="1" t="s">
        <v>57</v>
      </c>
      <c r="S125" s="33" t="s">
        <v>137</v>
      </c>
      <c r="T125" s="14" t="s">
        <v>965</v>
      </c>
      <c r="U125" s="39">
        <v>0.37152777777777801</v>
      </c>
      <c r="V125" s="14" t="s">
        <v>965</v>
      </c>
      <c r="W125" s="14" t="s">
        <v>20</v>
      </c>
      <c r="X125" s="14" t="s">
        <v>20</v>
      </c>
      <c r="Y125" s="14" t="s">
        <v>967</v>
      </c>
      <c r="Z125" s="39" t="s">
        <v>39</v>
      </c>
      <c r="AA125" s="14" t="s">
        <v>967</v>
      </c>
      <c r="AB125" s="14" t="s">
        <v>965</v>
      </c>
      <c r="AC125" s="39">
        <v>0.39027777777777778</v>
      </c>
      <c r="AD125" s="14" t="s">
        <v>965</v>
      </c>
      <c r="AE125" s="14" t="s">
        <v>965</v>
      </c>
      <c r="AF125" s="39">
        <v>0.3840277777777778</v>
      </c>
      <c r="AG125" s="14" t="s">
        <v>965</v>
      </c>
      <c r="AH125" s="14" t="s">
        <v>965</v>
      </c>
      <c r="AI125" s="39">
        <v>0.39652777777777781</v>
      </c>
      <c r="AJ125" s="14" t="s">
        <v>965</v>
      </c>
      <c r="AK125" s="14" t="s">
        <v>965</v>
      </c>
      <c r="AL125" s="39">
        <v>0.38125000000000003</v>
      </c>
      <c r="AM125" s="14" t="s">
        <v>965</v>
      </c>
      <c r="AN125" s="14" t="s">
        <v>20</v>
      </c>
      <c r="AO125" s="14" t="s">
        <v>20</v>
      </c>
      <c r="AP125" s="14" t="s">
        <v>965</v>
      </c>
      <c r="AQ125" s="39">
        <v>0.39166666666666666</v>
      </c>
      <c r="AR125" s="14" t="s">
        <v>965</v>
      </c>
      <c r="AS125" s="14" t="s">
        <v>965</v>
      </c>
      <c r="AT125" s="39">
        <v>0.3743055555555555</v>
      </c>
      <c r="AU125" s="14" t="s">
        <v>965</v>
      </c>
      <c r="AV125" s="14" t="s">
        <v>965</v>
      </c>
      <c r="AW125" s="39">
        <v>0.3833333333333333</v>
      </c>
      <c r="AX125" s="14" t="s">
        <v>965</v>
      </c>
      <c r="AY125" s="14" t="s">
        <v>965</v>
      </c>
      <c r="AZ125" s="39">
        <v>0.38541666666666669</v>
      </c>
      <c r="BA125" s="14" t="s">
        <v>965</v>
      </c>
      <c r="BB125" s="14" t="s">
        <v>965</v>
      </c>
      <c r="BC125" s="39">
        <v>0.37013888888888885</v>
      </c>
      <c r="BD125" s="14" t="s">
        <v>965</v>
      </c>
      <c r="BE125" s="14" t="s">
        <v>20</v>
      </c>
      <c r="BF125" s="14" t="s">
        <v>20</v>
      </c>
      <c r="BG125" s="14" t="s">
        <v>965</v>
      </c>
      <c r="BH125" s="39">
        <v>0.24236111111111111</v>
      </c>
      <c r="BI125" s="39" t="s">
        <v>966</v>
      </c>
      <c r="BJ125" s="14" t="s">
        <v>965</v>
      </c>
      <c r="BK125" s="39">
        <v>0.37708333333333338</v>
      </c>
      <c r="BL125" s="14" t="s">
        <v>965</v>
      </c>
      <c r="BM125" s="14" t="s">
        <v>965</v>
      </c>
      <c r="BN125" s="39">
        <v>0.38263888888888892</v>
      </c>
      <c r="BO125" s="14" t="s">
        <v>965</v>
      </c>
      <c r="BP125" s="14" t="s">
        <v>965</v>
      </c>
      <c r="BQ125" s="39">
        <v>0.39444444444444443</v>
      </c>
      <c r="BR125" s="14" t="s">
        <v>965</v>
      </c>
      <c r="BS125" s="14" t="s">
        <v>968</v>
      </c>
      <c r="BT125" s="39" t="e">
        <v>#N/A</v>
      </c>
      <c r="BU125" s="39" t="s">
        <v>968</v>
      </c>
      <c r="BV125" s="14" t="s">
        <v>20</v>
      </c>
      <c r="BW125" s="14" t="s">
        <v>20</v>
      </c>
      <c r="BX125" s="14" t="s">
        <v>20</v>
      </c>
      <c r="BY125" s="14" t="s">
        <v>967</v>
      </c>
      <c r="BZ125" s="39" t="s">
        <v>39</v>
      </c>
      <c r="CA125" s="39" t="s">
        <v>967</v>
      </c>
      <c r="CB125" s="14" t="s">
        <v>965</v>
      </c>
      <c r="CC125" s="39">
        <v>0.39166666666666666</v>
      </c>
      <c r="CD125" s="39" t="s">
        <v>965</v>
      </c>
      <c r="CE125" s="14" t="s">
        <v>965</v>
      </c>
      <c r="CF125" s="39">
        <v>0.36805555555555558</v>
      </c>
      <c r="CG125" s="39" t="s">
        <v>965</v>
      </c>
      <c r="CH125" s="14" t="s">
        <v>965</v>
      </c>
      <c r="CI125" s="39">
        <v>0.37291666666666662</v>
      </c>
      <c r="CJ125" s="39" t="s">
        <v>965</v>
      </c>
      <c r="CK125" s="14" t="s">
        <v>20</v>
      </c>
      <c r="CL125" s="14" t="s">
        <v>20</v>
      </c>
      <c r="CM125" s="1">
        <f t="shared" si="19"/>
        <v>33</v>
      </c>
      <c r="CN125" s="1">
        <f t="shared" si="20"/>
        <v>0.5</v>
      </c>
      <c r="CO125" s="1">
        <f t="shared" si="21"/>
        <v>11</v>
      </c>
      <c r="CP125" s="1">
        <f t="shared" si="22"/>
        <v>0</v>
      </c>
      <c r="CQ125" s="1">
        <f t="shared" si="23"/>
        <v>0</v>
      </c>
      <c r="CR125" s="1">
        <f>SUM(COUNTIFS($T125:$CL125,{"PAT","MAT"}))</f>
        <v>0</v>
      </c>
      <c r="CS125" s="1">
        <f t="shared" si="24"/>
        <v>0</v>
      </c>
      <c r="CT125" s="1">
        <f t="shared" si="25"/>
        <v>0</v>
      </c>
      <c r="CU125" s="1">
        <f t="shared" si="26"/>
        <v>2</v>
      </c>
      <c r="CV125" s="1">
        <f t="shared" si="27"/>
        <v>4</v>
      </c>
      <c r="CW125" s="1">
        <f t="shared" si="28"/>
        <v>0</v>
      </c>
      <c r="CX125" s="1">
        <f t="shared" si="29"/>
        <v>0</v>
      </c>
      <c r="CY125" s="1">
        <f t="shared" si="30"/>
        <v>6</v>
      </c>
      <c r="CZ125" s="1">
        <f t="shared" si="31"/>
        <v>1</v>
      </c>
      <c r="DA125" s="1">
        <f t="shared" si="32"/>
        <v>1</v>
      </c>
      <c r="DB125" s="1">
        <f>SUM(CM125:CX125)+SUM(COUNTIFS(Q125:CL125,{"TERM","RESIGNED"}))</f>
        <v>50.5</v>
      </c>
      <c r="DC125" s="1" t="s">
        <v>45</v>
      </c>
      <c r="DD125" s="1" t="s">
        <v>1018</v>
      </c>
      <c r="DE125" s="34"/>
    </row>
    <row r="126" spans="1:109" x14ac:dyDescent="0.25">
      <c r="A126" s="32">
        <f t="shared" si="33"/>
        <v>125</v>
      </c>
      <c r="B126" s="1" t="s">
        <v>172</v>
      </c>
      <c r="C126" s="1">
        <v>17349</v>
      </c>
      <c r="D126" s="27">
        <v>100917</v>
      </c>
      <c r="E126" s="1" t="s">
        <v>946</v>
      </c>
      <c r="F126" s="34" t="s">
        <v>368</v>
      </c>
      <c r="G126" s="34" t="s">
        <v>123</v>
      </c>
      <c r="H126" s="30">
        <v>44348</v>
      </c>
      <c r="I126" s="30">
        <v>43861</v>
      </c>
      <c r="J126" s="30" t="s">
        <v>39</v>
      </c>
      <c r="K126" s="1">
        <f t="shared" ca="1" si="17"/>
        <v>954</v>
      </c>
      <c r="L126" s="34" t="str">
        <f t="shared" si="18"/>
        <v>Billable</v>
      </c>
      <c r="M126" s="34" t="s">
        <v>124</v>
      </c>
      <c r="N126" s="1" t="s">
        <v>41</v>
      </c>
      <c r="O126" s="1" t="s">
        <v>42</v>
      </c>
      <c r="P126" s="1"/>
      <c r="Q126" s="1"/>
      <c r="R126" s="1" t="s">
        <v>43</v>
      </c>
      <c r="S126" s="33" t="s">
        <v>198</v>
      </c>
      <c r="T126" s="14" t="s">
        <v>965</v>
      </c>
      <c r="U126" s="39">
        <v>0.36736111111111103</v>
      </c>
      <c r="V126" s="14" t="s">
        <v>965</v>
      </c>
      <c r="W126" s="14" t="s">
        <v>20</v>
      </c>
      <c r="X126" s="14" t="s">
        <v>20</v>
      </c>
      <c r="Y126" s="14" t="s">
        <v>965</v>
      </c>
      <c r="Z126" s="39">
        <v>0.41250000000000003</v>
      </c>
      <c r="AA126" s="14" t="s">
        <v>965</v>
      </c>
      <c r="AB126" s="14" t="s">
        <v>965</v>
      </c>
      <c r="AC126" s="39">
        <v>0.39513888888888887</v>
      </c>
      <c r="AD126" s="14" t="s">
        <v>965</v>
      </c>
      <c r="AE126" s="14" t="s">
        <v>965</v>
      </c>
      <c r="AF126" s="39">
        <v>0.38958333333333334</v>
      </c>
      <c r="AG126" s="14" t="s">
        <v>965</v>
      </c>
      <c r="AH126" s="14" t="s">
        <v>965</v>
      </c>
      <c r="AI126" s="39">
        <v>0.41875000000000001</v>
      </c>
      <c r="AJ126" s="14" t="s">
        <v>965</v>
      </c>
      <c r="AK126" s="14" t="s">
        <v>965</v>
      </c>
      <c r="AL126" s="39">
        <v>0.38055555555555554</v>
      </c>
      <c r="AM126" s="14" t="s">
        <v>965</v>
      </c>
      <c r="AN126" s="14" t="s">
        <v>20</v>
      </c>
      <c r="AO126" s="14" t="s">
        <v>20</v>
      </c>
      <c r="AP126" s="14" t="s">
        <v>965</v>
      </c>
      <c r="AQ126" s="39">
        <v>0.39999999999999997</v>
      </c>
      <c r="AR126" s="14" t="s">
        <v>965</v>
      </c>
      <c r="AS126" s="14" t="s">
        <v>965</v>
      </c>
      <c r="AT126" s="39">
        <v>0.38611111111111113</v>
      </c>
      <c r="AU126" s="14" t="s">
        <v>965</v>
      </c>
      <c r="AV126" s="14" t="s">
        <v>965</v>
      </c>
      <c r="AW126" s="39">
        <v>0.40069444444444446</v>
      </c>
      <c r="AX126" s="14" t="s">
        <v>965</v>
      </c>
      <c r="AY126" s="14" t="s">
        <v>965</v>
      </c>
      <c r="AZ126" s="39">
        <v>0.39861111111111108</v>
      </c>
      <c r="BA126" s="14" t="s">
        <v>965</v>
      </c>
      <c r="BB126" s="14" t="s">
        <v>965</v>
      </c>
      <c r="BC126" s="39">
        <v>0.37777777777777777</v>
      </c>
      <c r="BD126" s="14" t="s">
        <v>965</v>
      </c>
      <c r="BE126" s="14" t="s">
        <v>20</v>
      </c>
      <c r="BF126" s="14" t="s">
        <v>20</v>
      </c>
      <c r="BG126" s="14" t="s">
        <v>965</v>
      </c>
      <c r="BH126" s="39">
        <v>0.37222222222222223</v>
      </c>
      <c r="BI126" s="39" t="s">
        <v>965</v>
      </c>
      <c r="BJ126" s="14" t="s">
        <v>965</v>
      </c>
      <c r="BK126" s="39">
        <v>0.38263888888888892</v>
      </c>
      <c r="BL126" s="14" t="s">
        <v>965</v>
      </c>
      <c r="BM126" s="14" t="s">
        <v>965</v>
      </c>
      <c r="BN126" s="39">
        <v>0.37361111111111112</v>
      </c>
      <c r="BO126" s="14" t="s">
        <v>965</v>
      </c>
      <c r="BP126" s="14" t="s">
        <v>965</v>
      </c>
      <c r="BQ126" s="39">
        <v>0.37291666666666662</v>
      </c>
      <c r="BR126" s="14" t="s">
        <v>965</v>
      </c>
      <c r="BS126" s="14" t="s">
        <v>965</v>
      </c>
      <c r="BT126" s="39">
        <v>0.39444444444444443</v>
      </c>
      <c r="BU126" s="39" t="s">
        <v>965</v>
      </c>
      <c r="BV126" s="14" t="s">
        <v>20</v>
      </c>
      <c r="BW126" s="14" t="s">
        <v>20</v>
      </c>
      <c r="BX126" s="14" t="s">
        <v>20</v>
      </c>
      <c r="BY126" s="14" t="s">
        <v>967</v>
      </c>
      <c r="BZ126" s="39" t="s">
        <v>39</v>
      </c>
      <c r="CA126" s="39" t="s">
        <v>967</v>
      </c>
      <c r="CB126" s="14" t="s">
        <v>967</v>
      </c>
      <c r="CC126" s="39" t="s">
        <v>39</v>
      </c>
      <c r="CD126" s="39" t="s">
        <v>967</v>
      </c>
      <c r="CE126" s="14" t="s">
        <v>968</v>
      </c>
      <c r="CF126" s="39" t="s">
        <v>39</v>
      </c>
      <c r="CG126" s="39" t="s">
        <v>968</v>
      </c>
      <c r="CH126" s="14" t="s">
        <v>968</v>
      </c>
      <c r="CI126" s="39" t="s">
        <v>39</v>
      </c>
      <c r="CJ126" s="39" t="s">
        <v>968</v>
      </c>
      <c r="CK126" s="14" t="s">
        <v>20</v>
      </c>
      <c r="CL126" s="14" t="s">
        <v>20</v>
      </c>
      <c r="CM126" s="1">
        <f t="shared" si="19"/>
        <v>32</v>
      </c>
      <c r="CN126" s="1">
        <f t="shared" si="20"/>
        <v>0</v>
      </c>
      <c r="CO126" s="1">
        <f t="shared" si="21"/>
        <v>11</v>
      </c>
      <c r="CP126" s="1">
        <f t="shared" si="22"/>
        <v>0</v>
      </c>
      <c r="CQ126" s="1">
        <f t="shared" si="23"/>
        <v>0</v>
      </c>
      <c r="CR126" s="1">
        <f>SUM(COUNTIFS($T126:$CL126,{"PAT","MAT"}))</f>
        <v>0</v>
      </c>
      <c r="CS126" s="1">
        <f t="shared" si="24"/>
        <v>0</v>
      </c>
      <c r="CT126" s="1">
        <f t="shared" si="25"/>
        <v>0</v>
      </c>
      <c r="CU126" s="1">
        <f t="shared" si="26"/>
        <v>4</v>
      </c>
      <c r="CV126" s="1">
        <f t="shared" si="27"/>
        <v>4</v>
      </c>
      <c r="CW126" s="1">
        <f t="shared" si="28"/>
        <v>0</v>
      </c>
      <c r="CX126" s="1">
        <f t="shared" si="29"/>
        <v>0</v>
      </c>
      <c r="CY126" s="1">
        <f t="shared" si="30"/>
        <v>8</v>
      </c>
      <c r="CZ126" s="1">
        <f t="shared" si="31"/>
        <v>1</v>
      </c>
      <c r="DA126" s="1">
        <f t="shared" si="32"/>
        <v>1</v>
      </c>
      <c r="DB126" s="1">
        <f>SUM(CM126:CX126)+SUM(COUNTIFS(Q126:CL126,{"TERM","RESIGNED"}))</f>
        <v>51</v>
      </c>
      <c r="DC126" s="1" t="s">
        <v>45</v>
      </c>
      <c r="DD126" s="1" t="s">
        <v>1023</v>
      </c>
      <c r="DE126" s="34"/>
    </row>
    <row r="127" spans="1:109" x14ac:dyDescent="0.25">
      <c r="A127" s="32">
        <f t="shared" si="33"/>
        <v>126</v>
      </c>
      <c r="B127" s="1" t="s">
        <v>172</v>
      </c>
      <c r="C127" s="1">
        <v>17422</v>
      </c>
      <c r="D127" s="27">
        <v>100922</v>
      </c>
      <c r="E127" s="1" t="s">
        <v>946</v>
      </c>
      <c r="F127" s="34" t="s">
        <v>372</v>
      </c>
      <c r="G127" s="34" t="s">
        <v>123</v>
      </c>
      <c r="H127" s="30">
        <v>44348</v>
      </c>
      <c r="I127" s="30">
        <v>43882</v>
      </c>
      <c r="J127" s="30" t="s">
        <v>39</v>
      </c>
      <c r="K127" s="1">
        <f t="shared" ca="1" si="17"/>
        <v>954</v>
      </c>
      <c r="L127" s="34" t="str">
        <f t="shared" si="18"/>
        <v>Billable</v>
      </c>
      <c r="M127" s="34" t="s">
        <v>124</v>
      </c>
      <c r="N127" s="1" t="s">
        <v>41</v>
      </c>
      <c r="O127" s="1" t="s">
        <v>42</v>
      </c>
      <c r="P127" s="1"/>
      <c r="Q127" s="1"/>
      <c r="R127" s="1" t="s">
        <v>43</v>
      </c>
      <c r="S127" s="33" t="s">
        <v>303</v>
      </c>
      <c r="T127" s="14" t="s">
        <v>965</v>
      </c>
      <c r="U127" s="39">
        <v>0.42569444444444399</v>
      </c>
      <c r="V127" s="14" t="s">
        <v>965</v>
      </c>
      <c r="W127" s="14" t="s">
        <v>20</v>
      </c>
      <c r="X127" s="14" t="s">
        <v>20</v>
      </c>
      <c r="Y127" s="14" t="s">
        <v>965</v>
      </c>
      <c r="Z127" s="39">
        <v>0.38680555555555557</v>
      </c>
      <c r="AA127" s="14" t="s">
        <v>965</v>
      </c>
      <c r="AB127" s="14" t="s">
        <v>965</v>
      </c>
      <c r="AC127" s="39">
        <v>0.38750000000000001</v>
      </c>
      <c r="AD127" s="14" t="s">
        <v>965</v>
      </c>
      <c r="AE127" s="14" t="s">
        <v>965</v>
      </c>
      <c r="AF127" s="39">
        <v>0.44722222222222219</v>
      </c>
      <c r="AG127" s="14" t="s">
        <v>965</v>
      </c>
      <c r="AH127" s="14" t="s">
        <v>965</v>
      </c>
      <c r="AI127" s="39">
        <v>0.4465277777777778</v>
      </c>
      <c r="AJ127" s="14" t="s">
        <v>965</v>
      </c>
      <c r="AK127" s="14" t="s">
        <v>965</v>
      </c>
      <c r="AL127" s="39">
        <v>0.44930555555555557</v>
      </c>
      <c r="AM127" s="14" t="s">
        <v>965</v>
      </c>
      <c r="AN127" s="14" t="s">
        <v>20</v>
      </c>
      <c r="AO127" s="14" t="s">
        <v>20</v>
      </c>
      <c r="AP127" s="14" t="s">
        <v>965</v>
      </c>
      <c r="AQ127" s="39">
        <v>0.41250000000000003</v>
      </c>
      <c r="AR127" s="14" t="s">
        <v>965</v>
      </c>
      <c r="AS127" s="14" t="s">
        <v>965</v>
      </c>
      <c r="AT127" s="39">
        <v>0.4236111111111111</v>
      </c>
      <c r="AU127" s="14" t="s">
        <v>965</v>
      </c>
      <c r="AV127" s="14" t="s">
        <v>965</v>
      </c>
      <c r="AW127" s="39" t="s">
        <v>39</v>
      </c>
      <c r="AX127" s="14" t="s">
        <v>965</v>
      </c>
      <c r="AY127" s="14" t="s">
        <v>965</v>
      </c>
      <c r="AZ127" s="39">
        <v>0.4152777777777778</v>
      </c>
      <c r="BA127" s="14" t="s">
        <v>965</v>
      </c>
      <c r="BB127" s="14" t="s">
        <v>965</v>
      </c>
      <c r="BC127" s="39">
        <v>0.40069444444444446</v>
      </c>
      <c r="BD127" s="14" t="s">
        <v>965</v>
      </c>
      <c r="BE127" s="14" t="s">
        <v>20</v>
      </c>
      <c r="BF127" s="14" t="s">
        <v>20</v>
      </c>
      <c r="BG127" s="14" t="s">
        <v>965</v>
      </c>
      <c r="BH127" s="39">
        <v>0.38194444444444442</v>
      </c>
      <c r="BI127" s="39" t="s">
        <v>965</v>
      </c>
      <c r="BJ127" s="14" t="s">
        <v>965</v>
      </c>
      <c r="BK127" s="39">
        <v>0.3923611111111111</v>
      </c>
      <c r="BL127" s="14" t="s">
        <v>965</v>
      </c>
      <c r="BM127" s="14" t="s">
        <v>967</v>
      </c>
      <c r="BN127" s="39" t="s">
        <v>39</v>
      </c>
      <c r="BO127" s="14" t="s">
        <v>967</v>
      </c>
      <c r="BP127" s="14" t="s">
        <v>967</v>
      </c>
      <c r="BQ127" s="39" t="s">
        <v>39</v>
      </c>
      <c r="BR127" s="14" t="s">
        <v>967</v>
      </c>
      <c r="BS127" s="14" t="s">
        <v>967</v>
      </c>
      <c r="BT127" s="39" t="e">
        <v>#N/A</v>
      </c>
      <c r="BU127" s="39" t="s">
        <v>967</v>
      </c>
      <c r="BV127" s="14" t="s">
        <v>20</v>
      </c>
      <c r="BW127" s="14" t="s">
        <v>20</v>
      </c>
      <c r="BX127" s="14" t="s">
        <v>20</v>
      </c>
      <c r="BY127" s="14" t="s">
        <v>965</v>
      </c>
      <c r="BZ127" s="39">
        <v>0.37083333333333335</v>
      </c>
      <c r="CA127" s="39" t="s">
        <v>965</v>
      </c>
      <c r="CB127" s="14" t="s">
        <v>965</v>
      </c>
      <c r="CC127" s="39">
        <v>0.37847222222222227</v>
      </c>
      <c r="CD127" s="39" t="s">
        <v>965</v>
      </c>
      <c r="CE127" s="14" t="s">
        <v>965</v>
      </c>
      <c r="CF127" s="39">
        <v>0.38611111111111113</v>
      </c>
      <c r="CG127" s="39" t="s">
        <v>965</v>
      </c>
      <c r="CH127" s="14" t="s">
        <v>965</v>
      </c>
      <c r="CI127" s="39">
        <v>0.38194444444444442</v>
      </c>
      <c r="CJ127" s="39" t="s">
        <v>965</v>
      </c>
      <c r="CK127" s="14" t="s">
        <v>20</v>
      </c>
      <c r="CL127" s="14" t="s">
        <v>20</v>
      </c>
      <c r="CM127" s="1">
        <f t="shared" si="19"/>
        <v>34</v>
      </c>
      <c r="CN127" s="1">
        <f t="shared" si="20"/>
        <v>0</v>
      </c>
      <c r="CO127" s="1">
        <f t="shared" si="21"/>
        <v>11</v>
      </c>
      <c r="CP127" s="1">
        <f t="shared" si="22"/>
        <v>0</v>
      </c>
      <c r="CQ127" s="1">
        <f t="shared" si="23"/>
        <v>0</v>
      </c>
      <c r="CR127" s="1">
        <f>SUM(COUNTIFS($T127:$CL127,{"PAT","MAT"}))</f>
        <v>0</v>
      </c>
      <c r="CS127" s="1">
        <f t="shared" si="24"/>
        <v>0</v>
      </c>
      <c r="CT127" s="1">
        <f t="shared" si="25"/>
        <v>0</v>
      </c>
      <c r="CU127" s="1">
        <f t="shared" si="26"/>
        <v>0</v>
      </c>
      <c r="CV127" s="1">
        <f t="shared" si="27"/>
        <v>6</v>
      </c>
      <c r="CW127" s="1">
        <f t="shared" si="28"/>
        <v>0</v>
      </c>
      <c r="CX127" s="1">
        <f t="shared" si="29"/>
        <v>0</v>
      </c>
      <c r="CY127" s="1">
        <f t="shared" si="30"/>
        <v>6</v>
      </c>
      <c r="CZ127" s="1">
        <f t="shared" si="31"/>
        <v>1</v>
      </c>
      <c r="DA127" s="1">
        <f t="shared" si="32"/>
        <v>1</v>
      </c>
      <c r="DB127" s="1">
        <f>SUM(CM127:CX127)+SUM(COUNTIFS(Q127:CL127,{"TERM","RESIGNED"}))</f>
        <v>51</v>
      </c>
      <c r="DC127" s="1" t="s">
        <v>45</v>
      </c>
      <c r="DD127" s="1" t="s">
        <v>1023</v>
      </c>
      <c r="DE127" s="34"/>
    </row>
    <row r="128" spans="1:109" x14ac:dyDescent="0.25">
      <c r="A128" s="32">
        <f t="shared" si="33"/>
        <v>127</v>
      </c>
      <c r="B128" s="1" t="s">
        <v>172</v>
      </c>
      <c r="C128" s="1">
        <v>17534</v>
      </c>
      <c r="D128" s="27">
        <v>100938</v>
      </c>
      <c r="E128" s="1" t="s">
        <v>946</v>
      </c>
      <c r="F128" s="34" t="s">
        <v>369</v>
      </c>
      <c r="G128" s="34" t="s">
        <v>143</v>
      </c>
      <c r="H128" s="30">
        <v>44348</v>
      </c>
      <c r="I128" s="30">
        <v>43994</v>
      </c>
      <c r="J128" s="30" t="s">
        <v>39</v>
      </c>
      <c r="K128" s="1">
        <f t="shared" ca="1" si="17"/>
        <v>954</v>
      </c>
      <c r="L128" s="34" t="str">
        <f t="shared" si="18"/>
        <v>Billable</v>
      </c>
      <c r="M128" s="34" t="s">
        <v>124</v>
      </c>
      <c r="N128" s="1" t="s">
        <v>41</v>
      </c>
      <c r="O128" s="1" t="s">
        <v>42</v>
      </c>
      <c r="P128" s="1"/>
      <c r="Q128" s="1"/>
      <c r="R128" s="1" t="s">
        <v>57</v>
      </c>
      <c r="S128" s="33" t="s">
        <v>198</v>
      </c>
      <c r="T128" s="14" t="s">
        <v>968</v>
      </c>
      <c r="U128" s="39" t="s">
        <v>39</v>
      </c>
      <c r="V128" s="14" t="s">
        <v>968</v>
      </c>
      <c r="W128" s="14" t="s">
        <v>20</v>
      </c>
      <c r="X128" s="14" t="s">
        <v>20</v>
      </c>
      <c r="Y128" s="14" t="s">
        <v>965</v>
      </c>
      <c r="Z128" s="39">
        <v>0.40069444444444446</v>
      </c>
      <c r="AA128" s="14" t="s">
        <v>965</v>
      </c>
      <c r="AB128" s="14" t="s">
        <v>965</v>
      </c>
      <c r="AC128" s="39">
        <v>0.39513888888888887</v>
      </c>
      <c r="AD128" s="14" t="s">
        <v>965</v>
      </c>
      <c r="AE128" s="14" t="s">
        <v>965</v>
      </c>
      <c r="AF128" s="39">
        <v>0.39374999999999999</v>
      </c>
      <c r="AG128" s="14" t="s">
        <v>965</v>
      </c>
      <c r="AH128" s="14" t="s">
        <v>965</v>
      </c>
      <c r="AI128" s="39">
        <v>0.39999999999999997</v>
      </c>
      <c r="AJ128" s="14" t="s">
        <v>965</v>
      </c>
      <c r="AK128" s="14" t="s">
        <v>965</v>
      </c>
      <c r="AL128" s="39">
        <v>0.38125000000000003</v>
      </c>
      <c r="AM128" s="14" t="s">
        <v>965</v>
      </c>
      <c r="AN128" s="14" t="s">
        <v>20</v>
      </c>
      <c r="AO128" s="14" t="s">
        <v>20</v>
      </c>
      <c r="AP128" s="14" t="s">
        <v>965</v>
      </c>
      <c r="AQ128" s="39">
        <v>0.39583333333333331</v>
      </c>
      <c r="AR128" s="14" t="s">
        <v>965</v>
      </c>
      <c r="AS128" s="14" t="s">
        <v>965</v>
      </c>
      <c r="AT128" s="39">
        <v>0.38611111111111113</v>
      </c>
      <c r="AU128" s="14" t="s">
        <v>965</v>
      </c>
      <c r="AV128" s="14" t="s">
        <v>965</v>
      </c>
      <c r="AW128" s="39">
        <v>0.39861111111111108</v>
      </c>
      <c r="AX128" s="14" t="s">
        <v>965</v>
      </c>
      <c r="AY128" s="14" t="s">
        <v>965</v>
      </c>
      <c r="AZ128" s="39">
        <v>0.4145833333333333</v>
      </c>
      <c r="BA128" s="14" t="s">
        <v>965</v>
      </c>
      <c r="BB128" s="14" t="s">
        <v>965</v>
      </c>
      <c r="BC128" s="39">
        <v>0.375</v>
      </c>
      <c r="BD128" s="14" t="s">
        <v>965</v>
      </c>
      <c r="BE128" s="14" t="s">
        <v>20</v>
      </c>
      <c r="BF128" s="14" t="s">
        <v>20</v>
      </c>
      <c r="BG128" s="14" t="s">
        <v>965</v>
      </c>
      <c r="BH128" s="39">
        <v>0.36319444444444443</v>
      </c>
      <c r="BI128" s="39" t="s">
        <v>965</v>
      </c>
      <c r="BJ128" s="14" t="s">
        <v>965</v>
      </c>
      <c r="BK128" s="39">
        <v>0.375</v>
      </c>
      <c r="BL128" s="14" t="s">
        <v>965</v>
      </c>
      <c r="BM128" s="14" t="s">
        <v>965</v>
      </c>
      <c r="BN128" s="39">
        <v>0.375</v>
      </c>
      <c r="BO128" s="14" t="s">
        <v>965</v>
      </c>
      <c r="BP128" s="14" t="s">
        <v>965</v>
      </c>
      <c r="BQ128" s="39">
        <v>0.37361111111111112</v>
      </c>
      <c r="BR128" s="14" t="s">
        <v>965</v>
      </c>
      <c r="BS128" s="14" t="s">
        <v>965</v>
      </c>
      <c r="BT128" s="39">
        <v>0.38611111111111113</v>
      </c>
      <c r="BU128" s="39" t="s">
        <v>965</v>
      </c>
      <c r="BV128" s="14" t="s">
        <v>20</v>
      </c>
      <c r="BW128" s="14" t="s">
        <v>20</v>
      </c>
      <c r="BX128" s="14" t="s">
        <v>20</v>
      </c>
      <c r="BY128" s="14" t="s">
        <v>965</v>
      </c>
      <c r="BZ128" s="39">
        <v>0.38611111111111113</v>
      </c>
      <c r="CA128" s="39" t="s">
        <v>965</v>
      </c>
      <c r="CB128" s="14" t="s">
        <v>965</v>
      </c>
      <c r="CC128" s="39">
        <v>0.37847222222222227</v>
      </c>
      <c r="CD128" s="39" t="s">
        <v>965</v>
      </c>
      <c r="CE128" s="14" t="s">
        <v>965</v>
      </c>
      <c r="CF128" s="39">
        <v>0.37986111111111115</v>
      </c>
      <c r="CG128" s="39" t="s">
        <v>965</v>
      </c>
      <c r="CH128" s="14" t="s">
        <v>967</v>
      </c>
      <c r="CI128" s="39" t="s">
        <v>39</v>
      </c>
      <c r="CJ128" s="39" t="s">
        <v>967</v>
      </c>
      <c r="CK128" s="14" t="s">
        <v>20</v>
      </c>
      <c r="CL128" s="14" t="s">
        <v>20</v>
      </c>
      <c r="CM128" s="1">
        <f t="shared" si="19"/>
        <v>36</v>
      </c>
      <c r="CN128" s="1">
        <f t="shared" si="20"/>
        <v>0</v>
      </c>
      <c r="CO128" s="1">
        <f t="shared" si="21"/>
        <v>11</v>
      </c>
      <c r="CP128" s="1">
        <f t="shared" si="22"/>
        <v>0</v>
      </c>
      <c r="CQ128" s="1">
        <f t="shared" si="23"/>
        <v>0</v>
      </c>
      <c r="CR128" s="1">
        <f>SUM(COUNTIFS($T128:$CL128,{"PAT","MAT"}))</f>
        <v>0</v>
      </c>
      <c r="CS128" s="1">
        <f t="shared" si="24"/>
        <v>0</v>
      </c>
      <c r="CT128" s="1">
        <f t="shared" si="25"/>
        <v>0</v>
      </c>
      <c r="CU128" s="1">
        <f t="shared" si="26"/>
        <v>2</v>
      </c>
      <c r="CV128" s="1">
        <f t="shared" si="27"/>
        <v>2</v>
      </c>
      <c r="CW128" s="1">
        <f t="shared" si="28"/>
        <v>0</v>
      </c>
      <c r="CX128" s="1">
        <f t="shared" si="29"/>
        <v>0</v>
      </c>
      <c r="CY128" s="1">
        <f t="shared" si="30"/>
        <v>4</v>
      </c>
      <c r="CZ128" s="1">
        <f t="shared" si="31"/>
        <v>1</v>
      </c>
      <c r="DA128" s="1">
        <f t="shared" si="32"/>
        <v>1</v>
      </c>
      <c r="DB128" s="1">
        <f>SUM(CM128:CX128)+SUM(COUNTIFS(Q128:CL128,{"TERM","RESIGNED"}))</f>
        <v>51</v>
      </c>
      <c r="DC128" s="1" t="s">
        <v>45</v>
      </c>
      <c r="DD128" s="1" t="s">
        <v>1023</v>
      </c>
      <c r="DE128" s="34"/>
    </row>
    <row r="129" spans="1:109" x14ac:dyDescent="0.25">
      <c r="A129" s="32">
        <f t="shared" si="33"/>
        <v>128</v>
      </c>
      <c r="B129" s="1" t="s">
        <v>172</v>
      </c>
      <c r="C129" s="1">
        <v>17543</v>
      </c>
      <c r="D129" s="27">
        <v>100939</v>
      </c>
      <c r="E129" s="1" t="s">
        <v>945</v>
      </c>
      <c r="F129" s="34" t="s">
        <v>376</v>
      </c>
      <c r="G129" s="34" t="s">
        <v>143</v>
      </c>
      <c r="H129" s="30">
        <v>44348</v>
      </c>
      <c r="I129" s="30">
        <v>43994</v>
      </c>
      <c r="J129" s="30" t="s">
        <v>39</v>
      </c>
      <c r="K129" s="1">
        <f t="shared" ca="1" si="17"/>
        <v>954</v>
      </c>
      <c r="L129" s="34" t="str">
        <f t="shared" si="18"/>
        <v>Billable</v>
      </c>
      <c r="M129" s="34" t="s">
        <v>124</v>
      </c>
      <c r="N129" s="1" t="s">
        <v>41</v>
      </c>
      <c r="O129" s="1" t="s">
        <v>42</v>
      </c>
      <c r="P129" s="1"/>
      <c r="Q129" s="1"/>
      <c r="R129" s="1" t="s">
        <v>57</v>
      </c>
      <c r="S129" s="33" t="s">
        <v>303</v>
      </c>
      <c r="T129" s="14" t="s">
        <v>965</v>
      </c>
      <c r="U129" s="39">
        <v>0.43194444444444402</v>
      </c>
      <c r="V129" s="14" t="s">
        <v>965</v>
      </c>
      <c r="W129" s="14" t="s">
        <v>20</v>
      </c>
      <c r="X129" s="14" t="s">
        <v>20</v>
      </c>
      <c r="Y129" s="14" t="s">
        <v>965</v>
      </c>
      <c r="Z129" s="39">
        <v>0.38125000000000003</v>
      </c>
      <c r="AA129" s="14" t="s">
        <v>965</v>
      </c>
      <c r="AB129" s="14" t="s">
        <v>965</v>
      </c>
      <c r="AC129" s="39">
        <v>0.31597222222222221</v>
      </c>
      <c r="AD129" s="14" t="s">
        <v>965</v>
      </c>
      <c r="AE129" s="14" t="s">
        <v>965</v>
      </c>
      <c r="AF129" s="39">
        <v>0.44097222222222227</v>
      </c>
      <c r="AG129" s="14" t="s">
        <v>965</v>
      </c>
      <c r="AH129" s="14" t="s">
        <v>965</v>
      </c>
      <c r="AI129" s="39">
        <v>0.44236111111111115</v>
      </c>
      <c r="AJ129" s="14" t="s">
        <v>965</v>
      </c>
      <c r="AK129" s="14" t="s">
        <v>965</v>
      </c>
      <c r="AL129" s="39">
        <v>0.41597222222222219</v>
      </c>
      <c r="AM129" s="14" t="s">
        <v>965</v>
      </c>
      <c r="AN129" s="14" t="s">
        <v>20</v>
      </c>
      <c r="AO129" s="14" t="s">
        <v>20</v>
      </c>
      <c r="AP129" s="14" t="s">
        <v>965</v>
      </c>
      <c r="AQ129" s="39">
        <v>0.41597222222222219</v>
      </c>
      <c r="AR129" s="14" t="s">
        <v>965</v>
      </c>
      <c r="AS129" s="14" t="s">
        <v>965</v>
      </c>
      <c r="AT129" s="39">
        <v>0.41736111111111113</v>
      </c>
      <c r="AU129" s="14" t="s">
        <v>965</v>
      </c>
      <c r="AV129" s="14" t="s">
        <v>965</v>
      </c>
      <c r="AW129" s="39" t="s">
        <v>39</v>
      </c>
      <c r="AX129" s="14" t="s">
        <v>965</v>
      </c>
      <c r="AY129" s="14" t="s">
        <v>965</v>
      </c>
      <c r="AZ129" s="39">
        <v>0.41180555555555554</v>
      </c>
      <c r="BA129" s="14" t="s">
        <v>965</v>
      </c>
      <c r="BB129" s="14" t="s">
        <v>965</v>
      </c>
      <c r="BC129" s="39">
        <v>0.31666666666666665</v>
      </c>
      <c r="BD129" s="14" t="s">
        <v>966</v>
      </c>
      <c r="BE129" s="14" t="s">
        <v>20</v>
      </c>
      <c r="BF129" s="14" t="s">
        <v>20</v>
      </c>
      <c r="BG129" s="14" t="s">
        <v>965</v>
      </c>
      <c r="BH129" s="39">
        <v>0.38194444444444442</v>
      </c>
      <c r="BI129" s="39" t="s">
        <v>965</v>
      </c>
      <c r="BJ129" s="14" t="s">
        <v>965</v>
      </c>
      <c r="BK129" s="39">
        <v>0.39583333333333331</v>
      </c>
      <c r="BL129" s="14" t="s">
        <v>965</v>
      </c>
      <c r="BM129" s="14" t="s">
        <v>968</v>
      </c>
      <c r="BN129" s="39" t="s">
        <v>39</v>
      </c>
      <c r="BO129" s="14" t="s">
        <v>968</v>
      </c>
      <c r="BP129" s="14" t="s">
        <v>968</v>
      </c>
      <c r="BQ129" s="39" t="s">
        <v>39</v>
      </c>
      <c r="BR129" s="14" t="s">
        <v>968</v>
      </c>
      <c r="BS129" s="14" t="s">
        <v>967</v>
      </c>
      <c r="BT129" s="39" t="e">
        <v>#N/A</v>
      </c>
      <c r="BU129" s="39" t="s">
        <v>967</v>
      </c>
      <c r="BV129" s="14" t="s">
        <v>20</v>
      </c>
      <c r="BW129" s="14" t="s">
        <v>20</v>
      </c>
      <c r="BX129" s="14" t="s">
        <v>20</v>
      </c>
      <c r="BY129" s="14" t="s">
        <v>967</v>
      </c>
      <c r="BZ129" s="39" t="s">
        <v>39</v>
      </c>
      <c r="CA129" s="39" t="s">
        <v>967</v>
      </c>
      <c r="CB129" s="14" t="s">
        <v>967</v>
      </c>
      <c r="CC129" s="39" t="s">
        <v>39</v>
      </c>
      <c r="CD129" s="39" t="s">
        <v>967</v>
      </c>
      <c r="CE129" s="14" t="s">
        <v>965</v>
      </c>
      <c r="CF129" s="39">
        <v>0.38194444444444442</v>
      </c>
      <c r="CG129" s="39" t="s">
        <v>965</v>
      </c>
      <c r="CH129" s="14" t="s">
        <v>965</v>
      </c>
      <c r="CI129" s="39">
        <v>0.37361111111111112</v>
      </c>
      <c r="CJ129" s="39" t="s">
        <v>965</v>
      </c>
      <c r="CK129" s="14" t="s">
        <v>20</v>
      </c>
      <c r="CL129" s="14" t="s">
        <v>20</v>
      </c>
      <c r="CM129" s="1">
        <f t="shared" si="19"/>
        <v>29</v>
      </c>
      <c r="CN129" s="1">
        <f t="shared" si="20"/>
        <v>0.5</v>
      </c>
      <c r="CO129" s="1">
        <f t="shared" si="21"/>
        <v>11</v>
      </c>
      <c r="CP129" s="1">
        <f t="shared" si="22"/>
        <v>0</v>
      </c>
      <c r="CQ129" s="1">
        <f t="shared" si="23"/>
        <v>0</v>
      </c>
      <c r="CR129" s="1">
        <f>SUM(COUNTIFS($T129:$CL129,{"PAT","MAT"}))</f>
        <v>0</v>
      </c>
      <c r="CS129" s="1">
        <f t="shared" si="24"/>
        <v>0</v>
      </c>
      <c r="CT129" s="1">
        <f t="shared" si="25"/>
        <v>0</v>
      </c>
      <c r="CU129" s="1">
        <f t="shared" si="26"/>
        <v>4</v>
      </c>
      <c r="CV129" s="1">
        <f t="shared" si="27"/>
        <v>6</v>
      </c>
      <c r="CW129" s="1">
        <f t="shared" si="28"/>
        <v>0</v>
      </c>
      <c r="CX129" s="1">
        <f t="shared" si="29"/>
        <v>0</v>
      </c>
      <c r="CY129" s="1">
        <f t="shared" si="30"/>
        <v>10</v>
      </c>
      <c r="CZ129" s="1">
        <f t="shared" si="31"/>
        <v>1</v>
      </c>
      <c r="DA129" s="1">
        <f t="shared" si="32"/>
        <v>1</v>
      </c>
      <c r="DB129" s="1">
        <f>SUM(CM129:CX129)+SUM(COUNTIFS(Q129:CL129,{"TERM","RESIGNED"}))</f>
        <v>50.5</v>
      </c>
      <c r="DC129" s="1" t="s">
        <v>45</v>
      </c>
      <c r="DD129" s="1" t="s">
        <v>1023</v>
      </c>
      <c r="DE129" s="34"/>
    </row>
    <row r="130" spans="1:109" x14ac:dyDescent="0.25">
      <c r="A130" s="32">
        <f t="shared" si="33"/>
        <v>129</v>
      </c>
      <c r="B130" s="1" t="s">
        <v>172</v>
      </c>
      <c r="C130" s="1">
        <v>17564</v>
      </c>
      <c r="D130" s="27">
        <v>100944</v>
      </c>
      <c r="E130" s="1" t="s">
        <v>945</v>
      </c>
      <c r="F130" s="34" t="s">
        <v>347</v>
      </c>
      <c r="G130" s="34" t="s">
        <v>162</v>
      </c>
      <c r="H130" s="30">
        <v>44348</v>
      </c>
      <c r="I130" s="30">
        <v>44013</v>
      </c>
      <c r="J130" s="30" t="s">
        <v>39</v>
      </c>
      <c r="K130" s="1">
        <f t="shared" ref="K130:K193" ca="1" si="34">IF(O130="ACTIVE",(TODAY()-H130),(J130-H130))</f>
        <v>954</v>
      </c>
      <c r="L130" s="34" t="str">
        <f t="shared" ref="L130:L193" si="35">IF(OR(M130="Email Verification",M130="Operations",M130="OJT",M130="Bottom Quartile Group",M130="Training"),"Billable","Non Billable")</f>
        <v>Billable</v>
      </c>
      <c r="M130" s="34" t="s">
        <v>124</v>
      </c>
      <c r="N130" s="1" t="s">
        <v>41</v>
      </c>
      <c r="O130" s="1" t="s">
        <v>42</v>
      </c>
      <c r="P130" s="1"/>
      <c r="Q130" s="1"/>
      <c r="R130" s="1" t="s">
        <v>57</v>
      </c>
      <c r="S130" s="33" t="s">
        <v>165</v>
      </c>
      <c r="T130" s="14" t="s">
        <v>965</v>
      </c>
      <c r="U130" s="39">
        <v>0.37777777777777799</v>
      </c>
      <c r="V130" s="14" t="s">
        <v>965</v>
      </c>
      <c r="W130" s="14" t="s">
        <v>20</v>
      </c>
      <c r="X130" s="14" t="s">
        <v>20</v>
      </c>
      <c r="Y130" s="14" t="s">
        <v>965</v>
      </c>
      <c r="Z130" s="39">
        <v>0.37916666666666665</v>
      </c>
      <c r="AA130" s="14" t="s">
        <v>965</v>
      </c>
      <c r="AB130" s="14" t="s">
        <v>965</v>
      </c>
      <c r="AC130" s="39">
        <v>0.38263888888888892</v>
      </c>
      <c r="AD130" s="14" t="s">
        <v>965</v>
      </c>
      <c r="AE130" s="14" t="s">
        <v>965</v>
      </c>
      <c r="AF130" s="39">
        <v>0.37638888888888888</v>
      </c>
      <c r="AG130" s="14" t="s">
        <v>965</v>
      </c>
      <c r="AH130" s="14" t="s">
        <v>965</v>
      </c>
      <c r="AI130" s="39">
        <v>0.3743055555555555</v>
      </c>
      <c r="AJ130" s="14" t="s">
        <v>965</v>
      </c>
      <c r="AK130" s="14" t="s">
        <v>965</v>
      </c>
      <c r="AL130" s="39">
        <v>0.37361111111111112</v>
      </c>
      <c r="AM130" s="14" t="s">
        <v>965</v>
      </c>
      <c r="AN130" s="14" t="s">
        <v>20</v>
      </c>
      <c r="AO130" s="14" t="s">
        <v>20</v>
      </c>
      <c r="AP130" s="14" t="s">
        <v>965</v>
      </c>
      <c r="AQ130" s="39">
        <v>0.38194444444444442</v>
      </c>
      <c r="AR130" s="14" t="s">
        <v>965</v>
      </c>
      <c r="AS130" s="14" t="s">
        <v>965</v>
      </c>
      <c r="AT130" s="39">
        <v>0.37361111111111112</v>
      </c>
      <c r="AU130" s="14" t="s">
        <v>965</v>
      </c>
      <c r="AV130" s="14" t="s">
        <v>965</v>
      </c>
      <c r="AW130" s="39">
        <v>0.37847222222222227</v>
      </c>
      <c r="AX130" s="14" t="s">
        <v>965</v>
      </c>
      <c r="AY130" s="14" t="s">
        <v>965</v>
      </c>
      <c r="AZ130" s="39">
        <v>0.3833333333333333</v>
      </c>
      <c r="BA130" s="14" t="s">
        <v>965</v>
      </c>
      <c r="BB130" s="14" t="s">
        <v>965</v>
      </c>
      <c r="BC130" s="39">
        <v>0.37083333333333335</v>
      </c>
      <c r="BD130" s="14" t="s">
        <v>965</v>
      </c>
      <c r="BE130" s="14" t="s">
        <v>20</v>
      </c>
      <c r="BF130" s="14" t="s">
        <v>20</v>
      </c>
      <c r="BG130" s="14" t="s">
        <v>965</v>
      </c>
      <c r="BH130" s="39">
        <v>0.38194444444444442</v>
      </c>
      <c r="BI130" s="39" t="s">
        <v>965</v>
      </c>
      <c r="BJ130" s="14" t="s">
        <v>965</v>
      </c>
      <c r="BK130" s="39">
        <v>0.37847222222222227</v>
      </c>
      <c r="BL130" s="14" t="s">
        <v>965</v>
      </c>
      <c r="BM130" s="14" t="s">
        <v>965</v>
      </c>
      <c r="BN130" s="39">
        <v>0.38055555555555554</v>
      </c>
      <c r="BO130" s="14" t="s">
        <v>965</v>
      </c>
      <c r="BP130" s="14" t="s">
        <v>967</v>
      </c>
      <c r="BQ130" s="39" t="s">
        <v>39</v>
      </c>
      <c r="BR130" s="14" t="s">
        <v>967</v>
      </c>
      <c r="BS130" s="14" t="s">
        <v>965</v>
      </c>
      <c r="BT130" s="39">
        <v>0.3756944444444445</v>
      </c>
      <c r="BU130" s="39" t="s">
        <v>965</v>
      </c>
      <c r="BV130" s="14" t="s">
        <v>20</v>
      </c>
      <c r="BW130" s="14" t="s">
        <v>20</v>
      </c>
      <c r="BX130" s="14" t="s">
        <v>20</v>
      </c>
      <c r="BY130" s="14" t="s">
        <v>967</v>
      </c>
      <c r="BZ130" s="39" t="s">
        <v>39</v>
      </c>
      <c r="CA130" s="39" t="s">
        <v>967</v>
      </c>
      <c r="CB130" s="14" t="s">
        <v>965</v>
      </c>
      <c r="CC130" s="39">
        <v>0.38750000000000001</v>
      </c>
      <c r="CD130" s="39" t="s">
        <v>965</v>
      </c>
      <c r="CE130" s="14" t="s">
        <v>968</v>
      </c>
      <c r="CF130" s="39" t="s">
        <v>39</v>
      </c>
      <c r="CG130" s="39" t="s">
        <v>968</v>
      </c>
      <c r="CH130" s="14" t="s">
        <v>968</v>
      </c>
      <c r="CI130" s="39" t="s">
        <v>39</v>
      </c>
      <c r="CJ130" s="39" t="s">
        <v>968</v>
      </c>
      <c r="CK130" s="14" t="s">
        <v>20</v>
      </c>
      <c r="CL130" s="14" t="s">
        <v>20</v>
      </c>
      <c r="CM130" s="1">
        <f t="shared" ref="CM130:CM193" si="36">COUNTIFS($T130:$CL130,"P")</f>
        <v>32</v>
      </c>
      <c r="CN130" s="1">
        <f t="shared" ref="CN130:CN193" si="37">COUNTIFS($T130:$CL130,"HD")/2</f>
        <v>0</v>
      </c>
      <c r="CO130" s="1">
        <f t="shared" ref="CO130:CO193" si="38">COUNTIFS($T130:$CL130,"DO")</f>
        <v>11</v>
      </c>
      <c r="CP130" s="1">
        <f t="shared" ref="CP130:CP193" si="39">COUNTIFS($T130:$CL130,"UPL")</f>
        <v>0</v>
      </c>
      <c r="CQ130" s="1">
        <f t="shared" ref="CQ130:CQ193" si="40">COUNTIFS($T130:$CL130,"LWP")</f>
        <v>0</v>
      </c>
      <c r="CR130" s="1">
        <f>SUM(COUNTIFS($T130:$CL130,{"PAT","MAT"}))</f>
        <v>0</v>
      </c>
      <c r="CS130" s="1">
        <f t="shared" ref="CS130:CS193" si="41">COUNTIFS($T130:$CL130,"HO")</f>
        <v>0</v>
      </c>
      <c r="CT130" s="1">
        <f t="shared" ref="CT130:CT193" si="42">COUNTIFS($T130:$CL130,"NA")</f>
        <v>0</v>
      </c>
      <c r="CU130" s="1">
        <f t="shared" ref="CU130:CU193" si="43">COUNTIFS($T130:$CL130,"PL")</f>
        <v>4</v>
      </c>
      <c r="CV130" s="1">
        <f t="shared" ref="CV130:CV193" si="44">COUNTIFS($T130:$CL130,"CL")</f>
        <v>4</v>
      </c>
      <c r="CW130" s="1">
        <f t="shared" ref="CW130:CW193" si="45">COUNTIFS($T130:$CL130,"BL")</f>
        <v>0</v>
      </c>
      <c r="CX130" s="1">
        <f t="shared" ref="CX130:CX193" si="46">COUNTIFS($T130:$CL130,"CO")</f>
        <v>0</v>
      </c>
      <c r="CY130" s="1">
        <f t="shared" ref="CY130:CY193" si="47">SUM(CU130:CX130)</f>
        <v>8</v>
      </c>
      <c r="CZ130" s="1">
        <f t="shared" ref="CZ130:CZ193" si="48">IF(SUM(CM130+CN130)&gt;=17,1,0)</f>
        <v>1</v>
      </c>
      <c r="DA130" s="1">
        <f t="shared" ref="DA130:DA193" si="49">IF(SUM(CM130+CN130)&gt;=13,1,0)</f>
        <v>1</v>
      </c>
      <c r="DB130" s="1">
        <f>SUM(CM130:CX130)+SUM(COUNTIFS(Q130:CL130,{"TERM","RESIGNED"}))</f>
        <v>51</v>
      </c>
      <c r="DC130" s="1" t="s">
        <v>45</v>
      </c>
      <c r="DD130" s="1" t="s">
        <v>1020</v>
      </c>
      <c r="DE130" s="34"/>
    </row>
    <row r="131" spans="1:109" x14ac:dyDescent="0.25">
      <c r="A131" s="32">
        <f t="shared" ref="A131:A194" si="50">A130+1</f>
        <v>130</v>
      </c>
      <c r="B131" s="1" t="s">
        <v>172</v>
      </c>
      <c r="C131" s="1">
        <v>17566</v>
      </c>
      <c r="D131" s="27">
        <v>100945</v>
      </c>
      <c r="E131" s="1" t="s">
        <v>945</v>
      </c>
      <c r="F131" s="34" t="s">
        <v>348</v>
      </c>
      <c r="G131" s="34" t="s">
        <v>162</v>
      </c>
      <c r="H131" s="30">
        <v>44348</v>
      </c>
      <c r="I131" s="30">
        <v>44013</v>
      </c>
      <c r="J131" s="30" t="s">
        <v>39</v>
      </c>
      <c r="K131" s="1">
        <f t="shared" ca="1" si="34"/>
        <v>954</v>
      </c>
      <c r="L131" s="34" t="str">
        <f t="shared" si="35"/>
        <v>Billable</v>
      </c>
      <c r="M131" s="34" t="s">
        <v>124</v>
      </c>
      <c r="N131" s="1" t="s">
        <v>41</v>
      </c>
      <c r="O131" s="1" t="s">
        <v>42</v>
      </c>
      <c r="P131" s="1"/>
      <c r="Q131" s="1"/>
      <c r="R131" s="1" t="s">
        <v>57</v>
      </c>
      <c r="S131" s="33" t="s">
        <v>165</v>
      </c>
      <c r="T131" s="14" t="s">
        <v>965</v>
      </c>
      <c r="U131" s="39">
        <v>0.37638888888888899</v>
      </c>
      <c r="V131" s="14" t="s">
        <v>965</v>
      </c>
      <c r="W131" s="14" t="s">
        <v>20</v>
      </c>
      <c r="X131" s="14" t="s">
        <v>20</v>
      </c>
      <c r="Y131" s="14" t="s">
        <v>968</v>
      </c>
      <c r="Z131" s="39" t="s">
        <v>39</v>
      </c>
      <c r="AA131" s="14" t="s">
        <v>968</v>
      </c>
      <c r="AB131" s="14" t="s">
        <v>968</v>
      </c>
      <c r="AC131" s="39" t="s">
        <v>39</v>
      </c>
      <c r="AD131" s="14" t="s">
        <v>968</v>
      </c>
      <c r="AE131" s="14" t="s">
        <v>968</v>
      </c>
      <c r="AF131" s="39" t="s">
        <v>39</v>
      </c>
      <c r="AG131" s="14" t="s">
        <v>968</v>
      </c>
      <c r="AH131" s="14" t="s">
        <v>968</v>
      </c>
      <c r="AI131" s="39" t="s">
        <v>39</v>
      </c>
      <c r="AJ131" s="14" t="s">
        <v>968</v>
      </c>
      <c r="AK131" s="14" t="s">
        <v>968</v>
      </c>
      <c r="AL131" s="39" t="s">
        <v>39</v>
      </c>
      <c r="AM131" s="14" t="s">
        <v>968</v>
      </c>
      <c r="AN131" s="14" t="s">
        <v>20</v>
      </c>
      <c r="AO131" s="14" t="s">
        <v>20</v>
      </c>
      <c r="AP131" s="14" t="s">
        <v>968</v>
      </c>
      <c r="AQ131" s="39" t="s">
        <v>39</v>
      </c>
      <c r="AR131" s="14" t="s">
        <v>968</v>
      </c>
      <c r="AS131" s="14" t="s">
        <v>968</v>
      </c>
      <c r="AT131" s="39" t="s">
        <v>39</v>
      </c>
      <c r="AU131" s="14" t="s">
        <v>968</v>
      </c>
      <c r="AV131" s="14" t="s">
        <v>968</v>
      </c>
      <c r="AW131" s="39" t="s">
        <v>39</v>
      </c>
      <c r="AX131" s="14" t="s">
        <v>968</v>
      </c>
      <c r="AY131" s="14" t="s">
        <v>968</v>
      </c>
      <c r="AZ131" s="39" t="s">
        <v>39</v>
      </c>
      <c r="BA131" s="14" t="s">
        <v>968</v>
      </c>
      <c r="BB131" s="14" t="s">
        <v>968</v>
      </c>
      <c r="BC131" s="39" t="s">
        <v>39</v>
      </c>
      <c r="BD131" s="14" t="s">
        <v>968</v>
      </c>
      <c r="BE131" s="14" t="s">
        <v>20</v>
      </c>
      <c r="BF131" s="14" t="s">
        <v>20</v>
      </c>
      <c r="BG131" s="14" t="s">
        <v>967</v>
      </c>
      <c r="BH131" s="39" t="s">
        <v>39</v>
      </c>
      <c r="BI131" s="39" t="s">
        <v>967</v>
      </c>
      <c r="BJ131" s="14" t="s">
        <v>967</v>
      </c>
      <c r="BK131" s="39" t="s">
        <v>39</v>
      </c>
      <c r="BL131" s="14" t="s">
        <v>967</v>
      </c>
      <c r="BM131" s="14" t="s">
        <v>968</v>
      </c>
      <c r="BN131" s="39" t="s">
        <v>39</v>
      </c>
      <c r="BO131" s="14" t="s">
        <v>968</v>
      </c>
      <c r="BP131" s="14" t="s">
        <v>965</v>
      </c>
      <c r="BQ131" s="39">
        <v>0.35555555555555557</v>
      </c>
      <c r="BR131" s="14" t="s">
        <v>965</v>
      </c>
      <c r="BS131" s="14" t="s">
        <v>965</v>
      </c>
      <c r="BT131" s="39">
        <v>0.3756944444444445</v>
      </c>
      <c r="BU131" s="39" t="s">
        <v>965</v>
      </c>
      <c r="BV131" s="14" t="s">
        <v>20</v>
      </c>
      <c r="BW131" s="14" t="s">
        <v>20</v>
      </c>
      <c r="BX131" s="14" t="s">
        <v>20</v>
      </c>
      <c r="BY131" s="14" t="s">
        <v>965</v>
      </c>
      <c r="BZ131" s="39">
        <v>0.375</v>
      </c>
      <c r="CA131" s="39" t="s">
        <v>965</v>
      </c>
      <c r="CB131" s="14" t="s">
        <v>965</v>
      </c>
      <c r="CC131" s="39">
        <v>0.38055555555555554</v>
      </c>
      <c r="CD131" s="39" t="s">
        <v>965</v>
      </c>
      <c r="CE131" s="14" t="s">
        <v>965</v>
      </c>
      <c r="CF131" s="39">
        <v>0.3833333333333333</v>
      </c>
      <c r="CG131" s="39" t="s">
        <v>965</v>
      </c>
      <c r="CH131" s="14" t="s">
        <v>967</v>
      </c>
      <c r="CI131" s="39" t="s">
        <v>39</v>
      </c>
      <c r="CJ131" s="39" t="s">
        <v>967</v>
      </c>
      <c r="CK131" s="14" t="s">
        <v>20</v>
      </c>
      <c r="CL131" s="14" t="s">
        <v>20</v>
      </c>
      <c r="CM131" s="1">
        <f t="shared" si="36"/>
        <v>12</v>
      </c>
      <c r="CN131" s="1">
        <f t="shared" si="37"/>
        <v>0</v>
      </c>
      <c r="CO131" s="1">
        <f t="shared" si="38"/>
        <v>11</v>
      </c>
      <c r="CP131" s="1">
        <f t="shared" si="39"/>
        <v>0</v>
      </c>
      <c r="CQ131" s="1">
        <f t="shared" si="40"/>
        <v>0</v>
      </c>
      <c r="CR131" s="1">
        <f>SUM(COUNTIFS($T131:$CL131,{"PAT","MAT"}))</f>
        <v>0</v>
      </c>
      <c r="CS131" s="1">
        <f t="shared" si="41"/>
        <v>0</v>
      </c>
      <c r="CT131" s="1">
        <f t="shared" si="42"/>
        <v>0</v>
      </c>
      <c r="CU131" s="1">
        <f t="shared" si="43"/>
        <v>22</v>
      </c>
      <c r="CV131" s="1">
        <f t="shared" si="44"/>
        <v>6</v>
      </c>
      <c r="CW131" s="1">
        <f t="shared" si="45"/>
        <v>0</v>
      </c>
      <c r="CX131" s="1">
        <f t="shared" si="46"/>
        <v>0</v>
      </c>
      <c r="CY131" s="1">
        <f t="shared" si="47"/>
        <v>28</v>
      </c>
      <c r="CZ131" s="1">
        <f t="shared" si="48"/>
        <v>0</v>
      </c>
      <c r="DA131" s="1">
        <f t="shared" si="49"/>
        <v>0</v>
      </c>
      <c r="DB131" s="1">
        <f>SUM(CM131:CX131)+SUM(COUNTIFS(Q131:CL131,{"TERM","RESIGNED"}))</f>
        <v>51</v>
      </c>
      <c r="DC131" s="1" t="s">
        <v>45</v>
      </c>
      <c r="DD131" s="1" t="s">
        <v>1020</v>
      </c>
      <c r="DE131" s="34"/>
    </row>
    <row r="132" spans="1:109" x14ac:dyDescent="0.25">
      <c r="A132" s="32">
        <f t="shared" si="50"/>
        <v>131</v>
      </c>
      <c r="B132" s="1" t="s">
        <v>172</v>
      </c>
      <c r="C132" s="1">
        <v>17587</v>
      </c>
      <c r="D132" s="27">
        <v>100949</v>
      </c>
      <c r="E132" s="1" t="s">
        <v>945</v>
      </c>
      <c r="F132" s="34" t="s">
        <v>349</v>
      </c>
      <c r="G132" s="34" t="s">
        <v>162</v>
      </c>
      <c r="H132" s="30">
        <v>44348</v>
      </c>
      <c r="I132" s="30">
        <v>44013</v>
      </c>
      <c r="J132" s="30" t="s">
        <v>39</v>
      </c>
      <c r="K132" s="1">
        <f t="shared" ca="1" si="34"/>
        <v>954</v>
      </c>
      <c r="L132" s="34" t="str">
        <f t="shared" si="35"/>
        <v>Billable</v>
      </c>
      <c r="M132" s="34" t="s">
        <v>124</v>
      </c>
      <c r="N132" s="1" t="s">
        <v>41</v>
      </c>
      <c r="O132" s="1" t="s">
        <v>42</v>
      </c>
      <c r="P132" s="1"/>
      <c r="Q132" s="1"/>
      <c r="R132" s="1" t="s">
        <v>57</v>
      </c>
      <c r="S132" s="33" t="s">
        <v>165</v>
      </c>
      <c r="T132" s="14" t="s">
        <v>965</v>
      </c>
      <c r="U132" s="39">
        <v>0.38333333333333303</v>
      </c>
      <c r="V132" s="14" t="s">
        <v>965</v>
      </c>
      <c r="W132" s="14" t="s">
        <v>20</v>
      </c>
      <c r="X132" s="14" t="s">
        <v>20</v>
      </c>
      <c r="Y132" s="14" t="s">
        <v>965</v>
      </c>
      <c r="Z132" s="39">
        <v>0.37916666666666665</v>
      </c>
      <c r="AA132" s="14" t="s">
        <v>965</v>
      </c>
      <c r="AB132" s="14" t="s">
        <v>965</v>
      </c>
      <c r="AC132" s="39">
        <v>0.375</v>
      </c>
      <c r="AD132" s="14" t="s">
        <v>965</v>
      </c>
      <c r="AE132" s="14" t="s">
        <v>965</v>
      </c>
      <c r="AF132" s="39">
        <v>0.37708333333333338</v>
      </c>
      <c r="AG132" s="14" t="s">
        <v>965</v>
      </c>
      <c r="AH132" s="14" t="s">
        <v>965</v>
      </c>
      <c r="AI132" s="39">
        <v>0.3756944444444445</v>
      </c>
      <c r="AJ132" s="14" t="s">
        <v>965</v>
      </c>
      <c r="AK132" s="14" t="s">
        <v>965</v>
      </c>
      <c r="AL132" s="39">
        <v>0.375</v>
      </c>
      <c r="AM132" s="14" t="s">
        <v>965</v>
      </c>
      <c r="AN132" s="14" t="s">
        <v>20</v>
      </c>
      <c r="AO132" s="14" t="s">
        <v>20</v>
      </c>
      <c r="AP132" s="14" t="s">
        <v>965</v>
      </c>
      <c r="AQ132" s="39">
        <v>0.37986111111111115</v>
      </c>
      <c r="AR132" s="14" t="s">
        <v>965</v>
      </c>
      <c r="AS132" s="14" t="s">
        <v>965</v>
      </c>
      <c r="AT132" s="39">
        <v>0.3756944444444445</v>
      </c>
      <c r="AU132" s="14" t="s">
        <v>965</v>
      </c>
      <c r="AV132" s="14" t="s">
        <v>965</v>
      </c>
      <c r="AW132" s="39">
        <v>0.37638888888888888</v>
      </c>
      <c r="AX132" s="14" t="s">
        <v>965</v>
      </c>
      <c r="AY132" s="14" t="s">
        <v>965</v>
      </c>
      <c r="AZ132" s="39">
        <v>0.37638888888888888</v>
      </c>
      <c r="BA132" s="14" t="s">
        <v>965</v>
      </c>
      <c r="BB132" s="14" t="s">
        <v>965</v>
      </c>
      <c r="BC132" s="39">
        <v>0.375</v>
      </c>
      <c r="BD132" s="14" t="s">
        <v>965</v>
      </c>
      <c r="BE132" s="14" t="s">
        <v>20</v>
      </c>
      <c r="BF132" s="14" t="s">
        <v>20</v>
      </c>
      <c r="BG132" s="14" t="s">
        <v>965</v>
      </c>
      <c r="BH132" s="39">
        <v>0.38263888888888892</v>
      </c>
      <c r="BI132" s="39" t="s">
        <v>965</v>
      </c>
      <c r="BJ132" s="14" t="s">
        <v>965</v>
      </c>
      <c r="BK132" s="39">
        <v>0.3743055555555555</v>
      </c>
      <c r="BL132" s="14" t="s">
        <v>965</v>
      </c>
      <c r="BM132" s="14" t="s">
        <v>965</v>
      </c>
      <c r="BN132" s="39">
        <v>0.375</v>
      </c>
      <c r="BO132" s="14" t="s">
        <v>965</v>
      </c>
      <c r="BP132" s="14" t="s">
        <v>965</v>
      </c>
      <c r="BQ132" s="39">
        <v>0.37638888888888888</v>
      </c>
      <c r="BR132" s="14" t="s">
        <v>965</v>
      </c>
      <c r="BS132" s="14" t="s">
        <v>965</v>
      </c>
      <c r="BT132" s="39">
        <v>0.375</v>
      </c>
      <c r="BU132" s="39" t="s">
        <v>965</v>
      </c>
      <c r="BV132" s="14" t="s">
        <v>20</v>
      </c>
      <c r="BW132" s="14" t="s">
        <v>20</v>
      </c>
      <c r="BX132" s="14" t="s">
        <v>20</v>
      </c>
      <c r="BY132" s="14" t="s">
        <v>967</v>
      </c>
      <c r="BZ132" s="39" t="s">
        <v>39</v>
      </c>
      <c r="CA132" s="39" t="s">
        <v>967</v>
      </c>
      <c r="CB132" s="14" t="s">
        <v>967</v>
      </c>
      <c r="CC132" s="39" t="s">
        <v>39</v>
      </c>
      <c r="CD132" s="39" t="s">
        <v>967</v>
      </c>
      <c r="CE132" s="14" t="s">
        <v>967</v>
      </c>
      <c r="CF132" s="39" t="s">
        <v>39</v>
      </c>
      <c r="CG132" s="39" t="s">
        <v>967</v>
      </c>
      <c r="CH132" s="14" t="s">
        <v>967</v>
      </c>
      <c r="CI132" s="39" t="s">
        <v>39</v>
      </c>
      <c r="CJ132" s="39" t="s">
        <v>967</v>
      </c>
      <c r="CK132" s="14" t="s">
        <v>20</v>
      </c>
      <c r="CL132" s="14" t="s">
        <v>20</v>
      </c>
      <c r="CM132" s="1">
        <f t="shared" si="36"/>
        <v>32</v>
      </c>
      <c r="CN132" s="1">
        <f t="shared" si="37"/>
        <v>0</v>
      </c>
      <c r="CO132" s="1">
        <f t="shared" si="38"/>
        <v>11</v>
      </c>
      <c r="CP132" s="1">
        <f t="shared" si="39"/>
        <v>0</v>
      </c>
      <c r="CQ132" s="1">
        <f t="shared" si="40"/>
        <v>0</v>
      </c>
      <c r="CR132" s="1">
        <f>SUM(COUNTIFS($T132:$CL132,{"PAT","MAT"}))</f>
        <v>0</v>
      </c>
      <c r="CS132" s="1">
        <f t="shared" si="41"/>
        <v>0</v>
      </c>
      <c r="CT132" s="1">
        <f t="shared" si="42"/>
        <v>0</v>
      </c>
      <c r="CU132" s="1">
        <f t="shared" si="43"/>
        <v>0</v>
      </c>
      <c r="CV132" s="1">
        <f t="shared" si="44"/>
        <v>8</v>
      </c>
      <c r="CW132" s="1">
        <f t="shared" si="45"/>
        <v>0</v>
      </c>
      <c r="CX132" s="1">
        <f t="shared" si="46"/>
        <v>0</v>
      </c>
      <c r="CY132" s="1">
        <f t="shared" si="47"/>
        <v>8</v>
      </c>
      <c r="CZ132" s="1">
        <f t="shared" si="48"/>
        <v>1</v>
      </c>
      <c r="DA132" s="1">
        <f t="shared" si="49"/>
        <v>1</v>
      </c>
      <c r="DB132" s="1">
        <f>SUM(CM132:CX132)+SUM(COUNTIFS(Q132:CL132,{"TERM","RESIGNED"}))</f>
        <v>51</v>
      </c>
      <c r="DC132" s="1" t="s">
        <v>45</v>
      </c>
      <c r="DD132" s="1" t="s">
        <v>1020</v>
      </c>
      <c r="DE132" s="34"/>
    </row>
    <row r="133" spans="1:109" x14ac:dyDescent="0.25">
      <c r="A133" s="32">
        <f t="shared" si="50"/>
        <v>132</v>
      </c>
      <c r="B133" s="1" t="s">
        <v>172</v>
      </c>
      <c r="C133" s="1">
        <v>17615</v>
      </c>
      <c r="D133" s="27">
        <v>100953</v>
      </c>
      <c r="E133" s="1" t="s">
        <v>946</v>
      </c>
      <c r="F133" s="34" t="s">
        <v>373</v>
      </c>
      <c r="G133" s="34" t="s">
        <v>123</v>
      </c>
      <c r="H133" s="30">
        <v>44348</v>
      </c>
      <c r="I133" s="30">
        <v>44039</v>
      </c>
      <c r="J133" s="30" t="s">
        <v>39</v>
      </c>
      <c r="K133" s="1">
        <f t="shared" ca="1" si="34"/>
        <v>954</v>
      </c>
      <c r="L133" s="34" t="str">
        <f t="shared" si="35"/>
        <v>Billable</v>
      </c>
      <c r="M133" s="34" t="s">
        <v>124</v>
      </c>
      <c r="N133" s="1" t="s">
        <v>41</v>
      </c>
      <c r="O133" s="1" t="s">
        <v>42</v>
      </c>
      <c r="P133" s="1"/>
      <c r="Q133" s="1"/>
      <c r="R133" s="1" t="s">
        <v>57</v>
      </c>
      <c r="S133" s="33" t="s">
        <v>303</v>
      </c>
      <c r="T133" s="14" t="s">
        <v>965</v>
      </c>
      <c r="U133" s="39">
        <v>0.422222222222222</v>
      </c>
      <c r="V133" s="14" t="s">
        <v>965</v>
      </c>
      <c r="W133" s="14" t="s">
        <v>20</v>
      </c>
      <c r="X133" s="14" t="s">
        <v>20</v>
      </c>
      <c r="Y133" s="14" t="s">
        <v>965</v>
      </c>
      <c r="Z133" s="39">
        <v>0.37986111111111115</v>
      </c>
      <c r="AA133" s="14" t="s">
        <v>965</v>
      </c>
      <c r="AB133" s="14" t="s">
        <v>965</v>
      </c>
      <c r="AC133" s="39">
        <v>0.37708333333333338</v>
      </c>
      <c r="AD133" s="14" t="s">
        <v>965</v>
      </c>
      <c r="AE133" s="14" t="s">
        <v>965</v>
      </c>
      <c r="AF133" s="39">
        <v>0.44930555555555557</v>
      </c>
      <c r="AG133" s="14" t="s">
        <v>965</v>
      </c>
      <c r="AH133" s="14" t="s">
        <v>965</v>
      </c>
      <c r="AI133" s="39">
        <v>0.4291666666666667</v>
      </c>
      <c r="AJ133" s="14" t="s">
        <v>965</v>
      </c>
      <c r="AK133" s="14" t="s">
        <v>965</v>
      </c>
      <c r="AL133" s="39">
        <v>0.44791666666666669</v>
      </c>
      <c r="AM133" s="14" t="s">
        <v>965</v>
      </c>
      <c r="AN133" s="14" t="s">
        <v>20</v>
      </c>
      <c r="AO133" s="14" t="s">
        <v>20</v>
      </c>
      <c r="AP133" s="14" t="s">
        <v>965</v>
      </c>
      <c r="AQ133" s="39">
        <v>0.40069444444444446</v>
      </c>
      <c r="AR133" s="14" t="s">
        <v>965</v>
      </c>
      <c r="AS133" s="14" t="s">
        <v>965</v>
      </c>
      <c r="AT133" s="39">
        <v>0.41805555555555557</v>
      </c>
      <c r="AU133" s="14" t="s">
        <v>965</v>
      </c>
      <c r="AV133" s="14" t="s">
        <v>965</v>
      </c>
      <c r="AW133" s="39" t="s">
        <v>39</v>
      </c>
      <c r="AX133" s="14" t="s">
        <v>965</v>
      </c>
      <c r="AY133" s="14" t="s">
        <v>965</v>
      </c>
      <c r="AZ133" s="39">
        <v>0.39513888888888887</v>
      </c>
      <c r="BA133" s="14" t="s">
        <v>965</v>
      </c>
      <c r="BB133" s="14" t="s">
        <v>965</v>
      </c>
      <c r="BC133" s="39">
        <v>0.40069444444444446</v>
      </c>
      <c r="BD133" s="14" t="s">
        <v>965</v>
      </c>
      <c r="BE133" s="14" t="s">
        <v>20</v>
      </c>
      <c r="BF133" s="14" t="s">
        <v>20</v>
      </c>
      <c r="BG133" s="14" t="s">
        <v>965</v>
      </c>
      <c r="BH133" s="39">
        <v>0.38819444444444445</v>
      </c>
      <c r="BI133" s="39" t="s">
        <v>965</v>
      </c>
      <c r="BJ133" s="14" t="s">
        <v>965</v>
      </c>
      <c r="BK133" s="39">
        <v>0.40208333333333335</v>
      </c>
      <c r="BL133" s="14" t="s">
        <v>965</v>
      </c>
      <c r="BM133" s="14" t="s">
        <v>965</v>
      </c>
      <c r="BN133" s="39">
        <v>0.3756944444444445</v>
      </c>
      <c r="BO133" s="14" t="s">
        <v>965</v>
      </c>
      <c r="BP133" s="14" t="s">
        <v>21</v>
      </c>
      <c r="BQ133" s="39" t="s">
        <v>39</v>
      </c>
      <c r="BR133" s="14" t="s">
        <v>21</v>
      </c>
      <c r="BS133" s="14" t="s">
        <v>968</v>
      </c>
      <c r="BT133" s="39" t="e">
        <v>#N/A</v>
      </c>
      <c r="BU133" s="39" t="s">
        <v>968</v>
      </c>
      <c r="BV133" s="14" t="s">
        <v>20</v>
      </c>
      <c r="BW133" s="14" t="s">
        <v>20</v>
      </c>
      <c r="BX133" s="14" t="s">
        <v>20</v>
      </c>
      <c r="BY133" s="14" t="s">
        <v>21</v>
      </c>
      <c r="BZ133" s="39" t="s">
        <v>39</v>
      </c>
      <c r="CA133" s="39" t="s">
        <v>21</v>
      </c>
      <c r="CB133" s="14" t="s">
        <v>965</v>
      </c>
      <c r="CC133" s="39">
        <v>0.38263888888888892</v>
      </c>
      <c r="CD133" s="39" t="s">
        <v>965</v>
      </c>
      <c r="CE133" s="14" t="s">
        <v>21</v>
      </c>
      <c r="CF133" s="39" t="s">
        <v>39</v>
      </c>
      <c r="CG133" s="39" t="s">
        <v>21</v>
      </c>
      <c r="CH133" s="14" t="s">
        <v>965</v>
      </c>
      <c r="CI133" s="39">
        <v>0.38263888888888892</v>
      </c>
      <c r="CJ133" s="39" t="s">
        <v>965</v>
      </c>
      <c r="CK133" s="14" t="s">
        <v>20</v>
      </c>
      <c r="CL133" s="14" t="s">
        <v>20</v>
      </c>
      <c r="CM133" s="1">
        <f t="shared" si="36"/>
        <v>32</v>
      </c>
      <c r="CN133" s="1">
        <f t="shared" si="37"/>
        <v>0</v>
      </c>
      <c r="CO133" s="1">
        <f t="shared" si="38"/>
        <v>11</v>
      </c>
      <c r="CP133" s="1">
        <f t="shared" si="39"/>
        <v>6</v>
      </c>
      <c r="CQ133" s="1">
        <f t="shared" si="40"/>
        <v>0</v>
      </c>
      <c r="CR133" s="1">
        <f>SUM(COUNTIFS($T133:$CL133,{"PAT","MAT"}))</f>
        <v>0</v>
      </c>
      <c r="CS133" s="1">
        <f t="shared" si="41"/>
        <v>0</v>
      </c>
      <c r="CT133" s="1">
        <f t="shared" si="42"/>
        <v>0</v>
      </c>
      <c r="CU133" s="1">
        <f t="shared" si="43"/>
        <v>2</v>
      </c>
      <c r="CV133" s="1">
        <f t="shared" si="44"/>
        <v>0</v>
      </c>
      <c r="CW133" s="1">
        <f t="shared" si="45"/>
        <v>0</v>
      </c>
      <c r="CX133" s="1">
        <f t="shared" si="46"/>
        <v>0</v>
      </c>
      <c r="CY133" s="1">
        <f t="shared" si="47"/>
        <v>2</v>
      </c>
      <c r="CZ133" s="1">
        <f t="shared" si="48"/>
        <v>1</v>
      </c>
      <c r="DA133" s="1">
        <f t="shared" si="49"/>
        <v>1</v>
      </c>
      <c r="DB133" s="1">
        <f>SUM(CM133:CX133)+SUM(COUNTIFS(Q133:CL133,{"TERM","RESIGNED"}))</f>
        <v>51</v>
      </c>
      <c r="DC133" s="1" t="s">
        <v>45</v>
      </c>
      <c r="DD133" s="1" t="s">
        <v>1020</v>
      </c>
      <c r="DE133" s="34"/>
    </row>
    <row r="134" spans="1:109" x14ac:dyDescent="0.25">
      <c r="A134" s="32">
        <f t="shared" si="50"/>
        <v>133</v>
      </c>
      <c r="B134" s="1" t="s">
        <v>172</v>
      </c>
      <c r="C134" s="1">
        <v>100988</v>
      </c>
      <c r="D134" s="27">
        <v>100988</v>
      </c>
      <c r="E134" s="1" t="s">
        <v>946</v>
      </c>
      <c r="F134" s="34" t="s">
        <v>400</v>
      </c>
      <c r="G134" s="34" t="s">
        <v>162</v>
      </c>
      <c r="H134" s="30">
        <v>44350</v>
      </c>
      <c r="I134" s="30" t="s">
        <v>39</v>
      </c>
      <c r="J134" s="30" t="s">
        <v>39</v>
      </c>
      <c r="K134" s="1">
        <f t="shared" ca="1" si="34"/>
        <v>952</v>
      </c>
      <c r="L134" s="34" t="str">
        <f t="shared" si="35"/>
        <v>Billable</v>
      </c>
      <c r="M134" s="34" t="s">
        <v>124</v>
      </c>
      <c r="N134" s="1" t="s">
        <v>41</v>
      </c>
      <c r="O134" s="1" t="s">
        <v>42</v>
      </c>
      <c r="P134" s="1"/>
      <c r="Q134" s="1"/>
      <c r="R134" s="1" t="s">
        <v>43</v>
      </c>
      <c r="S134" s="33" t="s">
        <v>163</v>
      </c>
      <c r="T134" s="14" t="s">
        <v>965</v>
      </c>
      <c r="U134" s="39">
        <v>0.36597222222222198</v>
      </c>
      <c r="V134" s="14" t="s">
        <v>965</v>
      </c>
      <c r="W134" s="14" t="s">
        <v>20</v>
      </c>
      <c r="X134" s="14" t="s">
        <v>20</v>
      </c>
      <c r="Y134" s="14" t="s">
        <v>965</v>
      </c>
      <c r="Z134" s="39">
        <v>0.36736111111111108</v>
      </c>
      <c r="AA134" s="14" t="s">
        <v>965</v>
      </c>
      <c r="AB134" s="14" t="s">
        <v>965</v>
      </c>
      <c r="AC134" s="39">
        <v>0.3611111111111111</v>
      </c>
      <c r="AD134" s="14" t="s">
        <v>965</v>
      </c>
      <c r="AE134" s="14" t="s">
        <v>965</v>
      </c>
      <c r="AF134" s="39">
        <v>0.3743055555555555</v>
      </c>
      <c r="AG134" s="14" t="s">
        <v>965</v>
      </c>
      <c r="AH134" s="14" t="s">
        <v>967</v>
      </c>
      <c r="AI134" s="39" t="s">
        <v>39</v>
      </c>
      <c r="AJ134" s="14" t="s">
        <v>967</v>
      </c>
      <c r="AK134" s="14" t="s">
        <v>965</v>
      </c>
      <c r="AL134" s="39">
        <v>0.37083333333333335</v>
      </c>
      <c r="AM134" s="14" t="s">
        <v>965</v>
      </c>
      <c r="AN134" s="14" t="s">
        <v>20</v>
      </c>
      <c r="AO134" s="14" t="s">
        <v>20</v>
      </c>
      <c r="AP134" s="14" t="s">
        <v>968</v>
      </c>
      <c r="AQ134" s="39" t="s">
        <v>39</v>
      </c>
      <c r="AR134" s="14" t="s">
        <v>968</v>
      </c>
      <c r="AS134" s="14" t="s">
        <v>965</v>
      </c>
      <c r="AT134" s="39">
        <v>0.36874999999999997</v>
      </c>
      <c r="AU134" s="14" t="s">
        <v>965</v>
      </c>
      <c r="AV134" s="14" t="s">
        <v>965</v>
      </c>
      <c r="AW134" s="39">
        <v>0.36944444444444446</v>
      </c>
      <c r="AX134" s="14" t="s">
        <v>965</v>
      </c>
      <c r="AY134" s="14" t="s">
        <v>965</v>
      </c>
      <c r="AZ134" s="39">
        <v>0.36805555555555558</v>
      </c>
      <c r="BA134" s="14" t="s">
        <v>965</v>
      </c>
      <c r="BB134" s="14" t="s">
        <v>965</v>
      </c>
      <c r="BC134" s="39">
        <v>0.36805555555555558</v>
      </c>
      <c r="BD134" s="14" t="s">
        <v>965</v>
      </c>
      <c r="BE134" s="14" t="s">
        <v>20</v>
      </c>
      <c r="BF134" s="14" t="s">
        <v>20</v>
      </c>
      <c r="BG134" s="14" t="s">
        <v>966</v>
      </c>
      <c r="BH134" s="39">
        <v>0.24861111111111112</v>
      </c>
      <c r="BI134" s="39" t="s">
        <v>966</v>
      </c>
      <c r="BJ134" s="14" t="s">
        <v>965</v>
      </c>
      <c r="BK134" s="39">
        <v>0.3666666666666667</v>
      </c>
      <c r="BL134" s="14" t="s">
        <v>965</v>
      </c>
      <c r="BM134" s="14" t="s">
        <v>965</v>
      </c>
      <c r="BN134" s="39">
        <v>0.37083333333333335</v>
      </c>
      <c r="BO134" s="14" t="s">
        <v>965</v>
      </c>
      <c r="BP134" s="14" t="s">
        <v>965</v>
      </c>
      <c r="BQ134" s="39">
        <v>0.3659722222222222</v>
      </c>
      <c r="BR134" s="14" t="s">
        <v>965</v>
      </c>
      <c r="BS134" s="14" t="s">
        <v>967</v>
      </c>
      <c r="BT134" s="39" t="e">
        <v>#N/A</v>
      </c>
      <c r="BU134" s="39" t="s">
        <v>967</v>
      </c>
      <c r="BV134" s="14" t="s">
        <v>20</v>
      </c>
      <c r="BW134" s="14" t="s">
        <v>20</v>
      </c>
      <c r="BX134" s="14" t="s">
        <v>20</v>
      </c>
      <c r="BY134" s="14" t="s">
        <v>965</v>
      </c>
      <c r="BZ134" s="39">
        <v>0.36874999999999997</v>
      </c>
      <c r="CA134" s="39" t="s">
        <v>965</v>
      </c>
      <c r="CB134" s="14" t="s">
        <v>965</v>
      </c>
      <c r="CC134" s="39">
        <v>0.3756944444444445</v>
      </c>
      <c r="CD134" s="39" t="s">
        <v>965</v>
      </c>
      <c r="CE134" s="14" t="s">
        <v>966</v>
      </c>
      <c r="CF134" s="39">
        <v>0.32777777777777778</v>
      </c>
      <c r="CG134" s="39" t="s">
        <v>966</v>
      </c>
      <c r="CH134" s="14" t="s">
        <v>965</v>
      </c>
      <c r="CI134" s="39">
        <v>0.36736111111111108</v>
      </c>
      <c r="CJ134" s="39" t="s">
        <v>965</v>
      </c>
      <c r="CK134" s="14" t="s">
        <v>20</v>
      </c>
      <c r="CL134" s="14" t="s">
        <v>20</v>
      </c>
      <c r="CM134" s="1">
        <f t="shared" si="36"/>
        <v>30</v>
      </c>
      <c r="CN134" s="1">
        <f t="shared" si="37"/>
        <v>2</v>
      </c>
      <c r="CO134" s="1">
        <f t="shared" si="38"/>
        <v>11</v>
      </c>
      <c r="CP134" s="1">
        <f t="shared" si="39"/>
        <v>0</v>
      </c>
      <c r="CQ134" s="1">
        <f t="shared" si="40"/>
        <v>0</v>
      </c>
      <c r="CR134" s="1">
        <f>SUM(COUNTIFS($T134:$CL134,{"PAT","MAT"}))</f>
        <v>0</v>
      </c>
      <c r="CS134" s="1">
        <f t="shared" si="41"/>
        <v>0</v>
      </c>
      <c r="CT134" s="1">
        <f t="shared" si="42"/>
        <v>0</v>
      </c>
      <c r="CU134" s="1">
        <f t="shared" si="43"/>
        <v>2</v>
      </c>
      <c r="CV134" s="1">
        <f t="shared" si="44"/>
        <v>4</v>
      </c>
      <c r="CW134" s="1">
        <f t="shared" si="45"/>
        <v>0</v>
      </c>
      <c r="CX134" s="1">
        <f t="shared" si="46"/>
        <v>0</v>
      </c>
      <c r="CY134" s="1">
        <f t="shared" si="47"/>
        <v>6</v>
      </c>
      <c r="CZ134" s="1">
        <f t="shared" si="48"/>
        <v>1</v>
      </c>
      <c r="DA134" s="1">
        <f t="shared" si="49"/>
        <v>1</v>
      </c>
      <c r="DB134" s="1">
        <f>SUM(CM134:CX134)+SUM(COUNTIFS(Q134:CL134,{"TERM","RESIGNED"}))</f>
        <v>49</v>
      </c>
      <c r="DC134" s="1" t="s">
        <v>45</v>
      </c>
      <c r="DD134" s="1" t="s">
        <v>1020</v>
      </c>
      <c r="DE134" s="34"/>
    </row>
    <row r="135" spans="1:109" x14ac:dyDescent="0.25">
      <c r="A135" s="32">
        <f t="shared" si="50"/>
        <v>134</v>
      </c>
      <c r="B135" s="1" t="s">
        <v>172</v>
      </c>
      <c r="C135" s="1">
        <v>101067</v>
      </c>
      <c r="D135" s="27">
        <v>101067</v>
      </c>
      <c r="E135" s="1" t="s">
        <v>946</v>
      </c>
      <c r="F135" s="34" t="s">
        <v>402</v>
      </c>
      <c r="G135" s="34" t="s">
        <v>143</v>
      </c>
      <c r="H135" s="30">
        <v>44362</v>
      </c>
      <c r="I135" s="30" t="s">
        <v>39</v>
      </c>
      <c r="J135" s="30" t="s">
        <v>39</v>
      </c>
      <c r="K135" s="1">
        <f t="shared" ca="1" si="34"/>
        <v>940</v>
      </c>
      <c r="L135" s="34" t="str">
        <f t="shared" si="35"/>
        <v>Billable</v>
      </c>
      <c r="M135" s="34" t="s">
        <v>124</v>
      </c>
      <c r="N135" s="1" t="s">
        <v>41</v>
      </c>
      <c r="O135" s="1" t="s">
        <v>42</v>
      </c>
      <c r="P135" s="1"/>
      <c r="Q135" s="1"/>
      <c r="R135" s="1" t="s">
        <v>43</v>
      </c>
      <c r="S135" s="33" t="s">
        <v>126</v>
      </c>
      <c r="T135" s="14" t="s">
        <v>968</v>
      </c>
      <c r="U135" s="39" t="s">
        <v>39</v>
      </c>
      <c r="V135" s="14" t="s">
        <v>968</v>
      </c>
      <c r="W135" s="14" t="s">
        <v>20</v>
      </c>
      <c r="X135" s="14" t="s">
        <v>20</v>
      </c>
      <c r="Y135" s="14" t="s">
        <v>965</v>
      </c>
      <c r="Z135" s="39">
        <v>0.39027777777777778</v>
      </c>
      <c r="AA135" s="14" t="s">
        <v>965</v>
      </c>
      <c r="AB135" s="14" t="s">
        <v>965</v>
      </c>
      <c r="AC135" s="39">
        <v>0.37847222222222227</v>
      </c>
      <c r="AD135" s="14" t="s">
        <v>965</v>
      </c>
      <c r="AE135" s="14" t="s">
        <v>965</v>
      </c>
      <c r="AF135" s="39">
        <v>0.38055555555555554</v>
      </c>
      <c r="AG135" s="14" t="s">
        <v>965</v>
      </c>
      <c r="AH135" s="14" t="s">
        <v>965</v>
      </c>
      <c r="AI135" s="39">
        <v>0.38611111111111113</v>
      </c>
      <c r="AJ135" s="14" t="s">
        <v>965</v>
      </c>
      <c r="AK135" s="14" t="s">
        <v>965</v>
      </c>
      <c r="AL135" s="39">
        <v>0.39583333333333331</v>
      </c>
      <c r="AM135" s="14" t="s">
        <v>965</v>
      </c>
      <c r="AN135" s="14" t="s">
        <v>20</v>
      </c>
      <c r="AO135" s="14" t="s">
        <v>20</v>
      </c>
      <c r="AP135" s="14" t="s">
        <v>965</v>
      </c>
      <c r="AQ135" s="39">
        <v>0.3923611111111111</v>
      </c>
      <c r="AR135" s="14" t="s">
        <v>965</v>
      </c>
      <c r="AS135" s="14" t="s">
        <v>965</v>
      </c>
      <c r="AT135" s="39">
        <v>0.38750000000000001</v>
      </c>
      <c r="AU135" s="14" t="s">
        <v>965</v>
      </c>
      <c r="AV135" s="14" t="s">
        <v>965</v>
      </c>
      <c r="AW135" s="39">
        <v>0.37361111111111112</v>
      </c>
      <c r="AX135" s="14" t="s">
        <v>965</v>
      </c>
      <c r="AY135" s="14" t="s">
        <v>965</v>
      </c>
      <c r="AZ135" s="39">
        <v>0.23680555555555557</v>
      </c>
      <c r="BA135" s="14" t="s">
        <v>965</v>
      </c>
      <c r="BB135" s="14" t="s">
        <v>965</v>
      </c>
      <c r="BC135" s="39">
        <v>0.37013888888888885</v>
      </c>
      <c r="BD135" s="14" t="s">
        <v>965</v>
      </c>
      <c r="BE135" s="14" t="s">
        <v>20</v>
      </c>
      <c r="BF135" s="14" t="s">
        <v>20</v>
      </c>
      <c r="BG135" s="14" t="s">
        <v>965</v>
      </c>
      <c r="BH135" s="39">
        <v>0.37708333333333338</v>
      </c>
      <c r="BI135" s="39" t="s">
        <v>965</v>
      </c>
      <c r="BJ135" s="14" t="s">
        <v>965</v>
      </c>
      <c r="BK135" s="39">
        <v>0.39027777777777778</v>
      </c>
      <c r="BL135" s="14" t="s">
        <v>965</v>
      </c>
      <c r="BM135" s="14" t="s">
        <v>965</v>
      </c>
      <c r="BN135" s="39">
        <v>0.33124999999999999</v>
      </c>
      <c r="BO135" s="14" t="s">
        <v>966</v>
      </c>
      <c r="BP135" s="14" t="s">
        <v>965</v>
      </c>
      <c r="BQ135" s="39">
        <v>0.36249999999999999</v>
      </c>
      <c r="BR135" s="14" t="s">
        <v>965</v>
      </c>
      <c r="BS135" s="14" t="s">
        <v>966</v>
      </c>
      <c r="BT135" s="39">
        <v>0.26597222222222222</v>
      </c>
      <c r="BU135" s="39" t="s">
        <v>966</v>
      </c>
      <c r="BV135" s="14" t="s">
        <v>20</v>
      </c>
      <c r="BW135" s="14" t="s">
        <v>20</v>
      </c>
      <c r="BX135" s="14" t="s">
        <v>20</v>
      </c>
      <c r="BY135" s="14" t="s">
        <v>965</v>
      </c>
      <c r="BZ135" s="39">
        <v>0.37222222222222223</v>
      </c>
      <c r="CA135" s="39" t="s">
        <v>965</v>
      </c>
      <c r="CB135" s="14" t="s">
        <v>22</v>
      </c>
      <c r="CC135" s="39">
        <v>0.35625000000000001</v>
      </c>
      <c r="CD135" s="39" t="s">
        <v>22</v>
      </c>
      <c r="CE135" s="14" t="s">
        <v>965</v>
      </c>
      <c r="CF135" s="39">
        <v>0.38055555555555554</v>
      </c>
      <c r="CG135" s="39" t="s">
        <v>965</v>
      </c>
      <c r="CH135" s="14" t="s">
        <v>965</v>
      </c>
      <c r="CI135" s="39">
        <v>0.39861111111111108</v>
      </c>
      <c r="CJ135" s="39" t="s">
        <v>965</v>
      </c>
      <c r="CK135" s="14" t="s">
        <v>20</v>
      </c>
      <c r="CL135" s="14" t="s">
        <v>20</v>
      </c>
      <c r="CM135" s="1">
        <f t="shared" si="36"/>
        <v>33</v>
      </c>
      <c r="CN135" s="1">
        <f t="shared" si="37"/>
        <v>1.5</v>
      </c>
      <c r="CO135" s="1">
        <f t="shared" si="38"/>
        <v>11</v>
      </c>
      <c r="CP135" s="1">
        <f t="shared" si="39"/>
        <v>0</v>
      </c>
      <c r="CQ135" s="1">
        <f t="shared" si="40"/>
        <v>2</v>
      </c>
      <c r="CR135" s="1">
        <f>SUM(COUNTIFS($T135:$CL135,{"PAT","MAT"}))</f>
        <v>0</v>
      </c>
      <c r="CS135" s="1">
        <f t="shared" si="41"/>
        <v>0</v>
      </c>
      <c r="CT135" s="1">
        <f t="shared" si="42"/>
        <v>0</v>
      </c>
      <c r="CU135" s="1">
        <f t="shared" si="43"/>
        <v>2</v>
      </c>
      <c r="CV135" s="1">
        <f t="shared" si="44"/>
        <v>0</v>
      </c>
      <c r="CW135" s="1">
        <f t="shared" si="45"/>
        <v>0</v>
      </c>
      <c r="CX135" s="1">
        <f t="shared" si="46"/>
        <v>0</v>
      </c>
      <c r="CY135" s="1">
        <f t="shared" si="47"/>
        <v>2</v>
      </c>
      <c r="CZ135" s="1">
        <f t="shared" si="48"/>
        <v>1</v>
      </c>
      <c r="DA135" s="1">
        <f t="shared" si="49"/>
        <v>1</v>
      </c>
      <c r="DB135" s="1">
        <f>SUM(CM135:CX135)+SUM(COUNTIFS(Q135:CL135,{"TERM","RESIGNED"}))</f>
        <v>49.5</v>
      </c>
      <c r="DC135" s="1" t="s">
        <v>45</v>
      </c>
      <c r="DD135" s="1" t="s">
        <v>1021</v>
      </c>
      <c r="DE135" s="34"/>
    </row>
    <row r="136" spans="1:109" x14ac:dyDescent="0.25">
      <c r="A136" s="32">
        <f t="shared" si="50"/>
        <v>135</v>
      </c>
      <c r="B136" s="1" t="s">
        <v>172</v>
      </c>
      <c r="C136" s="1">
        <v>101081</v>
      </c>
      <c r="D136" s="27">
        <v>101081</v>
      </c>
      <c r="E136" s="1" t="s">
        <v>945</v>
      </c>
      <c r="F136" s="34" t="s">
        <v>403</v>
      </c>
      <c r="G136" s="34" t="s">
        <v>123</v>
      </c>
      <c r="H136" s="30">
        <v>44362</v>
      </c>
      <c r="I136" s="30" t="s">
        <v>39</v>
      </c>
      <c r="J136" s="30" t="s">
        <v>39</v>
      </c>
      <c r="K136" s="1">
        <f t="shared" ca="1" si="34"/>
        <v>940</v>
      </c>
      <c r="L136" s="34" t="str">
        <f t="shared" si="35"/>
        <v>Billable</v>
      </c>
      <c r="M136" s="34" t="s">
        <v>124</v>
      </c>
      <c r="N136" s="1" t="s">
        <v>41</v>
      </c>
      <c r="O136" s="1" t="s">
        <v>42</v>
      </c>
      <c r="P136" s="1"/>
      <c r="Q136" s="1"/>
      <c r="R136" s="1" t="s">
        <v>57</v>
      </c>
      <c r="S136" s="33" t="s">
        <v>366</v>
      </c>
      <c r="T136" s="14" t="s">
        <v>969</v>
      </c>
      <c r="U136" s="39" t="s">
        <v>39</v>
      </c>
      <c r="V136" s="14" t="s">
        <v>969</v>
      </c>
      <c r="W136" s="14" t="s">
        <v>20</v>
      </c>
      <c r="X136" s="14" t="s">
        <v>20</v>
      </c>
      <c r="Y136" s="14" t="s">
        <v>969</v>
      </c>
      <c r="Z136" s="39" t="s">
        <v>39</v>
      </c>
      <c r="AA136" s="14" t="s">
        <v>969</v>
      </c>
      <c r="AB136" s="14" t="s">
        <v>969</v>
      </c>
      <c r="AC136" s="39" t="s">
        <v>39</v>
      </c>
      <c r="AD136" s="14" t="s">
        <v>969</v>
      </c>
      <c r="AE136" s="14" t="s">
        <v>969</v>
      </c>
      <c r="AF136" s="39" t="s">
        <v>39</v>
      </c>
      <c r="AG136" s="14" t="s">
        <v>969</v>
      </c>
      <c r="AH136" s="14" t="s">
        <v>969</v>
      </c>
      <c r="AI136" s="39" t="s">
        <v>39</v>
      </c>
      <c r="AJ136" s="14" t="s">
        <v>969</v>
      </c>
      <c r="AK136" s="14" t="s">
        <v>969</v>
      </c>
      <c r="AL136" s="39" t="s">
        <v>39</v>
      </c>
      <c r="AM136" s="14" t="s">
        <v>969</v>
      </c>
      <c r="AN136" s="14" t="s">
        <v>20</v>
      </c>
      <c r="AO136" s="14" t="s">
        <v>20</v>
      </c>
      <c r="AP136" s="14" t="s">
        <v>969</v>
      </c>
      <c r="AQ136" s="39" t="s">
        <v>39</v>
      </c>
      <c r="AR136" s="14" t="s">
        <v>969</v>
      </c>
      <c r="AS136" s="14" t="s">
        <v>969</v>
      </c>
      <c r="AT136" s="39" t="s">
        <v>39</v>
      </c>
      <c r="AU136" s="14" t="s">
        <v>969</v>
      </c>
      <c r="AV136" s="14" t="s">
        <v>969</v>
      </c>
      <c r="AW136" s="39" t="s">
        <v>39</v>
      </c>
      <c r="AX136" s="14" t="s">
        <v>969</v>
      </c>
      <c r="AY136" s="14" t="s">
        <v>969</v>
      </c>
      <c r="AZ136" s="39" t="s">
        <v>39</v>
      </c>
      <c r="BA136" s="14" t="s">
        <v>969</v>
      </c>
      <c r="BB136" s="14" t="s">
        <v>969</v>
      </c>
      <c r="BC136" s="39" t="s">
        <v>39</v>
      </c>
      <c r="BD136" s="14" t="s">
        <v>969</v>
      </c>
      <c r="BE136" s="14" t="s">
        <v>20</v>
      </c>
      <c r="BF136" s="14" t="s">
        <v>20</v>
      </c>
      <c r="BG136" s="14" t="s">
        <v>969</v>
      </c>
      <c r="BH136" s="39" t="s">
        <v>39</v>
      </c>
      <c r="BI136" s="39" t="s">
        <v>969</v>
      </c>
      <c r="BJ136" s="14" t="s">
        <v>969</v>
      </c>
      <c r="BK136" s="39" t="s">
        <v>39</v>
      </c>
      <c r="BL136" s="14" t="s">
        <v>969</v>
      </c>
      <c r="BM136" s="14" t="s">
        <v>969</v>
      </c>
      <c r="BN136" s="39" t="s">
        <v>39</v>
      </c>
      <c r="BO136" s="14" t="s">
        <v>969</v>
      </c>
      <c r="BP136" s="14" t="s">
        <v>969</v>
      </c>
      <c r="BQ136" s="39" t="s">
        <v>39</v>
      </c>
      <c r="BR136" s="14" t="s">
        <v>969</v>
      </c>
      <c r="BS136" s="14" t="s">
        <v>969</v>
      </c>
      <c r="BT136" s="39" t="e">
        <v>#N/A</v>
      </c>
      <c r="BU136" s="39" t="s">
        <v>969</v>
      </c>
      <c r="BV136" s="14" t="s">
        <v>20</v>
      </c>
      <c r="BW136" s="14" t="s">
        <v>20</v>
      </c>
      <c r="BX136" s="14" t="s">
        <v>20</v>
      </c>
      <c r="BY136" s="14" t="s">
        <v>969</v>
      </c>
      <c r="BZ136" s="39" t="s">
        <v>39</v>
      </c>
      <c r="CA136" s="39" t="s">
        <v>969</v>
      </c>
      <c r="CB136" s="14" t="s">
        <v>969</v>
      </c>
      <c r="CC136" s="39" t="s">
        <v>39</v>
      </c>
      <c r="CD136" s="39" t="s">
        <v>969</v>
      </c>
      <c r="CE136" s="14" t="s">
        <v>969</v>
      </c>
      <c r="CF136" s="39" t="s">
        <v>39</v>
      </c>
      <c r="CG136" s="39" t="s">
        <v>969</v>
      </c>
      <c r="CH136" s="14" t="s">
        <v>969</v>
      </c>
      <c r="CI136" s="39" t="s">
        <v>39</v>
      </c>
      <c r="CJ136" s="39" t="s">
        <v>969</v>
      </c>
      <c r="CK136" s="14" t="s">
        <v>20</v>
      </c>
      <c r="CL136" s="14" t="s">
        <v>20</v>
      </c>
      <c r="CM136" s="1">
        <f t="shared" si="36"/>
        <v>0</v>
      </c>
      <c r="CN136" s="1">
        <f t="shared" si="37"/>
        <v>0</v>
      </c>
      <c r="CO136" s="1">
        <f t="shared" si="38"/>
        <v>11</v>
      </c>
      <c r="CP136" s="1">
        <f t="shared" si="39"/>
        <v>0</v>
      </c>
      <c r="CQ136" s="1">
        <f t="shared" si="40"/>
        <v>0</v>
      </c>
      <c r="CR136" s="1">
        <f>SUM(COUNTIFS($T136:$CL136,{"PAT","MAT"}))</f>
        <v>40</v>
      </c>
      <c r="CS136" s="1">
        <f t="shared" si="41"/>
        <v>0</v>
      </c>
      <c r="CT136" s="1">
        <f t="shared" si="42"/>
        <v>0</v>
      </c>
      <c r="CU136" s="1">
        <f t="shared" si="43"/>
        <v>0</v>
      </c>
      <c r="CV136" s="1">
        <f t="shared" si="44"/>
        <v>0</v>
      </c>
      <c r="CW136" s="1">
        <f t="shared" si="45"/>
        <v>0</v>
      </c>
      <c r="CX136" s="1">
        <f t="shared" si="46"/>
        <v>0</v>
      </c>
      <c r="CY136" s="1">
        <f t="shared" si="47"/>
        <v>0</v>
      </c>
      <c r="CZ136" s="1">
        <f t="shared" si="48"/>
        <v>0</v>
      </c>
      <c r="DA136" s="1">
        <f t="shared" si="49"/>
        <v>0</v>
      </c>
      <c r="DB136" s="1">
        <f>SUM(CM136:CX136)+SUM(COUNTIFS(Q136:CL136,{"TERM","RESIGNED"}))</f>
        <v>51</v>
      </c>
      <c r="DC136" s="1" t="s">
        <v>45</v>
      </c>
      <c r="DD136" s="1" t="s">
        <v>1023</v>
      </c>
      <c r="DE136" s="34"/>
    </row>
    <row r="137" spans="1:109" x14ac:dyDescent="0.25">
      <c r="A137" s="32">
        <f t="shared" si="50"/>
        <v>136</v>
      </c>
      <c r="B137" s="1" t="s">
        <v>172</v>
      </c>
      <c r="C137" s="1">
        <v>101111</v>
      </c>
      <c r="D137" s="27">
        <v>101111</v>
      </c>
      <c r="E137" s="1" t="s">
        <v>945</v>
      </c>
      <c r="F137" s="34" t="s">
        <v>404</v>
      </c>
      <c r="G137" s="34" t="s">
        <v>143</v>
      </c>
      <c r="H137" s="30">
        <v>44369</v>
      </c>
      <c r="I137" s="30" t="s">
        <v>39</v>
      </c>
      <c r="J137" s="30" t="s">
        <v>39</v>
      </c>
      <c r="K137" s="1">
        <f t="shared" ca="1" si="34"/>
        <v>933</v>
      </c>
      <c r="L137" s="34" t="str">
        <f t="shared" si="35"/>
        <v>Billable</v>
      </c>
      <c r="M137" s="34" t="s">
        <v>124</v>
      </c>
      <c r="N137" s="1" t="s">
        <v>41</v>
      </c>
      <c r="O137" s="1" t="s">
        <v>42</v>
      </c>
      <c r="P137" s="1"/>
      <c r="Q137" s="1"/>
      <c r="R137" s="1" t="s">
        <v>57</v>
      </c>
      <c r="S137" s="33" t="s">
        <v>167</v>
      </c>
      <c r="T137" s="14" t="s">
        <v>965</v>
      </c>
      <c r="U137" s="39">
        <v>0.37152777777777801</v>
      </c>
      <c r="V137" s="14" t="s">
        <v>965</v>
      </c>
      <c r="W137" s="14" t="s">
        <v>20</v>
      </c>
      <c r="X137" s="14" t="s">
        <v>20</v>
      </c>
      <c r="Y137" s="14" t="s">
        <v>967</v>
      </c>
      <c r="Z137" s="39" t="s">
        <v>39</v>
      </c>
      <c r="AA137" s="14" t="s">
        <v>967</v>
      </c>
      <c r="AB137" s="14" t="s">
        <v>965</v>
      </c>
      <c r="AC137" s="39">
        <v>0.38611111111111113</v>
      </c>
      <c r="AD137" s="14" t="s">
        <v>965</v>
      </c>
      <c r="AE137" s="14" t="s">
        <v>965</v>
      </c>
      <c r="AF137" s="39">
        <v>0.38750000000000001</v>
      </c>
      <c r="AG137" s="14" t="s">
        <v>965</v>
      </c>
      <c r="AH137" s="14" t="s">
        <v>965</v>
      </c>
      <c r="AI137" s="39">
        <v>0.3833333333333333</v>
      </c>
      <c r="AJ137" s="14" t="s">
        <v>965</v>
      </c>
      <c r="AK137" s="14" t="s">
        <v>965</v>
      </c>
      <c r="AL137" s="39">
        <v>0.3888888888888889</v>
      </c>
      <c r="AM137" s="14" t="s">
        <v>965</v>
      </c>
      <c r="AN137" s="14" t="s">
        <v>20</v>
      </c>
      <c r="AO137" s="14" t="s">
        <v>20</v>
      </c>
      <c r="AP137" s="14" t="s">
        <v>965</v>
      </c>
      <c r="AQ137" s="39">
        <v>0.38611111111111113</v>
      </c>
      <c r="AR137" s="14" t="s">
        <v>965</v>
      </c>
      <c r="AS137" s="14" t="s">
        <v>965</v>
      </c>
      <c r="AT137" s="39">
        <v>0.3840277777777778</v>
      </c>
      <c r="AU137" s="14" t="s">
        <v>965</v>
      </c>
      <c r="AV137" s="14" t="s">
        <v>965</v>
      </c>
      <c r="AW137" s="39">
        <v>0.39513888888888887</v>
      </c>
      <c r="AX137" s="14" t="s">
        <v>965</v>
      </c>
      <c r="AY137" s="14" t="s">
        <v>965</v>
      </c>
      <c r="AZ137" s="39">
        <v>0.37777777777777777</v>
      </c>
      <c r="BA137" s="14" t="s">
        <v>965</v>
      </c>
      <c r="BB137" s="14" t="s">
        <v>965</v>
      </c>
      <c r="BC137" s="39">
        <v>0.37638888888888888</v>
      </c>
      <c r="BD137" s="14" t="s">
        <v>965</v>
      </c>
      <c r="BE137" s="14" t="s">
        <v>20</v>
      </c>
      <c r="BF137" s="14" t="s">
        <v>20</v>
      </c>
      <c r="BG137" s="14" t="s">
        <v>965</v>
      </c>
      <c r="BH137" s="39">
        <v>0.37847222222222227</v>
      </c>
      <c r="BI137" s="39" t="s">
        <v>965</v>
      </c>
      <c r="BJ137" s="14" t="s">
        <v>967</v>
      </c>
      <c r="BK137" s="39" t="s">
        <v>39</v>
      </c>
      <c r="BL137" s="14" t="s">
        <v>967</v>
      </c>
      <c r="BM137" s="14" t="s">
        <v>968</v>
      </c>
      <c r="BN137" s="39" t="s">
        <v>39</v>
      </c>
      <c r="BO137" s="14" t="s">
        <v>968</v>
      </c>
      <c r="BP137" s="14" t="s">
        <v>965</v>
      </c>
      <c r="BQ137" s="39">
        <v>0.3888888888888889</v>
      </c>
      <c r="BR137" s="14" t="s">
        <v>965</v>
      </c>
      <c r="BS137" s="14" t="s">
        <v>965</v>
      </c>
      <c r="BT137" s="39">
        <v>0.38055555555555554</v>
      </c>
      <c r="BU137" s="39" t="s">
        <v>965</v>
      </c>
      <c r="BV137" s="14" t="s">
        <v>20</v>
      </c>
      <c r="BW137" s="14" t="s">
        <v>20</v>
      </c>
      <c r="BX137" s="14" t="s">
        <v>20</v>
      </c>
      <c r="BY137" s="14" t="s">
        <v>965</v>
      </c>
      <c r="BZ137" s="39">
        <v>0.3756944444444445</v>
      </c>
      <c r="CA137" s="39" t="s">
        <v>965</v>
      </c>
      <c r="CB137" s="14" t="s">
        <v>965</v>
      </c>
      <c r="CC137" s="39">
        <v>0.39027777777777778</v>
      </c>
      <c r="CD137" s="39" t="s">
        <v>965</v>
      </c>
      <c r="CE137" s="14" t="s">
        <v>965</v>
      </c>
      <c r="CF137" s="39">
        <v>0.37708333333333338</v>
      </c>
      <c r="CG137" s="39" t="s">
        <v>965</v>
      </c>
      <c r="CH137" s="14" t="s">
        <v>968</v>
      </c>
      <c r="CI137" s="39" t="s">
        <v>39</v>
      </c>
      <c r="CJ137" s="39" t="s">
        <v>968</v>
      </c>
      <c r="CK137" s="14" t="s">
        <v>20</v>
      </c>
      <c r="CL137" s="14" t="s">
        <v>20</v>
      </c>
      <c r="CM137" s="1">
        <f t="shared" si="36"/>
        <v>32</v>
      </c>
      <c r="CN137" s="1">
        <f t="shared" si="37"/>
        <v>0</v>
      </c>
      <c r="CO137" s="1">
        <f t="shared" si="38"/>
        <v>11</v>
      </c>
      <c r="CP137" s="1">
        <f t="shared" si="39"/>
        <v>0</v>
      </c>
      <c r="CQ137" s="1">
        <f t="shared" si="40"/>
        <v>0</v>
      </c>
      <c r="CR137" s="1">
        <f>SUM(COUNTIFS($T137:$CL137,{"PAT","MAT"}))</f>
        <v>0</v>
      </c>
      <c r="CS137" s="1">
        <f t="shared" si="41"/>
        <v>0</v>
      </c>
      <c r="CT137" s="1">
        <f t="shared" si="42"/>
        <v>0</v>
      </c>
      <c r="CU137" s="1">
        <f t="shared" si="43"/>
        <v>4</v>
      </c>
      <c r="CV137" s="1">
        <f t="shared" si="44"/>
        <v>4</v>
      </c>
      <c r="CW137" s="1">
        <f t="shared" si="45"/>
        <v>0</v>
      </c>
      <c r="CX137" s="1">
        <f t="shared" si="46"/>
        <v>0</v>
      </c>
      <c r="CY137" s="1">
        <f t="shared" si="47"/>
        <v>8</v>
      </c>
      <c r="CZ137" s="1">
        <f t="shared" si="48"/>
        <v>1</v>
      </c>
      <c r="DA137" s="1">
        <f t="shared" si="49"/>
        <v>1</v>
      </c>
      <c r="DB137" s="1">
        <f>SUM(CM137:CX137)+SUM(COUNTIFS(Q137:CL137,{"TERM","RESIGNED"}))</f>
        <v>51</v>
      </c>
      <c r="DC137" s="1" t="s">
        <v>45</v>
      </c>
      <c r="DD137" s="1" t="s">
        <v>1018</v>
      </c>
      <c r="DE137" s="34"/>
    </row>
    <row r="138" spans="1:109" x14ac:dyDescent="0.25">
      <c r="A138" s="32">
        <f t="shared" si="50"/>
        <v>137</v>
      </c>
      <c r="B138" s="1" t="s">
        <v>172</v>
      </c>
      <c r="C138" s="1">
        <v>101146</v>
      </c>
      <c r="D138" s="27">
        <v>101146</v>
      </c>
      <c r="E138" s="1" t="s">
        <v>946</v>
      </c>
      <c r="F138" s="34" t="s">
        <v>406</v>
      </c>
      <c r="G138" s="34" t="s">
        <v>123</v>
      </c>
      <c r="H138" s="30">
        <v>44383</v>
      </c>
      <c r="I138" s="30" t="s">
        <v>39</v>
      </c>
      <c r="J138" s="30" t="s">
        <v>39</v>
      </c>
      <c r="K138" s="1">
        <f t="shared" ca="1" si="34"/>
        <v>919</v>
      </c>
      <c r="L138" s="34" t="str">
        <f t="shared" si="35"/>
        <v>Billable</v>
      </c>
      <c r="M138" s="34" t="s">
        <v>124</v>
      </c>
      <c r="N138" s="1" t="s">
        <v>41</v>
      </c>
      <c r="O138" s="1" t="s">
        <v>42</v>
      </c>
      <c r="P138" s="1"/>
      <c r="Q138" s="1"/>
      <c r="R138" s="1" t="s">
        <v>57</v>
      </c>
      <c r="S138" s="33" t="s">
        <v>148</v>
      </c>
      <c r="T138" s="14" t="s">
        <v>965</v>
      </c>
      <c r="U138" s="39">
        <v>0.37361111111111101</v>
      </c>
      <c r="V138" s="14" t="s">
        <v>965</v>
      </c>
      <c r="W138" s="14" t="s">
        <v>20</v>
      </c>
      <c r="X138" s="14" t="s">
        <v>20</v>
      </c>
      <c r="Y138" s="14" t="s">
        <v>965</v>
      </c>
      <c r="Z138" s="39">
        <v>0.3756944444444445</v>
      </c>
      <c r="AA138" s="14" t="s">
        <v>965</v>
      </c>
      <c r="AB138" s="14" t="s">
        <v>966</v>
      </c>
      <c r="AC138" s="39">
        <v>0.22847222222222222</v>
      </c>
      <c r="AD138" s="14" t="s">
        <v>966</v>
      </c>
      <c r="AE138" s="14" t="s">
        <v>968</v>
      </c>
      <c r="AF138" s="39" t="s">
        <v>39</v>
      </c>
      <c r="AG138" s="14" t="s">
        <v>968</v>
      </c>
      <c r="AH138" s="14" t="s">
        <v>967</v>
      </c>
      <c r="AI138" s="39" t="s">
        <v>39</v>
      </c>
      <c r="AJ138" s="14" t="s">
        <v>967</v>
      </c>
      <c r="AK138" s="14" t="s">
        <v>965</v>
      </c>
      <c r="AL138" s="39">
        <v>0.36736111111111108</v>
      </c>
      <c r="AM138" s="14" t="s">
        <v>965</v>
      </c>
      <c r="AN138" s="14" t="s">
        <v>20</v>
      </c>
      <c r="AO138" s="14" t="s">
        <v>20</v>
      </c>
      <c r="AP138" s="14" t="s">
        <v>22</v>
      </c>
      <c r="AQ138" s="39" t="s">
        <v>39</v>
      </c>
      <c r="AR138" s="14" t="s">
        <v>22</v>
      </c>
      <c r="AS138" s="14" t="s">
        <v>965</v>
      </c>
      <c r="AT138" s="39">
        <v>0.37083333333333335</v>
      </c>
      <c r="AU138" s="14" t="s">
        <v>965</v>
      </c>
      <c r="AV138" s="14" t="s">
        <v>965</v>
      </c>
      <c r="AW138" s="39">
        <v>0.3923611111111111</v>
      </c>
      <c r="AX138" s="14" t="s">
        <v>965</v>
      </c>
      <c r="AY138" s="14" t="s">
        <v>965</v>
      </c>
      <c r="AZ138" s="39">
        <v>0.36458333333333331</v>
      </c>
      <c r="BA138" s="14" t="s">
        <v>965</v>
      </c>
      <c r="BB138" s="14" t="s">
        <v>965</v>
      </c>
      <c r="BC138" s="39">
        <v>0.3659722222222222</v>
      </c>
      <c r="BD138" s="14" t="s">
        <v>965</v>
      </c>
      <c r="BE138" s="14" t="s">
        <v>20</v>
      </c>
      <c r="BF138" s="14" t="s">
        <v>20</v>
      </c>
      <c r="BG138" s="14" t="s">
        <v>965</v>
      </c>
      <c r="BH138" s="39">
        <v>0.3756944444444445</v>
      </c>
      <c r="BI138" s="39" t="s">
        <v>965</v>
      </c>
      <c r="BJ138" s="14" t="s">
        <v>965</v>
      </c>
      <c r="BK138" s="39">
        <v>0.37083333333333335</v>
      </c>
      <c r="BL138" s="14" t="s">
        <v>965</v>
      </c>
      <c r="BM138" s="14" t="s">
        <v>965</v>
      </c>
      <c r="BN138" s="39">
        <v>0.36736111111111108</v>
      </c>
      <c r="BO138" s="14" t="s">
        <v>965</v>
      </c>
      <c r="BP138" s="14" t="s">
        <v>965</v>
      </c>
      <c r="BQ138" s="39">
        <v>0.38541666666666669</v>
      </c>
      <c r="BR138" s="14" t="s">
        <v>965</v>
      </c>
      <c r="BS138" s="14" t="s">
        <v>965</v>
      </c>
      <c r="BT138" s="39">
        <v>0.37013888888888885</v>
      </c>
      <c r="BU138" s="39" t="s">
        <v>965</v>
      </c>
      <c r="BV138" s="14" t="s">
        <v>20</v>
      </c>
      <c r="BW138" s="14" t="s">
        <v>20</v>
      </c>
      <c r="BX138" s="14" t="s">
        <v>20</v>
      </c>
      <c r="BY138" s="14" t="s">
        <v>965</v>
      </c>
      <c r="BZ138" s="39">
        <v>0.37847222222222227</v>
      </c>
      <c r="CA138" s="39" t="s">
        <v>965</v>
      </c>
      <c r="CB138" s="14" t="s">
        <v>965</v>
      </c>
      <c r="CC138" s="39">
        <v>0.3743055555555555</v>
      </c>
      <c r="CD138" s="39" t="s">
        <v>965</v>
      </c>
      <c r="CE138" s="14" t="s">
        <v>965</v>
      </c>
      <c r="CF138" s="39">
        <v>0.36805555555555558</v>
      </c>
      <c r="CG138" s="39" t="s">
        <v>965</v>
      </c>
      <c r="CH138" s="14" t="s">
        <v>967</v>
      </c>
      <c r="CI138" s="39" t="s">
        <v>39</v>
      </c>
      <c r="CJ138" s="39" t="s">
        <v>967</v>
      </c>
      <c r="CK138" s="14" t="s">
        <v>20</v>
      </c>
      <c r="CL138" s="14" t="s">
        <v>20</v>
      </c>
      <c r="CM138" s="1">
        <f t="shared" si="36"/>
        <v>30</v>
      </c>
      <c r="CN138" s="1">
        <f t="shared" si="37"/>
        <v>1</v>
      </c>
      <c r="CO138" s="1">
        <f t="shared" si="38"/>
        <v>11</v>
      </c>
      <c r="CP138" s="1">
        <f t="shared" si="39"/>
        <v>0</v>
      </c>
      <c r="CQ138" s="1">
        <f t="shared" si="40"/>
        <v>2</v>
      </c>
      <c r="CR138" s="1">
        <f>SUM(COUNTIFS($T138:$CL138,{"PAT","MAT"}))</f>
        <v>0</v>
      </c>
      <c r="CS138" s="1">
        <f t="shared" si="41"/>
        <v>0</v>
      </c>
      <c r="CT138" s="1">
        <f t="shared" si="42"/>
        <v>0</v>
      </c>
      <c r="CU138" s="1">
        <f t="shared" si="43"/>
        <v>2</v>
      </c>
      <c r="CV138" s="1">
        <f t="shared" si="44"/>
        <v>4</v>
      </c>
      <c r="CW138" s="1">
        <f t="shared" si="45"/>
        <v>0</v>
      </c>
      <c r="CX138" s="1">
        <f t="shared" si="46"/>
        <v>0</v>
      </c>
      <c r="CY138" s="1">
        <f t="shared" si="47"/>
        <v>6</v>
      </c>
      <c r="CZ138" s="1">
        <f t="shared" si="48"/>
        <v>1</v>
      </c>
      <c r="DA138" s="1">
        <f t="shared" si="49"/>
        <v>1</v>
      </c>
      <c r="DB138" s="1">
        <f>SUM(CM138:CX138)+SUM(COUNTIFS(Q138:CL138,{"TERM","RESIGNED"}))</f>
        <v>50</v>
      </c>
      <c r="DC138" s="1" t="s">
        <v>45</v>
      </c>
      <c r="DD138" s="1" t="s">
        <v>1023</v>
      </c>
      <c r="DE138" s="34"/>
    </row>
    <row r="139" spans="1:109" x14ac:dyDescent="0.25">
      <c r="A139" s="32">
        <f t="shared" si="50"/>
        <v>138</v>
      </c>
      <c r="B139" s="1" t="s">
        <v>172</v>
      </c>
      <c r="C139" s="1">
        <v>101164</v>
      </c>
      <c r="D139" s="27">
        <v>101164</v>
      </c>
      <c r="E139" s="1" t="s">
        <v>946</v>
      </c>
      <c r="F139" s="34" t="s">
        <v>408</v>
      </c>
      <c r="G139" s="34" t="s">
        <v>123</v>
      </c>
      <c r="H139" s="30">
        <v>44386</v>
      </c>
      <c r="I139" s="30" t="s">
        <v>39</v>
      </c>
      <c r="J139" s="30" t="s">
        <v>39</v>
      </c>
      <c r="K139" s="1">
        <f t="shared" ca="1" si="34"/>
        <v>916</v>
      </c>
      <c r="L139" s="34" t="str">
        <f t="shared" si="35"/>
        <v>Billable</v>
      </c>
      <c r="M139" s="34" t="s">
        <v>124</v>
      </c>
      <c r="N139" s="1" t="s">
        <v>41</v>
      </c>
      <c r="O139" s="1" t="s">
        <v>42</v>
      </c>
      <c r="P139" s="1"/>
      <c r="Q139" s="1"/>
      <c r="R139" s="1" t="s">
        <v>57</v>
      </c>
      <c r="S139" s="33" t="s">
        <v>137</v>
      </c>
      <c r="T139" s="14" t="s">
        <v>965</v>
      </c>
      <c r="U139" s="39">
        <v>0.36319444444444399</v>
      </c>
      <c r="V139" s="14" t="s">
        <v>965</v>
      </c>
      <c r="W139" s="14" t="s">
        <v>20</v>
      </c>
      <c r="X139" s="14" t="s">
        <v>20</v>
      </c>
      <c r="Y139" s="14" t="s">
        <v>965</v>
      </c>
      <c r="Z139" s="39">
        <v>0.36180555555555555</v>
      </c>
      <c r="AA139" s="14" t="s">
        <v>965</v>
      </c>
      <c r="AB139" s="14" t="s">
        <v>965</v>
      </c>
      <c r="AC139" s="39">
        <v>0.3888888888888889</v>
      </c>
      <c r="AD139" s="14" t="s">
        <v>965</v>
      </c>
      <c r="AE139" s="14" t="s">
        <v>965</v>
      </c>
      <c r="AF139" s="39">
        <v>0.39444444444444443</v>
      </c>
      <c r="AG139" s="14" t="s">
        <v>965</v>
      </c>
      <c r="AH139" s="14" t="s">
        <v>965</v>
      </c>
      <c r="AI139" s="39">
        <v>0.39652777777777781</v>
      </c>
      <c r="AJ139" s="14" t="s">
        <v>965</v>
      </c>
      <c r="AK139" s="14" t="s">
        <v>965</v>
      </c>
      <c r="AL139" s="39">
        <v>0.3840277777777778</v>
      </c>
      <c r="AM139" s="14" t="s">
        <v>965</v>
      </c>
      <c r="AN139" s="14" t="s">
        <v>20</v>
      </c>
      <c r="AO139" s="14" t="s">
        <v>20</v>
      </c>
      <c r="AP139" s="14" t="s">
        <v>965</v>
      </c>
      <c r="AQ139" s="39">
        <v>0.38680555555555557</v>
      </c>
      <c r="AR139" s="14" t="s">
        <v>965</v>
      </c>
      <c r="AS139" s="14" t="s">
        <v>965</v>
      </c>
      <c r="AT139" s="39">
        <v>0.38125000000000003</v>
      </c>
      <c r="AU139" s="14" t="s">
        <v>965</v>
      </c>
      <c r="AV139" s="14" t="s">
        <v>965</v>
      </c>
      <c r="AW139" s="39">
        <v>0.40277777777777773</v>
      </c>
      <c r="AX139" s="14" t="s">
        <v>965</v>
      </c>
      <c r="AY139" s="14" t="s">
        <v>965</v>
      </c>
      <c r="AZ139" s="39">
        <v>0.3756944444444445</v>
      </c>
      <c r="BA139" s="14" t="s">
        <v>965</v>
      </c>
      <c r="BB139" s="14" t="s">
        <v>965</v>
      </c>
      <c r="BC139" s="39">
        <v>0.3743055555555555</v>
      </c>
      <c r="BD139" s="14" t="s">
        <v>965</v>
      </c>
      <c r="BE139" s="14" t="s">
        <v>20</v>
      </c>
      <c r="BF139" s="14" t="s">
        <v>20</v>
      </c>
      <c r="BG139" s="14" t="s">
        <v>965</v>
      </c>
      <c r="BH139" s="39">
        <v>0.38055555555555554</v>
      </c>
      <c r="BI139" s="39" t="s">
        <v>965</v>
      </c>
      <c r="BJ139" s="14" t="s">
        <v>965</v>
      </c>
      <c r="BK139" s="39">
        <v>0.38819444444444445</v>
      </c>
      <c r="BL139" s="14" t="s">
        <v>965</v>
      </c>
      <c r="BM139" s="14" t="s">
        <v>965</v>
      </c>
      <c r="BN139" s="39">
        <v>0.38750000000000001</v>
      </c>
      <c r="BO139" s="14" t="s">
        <v>965</v>
      </c>
      <c r="BP139" s="14" t="s">
        <v>965</v>
      </c>
      <c r="BQ139" s="39">
        <v>0.3888888888888889</v>
      </c>
      <c r="BR139" s="14" t="s">
        <v>965</v>
      </c>
      <c r="BS139" s="14" t="s">
        <v>965</v>
      </c>
      <c r="BT139" s="39">
        <v>0.38958333333333334</v>
      </c>
      <c r="BU139" s="39" t="s">
        <v>965</v>
      </c>
      <c r="BV139" s="14" t="s">
        <v>20</v>
      </c>
      <c r="BW139" s="14" t="s">
        <v>20</v>
      </c>
      <c r="BX139" s="14" t="s">
        <v>20</v>
      </c>
      <c r="BY139" s="14" t="s">
        <v>967</v>
      </c>
      <c r="BZ139" s="39" t="s">
        <v>39</v>
      </c>
      <c r="CA139" s="39" t="s">
        <v>967</v>
      </c>
      <c r="CB139" s="14" t="s">
        <v>965</v>
      </c>
      <c r="CC139" s="39">
        <v>0.38541666666666669</v>
      </c>
      <c r="CD139" s="39" t="s">
        <v>965</v>
      </c>
      <c r="CE139" s="14" t="s">
        <v>965</v>
      </c>
      <c r="CF139" s="39">
        <v>0.3756944444444445</v>
      </c>
      <c r="CG139" s="39" t="s">
        <v>965</v>
      </c>
      <c r="CH139" s="14" t="s">
        <v>965</v>
      </c>
      <c r="CI139" s="39">
        <v>0.37361111111111112</v>
      </c>
      <c r="CJ139" s="39" t="s">
        <v>965</v>
      </c>
      <c r="CK139" s="14" t="s">
        <v>20</v>
      </c>
      <c r="CL139" s="14" t="s">
        <v>20</v>
      </c>
      <c r="CM139" s="1">
        <f t="shared" si="36"/>
        <v>38</v>
      </c>
      <c r="CN139" s="1">
        <f t="shared" si="37"/>
        <v>0</v>
      </c>
      <c r="CO139" s="1">
        <f t="shared" si="38"/>
        <v>11</v>
      </c>
      <c r="CP139" s="1">
        <f t="shared" si="39"/>
        <v>0</v>
      </c>
      <c r="CQ139" s="1">
        <f t="shared" si="40"/>
        <v>0</v>
      </c>
      <c r="CR139" s="1">
        <f>SUM(COUNTIFS($T139:$CL139,{"PAT","MAT"}))</f>
        <v>0</v>
      </c>
      <c r="CS139" s="1">
        <f t="shared" si="41"/>
        <v>0</v>
      </c>
      <c r="CT139" s="1">
        <f t="shared" si="42"/>
        <v>0</v>
      </c>
      <c r="CU139" s="1">
        <f t="shared" si="43"/>
        <v>0</v>
      </c>
      <c r="CV139" s="1">
        <f t="shared" si="44"/>
        <v>2</v>
      </c>
      <c r="CW139" s="1">
        <f t="shared" si="45"/>
        <v>0</v>
      </c>
      <c r="CX139" s="1">
        <f t="shared" si="46"/>
        <v>0</v>
      </c>
      <c r="CY139" s="1">
        <f t="shared" si="47"/>
        <v>2</v>
      </c>
      <c r="CZ139" s="1">
        <f t="shared" si="48"/>
        <v>1</v>
      </c>
      <c r="DA139" s="1">
        <f t="shared" si="49"/>
        <v>1</v>
      </c>
      <c r="DB139" s="1">
        <f>SUM(CM139:CX139)+SUM(COUNTIFS(Q139:CL139,{"TERM","RESIGNED"}))</f>
        <v>51</v>
      </c>
      <c r="DC139" s="1" t="s">
        <v>45</v>
      </c>
      <c r="DD139" s="1" t="s">
        <v>1018</v>
      </c>
      <c r="DE139" s="34"/>
    </row>
    <row r="140" spans="1:109" x14ac:dyDescent="0.25">
      <c r="A140" s="32">
        <f t="shared" si="50"/>
        <v>139</v>
      </c>
      <c r="B140" s="1" t="s">
        <v>172</v>
      </c>
      <c r="C140" s="1">
        <v>101191</v>
      </c>
      <c r="D140" s="27">
        <v>101191</v>
      </c>
      <c r="E140" s="1" t="s">
        <v>946</v>
      </c>
      <c r="F140" s="34" t="s">
        <v>410</v>
      </c>
      <c r="G140" s="34" t="s">
        <v>190</v>
      </c>
      <c r="H140" s="30">
        <v>44397</v>
      </c>
      <c r="I140" s="30" t="s">
        <v>39</v>
      </c>
      <c r="J140" s="30" t="s">
        <v>39</v>
      </c>
      <c r="K140" s="1">
        <f t="shared" ca="1" si="34"/>
        <v>905</v>
      </c>
      <c r="L140" s="34" t="str">
        <f t="shared" si="35"/>
        <v>Billable</v>
      </c>
      <c r="M140" s="34" t="s">
        <v>187</v>
      </c>
      <c r="N140" s="1" t="s">
        <v>41</v>
      </c>
      <c r="O140" s="1" t="s">
        <v>42</v>
      </c>
      <c r="P140" s="1"/>
      <c r="Q140" s="1"/>
      <c r="R140" s="1" t="s">
        <v>43</v>
      </c>
      <c r="S140" s="33" t="s">
        <v>305</v>
      </c>
      <c r="T140" s="14" t="s">
        <v>967</v>
      </c>
      <c r="U140" s="39" t="s">
        <v>39</v>
      </c>
      <c r="V140" s="14" t="s">
        <v>967</v>
      </c>
      <c r="W140" s="14" t="s">
        <v>20</v>
      </c>
      <c r="X140" s="14" t="s">
        <v>20</v>
      </c>
      <c r="Y140" s="14" t="s">
        <v>22</v>
      </c>
      <c r="Z140" s="39">
        <v>0.25</v>
      </c>
      <c r="AA140" s="14" t="s">
        <v>22</v>
      </c>
      <c r="AB140" s="14" t="s">
        <v>22</v>
      </c>
      <c r="AC140" s="39">
        <v>0.14930555555555555</v>
      </c>
      <c r="AD140" s="14" t="s">
        <v>22</v>
      </c>
      <c r="AE140" s="14" t="s">
        <v>965</v>
      </c>
      <c r="AF140" s="39">
        <v>0.37847222222222227</v>
      </c>
      <c r="AG140" s="14" t="s">
        <v>965</v>
      </c>
      <c r="AH140" s="14" t="s">
        <v>965</v>
      </c>
      <c r="AI140" s="39">
        <v>0.38680555555555557</v>
      </c>
      <c r="AJ140" s="14" t="s">
        <v>965</v>
      </c>
      <c r="AK140" s="14" t="s">
        <v>22</v>
      </c>
      <c r="AL140" s="39">
        <v>0.37916666666666665</v>
      </c>
      <c r="AM140" s="14" t="s">
        <v>22</v>
      </c>
      <c r="AN140" s="14" t="s">
        <v>20</v>
      </c>
      <c r="AO140" s="14" t="s">
        <v>20</v>
      </c>
      <c r="AP140" s="14" t="s">
        <v>21</v>
      </c>
      <c r="AQ140" s="39">
        <v>0.18333333333333335</v>
      </c>
      <c r="AR140" s="14" t="s">
        <v>21</v>
      </c>
      <c r="AS140" s="14" t="s">
        <v>965</v>
      </c>
      <c r="AT140" s="39">
        <v>0.37361111111111112</v>
      </c>
      <c r="AU140" s="14" t="s">
        <v>965</v>
      </c>
      <c r="AV140" s="14" t="s">
        <v>22</v>
      </c>
      <c r="AW140" s="39">
        <v>0.38541666666666669</v>
      </c>
      <c r="AX140" s="14" t="s">
        <v>22</v>
      </c>
      <c r="AY140" s="14" t="s">
        <v>965</v>
      </c>
      <c r="AZ140" s="39">
        <v>0.40416666666666662</v>
      </c>
      <c r="BA140" s="14" t="s">
        <v>965</v>
      </c>
      <c r="BB140" s="14" t="s">
        <v>22</v>
      </c>
      <c r="BC140" s="39">
        <v>0.37986111111111115</v>
      </c>
      <c r="BD140" s="14" t="s">
        <v>22</v>
      </c>
      <c r="BE140" s="14" t="s">
        <v>20</v>
      </c>
      <c r="BF140" s="14" t="s">
        <v>20</v>
      </c>
      <c r="BG140" s="14" t="s">
        <v>21</v>
      </c>
      <c r="BH140" s="39" t="s">
        <v>39</v>
      </c>
      <c r="BI140" s="39" t="s">
        <v>21</v>
      </c>
      <c r="BJ140" s="14" t="s">
        <v>21</v>
      </c>
      <c r="BK140" s="39" t="s">
        <v>39</v>
      </c>
      <c r="BL140" s="14" t="s">
        <v>21</v>
      </c>
      <c r="BM140" s="14" t="s">
        <v>21</v>
      </c>
      <c r="BN140" s="39" t="s">
        <v>39</v>
      </c>
      <c r="BO140" s="14" t="s">
        <v>21</v>
      </c>
      <c r="BP140" s="14" t="s">
        <v>21</v>
      </c>
      <c r="BQ140" s="39" t="s">
        <v>39</v>
      </c>
      <c r="BR140" s="14" t="s">
        <v>21</v>
      </c>
      <c r="BS140" s="14" t="s">
        <v>21</v>
      </c>
      <c r="BT140" s="39" t="e">
        <v>#N/A</v>
      </c>
      <c r="BU140" s="39" t="s">
        <v>21</v>
      </c>
      <c r="BV140" s="14" t="s">
        <v>20</v>
      </c>
      <c r="BW140" s="14" t="s">
        <v>20</v>
      </c>
      <c r="BX140" s="14" t="s">
        <v>20</v>
      </c>
      <c r="BY140" s="14" t="s">
        <v>21</v>
      </c>
      <c r="BZ140" s="39" t="s">
        <v>39</v>
      </c>
      <c r="CA140" s="39" t="s">
        <v>21</v>
      </c>
      <c r="CB140" s="14" t="s">
        <v>21</v>
      </c>
      <c r="CC140" s="39" t="s">
        <v>39</v>
      </c>
      <c r="CD140" s="39" t="s">
        <v>21</v>
      </c>
      <c r="CE140" s="14" t="s">
        <v>21</v>
      </c>
      <c r="CF140" s="39" t="s">
        <v>39</v>
      </c>
      <c r="CG140" s="39" t="s">
        <v>21</v>
      </c>
      <c r="CH140" s="14" t="s">
        <v>21</v>
      </c>
      <c r="CI140" s="39" t="s">
        <v>39</v>
      </c>
      <c r="CJ140" s="39" t="s">
        <v>21</v>
      </c>
      <c r="CK140" s="14" t="s">
        <v>20</v>
      </c>
      <c r="CL140" s="14" t="s">
        <v>20</v>
      </c>
      <c r="CM140" s="1">
        <f t="shared" si="36"/>
        <v>8</v>
      </c>
      <c r="CN140" s="1">
        <f t="shared" si="37"/>
        <v>0</v>
      </c>
      <c r="CO140" s="1">
        <f t="shared" si="38"/>
        <v>11</v>
      </c>
      <c r="CP140" s="1">
        <f t="shared" si="39"/>
        <v>20</v>
      </c>
      <c r="CQ140" s="1">
        <f t="shared" si="40"/>
        <v>10</v>
      </c>
      <c r="CR140" s="1">
        <f>SUM(COUNTIFS($T140:$CL140,{"PAT","MAT"}))</f>
        <v>0</v>
      </c>
      <c r="CS140" s="1">
        <f t="shared" si="41"/>
        <v>0</v>
      </c>
      <c r="CT140" s="1">
        <f t="shared" si="42"/>
        <v>0</v>
      </c>
      <c r="CU140" s="1">
        <f t="shared" si="43"/>
        <v>0</v>
      </c>
      <c r="CV140" s="1">
        <f t="shared" si="44"/>
        <v>2</v>
      </c>
      <c r="CW140" s="1">
        <f t="shared" si="45"/>
        <v>0</v>
      </c>
      <c r="CX140" s="1">
        <f t="shared" si="46"/>
        <v>0</v>
      </c>
      <c r="CY140" s="1">
        <f t="shared" si="47"/>
        <v>2</v>
      </c>
      <c r="CZ140" s="1">
        <f t="shared" si="48"/>
        <v>0</v>
      </c>
      <c r="DA140" s="1">
        <f t="shared" si="49"/>
        <v>0</v>
      </c>
      <c r="DB140" s="1">
        <f>SUM(CM140:CX140)+SUM(COUNTIFS(Q140:CL140,{"TERM","RESIGNED"}))</f>
        <v>51</v>
      </c>
      <c r="DC140" s="1" t="s">
        <v>45</v>
      </c>
      <c r="DD140" s="1" t="s">
        <v>1018</v>
      </c>
      <c r="DE140" s="34"/>
    </row>
    <row r="141" spans="1:109" x14ac:dyDescent="0.25">
      <c r="A141" s="32">
        <f t="shared" si="50"/>
        <v>140</v>
      </c>
      <c r="B141" s="1" t="s">
        <v>172</v>
      </c>
      <c r="C141" s="1">
        <v>101208</v>
      </c>
      <c r="D141" s="27">
        <v>101208</v>
      </c>
      <c r="E141" s="1" t="s">
        <v>946</v>
      </c>
      <c r="F141" s="34" t="s">
        <v>411</v>
      </c>
      <c r="G141" s="34" t="s">
        <v>190</v>
      </c>
      <c r="H141" s="30">
        <v>44397</v>
      </c>
      <c r="I141" s="30" t="s">
        <v>39</v>
      </c>
      <c r="J141" s="30" t="s">
        <v>39</v>
      </c>
      <c r="K141" s="1">
        <f t="shared" ca="1" si="34"/>
        <v>905</v>
      </c>
      <c r="L141" s="34" t="str">
        <f t="shared" si="35"/>
        <v>Billable</v>
      </c>
      <c r="M141" s="34" t="s">
        <v>187</v>
      </c>
      <c r="N141" s="1" t="s">
        <v>41</v>
      </c>
      <c r="O141" s="1" t="s">
        <v>42</v>
      </c>
      <c r="P141" s="1"/>
      <c r="Q141" s="1"/>
      <c r="R141" s="1" t="s">
        <v>43</v>
      </c>
      <c r="S141" s="33" t="s">
        <v>311</v>
      </c>
      <c r="T141" s="14" t="s">
        <v>965</v>
      </c>
      <c r="U141" s="39">
        <v>0.37916666666666698</v>
      </c>
      <c r="V141" s="14" t="s">
        <v>965</v>
      </c>
      <c r="W141" s="14" t="s">
        <v>20</v>
      </c>
      <c r="X141" s="14" t="s">
        <v>20</v>
      </c>
      <c r="Y141" s="14" t="s">
        <v>965</v>
      </c>
      <c r="Z141" s="39">
        <v>0.39861111111111108</v>
      </c>
      <c r="AA141" s="14" t="s">
        <v>965</v>
      </c>
      <c r="AB141" s="14" t="s">
        <v>965</v>
      </c>
      <c r="AC141" s="39">
        <v>0.37916666666666665</v>
      </c>
      <c r="AD141" s="14" t="s">
        <v>965</v>
      </c>
      <c r="AE141" s="14" t="s">
        <v>967</v>
      </c>
      <c r="AF141" s="39" t="s">
        <v>39</v>
      </c>
      <c r="AG141" s="14" t="s">
        <v>967</v>
      </c>
      <c r="AH141" s="14" t="s">
        <v>965</v>
      </c>
      <c r="AI141" s="39">
        <v>0.3840277777777778</v>
      </c>
      <c r="AJ141" s="14" t="s">
        <v>965</v>
      </c>
      <c r="AK141" s="14" t="s">
        <v>965</v>
      </c>
      <c r="AL141" s="39">
        <v>0.3888888888888889</v>
      </c>
      <c r="AM141" s="14" t="s">
        <v>965</v>
      </c>
      <c r="AN141" s="14" t="s">
        <v>20</v>
      </c>
      <c r="AO141" s="14" t="s">
        <v>20</v>
      </c>
      <c r="AP141" s="14" t="s">
        <v>965</v>
      </c>
      <c r="AQ141" s="39">
        <v>0.38750000000000001</v>
      </c>
      <c r="AR141" s="14" t="s">
        <v>965</v>
      </c>
      <c r="AS141" s="14" t="s">
        <v>965</v>
      </c>
      <c r="AT141" s="39">
        <v>0.37916666666666665</v>
      </c>
      <c r="AU141" s="14" t="s">
        <v>965</v>
      </c>
      <c r="AV141" s="14" t="s">
        <v>965</v>
      </c>
      <c r="AW141" s="39">
        <v>0.36874999999999997</v>
      </c>
      <c r="AX141" s="14" t="s">
        <v>965</v>
      </c>
      <c r="AY141" s="14" t="s">
        <v>965</v>
      </c>
      <c r="AZ141" s="39">
        <v>0.37847222222222227</v>
      </c>
      <c r="BA141" s="14" t="s">
        <v>965</v>
      </c>
      <c r="BB141" s="14" t="s">
        <v>965</v>
      </c>
      <c r="BC141" s="39">
        <v>0.39930555555555558</v>
      </c>
      <c r="BD141" s="14" t="s">
        <v>965</v>
      </c>
      <c r="BE141" s="14" t="s">
        <v>20</v>
      </c>
      <c r="BF141" s="14" t="s">
        <v>20</v>
      </c>
      <c r="BG141" s="14" t="s">
        <v>968</v>
      </c>
      <c r="BH141" s="39" t="s">
        <v>39</v>
      </c>
      <c r="BI141" s="39" t="s">
        <v>968</v>
      </c>
      <c r="BJ141" s="14" t="s">
        <v>965</v>
      </c>
      <c r="BK141" s="39">
        <v>0.38750000000000001</v>
      </c>
      <c r="BL141" s="14" t="s">
        <v>965</v>
      </c>
      <c r="BM141" s="14" t="s">
        <v>965</v>
      </c>
      <c r="BN141" s="39">
        <v>0.35625000000000001</v>
      </c>
      <c r="BO141" s="14" t="s">
        <v>965</v>
      </c>
      <c r="BP141" s="14" t="s">
        <v>965</v>
      </c>
      <c r="BQ141" s="39">
        <v>0.37291666666666662</v>
      </c>
      <c r="BR141" s="14" t="s">
        <v>965</v>
      </c>
      <c r="BS141" s="14" t="s">
        <v>967</v>
      </c>
      <c r="BT141" s="39" t="e">
        <v>#N/A</v>
      </c>
      <c r="BU141" s="39" t="s">
        <v>967</v>
      </c>
      <c r="BV141" s="14" t="s">
        <v>20</v>
      </c>
      <c r="BW141" s="14" t="s">
        <v>20</v>
      </c>
      <c r="BX141" s="14" t="s">
        <v>20</v>
      </c>
      <c r="BY141" s="14" t="s">
        <v>965</v>
      </c>
      <c r="BZ141" s="39">
        <v>0.3756944444444445</v>
      </c>
      <c r="CA141" s="39" t="s">
        <v>965</v>
      </c>
      <c r="CB141" s="14" t="s">
        <v>965</v>
      </c>
      <c r="CC141" s="39">
        <v>0.3520833333333333</v>
      </c>
      <c r="CD141" s="39" t="s">
        <v>966</v>
      </c>
      <c r="CE141" s="14" t="s">
        <v>965</v>
      </c>
      <c r="CF141" s="39">
        <v>0.37083333333333335</v>
      </c>
      <c r="CG141" s="39" t="s">
        <v>965</v>
      </c>
      <c r="CH141" s="14" t="s">
        <v>22</v>
      </c>
      <c r="CI141" s="39">
        <v>0.28472222222222221</v>
      </c>
      <c r="CJ141" s="39" t="s">
        <v>22</v>
      </c>
      <c r="CK141" s="14" t="s">
        <v>20</v>
      </c>
      <c r="CL141" s="14" t="s">
        <v>20</v>
      </c>
      <c r="CM141" s="1">
        <f t="shared" si="36"/>
        <v>31</v>
      </c>
      <c r="CN141" s="1">
        <f t="shared" si="37"/>
        <v>0.5</v>
      </c>
      <c r="CO141" s="1">
        <f t="shared" si="38"/>
        <v>11</v>
      </c>
      <c r="CP141" s="1">
        <f t="shared" si="39"/>
        <v>0</v>
      </c>
      <c r="CQ141" s="1">
        <f t="shared" si="40"/>
        <v>2</v>
      </c>
      <c r="CR141" s="1">
        <f>SUM(COUNTIFS($T141:$CL141,{"PAT","MAT"}))</f>
        <v>0</v>
      </c>
      <c r="CS141" s="1">
        <f t="shared" si="41"/>
        <v>0</v>
      </c>
      <c r="CT141" s="1">
        <f t="shared" si="42"/>
        <v>0</v>
      </c>
      <c r="CU141" s="1">
        <f t="shared" si="43"/>
        <v>2</v>
      </c>
      <c r="CV141" s="1">
        <f t="shared" si="44"/>
        <v>4</v>
      </c>
      <c r="CW141" s="1">
        <f t="shared" si="45"/>
        <v>0</v>
      </c>
      <c r="CX141" s="1">
        <f t="shared" si="46"/>
        <v>0</v>
      </c>
      <c r="CY141" s="1">
        <f t="shared" si="47"/>
        <v>6</v>
      </c>
      <c r="CZ141" s="1">
        <f t="shared" si="48"/>
        <v>1</v>
      </c>
      <c r="DA141" s="1">
        <f t="shared" si="49"/>
        <v>1</v>
      </c>
      <c r="DB141" s="1">
        <f>SUM(CM141:CX141)+SUM(COUNTIFS(Q141:CL141,{"TERM","RESIGNED"}))</f>
        <v>50.5</v>
      </c>
      <c r="DC141" s="1" t="s">
        <v>45</v>
      </c>
      <c r="DD141" s="1" t="s">
        <v>1018</v>
      </c>
      <c r="DE141" s="34"/>
    </row>
    <row r="142" spans="1:109" x14ac:dyDescent="0.25">
      <c r="A142" s="32">
        <f t="shared" si="50"/>
        <v>141</v>
      </c>
      <c r="B142" s="1" t="s">
        <v>172</v>
      </c>
      <c r="C142" s="1">
        <v>101252</v>
      </c>
      <c r="D142" s="27">
        <v>101252</v>
      </c>
      <c r="E142" s="1" t="s">
        <v>946</v>
      </c>
      <c r="F142" s="34" t="s">
        <v>413</v>
      </c>
      <c r="G142" s="34" t="s">
        <v>123</v>
      </c>
      <c r="H142" s="30">
        <v>44400</v>
      </c>
      <c r="I142" s="30" t="s">
        <v>39</v>
      </c>
      <c r="J142" s="30" t="s">
        <v>39</v>
      </c>
      <c r="K142" s="1">
        <f t="shared" ca="1" si="34"/>
        <v>902</v>
      </c>
      <c r="L142" s="34" t="str">
        <f t="shared" si="35"/>
        <v>Billable</v>
      </c>
      <c r="M142" s="34" t="s">
        <v>124</v>
      </c>
      <c r="N142" s="1" t="s">
        <v>41</v>
      </c>
      <c r="O142" s="1" t="s">
        <v>42</v>
      </c>
      <c r="P142" s="1"/>
      <c r="Q142" s="1"/>
      <c r="R142" s="1" t="s">
        <v>43</v>
      </c>
      <c r="S142" s="33" t="s">
        <v>972</v>
      </c>
      <c r="T142" s="14" t="s">
        <v>965</v>
      </c>
      <c r="U142" s="39">
        <v>0.37847222222222199</v>
      </c>
      <c r="V142" s="14" t="s">
        <v>965</v>
      </c>
      <c r="W142" s="14" t="s">
        <v>20</v>
      </c>
      <c r="X142" s="14" t="s">
        <v>20</v>
      </c>
      <c r="Y142" s="14" t="s">
        <v>965</v>
      </c>
      <c r="Z142" s="39">
        <v>0.39930555555555558</v>
      </c>
      <c r="AA142" s="14" t="s">
        <v>965</v>
      </c>
      <c r="AB142" s="14" t="s">
        <v>965</v>
      </c>
      <c r="AC142" s="39">
        <v>0.39444444444444443</v>
      </c>
      <c r="AD142" s="14" t="s">
        <v>965</v>
      </c>
      <c r="AE142" s="14" t="s">
        <v>967</v>
      </c>
      <c r="AF142" s="39" t="s">
        <v>39</v>
      </c>
      <c r="AG142" s="14" t="s">
        <v>967</v>
      </c>
      <c r="AH142" s="14" t="s">
        <v>965</v>
      </c>
      <c r="AI142" s="39">
        <v>0.41805555555555557</v>
      </c>
      <c r="AJ142" s="14" t="s">
        <v>965</v>
      </c>
      <c r="AK142" s="14" t="s">
        <v>965</v>
      </c>
      <c r="AL142" s="39">
        <v>0.37708333333333338</v>
      </c>
      <c r="AM142" s="14" t="s">
        <v>965</v>
      </c>
      <c r="AN142" s="14" t="s">
        <v>20</v>
      </c>
      <c r="AO142" s="14" t="s">
        <v>20</v>
      </c>
      <c r="AP142" s="14" t="s">
        <v>968</v>
      </c>
      <c r="AQ142" s="39" t="s">
        <v>39</v>
      </c>
      <c r="AR142" s="14" t="s">
        <v>968</v>
      </c>
      <c r="AS142" s="14" t="s">
        <v>968</v>
      </c>
      <c r="AT142" s="39" t="s">
        <v>39</v>
      </c>
      <c r="AU142" s="14" t="s">
        <v>968</v>
      </c>
      <c r="AV142" s="14" t="s">
        <v>965</v>
      </c>
      <c r="AW142" s="39">
        <v>0.38194444444444442</v>
      </c>
      <c r="AX142" s="14" t="s">
        <v>965</v>
      </c>
      <c r="AY142" s="14" t="s">
        <v>965</v>
      </c>
      <c r="AZ142" s="39">
        <v>0.38055555555555554</v>
      </c>
      <c r="BA142" s="14" t="s">
        <v>965</v>
      </c>
      <c r="BB142" s="14" t="s">
        <v>965</v>
      </c>
      <c r="BC142" s="39">
        <v>0.38472222222222219</v>
      </c>
      <c r="BD142" s="14" t="s">
        <v>965</v>
      </c>
      <c r="BE142" s="14" t="s">
        <v>20</v>
      </c>
      <c r="BF142" s="14" t="s">
        <v>20</v>
      </c>
      <c r="BG142" s="14" t="s">
        <v>965</v>
      </c>
      <c r="BH142" s="39">
        <v>0.3888888888888889</v>
      </c>
      <c r="BI142" s="39" t="s">
        <v>965</v>
      </c>
      <c r="BJ142" s="14" t="s">
        <v>965</v>
      </c>
      <c r="BK142" s="39">
        <v>0.37222222222222223</v>
      </c>
      <c r="BL142" s="14" t="s">
        <v>965</v>
      </c>
      <c r="BM142" s="14" t="s">
        <v>965</v>
      </c>
      <c r="BN142" s="39">
        <v>0.36944444444444446</v>
      </c>
      <c r="BO142" s="14" t="s">
        <v>965</v>
      </c>
      <c r="BP142" s="14" t="s">
        <v>965</v>
      </c>
      <c r="BQ142" s="39">
        <v>0.37361111111111112</v>
      </c>
      <c r="BR142" s="14" t="s">
        <v>965</v>
      </c>
      <c r="BS142" s="14" t="s">
        <v>965</v>
      </c>
      <c r="BT142" s="39">
        <v>0.36527777777777781</v>
      </c>
      <c r="BU142" s="39" t="s">
        <v>965</v>
      </c>
      <c r="BV142" s="14" t="s">
        <v>20</v>
      </c>
      <c r="BW142" s="14" t="s">
        <v>20</v>
      </c>
      <c r="BX142" s="14" t="s">
        <v>20</v>
      </c>
      <c r="BY142" s="14" t="s">
        <v>965</v>
      </c>
      <c r="BZ142" s="39">
        <v>0.37152777777777773</v>
      </c>
      <c r="CA142" s="39" t="s">
        <v>965</v>
      </c>
      <c r="CB142" s="14" t="s">
        <v>965</v>
      </c>
      <c r="CC142" s="39">
        <v>0.375</v>
      </c>
      <c r="CD142" s="39" t="s">
        <v>965</v>
      </c>
      <c r="CE142" s="14" t="s">
        <v>965</v>
      </c>
      <c r="CF142" s="39">
        <v>0.375</v>
      </c>
      <c r="CG142" s="39" t="s">
        <v>965</v>
      </c>
      <c r="CH142" s="14" t="s">
        <v>965</v>
      </c>
      <c r="CI142" s="39">
        <v>0.36874999999999997</v>
      </c>
      <c r="CJ142" s="39" t="s">
        <v>965</v>
      </c>
      <c r="CK142" s="14" t="s">
        <v>20</v>
      </c>
      <c r="CL142" s="14" t="s">
        <v>20</v>
      </c>
      <c r="CM142" s="1">
        <f t="shared" si="36"/>
        <v>34</v>
      </c>
      <c r="CN142" s="1">
        <f t="shared" si="37"/>
        <v>0</v>
      </c>
      <c r="CO142" s="1">
        <f t="shared" si="38"/>
        <v>11</v>
      </c>
      <c r="CP142" s="1">
        <f t="shared" si="39"/>
        <v>0</v>
      </c>
      <c r="CQ142" s="1">
        <f t="shared" si="40"/>
        <v>0</v>
      </c>
      <c r="CR142" s="1">
        <f>SUM(COUNTIFS($T142:$CL142,{"PAT","MAT"}))</f>
        <v>0</v>
      </c>
      <c r="CS142" s="1">
        <f t="shared" si="41"/>
        <v>0</v>
      </c>
      <c r="CT142" s="1">
        <f t="shared" si="42"/>
        <v>0</v>
      </c>
      <c r="CU142" s="1">
        <f t="shared" si="43"/>
        <v>4</v>
      </c>
      <c r="CV142" s="1">
        <f t="shared" si="44"/>
        <v>2</v>
      </c>
      <c r="CW142" s="1">
        <f t="shared" si="45"/>
        <v>0</v>
      </c>
      <c r="CX142" s="1">
        <f t="shared" si="46"/>
        <v>0</v>
      </c>
      <c r="CY142" s="1">
        <f t="shared" si="47"/>
        <v>6</v>
      </c>
      <c r="CZ142" s="1">
        <f t="shared" si="48"/>
        <v>1</v>
      </c>
      <c r="DA142" s="1">
        <f t="shared" si="49"/>
        <v>1</v>
      </c>
      <c r="DB142" s="1">
        <f>SUM(CM142:CX142)+SUM(COUNTIFS(Q142:CL142,{"TERM","RESIGNED"}))</f>
        <v>51</v>
      </c>
      <c r="DC142" s="1" t="s">
        <v>45</v>
      </c>
      <c r="DD142" s="1" t="s">
        <v>1018</v>
      </c>
      <c r="DE142" s="34"/>
    </row>
    <row r="143" spans="1:109" x14ac:dyDescent="0.25">
      <c r="A143" s="32">
        <f t="shared" si="50"/>
        <v>142</v>
      </c>
      <c r="B143" s="1" t="s">
        <v>172</v>
      </c>
      <c r="C143" s="1">
        <v>101258</v>
      </c>
      <c r="D143" s="27">
        <v>101258</v>
      </c>
      <c r="E143" s="1" t="s">
        <v>945</v>
      </c>
      <c r="F143" s="34" t="s">
        <v>414</v>
      </c>
      <c r="G143" s="34" t="s">
        <v>123</v>
      </c>
      <c r="H143" s="30">
        <v>44400</v>
      </c>
      <c r="I143" s="30" t="s">
        <v>39</v>
      </c>
      <c r="J143" s="30" t="s">
        <v>39</v>
      </c>
      <c r="K143" s="1">
        <f t="shared" ca="1" si="34"/>
        <v>902</v>
      </c>
      <c r="L143" s="34" t="str">
        <f t="shared" si="35"/>
        <v>Billable</v>
      </c>
      <c r="M143" s="34" t="s">
        <v>124</v>
      </c>
      <c r="N143" s="1" t="s">
        <v>41</v>
      </c>
      <c r="O143" s="1" t="s">
        <v>42</v>
      </c>
      <c r="P143" s="1"/>
      <c r="Q143" s="1"/>
      <c r="R143" s="1" t="s">
        <v>43</v>
      </c>
      <c r="S143" s="33" t="s">
        <v>303</v>
      </c>
      <c r="T143" s="14" t="s">
        <v>965</v>
      </c>
      <c r="U143" s="39">
        <v>0.422916666666667</v>
      </c>
      <c r="V143" s="14" t="s">
        <v>965</v>
      </c>
      <c r="W143" s="14" t="s">
        <v>20</v>
      </c>
      <c r="X143" s="14" t="s">
        <v>20</v>
      </c>
      <c r="Y143" s="14" t="s">
        <v>965</v>
      </c>
      <c r="Z143" s="39">
        <v>0.3743055555555555</v>
      </c>
      <c r="AA143" s="14" t="s">
        <v>965</v>
      </c>
      <c r="AB143" s="14" t="s">
        <v>965</v>
      </c>
      <c r="AC143" s="39">
        <v>0.3840277777777778</v>
      </c>
      <c r="AD143" s="14" t="s">
        <v>965</v>
      </c>
      <c r="AE143" s="14" t="s">
        <v>965</v>
      </c>
      <c r="AF143" s="39">
        <v>0.4458333333333333</v>
      </c>
      <c r="AG143" s="14" t="s">
        <v>965</v>
      </c>
      <c r="AH143" s="14" t="s">
        <v>965</v>
      </c>
      <c r="AI143" s="39">
        <v>0.4375</v>
      </c>
      <c r="AJ143" s="14" t="s">
        <v>965</v>
      </c>
      <c r="AK143" s="14" t="s">
        <v>965</v>
      </c>
      <c r="AL143" s="39">
        <v>0.4465277777777778</v>
      </c>
      <c r="AM143" s="14" t="s">
        <v>965</v>
      </c>
      <c r="AN143" s="14" t="s">
        <v>20</v>
      </c>
      <c r="AO143" s="14" t="s">
        <v>20</v>
      </c>
      <c r="AP143" s="14" t="s">
        <v>965</v>
      </c>
      <c r="AQ143" s="39">
        <v>0.41944444444444445</v>
      </c>
      <c r="AR143" s="14" t="s">
        <v>965</v>
      </c>
      <c r="AS143" s="14" t="s">
        <v>965</v>
      </c>
      <c r="AT143" s="39">
        <v>0.42222222222222222</v>
      </c>
      <c r="AU143" s="14" t="s">
        <v>965</v>
      </c>
      <c r="AV143" s="14" t="s">
        <v>965</v>
      </c>
      <c r="AW143" s="39" t="s">
        <v>39</v>
      </c>
      <c r="AX143" s="14" t="s">
        <v>965</v>
      </c>
      <c r="AY143" s="14" t="s">
        <v>965</v>
      </c>
      <c r="AZ143" s="39">
        <v>0.41319444444444442</v>
      </c>
      <c r="BA143" s="14" t="s">
        <v>965</v>
      </c>
      <c r="BB143" s="14" t="s">
        <v>965</v>
      </c>
      <c r="BC143" s="39">
        <v>0.39166666666666666</v>
      </c>
      <c r="BD143" s="14" t="s">
        <v>965</v>
      </c>
      <c r="BE143" s="14" t="s">
        <v>20</v>
      </c>
      <c r="BF143" s="14" t="s">
        <v>20</v>
      </c>
      <c r="BG143" s="14" t="s">
        <v>965</v>
      </c>
      <c r="BH143" s="39">
        <v>0.38750000000000001</v>
      </c>
      <c r="BI143" s="39" t="s">
        <v>965</v>
      </c>
      <c r="BJ143" s="14" t="s">
        <v>965</v>
      </c>
      <c r="BK143" s="39">
        <v>0.39027777777777778</v>
      </c>
      <c r="BL143" s="14" t="s">
        <v>965</v>
      </c>
      <c r="BM143" s="14" t="s">
        <v>965</v>
      </c>
      <c r="BN143" s="39">
        <v>0.37222222222222223</v>
      </c>
      <c r="BO143" s="14" t="s">
        <v>965</v>
      </c>
      <c r="BP143" s="14" t="s">
        <v>965</v>
      </c>
      <c r="BQ143" s="39">
        <v>0.37361111111111112</v>
      </c>
      <c r="BR143" s="14" t="s">
        <v>965</v>
      </c>
      <c r="BS143" s="14" t="s">
        <v>967</v>
      </c>
      <c r="BT143" s="39" t="e">
        <v>#N/A</v>
      </c>
      <c r="BU143" s="39" t="s">
        <v>967</v>
      </c>
      <c r="BV143" s="14" t="s">
        <v>20</v>
      </c>
      <c r="BW143" s="14" t="s">
        <v>20</v>
      </c>
      <c r="BX143" s="14" t="s">
        <v>20</v>
      </c>
      <c r="BY143" s="14" t="s">
        <v>965</v>
      </c>
      <c r="BZ143" s="39">
        <v>0.38125000000000003</v>
      </c>
      <c r="CA143" s="39" t="s">
        <v>965</v>
      </c>
      <c r="CB143" s="14" t="s">
        <v>965</v>
      </c>
      <c r="CC143" s="39">
        <v>0.36944444444444446</v>
      </c>
      <c r="CD143" s="39" t="s">
        <v>965</v>
      </c>
      <c r="CE143" s="14" t="s">
        <v>967</v>
      </c>
      <c r="CF143" s="39" t="s">
        <v>39</v>
      </c>
      <c r="CG143" s="39" t="s">
        <v>967</v>
      </c>
      <c r="CH143" s="14" t="s">
        <v>968</v>
      </c>
      <c r="CI143" s="39" t="s">
        <v>39</v>
      </c>
      <c r="CJ143" s="39" t="s">
        <v>968</v>
      </c>
      <c r="CK143" s="14" t="s">
        <v>20</v>
      </c>
      <c r="CL143" s="14" t="s">
        <v>20</v>
      </c>
      <c r="CM143" s="1">
        <f t="shared" si="36"/>
        <v>34</v>
      </c>
      <c r="CN143" s="1">
        <f t="shared" si="37"/>
        <v>0</v>
      </c>
      <c r="CO143" s="1">
        <f t="shared" si="38"/>
        <v>11</v>
      </c>
      <c r="CP143" s="1">
        <f t="shared" si="39"/>
        <v>0</v>
      </c>
      <c r="CQ143" s="1">
        <f t="shared" si="40"/>
        <v>0</v>
      </c>
      <c r="CR143" s="1">
        <f>SUM(COUNTIFS($T143:$CL143,{"PAT","MAT"}))</f>
        <v>0</v>
      </c>
      <c r="CS143" s="1">
        <f t="shared" si="41"/>
        <v>0</v>
      </c>
      <c r="CT143" s="1">
        <f t="shared" si="42"/>
        <v>0</v>
      </c>
      <c r="CU143" s="1">
        <f t="shared" si="43"/>
        <v>2</v>
      </c>
      <c r="CV143" s="1">
        <f t="shared" si="44"/>
        <v>4</v>
      </c>
      <c r="CW143" s="1">
        <f t="shared" si="45"/>
        <v>0</v>
      </c>
      <c r="CX143" s="1">
        <f t="shared" si="46"/>
        <v>0</v>
      </c>
      <c r="CY143" s="1">
        <f t="shared" si="47"/>
        <v>6</v>
      </c>
      <c r="CZ143" s="1">
        <f t="shared" si="48"/>
        <v>1</v>
      </c>
      <c r="DA143" s="1">
        <f t="shared" si="49"/>
        <v>1</v>
      </c>
      <c r="DB143" s="1">
        <f>SUM(CM143:CX143)+SUM(COUNTIFS(Q143:CL143,{"TERM","RESIGNED"}))</f>
        <v>51</v>
      </c>
      <c r="DC143" s="1" t="s">
        <v>45</v>
      </c>
      <c r="DD143" s="1" t="s">
        <v>1020</v>
      </c>
      <c r="DE143" s="34"/>
    </row>
    <row r="144" spans="1:109" x14ac:dyDescent="0.25">
      <c r="A144" s="32">
        <f t="shared" si="50"/>
        <v>143</v>
      </c>
      <c r="B144" s="1" t="s">
        <v>172</v>
      </c>
      <c r="C144" s="1">
        <v>101273</v>
      </c>
      <c r="D144" s="27">
        <v>101273</v>
      </c>
      <c r="E144" s="1" t="s">
        <v>946</v>
      </c>
      <c r="F144" s="34" t="s">
        <v>416</v>
      </c>
      <c r="G144" s="34" t="s">
        <v>190</v>
      </c>
      <c r="H144" s="30">
        <v>44404</v>
      </c>
      <c r="I144" s="30" t="s">
        <v>39</v>
      </c>
      <c r="J144" s="30" t="s">
        <v>39</v>
      </c>
      <c r="K144" s="1">
        <f t="shared" ca="1" si="34"/>
        <v>898</v>
      </c>
      <c r="L144" s="34" t="str">
        <f t="shared" si="35"/>
        <v>Billable</v>
      </c>
      <c r="M144" s="34" t="s">
        <v>187</v>
      </c>
      <c r="N144" s="1" t="s">
        <v>41</v>
      </c>
      <c r="O144" s="1" t="s">
        <v>42</v>
      </c>
      <c r="P144" s="1"/>
      <c r="Q144" s="1"/>
      <c r="R144" s="1" t="s">
        <v>43</v>
      </c>
      <c r="S144" s="33" t="s">
        <v>443</v>
      </c>
      <c r="T144" s="14" t="s">
        <v>965</v>
      </c>
      <c r="U144" s="39">
        <v>0.38819444444444401</v>
      </c>
      <c r="V144" s="14" t="s">
        <v>965</v>
      </c>
      <c r="W144" s="14" t="s">
        <v>20</v>
      </c>
      <c r="X144" s="14" t="s">
        <v>20</v>
      </c>
      <c r="Y144" s="14" t="s">
        <v>965</v>
      </c>
      <c r="Z144" s="39">
        <v>0.40347222222222223</v>
      </c>
      <c r="AA144" s="14" t="s">
        <v>965</v>
      </c>
      <c r="AB144" s="14" t="s">
        <v>965</v>
      </c>
      <c r="AC144" s="39">
        <v>0.38750000000000001</v>
      </c>
      <c r="AD144" s="14" t="s">
        <v>965</v>
      </c>
      <c r="AE144" s="14" t="s">
        <v>965</v>
      </c>
      <c r="AF144" s="39">
        <v>0.3833333333333333</v>
      </c>
      <c r="AG144" s="14" t="s">
        <v>965</v>
      </c>
      <c r="AH144" s="14" t="s">
        <v>965</v>
      </c>
      <c r="AI144" s="39">
        <v>0.38750000000000001</v>
      </c>
      <c r="AJ144" s="14" t="s">
        <v>965</v>
      </c>
      <c r="AK144" s="14" t="s">
        <v>965</v>
      </c>
      <c r="AL144" s="39">
        <v>0.37013888888888885</v>
      </c>
      <c r="AM144" s="14" t="s">
        <v>965</v>
      </c>
      <c r="AN144" s="14" t="s">
        <v>20</v>
      </c>
      <c r="AO144" s="14" t="s">
        <v>20</v>
      </c>
      <c r="AP144" s="14" t="s">
        <v>965</v>
      </c>
      <c r="AQ144" s="39">
        <v>0.38958333333333334</v>
      </c>
      <c r="AR144" s="14" t="s">
        <v>965</v>
      </c>
      <c r="AS144" s="14" t="s">
        <v>965</v>
      </c>
      <c r="AT144" s="39">
        <v>0.40069444444444446</v>
      </c>
      <c r="AU144" s="14" t="s">
        <v>965</v>
      </c>
      <c r="AV144" s="14" t="s">
        <v>965</v>
      </c>
      <c r="AW144" s="39">
        <v>0.38680555555555557</v>
      </c>
      <c r="AX144" s="14" t="s">
        <v>965</v>
      </c>
      <c r="AY144" s="14" t="s">
        <v>965</v>
      </c>
      <c r="AZ144" s="39">
        <v>0.375</v>
      </c>
      <c r="BA144" s="14" t="s">
        <v>965</v>
      </c>
      <c r="BB144" s="14" t="s">
        <v>965</v>
      </c>
      <c r="BC144" s="39">
        <v>0.37916666666666665</v>
      </c>
      <c r="BD144" s="14" t="s">
        <v>965</v>
      </c>
      <c r="BE144" s="14" t="s">
        <v>20</v>
      </c>
      <c r="BF144" s="14" t="s">
        <v>20</v>
      </c>
      <c r="BG144" s="14" t="s">
        <v>965</v>
      </c>
      <c r="BH144" s="39">
        <v>0.37986111111111115</v>
      </c>
      <c r="BI144" s="39" t="s">
        <v>965</v>
      </c>
      <c r="BJ144" s="14" t="s">
        <v>965</v>
      </c>
      <c r="BK144" s="39">
        <v>0.3840277777777778</v>
      </c>
      <c r="BL144" s="14" t="s">
        <v>965</v>
      </c>
      <c r="BM144" s="14" t="s">
        <v>965</v>
      </c>
      <c r="BN144" s="39">
        <v>0.37916666666666665</v>
      </c>
      <c r="BO144" s="14" t="s">
        <v>965</v>
      </c>
      <c r="BP144" s="14" t="s">
        <v>965</v>
      </c>
      <c r="BQ144" s="39">
        <v>0.37777777777777777</v>
      </c>
      <c r="BR144" s="14" t="s">
        <v>965</v>
      </c>
      <c r="BS144" s="14" t="s">
        <v>965</v>
      </c>
      <c r="BT144" s="39">
        <v>0.37847222222222227</v>
      </c>
      <c r="BU144" s="39" t="s">
        <v>965</v>
      </c>
      <c r="BV144" s="14" t="s">
        <v>20</v>
      </c>
      <c r="BW144" s="14" t="s">
        <v>20</v>
      </c>
      <c r="BX144" s="14" t="s">
        <v>20</v>
      </c>
      <c r="BY144" s="14" t="s">
        <v>965</v>
      </c>
      <c r="BZ144" s="39">
        <v>0.38472222222222219</v>
      </c>
      <c r="CA144" s="39" t="s">
        <v>965</v>
      </c>
      <c r="CB144" s="14" t="s">
        <v>965</v>
      </c>
      <c r="CC144" s="39">
        <v>0.3840277777777778</v>
      </c>
      <c r="CD144" s="39" t="s">
        <v>965</v>
      </c>
      <c r="CE144" s="14" t="s">
        <v>967</v>
      </c>
      <c r="CF144" s="39" t="s">
        <v>39</v>
      </c>
      <c r="CG144" s="39" t="s">
        <v>967</v>
      </c>
      <c r="CH144" s="14" t="s">
        <v>967</v>
      </c>
      <c r="CI144" s="39" t="s">
        <v>39</v>
      </c>
      <c r="CJ144" s="39" t="s">
        <v>967</v>
      </c>
      <c r="CK144" s="14" t="s">
        <v>20</v>
      </c>
      <c r="CL144" s="14" t="s">
        <v>20</v>
      </c>
      <c r="CM144" s="1">
        <f t="shared" si="36"/>
        <v>36</v>
      </c>
      <c r="CN144" s="1">
        <f t="shared" si="37"/>
        <v>0</v>
      </c>
      <c r="CO144" s="1">
        <f t="shared" si="38"/>
        <v>11</v>
      </c>
      <c r="CP144" s="1">
        <f t="shared" si="39"/>
        <v>0</v>
      </c>
      <c r="CQ144" s="1">
        <f t="shared" si="40"/>
        <v>0</v>
      </c>
      <c r="CR144" s="1">
        <f>SUM(COUNTIFS($T144:$CL144,{"PAT","MAT"}))</f>
        <v>0</v>
      </c>
      <c r="CS144" s="1">
        <f t="shared" si="41"/>
        <v>0</v>
      </c>
      <c r="CT144" s="1">
        <f t="shared" si="42"/>
        <v>0</v>
      </c>
      <c r="CU144" s="1">
        <f t="shared" si="43"/>
        <v>0</v>
      </c>
      <c r="CV144" s="1">
        <f t="shared" si="44"/>
        <v>4</v>
      </c>
      <c r="CW144" s="1">
        <f t="shared" si="45"/>
        <v>0</v>
      </c>
      <c r="CX144" s="1">
        <f t="shared" si="46"/>
        <v>0</v>
      </c>
      <c r="CY144" s="1">
        <f t="shared" si="47"/>
        <v>4</v>
      </c>
      <c r="CZ144" s="1">
        <f t="shared" si="48"/>
        <v>1</v>
      </c>
      <c r="DA144" s="1">
        <f t="shared" si="49"/>
        <v>1</v>
      </c>
      <c r="DB144" s="1">
        <f>SUM(CM144:CX144)+SUM(COUNTIFS(Q144:CL144,{"TERM","RESIGNED"}))</f>
        <v>51</v>
      </c>
      <c r="DC144" s="1" t="s">
        <v>45</v>
      </c>
      <c r="DD144" s="1" t="s">
        <v>1018</v>
      </c>
      <c r="DE144" s="34"/>
    </row>
    <row r="145" spans="1:109" x14ac:dyDescent="0.25">
      <c r="A145" s="32">
        <f t="shared" si="50"/>
        <v>144</v>
      </c>
      <c r="B145" s="1" t="s">
        <v>172</v>
      </c>
      <c r="C145" s="1">
        <v>101346</v>
      </c>
      <c r="D145" s="27">
        <v>101346</v>
      </c>
      <c r="E145" s="1" t="s">
        <v>946</v>
      </c>
      <c r="F145" s="34" t="s">
        <v>419</v>
      </c>
      <c r="G145" s="34" t="s">
        <v>190</v>
      </c>
      <c r="H145" s="30">
        <v>44411</v>
      </c>
      <c r="I145" s="30" t="s">
        <v>39</v>
      </c>
      <c r="J145" s="30" t="s">
        <v>39</v>
      </c>
      <c r="K145" s="1">
        <f t="shared" ca="1" si="34"/>
        <v>891</v>
      </c>
      <c r="L145" s="34" t="str">
        <f t="shared" si="35"/>
        <v>Billable</v>
      </c>
      <c r="M145" s="34" t="s">
        <v>187</v>
      </c>
      <c r="N145" s="1" t="s">
        <v>41</v>
      </c>
      <c r="O145" s="1" t="s">
        <v>42</v>
      </c>
      <c r="P145" s="1"/>
      <c r="Q145" s="1"/>
      <c r="R145" s="1" t="s">
        <v>43</v>
      </c>
      <c r="S145" s="33" t="s">
        <v>304</v>
      </c>
      <c r="T145" s="14" t="s">
        <v>965</v>
      </c>
      <c r="U145" s="39">
        <v>0.389583333333333</v>
      </c>
      <c r="V145" s="14" t="s">
        <v>965</v>
      </c>
      <c r="W145" s="14" t="s">
        <v>20</v>
      </c>
      <c r="X145" s="14" t="s">
        <v>20</v>
      </c>
      <c r="Y145" s="14" t="s">
        <v>965</v>
      </c>
      <c r="Z145" s="39">
        <v>0.37847222222222227</v>
      </c>
      <c r="AA145" s="14" t="s">
        <v>965</v>
      </c>
      <c r="AB145" s="14" t="s">
        <v>965</v>
      </c>
      <c r="AC145" s="39">
        <v>0.38819444444444445</v>
      </c>
      <c r="AD145" s="14" t="s">
        <v>965</v>
      </c>
      <c r="AE145" s="14" t="s">
        <v>965</v>
      </c>
      <c r="AF145" s="39">
        <v>0.3756944444444445</v>
      </c>
      <c r="AG145" s="14" t="s">
        <v>965</v>
      </c>
      <c r="AH145" s="14" t="s">
        <v>965</v>
      </c>
      <c r="AI145" s="39">
        <v>0.39444444444444443</v>
      </c>
      <c r="AJ145" s="14" t="s">
        <v>965</v>
      </c>
      <c r="AK145" s="14" t="s">
        <v>965</v>
      </c>
      <c r="AL145" s="39">
        <v>0.3840277777777778</v>
      </c>
      <c r="AM145" s="14" t="s">
        <v>965</v>
      </c>
      <c r="AN145" s="14" t="s">
        <v>20</v>
      </c>
      <c r="AO145" s="14" t="s">
        <v>20</v>
      </c>
      <c r="AP145" s="14" t="s">
        <v>965</v>
      </c>
      <c r="AQ145" s="39">
        <v>0.3756944444444445</v>
      </c>
      <c r="AR145" s="14" t="s">
        <v>965</v>
      </c>
      <c r="AS145" s="14" t="s">
        <v>965</v>
      </c>
      <c r="AT145" s="39">
        <v>0.375</v>
      </c>
      <c r="AU145" s="14" t="s">
        <v>965</v>
      </c>
      <c r="AV145" s="14" t="s">
        <v>965</v>
      </c>
      <c r="AW145" s="39">
        <v>0.41597222222222219</v>
      </c>
      <c r="AX145" s="14" t="s">
        <v>965</v>
      </c>
      <c r="AY145" s="14" t="s">
        <v>965</v>
      </c>
      <c r="AZ145" s="39">
        <v>0.3979166666666667</v>
      </c>
      <c r="BA145" s="14" t="s">
        <v>965</v>
      </c>
      <c r="BB145" s="14" t="s">
        <v>965</v>
      </c>
      <c r="BC145" s="39">
        <v>0.41319444444444442</v>
      </c>
      <c r="BD145" s="14" t="s">
        <v>965</v>
      </c>
      <c r="BE145" s="14" t="s">
        <v>20</v>
      </c>
      <c r="BF145" s="14" t="s">
        <v>20</v>
      </c>
      <c r="BG145" s="14" t="s">
        <v>965</v>
      </c>
      <c r="BH145" s="39">
        <v>0.39999999999999997</v>
      </c>
      <c r="BI145" s="39" t="s">
        <v>965</v>
      </c>
      <c r="BJ145" s="14" t="s">
        <v>965</v>
      </c>
      <c r="BK145" s="39">
        <v>0.3840277777777778</v>
      </c>
      <c r="BL145" s="14" t="s">
        <v>965</v>
      </c>
      <c r="BM145" s="14" t="s">
        <v>965</v>
      </c>
      <c r="BN145" s="39">
        <v>0.3756944444444445</v>
      </c>
      <c r="BO145" s="14" t="s">
        <v>965</v>
      </c>
      <c r="BP145" s="14" t="s">
        <v>965</v>
      </c>
      <c r="BQ145" s="39">
        <v>0.36805555555555558</v>
      </c>
      <c r="BR145" s="14" t="s">
        <v>965</v>
      </c>
      <c r="BS145" s="14" t="s">
        <v>965</v>
      </c>
      <c r="BT145" s="39">
        <v>0.37708333333333338</v>
      </c>
      <c r="BU145" s="39" t="s">
        <v>965</v>
      </c>
      <c r="BV145" s="14" t="s">
        <v>20</v>
      </c>
      <c r="BW145" s="14" t="s">
        <v>20</v>
      </c>
      <c r="BX145" s="14" t="s">
        <v>20</v>
      </c>
      <c r="BY145" s="14" t="s">
        <v>967</v>
      </c>
      <c r="BZ145" s="39" t="s">
        <v>39</v>
      </c>
      <c r="CA145" s="39" t="s">
        <v>967</v>
      </c>
      <c r="CB145" s="14" t="s">
        <v>967</v>
      </c>
      <c r="CC145" s="39" t="s">
        <v>39</v>
      </c>
      <c r="CD145" s="39" t="s">
        <v>967</v>
      </c>
      <c r="CE145" s="14" t="s">
        <v>968</v>
      </c>
      <c r="CF145" s="39" t="s">
        <v>39</v>
      </c>
      <c r="CG145" s="39" t="s">
        <v>968</v>
      </c>
      <c r="CH145" s="14" t="s">
        <v>968</v>
      </c>
      <c r="CI145" s="39" t="s">
        <v>39</v>
      </c>
      <c r="CJ145" s="39" t="s">
        <v>968</v>
      </c>
      <c r="CK145" s="14" t="s">
        <v>20</v>
      </c>
      <c r="CL145" s="14" t="s">
        <v>20</v>
      </c>
      <c r="CM145" s="1">
        <f t="shared" si="36"/>
        <v>32</v>
      </c>
      <c r="CN145" s="1">
        <f t="shared" si="37"/>
        <v>0</v>
      </c>
      <c r="CO145" s="1">
        <f t="shared" si="38"/>
        <v>11</v>
      </c>
      <c r="CP145" s="1">
        <f t="shared" si="39"/>
        <v>0</v>
      </c>
      <c r="CQ145" s="1">
        <f t="shared" si="40"/>
        <v>0</v>
      </c>
      <c r="CR145" s="1">
        <f>SUM(COUNTIFS($T145:$CL145,{"PAT","MAT"}))</f>
        <v>0</v>
      </c>
      <c r="CS145" s="1">
        <f t="shared" si="41"/>
        <v>0</v>
      </c>
      <c r="CT145" s="1">
        <f t="shared" si="42"/>
        <v>0</v>
      </c>
      <c r="CU145" s="1">
        <f t="shared" si="43"/>
        <v>4</v>
      </c>
      <c r="CV145" s="1">
        <f t="shared" si="44"/>
        <v>4</v>
      </c>
      <c r="CW145" s="1">
        <f t="shared" si="45"/>
        <v>0</v>
      </c>
      <c r="CX145" s="1">
        <f t="shared" si="46"/>
        <v>0</v>
      </c>
      <c r="CY145" s="1">
        <f t="shared" si="47"/>
        <v>8</v>
      </c>
      <c r="CZ145" s="1">
        <f t="shared" si="48"/>
        <v>1</v>
      </c>
      <c r="DA145" s="1">
        <f t="shared" si="49"/>
        <v>1</v>
      </c>
      <c r="DB145" s="1">
        <f>SUM(CM145:CX145)+SUM(COUNTIFS(Q145:CL145,{"TERM","RESIGNED"}))</f>
        <v>51</v>
      </c>
      <c r="DC145" s="1" t="s">
        <v>45</v>
      </c>
      <c r="DD145" s="1" t="s">
        <v>1020</v>
      </c>
      <c r="DE145" s="34"/>
    </row>
    <row r="146" spans="1:109" x14ac:dyDescent="0.25">
      <c r="A146" s="32">
        <f t="shared" si="50"/>
        <v>145</v>
      </c>
      <c r="B146" s="1" t="s">
        <v>172</v>
      </c>
      <c r="C146" s="1">
        <v>101360</v>
      </c>
      <c r="D146" s="27">
        <v>101360</v>
      </c>
      <c r="E146" s="1" t="s">
        <v>946</v>
      </c>
      <c r="F146" s="34" t="s">
        <v>421</v>
      </c>
      <c r="G146" s="34" t="s">
        <v>123</v>
      </c>
      <c r="H146" s="30">
        <v>44414</v>
      </c>
      <c r="I146" s="30" t="s">
        <v>39</v>
      </c>
      <c r="J146" s="30" t="s">
        <v>39</v>
      </c>
      <c r="K146" s="1">
        <f t="shared" ca="1" si="34"/>
        <v>888</v>
      </c>
      <c r="L146" s="34" t="str">
        <f t="shared" si="35"/>
        <v>Billable</v>
      </c>
      <c r="M146" s="34" t="s">
        <v>124</v>
      </c>
      <c r="N146" s="1" t="s">
        <v>41</v>
      </c>
      <c r="O146" s="1" t="s">
        <v>42</v>
      </c>
      <c r="P146" s="1"/>
      <c r="Q146" s="1"/>
      <c r="R146" s="1" t="s">
        <v>57</v>
      </c>
      <c r="S146" s="33" t="s">
        <v>366</v>
      </c>
      <c r="T146" s="14" t="s">
        <v>980</v>
      </c>
      <c r="U146" s="39" t="s">
        <v>39</v>
      </c>
      <c r="V146" s="14" t="s">
        <v>980</v>
      </c>
      <c r="W146" s="14" t="s">
        <v>20</v>
      </c>
      <c r="X146" s="14" t="s">
        <v>20</v>
      </c>
      <c r="Y146" s="14" t="s">
        <v>965</v>
      </c>
      <c r="Z146" s="39">
        <v>0.41180555555555554</v>
      </c>
      <c r="AA146" s="14" t="s">
        <v>965</v>
      </c>
      <c r="AB146" s="14" t="s">
        <v>965</v>
      </c>
      <c r="AC146" s="39">
        <v>0.39444444444444443</v>
      </c>
      <c r="AD146" s="14" t="s">
        <v>965</v>
      </c>
      <c r="AE146" s="14" t="s">
        <v>967</v>
      </c>
      <c r="AF146" s="39" t="s">
        <v>39</v>
      </c>
      <c r="AG146" s="14" t="s">
        <v>967</v>
      </c>
      <c r="AH146" s="14" t="s">
        <v>965</v>
      </c>
      <c r="AI146" s="39">
        <v>0.45833333333333331</v>
      </c>
      <c r="AJ146" s="14" t="s">
        <v>965</v>
      </c>
      <c r="AK146" s="14" t="s">
        <v>965</v>
      </c>
      <c r="AL146" s="39">
        <v>0.46597222222222223</v>
      </c>
      <c r="AM146" s="14" t="s">
        <v>965</v>
      </c>
      <c r="AN146" s="14" t="s">
        <v>20</v>
      </c>
      <c r="AO146" s="14" t="s">
        <v>20</v>
      </c>
      <c r="AP146" s="14" t="s">
        <v>965</v>
      </c>
      <c r="AQ146" s="39">
        <v>0.42638888888888887</v>
      </c>
      <c r="AR146" s="14" t="s">
        <v>965</v>
      </c>
      <c r="AS146" s="14" t="s">
        <v>965</v>
      </c>
      <c r="AT146" s="39">
        <v>0.38472222222222219</v>
      </c>
      <c r="AU146" s="14" t="s">
        <v>965</v>
      </c>
      <c r="AV146" s="14" t="s">
        <v>965</v>
      </c>
      <c r="AW146" s="39">
        <v>0.39999999999999997</v>
      </c>
      <c r="AX146" s="14" t="s">
        <v>965</v>
      </c>
      <c r="AY146" s="14" t="s">
        <v>965</v>
      </c>
      <c r="AZ146" s="39">
        <v>0.38958333333333334</v>
      </c>
      <c r="BA146" s="14" t="s">
        <v>965</v>
      </c>
      <c r="BB146" s="14" t="s">
        <v>965</v>
      </c>
      <c r="BC146" s="39">
        <v>0.39166666666666666</v>
      </c>
      <c r="BD146" s="14" t="s">
        <v>965</v>
      </c>
      <c r="BE146" s="14" t="s">
        <v>20</v>
      </c>
      <c r="BF146" s="14" t="s">
        <v>20</v>
      </c>
      <c r="BG146" s="14" t="s">
        <v>965</v>
      </c>
      <c r="BH146" s="39">
        <v>0.39374999999999999</v>
      </c>
      <c r="BI146" s="39" t="s">
        <v>965</v>
      </c>
      <c r="BJ146" s="14" t="s">
        <v>965</v>
      </c>
      <c r="BK146" s="39">
        <v>0.3923611111111111</v>
      </c>
      <c r="BL146" s="14" t="s">
        <v>965</v>
      </c>
      <c r="BM146" s="14" t="s">
        <v>966</v>
      </c>
      <c r="BN146" s="39">
        <v>0.21180555555555555</v>
      </c>
      <c r="BO146" s="14" t="s">
        <v>22</v>
      </c>
      <c r="BP146" s="14" t="s">
        <v>965</v>
      </c>
      <c r="BQ146" s="39">
        <v>0.38680555555555557</v>
      </c>
      <c r="BR146" s="14" t="s">
        <v>965</v>
      </c>
      <c r="BS146" s="14" t="s">
        <v>965</v>
      </c>
      <c r="BT146" s="39">
        <v>0.38055555555555554</v>
      </c>
      <c r="BU146" s="39" t="s">
        <v>965</v>
      </c>
      <c r="BV146" s="14" t="s">
        <v>20</v>
      </c>
      <c r="BW146" s="14" t="s">
        <v>20</v>
      </c>
      <c r="BX146" s="14" t="s">
        <v>20</v>
      </c>
      <c r="BY146" s="14" t="s">
        <v>965</v>
      </c>
      <c r="BZ146" s="39">
        <v>0.37916666666666665</v>
      </c>
      <c r="CA146" s="39" t="s">
        <v>965</v>
      </c>
      <c r="CB146" s="14" t="s">
        <v>965</v>
      </c>
      <c r="CC146" s="39">
        <v>0.3833333333333333</v>
      </c>
      <c r="CD146" s="39" t="s">
        <v>965</v>
      </c>
      <c r="CE146" s="14" t="s">
        <v>965</v>
      </c>
      <c r="CF146" s="39">
        <v>0.38263888888888892</v>
      </c>
      <c r="CG146" s="39" t="s">
        <v>965</v>
      </c>
      <c r="CH146" s="14" t="s">
        <v>965</v>
      </c>
      <c r="CI146" s="39">
        <v>0.38055555555555554</v>
      </c>
      <c r="CJ146" s="39" t="s">
        <v>965</v>
      </c>
      <c r="CK146" s="14" t="s">
        <v>20</v>
      </c>
      <c r="CL146" s="14" t="s">
        <v>20</v>
      </c>
      <c r="CM146" s="1">
        <f t="shared" si="36"/>
        <v>34</v>
      </c>
      <c r="CN146" s="1">
        <f t="shared" si="37"/>
        <v>0.5</v>
      </c>
      <c r="CO146" s="1">
        <f t="shared" si="38"/>
        <v>11</v>
      </c>
      <c r="CP146" s="1">
        <f t="shared" si="39"/>
        <v>0</v>
      </c>
      <c r="CQ146" s="1">
        <f t="shared" si="40"/>
        <v>1</v>
      </c>
      <c r="CR146" s="1">
        <f>SUM(COUNTIFS($T146:$CL146,{"PAT","MAT"}))</f>
        <v>2</v>
      </c>
      <c r="CS146" s="1">
        <f t="shared" si="41"/>
        <v>0</v>
      </c>
      <c r="CT146" s="1">
        <f t="shared" si="42"/>
        <v>0</v>
      </c>
      <c r="CU146" s="1">
        <f t="shared" si="43"/>
        <v>0</v>
      </c>
      <c r="CV146" s="1">
        <f t="shared" si="44"/>
        <v>2</v>
      </c>
      <c r="CW146" s="1">
        <f t="shared" si="45"/>
        <v>0</v>
      </c>
      <c r="CX146" s="1">
        <f t="shared" si="46"/>
        <v>0</v>
      </c>
      <c r="CY146" s="1">
        <f t="shared" si="47"/>
        <v>2</v>
      </c>
      <c r="CZ146" s="1">
        <f t="shared" si="48"/>
        <v>1</v>
      </c>
      <c r="DA146" s="1">
        <f t="shared" si="49"/>
        <v>1</v>
      </c>
      <c r="DB146" s="1">
        <f>SUM(CM146:CX146)+SUM(COUNTIFS(Q146:CL146,{"TERM","RESIGNED"}))</f>
        <v>50.5</v>
      </c>
      <c r="DC146" s="1" t="s">
        <v>45</v>
      </c>
      <c r="DD146" s="1" t="s">
        <v>1020</v>
      </c>
      <c r="DE146" s="34"/>
    </row>
    <row r="147" spans="1:109" x14ac:dyDescent="0.25">
      <c r="A147" s="32">
        <f t="shared" si="50"/>
        <v>146</v>
      </c>
      <c r="B147" s="1" t="s">
        <v>172</v>
      </c>
      <c r="C147" s="1">
        <v>101378</v>
      </c>
      <c r="D147" s="27">
        <v>101378</v>
      </c>
      <c r="E147" s="1" t="s">
        <v>946</v>
      </c>
      <c r="F147" s="34" t="s">
        <v>422</v>
      </c>
      <c r="G147" s="34" t="s">
        <v>190</v>
      </c>
      <c r="H147" s="30">
        <v>44414</v>
      </c>
      <c r="I147" s="30" t="s">
        <v>39</v>
      </c>
      <c r="J147" s="30" t="s">
        <v>39</v>
      </c>
      <c r="K147" s="1">
        <f t="shared" ca="1" si="34"/>
        <v>888</v>
      </c>
      <c r="L147" s="34" t="str">
        <f t="shared" si="35"/>
        <v>Billable</v>
      </c>
      <c r="M147" s="34" t="s">
        <v>187</v>
      </c>
      <c r="N147" s="1" t="s">
        <v>41</v>
      </c>
      <c r="O147" s="1" t="s">
        <v>42</v>
      </c>
      <c r="P147" s="1"/>
      <c r="Q147" s="1"/>
      <c r="R147" s="1" t="s">
        <v>43</v>
      </c>
      <c r="S147" s="33" t="s">
        <v>305</v>
      </c>
      <c r="T147" s="14" t="s">
        <v>965</v>
      </c>
      <c r="U147" s="39">
        <v>0.36944444444444402</v>
      </c>
      <c r="V147" s="14" t="s">
        <v>965</v>
      </c>
      <c r="W147" s="14" t="s">
        <v>20</v>
      </c>
      <c r="X147" s="14" t="s">
        <v>20</v>
      </c>
      <c r="Y147" s="14" t="s">
        <v>965</v>
      </c>
      <c r="Z147" s="39">
        <v>0.3888888888888889</v>
      </c>
      <c r="AA147" s="14" t="s">
        <v>965</v>
      </c>
      <c r="AB147" s="14" t="s">
        <v>965</v>
      </c>
      <c r="AC147" s="39">
        <v>0.37222222222222223</v>
      </c>
      <c r="AD147" s="14" t="s">
        <v>965</v>
      </c>
      <c r="AE147" s="14" t="s">
        <v>965</v>
      </c>
      <c r="AF147" s="39">
        <v>0.39583333333333331</v>
      </c>
      <c r="AG147" s="14" t="s">
        <v>965</v>
      </c>
      <c r="AH147" s="14" t="s">
        <v>965</v>
      </c>
      <c r="AI147" s="39">
        <v>0.38472222222222219</v>
      </c>
      <c r="AJ147" s="14" t="s">
        <v>965</v>
      </c>
      <c r="AK147" s="14" t="s">
        <v>968</v>
      </c>
      <c r="AL147" s="39" t="s">
        <v>39</v>
      </c>
      <c r="AM147" s="14" t="s">
        <v>968</v>
      </c>
      <c r="AN147" s="14" t="s">
        <v>20</v>
      </c>
      <c r="AO147" s="14" t="s">
        <v>20</v>
      </c>
      <c r="AP147" s="14" t="s">
        <v>965</v>
      </c>
      <c r="AQ147" s="39">
        <v>0.38611111111111113</v>
      </c>
      <c r="AR147" s="14" t="s">
        <v>965</v>
      </c>
      <c r="AS147" s="14" t="s">
        <v>965</v>
      </c>
      <c r="AT147" s="39">
        <v>0.38611111111111113</v>
      </c>
      <c r="AU147" s="14" t="s">
        <v>965</v>
      </c>
      <c r="AV147" s="14" t="s">
        <v>968</v>
      </c>
      <c r="AW147" s="39" t="s">
        <v>39</v>
      </c>
      <c r="AX147" s="14" t="s">
        <v>968</v>
      </c>
      <c r="AY147" s="14" t="s">
        <v>968</v>
      </c>
      <c r="AZ147" s="39" t="s">
        <v>39</v>
      </c>
      <c r="BA147" s="14" t="s">
        <v>968</v>
      </c>
      <c r="BB147" s="14" t="s">
        <v>968</v>
      </c>
      <c r="BC147" s="39" t="s">
        <v>39</v>
      </c>
      <c r="BD147" s="14" t="s">
        <v>968</v>
      </c>
      <c r="BE147" s="14" t="s">
        <v>20</v>
      </c>
      <c r="BF147" s="14" t="s">
        <v>20</v>
      </c>
      <c r="BG147" s="14" t="s">
        <v>965</v>
      </c>
      <c r="BH147" s="39">
        <v>0.36944444444444446</v>
      </c>
      <c r="BI147" s="39" t="s">
        <v>965</v>
      </c>
      <c r="BJ147" s="14" t="s">
        <v>965</v>
      </c>
      <c r="BK147" s="39">
        <v>0.38125000000000003</v>
      </c>
      <c r="BL147" s="14" t="s">
        <v>965</v>
      </c>
      <c r="BM147" s="14" t="s">
        <v>965</v>
      </c>
      <c r="BN147" s="39">
        <v>0.37708333333333338</v>
      </c>
      <c r="BO147" s="14" t="s">
        <v>965</v>
      </c>
      <c r="BP147" s="14" t="s">
        <v>965</v>
      </c>
      <c r="BQ147" s="39">
        <v>0.37916666666666665</v>
      </c>
      <c r="BR147" s="14" t="s">
        <v>965</v>
      </c>
      <c r="BS147" s="14" t="s">
        <v>965</v>
      </c>
      <c r="BT147" s="39">
        <v>0.37152777777777773</v>
      </c>
      <c r="BU147" s="39" t="s">
        <v>965</v>
      </c>
      <c r="BV147" s="14" t="s">
        <v>20</v>
      </c>
      <c r="BW147" s="14" t="s">
        <v>20</v>
      </c>
      <c r="BX147" s="14" t="s">
        <v>20</v>
      </c>
      <c r="BY147" s="14" t="s">
        <v>965</v>
      </c>
      <c r="BZ147" s="39">
        <v>0.38055555555555554</v>
      </c>
      <c r="CA147" s="39" t="s">
        <v>965</v>
      </c>
      <c r="CB147" s="14" t="s">
        <v>965</v>
      </c>
      <c r="CC147" s="39">
        <v>0.37013888888888885</v>
      </c>
      <c r="CD147" s="39" t="s">
        <v>965</v>
      </c>
      <c r="CE147" s="14" t="s">
        <v>965</v>
      </c>
      <c r="CF147" s="39">
        <v>0.3743055555555555</v>
      </c>
      <c r="CG147" s="39" t="s">
        <v>965</v>
      </c>
      <c r="CH147" s="14" t="s">
        <v>965</v>
      </c>
      <c r="CI147" s="39">
        <v>0.39027777777777778</v>
      </c>
      <c r="CJ147" s="39" t="s">
        <v>965</v>
      </c>
      <c r="CK147" s="14" t="s">
        <v>20</v>
      </c>
      <c r="CL147" s="14" t="s">
        <v>20</v>
      </c>
      <c r="CM147" s="1">
        <f t="shared" si="36"/>
        <v>32</v>
      </c>
      <c r="CN147" s="1">
        <f t="shared" si="37"/>
        <v>0</v>
      </c>
      <c r="CO147" s="1">
        <f t="shared" si="38"/>
        <v>11</v>
      </c>
      <c r="CP147" s="1">
        <f t="shared" si="39"/>
        <v>0</v>
      </c>
      <c r="CQ147" s="1">
        <f t="shared" si="40"/>
        <v>0</v>
      </c>
      <c r="CR147" s="1">
        <f>SUM(COUNTIFS($T147:$CL147,{"PAT","MAT"}))</f>
        <v>0</v>
      </c>
      <c r="CS147" s="1">
        <f t="shared" si="41"/>
        <v>0</v>
      </c>
      <c r="CT147" s="1">
        <f t="shared" si="42"/>
        <v>0</v>
      </c>
      <c r="CU147" s="1">
        <f t="shared" si="43"/>
        <v>8</v>
      </c>
      <c r="CV147" s="1">
        <f t="shared" si="44"/>
        <v>0</v>
      </c>
      <c r="CW147" s="1">
        <f t="shared" si="45"/>
        <v>0</v>
      </c>
      <c r="CX147" s="1">
        <f t="shared" si="46"/>
        <v>0</v>
      </c>
      <c r="CY147" s="1">
        <f t="shared" si="47"/>
        <v>8</v>
      </c>
      <c r="CZ147" s="1">
        <f t="shared" si="48"/>
        <v>1</v>
      </c>
      <c r="DA147" s="1">
        <f t="shared" si="49"/>
        <v>1</v>
      </c>
      <c r="DB147" s="1">
        <f>SUM(CM147:CX147)+SUM(COUNTIFS(Q147:CL147,{"TERM","RESIGNED"}))</f>
        <v>51</v>
      </c>
      <c r="DC147" s="1" t="s">
        <v>45</v>
      </c>
      <c r="DD147" s="1" t="s">
        <v>1018</v>
      </c>
      <c r="DE147" s="34"/>
    </row>
    <row r="148" spans="1:109" x14ac:dyDescent="0.25">
      <c r="A148" s="32">
        <f t="shared" si="50"/>
        <v>147</v>
      </c>
      <c r="B148" s="1" t="s">
        <v>172</v>
      </c>
      <c r="C148" s="1">
        <v>101569</v>
      </c>
      <c r="D148" s="27">
        <v>101569</v>
      </c>
      <c r="E148" s="1" t="s">
        <v>946</v>
      </c>
      <c r="F148" s="34" t="s">
        <v>430</v>
      </c>
      <c r="G148" s="34" t="s">
        <v>123</v>
      </c>
      <c r="H148" s="30">
        <v>44439</v>
      </c>
      <c r="I148" s="30" t="s">
        <v>39</v>
      </c>
      <c r="J148" s="30" t="s">
        <v>39</v>
      </c>
      <c r="K148" s="1">
        <f t="shared" ca="1" si="34"/>
        <v>863</v>
      </c>
      <c r="L148" s="34" t="str">
        <f t="shared" si="35"/>
        <v>Billable</v>
      </c>
      <c r="M148" s="34" t="s">
        <v>124</v>
      </c>
      <c r="N148" s="1" t="s">
        <v>41</v>
      </c>
      <c r="O148" s="1" t="s">
        <v>42</v>
      </c>
      <c r="P148" s="1"/>
      <c r="Q148" s="1"/>
      <c r="R148" s="1" t="s">
        <v>43</v>
      </c>
      <c r="S148" s="33" t="s">
        <v>148</v>
      </c>
      <c r="T148" s="14" t="s">
        <v>965</v>
      </c>
      <c r="U148" s="39">
        <v>0.38402777777777802</v>
      </c>
      <c r="V148" s="14" t="s">
        <v>965</v>
      </c>
      <c r="W148" s="14" t="s">
        <v>20</v>
      </c>
      <c r="X148" s="14" t="s">
        <v>20</v>
      </c>
      <c r="Y148" s="14" t="s">
        <v>965</v>
      </c>
      <c r="Z148" s="39">
        <v>0.38263888888888892</v>
      </c>
      <c r="AA148" s="14" t="s">
        <v>965</v>
      </c>
      <c r="AB148" s="14" t="s">
        <v>965</v>
      </c>
      <c r="AC148" s="39">
        <v>0.37847222222222227</v>
      </c>
      <c r="AD148" s="14" t="s">
        <v>965</v>
      </c>
      <c r="AE148" s="14" t="s">
        <v>965</v>
      </c>
      <c r="AF148" s="39">
        <v>0.37916666666666665</v>
      </c>
      <c r="AG148" s="14" t="s">
        <v>965</v>
      </c>
      <c r="AH148" s="14" t="s">
        <v>965</v>
      </c>
      <c r="AI148" s="39">
        <v>0.375</v>
      </c>
      <c r="AJ148" s="14" t="s">
        <v>965</v>
      </c>
      <c r="AK148" s="14" t="s">
        <v>965</v>
      </c>
      <c r="AL148" s="39">
        <v>0.36736111111111108</v>
      </c>
      <c r="AM148" s="14" t="s">
        <v>965</v>
      </c>
      <c r="AN148" s="14" t="s">
        <v>20</v>
      </c>
      <c r="AO148" s="14" t="s">
        <v>20</v>
      </c>
      <c r="AP148" s="14" t="s">
        <v>965</v>
      </c>
      <c r="AQ148" s="39">
        <v>0.42777777777777781</v>
      </c>
      <c r="AR148" s="14" t="s">
        <v>965</v>
      </c>
      <c r="AS148" s="14" t="s">
        <v>965</v>
      </c>
      <c r="AT148" s="39">
        <v>0.3666666666666667</v>
      </c>
      <c r="AU148" s="14" t="s">
        <v>965</v>
      </c>
      <c r="AV148" s="14" t="s">
        <v>965</v>
      </c>
      <c r="AW148" s="39">
        <v>0.37222222222222223</v>
      </c>
      <c r="AX148" s="14" t="s">
        <v>965</v>
      </c>
      <c r="AY148" s="14" t="s">
        <v>965</v>
      </c>
      <c r="AZ148" s="39">
        <v>0.37083333333333335</v>
      </c>
      <c r="BA148" s="14" t="s">
        <v>965</v>
      </c>
      <c r="BB148" s="14" t="s">
        <v>965</v>
      </c>
      <c r="BC148" s="39">
        <v>0.37152777777777773</v>
      </c>
      <c r="BD148" s="14" t="s">
        <v>965</v>
      </c>
      <c r="BE148" s="14" t="s">
        <v>20</v>
      </c>
      <c r="BF148" s="14" t="s">
        <v>20</v>
      </c>
      <c r="BG148" s="14" t="s">
        <v>965</v>
      </c>
      <c r="BH148" s="39">
        <v>0.375</v>
      </c>
      <c r="BI148" s="39" t="s">
        <v>965</v>
      </c>
      <c r="BJ148" s="14" t="s">
        <v>965</v>
      </c>
      <c r="BK148" s="39">
        <v>0.37291666666666662</v>
      </c>
      <c r="BL148" s="14" t="s">
        <v>965</v>
      </c>
      <c r="BM148" s="14" t="s">
        <v>965</v>
      </c>
      <c r="BN148" s="39">
        <v>0.36527777777777781</v>
      </c>
      <c r="BO148" s="14" t="s">
        <v>965</v>
      </c>
      <c r="BP148" s="14" t="s">
        <v>965</v>
      </c>
      <c r="BQ148" s="39">
        <v>0.39097222222222222</v>
      </c>
      <c r="BR148" s="14" t="s">
        <v>965</v>
      </c>
      <c r="BS148" s="14" t="s">
        <v>965</v>
      </c>
      <c r="BT148" s="39">
        <v>0.37291666666666662</v>
      </c>
      <c r="BU148" s="39" t="s">
        <v>965</v>
      </c>
      <c r="BV148" s="14" t="s">
        <v>20</v>
      </c>
      <c r="BW148" s="14" t="s">
        <v>20</v>
      </c>
      <c r="BX148" s="14" t="s">
        <v>20</v>
      </c>
      <c r="BY148" s="14" t="s">
        <v>965</v>
      </c>
      <c r="BZ148" s="39">
        <v>0.38055555555555554</v>
      </c>
      <c r="CA148" s="39" t="s">
        <v>965</v>
      </c>
      <c r="CB148" s="14" t="s">
        <v>967</v>
      </c>
      <c r="CC148" s="39" t="s">
        <v>39</v>
      </c>
      <c r="CD148" s="39" t="s">
        <v>967</v>
      </c>
      <c r="CE148" s="14" t="s">
        <v>967</v>
      </c>
      <c r="CF148" s="39" t="s">
        <v>39</v>
      </c>
      <c r="CG148" s="39" t="s">
        <v>967</v>
      </c>
      <c r="CH148" s="14" t="s">
        <v>968</v>
      </c>
      <c r="CI148" s="39" t="s">
        <v>39</v>
      </c>
      <c r="CJ148" s="39" t="s">
        <v>968</v>
      </c>
      <c r="CK148" s="14" t="s">
        <v>20</v>
      </c>
      <c r="CL148" s="14" t="s">
        <v>20</v>
      </c>
      <c r="CM148" s="1">
        <f t="shared" si="36"/>
        <v>34</v>
      </c>
      <c r="CN148" s="1">
        <f t="shared" si="37"/>
        <v>0</v>
      </c>
      <c r="CO148" s="1">
        <f t="shared" si="38"/>
        <v>11</v>
      </c>
      <c r="CP148" s="1">
        <f t="shared" si="39"/>
        <v>0</v>
      </c>
      <c r="CQ148" s="1">
        <f t="shared" si="40"/>
        <v>0</v>
      </c>
      <c r="CR148" s="1">
        <f>SUM(COUNTIFS($T148:$CL148,{"PAT","MAT"}))</f>
        <v>0</v>
      </c>
      <c r="CS148" s="1">
        <f t="shared" si="41"/>
        <v>0</v>
      </c>
      <c r="CT148" s="1">
        <f t="shared" si="42"/>
        <v>0</v>
      </c>
      <c r="CU148" s="1">
        <f t="shared" si="43"/>
        <v>2</v>
      </c>
      <c r="CV148" s="1">
        <f t="shared" si="44"/>
        <v>4</v>
      </c>
      <c r="CW148" s="1">
        <f t="shared" si="45"/>
        <v>0</v>
      </c>
      <c r="CX148" s="1">
        <f t="shared" si="46"/>
        <v>0</v>
      </c>
      <c r="CY148" s="1">
        <f t="shared" si="47"/>
        <v>6</v>
      </c>
      <c r="CZ148" s="1">
        <f t="shared" si="48"/>
        <v>1</v>
      </c>
      <c r="DA148" s="1">
        <f t="shared" si="49"/>
        <v>1</v>
      </c>
      <c r="DB148" s="1">
        <f>SUM(CM148:CX148)+SUM(COUNTIFS(Q148:CL148,{"TERM","RESIGNED"}))</f>
        <v>51</v>
      </c>
      <c r="DC148" s="1" t="s">
        <v>45</v>
      </c>
      <c r="DD148" s="1" t="s">
        <v>1023</v>
      </c>
      <c r="DE148" s="34"/>
    </row>
    <row r="149" spans="1:109" x14ac:dyDescent="0.25">
      <c r="A149" s="32">
        <f t="shared" si="50"/>
        <v>148</v>
      </c>
      <c r="B149" s="1" t="s">
        <v>172</v>
      </c>
      <c r="C149" s="1">
        <v>101743</v>
      </c>
      <c r="D149" s="27">
        <v>101743</v>
      </c>
      <c r="E149" s="1" t="s">
        <v>945</v>
      </c>
      <c r="F149" s="34" t="s">
        <v>445</v>
      </c>
      <c r="G149" s="34" t="s">
        <v>123</v>
      </c>
      <c r="H149" s="30">
        <v>44467</v>
      </c>
      <c r="I149" s="30" t="s">
        <v>39</v>
      </c>
      <c r="J149" s="30" t="s">
        <v>39</v>
      </c>
      <c r="K149" s="1">
        <f t="shared" ca="1" si="34"/>
        <v>835</v>
      </c>
      <c r="L149" s="34" t="str">
        <f t="shared" si="35"/>
        <v>Billable</v>
      </c>
      <c r="M149" s="34" t="s">
        <v>124</v>
      </c>
      <c r="N149" s="1" t="s">
        <v>41</v>
      </c>
      <c r="O149" s="1" t="s">
        <v>42</v>
      </c>
      <c r="P149" s="1"/>
      <c r="Q149" s="1"/>
      <c r="R149" s="1" t="s">
        <v>57</v>
      </c>
      <c r="S149" s="33" t="s">
        <v>154</v>
      </c>
      <c r="T149" s="14" t="s">
        <v>965</v>
      </c>
      <c r="U149" s="39">
        <v>0.46458333333333302</v>
      </c>
      <c r="V149" s="14" t="s">
        <v>965</v>
      </c>
      <c r="W149" s="14" t="s">
        <v>20</v>
      </c>
      <c r="X149" s="14" t="s">
        <v>20</v>
      </c>
      <c r="Y149" s="14" t="s">
        <v>965</v>
      </c>
      <c r="Z149" s="39">
        <v>0.38263888888888892</v>
      </c>
      <c r="AA149" s="14" t="s">
        <v>965</v>
      </c>
      <c r="AB149" s="14" t="s">
        <v>965</v>
      </c>
      <c r="AC149" s="39">
        <v>0.3743055555555555</v>
      </c>
      <c r="AD149" s="14" t="s">
        <v>965</v>
      </c>
      <c r="AE149" s="14" t="s">
        <v>965</v>
      </c>
      <c r="AF149" s="39">
        <v>0.39930555555555558</v>
      </c>
      <c r="AG149" s="14" t="s">
        <v>965</v>
      </c>
      <c r="AH149" s="14" t="s">
        <v>965</v>
      </c>
      <c r="AI149" s="39">
        <v>0.39652777777777781</v>
      </c>
      <c r="AJ149" s="14" t="s">
        <v>965</v>
      </c>
      <c r="AK149" s="14" t="s">
        <v>965</v>
      </c>
      <c r="AL149" s="39">
        <v>0.37777777777777777</v>
      </c>
      <c r="AM149" s="14" t="s">
        <v>965</v>
      </c>
      <c r="AN149" s="14" t="s">
        <v>20</v>
      </c>
      <c r="AO149" s="14" t="s">
        <v>20</v>
      </c>
      <c r="AP149" s="14" t="s">
        <v>967</v>
      </c>
      <c r="AQ149" s="39" t="s">
        <v>39</v>
      </c>
      <c r="AR149" s="14" t="s">
        <v>967</v>
      </c>
      <c r="AS149" s="14" t="s">
        <v>967</v>
      </c>
      <c r="AT149" s="39" t="s">
        <v>39</v>
      </c>
      <c r="AU149" s="14" t="s">
        <v>967</v>
      </c>
      <c r="AV149" s="14" t="s">
        <v>968</v>
      </c>
      <c r="AW149" s="39" t="s">
        <v>39</v>
      </c>
      <c r="AX149" s="14" t="s">
        <v>968</v>
      </c>
      <c r="AY149" s="14" t="s">
        <v>968</v>
      </c>
      <c r="AZ149" s="39" t="s">
        <v>39</v>
      </c>
      <c r="BA149" s="14" t="s">
        <v>968</v>
      </c>
      <c r="BB149" s="14" t="s">
        <v>968</v>
      </c>
      <c r="BC149" s="39" t="s">
        <v>39</v>
      </c>
      <c r="BD149" s="14" t="s">
        <v>968</v>
      </c>
      <c r="BE149" s="14" t="s">
        <v>20</v>
      </c>
      <c r="BF149" s="14" t="s">
        <v>20</v>
      </c>
      <c r="BG149" s="14" t="s">
        <v>968</v>
      </c>
      <c r="BH149" s="39" t="s">
        <v>39</v>
      </c>
      <c r="BI149" s="39" t="s">
        <v>968</v>
      </c>
      <c r="BJ149" s="14" t="s">
        <v>968</v>
      </c>
      <c r="BK149" s="39" t="s">
        <v>39</v>
      </c>
      <c r="BL149" s="14" t="s">
        <v>968</v>
      </c>
      <c r="BM149" s="14" t="s">
        <v>968</v>
      </c>
      <c r="BN149" s="39" t="s">
        <v>39</v>
      </c>
      <c r="BO149" s="14" t="s">
        <v>968</v>
      </c>
      <c r="BP149" s="14" t="s">
        <v>968</v>
      </c>
      <c r="BQ149" s="39" t="s">
        <v>39</v>
      </c>
      <c r="BR149" s="14" t="s">
        <v>968</v>
      </c>
      <c r="BS149" s="14" t="s">
        <v>968</v>
      </c>
      <c r="BT149" s="39" t="e">
        <v>#N/A</v>
      </c>
      <c r="BU149" s="39" t="s">
        <v>968</v>
      </c>
      <c r="BV149" s="14" t="s">
        <v>20</v>
      </c>
      <c r="BW149" s="14" t="s">
        <v>20</v>
      </c>
      <c r="BX149" s="14" t="s">
        <v>20</v>
      </c>
      <c r="BY149" s="14" t="s">
        <v>965</v>
      </c>
      <c r="BZ149" s="39">
        <v>0.3444444444444445</v>
      </c>
      <c r="CA149" s="39" t="s">
        <v>966</v>
      </c>
      <c r="CB149" s="14" t="s">
        <v>965</v>
      </c>
      <c r="CC149" s="39">
        <v>0.39930555555555558</v>
      </c>
      <c r="CD149" s="39" t="s">
        <v>965</v>
      </c>
      <c r="CE149" s="14" t="s">
        <v>965</v>
      </c>
      <c r="CF149" s="39">
        <v>0.38750000000000001</v>
      </c>
      <c r="CG149" s="39" t="s">
        <v>965</v>
      </c>
      <c r="CH149" s="14" t="s">
        <v>965</v>
      </c>
      <c r="CI149" s="39">
        <v>0.4055555555555555</v>
      </c>
      <c r="CJ149" s="39" t="s">
        <v>965</v>
      </c>
      <c r="CK149" s="14" t="s">
        <v>20</v>
      </c>
      <c r="CL149" s="14" t="s">
        <v>20</v>
      </c>
      <c r="CM149" s="1">
        <f t="shared" si="36"/>
        <v>19</v>
      </c>
      <c r="CN149" s="1">
        <f t="shared" si="37"/>
        <v>0.5</v>
      </c>
      <c r="CO149" s="1">
        <f t="shared" si="38"/>
        <v>11</v>
      </c>
      <c r="CP149" s="1">
        <f t="shared" si="39"/>
        <v>0</v>
      </c>
      <c r="CQ149" s="1">
        <f t="shared" si="40"/>
        <v>0</v>
      </c>
      <c r="CR149" s="1">
        <f>SUM(COUNTIFS($T149:$CL149,{"PAT","MAT"}))</f>
        <v>0</v>
      </c>
      <c r="CS149" s="1">
        <f t="shared" si="41"/>
        <v>0</v>
      </c>
      <c r="CT149" s="1">
        <f t="shared" si="42"/>
        <v>0</v>
      </c>
      <c r="CU149" s="1">
        <f t="shared" si="43"/>
        <v>16</v>
      </c>
      <c r="CV149" s="1">
        <f t="shared" si="44"/>
        <v>4</v>
      </c>
      <c r="CW149" s="1">
        <f t="shared" si="45"/>
        <v>0</v>
      </c>
      <c r="CX149" s="1">
        <f t="shared" si="46"/>
        <v>0</v>
      </c>
      <c r="CY149" s="1">
        <f t="shared" si="47"/>
        <v>20</v>
      </c>
      <c r="CZ149" s="1">
        <f t="shared" si="48"/>
        <v>1</v>
      </c>
      <c r="DA149" s="1">
        <f t="shared" si="49"/>
        <v>1</v>
      </c>
      <c r="DB149" s="1">
        <f>SUM(CM149:CX149)+SUM(COUNTIFS(Q149:CL149,{"TERM","RESIGNED"}))</f>
        <v>50.5</v>
      </c>
      <c r="DC149" s="1" t="s">
        <v>45</v>
      </c>
      <c r="DD149" s="1" t="s">
        <v>1020</v>
      </c>
      <c r="DE149" s="34"/>
    </row>
    <row r="150" spans="1:109" x14ac:dyDescent="0.25">
      <c r="A150" s="32">
        <f t="shared" si="50"/>
        <v>149</v>
      </c>
      <c r="B150" s="1" t="s">
        <v>172</v>
      </c>
      <c r="C150" s="1">
        <v>101745</v>
      </c>
      <c r="D150" s="27">
        <v>101745</v>
      </c>
      <c r="E150" s="1" t="s">
        <v>946</v>
      </c>
      <c r="F150" s="34" t="s">
        <v>447</v>
      </c>
      <c r="G150" s="34" t="s">
        <v>190</v>
      </c>
      <c r="H150" s="30">
        <v>44467</v>
      </c>
      <c r="I150" s="30" t="s">
        <v>39</v>
      </c>
      <c r="J150" s="30" t="s">
        <v>39</v>
      </c>
      <c r="K150" s="1">
        <f t="shared" ca="1" si="34"/>
        <v>835</v>
      </c>
      <c r="L150" s="34" t="str">
        <f t="shared" si="35"/>
        <v>Billable</v>
      </c>
      <c r="M150" s="34" t="s">
        <v>187</v>
      </c>
      <c r="N150" s="1" t="s">
        <v>41</v>
      </c>
      <c r="O150" s="1" t="s">
        <v>42</v>
      </c>
      <c r="P150" s="1"/>
      <c r="Q150" s="1"/>
      <c r="R150" s="1" t="s">
        <v>43</v>
      </c>
      <c r="S150" s="33" t="s">
        <v>250</v>
      </c>
      <c r="T150" s="14" t="s">
        <v>965</v>
      </c>
      <c r="U150" s="39">
        <v>0.37638888888888899</v>
      </c>
      <c r="V150" s="14" t="s">
        <v>965</v>
      </c>
      <c r="W150" s="14" t="s">
        <v>20</v>
      </c>
      <c r="X150" s="14" t="s">
        <v>20</v>
      </c>
      <c r="Y150" s="14" t="s">
        <v>965</v>
      </c>
      <c r="Z150" s="39">
        <v>0.38680555555555557</v>
      </c>
      <c r="AA150" s="14" t="s">
        <v>965</v>
      </c>
      <c r="AB150" s="14" t="s">
        <v>965</v>
      </c>
      <c r="AC150" s="39">
        <v>0.37013888888888885</v>
      </c>
      <c r="AD150" s="14" t="s">
        <v>965</v>
      </c>
      <c r="AE150" s="14" t="s">
        <v>965</v>
      </c>
      <c r="AF150" s="39">
        <v>0.37222222222222223</v>
      </c>
      <c r="AG150" s="14" t="s">
        <v>965</v>
      </c>
      <c r="AH150" s="14" t="s">
        <v>965</v>
      </c>
      <c r="AI150" s="39">
        <v>0.38125000000000003</v>
      </c>
      <c r="AJ150" s="14" t="s">
        <v>965</v>
      </c>
      <c r="AK150" s="14" t="s">
        <v>965</v>
      </c>
      <c r="AL150" s="39">
        <v>0.38750000000000001</v>
      </c>
      <c r="AM150" s="14" t="s">
        <v>965</v>
      </c>
      <c r="AN150" s="14" t="s">
        <v>20</v>
      </c>
      <c r="AO150" s="14" t="s">
        <v>20</v>
      </c>
      <c r="AP150" s="14" t="s">
        <v>965</v>
      </c>
      <c r="AQ150" s="39">
        <v>0.3888888888888889</v>
      </c>
      <c r="AR150" s="14" t="s">
        <v>965</v>
      </c>
      <c r="AS150" s="14" t="s">
        <v>965</v>
      </c>
      <c r="AT150" s="39">
        <v>0.38611111111111113</v>
      </c>
      <c r="AU150" s="14" t="s">
        <v>965</v>
      </c>
      <c r="AV150" s="14" t="s">
        <v>967</v>
      </c>
      <c r="AW150" s="39" t="s">
        <v>39</v>
      </c>
      <c r="AX150" s="14" t="s">
        <v>967</v>
      </c>
      <c r="AY150" s="14" t="s">
        <v>965</v>
      </c>
      <c r="AZ150" s="39">
        <v>0.375</v>
      </c>
      <c r="BA150" s="14" t="s">
        <v>965</v>
      </c>
      <c r="BB150" s="14" t="s">
        <v>965</v>
      </c>
      <c r="BC150" s="39">
        <v>0.38680555555555557</v>
      </c>
      <c r="BD150" s="14" t="s">
        <v>965</v>
      </c>
      <c r="BE150" s="14" t="s">
        <v>20</v>
      </c>
      <c r="BF150" s="14" t="s">
        <v>20</v>
      </c>
      <c r="BG150" s="14" t="s">
        <v>965</v>
      </c>
      <c r="BH150" s="39">
        <v>0.38263888888888892</v>
      </c>
      <c r="BI150" s="39" t="s">
        <v>965</v>
      </c>
      <c r="BJ150" s="14" t="s">
        <v>965</v>
      </c>
      <c r="BK150" s="39">
        <v>0.39027777777777778</v>
      </c>
      <c r="BL150" s="14" t="s">
        <v>965</v>
      </c>
      <c r="BM150" s="14" t="s">
        <v>965</v>
      </c>
      <c r="BN150" s="39">
        <v>0.37222222222222223</v>
      </c>
      <c r="BO150" s="14" t="s">
        <v>965</v>
      </c>
      <c r="BP150" s="14" t="s">
        <v>965</v>
      </c>
      <c r="BQ150" s="39">
        <v>0.37708333333333338</v>
      </c>
      <c r="BR150" s="14" t="s">
        <v>965</v>
      </c>
      <c r="BS150" s="14" t="s">
        <v>965</v>
      </c>
      <c r="BT150" s="39">
        <v>0.36041666666666666</v>
      </c>
      <c r="BU150" s="39" t="s">
        <v>965</v>
      </c>
      <c r="BV150" s="14" t="s">
        <v>20</v>
      </c>
      <c r="BW150" s="14" t="s">
        <v>20</v>
      </c>
      <c r="BX150" s="14" t="s">
        <v>20</v>
      </c>
      <c r="BY150" s="14" t="s">
        <v>967</v>
      </c>
      <c r="BZ150" s="39" t="s">
        <v>39</v>
      </c>
      <c r="CA150" s="39" t="s">
        <v>967</v>
      </c>
      <c r="CB150" s="14" t="s">
        <v>965</v>
      </c>
      <c r="CC150" s="39">
        <v>0.375</v>
      </c>
      <c r="CD150" s="39" t="s">
        <v>965</v>
      </c>
      <c r="CE150" s="14" t="s">
        <v>965</v>
      </c>
      <c r="CF150" s="39">
        <v>0.37291666666666662</v>
      </c>
      <c r="CG150" s="39" t="s">
        <v>965</v>
      </c>
      <c r="CH150" s="14" t="s">
        <v>965</v>
      </c>
      <c r="CI150" s="39">
        <v>0.3659722222222222</v>
      </c>
      <c r="CJ150" s="39" t="s">
        <v>965</v>
      </c>
      <c r="CK150" s="14" t="s">
        <v>20</v>
      </c>
      <c r="CL150" s="14" t="s">
        <v>20</v>
      </c>
      <c r="CM150" s="1">
        <f t="shared" si="36"/>
        <v>36</v>
      </c>
      <c r="CN150" s="1">
        <f t="shared" si="37"/>
        <v>0</v>
      </c>
      <c r="CO150" s="1">
        <f t="shared" si="38"/>
        <v>11</v>
      </c>
      <c r="CP150" s="1">
        <f t="shared" si="39"/>
        <v>0</v>
      </c>
      <c r="CQ150" s="1">
        <f t="shared" si="40"/>
        <v>0</v>
      </c>
      <c r="CR150" s="1">
        <f>SUM(COUNTIFS($T150:$CL150,{"PAT","MAT"}))</f>
        <v>0</v>
      </c>
      <c r="CS150" s="1">
        <f t="shared" si="41"/>
        <v>0</v>
      </c>
      <c r="CT150" s="1">
        <f t="shared" si="42"/>
        <v>0</v>
      </c>
      <c r="CU150" s="1">
        <f t="shared" si="43"/>
        <v>0</v>
      </c>
      <c r="CV150" s="1">
        <f t="shared" si="44"/>
        <v>4</v>
      </c>
      <c r="CW150" s="1">
        <f t="shared" si="45"/>
        <v>0</v>
      </c>
      <c r="CX150" s="1">
        <f t="shared" si="46"/>
        <v>0</v>
      </c>
      <c r="CY150" s="1">
        <f t="shared" si="47"/>
        <v>4</v>
      </c>
      <c r="CZ150" s="1">
        <f t="shared" si="48"/>
        <v>1</v>
      </c>
      <c r="DA150" s="1">
        <f t="shared" si="49"/>
        <v>1</v>
      </c>
      <c r="DB150" s="1">
        <f>SUM(CM150:CX150)+SUM(COUNTIFS(Q150:CL150,{"TERM","RESIGNED"}))</f>
        <v>51</v>
      </c>
      <c r="DC150" s="1" t="s">
        <v>45</v>
      </c>
      <c r="DD150" s="1" t="s">
        <v>1018</v>
      </c>
      <c r="DE150" s="34"/>
    </row>
    <row r="151" spans="1:109" x14ac:dyDescent="0.25">
      <c r="A151" s="32">
        <f t="shared" si="50"/>
        <v>150</v>
      </c>
      <c r="B151" s="1" t="s">
        <v>172</v>
      </c>
      <c r="C151" s="1">
        <v>101757</v>
      </c>
      <c r="D151" s="27">
        <v>101757</v>
      </c>
      <c r="E151" s="1" t="s">
        <v>946</v>
      </c>
      <c r="F151" s="34" t="s">
        <v>446</v>
      </c>
      <c r="G151" s="34" t="s">
        <v>123</v>
      </c>
      <c r="H151" s="30">
        <v>44467</v>
      </c>
      <c r="I151" s="30" t="s">
        <v>39</v>
      </c>
      <c r="J151" s="30" t="s">
        <v>39</v>
      </c>
      <c r="K151" s="1">
        <f t="shared" ca="1" si="34"/>
        <v>835</v>
      </c>
      <c r="L151" s="34" t="str">
        <f t="shared" si="35"/>
        <v>Billable</v>
      </c>
      <c r="M151" s="34" t="s">
        <v>124</v>
      </c>
      <c r="N151" s="1" t="s">
        <v>41</v>
      </c>
      <c r="O151" s="1" t="s">
        <v>42</v>
      </c>
      <c r="P151" s="1"/>
      <c r="Q151" s="1"/>
      <c r="R151" s="1" t="s">
        <v>57</v>
      </c>
      <c r="S151" s="33" t="s">
        <v>144</v>
      </c>
      <c r="T151" s="14" t="s">
        <v>965</v>
      </c>
      <c r="U151" s="39">
        <v>0.38611111111111102</v>
      </c>
      <c r="V151" s="14" t="s">
        <v>965</v>
      </c>
      <c r="W151" s="14" t="s">
        <v>20</v>
      </c>
      <c r="X151" s="14" t="s">
        <v>20</v>
      </c>
      <c r="Y151" s="14" t="s">
        <v>967</v>
      </c>
      <c r="Z151" s="39" t="s">
        <v>39</v>
      </c>
      <c r="AA151" s="14" t="s">
        <v>967</v>
      </c>
      <c r="AB151" s="14" t="s">
        <v>965</v>
      </c>
      <c r="AC151" s="39">
        <v>0.38541666666666669</v>
      </c>
      <c r="AD151" s="14" t="s">
        <v>965</v>
      </c>
      <c r="AE151" s="14" t="s">
        <v>965</v>
      </c>
      <c r="AF151" s="39">
        <v>0.39652777777777781</v>
      </c>
      <c r="AG151" s="14" t="s">
        <v>965</v>
      </c>
      <c r="AH151" s="14" t="s">
        <v>965</v>
      </c>
      <c r="AI151" s="39">
        <v>0.3833333333333333</v>
      </c>
      <c r="AJ151" s="14" t="s">
        <v>965</v>
      </c>
      <c r="AK151" s="14" t="s">
        <v>965</v>
      </c>
      <c r="AL151" s="39">
        <v>0.38750000000000001</v>
      </c>
      <c r="AM151" s="14" t="s">
        <v>965</v>
      </c>
      <c r="AN151" s="14" t="s">
        <v>20</v>
      </c>
      <c r="AO151" s="14" t="s">
        <v>20</v>
      </c>
      <c r="AP151" s="14" t="s">
        <v>965</v>
      </c>
      <c r="AQ151" s="39">
        <v>0.39027777777777778</v>
      </c>
      <c r="AR151" s="14" t="s">
        <v>965</v>
      </c>
      <c r="AS151" s="14" t="s">
        <v>965</v>
      </c>
      <c r="AT151" s="39">
        <v>0.39097222222222222</v>
      </c>
      <c r="AU151" s="14" t="s">
        <v>965</v>
      </c>
      <c r="AV151" s="14" t="s">
        <v>965</v>
      </c>
      <c r="AW151" s="39">
        <v>0.38263888888888892</v>
      </c>
      <c r="AX151" s="14" t="s">
        <v>965</v>
      </c>
      <c r="AY151" s="14" t="s">
        <v>965</v>
      </c>
      <c r="AZ151" s="39">
        <v>0.39166666666666666</v>
      </c>
      <c r="BA151" s="14" t="s">
        <v>965</v>
      </c>
      <c r="BB151" s="14" t="s">
        <v>965</v>
      </c>
      <c r="BC151" s="39">
        <v>0.3888888888888889</v>
      </c>
      <c r="BD151" s="14" t="s">
        <v>965</v>
      </c>
      <c r="BE151" s="14" t="s">
        <v>20</v>
      </c>
      <c r="BF151" s="14" t="s">
        <v>20</v>
      </c>
      <c r="BG151" s="14" t="s">
        <v>965</v>
      </c>
      <c r="BH151" s="39">
        <v>0.3979166666666667</v>
      </c>
      <c r="BI151" s="39" t="s">
        <v>965</v>
      </c>
      <c r="BJ151" s="14" t="s">
        <v>965</v>
      </c>
      <c r="BK151" s="39">
        <v>0.38263888888888892</v>
      </c>
      <c r="BL151" s="14" t="s">
        <v>965</v>
      </c>
      <c r="BM151" s="14" t="s">
        <v>965</v>
      </c>
      <c r="BN151" s="39">
        <v>0.39027777777777778</v>
      </c>
      <c r="BO151" s="14" t="s">
        <v>965</v>
      </c>
      <c r="BP151" s="14" t="s">
        <v>965</v>
      </c>
      <c r="BQ151" s="39">
        <v>0.39305555555555555</v>
      </c>
      <c r="BR151" s="14" t="s">
        <v>965</v>
      </c>
      <c r="BS151" s="14" t="s">
        <v>965</v>
      </c>
      <c r="BT151" s="39">
        <v>0.38750000000000001</v>
      </c>
      <c r="BU151" s="39" t="s">
        <v>965</v>
      </c>
      <c r="BV151" s="14" t="s">
        <v>20</v>
      </c>
      <c r="BW151" s="14" t="s">
        <v>20</v>
      </c>
      <c r="BX151" s="14" t="s">
        <v>20</v>
      </c>
      <c r="BY151" s="14" t="s">
        <v>965</v>
      </c>
      <c r="BZ151" s="39">
        <v>0.40208333333333335</v>
      </c>
      <c r="CA151" s="39" t="s">
        <v>965</v>
      </c>
      <c r="CB151" s="14" t="s">
        <v>965</v>
      </c>
      <c r="CC151" s="39">
        <v>0.41041666666666665</v>
      </c>
      <c r="CD151" s="39" t="s">
        <v>965</v>
      </c>
      <c r="CE151" s="14" t="s">
        <v>968</v>
      </c>
      <c r="CF151" s="39" t="s">
        <v>39</v>
      </c>
      <c r="CG151" s="39" t="s">
        <v>968</v>
      </c>
      <c r="CH151" s="14" t="s">
        <v>968</v>
      </c>
      <c r="CI151" s="39" t="s">
        <v>39</v>
      </c>
      <c r="CJ151" s="39" t="s">
        <v>968</v>
      </c>
      <c r="CK151" s="14" t="s">
        <v>20</v>
      </c>
      <c r="CL151" s="14" t="s">
        <v>20</v>
      </c>
      <c r="CM151" s="1">
        <f t="shared" si="36"/>
        <v>34</v>
      </c>
      <c r="CN151" s="1">
        <f t="shared" si="37"/>
        <v>0</v>
      </c>
      <c r="CO151" s="1">
        <f t="shared" si="38"/>
        <v>11</v>
      </c>
      <c r="CP151" s="1">
        <f t="shared" si="39"/>
        <v>0</v>
      </c>
      <c r="CQ151" s="1">
        <f t="shared" si="40"/>
        <v>0</v>
      </c>
      <c r="CR151" s="1">
        <f>SUM(COUNTIFS($T151:$CL151,{"PAT","MAT"}))</f>
        <v>0</v>
      </c>
      <c r="CS151" s="1">
        <f t="shared" si="41"/>
        <v>0</v>
      </c>
      <c r="CT151" s="1">
        <f t="shared" si="42"/>
        <v>0</v>
      </c>
      <c r="CU151" s="1">
        <f t="shared" si="43"/>
        <v>4</v>
      </c>
      <c r="CV151" s="1">
        <f t="shared" si="44"/>
        <v>2</v>
      </c>
      <c r="CW151" s="1">
        <f t="shared" si="45"/>
        <v>0</v>
      </c>
      <c r="CX151" s="1">
        <f t="shared" si="46"/>
        <v>0</v>
      </c>
      <c r="CY151" s="1">
        <f t="shared" si="47"/>
        <v>6</v>
      </c>
      <c r="CZ151" s="1">
        <f t="shared" si="48"/>
        <v>1</v>
      </c>
      <c r="DA151" s="1">
        <f t="shared" si="49"/>
        <v>1</v>
      </c>
      <c r="DB151" s="1">
        <f>SUM(CM151:CX151)+SUM(COUNTIFS(Q151:CL151,{"TERM","RESIGNED"}))</f>
        <v>51</v>
      </c>
      <c r="DC151" s="1" t="s">
        <v>45</v>
      </c>
      <c r="DD151" s="1" t="s">
        <v>1021</v>
      </c>
      <c r="DE151" s="34"/>
    </row>
    <row r="152" spans="1:109" x14ac:dyDescent="0.25">
      <c r="A152" s="32">
        <f t="shared" si="50"/>
        <v>151</v>
      </c>
      <c r="B152" s="1" t="s">
        <v>172</v>
      </c>
      <c r="C152" s="1">
        <v>101760</v>
      </c>
      <c r="D152" s="27">
        <v>101760</v>
      </c>
      <c r="E152" s="1" t="s">
        <v>946</v>
      </c>
      <c r="F152" s="34" t="s">
        <v>444</v>
      </c>
      <c r="G152" s="34" t="s">
        <v>123</v>
      </c>
      <c r="H152" s="30">
        <v>44467</v>
      </c>
      <c r="I152" s="30" t="s">
        <v>39</v>
      </c>
      <c r="J152" s="30" t="s">
        <v>39</v>
      </c>
      <c r="K152" s="1">
        <f t="shared" ca="1" si="34"/>
        <v>835</v>
      </c>
      <c r="L152" s="34" t="str">
        <f t="shared" si="35"/>
        <v>Billable</v>
      </c>
      <c r="M152" s="34" t="s">
        <v>124</v>
      </c>
      <c r="N152" s="1" t="s">
        <v>41</v>
      </c>
      <c r="O152" s="1" t="s">
        <v>42</v>
      </c>
      <c r="P152" s="1"/>
      <c r="Q152" s="1"/>
      <c r="R152" s="1" t="s">
        <v>43</v>
      </c>
      <c r="S152" s="33" t="s">
        <v>303</v>
      </c>
      <c r="T152" s="14" t="s">
        <v>965</v>
      </c>
      <c r="U152" s="39">
        <v>0.422222222222222</v>
      </c>
      <c r="V152" s="14" t="s">
        <v>965</v>
      </c>
      <c r="W152" s="14" t="s">
        <v>20</v>
      </c>
      <c r="X152" s="14" t="s">
        <v>20</v>
      </c>
      <c r="Y152" s="14" t="s">
        <v>22</v>
      </c>
      <c r="Z152" s="39">
        <v>8.5416666666666655E-2</v>
      </c>
      <c r="AA152" s="14" t="s">
        <v>22</v>
      </c>
      <c r="AB152" s="14" t="s">
        <v>21</v>
      </c>
      <c r="AC152" s="39" t="s">
        <v>39</v>
      </c>
      <c r="AD152" s="14" t="s">
        <v>21</v>
      </c>
      <c r="AE152" s="14" t="s">
        <v>21</v>
      </c>
      <c r="AF152" s="39" t="s">
        <v>39</v>
      </c>
      <c r="AG152" s="14" t="s">
        <v>21</v>
      </c>
      <c r="AH152" s="14" t="s">
        <v>21</v>
      </c>
      <c r="AI152" s="39" t="s">
        <v>39</v>
      </c>
      <c r="AJ152" s="14" t="s">
        <v>21</v>
      </c>
      <c r="AK152" s="14" t="s">
        <v>21</v>
      </c>
      <c r="AL152" s="39" t="s">
        <v>39</v>
      </c>
      <c r="AM152" s="14" t="s">
        <v>21</v>
      </c>
      <c r="AN152" s="14" t="s">
        <v>20</v>
      </c>
      <c r="AO152" s="14" t="s">
        <v>20</v>
      </c>
      <c r="AP152" s="14" t="s">
        <v>21</v>
      </c>
      <c r="AQ152" s="39" t="s">
        <v>39</v>
      </c>
      <c r="AR152" s="14" t="s">
        <v>21</v>
      </c>
      <c r="AS152" s="14" t="s">
        <v>21</v>
      </c>
      <c r="AT152" s="39" t="s">
        <v>39</v>
      </c>
      <c r="AU152" s="14" t="s">
        <v>21</v>
      </c>
      <c r="AV152" s="14" t="s">
        <v>965</v>
      </c>
      <c r="AW152" s="39" t="s">
        <v>39</v>
      </c>
      <c r="AX152" s="14" t="s">
        <v>965</v>
      </c>
      <c r="AY152" s="14" t="s">
        <v>965</v>
      </c>
      <c r="AZ152" s="39">
        <v>0.40972222222222227</v>
      </c>
      <c r="BA152" s="14" t="s">
        <v>965</v>
      </c>
      <c r="BB152" s="14" t="s">
        <v>21</v>
      </c>
      <c r="BC152" s="39" t="s">
        <v>39</v>
      </c>
      <c r="BD152" s="14" t="s">
        <v>21</v>
      </c>
      <c r="BE152" s="14" t="s">
        <v>20</v>
      </c>
      <c r="BF152" s="14" t="s">
        <v>20</v>
      </c>
      <c r="BG152" s="14" t="s">
        <v>965</v>
      </c>
      <c r="BH152" s="39">
        <v>0.38750000000000001</v>
      </c>
      <c r="BI152" s="39" t="s">
        <v>965</v>
      </c>
      <c r="BJ152" s="14" t="s">
        <v>965</v>
      </c>
      <c r="BK152" s="39">
        <v>0.39513888888888887</v>
      </c>
      <c r="BL152" s="14" t="s">
        <v>965</v>
      </c>
      <c r="BM152" s="14" t="s">
        <v>965</v>
      </c>
      <c r="BN152" s="39">
        <v>0.37152777777777773</v>
      </c>
      <c r="BO152" s="14" t="s">
        <v>965</v>
      </c>
      <c r="BP152" s="14" t="s">
        <v>965</v>
      </c>
      <c r="BQ152" s="39">
        <v>0.38611111111111113</v>
      </c>
      <c r="BR152" s="14" t="s">
        <v>965</v>
      </c>
      <c r="BS152" s="14" t="s">
        <v>965</v>
      </c>
      <c r="BT152" s="39">
        <v>0.37777777777777777</v>
      </c>
      <c r="BU152" s="39" t="s">
        <v>965</v>
      </c>
      <c r="BV152" s="14" t="s">
        <v>20</v>
      </c>
      <c r="BW152" s="14" t="s">
        <v>20</v>
      </c>
      <c r="BX152" s="14" t="s">
        <v>20</v>
      </c>
      <c r="BY152" s="14" t="s">
        <v>965</v>
      </c>
      <c r="BZ152" s="39">
        <v>0.38611111111111113</v>
      </c>
      <c r="CA152" s="39" t="s">
        <v>965</v>
      </c>
      <c r="CB152" s="14" t="s">
        <v>965</v>
      </c>
      <c r="CC152" s="39">
        <v>0.38194444444444442</v>
      </c>
      <c r="CD152" s="39" t="s">
        <v>965</v>
      </c>
      <c r="CE152" s="14" t="s">
        <v>965</v>
      </c>
      <c r="CF152" s="39">
        <v>0.38194444444444442</v>
      </c>
      <c r="CG152" s="39" t="s">
        <v>965</v>
      </c>
      <c r="CH152" s="14" t="s">
        <v>965</v>
      </c>
      <c r="CI152" s="39">
        <v>0.31527777777777777</v>
      </c>
      <c r="CJ152" s="39" t="s">
        <v>966</v>
      </c>
      <c r="CK152" s="14" t="s">
        <v>20</v>
      </c>
      <c r="CL152" s="14" t="s">
        <v>20</v>
      </c>
      <c r="CM152" s="1">
        <f t="shared" si="36"/>
        <v>23</v>
      </c>
      <c r="CN152" s="1">
        <f t="shared" si="37"/>
        <v>0.5</v>
      </c>
      <c r="CO152" s="1">
        <f t="shared" si="38"/>
        <v>11</v>
      </c>
      <c r="CP152" s="1">
        <f t="shared" si="39"/>
        <v>14</v>
      </c>
      <c r="CQ152" s="1">
        <f t="shared" si="40"/>
        <v>2</v>
      </c>
      <c r="CR152" s="1">
        <f>SUM(COUNTIFS($T152:$CL152,{"PAT","MAT"}))</f>
        <v>0</v>
      </c>
      <c r="CS152" s="1">
        <f t="shared" si="41"/>
        <v>0</v>
      </c>
      <c r="CT152" s="1">
        <f t="shared" si="42"/>
        <v>0</v>
      </c>
      <c r="CU152" s="1">
        <f t="shared" si="43"/>
        <v>0</v>
      </c>
      <c r="CV152" s="1">
        <f t="shared" si="44"/>
        <v>0</v>
      </c>
      <c r="CW152" s="1">
        <f t="shared" si="45"/>
        <v>0</v>
      </c>
      <c r="CX152" s="1">
        <f t="shared" si="46"/>
        <v>0</v>
      </c>
      <c r="CY152" s="1">
        <f t="shared" si="47"/>
        <v>0</v>
      </c>
      <c r="CZ152" s="1">
        <f t="shared" si="48"/>
        <v>1</v>
      </c>
      <c r="DA152" s="1">
        <f t="shared" si="49"/>
        <v>1</v>
      </c>
      <c r="DB152" s="1">
        <f>SUM(CM152:CX152)+SUM(COUNTIFS(Q152:CL152,{"TERM","RESIGNED"}))</f>
        <v>50.5</v>
      </c>
      <c r="DC152" s="1" t="s">
        <v>45</v>
      </c>
      <c r="DD152" s="1" t="s">
        <v>1020</v>
      </c>
      <c r="DE152" s="34"/>
    </row>
    <row r="153" spans="1:109" x14ac:dyDescent="0.25">
      <c r="A153" s="32">
        <f t="shared" si="50"/>
        <v>152</v>
      </c>
      <c r="B153" s="1" t="s">
        <v>172</v>
      </c>
      <c r="C153" s="1">
        <v>101768</v>
      </c>
      <c r="D153" s="27">
        <v>101768</v>
      </c>
      <c r="E153" s="1" t="s">
        <v>946</v>
      </c>
      <c r="F153" s="34" t="s">
        <v>449</v>
      </c>
      <c r="G153" s="34" t="s">
        <v>190</v>
      </c>
      <c r="H153" s="30">
        <v>44470</v>
      </c>
      <c r="I153" s="30" t="s">
        <v>39</v>
      </c>
      <c r="J153" s="30" t="s">
        <v>39</v>
      </c>
      <c r="K153" s="1">
        <f t="shared" ca="1" si="34"/>
        <v>832</v>
      </c>
      <c r="L153" s="34" t="str">
        <f t="shared" si="35"/>
        <v>Billable</v>
      </c>
      <c r="M153" s="34" t="s">
        <v>187</v>
      </c>
      <c r="N153" s="1" t="s">
        <v>41</v>
      </c>
      <c r="O153" s="1" t="s">
        <v>42</v>
      </c>
      <c r="P153" s="1"/>
      <c r="Q153" s="1"/>
      <c r="R153" s="1" t="s">
        <v>43</v>
      </c>
      <c r="S153" s="33" t="s">
        <v>250</v>
      </c>
      <c r="T153" s="14" t="s">
        <v>965</v>
      </c>
      <c r="U153" s="39" t="s">
        <v>39</v>
      </c>
      <c r="V153" s="14" t="s">
        <v>965</v>
      </c>
      <c r="W153" s="14" t="s">
        <v>20</v>
      </c>
      <c r="X153" s="14" t="s">
        <v>20</v>
      </c>
      <c r="Y153" s="14" t="s">
        <v>965</v>
      </c>
      <c r="Z153" s="39" t="s">
        <v>39</v>
      </c>
      <c r="AA153" s="14" t="s">
        <v>965</v>
      </c>
      <c r="AB153" s="14" t="s">
        <v>965</v>
      </c>
      <c r="AC153" s="39" t="s">
        <v>39</v>
      </c>
      <c r="AD153" s="14" t="s">
        <v>965</v>
      </c>
      <c r="AE153" s="14" t="s">
        <v>965</v>
      </c>
      <c r="AF153" s="39" t="s">
        <v>39</v>
      </c>
      <c r="AG153" s="14" t="s">
        <v>965</v>
      </c>
      <c r="AH153" s="14" t="s">
        <v>965</v>
      </c>
      <c r="AI153" s="39" t="s">
        <v>39</v>
      </c>
      <c r="AJ153" s="14" t="s">
        <v>965</v>
      </c>
      <c r="AK153" s="14" t="s">
        <v>965</v>
      </c>
      <c r="AL153" s="39" t="s">
        <v>39</v>
      </c>
      <c r="AM153" s="14" t="s">
        <v>965</v>
      </c>
      <c r="AN153" s="14" t="s">
        <v>20</v>
      </c>
      <c r="AO153" s="14" t="s">
        <v>20</v>
      </c>
      <c r="AP153" s="14" t="s">
        <v>965</v>
      </c>
      <c r="AQ153" s="39" t="s">
        <v>39</v>
      </c>
      <c r="AR153" s="14" t="s">
        <v>965</v>
      </c>
      <c r="AS153" s="14" t="s">
        <v>967</v>
      </c>
      <c r="AT153" s="39" t="s">
        <v>39</v>
      </c>
      <c r="AU153" s="14" t="s">
        <v>967</v>
      </c>
      <c r="AV153" s="14" t="s">
        <v>967</v>
      </c>
      <c r="AW153" s="39" t="s">
        <v>39</v>
      </c>
      <c r="AX153" s="14" t="s">
        <v>967</v>
      </c>
      <c r="AY153" s="14" t="s">
        <v>967</v>
      </c>
      <c r="AZ153" s="39" t="s">
        <v>39</v>
      </c>
      <c r="BA153" s="14" t="s">
        <v>967</v>
      </c>
      <c r="BB153" s="14" t="s">
        <v>968</v>
      </c>
      <c r="BC153" s="39" t="s">
        <v>39</v>
      </c>
      <c r="BD153" s="14" t="s">
        <v>968</v>
      </c>
      <c r="BE153" s="14" t="s">
        <v>20</v>
      </c>
      <c r="BF153" s="14" t="s">
        <v>20</v>
      </c>
      <c r="BG153" s="14" t="s">
        <v>965</v>
      </c>
      <c r="BH153" s="39" t="s">
        <v>39</v>
      </c>
      <c r="BI153" s="39" t="s">
        <v>965</v>
      </c>
      <c r="BJ153" s="14" t="s">
        <v>965</v>
      </c>
      <c r="BK153" s="39" t="s">
        <v>39</v>
      </c>
      <c r="BL153" s="14" t="s">
        <v>965</v>
      </c>
      <c r="BM153" s="14" t="s">
        <v>965</v>
      </c>
      <c r="BN153" s="39" t="s">
        <v>39</v>
      </c>
      <c r="BO153" s="14" t="s">
        <v>965</v>
      </c>
      <c r="BP153" s="14" t="s">
        <v>965</v>
      </c>
      <c r="BQ153" s="39" t="s">
        <v>39</v>
      </c>
      <c r="BR153" s="14" t="s">
        <v>965</v>
      </c>
      <c r="BS153" s="14" t="s">
        <v>965</v>
      </c>
      <c r="BT153" s="39" t="e">
        <v>#N/A</v>
      </c>
      <c r="BU153" s="39" t="s">
        <v>965</v>
      </c>
      <c r="BV153" s="14" t="s">
        <v>20</v>
      </c>
      <c r="BW153" s="14" t="s">
        <v>20</v>
      </c>
      <c r="BX153" s="14" t="s">
        <v>20</v>
      </c>
      <c r="BY153" s="14" t="s">
        <v>968</v>
      </c>
      <c r="BZ153" s="39" t="s">
        <v>39</v>
      </c>
      <c r="CA153" s="39" t="s">
        <v>968</v>
      </c>
      <c r="CB153" s="14" t="s">
        <v>968</v>
      </c>
      <c r="CC153" s="39" t="s">
        <v>39</v>
      </c>
      <c r="CD153" s="39" t="s">
        <v>968</v>
      </c>
      <c r="CE153" s="14" t="s">
        <v>968</v>
      </c>
      <c r="CF153" s="39" t="s">
        <v>39</v>
      </c>
      <c r="CG153" s="39" t="s">
        <v>968</v>
      </c>
      <c r="CH153" s="14" t="s">
        <v>968</v>
      </c>
      <c r="CI153" s="39" t="s">
        <v>39</v>
      </c>
      <c r="CJ153" s="39" t="s">
        <v>968</v>
      </c>
      <c r="CK153" s="14" t="s">
        <v>20</v>
      </c>
      <c r="CL153" s="14" t="s">
        <v>20</v>
      </c>
      <c r="CM153" s="1">
        <f t="shared" si="36"/>
        <v>24</v>
      </c>
      <c r="CN153" s="1">
        <f t="shared" si="37"/>
        <v>0</v>
      </c>
      <c r="CO153" s="1">
        <f t="shared" si="38"/>
        <v>11</v>
      </c>
      <c r="CP153" s="1">
        <f t="shared" si="39"/>
        <v>0</v>
      </c>
      <c r="CQ153" s="1">
        <f t="shared" si="40"/>
        <v>0</v>
      </c>
      <c r="CR153" s="1">
        <f>SUM(COUNTIFS($T153:$CL153,{"PAT","MAT"}))</f>
        <v>0</v>
      </c>
      <c r="CS153" s="1">
        <f t="shared" si="41"/>
        <v>0</v>
      </c>
      <c r="CT153" s="1">
        <f t="shared" si="42"/>
        <v>0</v>
      </c>
      <c r="CU153" s="1">
        <f t="shared" si="43"/>
        <v>10</v>
      </c>
      <c r="CV153" s="1">
        <f t="shared" si="44"/>
        <v>6</v>
      </c>
      <c r="CW153" s="1">
        <f t="shared" si="45"/>
        <v>0</v>
      </c>
      <c r="CX153" s="1">
        <f t="shared" si="46"/>
        <v>0</v>
      </c>
      <c r="CY153" s="1">
        <f t="shared" si="47"/>
        <v>16</v>
      </c>
      <c r="CZ153" s="1">
        <f t="shared" si="48"/>
        <v>1</v>
      </c>
      <c r="DA153" s="1">
        <f t="shared" si="49"/>
        <v>1</v>
      </c>
      <c r="DB153" s="1">
        <f>SUM(CM153:CX153)+SUM(COUNTIFS(Q153:CL153,{"TERM","RESIGNED"}))</f>
        <v>51</v>
      </c>
      <c r="DC153" s="1" t="s">
        <v>45</v>
      </c>
      <c r="DD153" s="1" t="s">
        <v>1018</v>
      </c>
      <c r="DE153" s="34"/>
    </row>
    <row r="154" spans="1:109" x14ac:dyDescent="0.25">
      <c r="A154" s="32">
        <f t="shared" si="50"/>
        <v>153</v>
      </c>
      <c r="B154" s="1" t="s">
        <v>172</v>
      </c>
      <c r="C154" s="1">
        <v>101826</v>
      </c>
      <c r="D154" s="27">
        <v>101826</v>
      </c>
      <c r="E154" s="1" t="s">
        <v>946</v>
      </c>
      <c r="F154" s="34" t="s">
        <v>455</v>
      </c>
      <c r="G154" s="34" t="s">
        <v>123</v>
      </c>
      <c r="H154" s="30">
        <v>44477</v>
      </c>
      <c r="I154" s="30" t="s">
        <v>39</v>
      </c>
      <c r="J154" s="30" t="s">
        <v>39</v>
      </c>
      <c r="K154" s="1">
        <f t="shared" ca="1" si="34"/>
        <v>825</v>
      </c>
      <c r="L154" s="34" t="str">
        <f t="shared" si="35"/>
        <v>Billable</v>
      </c>
      <c r="M154" s="34" t="s">
        <v>124</v>
      </c>
      <c r="N154" s="1" t="s">
        <v>41</v>
      </c>
      <c r="O154" s="1" t="s">
        <v>42</v>
      </c>
      <c r="P154" s="1"/>
      <c r="Q154" s="1"/>
      <c r="R154" s="1" t="s">
        <v>43</v>
      </c>
      <c r="S154" s="33" t="s">
        <v>323</v>
      </c>
      <c r="T154" s="14" t="s">
        <v>965</v>
      </c>
      <c r="U154" s="39">
        <v>0.391666666666667</v>
      </c>
      <c r="V154" s="14" t="s">
        <v>965</v>
      </c>
      <c r="W154" s="14" t="s">
        <v>20</v>
      </c>
      <c r="X154" s="14" t="s">
        <v>20</v>
      </c>
      <c r="Y154" s="14" t="s">
        <v>965</v>
      </c>
      <c r="Z154" s="39">
        <v>0.37986111111111115</v>
      </c>
      <c r="AA154" s="14" t="s">
        <v>965</v>
      </c>
      <c r="AB154" s="14" t="s">
        <v>965</v>
      </c>
      <c r="AC154" s="39">
        <v>0.39027777777777778</v>
      </c>
      <c r="AD154" s="14" t="s">
        <v>965</v>
      </c>
      <c r="AE154" s="14" t="s">
        <v>965</v>
      </c>
      <c r="AF154" s="39">
        <v>0.39305555555555555</v>
      </c>
      <c r="AG154" s="14" t="s">
        <v>965</v>
      </c>
      <c r="AH154" s="14" t="s">
        <v>965</v>
      </c>
      <c r="AI154" s="39">
        <v>0.40138888888888885</v>
      </c>
      <c r="AJ154" s="14" t="s">
        <v>965</v>
      </c>
      <c r="AK154" s="14" t="s">
        <v>965</v>
      </c>
      <c r="AL154" s="39">
        <v>0.39027777777777778</v>
      </c>
      <c r="AM154" s="14" t="s">
        <v>965</v>
      </c>
      <c r="AN154" s="14" t="s">
        <v>20</v>
      </c>
      <c r="AO154" s="14" t="s">
        <v>20</v>
      </c>
      <c r="AP154" s="14" t="s">
        <v>967</v>
      </c>
      <c r="AQ154" s="39" t="s">
        <v>39</v>
      </c>
      <c r="AR154" s="14" t="s">
        <v>967</v>
      </c>
      <c r="AS154" s="14" t="s">
        <v>968</v>
      </c>
      <c r="AT154" s="39" t="s">
        <v>39</v>
      </c>
      <c r="AU154" s="14" t="s">
        <v>968</v>
      </c>
      <c r="AV154" s="14" t="s">
        <v>965</v>
      </c>
      <c r="AW154" s="39">
        <v>0.38611111111111113</v>
      </c>
      <c r="AX154" s="14" t="s">
        <v>965</v>
      </c>
      <c r="AY154" s="14" t="s">
        <v>965</v>
      </c>
      <c r="AZ154" s="39">
        <v>0.38541666666666669</v>
      </c>
      <c r="BA154" s="14" t="s">
        <v>965</v>
      </c>
      <c r="BB154" s="14" t="s">
        <v>965</v>
      </c>
      <c r="BC154" s="39">
        <v>0.39166666666666666</v>
      </c>
      <c r="BD154" s="14" t="s">
        <v>965</v>
      </c>
      <c r="BE154" s="14" t="s">
        <v>20</v>
      </c>
      <c r="BF154" s="14" t="s">
        <v>20</v>
      </c>
      <c r="BG154" s="14" t="s">
        <v>965</v>
      </c>
      <c r="BH154" s="39">
        <v>0.38819444444444445</v>
      </c>
      <c r="BI154" s="39" t="s">
        <v>965</v>
      </c>
      <c r="BJ154" s="14" t="s">
        <v>965</v>
      </c>
      <c r="BK154" s="39">
        <v>0.37847222222222227</v>
      </c>
      <c r="BL154" s="14" t="s">
        <v>965</v>
      </c>
      <c r="BM154" s="14" t="s">
        <v>965</v>
      </c>
      <c r="BN154" s="39">
        <v>0.38750000000000001</v>
      </c>
      <c r="BO154" s="14" t="s">
        <v>965</v>
      </c>
      <c r="BP154" s="14" t="s">
        <v>965</v>
      </c>
      <c r="BQ154" s="39">
        <v>0.38194444444444442</v>
      </c>
      <c r="BR154" s="14" t="s">
        <v>965</v>
      </c>
      <c r="BS154" s="14" t="s">
        <v>967</v>
      </c>
      <c r="BT154" s="39" t="e">
        <v>#N/A</v>
      </c>
      <c r="BU154" s="39" t="s">
        <v>967</v>
      </c>
      <c r="BV154" s="14" t="s">
        <v>20</v>
      </c>
      <c r="BW154" s="14" t="s">
        <v>20</v>
      </c>
      <c r="BX154" s="14" t="s">
        <v>20</v>
      </c>
      <c r="BY154" s="14" t="s">
        <v>965</v>
      </c>
      <c r="BZ154" s="39">
        <v>0.38194444444444442</v>
      </c>
      <c r="CA154" s="39" t="s">
        <v>965</v>
      </c>
      <c r="CB154" s="14" t="s">
        <v>965</v>
      </c>
      <c r="CC154" s="39">
        <v>0.38750000000000001</v>
      </c>
      <c r="CD154" s="39" t="s">
        <v>965</v>
      </c>
      <c r="CE154" s="14" t="s">
        <v>965</v>
      </c>
      <c r="CF154" s="39">
        <v>0.38541666666666669</v>
      </c>
      <c r="CG154" s="39" t="s">
        <v>965</v>
      </c>
      <c r="CH154" s="14" t="s">
        <v>21</v>
      </c>
      <c r="CI154" s="39" t="s">
        <v>39</v>
      </c>
      <c r="CJ154" s="39" t="s">
        <v>21</v>
      </c>
      <c r="CK154" s="14" t="s">
        <v>20</v>
      </c>
      <c r="CL154" s="14" t="s">
        <v>20</v>
      </c>
      <c r="CM154" s="1">
        <f t="shared" si="36"/>
        <v>32</v>
      </c>
      <c r="CN154" s="1">
        <f t="shared" si="37"/>
        <v>0</v>
      </c>
      <c r="CO154" s="1">
        <f t="shared" si="38"/>
        <v>11</v>
      </c>
      <c r="CP154" s="1">
        <f t="shared" si="39"/>
        <v>2</v>
      </c>
      <c r="CQ154" s="1">
        <f t="shared" si="40"/>
        <v>0</v>
      </c>
      <c r="CR154" s="1">
        <f>SUM(COUNTIFS($T154:$CL154,{"PAT","MAT"}))</f>
        <v>0</v>
      </c>
      <c r="CS154" s="1">
        <f t="shared" si="41"/>
        <v>0</v>
      </c>
      <c r="CT154" s="1">
        <f t="shared" si="42"/>
        <v>0</v>
      </c>
      <c r="CU154" s="1">
        <f t="shared" si="43"/>
        <v>2</v>
      </c>
      <c r="CV154" s="1">
        <f t="shared" si="44"/>
        <v>4</v>
      </c>
      <c r="CW154" s="1">
        <f t="shared" si="45"/>
        <v>0</v>
      </c>
      <c r="CX154" s="1">
        <f t="shared" si="46"/>
        <v>0</v>
      </c>
      <c r="CY154" s="1">
        <f t="shared" si="47"/>
        <v>6</v>
      </c>
      <c r="CZ154" s="1">
        <f t="shared" si="48"/>
        <v>1</v>
      </c>
      <c r="DA154" s="1">
        <f t="shared" si="49"/>
        <v>1</v>
      </c>
      <c r="DB154" s="1">
        <f>SUM(CM154:CX154)+SUM(COUNTIFS(Q154:CL154,{"TERM","RESIGNED"}))</f>
        <v>51</v>
      </c>
      <c r="DC154" s="1" t="s">
        <v>45</v>
      </c>
      <c r="DD154" s="1" t="s">
        <v>1018</v>
      </c>
      <c r="DE154" s="34"/>
    </row>
    <row r="155" spans="1:109" x14ac:dyDescent="0.25">
      <c r="A155" s="32">
        <f t="shared" si="50"/>
        <v>154</v>
      </c>
      <c r="B155" s="1" t="s">
        <v>172</v>
      </c>
      <c r="C155" s="1">
        <v>101862</v>
      </c>
      <c r="D155" s="27">
        <v>101862</v>
      </c>
      <c r="E155" s="1" t="s">
        <v>946</v>
      </c>
      <c r="F155" s="34" t="s">
        <v>456</v>
      </c>
      <c r="G155" s="34" t="s">
        <v>123</v>
      </c>
      <c r="H155" s="30">
        <v>44483</v>
      </c>
      <c r="I155" s="30" t="s">
        <v>39</v>
      </c>
      <c r="J155" s="30" t="s">
        <v>39</v>
      </c>
      <c r="K155" s="1">
        <f t="shared" ca="1" si="34"/>
        <v>819</v>
      </c>
      <c r="L155" s="34" t="str">
        <f t="shared" si="35"/>
        <v>Billable</v>
      </c>
      <c r="M155" s="34" t="s">
        <v>124</v>
      </c>
      <c r="N155" s="1" t="s">
        <v>41</v>
      </c>
      <c r="O155" s="1" t="s">
        <v>42</v>
      </c>
      <c r="P155" s="1"/>
      <c r="Q155" s="1"/>
      <c r="R155" s="1" t="s">
        <v>43</v>
      </c>
      <c r="S155" s="33" t="s">
        <v>972</v>
      </c>
      <c r="T155" s="14" t="s">
        <v>965</v>
      </c>
      <c r="U155" s="39">
        <v>0.41041666666666698</v>
      </c>
      <c r="V155" s="14" t="s">
        <v>965</v>
      </c>
      <c r="W155" s="14" t="s">
        <v>20</v>
      </c>
      <c r="X155" s="14" t="s">
        <v>20</v>
      </c>
      <c r="Y155" s="14" t="s">
        <v>965</v>
      </c>
      <c r="Z155" s="39">
        <v>0.4055555555555555</v>
      </c>
      <c r="AA155" s="14" t="s">
        <v>965</v>
      </c>
      <c r="AB155" s="14" t="s">
        <v>965</v>
      </c>
      <c r="AC155" s="39">
        <v>0.39999999999999997</v>
      </c>
      <c r="AD155" s="14" t="s">
        <v>965</v>
      </c>
      <c r="AE155" s="14" t="s">
        <v>965</v>
      </c>
      <c r="AF155" s="39">
        <v>0.38958333333333334</v>
      </c>
      <c r="AG155" s="14" t="s">
        <v>965</v>
      </c>
      <c r="AH155" s="14" t="s">
        <v>965</v>
      </c>
      <c r="AI155" s="39">
        <v>0.40069444444444446</v>
      </c>
      <c r="AJ155" s="14" t="s">
        <v>965</v>
      </c>
      <c r="AK155" s="14" t="s">
        <v>965</v>
      </c>
      <c r="AL155" s="39">
        <v>0.40208333333333335</v>
      </c>
      <c r="AM155" s="14" t="s">
        <v>965</v>
      </c>
      <c r="AN155" s="14" t="s">
        <v>20</v>
      </c>
      <c r="AO155" s="14" t="s">
        <v>20</v>
      </c>
      <c r="AP155" s="14" t="s">
        <v>965</v>
      </c>
      <c r="AQ155" s="39">
        <v>0.39513888888888887</v>
      </c>
      <c r="AR155" s="14" t="s">
        <v>965</v>
      </c>
      <c r="AS155" s="14" t="s">
        <v>965</v>
      </c>
      <c r="AT155" s="39">
        <v>0.38750000000000001</v>
      </c>
      <c r="AU155" s="14" t="s">
        <v>965</v>
      </c>
      <c r="AV155" s="14" t="s">
        <v>965</v>
      </c>
      <c r="AW155" s="39">
        <v>0.3840277777777778</v>
      </c>
      <c r="AX155" s="14" t="s">
        <v>965</v>
      </c>
      <c r="AY155" s="14" t="s">
        <v>965</v>
      </c>
      <c r="AZ155" s="39">
        <v>0.3972222222222222</v>
      </c>
      <c r="BA155" s="14" t="s">
        <v>965</v>
      </c>
      <c r="BB155" s="14" t="s">
        <v>965</v>
      </c>
      <c r="BC155" s="39">
        <v>0.39513888888888887</v>
      </c>
      <c r="BD155" s="14" t="s">
        <v>965</v>
      </c>
      <c r="BE155" s="14" t="s">
        <v>20</v>
      </c>
      <c r="BF155" s="14" t="s">
        <v>20</v>
      </c>
      <c r="BG155" s="14" t="s">
        <v>965</v>
      </c>
      <c r="BH155" s="39">
        <v>0.39513888888888887</v>
      </c>
      <c r="BI155" s="39" t="s">
        <v>965</v>
      </c>
      <c r="BJ155" s="14" t="s">
        <v>965</v>
      </c>
      <c r="BK155" s="39">
        <v>0.39097222222222222</v>
      </c>
      <c r="BL155" s="14" t="s">
        <v>965</v>
      </c>
      <c r="BM155" s="14" t="s">
        <v>965</v>
      </c>
      <c r="BN155" s="39">
        <v>0.31736111111111115</v>
      </c>
      <c r="BO155" s="14" t="s">
        <v>966</v>
      </c>
      <c r="BP155" s="14" t="s">
        <v>965</v>
      </c>
      <c r="BQ155" s="39">
        <v>0.38750000000000001</v>
      </c>
      <c r="BR155" s="14" t="s">
        <v>965</v>
      </c>
      <c r="BS155" s="14" t="s">
        <v>965</v>
      </c>
      <c r="BT155" s="39">
        <v>0.38472222222222219</v>
      </c>
      <c r="BU155" s="39" t="s">
        <v>965</v>
      </c>
      <c r="BV155" s="14" t="s">
        <v>20</v>
      </c>
      <c r="BW155" s="14" t="s">
        <v>20</v>
      </c>
      <c r="BX155" s="14" t="s">
        <v>20</v>
      </c>
      <c r="BY155" s="14" t="s">
        <v>965</v>
      </c>
      <c r="BZ155" s="39">
        <v>0.3923611111111111</v>
      </c>
      <c r="CA155" s="39" t="s">
        <v>965</v>
      </c>
      <c r="CB155" s="14" t="s">
        <v>965</v>
      </c>
      <c r="CC155" s="39">
        <v>0.39305555555555555</v>
      </c>
      <c r="CD155" s="39" t="s">
        <v>965</v>
      </c>
      <c r="CE155" s="14" t="s">
        <v>965</v>
      </c>
      <c r="CF155" s="39">
        <v>0.3888888888888889</v>
      </c>
      <c r="CG155" s="39" t="s">
        <v>965</v>
      </c>
      <c r="CH155" s="14" t="s">
        <v>965</v>
      </c>
      <c r="CI155" s="39">
        <v>0.39305555555555555</v>
      </c>
      <c r="CJ155" s="39" t="s">
        <v>965</v>
      </c>
      <c r="CK155" s="14" t="s">
        <v>20</v>
      </c>
      <c r="CL155" s="14" t="s">
        <v>20</v>
      </c>
      <c r="CM155" s="1">
        <f t="shared" si="36"/>
        <v>39</v>
      </c>
      <c r="CN155" s="1">
        <f t="shared" si="37"/>
        <v>0.5</v>
      </c>
      <c r="CO155" s="1">
        <f t="shared" si="38"/>
        <v>11</v>
      </c>
      <c r="CP155" s="1">
        <f t="shared" si="39"/>
        <v>0</v>
      </c>
      <c r="CQ155" s="1">
        <f t="shared" si="40"/>
        <v>0</v>
      </c>
      <c r="CR155" s="1">
        <f>SUM(COUNTIFS($T155:$CL155,{"PAT","MAT"}))</f>
        <v>0</v>
      </c>
      <c r="CS155" s="1">
        <f t="shared" si="41"/>
        <v>0</v>
      </c>
      <c r="CT155" s="1">
        <f t="shared" si="42"/>
        <v>0</v>
      </c>
      <c r="CU155" s="1">
        <f t="shared" si="43"/>
        <v>0</v>
      </c>
      <c r="CV155" s="1">
        <f t="shared" si="44"/>
        <v>0</v>
      </c>
      <c r="CW155" s="1">
        <f t="shared" si="45"/>
        <v>0</v>
      </c>
      <c r="CX155" s="1">
        <f t="shared" si="46"/>
        <v>0</v>
      </c>
      <c r="CY155" s="1">
        <f t="shared" si="47"/>
        <v>0</v>
      </c>
      <c r="CZ155" s="1">
        <f t="shared" si="48"/>
        <v>1</v>
      </c>
      <c r="DA155" s="1">
        <f t="shared" si="49"/>
        <v>1</v>
      </c>
      <c r="DB155" s="1">
        <f>SUM(CM155:CX155)+SUM(COUNTIFS(Q155:CL155,{"TERM","RESIGNED"}))</f>
        <v>50.5</v>
      </c>
      <c r="DC155" s="1" t="s">
        <v>45</v>
      </c>
      <c r="DD155" s="1" t="s">
        <v>1018</v>
      </c>
      <c r="DE155" s="34"/>
    </row>
    <row r="156" spans="1:109" x14ac:dyDescent="0.25">
      <c r="A156" s="32">
        <f t="shared" si="50"/>
        <v>155</v>
      </c>
      <c r="B156" s="1" t="s">
        <v>172</v>
      </c>
      <c r="C156" s="1">
        <v>101868</v>
      </c>
      <c r="D156" s="27">
        <v>101868</v>
      </c>
      <c r="E156" s="1" t="s">
        <v>946</v>
      </c>
      <c r="F156" s="34" t="s">
        <v>457</v>
      </c>
      <c r="G156" s="34" t="s">
        <v>123</v>
      </c>
      <c r="H156" s="30">
        <v>44483</v>
      </c>
      <c r="I156" s="30" t="s">
        <v>39</v>
      </c>
      <c r="J156" s="30" t="s">
        <v>39</v>
      </c>
      <c r="K156" s="1">
        <f t="shared" ca="1" si="34"/>
        <v>819</v>
      </c>
      <c r="L156" s="34" t="str">
        <f t="shared" si="35"/>
        <v>Billable</v>
      </c>
      <c r="M156" s="34" t="s">
        <v>124</v>
      </c>
      <c r="N156" s="1" t="s">
        <v>41</v>
      </c>
      <c r="O156" s="1" t="s">
        <v>42</v>
      </c>
      <c r="P156" s="1"/>
      <c r="Q156" s="1"/>
      <c r="R156" s="1" t="s">
        <v>57</v>
      </c>
      <c r="S156" s="33" t="s">
        <v>66</v>
      </c>
      <c r="T156" s="14" t="s">
        <v>968</v>
      </c>
      <c r="U156" s="39" t="s">
        <v>39</v>
      </c>
      <c r="V156" s="14" t="s">
        <v>968</v>
      </c>
      <c r="W156" s="14" t="s">
        <v>20</v>
      </c>
      <c r="X156" s="14" t="s">
        <v>20</v>
      </c>
      <c r="Y156" s="14" t="s">
        <v>968</v>
      </c>
      <c r="Z156" s="39" t="s">
        <v>39</v>
      </c>
      <c r="AA156" s="14" t="s">
        <v>968</v>
      </c>
      <c r="AB156" s="14" t="s">
        <v>965</v>
      </c>
      <c r="AC156" s="39">
        <v>0.39444444444444443</v>
      </c>
      <c r="AD156" s="14" t="s">
        <v>965</v>
      </c>
      <c r="AE156" s="14" t="s">
        <v>968</v>
      </c>
      <c r="AF156" s="39" t="s">
        <v>39</v>
      </c>
      <c r="AG156" s="14" t="s">
        <v>968</v>
      </c>
      <c r="AH156" s="14" t="s">
        <v>968</v>
      </c>
      <c r="AI156" s="39" t="s">
        <v>39</v>
      </c>
      <c r="AJ156" s="14" t="s">
        <v>968</v>
      </c>
      <c r="AK156" s="14" t="s">
        <v>967</v>
      </c>
      <c r="AL156" s="39" t="s">
        <v>39</v>
      </c>
      <c r="AM156" s="14" t="s">
        <v>967</v>
      </c>
      <c r="AN156" s="14" t="s">
        <v>20</v>
      </c>
      <c r="AO156" s="14" t="s">
        <v>20</v>
      </c>
      <c r="AP156" s="14" t="s">
        <v>965</v>
      </c>
      <c r="AQ156" s="39">
        <v>0.39999999999999997</v>
      </c>
      <c r="AR156" s="14" t="s">
        <v>965</v>
      </c>
      <c r="AS156" s="14" t="s">
        <v>965</v>
      </c>
      <c r="AT156" s="39">
        <v>0.39930555555555558</v>
      </c>
      <c r="AU156" s="14" t="s">
        <v>965</v>
      </c>
      <c r="AV156" s="14" t="s">
        <v>965</v>
      </c>
      <c r="AW156" s="39">
        <v>0.4055555555555555</v>
      </c>
      <c r="AX156" s="14" t="s">
        <v>965</v>
      </c>
      <c r="AY156" s="14" t="s">
        <v>970</v>
      </c>
      <c r="AZ156" s="39" t="s">
        <v>39</v>
      </c>
      <c r="BA156" s="14" t="s">
        <v>970</v>
      </c>
      <c r="BB156" s="14" t="s">
        <v>965</v>
      </c>
      <c r="BC156" s="39">
        <v>0.3923611111111111</v>
      </c>
      <c r="BD156" s="14" t="s">
        <v>965</v>
      </c>
      <c r="BE156" s="14" t="s">
        <v>20</v>
      </c>
      <c r="BF156" s="14" t="s">
        <v>20</v>
      </c>
      <c r="BG156" s="14" t="s">
        <v>965</v>
      </c>
      <c r="BH156" s="39">
        <v>0.38680555555555557</v>
      </c>
      <c r="BI156" s="39" t="s">
        <v>965</v>
      </c>
      <c r="BJ156" s="14" t="s">
        <v>965</v>
      </c>
      <c r="BK156" s="39">
        <v>0.3972222222222222</v>
      </c>
      <c r="BL156" s="14" t="s">
        <v>965</v>
      </c>
      <c r="BM156" s="14" t="s">
        <v>965</v>
      </c>
      <c r="BN156" s="39">
        <v>0.40416666666666662</v>
      </c>
      <c r="BO156" s="14" t="s">
        <v>965</v>
      </c>
      <c r="BP156" s="14" t="s">
        <v>965</v>
      </c>
      <c r="BQ156" s="39">
        <v>0.40069444444444446</v>
      </c>
      <c r="BR156" s="14" t="s">
        <v>965</v>
      </c>
      <c r="BS156" s="14" t="s">
        <v>965</v>
      </c>
      <c r="BT156" s="39">
        <v>0.3833333333333333</v>
      </c>
      <c r="BU156" s="39" t="s">
        <v>965</v>
      </c>
      <c r="BV156" s="14" t="s">
        <v>20</v>
      </c>
      <c r="BW156" s="14" t="s">
        <v>20</v>
      </c>
      <c r="BX156" s="14" t="s">
        <v>20</v>
      </c>
      <c r="BY156" s="14" t="s">
        <v>965</v>
      </c>
      <c r="BZ156" s="39">
        <v>0.3923611111111111</v>
      </c>
      <c r="CA156" s="39" t="s">
        <v>965</v>
      </c>
      <c r="CB156" s="14" t="s">
        <v>965</v>
      </c>
      <c r="CC156" s="39">
        <v>0.39097222222222222</v>
      </c>
      <c r="CD156" s="39" t="s">
        <v>965</v>
      </c>
      <c r="CE156" s="14" t="s">
        <v>965</v>
      </c>
      <c r="CF156" s="39">
        <v>0.39374999999999999</v>
      </c>
      <c r="CG156" s="39" t="s">
        <v>965</v>
      </c>
      <c r="CH156" s="14" t="s">
        <v>967</v>
      </c>
      <c r="CI156" s="39" t="s">
        <v>39</v>
      </c>
      <c r="CJ156" s="39" t="s">
        <v>967</v>
      </c>
      <c r="CK156" s="14" t="s">
        <v>20</v>
      </c>
      <c r="CL156" s="14" t="s">
        <v>20</v>
      </c>
      <c r="CM156" s="1">
        <f t="shared" si="36"/>
        <v>26</v>
      </c>
      <c r="CN156" s="1">
        <f t="shared" si="37"/>
        <v>0</v>
      </c>
      <c r="CO156" s="1">
        <f t="shared" si="38"/>
        <v>11</v>
      </c>
      <c r="CP156" s="1">
        <f t="shared" si="39"/>
        <v>0</v>
      </c>
      <c r="CQ156" s="1">
        <f t="shared" si="40"/>
        <v>0</v>
      </c>
      <c r="CR156" s="1">
        <f>SUM(COUNTIFS($T156:$CL156,{"PAT","MAT"}))</f>
        <v>0</v>
      </c>
      <c r="CS156" s="1">
        <f t="shared" si="41"/>
        <v>0</v>
      </c>
      <c r="CT156" s="1">
        <f t="shared" si="42"/>
        <v>0</v>
      </c>
      <c r="CU156" s="1">
        <f t="shared" si="43"/>
        <v>8</v>
      </c>
      <c r="CV156" s="1">
        <f t="shared" si="44"/>
        <v>4</v>
      </c>
      <c r="CW156" s="1">
        <f t="shared" si="45"/>
        <v>2</v>
      </c>
      <c r="CX156" s="1">
        <f t="shared" si="46"/>
        <v>0</v>
      </c>
      <c r="CY156" s="1">
        <f t="shared" si="47"/>
        <v>14</v>
      </c>
      <c r="CZ156" s="1">
        <f t="shared" si="48"/>
        <v>1</v>
      </c>
      <c r="DA156" s="1">
        <f t="shared" si="49"/>
        <v>1</v>
      </c>
      <c r="DB156" s="1">
        <f>SUM(CM156:CX156)+SUM(COUNTIFS(Q156:CL156,{"TERM","RESIGNED"}))</f>
        <v>51</v>
      </c>
      <c r="DC156" s="1" t="s">
        <v>45</v>
      </c>
      <c r="DD156" s="1" t="s">
        <v>1018</v>
      </c>
      <c r="DE156" s="34"/>
    </row>
    <row r="157" spans="1:109" x14ac:dyDescent="0.25">
      <c r="A157" s="32">
        <f t="shared" si="50"/>
        <v>156</v>
      </c>
      <c r="B157" s="1" t="s">
        <v>172</v>
      </c>
      <c r="C157" s="1">
        <v>101877</v>
      </c>
      <c r="D157" s="27">
        <v>101877</v>
      </c>
      <c r="E157" s="1" t="s">
        <v>946</v>
      </c>
      <c r="F157" s="34" t="s">
        <v>458</v>
      </c>
      <c r="G157" s="34" t="s">
        <v>123</v>
      </c>
      <c r="H157" s="30">
        <v>44483</v>
      </c>
      <c r="I157" s="30" t="s">
        <v>39</v>
      </c>
      <c r="J157" s="30" t="s">
        <v>39</v>
      </c>
      <c r="K157" s="1">
        <f t="shared" ca="1" si="34"/>
        <v>819</v>
      </c>
      <c r="L157" s="34" t="str">
        <f t="shared" si="35"/>
        <v>Billable</v>
      </c>
      <c r="M157" s="34" t="s">
        <v>124</v>
      </c>
      <c r="N157" s="1" t="s">
        <v>41</v>
      </c>
      <c r="O157" s="1" t="s">
        <v>42</v>
      </c>
      <c r="P157" s="1"/>
      <c r="Q157" s="1"/>
      <c r="R157" s="1" t="s">
        <v>57</v>
      </c>
      <c r="S157" s="33" t="s">
        <v>285</v>
      </c>
      <c r="T157" s="14" t="s">
        <v>965</v>
      </c>
      <c r="U157" s="39">
        <v>0.41805555555555601</v>
      </c>
      <c r="V157" s="14" t="s">
        <v>965</v>
      </c>
      <c r="W157" s="14" t="s">
        <v>20</v>
      </c>
      <c r="X157" s="14" t="s">
        <v>20</v>
      </c>
      <c r="Y157" s="14" t="s">
        <v>965</v>
      </c>
      <c r="Z157" s="39">
        <v>0.40208333333333335</v>
      </c>
      <c r="AA157" s="14" t="s">
        <v>965</v>
      </c>
      <c r="AB157" s="14" t="s">
        <v>965</v>
      </c>
      <c r="AC157" s="39">
        <v>0.38541666666666669</v>
      </c>
      <c r="AD157" s="14" t="s">
        <v>965</v>
      </c>
      <c r="AE157" s="14" t="s">
        <v>965</v>
      </c>
      <c r="AF157" s="39">
        <v>0.3840277777777778</v>
      </c>
      <c r="AG157" s="14" t="s">
        <v>965</v>
      </c>
      <c r="AH157" s="14" t="s">
        <v>967</v>
      </c>
      <c r="AI157" s="39">
        <v>3.3333333333333333E-2</v>
      </c>
      <c r="AJ157" s="14" t="s">
        <v>967</v>
      </c>
      <c r="AK157" s="14" t="s">
        <v>965</v>
      </c>
      <c r="AL157" s="39">
        <v>0.37986111111111115</v>
      </c>
      <c r="AM157" s="14" t="s">
        <v>965</v>
      </c>
      <c r="AN157" s="14" t="s">
        <v>20</v>
      </c>
      <c r="AO157" s="14" t="s">
        <v>20</v>
      </c>
      <c r="AP157" s="14" t="s">
        <v>965</v>
      </c>
      <c r="AQ157" s="39">
        <v>0.44305555555555554</v>
      </c>
      <c r="AR157" s="14" t="s">
        <v>965</v>
      </c>
      <c r="AS157" s="14" t="s">
        <v>965</v>
      </c>
      <c r="AT157" s="39">
        <v>0.38194444444444442</v>
      </c>
      <c r="AU157" s="14" t="s">
        <v>965</v>
      </c>
      <c r="AV157" s="14" t="s">
        <v>965</v>
      </c>
      <c r="AW157" s="39">
        <v>0.38541666666666669</v>
      </c>
      <c r="AX157" s="14" t="s">
        <v>965</v>
      </c>
      <c r="AY157" s="14" t="s">
        <v>965</v>
      </c>
      <c r="AZ157" s="39">
        <v>0.38194444444444442</v>
      </c>
      <c r="BA157" s="14" t="s">
        <v>965</v>
      </c>
      <c r="BB157" s="14" t="s">
        <v>965</v>
      </c>
      <c r="BC157" s="39">
        <v>0.38611111111111113</v>
      </c>
      <c r="BD157" s="14" t="s">
        <v>965</v>
      </c>
      <c r="BE157" s="14" t="s">
        <v>20</v>
      </c>
      <c r="BF157" s="14" t="s">
        <v>20</v>
      </c>
      <c r="BG157" s="14" t="s">
        <v>965</v>
      </c>
      <c r="BH157" s="39">
        <v>0.37708333333333338</v>
      </c>
      <c r="BI157" s="39" t="s">
        <v>965</v>
      </c>
      <c r="BJ157" s="14" t="s">
        <v>965</v>
      </c>
      <c r="BK157" s="39">
        <v>0.37986111111111115</v>
      </c>
      <c r="BL157" s="14" t="s">
        <v>965</v>
      </c>
      <c r="BM157" s="14" t="s">
        <v>965</v>
      </c>
      <c r="BN157" s="39">
        <v>0.38472222222222219</v>
      </c>
      <c r="BO157" s="14" t="s">
        <v>965</v>
      </c>
      <c r="BP157" s="14" t="s">
        <v>965</v>
      </c>
      <c r="BQ157" s="39">
        <v>0.40486111111111112</v>
      </c>
      <c r="BR157" s="14" t="s">
        <v>965</v>
      </c>
      <c r="BS157" s="14" t="s">
        <v>965</v>
      </c>
      <c r="BT157" s="39">
        <v>0.43055555555555558</v>
      </c>
      <c r="BU157" s="39" t="s">
        <v>965</v>
      </c>
      <c r="BV157" s="14" t="s">
        <v>20</v>
      </c>
      <c r="BW157" s="14" t="s">
        <v>20</v>
      </c>
      <c r="BX157" s="14" t="s">
        <v>20</v>
      </c>
      <c r="BY157" s="14" t="s">
        <v>965</v>
      </c>
      <c r="BZ157" s="39">
        <v>0.37638888888888888</v>
      </c>
      <c r="CA157" s="39" t="s">
        <v>965</v>
      </c>
      <c r="CB157" s="14" t="s">
        <v>965</v>
      </c>
      <c r="CC157" s="39">
        <v>0.3888888888888889</v>
      </c>
      <c r="CD157" s="39" t="s">
        <v>965</v>
      </c>
      <c r="CE157" s="14" t="s">
        <v>965</v>
      </c>
      <c r="CF157" s="39">
        <v>0.38680555555555557</v>
      </c>
      <c r="CG157" s="39" t="s">
        <v>965</v>
      </c>
      <c r="CH157" s="14" t="s">
        <v>967</v>
      </c>
      <c r="CI157" s="39" t="s">
        <v>39</v>
      </c>
      <c r="CJ157" s="39" t="s">
        <v>967</v>
      </c>
      <c r="CK157" s="14" t="s">
        <v>20</v>
      </c>
      <c r="CL157" s="14" t="s">
        <v>20</v>
      </c>
      <c r="CM157" s="1">
        <f t="shared" si="36"/>
        <v>36</v>
      </c>
      <c r="CN157" s="1">
        <f t="shared" si="37"/>
        <v>0</v>
      </c>
      <c r="CO157" s="1">
        <f t="shared" si="38"/>
        <v>11</v>
      </c>
      <c r="CP157" s="1">
        <f t="shared" si="39"/>
        <v>0</v>
      </c>
      <c r="CQ157" s="1">
        <f t="shared" si="40"/>
        <v>0</v>
      </c>
      <c r="CR157" s="1">
        <f>SUM(COUNTIFS($T157:$CL157,{"PAT","MAT"}))</f>
        <v>0</v>
      </c>
      <c r="CS157" s="1">
        <f t="shared" si="41"/>
        <v>0</v>
      </c>
      <c r="CT157" s="1">
        <f t="shared" si="42"/>
        <v>0</v>
      </c>
      <c r="CU157" s="1">
        <f t="shared" si="43"/>
        <v>0</v>
      </c>
      <c r="CV157" s="1">
        <f t="shared" si="44"/>
        <v>4</v>
      </c>
      <c r="CW157" s="1">
        <f t="shared" si="45"/>
        <v>0</v>
      </c>
      <c r="CX157" s="1">
        <f t="shared" si="46"/>
        <v>0</v>
      </c>
      <c r="CY157" s="1">
        <f t="shared" si="47"/>
        <v>4</v>
      </c>
      <c r="CZ157" s="1">
        <f t="shared" si="48"/>
        <v>1</v>
      </c>
      <c r="DA157" s="1">
        <f t="shared" si="49"/>
        <v>1</v>
      </c>
      <c r="DB157" s="1">
        <f>SUM(CM157:CX157)+SUM(COUNTIFS(Q157:CL157,{"TERM","RESIGNED"}))</f>
        <v>51</v>
      </c>
      <c r="DC157" s="1" t="s">
        <v>45</v>
      </c>
      <c r="DD157" s="1" t="s">
        <v>1023</v>
      </c>
      <c r="DE157" s="34"/>
    </row>
    <row r="158" spans="1:109" x14ac:dyDescent="0.25">
      <c r="A158" s="32">
        <f t="shared" si="50"/>
        <v>157</v>
      </c>
      <c r="B158" s="1" t="s">
        <v>172</v>
      </c>
      <c r="C158" s="1">
        <v>101890</v>
      </c>
      <c r="D158" s="27">
        <v>101890</v>
      </c>
      <c r="E158" s="1" t="s">
        <v>946</v>
      </c>
      <c r="F158" s="34" t="s">
        <v>462</v>
      </c>
      <c r="G158" s="34" t="s">
        <v>123</v>
      </c>
      <c r="H158" s="30">
        <v>44489</v>
      </c>
      <c r="I158" s="30" t="s">
        <v>39</v>
      </c>
      <c r="J158" s="30" t="s">
        <v>39</v>
      </c>
      <c r="K158" s="1">
        <f t="shared" ca="1" si="34"/>
        <v>813</v>
      </c>
      <c r="L158" s="34" t="str">
        <f t="shared" si="35"/>
        <v>Billable</v>
      </c>
      <c r="M158" s="34" t="s">
        <v>124</v>
      </c>
      <c r="N158" s="1" t="s">
        <v>41</v>
      </c>
      <c r="O158" s="1" t="s">
        <v>42</v>
      </c>
      <c r="P158" s="1"/>
      <c r="Q158" s="1"/>
      <c r="R158" s="1" t="s">
        <v>43</v>
      </c>
      <c r="S158" s="33" t="s">
        <v>196</v>
      </c>
      <c r="T158" s="14" t="s">
        <v>965</v>
      </c>
      <c r="U158" s="39">
        <v>0.38263888888888897</v>
      </c>
      <c r="V158" s="14" t="s">
        <v>965</v>
      </c>
      <c r="W158" s="14" t="s">
        <v>20</v>
      </c>
      <c r="X158" s="14" t="s">
        <v>20</v>
      </c>
      <c r="Y158" s="14" t="s">
        <v>22</v>
      </c>
      <c r="Z158" s="39" t="s">
        <v>39</v>
      </c>
      <c r="AA158" s="14" t="s">
        <v>22</v>
      </c>
      <c r="AB158" s="14" t="s">
        <v>965</v>
      </c>
      <c r="AC158" s="39">
        <v>0.39930555555555558</v>
      </c>
      <c r="AD158" s="14" t="s">
        <v>965</v>
      </c>
      <c r="AE158" s="14" t="s">
        <v>965</v>
      </c>
      <c r="AF158" s="39">
        <v>0.40208333333333335</v>
      </c>
      <c r="AG158" s="14" t="s">
        <v>965</v>
      </c>
      <c r="AH158" s="14" t="s">
        <v>965</v>
      </c>
      <c r="AI158" s="39">
        <v>0.40208333333333335</v>
      </c>
      <c r="AJ158" s="14" t="s">
        <v>965</v>
      </c>
      <c r="AK158" s="14" t="s">
        <v>965</v>
      </c>
      <c r="AL158" s="39">
        <v>0.40069444444444446</v>
      </c>
      <c r="AM158" s="14" t="s">
        <v>965</v>
      </c>
      <c r="AN158" s="14" t="s">
        <v>20</v>
      </c>
      <c r="AO158" s="14" t="s">
        <v>20</v>
      </c>
      <c r="AP158" s="14" t="s">
        <v>965</v>
      </c>
      <c r="AQ158" s="39">
        <v>0.40416666666666662</v>
      </c>
      <c r="AR158" s="14" t="s">
        <v>965</v>
      </c>
      <c r="AS158" s="14" t="s">
        <v>965</v>
      </c>
      <c r="AT158" s="39">
        <v>0.4236111111111111</v>
      </c>
      <c r="AU158" s="14" t="s">
        <v>965</v>
      </c>
      <c r="AV158" s="14" t="s">
        <v>965</v>
      </c>
      <c r="AW158" s="39">
        <v>0.39444444444444443</v>
      </c>
      <c r="AX158" s="14" t="s">
        <v>965</v>
      </c>
      <c r="AY158" s="14" t="s">
        <v>965</v>
      </c>
      <c r="AZ158" s="39">
        <v>0.38819444444444445</v>
      </c>
      <c r="BA158" s="14" t="s">
        <v>965</v>
      </c>
      <c r="BB158" s="14" t="s">
        <v>965</v>
      </c>
      <c r="BC158" s="39">
        <v>0.3888888888888889</v>
      </c>
      <c r="BD158" s="14" t="s">
        <v>965</v>
      </c>
      <c r="BE158" s="14" t="s">
        <v>20</v>
      </c>
      <c r="BF158" s="14" t="s">
        <v>20</v>
      </c>
      <c r="BG158" s="14" t="s">
        <v>966</v>
      </c>
      <c r="BH158" s="39">
        <v>0.27916666666666667</v>
      </c>
      <c r="BI158" s="39" t="s">
        <v>966</v>
      </c>
      <c r="BJ158" s="14" t="s">
        <v>965</v>
      </c>
      <c r="BK158" s="39">
        <v>0.40138888888888885</v>
      </c>
      <c r="BL158" s="14" t="s">
        <v>965</v>
      </c>
      <c r="BM158" s="14" t="s">
        <v>965</v>
      </c>
      <c r="BN158" s="39">
        <v>0.38541666666666669</v>
      </c>
      <c r="BO158" s="14" t="s">
        <v>965</v>
      </c>
      <c r="BP158" s="14" t="s">
        <v>965</v>
      </c>
      <c r="BQ158" s="39">
        <v>0.3979166666666667</v>
      </c>
      <c r="BR158" s="14" t="s">
        <v>965</v>
      </c>
      <c r="BS158" s="14" t="s">
        <v>965</v>
      </c>
      <c r="BT158" s="39">
        <v>0.49791666666666662</v>
      </c>
      <c r="BU158" s="39" t="s">
        <v>965</v>
      </c>
      <c r="BV158" s="14" t="s">
        <v>20</v>
      </c>
      <c r="BW158" s="14" t="s">
        <v>20</v>
      </c>
      <c r="BX158" s="14" t="s">
        <v>20</v>
      </c>
      <c r="BY158" s="14" t="s">
        <v>965</v>
      </c>
      <c r="BZ158" s="39">
        <v>0.3756944444444445</v>
      </c>
      <c r="CA158" s="39" t="s">
        <v>965</v>
      </c>
      <c r="CB158" s="14" t="s">
        <v>965</v>
      </c>
      <c r="CC158" s="39">
        <v>0.39097222222222222</v>
      </c>
      <c r="CD158" s="39" t="s">
        <v>965</v>
      </c>
      <c r="CE158" s="14" t="s">
        <v>965</v>
      </c>
      <c r="CF158" s="39">
        <v>0.38541666666666669</v>
      </c>
      <c r="CG158" s="39" t="s">
        <v>965</v>
      </c>
      <c r="CH158" s="14" t="s">
        <v>965</v>
      </c>
      <c r="CI158" s="39">
        <v>0.3756944444444445</v>
      </c>
      <c r="CJ158" s="39" t="s">
        <v>965</v>
      </c>
      <c r="CK158" s="14" t="s">
        <v>20</v>
      </c>
      <c r="CL158" s="14" t="s">
        <v>20</v>
      </c>
      <c r="CM158" s="1">
        <f t="shared" si="36"/>
        <v>36</v>
      </c>
      <c r="CN158" s="1">
        <f t="shared" si="37"/>
        <v>1</v>
      </c>
      <c r="CO158" s="1">
        <f t="shared" si="38"/>
        <v>11</v>
      </c>
      <c r="CP158" s="1">
        <f t="shared" si="39"/>
        <v>0</v>
      </c>
      <c r="CQ158" s="1">
        <f t="shared" si="40"/>
        <v>2</v>
      </c>
      <c r="CR158" s="1">
        <f>SUM(COUNTIFS($T158:$CL158,{"PAT","MAT"}))</f>
        <v>0</v>
      </c>
      <c r="CS158" s="1">
        <f t="shared" si="41"/>
        <v>0</v>
      </c>
      <c r="CT158" s="1">
        <f t="shared" si="42"/>
        <v>0</v>
      </c>
      <c r="CU158" s="1">
        <f t="shared" si="43"/>
        <v>0</v>
      </c>
      <c r="CV158" s="1">
        <f t="shared" si="44"/>
        <v>0</v>
      </c>
      <c r="CW158" s="1">
        <f t="shared" si="45"/>
        <v>0</v>
      </c>
      <c r="CX158" s="1">
        <f t="shared" si="46"/>
        <v>0</v>
      </c>
      <c r="CY158" s="1">
        <f t="shared" si="47"/>
        <v>0</v>
      </c>
      <c r="CZ158" s="1">
        <f t="shared" si="48"/>
        <v>1</v>
      </c>
      <c r="DA158" s="1">
        <f t="shared" si="49"/>
        <v>1</v>
      </c>
      <c r="DB158" s="1">
        <f>SUM(CM158:CX158)+SUM(COUNTIFS(Q158:CL158,{"TERM","RESIGNED"}))</f>
        <v>50</v>
      </c>
      <c r="DC158" s="1" t="s">
        <v>45</v>
      </c>
      <c r="DD158" s="1" t="s">
        <v>1018</v>
      </c>
      <c r="DE158" s="34"/>
    </row>
    <row r="159" spans="1:109" x14ac:dyDescent="0.25">
      <c r="A159" s="32">
        <f t="shared" si="50"/>
        <v>158</v>
      </c>
      <c r="B159" s="1" t="s">
        <v>172</v>
      </c>
      <c r="C159" s="1">
        <v>101948</v>
      </c>
      <c r="D159" s="27">
        <v>101948</v>
      </c>
      <c r="E159" s="1" t="s">
        <v>945</v>
      </c>
      <c r="F159" s="34" t="s">
        <v>464</v>
      </c>
      <c r="G159" s="34" t="s">
        <v>123</v>
      </c>
      <c r="H159" s="30">
        <v>44498</v>
      </c>
      <c r="I159" s="30" t="s">
        <v>39</v>
      </c>
      <c r="J159" s="30" t="s">
        <v>39</v>
      </c>
      <c r="K159" s="1">
        <f t="shared" ca="1" si="34"/>
        <v>804</v>
      </c>
      <c r="L159" s="34" t="str">
        <f t="shared" si="35"/>
        <v>Billable</v>
      </c>
      <c r="M159" s="34" t="s">
        <v>124</v>
      </c>
      <c r="N159" s="1" t="s">
        <v>41</v>
      </c>
      <c r="O159" s="1" t="s">
        <v>42</v>
      </c>
      <c r="P159" s="1"/>
      <c r="Q159" s="1"/>
      <c r="R159" s="1" t="s">
        <v>43</v>
      </c>
      <c r="S159" s="33" t="s">
        <v>254</v>
      </c>
      <c r="T159" s="14" t="s">
        <v>965</v>
      </c>
      <c r="U159" s="39">
        <v>0.40486111111111101</v>
      </c>
      <c r="V159" s="14" t="s">
        <v>965</v>
      </c>
      <c r="W159" s="14" t="s">
        <v>20</v>
      </c>
      <c r="X159" s="14" t="s">
        <v>20</v>
      </c>
      <c r="Y159" s="14" t="s">
        <v>965</v>
      </c>
      <c r="Z159" s="39">
        <v>0.40972222222222227</v>
      </c>
      <c r="AA159" s="14" t="s">
        <v>965</v>
      </c>
      <c r="AB159" s="14" t="s">
        <v>965</v>
      </c>
      <c r="AC159" s="39">
        <v>0.38472222222222219</v>
      </c>
      <c r="AD159" s="14" t="s">
        <v>965</v>
      </c>
      <c r="AE159" s="14" t="s">
        <v>965</v>
      </c>
      <c r="AF159" s="39">
        <v>0.38958333333333334</v>
      </c>
      <c r="AG159" s="14" t="s">
        <v>965</v>
      </c>
      <c r="AH159" s="14" t="s">
        <v>965</v>
      </c>
      <c r="AI159" s="39">
        <v>0.4069444444444445</v>
      </c>
      <c r="AJ159" s="14" t="s">
        <v>965</v>
      </c>
      <c r="AK159" s="14" t="s">
        <v>967</v>
      </c>
      <c r="AL159" s="39" t="s">
        <v>39</v>
      </c>
      <c r="AM159" s="14" t="s">
        <v>967</v>
      </c>
      <c r="AN159" s="14" t="s">
        <v>20</v>
      </c>
      <c r="AO159" s="14" t="s">
        <v>20</v>
      </c>
      <c r="AP159" s="14" t="s">
        <v>968</v>
      </c>
      <c r="AQ159" s="39" t="s">
        <v>39</v>
      </c>
      <c r="AR159" s="14" t="s">
        <v>968</v>
      </c>
      <c r="AS159" s="14" t="s">
        <v>965</v>
      </c>
      <c r="AT159" s="39">
        <v>0.4055555555555555</v>
      </c>
      <c r="AU159" s="14" t="s">
        <v>965</v>
      </c>
      <c r="AV159" s="14" t="s">
        <v>965</v>
      </c>
      <c r="AW159" s="39">
        <v>0.3923611111111111</v>
      </c>
      <c r="AX159" s="14" t="s">
        <v>965</v>
      </c>
      <c r="AY159" s="14" t="s">
        <v>965</v>
      </c>
      <c r="AZ159" s="39">
        <v>0.40833333333333338</v>
      </c>
      <c r="BA159" s="14" t="s">
        <v>965</v>
      </c>
      <c r="BB159" s="14" t="s">
        <v>965</v>
      </c>
      <c r="BC159" s="39">
        <v>0.38263888888888892</v>
      </c>
      <c r="BD159" s="14" t="s">
        <v>965</v>
      </c>
      <c r="BE159" s="14" t="s">
        <v>20</v>
      </c>
      <c r="BF159" s="14" t="s">
        <v>20</v>
      </c>
      <c r="BG159" s="14" t="s">
        <v>965</v>
      </c>
      <c r="BH159" s="39">
        <v>0.39305555555555555</v>
      </c>
      <c r="BI159" s="39" t="s">
        <v>965</v>
      </c>
      <c r="BJ159" s="14" t="s">
        <v>965</v>
      </c>
      <c r="BK159" s="39">
        <v>0.38541666666666669</v>
      </c>
      <c r="BL159" s="14" t="s">
        <v>965</v>
      </c>
      <c r="BM159" s="14" t="s">
        <v>968</v>
      </c>
      <c r="BN159" s="39" t="s">
        <v>39</v>
      </c>
      <c r="BO159" s="14" t="s">
        <v>968</v>
      </c>
      <c r="BP159" s="14" t="s">
        <v>965</v>
      </c>
      <c r="BQ159" s="39">
        <v>0.37916666666666665</v>
      </c>
      <c r="BR159" s="14" t="s">
        <v>965</v>
      </c>
      <c r="BS159" s="14" t="s">
        <v>965</v>
      </c>
      <c r="BT159" s="39">
        <v>0.3888888888888889</v>
      </c>
      <c r="BU159" s="39" t="s">
        <v>965</v>
      </c>
      <c r="BV159" s="14" t="s">
        <v>20</v>
      </c>
      <c r="BW159" s="14" t="s">
        <v>20</v>
      </c>
      <c r="BX159" s="14" t="s">
        <v>20</v>
      </c>
      <c r="BY159" s="14" t="s">
        <v>965</v>
      </c>
      <c r="BZ159" s="39">
        <v>0.39166666666666666</v>
      </c>
      <c r="CA159" s="39" t="s">
        <v>965</v>
      </c>
      <c r="CB159" s="14" t="s">
        <v>965</v>
      </c>
      <c r="CC159" s="39">
        <v>0.43124999999999997</v>
      </c>
      <c r="CD159" s="39" t="s">
        <v>965</v>
      </c>
      <c r="CE159" s="14" t="s">
        <v>965</v>
      </c>
      <c r="CF159" s="39">
        <v>0.3833333333333333</v>
      </c>
      <c r="CG159" s="39" t="s">
        <v>965</v>
      </c>
      <c r="CH159" s="14" t="s">
        <v>965</v>
      </c>
      <c r="CI159" s="39">
        <v>0.37291666666666662</v>
      </c>
      <c r="CJ159" s="39" t="s">
        <v>965</v>
      </c>
      <c r="CK159" s="14" t="s">
        <v>20</v>
      </c>
      <c r="CL159" s="14" t="s">
        <v>20</v>
      </c>
      <c r="CM159" s="1">
        <f t="shared" si="36"/>
        <v>34</v>
      </c>
      <c r="CN159" s="1">
        <f t="shared" si="37"/>
        <v>0</v>
      </c>
      <c r="CO159" s="1">
        <f t="shared" si="38"/>
        <v>11</v>
      </c>
      <c r="CP159" s="1">
        <f t="shared" si="39"/>
        <v>0</v>
      </c>
      <c r="CQ159" s="1">
        <f t="shared" si="40"/>
        <v>0</v>
      </c>
      <c r="CR159" s="1">
        <f>SUM(COUNTIFS($T159:$CL159,{"PAT","MAT"}))</f>
        <v>0</v>
      </c>
      <c r="CS159" s="1">
        <f t="shared" si="41"/>
        <v>0</v>
      </c>
      <c r="CT159" s="1">
        <f t="shared" si="42"/>
        <v>0</v>
      </c>
      <c r="CU159" s="1">
        <f t="shared" si="43"/>
        <v>4</v>
      </c>
      <c r="CV159" s="1">
        <f t="shared" si="44"/>
        <v>2</v>
      </c>
      <c r="CW159" s="1">
        <f t="shared" si="45"/>
        <v>0</v>
      </c>
      <c r="CX159" s="1">
        <f t="shared" si="46"/>
        <v>0</v>
      </c>
      <c r="CY159" s="1">
        <f t="shared" si="47"/>
        <v>6</v>
      </c>
      <c r="CZ159" s="1">
        <f t="shared" si="48"/>
        <v>1</v>
      </c>
      <c r="DA159" s="1">
        <f t="shared" si="49"/>
        <v>1</v>
      </c>
      <c r="DB159" s="1">
        <f>SUM(CM159:CX159)+SUM(COUNTIFS(Q159:CL159,{"TERM","RESIGNED"}))</f>
        <v>51</v>
      </c>
      <c r="DC159" s="1" t="s">
        <v>45</v>
      </c>
      <c r="DD159" s="1" t="s">
        <v>1018</v>
      </c>
      <c r="DE159" s="34"/>
    </row>
    <row r="160" spans="1:109" x14ac:dyDescent="0.25">
      <c r="A160" s="32">
        <f t="shared" si="50"/>
        <v>159</v>
      </c>
      <c r="B160" s="1" t="s">
        <v>172</v>
      </c>
      <c r="C160" s="1">
        <v>102037</v>
      </c>
      <c r="D160" s="27">
        <v>102037</v>
      </c>
      <c r="E160" s="1" t="s">
        <v>946</v>
      </c>
      <c r="F160" s="34" t="s">
        <v>473</v>
      </c>
      <c r="G160" s="34" t="s">
        <v>123</v>
      </c>
      <c r="H160" s="30">
        <v>44523</v>
      </c>
      <c r="I160" s="30" t="s">
        <v>39</v>
      </c>
      <c r="J160" s="30" t="s">
        <v>39</v>
      </c>
      <c r="K160" s="1">
        <f t="shared" ca="1" si="34"/>
        <v>779</v>
      </c>
      <c r="L160" s="34" t="str">
        <f t="shared" si="35"/>
        <v>Billable</v>
      </c>
      <c r="M160" s="34" t="s">
        <v>124</v>
      </c>
      <c r="N160" s="1" t="s">
        <v>41</v>
      </c>
      <c r="O160" s="1" t="s">
        <v>42</v>
      </c>
      <c r="P160" s="1"/>
      <c r="Q160" s="1"/>
      <c r="R160" s="1" t="s">
        <v>43</v>
      </c>
      <c r="S160" s="33" t="s">
        <v>423</v>
      </c>
      <c r="T160" s="14" t="s">
        <v>965</v>
      </c>
      <c r="U160" s="39">
        <v>0.44097222222222199</v>
      </c>
      <c r="V160" s="14" t="s">
        <v>965</v>
      </c>
      <c r="W160" s="14" t="s">
        <v>20</v>
      </c>
      <c r="X160" s="14" t="s">
        <v>20</v>
      </c>
      <c r="Y160" s="14" t="s">
        <v>968</v>
      </c>
      <c r="Z160" s="39" t="s">
        <v>39</v>
      </c>
      <c r="AA160" s="14" t="s">
        <v>968</v>
      </c>
      <c r="AB160" s="14" t="s">
        <v>968</v>
      </c>
      <c r="AC160" s="39" t="s">
        <v>39</v>
      </c>
      <c r="AD160" s="14" t="s">
        <v>968</v>
      </c>
      <c r="AE160" s="14" t="s">
        <v>968</v>
      </c>
      <c r="AF160" s="39" t="s">
        <v>39</v>
      </c>
      <c r="AG160" s="14" t="s">
        <v>968</v>
      </c>
      <c r="AH160" s="14" t="s">
        <v>967</v>
      </c>
      <c r="AI160" s="39" t="s">
        <v>39</v>
      </c>
      <c r="AJ160" s="14" t="s">
        <v>967</v>
      </c>
      <c r="AK160" s="14" t="s">
        <v>967</v>
      </c>
      <c r="AL160" s="39" t="s">
        <v>39</v>
      </c>
      <c r="AM160" s="14" t="s">
        <v>967</v>
      </c>
      <c r="AN160" s="14" t="s">
        <v>20</v>
      </c>
      <c r="AO160" s="14" t="s">
        <v>20</v>
      </c>
      <c r="AP160" s="14" t="s">
        <v>965</v>
      </c>
      <c r="AQ160" s="39">
        <v>0.36319444444444443</v>
      </c>
      <c r="AR160" s="14" t="s">
        <v>965</v>
      </c>
      <c r="AS160" s="14" t="s">
        <v>22</v>
      </c>
      <c r="AT160" s="39" t="s">
        <v>39</v>
      </c>
      <c r="AU160" s="14" t="s">
        <v>22</v>
      </c>
      <c r="AV160" s="14" t="s">
        <v>965</v>
      </c>
      <c r="AW160" s="39">
        <v>0.38194444444444442</v>
      </c>
      <c r="AX160" s="14" t="s">
        <v>965</v>
      </c>
      <c r="AY160" s="14" t="s">
        <v>965</v>
      </c>
      <c r="AZ160" s="39">
        <v>0.40347222222222223</v>
      </c>
      <c r="BA160" s="14" t="s">
        <v>965</v>
      </c>
      <c r="BB160" s="14" t="s">
        <v>965</v>
      </c>
      <c r="BC160" s="39">
        <v>0.40972222222222227</v>
      </c>
      <c r="BD160" s="14" t="s">
        <v>965</v>
      </c>
      <c r="BE160" s="14" t="s">
        <v>20</v>
      </c>
      <c r="BF160" s="14" t="s">
        <v>20</v>
      </c>
      <c r="BG160" s="14" t="s">
        <v>965</v>
      </c>
      <c r="BH160" s="39">
        <v>0.4513888888888889</v>
      </c>
      <c r="BI160" s="39" t="s">
        <v>965</v>
      </c>
      <c r="BJ160" s="14" t="s">
        <v>965</v>
      </c>
      <c r="BK160" s="39">
        <v>0.39444444444444443</v>
      </c>
      <c r="BL160" s="14" t="s">
        <v>965</v>
      </c>
      <c r="BM160" s="14" t="s">
        <v>965</v>
      </c>
      <c r="BN160" s="39">
        <v>0.39305555555555555</v>
      </c>
      <c r="BO160" s="14" t="s">
        <v>965</v>
      </c>
      <c r="BP160" s="14" t="s">
        <v>965</v>
      </c>
      <c r="BQ160" s="39">
        <v>0.39444444444444443</v>
      </c>
      <c r="BR160" s="14" t="s">
        <v>965</v>
      </c>
      <c r="BS160" s="14" t="s">
        <v>965</v>
      </c>
      <c r="BT160" s="39">
        <v>0.40416666666666662</v>
      </c>
      <c r="BU160" s="39" t="s">
        <v>965</v>
      </c>
      <c r="BV160" s="14" t="s">
        <v>20</v>
      </c>
      <c r="BW160" s="14" t="s">
        <v>20</v>
      </c>
      <c r="BX160" s="14" t="s">
        <v>20</v>
      </c>
      <c r="BY160" s="14" t="s">
        <v>965</v>
      </c>
      <c r="BZ160" s="39">
        <v>0.36527777777777781</v>
      </c>
      <c r="CA160" s="39" t="s">
        <v>965</v>
      </c>
      <c r="CB160" s="14" t="s">
        <v>965</v>
      </c>
      <c r="CC160" s="39">
        <v>0.37708333333333338</v>
      </c>
      <c r="CD160" s="39" t="s">
        <v>965</v>
      </c>
      <c r="CE160" s="14" t="s">
        <v>968</v>
      </c>
      <c r="CF160" s="39" t="s">
        <v>39</v>
      </c>
      <c r="CG160" s="39" t="s">
        <v>968</v>
      </c>
      <c r="CH160" s="14" t="s">
        <v>967</v>
      </c>
      <c r="CI160" s="39" t="s">
        <v>39</v>
      </c>
      <c r="CJ160" s="39" t="s">
        <v>967</v>
      </c>
      <c r="CK160" s="14" t="s">
        <v>20</v>
      </c>
      <c r="CL160" s="14" t="s">
        <v>20</v>
      </c>
      <c r="CM160" s="1">
        <f t="shared" si="36"/>
        <v>24</v>
      </c>
      <c r="CN160" s="1">
        <f t="shared" si="37"/>
        <v>0</v>
      </c>
      <c r="CO160" s="1">
        <f t="shared" si="38"/>
        <v>11</v>
      </c>
      <c r="CP160" s="1">
        <f t="shared" si="39"/>
        <v>0</v>
      </c>
      <c r="CQ160" s="1">
        <f t="shared" si="40"/>
        <v>2</v>
      </c>
      <c r="CR160" s="1">
        <f>SUM(COUNTIFS($T160:$CL160,{"PAT","MAT"}))</f>
        <v>0</v>
      </c>
      <c r="CS160" s="1">
        <f t="shared" si="41"/>
        <v>0</v>
      </c>
      <c r="CT160" s="1">
        <f t="shared" si="42"/>
        <v>0</v>
      </c>
      <c r="CU160" s="1">
        <f t="shared" si="43"/>
        <v>8</v>
      </c>
      <c r="CV160" s="1">
        <f t="shared" si="44"/>
        <v>6</v>
      </c>
      <c r="CW160" s="1">
        <f t="shared" si="45"/>
        <v>0</v>
      </c>
      <c r="CX160" s="1">
        <f t="shared" si="46"/>
        <v>0</v>
      </c>
      <c r="CY160" s="1">
        <f t="shared" si="47"/>
        <v>14</v>
      </c>
      <c r="CZ160" s="1">
        <f t="shared" si="48"/>
        <v>1</v>
      </c>
      <c r="DA160" s="1">
        <f t="shared" si="49"/>
        <v>1</v>
      </c>
      <c r="DB160" s="1">
        <f>SUM(CM160:CX160)+SUM(COUNTIFS(Q160:CL160,{"TERM","RESIGNED"}))</f>
        <v>51</v>
      </c>
      <c r="DC160" s="1" t="s">
        <v>45</v>
      </c>
      <c r="DD160" s="1" t="s">
        <v>1020</v>
      </c>
      <c r="DE160" s="34"/>
    </row>
    <row r="161" spans="1:109" x14ac:dyDescent="0.25">
      <c r="A161" s="32">
        <f t="shared" si="50"/>
        <v>160</v>
      </c>
      <c r="B161" s="1" t="s">
        <v>172</v>
      </c>
      <c r="C161" s="1">
        <v>102106</v>
      </c>
      <c r="D161" s="27">
        <v>102106</v>
      </c>
      <c r="E161" s="1" t="s">
        <v>945</v>
      </c>
      <c r="F161" s="34" t="s">
        <v>480</v>
      </c>
      <c r="G161" s="34" t="s">
        <v>190</v>
      </c>
      <c r="H161" s="30">
        <v>44543</v>
      </c>
      <c r="I161" s="30" t="s">
        <v>39</v>
      </c>
      <c r="J161" s="30" t="s">
        <v>39</v>
      </c>
      <c r="K161" s="1">
        <f t="shared" ca="1" si="34"/>
        <v>759</v>
      </c>
      <c r="L161" s="34" t="str">
        <f t="shared" si="35"/>
        <v>Billable</v>
      </c>
      <c r="M161" s="34" t="s">
        <v>187</v>
      </c>
      <c r="N161" s="1" t="s">
        <v>41</v>
      </c>
      <c r="O161" s="1" t="s">
        <v>42</v>
      </c>
      <c r="P161" s="1"/>
      <c r="Q161" s="1"/>
      <c r="R161" s="1" t="s">
        <v>43</v>
      </c>
      <c r="S161" s="33" t="s">
        <v>443</v>
      </c>
      <c r="T161" s="14" t="s">
        <v>965</v>
      </c>
      <c r="U161" s="39">
        <v>0.38819444444444401</v>
      </c>
      <c r="V161" s="14" t="s">
        <v>965</v>
      </c>
      <c r="W161" s="14" t="s">
        <v>20</v>
      </c>
      <c r="X161" s="14" t="s">
        <v>20</v>
      </c>
      <c r="Y161" s="14" t="s">
        <v>965</v>
      </c>
      <c r="Z161" s="39">
        <v>0.40277777777777773</v>
      </c>
      <c r="AA161" s="14" t="s">
        <v>965</v>
      </c>
      <c r="AB161" s="14" t="s">
        <v>965</v>
      </c>
      <c r="AC161" s="39">
        <v>0.38680555555555557</v>
      </c>
      <c r="AD161" s="14" t="s">
        <v>965</v>
      </c>
      <c r="AE161" s="14" t="s">
        <v>965</v>
      </c>
      <c r="AF161" s="39">
        <v>0.38263888888888892</v>
      </c>
      <c r="AG161" s="14" t="s">
        <v>965</v>
      </c>
      <c r="AH161" s="14" t="s">
        <v>965</v>
      </c>
      <c r="AI161" s="39">
        <v>0.38680555555555557</v>
      </c>
      <c r="AJ161" s="14" t="s">
        <v>965</v>
      </c>
      <c r="AK161" s="14" t="s">
        <v>965</v>
      </c>
      <c r="AL161" s="39">
        <v>0.36944444444444446</v>
      </c>
      <c r="AM161" s="14" t="s">
        <v>965</v>
      </c>
      <c r="AN161" s="14" t="s">
        <v>20</v>
      </c>
      <c r="AO161" s="14" t="s">
        <v>20</v>
      </c>
      <c r="AP161" s="14" t="s">
        <v>965</v>
      </c>
      <c r="AQ161" s="39">
        <v>0.38541666666666669</v>
      </c>
      <c r="AR161" s="14" t="s">
        <v>965</v>
      </c>
      <c r="AS161" s="14" t="s">
        <v>965</v>
      </c>
      <c r="AT161" s="39">
        <v>0.39305555555555555</v>
      </c>
      <c r="AU161" s="14" t="s">
        <v>965</v>
      </c>
      <c r="AV161" s="14" t="s">
        <v>965</v>
      </c>
      <c r="AW161" s="39">
        <v>0.38611111111111113</v>
      </c>
      <c r="AX161" s="14" t="s">
        <v>965</v>
      </c>
      <c r="AY161" s="14" t="s">
        <v>965</v>
      </c>
      <c r="AZ161" s="39">
        <v>0.3743055555555555</v>
      </c>
      <c r="BA161" s="14" t="s">
        <v>965</v>
      </c>
      <c r="BB161" s="14" t="s">
        <v>965</v>
      </c>
      <c r="BC161" s="39">
        <v>0.37847222222222227</v>
      </c>
      <c r="BD161" s="14" t="s">
        <v>965</v>
      </c>
      <c r="BE161" s="14" t="s">
        <v>20</v>
      </c>
      <c r="BF161" s="14" t="s">
        <v>20</v>
      </c>
      <c r="BG161" s="14" t="s">
        <v>965</v>
      </c>
      <c r="BH161" s="39">
        <v>0.37847222222222227</v>
      </c>
      <c r="BI161" s="39" t="s">
        <v>965</v>
      </c>
      <c r="BJ161" s="14" t="s">
        <v>965</v>
      </c>
      <c r="BK161" s="39">
        <v>0.3833333333333333</v>
      </c>
      <c r="BL161" s="14" t="s">
        <v>965</v>
      </c>
      <c r="BM161" s="14" t="s">
        <v>965</v>
      </c>
      <c r="BN161" s="39">
        <v>0.37847222222222227</v>
      </c>
      <c r="BO161" s="14" t="s">
        <v>965</v>
      </c>
      <c r="BP161" s="14" t="s">
        <v>965</v>
      </c>
      <c r="BQ161" s="39">
        <v>0.37777777777777777</v>
      </c>
      <c r="BR161" s="14" t="s">
        <v>965</v>
      </c>
      <c r="BS161" s="14" t="s">
        <v>965</v>
      </c>
      <c r="BT161" s="39">
        <v>0.37708333333333338</v>
      </c>
      <c r="BU161" s="39" t="s">
        <v>965</v>
      </c>
      <c r="BV161" s="14" t="s">
        <v>20</v>
      </c>
      <c r="BW161" s="14" t="s">
        <v>20</v>
      </c>
      <c r="BX161" s="14" t="s">
        <v>20</v>
      </c>
      <c r="BY161" s="14" t="s">
        <v>965</v>
      </c>
      <c r="BZ161" s="39">
        <v>0.3840277777777778</v>
      </c>
      <c r="CA161" s="39" t="s">
        <v>965</v>
      </c>
      <c r="CB161" s="14" t="s">
        <v>965</v>
      </c>
      <c r="CC161" s="39">
        <v>0.3840277777777778</v>
      </c>
      <c r="CD161" s="39" t="s">
        <v>965</v>
      </c>
      <c r="CE161" s="14" t="s">
        <v>967</v>
      </c>
      <c r="CF161" s="39" t="s">
        <v>39</v>
      </c>
      <c r="CG161" s="39" t="s">
        <v>967</v>
      </c>
      <c r="CH161" s="14" t="s">
        <v>967</v>
      </c>
      <c r="CI161" s="39" t="s">
        <v>39</v>
      </c>
      <c r="CJ161" s="39" t="s">
        <v>967</v>
      </c>
      <c r="CK161" s="14" t="s">
        <v>20</v>
      </c>
      <c r="CL161" s="14" t="s">
        <v>20</v>
      </c>
      <c r="CM161" s="1">
        <f t="shared" si="36"/>
        <v>36</v>
      </c>
      <c r="CN161" s="1">
        <f t="shared" si="37"/>
        <v>0</v>
      </c>
      <c r="CO161" s="1">
        <f t="shared" si="38"/>
        <v>11</v>
      </c>
      <c r="CP161" s="1">
        <f t="shared" si="39"/>
        <v>0</v>
      </c>
      <c r="CQ161" s="1">
        <f t="shared" si="40"/>
        <v>0</v>
      </c>
      <c r="CR161" s="1">
        <f>SUM(COUNTIFS($T161:$CL161,{"PAT","MAT"}))</f>
        <v>0</v>
      </c>
      <c r="CS161" s="1">
        <f t="shared" si="41"/>
        <v>0</v>
      </c>
      <c r="CT161" s="1">
        <f t="shared" si="42"/>
        <v>0</v>
      </c>
      <c r="CU161" s="1">
        <f t="shared" si="43"/>
        <v>0</v>
      </c>
      <c r="CV161" s="1">
        <f t="shared" si="44"/>
        <v>4</v>
      </c>
      <c r="CW161" s="1">
        <f t="shared" si="45"/>
        <v>0</v>
      </c>
      <c r="CX161" s="1">
        <f t="shared" si="46"/>
        <v>0</v>
      </c>
      <c r="CY161" s="1">
        <f t="shared" si="47"/>
        <v>4</v>
      </c>
      <c r="CZ161" s="1">
        <f t="shared" si="48"/>
        <v>1</v>
      </c>
      <c r="DA161" s="1">
        <f t="shared" si="49"/>
        <v>1</v>
      </c>
      <c r="DB161" s="1">
        <f>SUM(CM161:CX161)+SUM(COUNTIFS(Q161:CL161,{"TERM","RESIGNED"}))</f>
        <v>51</v>
      </c>
      <c r="DC161" s="1" t="s">
        <v>45</v>
      </c>
      <c r="DD161" s="1" t="s">
        <v>1018</v>
      </c>
      <c r="DE161" s="34"/>
    </row>
    <row r="162" spans="1:109" x14ac:dyDescent="0.25">
      <c r="A162" s="32">
        <f t="shared" si="50"/>
        <v>161</v>
      </c>
      <c r="B162" s="1" t="s">
        <v>172</v>
      </c>
      <c r="C162" s="1">
        <v>102133</v>
      </c>
      <c r="D162" s="27">
        <v>102133</v>
      </c>
      <c r="E162" s="1" t="s">
        <v>946</v>
      </c>
      <c r="F162" s="34" t="s">
        <v>479</v>
      </c>
      <c r="G162" s="34" t="s">
        <v>123</v>
      </c>
      <c r="H162" s="30">
        <v>44543</v>
      </c>
      <c r="I162" s="30" t="s">
        <v>39</v>
      </c>
      <c r="J162" s="30" t="s">
        <v>39</v>
      </c>
      <c r="K162" s="1">
        <f t="shared" ca="1" si="34"/>
        <v>759</v>
      </c>
      <c r="L162" s="34" t="str">
        <f t="shared" si="35"/>
        <v>Billable</v>
      </c>
      <c r="M162" s="34" t="s">
        <v>124</v>
      </c>
      <c r="N162" s="1" t="s">
        <v>41</v>
      </c>
      <c r="O162" s="1" t="s">
        <v>42</v>
      </c>
      <c r="P162" s="1"/>
      <c r="Q162" s="1"/>
      <c r="R162" s="1" t="s">
        <v>43</v>
      </c>
      <c r="S162" s="33" t="s">
        <v>253</v>
      </c>
      <c r="T162" s="14" t="s">
        <v>965</v>
      </c>
      <c r="U162" s="39">
        <v>0.38194444444444398</v>
      </c>
      <c r="V162" s="14" t="s">
        <v>965</v>
      </c>
      <c r="W162" s="14" t="s">
        <v>20</v>
      </c>
      <c r="X162" s="14" t="s">
        <v>20</v>
      </c>
      <c r="Y162" s="14" t="s">
        <v>965</v>
      </c>
      <c r="Z162" s="39">
        <v>0.4069444444444445</v>
      </c>
      <c r="AA162" s="14" t="s">
        <v>965</v>
      </c>
      <c r="AB162" s="14" t="s">
        <v>965</v>
      </c>
      <c r="AC162" s="39">
        <v>0.41180555555555554</v>
      </c>
      <c r="AD162" s="14" t="s">
        <v>965</v>
      </c>
      <c r="AE162" s="14" t="s">
        <v>965</v>
      </c>
      <c r="AF162" s="39">
        <v>0.39652777777777781</v>
      </c>
      <c r="AG162" s="14" t="s">
        <v>965</v>
      </c>
      <c r="AH162" s="14" t="s">
        <v>965</v>
      </c>
      <c r="AI162" s="39">
        <v>0.4069444444444445</v>
      </c>
      <c r="AJ162" s="14" t="s">
        <v>965</v>
      </c>
      <c r="AK162" s="14" t="s">
        <v>965</v>
      </c>
      <c r="AL162" s="39">
        <v>0.41319444444444442</v>
      </c>
      <c r="AM162" s="14" t="s">
        <v>965</v>
      </c>
      <c r="AN162" s="14" t="s">
        <v>20</v>
      </c>
      <c r="AO162" s="14" t="s">
        <v>20</v>
      </c>
      <c r="AP162" s="14" t="s">
        <v>965</v>
      </c>
      <c r="AQ162" s="39">
        <v>0.39166666666666666</v>
      </c>
      <c r="AR162" s="14" t="s">
        <v>965</v>
      </c>
      <c r="AS162" s="14" t="s">
        <v>967</v>
      </c>
      <c r="AT162" s="39" t="s">
        <v>39</v>
      </c>
      <c r="AU162" s="14" t="s">
        <v>967</v>
      </c>
      <c r="AV162" s="14" t="s">
        <v>965</v>
      </c>
      <c r="AW162" s="39">
        <v>0.39027777777777778</v>
      </c>
      <c r="AX162" s="14" t="s">
        <v>965</v>
      </c>
      <c r="AY162" s="14" t="s">
        <v>965</v>
      </c>
      <c r="AZ162" s="39">
        <v>0.40138888888888885</v>
      </c>
      <c r="BA162" s="14" t="s">
        <v>965</v>
      </c>
      <c r="BB162" s="14" t="s">
        <v>965</v>
      </c>
      <c r="BC162" s="39">
        <v>0.38472222222222219</v>
      </c>
      <c r="BD162" s="14" t="s">
        <v>965</v>
      </c>
      <c r="BE162" s="14" t="s">
        <v>20</v>
      </c>
      <c r="BF162" s="14" t="s">
        <v>20</v>
      </c>
      <c r="BG162" s="14" t="s">
        <v>965</v>
      </c>
      <c r="BH162" s="39">
        <v>0.39513888888888887</v>
      </c>
      <c r="BI162" s="39" t="s">
        <v>965</v>
      </c>
      <c r="BJ162" s="14" t="s">
        <v>965</v>
      </c>
      <c r="BK162" s="39">
        <v>0.40277777777777773</v>
      </c>
      <c r="BL162" s="14" t="s">
        <v>965</v>
      </c>
      <c r="BM162" s="14" t="s">
        <v>965</v>
      </c>
      <c r="BN162" s="39">
        <v>0.38541666666666669</v>
      </c>
      <c r="BO162" s="14" t="s">
        <v>965</v>
      </c>
      <c r="BP162" s="14" t="s">
        <v>965</v>
      </c>
      <c r="BQ162" s="39">
        <v>0.39097222222222222</v>
      </c>
      <c r="BR162" s="14" t="s">
        <v>965</v>
      </c>
      <c r="BS162" s="14" t="s">
        <v>965</v>
      </c>
      <c r="BT162" s="39">
        <v>0.38125000000000003</v>
      </c>
      <c r="BU162" s="39" t="s">
        <v>965</v>
      </c>
      <c r="BV162" s="14" t="s">
        <v>20</v>
      </c>
      <c r="BW162" s="14" t="s">
        <v>20</v>
      </c>
      <c r="BX162" s="14" t="s">
        <v>20</v>
      </c>
      <c r="BY162" s="14" t="s">
        <v>965</v>
      </c>
      <c r="BZ162" s="39">
        <v>0.38611111111111113</v>
      </c>
      <c r="CA162" s="39" t="s">
        <v>965</v>
      </c>
      <c r="CB162" s="14" t="s">
        <v>965</v>
      </c>
      <c r="CC162" s="39">
        <v>0.3888888888888889</v>
      </c>
      <c r="CD162" s="39" t="s">
        <v>965</v>
      </c>
      <c r="CE162" s="14" t="s">
        <v>965</v>
      </c>
      <c r="CF162" s="39">
        <v>0.38194444444444442</v>
      </c>
      <c r="CG162" s="39" t="s">
        <v>965</v>
      </c>
      <c r="CH162" s="14" t="s">
        <v>967</v>
      </c>
      <c r="CI162" s="39" t="s">
        <v>39</v>
      </c>
      <c r="CJ162" s="39" t="s">
        <v>967</v>
      </c>
      <c r="CK162" s="14" t="s">
        <v>20</v>
      </c>
      <c r="CL162" s="14" t="s">
        <v>20</v>
      </c>
      <c r="CM162" s="1">
        <f t="shared" si="36"/>
        <v>36</v>
      </c>
      <c r="CN162" s="1">
        <f t="shared" si="37"/>
        <v>0</v>
      </c>
      <c r="CO162" s="1">
        <f t="shared" si="38"/>
        <v>11</v>
      </c>
      <c r="CP162" s="1">
        <f t="shared" si="39"/>
        <v>0</v>
      </c>
      <c r="CQ162" s="1">
        <f t="shared" si="40"/>
        <v>0</v>
      </c>
      <c r="CR162" s="1">
        <f>SUM(COUNTIFS($T162:$CL162,{"PAT","MAT"}))</f>
        <v>0</v>
      </c>
      <c r="CS162" s="1">
        <f t="shared" si="41"/>
        <v>0</v>
      </c>
      <c r="CT162" s="1">
        <f t="shared" si="42"/>
        <v>0</v>
      </c>
      <c r="CU162" s="1">
        <f t="shared" si="43"/>
        <v>0</v>
      </c>
      <c r="CV162" s="1">
        <f t="shared" si="44"/>
        <v>4</v>
      </c>
      <c r="CW162" s="1">
        <f t="shared" si="45"/>
        <v>0</v>
      </c>
      <c r="CX162" s="1">
        <f t="shared" si="46"/>
        <v>0</v>
      </c>
      <c r="CY162" s="1">
        <f t="shared" si="47"/>
        <v>4</v>
      </c>
      <c r="CZ162" s="1">
        <f t="shared" si="48"/>
        <v>1</v>
      </c>
      <c r="DA162" s="1">
        <f t="shared" si="49"/>
        <v>1</v>
      </c>
      <c r="DB162" s="1">
        <f>SUM(CM162:CX162)+SUM(COUNTIFS(Q162:CL162,{"TERM","RESIGNED"}))</f>
        <v>51</v>
      </c>
      <c r="DC162" s="1" t="s">
        <v>45</v>
      </c>
      <c r="DD162" s="1" t="s">
        <v>1018</v>
      </c>
      <c r="DE162" s="34"/>
    </row>
    <row r="163" spans="1:109" x14ac:dyDescent="0.25">
      <c r="A163" s="32">
        <f t="shared" si="50"/>
        <v>162</v>
      </c>
      <c r="B163" s="1" t="s">
        <v>172</v>
      </c>
      <c r="C163" s="1">
        <v>102139</v>
      </c>
      <c r="D163" s="27">
        <v>102139</v>
      </c>
      <c r="E163" s="1" t="s">
        <v>946</v>
      </c>
      <c r="F163" s="34" t="s">
        <v>477</v>
      </c>
      <c r="G163" s="34" t="s">
        <v>123</v>
      </c>
      <c r="H163" s="30">
        <v>44543</v>
      </c>
      <c r="I163" s="30" t="s">
        <v>39</v>
      </c>
      <c r="J163" s="30" t="s">
        <v>39</v>
      </c>
      <c r="K163" s="1">
        <f t="shared" ca="1" si="34"/>
        <v>759</v>
      </c>
      <c r="L163" s="34" t="str">
        <f t="shared" si="35"/>
        <v>Billable</v>
      </c>
      <c r="M163" s="34" t="s">
        <v>124</v>
      </c>
      <c r="N163" s="1" t="s">
        <v>41</v>
      </c>
      <c r="O163" s="1" t="s">
        <v>42</v>
      </c>
      <c r="P163" s="1"/>
      <c r="Q163" s="1"/>
      <c r="R163" s="1" t="s">
        <v>43</v>
      </c>
      <c r="S163" s="33" t="s">
        <v>303</v>
      </c>
      <c r="T163" s="14" t="s">
        <v>966</v>
      </c>
      <c r="U163" s="39">
        <v>0.28263888888888899</v>
      </c>
      <c r="V163" s="14" t="s">
        <v>966</v>
      </c>
      <c r="W163" s="14" t="s">
        <v>20</v>
      </c>
      <c r="X163" s="14" t="s">
        <v>20</v>
      </c>
      <c r="Y163" s="14" t="s">
        <v>965</v>
      </c>
      <c r="Z163" s="39">
        <v>0.37777777777777777</v>
      </c>
      <c r="AA163" s="14" t="s">
        <v>965</v>
      </c>
      <c r="AB163" s="14" t="s">
        <v>967</v>
      </c>
      <c r="AC163" s="39" t="s">
        <v>39</v>
      </c>
      <c r="AD163" s="14" t="s">
        <v>967</v>
      </c>
      <c r="AE163" s="14" t="s">
        <v>965</v>
      </c>
      <c r="AF163" s="39">
        <v>0.44861111111111113</v>
      </c>
      <c r="AG163" s="14" t="s">
        <v>965</v>
      </c>
      <c r="AH163" s="14" t="s">
        <v>965</v>
      </c>
      <c r="AI163" s="39">
        <v>0.44513888888888892</v>
      </c>
      <c r="AJ163" s="14" t="s">
        <v>965</v>
      </c>
      <c r="AK163" s="14" t="s">
        <v>965</v>
      </c>
      <c r="AL163" s="39">
        <v>0.4513888888888889</v>
      </c>
      <c r="AM163" s="14" t="s">
        <v>965</v>
      </c>
      <c r="AN163" s="14" t="s">
        <v>20</v>
      </c>
      <c r="AO163" s="14" t="s">
        <v>20</v>
      </c>
      <c r="AP163" s="14" t="s">
        <v>965</v>
      </c>
      <c r="AQ163" s="39">
        <v>0.41388888888888892</v>
      </c>
      <c r="AR163" s="14" t="s">
        <v>965</v>
      </c>
      <c r="AS163" s="14" t="s">
        <v>968</v>
      </c>
      <c r="AT163" s="39" t="s">
        <v>39</v>
      </c>
      <c r="AU163" s="14" t="s">
        <v>968</v>
      </c>
      <c r="AV163" s="14" t="s">
        <v>965</v>
      </c>
      <c r="AW163" s="39" t="s">
        <v>39</v>
      </c>
      <c r="AX163" s="14" t="s">
        <v>965</v>
      </c>
      <c r="AY163" s="14" t="s">
        <v>965</v>
      </c>
      <c r="AZ163" s="39">
        <v>0.40347222222222223</v>
      </c>
      <c r="BA163" s="14" t="s">
        <v>965</v>
      </c>
      <c r="BB163" s="14" t="s">
        <v>22</v>
      </c>
      <c r="BC163" s="39" t="s">
        <v>39</v>
      </c>
      <c r="BD163" s="14" t="s">
        <v>22</v>
      </c>
      <c r="BE163" s="14" t="s">
        <v>20</v>
      </c>
      <c r="BF163" s="14" t="s">
        <v>20</v>
      </c>
      <c r="BG163" s="14" t="s">
        <v>965</v>
      </c>
      <c r="BH163" s="39">
        <v>0.38541666666666669</v>
      </c>
      <c r="BI163" s="39" t="s">
        <v>965</v>
      </c>
      <c r="BJ163" s="14" t="s">
        <v>965</v>
      </c>
      <c r="BK163" s="39">
        <v>0.37638888888888888</v>
      </c>
      <c r="BL163" s="14" t="s">
        <v>965</v>
      </c>
      <c r="BM163" s="14" t="s">
        <v>965</v>
      </c>
      <c r="BN163" s="39">
        <v>0.375</v>
      </c>
      <c r="BO163" s="14" t="s">
        <v>965</v>
      </c>
      <c r="BP163" s="14" t="s">
        <v>965</v>
      </c>
      <c r="BQ163" s="39">
        <v>0.37083333333333335</v>
      </c>
      <c r="BR163" s="14" t="s">
        <v>965</v>
      </c>
      <c r="BS163" s="14" t="s">
        <v>965</v>
      </c>
      <c r="BT163" s="39">
        <v>0.36319444444444443</v>
      </c>
      <c r="BU163" s="39" t="s">
        <v>965</v>
      </c>
      <c r="BV163" s="14" t="s">
        <v>20</v>
      </c>
      <c r="BW163" s="14" t="s">
        <v>20</v>
      </c>
      <c r="BX163" s="14" t="s">
        <v>20</v>
      </c>
      <c r="BY163" s="14" t="s">
        <v>21</v>
      </c>
      <c r="BZ163" s="39" t="s">
        <v>39</v>
      </c>
      <c r="CA163" s="39" t="s">
        <v>21</v>
      </c>
      <c r="CB163" s="14" t="s">
        <v>965</v>
      </c>
      <c r="CC163" s="39">
        <v>0.36736111111111108</v>
      </c>
      <c r="CD163" s="39" t="s">
        <v>965</v>
      </c>
      <c r="CE163" s="14" t="s">
        <v>965</v>
      </c>
      <c r="CF163" s="39">
        <v>0.3743055555555555</v>
      </c>
      <c r="CG163" s="39" t="s">
        <v>965</v>
      </c>
      <c r="CH163" s="14" t="s">
        <v>21</v>
      </c>
      <c r="CI163" s="39" t="s">
        <v>39</v>
      </c>
      <c r="CJ163" s="39" t="s">
        <v>21</v>
      </c>
      <c r="CK163" s="14" t="s">
        <v>20</v>
      </c>
      <c r="CL163" s="14" t="s">
        <v>20</v>
      </c>
      <c r="CM163" s="1">
        <f t="shared" si="36"/>
        <v>28</v>
      </c>
      <c r="CN163" s="1">
        <f t="shared" si="37"/>
        <v>1</v>
      </c>
      <c r="CO163" s="1">
        <f t="shared" si="38"/>
        <v>11</v>
      </c>
      <c r="CP163" s="1">
        <f t="shared" si="39"/>
        <v>4</v>
      </c>
      <c r="CQ163" s="1">
        <f t="shared" si="40"/>
        <v>2</v>
      </c>
      <c r="CR163" s="1">
        <f>SUM(COUNTIFS($T163:$CL163,{"PAT","MAT"}))</f>
        <v>0</v>
      </c>
      <c r="CS163" s="1">
        <f t="shared" si="41"/>
        <v>0</v>
      </c>
      <c r="CT163" s="1">
        <f t="shared" si="42"/>
        <v>0</v>
      </c>
      <c r="CU163" s="1">
        <f t="shared" si="43"/>
        <v>2</v>
      </c>
      <c r="CV163" s="1">
        <f t="shared" si="44"/>
        <v>2</v>
      </c>
      <c r="CW163" s="1">
        <f t="shared" si="45"/>
        <v>0</v>
      </c>
      <c r="CX163" s="1">
        <f t="shared" si="46"/>
        <v>0</v>
      </c>
      <c r="CY163" s="1">
        <f t="shared" si="47"/>
        <v>4</v>
      </c>
      <c r="CZ163" s="1">
        <f t="shared" si="48"/>
        <v>1</v>
      </c>
      <c r="DA163" s="1">
        <f t="shared" si="49"/>
        <v>1</v>
      </c>
      <c r="DB163" s="1">
        <f>SUM(CM163:CX163)+SUM(COUNTIFS(Q163:CL163,{"TERM","RESIGNED"}))</f>
        <v>50</v>
      </c>
      <c r="DC163" s="1" t="s">
        <v>45</v>
      </c>
      <c r="DD163" s="1" t="s">
        <v>1020</v>
      </c>
      <c r="DE163" s="34"/>
    </row>
    <row r="164" spans="1:109" x14ac:dyDescent="0.25">
      <c r="A164" s="32">
        <f t="shared" si="50"/>
        <v>163</v>
      </c>
      <c r="B164" s="1" t="s">
        <v>172</v>
      </c>
      <c r="C164" s="1">
        <v>102225</v>
      </c>
      <c r="D164" s="27">
        <v>102225</v>
      </c>
      <c r="E164" s="1" t="s">
        <v>946</v>
      </c>
      <c r="F164" s="34" t="s">
        <v>486</v>
      </c>
      <c r="G164" s="34" t="s">
        <v>123</v>
      </c>
      <c r="H164" s="30">
        <v>44566</v>
      </c>
      <c r="I164" s="30" t="s">
        <v>39</v>
      </c>
      <c r="J164" s="30" t="s">
        <v>39</v>
      </c>
      <c r="K164" s="1">
        <f t="shared" ca="1" si="34"/>
        <v>736</v>
      </c>
      <c r="L164" s="34" t="str">
        <f t="shared" si="35"/>
        <v>Billable</v>
      </c>
      <c r="M164" s="34" t="s">
        <v>124</v>
      </c>
      <c r="N164" s="1" t="s">
        <v>41</v>
      </c>
      <c r="O164" s="1" t="s">
        <v>42</v>
      </c>
      <c r="P164" s="1"/>
      <c r="Q164" s="1"/>
      <c r="R164" s="1" t="s">
        <v>43</v>
      </c>
      <c r="S164" s="33" t="s">
        <v>135</v>
      </c>
      <c r="T164" s="14" t="s">
        <v>965</v>
      </c>
      <c r="U164" s="39">
        <v>0.38194444444444398</v>
      </c>
      <c r="V164" s="14" t="s">
        <v>965</v>
      </c>
      <c r="W164" s="14" t="s">
        <v>20</v>
      </c>
      <c r="X164" s="14" t="s">
        <v>20</v>
      </c>
      <c r="Y164" s="14" t="s">
        <v>965</v>
      </c>
      <c r="Z164" s="39">
        <v>0.39652777777777781</v>
      </c>
      <c r="AA164" s="14" t="s">
        <v>965</v>
      </c>
      <c r="AB164" s="14" t="s">
        <v>967</v>
      </c>
      <c r="AC164" s="39" t="s">
        <v>39</v>
      </c>
      <c r="AD164" s="14" t="s">
        <v>967</v>
      </c>
      <c r="AE164" s="14" t="s">
        <v>965</v>
      </c>
      <c r="AF164" s="39">
        <v>0.37361111111111112</v>
      </c>
      <c r="AG164" s="14" t="s">
        <v>965</v>
      </c>
      <c r="AH164" s="14" t="s">
        <v>965</v>
      </c>
      <c r="AI164" s="39">
        <v>0.3576388888888889</v>
      </c>
      <c r="AJ164" s="14" t="s">
        <v>965</v>
      </c>
      <c r="AK164" s="14" t="s">
        <v>965</v>
      </c>
      <c r="AL164" s="39">
        <v>0.38194444444444442</v>
      </c>
      <c r="AM164" s="14" t="s">
        <v>965</v>
      </c>
      <c r="AN164" s="14" t="s">
        <v>20</v>
      </c>
      <c r="AO164" s="14" t="s">
        <v>20</v>
      </c>
      <c r="AP164" s="14" t="s">
        <v>965</v>
      </c>
      <c r="AQ164" s="39">
        <v>0.3756944444444445</v>
      </c>
      <c r="AR164" s="14" t="s">
        <v>965</v>
      </c>
      <c r="AS164" s="14" t="s">
        <v>965</v>
      </c>
      <c r="AT164" s="39">
        <v>0.37222222222222223</v>
      </c>
      <c r="AU164" s="14" t="s">
        <v>965</v>
      </c>
      <c r="AV164" s="14" t="s">
        <v>965</v>
      </c>
      <c r="AW164" s="39">
        <v>0.3756944444444445</v>
      </c>
      <c r="AX164" s="14" t="s">
        <v>965</v>
      </c>
      <c r="AY164" s="14" t="s">
        <v>965</v>
      </c>
      <c r="AZ164" s="39">
        <v>0.37777777777777777</v>
      </c>
      <c r="BA164" s="14" t="s">
        <v>965</v>
      </c>
      <c r="BB164" s="14" t="s">
        <v>965</v>
      </c>
      <c r="BC164" s="39">
        <v>0.37152777777777773</v>
      </c>
      <c r="BD164" s="14" t="s">
        <v>965</v>
      </c>
      <c r="BE164" s="14" t="s">
        <v>20</v>
      </c>
      <c r="BF164" s="14" t="s">
        <v>20</v>
      </c>
      <c r="BG164" s="14" t="s">
        <v>965</v>
      </c>
      <c r="BH164" s="39">
        <v>0.36249999999999999</v>
      </c>
      <c r="BI164" s="39" t="s">
        <v>965</v>
      </c>
      <c r="BJ164" s="14" t="s">
        <v>965</v>
      </c>
      <c r="BK164" s="39">
        <v>0.37361111111111112</v>
      </c>
      <c r="BL164" s="14" t="s">
        <v>965</v>
      </c>
      <c r="BM164" s="14" t="s">
        <v>970</v>
      </c>
      <c r="BN164" s="39" t="s">
        <v>39</v>
      </c>
      <c r="BO164" s="14" t="s">
        <v>970</v>
      </c>
      <c r="BP164" s="14" t="s">
        <v>965</v>
      </c>
      <c r="BQ164" s="39">
        <v>0.37986111111111115</v>
      </c>
      <c r="BR164" s="14" t="s">
        <v>965</v>
      </c>
      <c r="BS164" s="14" t="s">
        <v>967</v>
      </c>
      <c r="BT164" s="39" t="e">
        <v>#N/A</v>
      </c>
      <c r="BU164" s="39" t="s">
        <v>967</v>
      </c>
      <c r="BV164" s="14" t="s">
        <v>20</v>
      </c>
      <c r="BW164" s="14" t="s">
        <v>20</v>
      </c>
      <c r="BX164" s="14" t="s">
        <v>20</v>
      </c>
      <c r="BY164" s="14" t="s">
        <v>965</v>
      </c>
      <c r="BZ164" s="39">
        <v>0.38541666666666669</v>
      </c>
      <c r="CA164" s="39" t="s">
        <v>965</v>
      </c>
      <c r="CB164" s="14" t="s">
        <v>965</v>
      </c>
      <c r="CC164" s="39">
        <v>0.38472222222222219</v>
      </c>
      <c r="CD164" s="39" t="s">
        <v>965</v>
      </c>
      <c r="CE164" s="14" t="s">
        <v>965</v>
      </c>
      <c r="CF164" s="39">
        <v>0.36041666666666666</v>
      </c>
      <c r="CG164" s="39" t="s">
        <v>965</v>
      </c>
      <c r="CH164" s="14" t="s">
        <v>965</v>
      </c>
      <c r="CI164" s="39">
        <v>0.37638888888888888</v>
      </c>
      <c r="CJ164" s="39" t="s">
        <v>965</v>
      </c>
      <c r="CK164" s="14" t="s">
        <v>20</v>
      </c>
      <c r="CL164" s="14" t="s">
        <v>20</v>
      </c>
      <c r="CM164" s="1">
        <f t="shared" si="36"/>
        <v>34</v>
      </c>
      <c r="CN164" s="1">
        <f t="shared" si="37"/>
        <v>0</v>
      </c>
      <c r="CO164" s="1">
        <f t="shared" si="38"/>
        <v>11</v>
      </c>
      <c r="CP164" s="1">
        <f t="shared" si="39"/>
        <v>0</v>
      </c>
      <c r="CQ164" s="1">
        <f t="shared" si="40"/>
        <v>0</v>
      </c>
      <c r="CR164" s="1">
        <f>SUM(COUNTIFS($T164:$CL164,{"PAT","MAT"}))</f>
        <v>0</v>
      </c>
      <c r="CS164" s="1">
        <f t="shared" si="41"/>
        <v>0</v>
      </c>
      <c r="CT164" s="1">
        <f t="shared" si="42"/>
        <v>0</v>
      </c>
      <c r="CU164" s="1">
        <f t="shared" si="43"/>
        <v>0</v>
      </c>
      <c r="CV164" s="1">
        <f t="shared" si="44"/>
        <v>4</v>
      </c>
      <c r="CW164" s="1">
        <f t="shared" si="45"/>
        <v>2</v>
      </c>
      <c r="CX164" s="1">
        <f t="shared" si="46"/>
        <v>0</v>
      </c>
      <c r="CY164" s="1">
        <f t="shared" si="47"/>
        <v>6</v>
      </c>
      <c r="CZ164" s="1">
        <f t="shared" si="48"/>
        <v>1</v>
      </c>
      <c r="DA164" s="1">
        <f t="shared" si="49"/>
        <v>1</v>
      </c>
      <c r="DB164" s="1">
        <f>SUM(CM164:CX164)+SUM(COUNTIFS(Q164:CL164,{"TERM","RESIGNED"}))</f>
        <v>51</v>
      </c>
      <c r="DC164" s="1" t="s">
        <v>45</v>
      </c>
      <c r="DD164" s="1" t="s">
        <v>1018</v>
      </c>
      <c r="DE164" s="34"/>
    </row>
    <row r="165" spans="1:109" x14ac:dyDescent="0.25">
      <c r="A165" s="32">
        <f t="shared" si="50"/>
        <v>164</v>
      </c>
      <c r="B165" s="1" t="s">
        <v>172</v>
      </c>
      <c r="C165" s="1">
        <v>102226</v>
      </c>
      <c r="D165" s="27">
        <v>102226</v>
      </c>
      <c r="E165" s="1" t="s">
        <v>946</v>
      </c>
      <c r="F165" s="34" t="s">
        <v>487</v>
      </c>
      <c r="G165" s="34" t="s">
        <v>190</v>
      </c>
      <c r="H165" s="30">
        <v>44566</v>
      </c>
      <c r="I165" s="30" t="s">
        <v>39</v>
      </c>
      <c r="J165" s="30" t="s">
        <v>39</v>
      </c>
      <c r="K165" s="1">
        <f t="shared" ca="1" si="34"/>
        <v>736</v>
      </c>
      <c r="L165" s="34" t="str">
        <f t="shared" si="35"/>
        <v>Billable</v>
      </c>
      <c r="M165" s="34" t="s">
        <v>187</v>
      </c>
      <c r="N165" s="1" t="s">
        <v>41</v>
      </c>
      <c r="O165" s="1" t="s">
        <v>42</v>
      </c>
      <c r="P165" s="1"/>
      <c r="Q165" s="1"/>
      <c r="R165" s="1" t="s">
        <v>57</v>
      </c>
      <c r="S165" s="33" t="s">
        <v>146</v>
      </c>
      <c r="T165" s="14" t="s">
        <v>965</v>
      </c>
      <c r="U165" s="39" t="s">
        <v>39</v>
      </c>
      <c r="V165" s="14" t="s">
        <v>965</v>
      </c>
      <c r="W165" s="14" t="s">
        <v>20</v>
      </c>
      <c r="X165" s="14" t="s">
        <v>20</v>
      </c>
      <c r="Y165" s="14" t="s">
        <v>965</v>
      </c>
      <c r="Z165" s="39" t="s">
        <v>39</v>
      </c>
      <c r="AA165" s="14" t="s">
        <v>965</v>
      </c>
      <c r="AB165" s="14" t="s">
        <v>965</v>
      </c>
      <c r="AC165" s="39" t="s">
        <v>39</v>
      </c>
      <c r="AD165" s="14" t="s">
        <v>965</v>
      </c>
      <c r="AE165" s="14" t="s">
        <v>965</v>
      </c>
      <c r="AF165" s="39" t="s">
        <v>39</v>
      </c>
      <c r="AG165" s="14" t="s">
        <v>965</v>
      </c>
      <c r="AH165" s="14" t="s">
        <v>965</v>
      </c>
      <c r="AI165" s="39" t="s">
        <v>39</v>
      </c>
      <c r="AJ165" s="14" t="s">
        <v>965</v>
      </c>
      <c r="AK165" s="14" t="s">
        <v>965</v>
      </c>
      <c r="AL165" s="39" t="s">
        <v>39</v>
      </c>
      <c r="AM165" s="14" t="s">
        <v>965</v>
      </c>
      <c r="AN165" s="14" t="s">
        <v>20</v>
      </c>
      <c r="AO165" s="14" t="s">
        <v>20</v>
      </c>
      <c r="AP165" s="14" t="s">
        <v>965</v>
      </c>
      <c r="AQ165" s="39" t="s">
        <v>39</v>
      </c>
      <c r="AR165" s="14" t="s">
        <v>965</v>
      </c>
      <c r="AS165" s="14" t="s">
        <v>965</v>
      </c>
      <c r="AT165" s="39" t="s">
        <v>39</v>
      </c>
      <c r="AU165" s="14" t="s">
        <v>965</v>
      </c>
      <c r="AV165" s="14" t="s">
        <v>965</v>
      </c>
      <c r="AW165" s="39" t="s">
        <v>39</v>
      </c>
      <c r="AX165" s="14" t="s">
        <v>965</v>
      </c>
      <c r="AY165" s="14" t="s">
        <v>967</v>
      </c>
      <c r="AZ165" s="39" t="s">
        <v>39</v>
      </c>
      <c r="BA165" s="14" t="s">
        <v>967</v>
      </c>
      <c r="BB165" s="14" t="s">
        <v>965</v>
      </c>
      <c r="BC165" s="39" t="s">
        <v>39</v>
      </c>
      <c r="BD165" s="14" t="s">
        <v>965</v>
      </c>
      <c r="BE165" s="14" t="s">
        <v>20</v>
      </c>
      <c r="BF165" s="14" t="s">
        <v>20</v>
      </c>
      <c r="BG165" s="14" t="s">
        <v>965</v>
      </c>
      <c r="BH165" s="39" t="s">
        <v>39</v>
      </c>
      <c r="BI165" s="39" t="s">
        <v>965</v>
      </c>
      <c r="BJ165" s="14" t="s">
        <v>965</v>
      </c>
      <c r="BK165" s="39" t="s">
        <v>39</v>
      </c>
      <c r="BL165" s="14" t="s">
        <v>965</v>
      </c>
      <c r="BM165" s="14" t="s">
        <v>965</v>
      </c>
      <c r="BN165" s="39" t="s">
        <v>39</v>
      </c>
      <c r="BO165" s="14" t="s">
        <v>965</v>
      </c>
      <c r="BP165" s="14" t="s">
        <v>965</v>
      </c>
      <c r="BQ165" s="39" t="s">
        <v>39</v>
      </c>
      <c r="BR165" s="14" t="s">
        <v>965</v>
      </c>
      <c r="BS165" s="14" t="s">
        <v>965</v>
      </c>
      <c r="BT165" s="39" t="e">
        <v>#N/A</v>
      </c>
      <c r="BU165" s="39" t="s">
        <v>965</v>
      </c>
      <c r="BV165" s="14" t="s">
        <v>20</v>
      </c>
      <c r="BW165" s="14" t="s">
        <v>20</v>
      </c>
      <c r="BX165" s="14" t="s">
        <v>20</v>
      </c>
      <c r="BY165" s="14" t="s">
        <v>965</v>
      </c>
      <c r="BZ165" s="39" t="s">
        <v>39</v>
      </c>
      <c r="CA165" s="39" t="s">
        <v>965</v>
      </c>
      <c r="CB165" s="14" t="s">
        <v>965</v>
      </c>
      <c r="CC165" s="39" t="s">
        <v>39</v>
      </c>
      <c r="CD165" s="39" t="s">
        <v>965</v>
      </c>
      <c r="CE165" s="14" t="s">
        <v>965</v>
      </c>
      <c r="CF165" s="39" t="s">
        <v>39</v>
      </c>
      <c r="CG165" s="39" t="s">
        <v>965</v>
      </c>
      <c r="CH165" s="14" t="s">
        <v>965</v>
      </c>
      <c r="CI165" s="39" t="s">
        <v>39</v>
      </c>
      <c r="CJ165" s="39" t="s">
        <v>965</v>
      </c>
      <c r="CK165" s="14" t="s">
        <v>20</v>
      </c>
      <c r="CL165" s="14" t="s">
        <v>20</v>
      </c>
      <c r="CM165" s="1">
        <f t="shared" si="36"/>
        <v>38</v>
      </c>
      <c r="CN165" s="1">
        <f t="shared" si="37"/>
        <v>0</v>
      </c>
      <c r="CO165" s="1">
        <f t="shared" si="38"/>
        <v>11</v>
      </c>
      <c r="CP165" s="1">
        <f t="shared" si="39"/>
        <v>0</v>
      </c>
      <c r="CQ165" s="1">
        <f t="shared" si="40"/>
        <v>0</v>
      </c>
      <c r="CR165" s="1">
        <f>SUM(COUNTIFS($T165:$CL165,{"PAT","MAT"}))</f>
        <v>0</v>
      </c>
      <c r="CS165" s="1">
        <f t="shared" si="41"/>
        <v>0</v>
      </c>
      <c r="CT165" s="1">
        <f t="shared" si="42"/>
        <v>0</v>
      </c>
      <c r="CU165" s="1">
        <f t="shared" si="43"/>
        <v>0</v>
      </c>
      <c r="CV165" s="1">
        <f t="shared" si="44"/>
        <v>2</v>
      </c>
      <c r="CW165" s="1">
        <f t="shared" si="45"/>
        <v>0</v>
      </c>
      <c r="CX165" s="1">
        <f t="shared" si="46"/>
        <v>0</v>
      </c>
      <c r="CY165" s="1">
        <f t="shared" si="47"/>
        <v>2</v>
      </c>
      <c r="CZ165" s="1">
        <f t="shared" si="48"/>
        <v>1</v>
      </c>
      <c r="DA165" s="1">
        <f t="shared" si="49"/>
        <v>1</v>
      </c>
      <c r="DB165" s="1">
        <f>SUM(CM165:CX165)+SUM(COUNTIFS(Q165:CL165,{"TERM","RESIGNED"}))</f>
        <v>51</v>
      </c>
      <c r="DC165" s="1" t="s">
        <v>45</v>
      </c>
      <c r="DD165" s="1" t="s">
        <v>1216</v>
      </c>
      <c r="DE165" s="34"/>
    </row>
    <row r="166" spans="1:109" x14ac:dyDescent="0.25">
      <c r="A166" s="32">
        <f t="shared" si="50"/>
        <v>165</v>
      </c>
      <c r="B166" s="1" t="s">
        <v>172</v>
      </c>
      <c r="C166" s="1">
        <v>102237</v>
      </c>
      <c r="D166" s="27">
        <v>102237</v>
      </c>
      <c r="E166" s="1" t="s">
        <v>946</v>
      </c>
      <c r="F166" s="34" t="s">
        <v>485</v>
      </c>
      <c r="G166" s="34" t="s">
        <v>123</v>
      </c>
      <c r="H166" s="30">
        <v>44566</v>
      </c>
      <c r="I166" s="30" t="s">
        <v>39</v>
      </c>
      <c r="J166" s="30" t="s">
        <v>39</v>
      </c>
      <c r="K166" s="1">
        <f t="shared" ca="1" si="34"/>
        <v>736</v>
      </c>
      <c r="L166" s="34" t="str">
        <f t="shared" si="35"/>
        <v>Billable</v>
      </c>
      <c r="M166" s="34" t="s">
        <v>124</v>
      </c>
      <c r="N166" s="1" t="s">
        <v>41</v>
      </c>
      <c r="O166" s="1" t="s">
        <v>42</v>
      </c>
      <c r="P166" s="1"/>
      <c r="Q166" s="1"/>
      <c r="R166" s="1" t="s">
        <v>43</v>
      </c>
      <c r="S166" s="33" t="s">
        <v>95</v>
      </c>
      <c r="T166" s="14" t="s">
        <v>965</v>
      </c>
      <c r="U166" s="39" t="s">
        <v>39</v>
      </c>
      <c r="V166" s="14" t="s">
        <v>965</v>
      </c>
      <c r="W166" s="14" t="s">
        <v>20</v>
      </c>
      <c r="X166" s="14" t="s">
        <v>20</v>
      </c>
      <c r="Y166" s="14" t="s">
        <v>965</v>
      </c>
      <c r="Z166" s="39" t="s">
        <v>39</v>
      </c>
      <c r="AA166" s="14" t="s">
        <v>965</v>
      </c>
      <c r="AB166" s="14" t="s">
        <v>968</v>
      </c>
      <c r="AC166" s="39" t="s">
        <v>39</v>
      </c>
      <c r="AD166" s="14" t="s">
        <v>968</v>
      </c>
      <c r="AE166" s="14" t="s">
        <v>967</v>
      </c>
      <c r="AF166" s="39" t="s">
        <v>39</v>
      </c>
      <c r="AG166" s="14" t="s">
        <v>967</v>
      </c>
      <c r="AH166" s="14" t="s">
        <v>965</v>
      </c>
      <c r="AI166" s="39" t="s">
        <v>39</v>
      </c>
      <c r="AJ166" s="14" t="s">
        <v>965</v>
      </c>
      <c r="AK166" s="14" t="s">
        <v>965</v>
      </c>
      <c r="AL166" s="39" t="s">
        <v>39</v>
      </c>
      <c r="AM166" s="14" t="s">
        <v>965</v>
      </c>
      <c r="AN166" s="14" t="s">
        <v>20</v>
      </c>
      <c r="AO166" s="14" t="s">
        <v>20</v>
      </c>
      <c r="AP166" s="14" t="s">
        <v>965</v>
      </c>
      <c r="AQ166" s="39" t="s">
        <v>39</v>
      </c>
      <c r="AR166" s="14" t="s">
        <v>965</v>
      </c>
      <c r="AS166" s="14" t="s">
        <v>965</v>
      </c>
      <c r="AT166" s="39" t="s">
        <v>39</v>
      </c>
      <c r="AU166" s="14" t="s">
        <v>965</v>
      </c>
      <c r="AV166" s="14" t="s">
        <v>965</v>
      </c>
      <c r="AW166" s="39" t="s">
        <v>39</v>
      </c>
      <c r="AX166" s="14" t="s">
        <v>965</v>
      </c>
      <c r="AY166" s="14" t="s">
        <v>965</v>
      </c>
      <c r="AZ166" s="39" t="s">
        <v>39</v>
      </c>
      <c r="BA166" s="14" t="s">
        <v>965</v>
      </c>
      <c r="BB166" s="14" t="s">
        <v>965</v>
      </c>
      <c r="BC166" s="39" t="s">
        <v>39</v>
      </c>
      <c r="BD166" s="14" t="s">
        <v>965</v>
      </c>
      <c r="BE166" s="14" t="s">
        <v>20</v>
      </c>
      <c r="BF166" s="14" t="s">
        <v>20</v>
      </c>
      <c r="BG166" s="14" t="s">
        <v>965</v>
      </c>
      <c r="BH166" s="39" t="s">
        <v>39</v>
      </c>
      <c r="BI166" s="39" t="s">
        <v>965</v>
      </c>
      <c r="BJ166" s="14" t="s">
        <v>965</v>
      </c>
      <c r="BK166" s="39" t="s">
        <v>39</v>
      </c>
      <c r="BL166" s="14" t="s">
        <v>965</v>
      </c>
      <c r="BM166" s="14" t="s">
        <v>965</v>
      </c>
      <c r="BN166" s="39" t="s">
        <v>39</v>
      </c>
      <c r="BO166" s="14" t="s">
        <v>965</v>
      </c>
      <c r="BP166" s="14" t="s">
        <v>965</v>
      </c>
      <c r="BQ166" s="39" t="s">
        <v>39</v>
      </c>
      <c r="BR166" s="14" t="s">
        <v>965</v>
      </c>
      <c r="BS166" s="14" t="s">
        <v>965</v>
      </c>
      <c r="BT166" s="39" t="e">
        <v>#N/A</v>
      </c>
      <c r="BU166" s="39" t="s">
        <v>965</v>
      </c>
      <c r="BV166" s="14" t="s">
        <v>20</v>
      </c>
      <c r="BW166" s="14" t="s">
        <v>20</v>
      </c>
      <c r="BX166" s="14" t="s">
        <v>20</v>
      </c>
      <c r="BY166" s="14" t="s">
        <v>965</v>
      </c>
      <c r="BZ166" s="39" t="s">
        <v>39</v>
      </c>
      <c r="CA166" s="39" t="s">
        <v>965</v>
      </c>
      <c r="CB166" s="14" t="s">
        <v>965</v>
      </c>
      <c r="CC166" s="39" t="s">
        <v>39</v>
      </c>
      <c r="CD166" s="39" t="s">
        <v>965</v>
      </c>
      <c r="CE166" s="14" t="s">
        <v>965</v>
      </c>
      <c r="CF166" s="39" t="s">
        <v>39</v>
      </c>
      <c r="CG166" s="39" t="s">
        <v>965</v>
      </c>
      <c r="CH166" s="14" t="s">
        <v>965</v>
      </c>
      <c r="CI166" s="39" t="s">
        <v>39</v>
      </c>
      <c r="CJ166" s="39" t="s">
        <v>965</v>
      </c>
      <c r="CK166" s="14" t="s">
        <v>20</v>
      </c>
      <c r="CL166" s="14" t="s">
        <v>20</v>
      </c>
      <c r="CM166" s="1">
        <f t="shared" si="36"/>
        <v>36</v>
      </c>
      <c r="CN166" s="1">
        <f t="shared" si="37"/>
        <v>0</v>
      </c>
      <c r="CO166" s="1">
        <f t="shared" si="38"/>
        <v>11</v>
      </c>
      <c r="CP166" s="1">
        <f t="shared" si="39"/>
        <v>0</v>
      </c>
      <c r="CQ166" s="1">
        <f t="shared" si="40"/>
        <v>0</v>
      </c>
      <c r="CR166" s="1">
        <f>SUM(COUNTIFS($T166:$CL166,{"PAT","MAT"}))</f>
        <v>0</v>
      </c>
      <c r="CS166" s="1">
        <f t="shared" si="41"/>
        <v>0</v>
      </c>
      <c r="CT166" s="1">
        <f t="shared" si="42"/>
        <v>0</v>
      </c>
      <c r="CU166" s="1">
        <f t="shared" si="43"/>
        <v>2</v>
      </c>
      <c r="CV166" s="1">
        <f t="shared" si="44"/>
        <v>2</v>
      </c>
      <c r="CW166" s="1">
        <f t="shared" si="45"/>
        <v>0</v>
      </c>
      <c r="CX166" s="1">
        <f t="shared" si="46"/>
        <v>0</v>
      </c>
      <c r="CY166" s="1">
        <f t="shared" si="47"/>
        <v>4</v>
      </c>
      <c r="CZ166" s="1">
        <f t="shared" si="48"/>
        <v>1</v>
      </c>
      <c r="DA166" s="1">
        <f t="shared" si="49"/>
        <v>1</v>
      </c>
      <c r="DB166" s="1">
        <f>SUM(CM166:CX166)+SUM(COUNTIFS(Q166:CL166,{"TERM","RESIGNED"}))</f>
        <v>51</v>
      </c>
      <c r="DC166" s="1" t="s">
        <v>45</v>
      </c>
      <c r="DD166" s="1" t="s">
        <v>1018</v>
      </c>
      <c r="DE166" s="34"/>
    </row>
    <row r="167" spans="1:109" x14ac:dyDescent="0.25">
      <c r="A167" s="32">
        <f t="shared" si="50"/>
        <v>166</v>
      </c>
      <c r="B167" s="1" t="s">
        <v>172</v>
      </c>
      <c r="C167" s="1">
        <v>102307</v>
      </c>
      <c r="D167" s="27">
        <v>102307</v>
      </c>
      <c r="E167" s="1" t="s">
        <v>946</v>
      </c>
      <c r="F167" s="34" t="s">
        <v>491</v>
      </c>
      <c r="G167" s="34" t="s">
        <v>123</v>
      </c>
      <c r="H167" s="30">
        <v>44581</v>
      </c>
      <c r="I167" s="30" t="s">
        <v>39</v>
      </c>
      <c r="J167" s="30" t="s">
        <v>39</v>
      </c>
      <c r="K167" s="1">
        <f t="shared" ca="1" si="34"/>
        <v>721</v>
      </c>
      <c r="L167" s="34" t="str">
        <f t="shared" si="35"/>
        <v>Billable</v>
      </c>
      <c r="M167" s="34" t="s">
        <v>124</v>
      </c>
      <c r="N167" s="1" t="s">
        <v>41</v>
      </c>
      <c r="O167" s="1" t="s">
        <v>42</v>
      </c>
      <c r="P167" s="1"/>
      <c r="Q167" s="1"/>
      <c r="R167" s="1" t="s">
        <v>43</v>
      </c>
      <c r="S167" s="33" t="s">
        <v>285</v>
      </c>
      <c r="T167" s="14" t="s">
        <v>965</v>
      </c>
      <c r="U167" s="39">
        <v>0.39930555555555602</v>
      </c>
      <c r="V167" s="14" t="s">
        <v>965</v>
      </c>
      <c r="W167" s="14" t="s">
        <v>20</v>
      </c>
      <c r="X167" s="14" t="s">
        <v>20</v>
      </c>
      <c r="Y167" s="14" t="s">
        <v>967</v>
      </c>
      <c r="Z167" s="39" t="s">
        <v>39</v>
      </c>
      <c r="AA167" s="14" t="s">
        <v>967</v>
      </c>
      <c r="AB167" s="14" t="s">
        <v>965</v>
      </c>
      <c r="AC167" s="39">
        <v>0.37777777777777777</v>
      </c>
      <c r="AD167" s="14" t="s">
        <v>965</v>
      </c>
      <c r="AE167" s="14" t="s">
        <v>965</v>
      </c>
      <c r="AF167" s="39">
        <v>0.37013888888888885</v>
      </c>
      <c r="AG167" s="14" t="s">
        <v>965</v>
      </c>
      <c r="AH167" s="14" t="s">
        <v>965</v>
      </c>
      <c r="AI167" s="39">
        <v>0.37361111111111112</v>
      </c>
      <c r="AJ167" s="14" t="s">
        <v>965</v>
      </c>
      <c r="AK167" s="14" t="s">
        <v>968</v>
      </c>
      <c r="AL167" s="39" t="s">
        <v>39</v>
      </c>
      <c r="AM167" s="14" t="s">
        <v>968</v>
      </c>
      <c r="AN167" s="14" t="s">
        <v>20</v>
      </c>
      <c r="AO167" s="14" t="s">
        <v>20</v>
      </c>
      <c r="AP167" s="14" t="s">
        <v>965</v>
      </c>
      <c r="AQ167" s="39">
        <v>0.43472222222222223</v>
      </c>
      <c r="AR167" s="14" t="s">
        <v>965</v>
      </c>
      <c r="AS167" s="14" t="s">
        <v>965</v>
      </c>
      <c r="AT167" s="39">
        <v>0.36736111111111108</v>
      </c>
      <c r="AU167" s="14" t="s">
        <v>965</v>
      </c>
      <c r="AV167" s="14" t="s">
        <v>965</v>
      </c>
      <c r="AW167" s="39">
        <v>0.37152777777777773</v>
      </c>
      <c r="AX167" s="14" t="s">
        <v>965</v>
      </c>
      <c r="AY167" s="14" t="s">
        <v>965</v>
      </c>
      <c r="AZ167" s="39">
        <v>0.37222222222222223</v>
      </c>
      <c r="BA167" s="14" t="s">
        <v>965</v>
      </c>
      <c r="BB167" s="14" t="s">
        <v>965</v>
      </c>
      <c r="BC167" s="39">
        <v>0.37083333333333335</v>
      </c>
      <c r="BD167" s="14" t="s">
        <v>965</v>
      </c>
      <c r="BE167" s="14" t="s">
        <v>20</v>
      </c>
      <c r="BF167" s="14" t="s">
        <v>20</v>
      </c>
      <c r="BG167" s="14" t="s">
        <v>965</v>
      </c>
      <c r="BH167" s="39">
        <v>0.36736111111111108</v>
      </c>
      <c r="BI167" s="39" t="s">
        <v>965</v>
      </c>
      <c r="BJ167" s="14" t="s">
        <v>965</v>
      </c>
      <c r="BK167" s="39">
        <v>0.3756944444444445</v>
      </c>
      <c r="BL167" s="14" t="s">
        <v>965</v>
      </c>
      <c r="BM167" s="14" t="s">
        <v>965</v>
      </c>
      <c r="BN167" s="39">
        <v>0.3756944444444445</v>
      </c>
      <c r="BO167" s="14" t="s">
        <v>965</v>
      </c>
      <c r="BP167" s="14" t="s">
        <v>967</v>
      </c>
      <c r="BQ167" s="39" t="s">
        <v>39</v>
      </c>
      <c r="BR167" s="14" t="s">
        <v>967</v>
      </c>
      <c r="BS167" s="14" t="s">
        <v>21</v>
      </c>
      <c r="BT167" s="39" t="e">
        <v>#N/A</v>
      </c>
      <c r="BU167" s="39" t="s">
        <v>21</v>
      </c>
      <c r="BV167" s="14" t="s">
        <v>20</v>
      </c>
      <c r="BW167" s="14" t="s">
        <v>20</v>
      </c>
      <c r="BX167" s="14" t="s">
        <v>20</v>
      </c>
      <c r="BY167" s="14" t="s">
        <v>965</v>
      </c>
      <c r="BZ167" s="39">
        <v>0.3743055555555555</v>
      </c>
      <c r="CA167" s="39" t="s">
        <v>965</v>
      </c>
      <c r="CB167" s="14" t="s">
        <v>965</v>
      </c>
      <c r="CC167" s="39">
        <v>0.38055555555555554</v>
      </c>
      <c r="CD167" s="39" t="s">
        <v>965</v>
      </c>
      <c r="CE167" s="14" t="s">
        <v>965</v>
      </c>
      <c r="CF167" s="39">
        <v>0.37986111111111115</v>
      </c>
      <c r="CG167" s="39" t="s">
        <v>965</v>
      </c>
      <c r="CH167" s="14" t="s">
        <v>965</v>
      </c>
      <c r="CI167" s="39">
        <v>0.3756944444444445</v>
      </c>
      <c r="CJ167" s="39" t="s">
        <v>965</v>
      </c>
      <c r="CK167" s="14" t="s">
        <v>20</v>
      </c>
      <c r="CL167" s="14" t="s">
        <v>20</v>
      </c>
      <c r="CM167" s="1">
        <f t="shared" si="36"/>
        <v>32</v>
      </c>
      <c r="CN167" s="1">
        <f t="shared" si="37"/>
        <v>0</v>
      </c>
      <c r="CO167" s="1">
        <f t="shared" si="38"/>
        <v>11</v>
      </c>
      <c r="CP167" s="1">
        <f t="shared" si="39"/>
        <v>2</v>
      </c>
      <c r="CQ167" s="1">
        <f t="shared" si="40"/>
        <v>0</v>
      </c>
      <c r="CR167" s="1">
        <f>SUM(COUNTIFS($T167:$CL167,{"PAT","MAT"}))</f>
        <v>0</v>
      </c>
      <c r="CS167" s="1">
        <f t="shared" si="41"/>
        <v>0</v>
      </c>
      <c r="CT167" s="1">
        <f t="shared" si="42"/>
        <v>0</v>
      </c>
      <c r="CU167" s="1">
        <f t="shared" si="43"/>
        <v>2</v>
      </c>
      <c r="CV167" s="1">
        <f t="shared" si="44"/>
        <v>4</v>
      </c>
      <c r="CW167" s="1">
        <f t="shared" si="45"/>
        <v>0</v>
      </c>
      <c r="CX167" s="1">
        <f t="shared" si="46"/>
        <v>0</v>
      </c>
      <c r="CY167" s="1">
        <f t="shared" si="47"/>
        <v>6</v>
      </c>
      <c r="CZ167" s="1">
        <f t="shared" si="48"/>
        <v>1</v>
      </c>
      <c r="DA167" s="1">
        <f t="shared" si="49"/>
        <v>1</v>
      </c>
      <c r="DB167" s="1">
        <f>SUM(CM167:CX167)+SUM(COUNTIFS(Q167:CL167,{"TERM","RESIGNED"}))</f>
        <v>51</v>
      </c>
      <c r="DC167" s="1" t="s">
        <v>45</v>
      </c>
      <c r="DD167" s="1" t="s">
        <v>1023</v>
      </c>
      <c r="DE167" s="34"/>
    </row>
    <row r="168" spans="1:109" x14ac:dyDescent="0.25">
      <c r="A168" s="32">
        <f t="shared" si="50"/>
        <v>167</v>
      </c>
      <c r="B168" s="1" t="s">
        <v>172</v>
      </c>
      <c r="C168" s="1">
        <v>102320</v>
      </c>
      <c r="D168" s="27">
        <v>102320</v>
      </c>
      <c r="E168" s="1" t="s">
        <v>945</v>
      </c>
      <c r="F168" s="34" t="s">
        <v>493</v>
      </c>
      <c r="G168" s="34" t="s">
        <v>123</v>
      </c>
      <c r="H168" s="30">
        <v>44588</v>
      </c>
      <c r="I168" s="30" t="s">
        <v>39</v>
      </c>
      <c r="J168" s="30" t="s">
        <v>39</v>
      </c>
      <c r="K168" s="1">
        <f t="shared" ca="1" si="34"/>
        <v>714</v>
      </c>
      <c r="L168" s="34" t="str">
        <f t="shared" si="35"/>
        <v>Billable</v>
      </c>
      <c r="M168" s="34" t="s">
        <v>124</v>
      </c>
      <c r="N168" s="1" t="s">
        <v>41</v>
      </c>
      <c r="O168" s="1" t="s">
        <v>42</v>
      </c>
      <c r="P168" s="1"/>
      <c r="Q168" s="1"/>
      <c r="R168" s="1" t="s">
        <v>43</v>
      </c>
      <c r="S168" s="33" t="s">
        <v>242</v>
      </c>
      <c r="T168" s="14" t="s">
        <v>965</v>
      </c>
      <c r="U168" s="39">
        <v>0.37361111111111101</v>
      </c>
      <c r="V168" s="14" t="s">
        <v>965</v>
      </c>
      <c r="W168" s="14" t="s">
        <v>20</v>
      </c>
      <c r="X168" s="14" t="s">
        <v>20</v>
      </c>
      <c r="Y168" s="14" t="s">
        <v>967</v>
      </c>
      <c r="Z168" s="39" t="s">
        <v>39</v>
      </c>
      <c r="AA168" s="14" t="s">
        <v>967</v>
      </c>
      <c r="AB168" s="14" t="s">
        <v>968</v>
      </c>
      <c r="AC168" s="39" t="s">
        <v>39</v>
      </c>
      <c r="AD168" s="14" t="s">
        <v>968</v>
      </c>
      <c r="AE168" s="14" t="s">
        <v>965</v>
      </c>
      <c r="AF168" s="39">
        <v>0.38125000000000003</v>
      </c>
      <c r="AG168" s="14" t="s">
        <v>965</v>
      </c>
      <c r="AH168" s="14" t="s">
        <v>965</v>
      </c>
      <c r="AI168" s="39">
        <v>0.38541666666666669</v>
      </c>
      <c r="AJ168" s="14" t="s">
        <v>965</v>
      </c>
      <c r="AK168" s="14" t="s">
        <v>965</v>
      </c>
      <c r="AL168" s="39">
        <v>0.37708333333333338</v>
      </c>
      <c r="AM168" s="14" t="s">
        <v>965</v>
      </c>
      <c r="AN168" s="14" t="s">
        <v>20</v>
      </c>
      <c r="AO168" s="14" t="s">
        <v>20</v>
      </c>
      <c r="AP168" s="14" t="s">
        <v>965</v>
      </c>
      <c r="AQ168" s="39">
        <v>0.35972222222222222</v>
      </c>
      <c r="AR168" s="14" t="s">
        <v>965</v>
      </c>
      <c r="AS168" s="14" t="s">
        <v>965</v>
      </c>
      <c r="AT168" s="39">
        <v>0.38680555555555557</v>
      </c>
      <c r="AU168" s="14" t="s">
        <v>965</v>
      </c>
      <c r="AV168" s="14" t="s">
        <v>965</v>
      </c>
      <c r="AW168" s="39">
        <v>0.375</v>
      </c>
      <c r="AX168" s="14" t="s">
        <v>965</v>
      </c>
      <c r="AY168" s="14" t="s">
        <v>965</v>
      </c>
      <c r="AZ168" s="39">
        <v>0.36180555555555555</v>
      </c>
      <c r="BA168" s="14" t="s">
        <v>965</v>
      </c>
      <c r="BB168" s="14" t="s">
        <v>965</v>
      </c>
      <c r="BC168" s="39">
        <v>0.39444444444444443</v>
      </c>
      <c r="BD168" s="14" t="s">
        <v>965</v>
      </c>
      <c r="BE168" s="14" t="s">
        <v>20</v>
      </c>
      <c r="BF168" s="14" t="s">
        <v>20</v>
      </c>
      <c r="BG168" s="14" t="s">
        <v>965</v>
      </c>
      <c r="BH168" s="39">
        <v>0.36944444444444446</v>
      </c>
      <c r="BI168" s="39" t="s">
        <v>965</v>
      </c>
      <c r="BJ168" s="14" t="s">
        <v>965</v>
      </c>
      <c r="BK168" s="39">
        <v>0.3659722222222222</v>
      </c>
      <c r="BL168" s="14" t="s">
        <v>965</v>
      </c>
      <c r="BM168" s="14" t="s">
        <v>965</v>
      </c>
      <c r="BN168" s="39">
        <v>0.37847222222222227</v>
      </c>
      <c r="BO168" s="14" t="s">
        <v>965</v>
      </c>
      <c r="BP168" s="14" t="s">
        <v>965</v>
      </c>
      <c r="BQ168" s="39">
        <v>0.39513888888888887</v>
      </c>
      <c r="BR168" s="14" t="s">
        <v>965</v>
      </c>
      <c r="BS168" s="14" t="s">
        <v>965</v>
      </c>
      <c r="BT168" s="39">
        <v>0.37291666666666662</v>
      </c>
      <c r="BU168" s="39" t="s">
        <v>965</v>
      </c>
      <c r="BV168" s="14" t="s">
        <v>20</v>
      </c>
      <c r="BW168" s="14" t="s">
        <v>20</v>
      </c>
      <c r="BX168" s="14" t="s">
        <v>20</v>
      </c>
      <c r="BY168" s="14" t="s">
        <v>967</v>
      </c>
      <c r="BZ168" s="39" t="s">
        <v>39</v>
      </c>
      <c r="CA168" s="39" t="s">
        <v>967</v>
      </c>
      <c r="CB168" s="14" t="s">
        <v>965</v>
      </c>
      <c r="CC168" s="39">
        <v>0.38263888888888892</v>
      </c>
      <c r="CD168" s="39" t="s">
        <v>965</v>
      </c>
      <c r="CE168" s="14" t="s">
        <v>965</v>
      </c>
      <c r="CF168" s="39">
        <v>0.39097222222222222</v>
      </c>
      <c r="CG168" s="39" t="s">
        <v>965</v>
      </c>
      <c r="CH168" s="14" t="s">
        <v>965</v>
      </c>
      <c r="CI168" s="39">
        <v>0.36805555555555558</v>
      </c>
      <c r="CJ168" s="39" t="s">
        <v>965</v>
      </c>
      <c r="CK168" s="14" t="s">
        <v>20</v>
      </c>
      <c r="CL168" s="14" t="s">
        <v>20</v>
      </c>
      <c r="CM168" s="1">
        <f t="shared" si="36"/>
        <v>34</v>
      </c>
      <c r="CN168" s="1">
        <f t="shared" si="37"/>
        <v>0</v>
      </c>
      <c r="CO168" s="1">
        <f t="shared" si="38"/>
        <v>11</v>
      </c>
      <c r="CP168" s="1">
        <f t="shared" si="39"/>
        <v>0</v>
      </c>
      <c r="CQ168" s="1">
        <f t="shared" si="40"/>
        <v>0</v>
      </c>
      <c r="CR168" s="1">
        <f>SUM(COUNTIFS($T168:$CL168,{"PAT","MAT"}))</f>
        <v>0</v>
      </c>
      <c r="CS168" s="1">
        <f t="shared" si="41"/>
        <v>0</v>
      </c>
      <c r="CT168" s="1">
        <f t="shared" si="42"/>
        <v>0</v>
      </c>
      <c r="CU168" s="1">
        <f t="shared" si="43"/>
        <v>2</v>
      </c>
      <c r="CV168" s="1">
        <f t="shared" si="44"/>
        <v>4</v>
      </c>
      <c r="CW168" s="1">
        <f t="shared" si="45"/>
        <v>0</v>
      </c>
      <c r="CX168" s="1">
        <f t="shared" si="46"/>
        <v>0</v>
      </c>
      <c r="CY168" s="1">
        <f t="shared" si="47"/>
        <v>6</v>
      </c>
      <c r="CZ168" s="1">
        <f t="shared" si="48"/>
        <v>1</v>
      </c>
      <c r="DA168" s="1">
        <f t="shared" si="49"/>
        <v>1</v>
      </c>
      <c r="DB168" s="1">
        <f>SUM(CM168:CX168)+SUM(COUNTIFS(Q168:CL168,{"TERM","RESIGNED"}))</f>
        <v>51</v>
      </c>
      <c r="DC168" s="1" t="s">
        <v>45</v>
      </c>
      <c r="DD168" s="1" t="s">
        <v>1018</v>
      </c>
      <c r="DE168" s="34"/>
    </row>
    <row r="169" spans="1:109" x14ac:dyDescent="0.25">
      <c r="A169" s="32">
        <f t="shared" si="50"/>
        <v>168</v>
      </c>
      <c r="B169" s="1" t="s">
        <v>172</v>
      </c>
      <c r="C169" s="1">
        <v>102323</v>
      </c>
      <c r="D169" s="27">
        <v>102323</v>
      </c>
      <c r="E169" s="1" t="s">
        <v>946</v>
      </c>
      <c r="F169" s="34" t="s">
        <v>494</v>
      </c>
      <c r="G169" s="34" t="s">
        <v>123</v>
      </c>
      <c r="H169" s="30">
        <v>44588</v>
      </c>
      <c r="I169" s="30" t="s">
        <v>39</v>
      </c>
      <c r="J169" s="30" t="s">
        <v>39</v>
      </c>
      <c r="K169" s="1">
        <f t="shared" ca="1" si="34"/>
        <v>714</v>
      </c>
      <c r="L169" s="34" t="str">
        <f t="shared" si="35"/>
        <v>Billable</v>
      </c>
      <c r="M169" s="34" t="s">
        <v>124</v>
      </c>
      <c r="N169" s="1" t="s">
        <v>41</v>
      </c>
      <c r="O169" s="1" t="s">
        <v>42</v>
      </c>
      <c r="P169" s="1"/>
      <c r="Q169" s="1"/>
      <c r="R169" s="1" t="s">
        <v>43</v>
      </c>
      <c r="S169" s="33" t="s">
        <v>972</v>
      </c>
      <c r="T169" s="14" t="s">
        <v>965</v>
      </c>
      <c r="U169" s="39">
        <v>0.37986111111111098</v>
      </c>
      <c r="V169" s="14" t="s">
        <v>965</v>
      </c>
      <c r="W169" s="14" t="s">
        <v>20</v>
      </c>
      <c r="X169" s="14" t="s">
        <v>20</v>
      </c>
      <c r="Y169" s="14" t="s">
        <v>965</v>
      </c>
      <c r="Z169" s="39">
        <v>0.40138888888888885</v>
      </c>
      <c r="AA169" s="14" t="s">
        <v>965</v>
      </c>
      <c r="AB169" s="14" t="s">
        <v>965</v>
      </c>
      <c r="AC169" s="39">
        <v>0.3840277777777778</v>
      </c>
      <c r="AD169" s="14" t="s">
        <v>965</v>
      </c>
      <c r="AE169" s="14" t="s">
        <v>965</v>
      </c>
      <c r="AF169" s="39">
        <v>0.38541666666666669</v>
      </c>
      <c r="AG169" s="14" t="s">
        <v>965</v>
      </c>
      <c r="AH169" s="14" t="s">
        <v>965</v>
      </c>
      <c r="AI169" s="39">
        <v>0.37986111111111115</v>
      </c>
      <c r="AJ169" s="14" t="s">
        <v>965</v>
      </c>
      <c r="AK169" s="14" t="s">
        <v>965</v>
      </c>
      <c r="AL169" s="39">
        <v>0.39305555555555555</v>
      </c>
      <c r="AM169" s="14" t="s">
        <v>965</v>
      </c>
      <c r="AN169" s="14" t="s">
        <v>20</v>
      </c>
      <c r="AO169" s="14" t="s">
        <v>20</v>
      </c>
      <c r="AP169" s="14" t="s">
        <v>965</v>
      </c>
      <c r="AQ169" s="39">
        <v>0.38611111111111113</v>
      </c>
      <c r="AR169" s="14" t="s">
        <v>965</v>
      </c>
      <c r="AS169" s="14" t="s">
        <v>965</v>
      </c>
      <c r="AT169" s="39">
        <v>0.38541666666666669</v>
      </c>
      <c r="AU169" s="14" t="s">
        <v>965</v>
      </c>
      <c r="AV169" s="14" t="s">
        <v>965</v>
      </c>
      <c r="AW169" s="39">
        <v>0.38125000000000003</v>
      </c>
      <c r="AX169" s="14" t="s">
        <v>965</v>
      </c>
      <c r="AY169" s="14" t="s">
        <v>965</v>
      </c>
      <c r="AZ169" s="39">
        <v>0.38958333333333334</v>
      </c>
      <c r="BA169" s="14" t="s">
        <v>965</v>
      </c>
      <c r="BB169" s="14" t="s">
        <v>965</v>
      </c>
      <c r="BC169" s="39">
        <v>0.39513888888888887</v>
      </c>
      <c r="BD169" s="14" t="s">
        <v>965</v>
      </c>
      <c r="BE169" s="14" t="s">
        <v>20</v>
      </c>
      <c r="BF169" s="14" t="s">
        <v>20</v>
      </c>
      <c r="BG169" s="14" t="s">
        <v>965</v>
      </c>
      <c r="BH169" s="39">
        <v>0.38541666666666669</v>
      </c>
      <c r="BI169" s="39" t="s">
        <v>965</v>
      </c>
      <c r="BJ169" s="14" t="s">
        <v>965</v>
      </c>
      <c r="BK169" s="39">
        <v>0.38611111111111113</v>
      </c>
      <c r="BL169" s="14" t="s">
        <v>965</v>
      </c>
      <c r="BM169" s="14" t="s">
        <v>965</v>
      </c>
      <c r="BN169" s="39">
        <v>0.38680555555555557</v>
      </c>
      <c r="BO169" s="14" t="s">
        <v>965</v>
      </c>
      <c r="BP169" s="14" t="s">
        <v>965</v>
      </c>
      <c r="BQ169" s="39">
        <v>0.38194444444444442</v>
      </c>
      <c r="BR169" s="14" t="s">
        <v>965</v>
      </c>
      <c r="BS169" s="14" t="s">
        <v>965</v>
      </c>
      <c r="BT169" s="39">
        <v>0.3833333333333333</v>
      </c>
      <c r="BU169" s="39" t="s">
        <v>965</v>
      </c>
      <c r="BV169" s="14" t="s">
        <v>20</v>
      </c>
      <c r="BW169" s="14" t="s">
        <v>20</v>
      </c>
      <c r="BX169" s="14" t="s">
        <v>20</v>
      </c>
      <c r="BY169" s="14" t="s">
        <v>965</v>
      </c>
      <c r="BZ169" s="39">
        <v>0.38194444444444442</v>
      </c>
      <c r="CA169" s="39" t="s">
        <v>965</v>
      </c>
      <c r="CB169" s="14" t="s">
        <v>965</v>
      </c>
      <c r="CC169" s="39">
        <v>0.37638888888888888</v>
      </c>
      <c r="CD169" s="39" t="s">
        <v>965</v>
      </c>
      <c r="CE169" s="14" t="s">
        <v>965</v>
      </c>
      <c r="CF169" s="39">
        <v>0.37847222222222227</v>
      </c>
      <c r="CG169" s="39" t="s">
        <v>965</v>
      </c>
      <c r="CH169" s="14" t="s">
        <v>21</v>
      </c>
      <c r="CI169" s="39" t="s">
        <v>39</v>
      </c>
      <c r="CJ169" s="39" t="s">
        <v>21</v>
      </c>
      <c r="CK169" s="14" t="s">
        <v>20</v>
      </c>
      <c r="CL169" s="14" t="s">
        <v>20</v>
      </c>
      <c r="CM169" s="1">
        <f t="shared" si="36"/>
        <v>38</v>
      </c>
      <c r="CN169" s="1">
        <f t="shared" si="37"/>
        <v>0</v>
      </c>
      <c r="CO169" s="1">
        <f t="shared" si="38"/>
        <v>11</v>
      </c>
      <c r="CP169" s="1">
        <f t="shared" si="39"/>
        <v>2</v>
      </c>
      <c r="CQ169" s="1">
        <f t="shared" si="40"/>
        <v>0</v>
      </c>
      <c r="CR169" s="1">
        <f>SUM(COUNTIFS($T169:$CL169,{"PAT","MAT"}))</f>
        <v>0</v>
      </c>
      <c r="CS169" s="1">
        <f t="shared" si="41"/>
        <v>0</v>
      </c>
      <c r="CT169" s="1">
        <f t="shared" si="42"/>
        <v>0</v>
      </c>
      <c r="CU169" s="1">
        <f t="shared" si="43"/>
        <v>0</v>
      </c>
      <c r="CV169" s="1">
        <f t="shared" si="44"/>
        <v>0</v>
      </c>
      <c r="CW169" s="1">
        <f t="shared" si="45"/>
        <v>0</v>
      </c>
      <c r="CX169" s="1">
        <f t="shared" si="46"/>
        <v>0</v>
      </c>
      <c r="CY169" s="1">
        <f t="shared" si="47"/>
        <v>0</v>
      </c>
      <c r="CZ169" s="1">
        <f t="shared" si="48"/>
        <v>1</v>
      </c>
      <c r="DA169" s="1">
        <f t="shared" si="49"/>
        <v>1</v>
      </c>
      <c r="DB169" s="1">
        <f>SUM(CM169:CX169)+SUM(COUNTIFS(Q169:CL169,{"TERM","RESIGNED"}))</f>
        <v>51</v>
      </c>
      <c r="DC169" s="1" t="s">
        <v>45</v>
      </c>
      <c r="DD169" s="1" t="s">
        <v>1018</v>
      </c>
      <c r="DE169" s="34"/>
    </row>
    <row r="170" spans="1:109" x14ac:dyDescent="0.25">
      <c r="A170" s="32">
        <f t="shared" si="50"/>
        <v>169</v>
      </c>
      <c r="B170" s="1" t="s">
        <v>172</v>
      </c>
      <c r="C170" s="1">
        <v>102366</v>
      </c>
      <c r="D170" s="27">
        <v>102366</v>
      </c>
      <c r="E170" s="1" t="s">
        <v>946</v>
      </c>
      <c r="F170" s="34" t="s">
        <v>499</v>
      </c>
      <c r="G170" s="34" t="s">
        <v>123</v>
      </c>
      <c r="H170" s="30">
        <v>44595</v>
      </c>
      <c r="I170" s="30" t="s">
        <v>39</v>
      </c>
      <c r="J170" s="30" t="s">
        <v>39</v>
      </c>
      <c r="K170" s="1">
        <f t="shared" ca="1" si="34"/>
        <v>707</v>
      </c>
      <c r="L170" s="34" t="str">
        <f t="shared" si="35"/>
        <v>Billable</v>
      </c>
      <c r="M170" s="34" t="s">
        <v>124</v>
      </c>
      <c r="N170" s="1" t="s">
        <v>41</v>
      </c>
      <c r="O170" s="1" t="s">
        <v>42</v>
      </c>
      <c r="P170" s="1"/>
      <c r="Q170" s="1"/>
      <c r="R170" s="1" t="s">
        <v>43</v>
      </c>
      <c r="S170" s="33" t="s">
        <v>366</v>
      </c>
      <c r="T170" s="14" t="s">
        <v>21</v>
      </c>
      <c r="U170" s="39" t="s">
        <v>39</v>
      </c>
      <c r="V170" s="14" t="s">
        <v>21</v>
      </c>
      <c r="W170" s="14" t="s">
        <v>20</v>
      </c>
      <c r="X170" s="14" t="s">
        <v>20</v>
      </c>
      <c r="Y170" s="14" t="s">
        <v>965</v>
      </c>
      <c r="Z170" s="39">
        <v>0.44097222222222227</v>
      </c>
      <c r="AA170" s="14" t="s">
        <v>965</v>
      </c>
      <c r="AB170" s="14" t="s">
        <v>965</v>
      </c>
      <c r="AC170" s="39">
        <v>0.39027777777777778</v>
      </c>
      <c r="AD170" s="14" t="s">
        <v>965</v>
      </c>
      <c r="AE170" s="14" t="s">
        <v>965</v>
      </c>
      <c r="AF170" s="39">
        <v>0.41597222222222219</v>
      </c>
      <c r="AG170" s="14" t="s">
        <v>965</v>
      </c>
      <c r="AH170" s="14" t="s">
        <v>965</v>
      </c>
      <c r="AI170" s="39">
        <v>0.41666666666666669</v>
      </c>
      <c r="AJ170" s="14" t="s">
        <v>965</v>
      </c>
      <c r="AK170" s="14" t="s">
        <v>965</v>
      </c>
      <c r="AL170" s="39">
        <v>0.46736111111111112</v>
      </c>
      <c r="AM170" s="14" t="s">
        <v>965</v>
      </c>
      <c r="AN170" s="14" t="s">
        <v>20</v>
      </c>
      <c r="AO170" s="14" t="s">
        <v>20</v>
      </c>
      <c r="AP170" s="14" t="s">
        <v>965</v>
      </c>
      <c r="AQ170" s="39">
        <v>0.3972222222222222</v>
      </c>
      <c r="AR170" s="14" t="s">
        <v>965</v>
      </c>
      <c r="AS170" s="14" t="s">
        <v>965</v>
      </c>
      <c r="AT170" s="39">
        <v>0.38819444444444445</v>
      </c>
      <c r="AU170" s="14" t="s">
        <v>965</v>
      </c>
      <c r="AV170" s="14" t="s">
        <v>965</v>
      </c>
      <c r="AW170" s="39">
        <v>0.41111111111111115</v>
      </c>
      <c r="AX170" s="14" t="s">
        <v>965</v>
      </c>
      <c r="AY170" s="14" t="s">
        <v>965</v>
      </c>
      <c r="AZ170" s="39">
        <v>0.4201388888888889</v>
      </c>
      <c r="BA170" s="14" t="s">
        <v>965</v>
      </c>
      <c r="BB170" s="14" t="s">
        <v>965</v>
      </c>
      <c r="BC170" s="39">
        <v>0.37986111111111115</v>
      </c>
      <c r="BD170" s="14" t="s">
        <v>965</v>
      </c>
      <c r="BE170" s="14" t="s">
        <v>20</v>
      </c>
      <c r="BF170" s="14" t="s">
        <v>20</v>
      </c>
      <c r="BG170" s="14" t="s">
        <v>965</v>
      </c>
      <c r="BH170" s="39">
        <v>0.36041666666666666</v>
      </c>
      <c r="BI170" s="39" t="s">
        <v>965</v>
      </c>
      <c r="BJ170" s="14" t="s">
        <v>965</v>
      </c>
      <c r="BK170" s="39">
        <v>0.4055555555555555</v>
      </c>
      <c r="BL170" s="14" t="s">
        <v>965</v>
      </c>
      <c r="BM170" s="14" t="s">
        <v>965</v>
      </c>
      <c r="BN170" s="39">
        <v>0.37916666666666665</v>
      </c>
      <c r="BO170" s="14" t="s">
        <v>965</v>
      </c>
      <c r="BP170" s="14" t="s">
        <v>965</v>
      </c>
      <c r="BQ170" s="39">
        <v>0.39027777777777778</v>
      </c>
      <c r="BR170" s="14" t="s">
        <v>965</v>
      </c>
      <c r="BS170" s="14" t="s">
        <v>965</v>
      </c>
      <c r="BT170" s="39">
        <v>0.36249999999999999</v>
      </c>
      <c r="BU170" s="39" t="s">
        <v>965</v>
      </c>
      <c r="BV170" s="14" t="s">
        <v>20</v>
      </c>
      <c r="BW170" s="14" t="s">
        <v>20</v>
      </c>
      <c r="BX170" s="14" t="s">
        <v>20</v>
      </c>
      <c r="BY170" s="14" t="s">
        <v>965</v>
      </c>
      <c r="BZ170" s="39">
        <v>0.3840277777777778</v>
      </c>
      <c r="CA170" s="39" t="s">
        <v>965</v>
      </c>
      <c r="CB170" s="14" t="s">
        <v>965</v>
      </c>
      <c r="CC170" s="39">
        <v>0.38541666666666669</v>
      </c>
      <c r="CD170" s="39" t="s">
        <v>965</v>
      </c>
      <c r="CE170" s="14" t="s">
        <v>965</v>
      </c>
      <c r="CF170" s="39">
        <v>0.38194444444444442</v>
      </c>
      <c r="CG170" s="39" t="s">
        <v>965</v>
      </c>
      <c r="CH170" s="14" t="s">
        <v>965</v>
      </c>
      <c r="CI170" s="39">
        <v>0.37777777777777777</v>
      </c>
      <c r="CJ170" s="39" t="s">
        <v>965</v>
      </c>
      <c r="CK170" s="14" t="s">
        <v>20</v>
      </c>
      <c r="CL170" s="14" t="s">
        <v>20</v>
      </c>
      <c r="CM170" s="1">
        <f t="shared" si="36"/>
        <v>38</v>
      </c>
      <c r="CN170" s="1">
        <f t="shared" si="37"/>
        <v>0</v>
      </c>
      <c r="CO170" s="1">
        <f t="shared" si="38"/>
        <v>11</v>
      </c>
      <c r="CP170" s="1">
        <f t="shared" si="39"/>
        <v>2</v>
      </c>
      <c r="CQ170" s="1">
        <f t="shared" si="40"/>
        <v>0</v>
      </c>
      <c r="CR170" s="1">
        <f>SUM(COUNTIFS($T170:$CL170,{"PAT","MAT"}))</f>
        <v>0</v>
      </c>
      <c r="CS170" s="1">
        <f t="shared" si="41"/>
        <v>0</v>
      </c>
      <c r="CT170" s="1">
        <f t="shared" si="42"/>
        <v>0</v>
      </c>
      <c r="CU170" s="1">
        <f t="shared" si="43"/>
        <v>0</v>
      </c>
      <c r="CV170" s="1">
        <f t="shared" si="44"/>
        <v>0</v>
      </c>
      <c r="CW170" s="1">
        <f t="shared" si="45"/>
        <v>0</v>
      </c>
      <c r="CX170" s="1">
        <f t="shared" si="46"/>
        <v>0</v>
      </c>
      <c r="CY170" s="1">
        <f t="shared" si="47"/>
        <v>0</v>
      </c>
      <c r="CZ170" s="1">
        <f t="shared" si="48"/>
        <v>1</v>
      </c>
      <c r="DA170" s="1">
        <f t="shared" si="49"/>
        <v>1</v>
      </c>
      <c r="DB170" s="1">
        <f>SUM(CM170:CX170)+SUM(COUNTIFS(Q170:CL170,{"TERM","RESIGNED"}))</f>
        <v>51</v>
      </c>
      <c r="DC170" s="1" t="s">
        <v>45</v>
      </c>
      <c r="DD170" s="1" t="s">
        <v>1020</v>
      </c>
      <c r="DE170" s="34"/>
    </row>
    <row r="171" spans="1:109" x14ac:dyDescent="0.25">
      <c r="A171" s="32">
        <f t="shared" si="50"/>
        <v>170</v>
      </c>
      <c r="B171" s="1" t="s">
        <v>172</v>
      </c>
      <c r="C171" s="1">
        <v>102368</v>
      </c>
      <c r="D171" s="27">
        <v>102368</v>
      </c>
      <c r="E171" s="1" t="s">
        <v>946</v>
      </c>
      <c r="F171" s="34" t="s">
        <v>500</v>
      </c>
      <c r="G171" s="34" t="s">
        <v>123</v>
      </c>
      <c r="H171" s="30">
        <v>44595</v>
      </c>
      <c r="I171" s="30" t="s">
        <v>39</v>
      </c>
      <c r="J171" s="30" t="s">
        <v>39</v>
      </c>
      <c r="K171" s="1">
        <f t="shared" ca="1" si="34"/>
        <v>707</v>
      </c>
      <c r="L171" s="34" t="str">
        <f t="shared" si="35"/>
        <v>Billable</v>
      </c>
      <c r="M171" s="34" t="s">
        <v>124</v>
      </c>
      <c r="N171" s="1" t="s">
        <v>41</v>
      </c>
      <c r="O171" s="1" t="s">
        <v>42</v>
      </c>
      <c r="P171" s="1"/>
      <c r="Q171" s="1"/>
      <c r="R171" s="1" t="s">
        <v>43</v>
      </c>
      <c r="S171" s="33" t="s">
        <v>242</v>
      </c>
      <c r="T171" s="14" t="s">
        <v>965</v>
      </c>
      <c r="U171" s="39">
        <v>0.375694444444444</v>
      </c>
      <c r="V171" s="14" t="s">
        <v>965</v>
      </c>
      <c r="W171" s="14" t="s">
        <v>20</v>
      </c>
      <c r="X171" s="14" t="s">
        <v>20</v>
      </c>
      <c r="Y171" s="14" t="s">
        <v>965</v>
      </c>
      <c r="Z171" s="39">
        <v>0.37916666666666665</v>
      </c>
      <c r="AA171" s="14" t="s">
        <v>965</v>
      </c>
      <c r="AB171" s="14" t="s">
        <v>965</v>
      </c>
      <c r="AC171" s="39">
        <v>0.37361111111111112</v>
      </c>
      <c r="AD171" s="14" t="s">
        <v>965</v>
      </c>
      <c r="AE171" s="14" t="s">
        <v>965</v>
      </c>
      <c r="AF171" s="39">
        <v>0.39374999999999999</v>
      </c>
      <c r="AG171" s="14" t="s">
        <v>965</v>
      </c>
      <c r="AH171" s="14" t="s">
        <v>965</v>
      </c>
      <c r="AI171" s="39">
        <v>0.38819444444444445</v>
      </c>
      <c r="AJ171" s="14" t="s">
        <v>965</v>
      </c>
      <c r="AK171" s="14" t="s">
        <v>967</v>
      </c>
      <c r="AL171" s="39" t="s">
        <v>39</v>
      </c>
      <c r="AM171" s="14" t="s">
        <v>967</v>
      </c>
      <c r="AN171" s="14" t="s">
        <v>20</v>
      </c>
      <c r="AO171" s="14" t="s">
        <v>20</v>
      </c>
      <c r="AP171" s="14" t="s">
        <v>965</v>
      </c>
      <c r="AQ171" s="39">
        <v>0.4055555555555555</v>
      </c>
      <c r="AR171" s="14" t="s">
        <v>965</v>
      </c>
      <c r="AS171" s="14" t="s">
        <v>965</v>
      </c>
      <c r="AT171" s="39">
        <v>0.41180555555555554</v>
      </c>
      <c r="AU171" s="14" t="s">
        <v>965</v>
      </c>
      <c r="AV171" s="14" t="s">
        <v>965</v>
      </c>
      <c r="AW171" s="39">
        <v>0.38194444444444442</v>
      </c>
      <c r="AX171" s="14" t="s">
        <v>965</v>
      </c>
      <c r="AY171" s="14" t="s">
        <v>965</v>
      </c>
      <c r="AZ171" s="39">
        <v>0.35138888888888892</v>
      </c>
      <c r="BA171" s="14" t="s">
        <v>965</v>
      </c>
      <c r="BB171" s="14" t="s">
        <v>965</v>
      </c>
      <c r="BC171" s="39">
        <v>0.38263888888888892</v>
      </c>
      <c r="BD171" s="14" t="s">
        <v>965</v>
      </c>
      <c r="BE171" s="14" t="s">
        <v>20</v>
      </c>
      <c r="BF171" s="14" t="s">
        <v>20</v>
      </c>
      <c r="BG171" s="14" t="s">
        <v>965</v>
      </c>
      <c r="BH171" s="39">
        <v>0.38472222222222219</v>
      </c>
      <c r="BI171" s="39" t="s">
        <v>965</v>
      </c>
      <c r="BJ171" s="14" t="s">
        <v>965</v>
      </c>
      <c r="BK171" s="39">
        <v>0.39652777777777781</v>
      </c>
      <c r="BL171" s="14" t="s">
        <v>965</v>
      </c>
      <c r="BM171" s="14" t="s">
        <v>965</v>
      </c>
      <c r="BN171" s="39">
        <v>0.39999999999999997</v>
      </c>
      <c r="BO171" s="14" t="s">
        <v>965</v>
      </c>
      <c r="BP171" s="14" t="s">
        <v>965</v>
      </c>
      <c r="BQ171" s="39">
        <v>0.37638888888888888</v>
      </c>
      <c r="BR171" s="14" t="s">
        <v>965</v>
      </c>
      <c r="BS171" s="14" t="s">
        <v>965</v>
      </c>
      <c r="BT171" s="39">
        <v>0.38125000000000003</v>
      </c>
      <c r="BU171" s="39" t="s">
        <v>965</v>
      </c>
      <c r="BV171" s="14" t="s">
        <v>20</v>
      </c>
      <c r="BW171" s="14" t="s">
        <v>20</v>
      </c>
      <c r="BX171" s="14" t="s">
        <v>20</v>
      </c>
      <c r="BY171" s="14" t="s">
        <v>965</v>
      </c>
      <c r="BZ171" s="39">
        <v>0.37222222222222223</v>
      </c>
      <c r="CA171" s="39" t="s">
        <v>965</v>
      </c>
      <c r="CB171" s="14" t="s">
        <v>965</v>
      </c>
      <c r="CC171" s="39">
        <v>0.38611111111111113</v>
      </c>
      <c r="CD171" s="39" t="s">
        <v>965</v>
      </c>
      <c r="CE171" s="14" t="s">
        <v>965</v>
      </c>
      <c r="CF171" s="39">
        <v>0.37708333333333338</v>
      </c>
      <c r="CG171" s="39" t="s">
        <v>965</v>
      </c>
      <c r="CH171" s="14" t="s">
        <v>967</v>
      </c>
      <c r="CI171" s="39" t="s">
        <v>39</v>
      </c>
      <c r="CJ171" s="39" t="s">
        <v>967</v>
      </c>
      <c r="CK171" s="14" t="s">
        <v>20</v>
      </c>
      <c r="CL171" s="14" t="s">
        <v>20</v>
      </c>
      <c r="CM171" s="1">
        <f t="shared" si="36"/>
        <v>36</v>
      </c>
      <c r="CN171" s="1">
        <f t="shared" si="37"/>
        <v>0</v>
      </c>
      <c r="CO171" s="1">
        <f t="shared" si="38"/>
        <v>11</v>
      </c>
      <c r="CP171" s="1">
        <f t="shared" si="39"/>
        <v>0</v>
      </c>
      <c r="CQ171" s="1">
        <f t="shared" si="40"/>
        <v>0</v>
      </c>
      <c r="CR171" s="1">
        <f>SUM(COUNTIFS($T171:$CL171,{"PAT","MAT"}))</f>
        <v>0</v>
      </c>
      <c r="CS171" s="1">
        <f t="shared" si="41"/>
        <v>0</v>
      </c>
      <c r="CT171" s="1">
        <f t="shared" si="42"/>
        <v>0</v>
      </c>
      <c r="CU171" s="1">
        <f t="shared" si="43"/>
        <v>0</v>
      </c>
      <c r="CV171" s="1">
        <f t="shared" si="44"/>
        <v>4</v>
      </c>
      <c r="CW171" s="1">
        <f t="shared" si="45"/>
        <v>0</v>
      </c>
      <c r="CX171" s="1">
        <f t="shared" si="46"/>
        <v>0</v>
      </c>
      <c r="CY171" s="1">
        <f t="shared" si="47"/>
        <v>4</v>
      </c>
      <c r="CZ171" s="1">
        <f t="shared" si="48"/>
        <v>1</v>
      </c>
      <c r="DA171" s="1">
        <f t="shared" si="49"/>
        <v>1</v>
      </c>
      <c r="DB171" s="1">
        <f>SUM(CM171:CX171)+SUM(COUNTIFS(Q171:CL171,{"TERM","RESIGNED"}))</f>
        <v>51</v>
      </c>
      <c r="DC171" s="1" t="s">
        <v>45</v>
      </c>
      <c r="DD171" s="1" t="s">
        <v>1018</v>
      </c>
      <c r="DE171" s="34"/>
    </row>
    <row r="172" spans="1:109" x14ac:dyDescent="0.25">
      <c r="A172" s="32">
        <f t="shared" si="50"/>
        <v>171</v>
      </c>
      <c r="B172" s="1" t="s">
        <v>172</v>
      </c>
      <c r="C172" s="1">
        <v>102402</v>
      </c>
      <c r="D172" s="27">
        <v>102402</v>
      </c>
      <c r="E172" s="1" t="s">
        <v>946</v>
      </c>
      <c r="F172" s="34" t="s">
        <v>502</v>
      </c>
      <c r="G172" s="34" t="s">
        <v>123</v>
      </c>
      <c r="H172" s="30">
        <v>44602</v>
      </c>
      <c r="I172" s="30" t="s">
        <v>39</v>
      </c>
      <c r="J172" s="30" t="s">
        <v>39</v>
      </c>
      <c r="K172" s="1">
        <f t="shared" ca="1" si="34"/>
        <v>700</v>
      </c>
      <c r="L172" s="34" t="str">
        <f t="shared" si="35"/>
        <v>Billable</v>
      </c>
      <c r="M172" s="34" t="s">
        <v>124</v>
      </c>
      <c r="N172" s="1" t="s">
        <v>41</v>
      </c>
      <c r="O172" s="1" t="s">
        <v>42</v>
      </c>
      <c r="P172" s="1"/>
      <c r="Q172" s="1"/>
      <c r="R172" s="1" t="s">
        <v>43</v>
      </c>
      <c r="S172" s="33" t="s">
        <v>131</v>
      </c>
      <c r="T172" s="14" t="s">
        <v>967</v>
      </c>
      <c r="U172" s="39" t="s">
        <v>39</v>
      </c>
      <c r="V172" s="14" t="s">
        <v>967</v>
      </c>
      <c r="W172" s="14" t="s">
        <v>20</v>
      </c>
      <c r="X172" s="14" t="s">
        <v>20</v>
      </c>
      <c r="Y172" s="14" t="s">
        <v>968</v>
      </c>
      <c r="Z172" s="39" t="s">
        <v>39</v>
      </c>
      <c r="AA172" s="14" t="s">
        <v>968</v>
      </c>
      <c r="AB172" s="14" t="s">
        <v>968</v>
      </c>
      <c r="AC172" s="39" t="s">
        <v>39</v>
      </c>
      <c r="AD172" s="14" t="s">
        <v>968</v>
      </c>
      <c r="AE172" s="14" t="s">
        <v>968</v>
      </c>
      <c r="AF172" s="39" t="s">
        <v>39</v>
      </c>
      <c r="AG172" s="14" t="s">
        <v>968</v>
      </c>
      <c r="AH172" s="14" t="s">
        <v>965</v>
      </c>
      <c r="AI172" s="39" t="s">
        <v>39</v>
      </c>
      <c r="AJ172" s="14" t="s">
        <v>965</v>
      </c>
      <c r="AK172" s="14" t="s">
        <v>965</v>
      </c>
      <c r="AL172" s="39" t="s">
        <v>39</v>
      </c>
      <c r="AM172" s="14" t="s">
        <v>965</v>
      </c>
      <c r="AN172" s="14" t="s">
        <v>20</v>
      </c>
      <c r="AO172" s="14" t="s">
        <v>20</v>
      </c>
      <c r="AP172" s="14" t="s">
        <v>965</v>
      </c>
      <c r="AQ172" s="39" t="s">
        <v>39</v>
      </c>
      <c r="AR172" s="14" t="s">
        <v>965</v>
      </c>
      <c r="AS172" s="14" t="s">
        <v>965</v>
      </c>
      <c r="AT172" s="39" t="s">
        <v>39</v>
      </c>
      <c r="AU172" s="14" t="s">
        <v>965</v>
      </c>
      <c r="AV172" s="14" t="s">
        <v>965</v>
      </c>
      <c r="AW172" s="39" t="s">
        <v>39</v>
      </c>
      <c r="AX172" s="14" t="s">
        <v>965</v>
      </c>
      <c r="AY172" s="14" t="s">
        <v>965</v>
      </c>
      <c r="AZ172" s="39" t="s">
        <v>39</v>
      </c>
      <c r="BA172" s="14" t="s">
        <v>965</v>
      </c>
      <c r="BB172" s="14" t="s">
        <v>965</v>
      </c>
      <c r="BC172" s="39" t="s">
        <v>39</v>
      </c>
      <c r="BD172" s="14" t="s">
        <v>965</v>
      </c>
      <c r="BE172" s="14" t="s">
        <v>20</v>
      </c>
      <c r="BF172" s="14" t="s">
        <v>20</v>
      </c>
      <c r="BG172" s="14" t="s">
        <v>965</v>
      </c>
      <c r="BH172" s="39" t="s">
        <v>39</v>
      </c>
      <c r="BI172" s="39" t="s">
        <v>965</v>
      </c>
      <c r="BJ172" s="14" t="s">
        <v>965</v>
      </c>
      <c r="BK172" s="39" t="s">
        <v>39</v>
      </c>
      <c r="BL172" s="14" t="s">
        <v>965</v>
      </c>
      <c r="BM172" s="14" t="s">
        <v>965</v>
      </c>
      <c r="BN172" s="39" t="s">
        <v>39</v>
      </c>
      <c r="BO172" s="14" t="s">
        <v>965</v>
      </c>
      <c r="BP172" s="14" t="s">
        <v>965</v>
      </c>
      <c r="BQ172" s="39" t="s">
        <v>39</v>
      </c>
      <c r="BR172" s="14" t="s">
        <v>965</v>
      </c>
      <c r="BS172" s="14" t="s">
        <v>966</v>
      </c>
      <c r="BT172" s="39" t="e">
        <v>#N/A</v>
      </c>
      <c r="BU172" s="39" t="s">
        <v>966</v>
      </c>
      <c r="BV172" s="14" t="s">
        <v>20</v>
      </c>
      <c r="BW172" s="14" t="s">
        <v>20</v>
      </c>
      <c r="BX172" s="14" t="s">
        <v>20</v>
      </c>
      <c r="BY172" s="14" t="s">
        <v>965</v>
      </c>
      <c r="BZ172" s="39" t="s">
        <v>39</v>
      </c>
      <c r="CA172" s="39" t="s">
        <v>965</v>
      </c>
      <c r="CB172" s="14" t="s">
        <v>965</v>
      </c>
      <c r="CC172" s="39" t="s">
        <v>39</v>
      </c>
      <c r="CD172" s="39" t="s">
        <v>965</v>
      </c>
      <c r="CE172" s="14" t="s">
        <v>965</v>
      </c>
      <c r="CF172" s="39" t="s">
        <v>39</v>
      </c>
      <c r="CG172" s="39" t="s">
        <v>965</v>
      </c>
      <c r="CH172" s="14" t="s">
        <v>965</v>
      </c>
      <c r="CI172" s="39" t="s">
        <v>39</v>
      </c>
      <c r="CJ172" s="39" t="s">
        <v>965</v>
      </c>
      <c r="CK172" s="14" t="s">
        <v>20</v>
      </c>
      <c r="CL172" s="14" t="s">
        <v>20</v>
      </c>
      <c r="CM172" s="1">
        <f t="shared" si="36"/>
        <v>30</v>
      </c>
      <c r="CN172" s="1">
        <f t="shared" si="37"/>
        <v>1</v>
      </c>
      <c r="CO172" s="1">
        <f t="shared" si="38"/>
        <v>11</v>
      </c>
      <c r="CP172" s="1">
        <f t="shared" si="39"/>
        <v>0</v>
      </c>
      <c r="CQ172" s="1">
        <f t="shared" si="40"/>
        <v>0</v>
      </c>
      <c r="CR172" s="1">
        <f>SUM(COUNTIFS($T172:$CL172,{"PAT","MAT"}))</f>
        <v>0</v>
      </c>
      <c r="CS172" s="1">
        <f t="shared" si="41"/>
        <v>0</v>
      </c>
      <c r="CT172" s="1">
        <f t="shared" si="42"/>
        <v>0</v>
      </c>
      <c r="CU172" s="1">
        <f t="shared" si="43"/>
        <v>6</v>
      </c>
      <c r="CV172" s="1">
        <f t="shared" si="44"/>
        <v>2</v>
      </c>
      <c r="CW172" s="1">
        <f t="shared" si="45"/>
        <v>0</v>
      </c>
      <c r="CX172" s="1">
        <f t="shared" si="46"/>
        <v>0</v>
      </c>
      <c r="CY172" s="1">
        <f t="shared" si="47"/>
        <v>8</v>
      </c>
      <c r="CZ172" s="1">
        <f t="shared" si="48"/>
        <v>1</v>
      </c>
      <c r="DA172" s="1">
        <f t="shared" si="49"/>
        <v>1</v>
      </c>
      <c r="DB172" s="1">
        <f>SUM(CM172:CX172)+SUM(COUNTIFS(Q172:CL172,{"TERM","RESIGNED"}))</f>
        <v>50</v>
      </c>
      <c r="DC172" s="1" t="s">
        <v>45</v>
      </c>
      <c r="DD172" s="1" t="s">
        <v>1021</v>
      </c>
      <c r="DE172" s="34"/>
    </row>
    <row r="173" spans="1:109" x14ac:dyDescent="0.25">
      <c r="A173" s="32">
        <f t="shared" si="50"/>
        <v>172</v>
      </c>
      <c r="B173" s="1" t="s">
        <v>172</v>
      </c>
      <c r="C173" s="1">
        <v>102475</v>
      </c>
      <c r="D173" s="27">
        <v>102475</v>
      </c>
      <c r="E173" s="1" t="s">
        <v>945</v>
      </c>
      <c r="F173" s="34" t="s">
        <v>509</v>
      </c>
      <c r="G173" s="34" t="s">
        <v>123</v>
      </c>
      <c r="H173" s="30">
        <v>44616</v>
      </c>
      <c r="I173" s="30" t="s">
        <v>39</v>
      </c>
      <c r="J173" s="30" t="s">
        <v>39</v>
      </c>
      <c r="K173" s="1">
        <f t="shared" ca="1" si="34"/>
        <v>686</v>
      </c>
      <c r="L173" s="34" t="str">
        <f t="shared" si="35"/>
        <v>Billable</v>
      </c>
      <c r="M173" s="34" t="s">
        <v>124</v>
      </c>
      <c r="N173" s="1" t="s">
        <v>41</v>
      </c>
      <c r="O173" s="1" t="s">
        <v>42</v>
      </c>
      <c r="P173" s="1"/>
      <c r="Q173" s="1"/>
      <c r="R173" s="1" t="s">
        <v>43</v>
      </c>
      <c r="S173" s="33" t="s">
        <v>135</v>
      </c>
      <c r="T173" s="14" t="s">
        <v>965</v>
      </c>
      <c r="U173" s="39">
        <v>0.36736111111111103</v>
      </c>
      <c r="V173" s="14" t="s">
        <v>965</v>
      </c>
      <c r="W173" s="14" t="s">
        <v>20</v>
      </c>
      <c r="X173" s="14" t="s">
        <v>20</v>
      </c>
      <c r="Y173" s="14" t="s">
        <v>965</v>
      </c>
      <c r="Z173" s="39">
        <v>0.28750000000000003</v>
      </c>
      <c r="AA173" s="14" t="s">
        <v>965</v>
      </c>
      <c r="AB173" s="14" t="s">
        <v>965</v>
      </c>
      <c r="AC173" s="39">
        <v>0.37361111111111112</v>
      </c>
      <c r="AD173" s="14" t="s">
        <v>965</v>
      </c>
      <c r="AE173" s="14" t="s">
        <v>965</v>
      </c>
      <c r="AF173" s="39">
        <v>0.36527777777777781</v>
      </c>
      <c r="AG173" s="14" t="s">
        <v>965</v>
      </c>
      <c r="AH173" s="14" t="s">
        <v>965</v>
      </c>
      <c r="AI173" s="39">
        <v>0.36805555555555558</v>
      </c>
      <c r="AJ173" s="14" t="s">
        <v>965</v>
      </c>
      <c r="AK173" s="14" t="s">
        <v>967</v>
      </c>
      <c r="AL173" s="39" t="s">
        <v>39</v>
      </c>
      <c r="AM173" s="14" t="s">
        <v>967</v>
      </c>
      <c r="AN173" s="14" t="s">
        <v>20</v>
      </c>
      <c r="AO173" s="14" t="s">
        <v>20</v>
      </c>
      <c r="AP173" s="14" t="s">
        <v>965</v>
      </c>
      <c r="AQ173" s="39">
        <v>0.38055555555555554</v>
      </c>
      <c r="AR173" s="14" t="s">
        <v>965</v>
      </c>
      <c r="AS173" s="14" t="s">
        <v>965</v>
      </c>
      <c r="AT173" s="39">
        <v>0.38125000000000003</v>
      </c>
      <c r="AU173" s="14" t="s">
        <v>965</v>
      </c>
      <c r="AV173" s="14" t="s">
        <v>965</v>
      </c>
      <c r="AW173" s="39">
        <v>0.37708333333333338</v>
      </c>
      <c r="AX173" s="14" t="s">
        <v>965</v>
      </c>
      <c r="AY173" s="14" t="s">
        <v>965</v>
      </c>
      <c r="AZ173" s="39">
        <v>0.36805555555555558</v>
      </c>
      <c r="BA173" s="14" t="s">
        <v>965</v>
      </c>
      <c r="BB173" s="14" t="s">
        <v>965</v>
      </c>
      <c r="BC173" s="39">
        <v>0.32916666666666666</v>
      </c>
      <c r="BD173" s="14" t="s">
        <v>966</v>
      </c>
      <c r="BE173" s="14" t="s">
        <v>20</v>
      </c>
      <c r="BF173" s="14" t="s">
        <v>20</v>
      </c>
      <c r="BG173" s="14" t="s">
        <v>965</v>
      </c>
      <c r="BH173" s="39">
        <v>0.37291666666666662</v>
      </c>
      <c r="BI173" s="39" t="s">
        <v>965</v>
      </c>
      <c r="BJ173" s="14" t="s">
        <v>965</v>
      </c>
      <c r="BK173" s="39">
        <v>0.37013888888888885</v>
      </c>
      <c r="BL173" s="14" t="s">
        <v>965</v>
      </c>
      <c r="BM173" s="14" t="s">
        <v>965</v>
      </c>
      <c r="BN173" s="39">
        <v>0.375</v>
      </c>
      <c r="BO173" s="14" t="s">
        <v>965</v>
      </c>
      <c r="BP173" s="14" t="s">
        <v>965</v>
      </c>
      <c r="BQ173" s="39">
        <v>0.37361111111111112</v>
      </c>
      <c r="BR173" s="14" t="s">
        <v>965</v>
      </c>
      <c r="BS173" s="14" t="s">
        <v>965</v>
      </c>
      <c r="BT173" s="39">
        <v>0.3756944444444445</v>
      </c>
      <c r="BU173" s="39" t="s">
        <v>965</v>
      </c>
      <c r="BV173" s="14" t="s">
        <v>20</v>
      </c>
      <c r="BW173" s="14" t="s">
        <v>20</v>
      </c>
      <c r="BX173" s="14" t="s">
        <v>20</v>
      </c>
      <c r="BY173" s="14" t="s">
        <v>968</v>
      </c>
      <c r="BZ173" s="39" t="s">
        <v>39</v>
      </c>
      <c r="CA173" s="39" t="s">
        <v>968</v>
      </c>
      <c r="CB173" s="14" t="s">
        <v>968</v>
      </c>
      <c r="CC173" s="39" t="s">
        <v>39</v>
      </c>
      <c r="CD173" s="39" t="s">
        <v>968</v>
      </c>
      <c r="CE173" s="14" t="s">
        <v>968</v>
      </c>
      <c r="CF173" s="39" t="s">
        <v>39</v>
      </c>
      <c r="CG173" s="39" t="s">
        <v>968</v>
      </c>
      <c r="CH173" s="14" t="s">
        <v>965</v>
      </c>
      <c r="CI173" s="39">
        <v>0.3743055555555555</v>
      </c>
      <c r="CJ173" s="39" t="s">
        <v>965</v>
      </c>
      <c r="CK173" s="14" t="s">
        <v>20</v>
      </c>
      <c r="CL173" s="14" t="s">
        <v>20</v>
      </c>
      <c r="CM173" s="1">
        <f t="shared" si="36"/>
        <v>31</v>
      </c>
      <c r="CN173" s="1">
        <f t="shared" si="37"/>
        <v>0.5</v>
      </c>
      <c r="CO173" s="1">
        <f t="shared" si="38"/>
        <v>11</v>
      </c>
      <c r="CP173" s="1">
        <f t="shared" si="39"/>
        <v>0</v>
      </c>
      <c r="CQ173" s="1">
        <f t="shared" si="40"/>
        <v>0</v>
      </c>
      <c r="CR173" s="1">
        <f>SUM(COUNTIFS($T173:$CL173,{"PAT","MAT"}))</f>
        <v>0</v>
      </c>
      <c r="CS173" s="1">
        <f t="shared" si="41"/>
        <v>0</v>
      </c>
      <c r="CT173" s="1">
        <f t="shared" si="42"/>
        <v>0</v>
      </c>
      <c r="CU173" s="1">
        <f t="shared" si="43"/>
        <v>6</v>
      </c>
      <c r="CV173" s="1">
        <f t="shared" si="44"/>
        <v>2</v>
      </c>
      <c r="CW173" s="1">
        <f t="shared" si="45"/>
        <v>0</v>
      </c>
      <c r="CX173" s="1">
        <f t="shared" si="46"/>
        <v>0</v>
      </c>
      <c r="CY173" s="1">
        <f t="shared" si="47"/>
        <v>8</v>
      </c>
      <c r="CZ173" s="1">
        <f t="shared" si="48"/>
        <v>1</v>
      </c>
      <c r="DA173" s="1">
        <f t="shared" si="49"/>
        <v>1</v>
      </c>
      <c r="DB173" s="1">
        <f>SUM(CM173:CX173)+SUM(COUNTIFS(Q173:CL173,{"TERM","RESIGNED"}))</f>
        <v>50.5</v>
      </c>
      <c r="DC173" s="1" t="s">
        <v>45</v>
      </c>
      <c r="DD173" s="1" t="s">
        <v>1021</v>
      </c>
      <c r="DE173" s="34" t="s">
        <v>1184</v>
      </c>
    </row>
    <row r="174" spans="1:109" x14ac:dyDescent="0.25">
      <c r="A174" s="32">
        <f t="shared" si="50"/>
        <v>173</v>
      </c>
      <c r="B174" s="1" t="s">
        <v>172</v>
      </c>
      <c r="C174" s="1">
        <v>102494</v>
      </c>
      <c r="D174" s="27">
        <v>102494</v>
      </c>
      <c r="E174" s="1" t="s">
        <v>946</v>
      </c>
      <c r="F174" s="34" t="s">
        <v>512</v>
      </c>
      <c r="G174" s="34" t="s">
        <v>190</v>
      </c>
      <c r="H174" s="30">
        <v>44623</v>
      </c>
      <c r="I174" s="30" t="s">
        <v>39</v>
      </c>
      <c r="J174" s="30" t="s">
        <v>39</v>
      </c>
      <c r="K174" s="1">
        <f t="shared" ca="1" si="34"/>
        <v>679</v>
      </c>
      <c r="L174" s="34" t="str">
        <f t="shared" si="35"/>
        <v>Billable</v>
      </c>
      <c r="M174" s="34" t="s">
        <v>187</v>
      </c>
      <c r="N174" s="1" t="s">
        <v>41</v>
      </c>
      <c r="O174" s="1" t="s">
        <v>42</v>
      </c>
      <c r="P174" s="1"/>
      <c r="Q174" s="1"/>
      <c r="R174" s="1" t="s">
        <v>43</v>
      </c>
      <c r="S174" s="33" t="s">
        <v>311</v>
      </c>
      <c r="T174" s="14" t="s">
        <v>965</v>
      </c>
      <c r="U174" s="39">
        <v>0.390277777777778</v>
      </c>
      <c r="V174" s="14" t="s">
        <v>965</v>
      </c>
      <c r="W174" s="14" t="s">
        <v>20</v>
      </c>
      <c r="X174" s="14" t="s">
        <v>20</v>
      </c>
      <c r="Y174" s="14" t="s">
        <v>965</v>
      </c>
      <c r="Z174" s="39">
        <v>0.40069444444444446</v>
      </c>
      <c r="AA174" s="14" t="s">
        <v>965</v>
      </c>
      <c r="AB174" s="14" t="s">
        <v>965</v>
      </c>
      <c r="AC174" s="39">
        <v>0.3888888888888889</v>
      </c>
      <c r="AD174" s="14" t="s">
        <v>965</v>
      </c>
      <c r="AE174" s="14" t="s">
        <v>965</v>
      </c>
      <c r="AF174" s="39">
        <v>0.38541666666666669</v>
      </c>
      <c r="AG174" s="14" t="s">
        <v>965</v>
      </c>
      <c r="AH174" s="14" t="s">
        <v>965</v>
      </c>
      <c r="AI174" s="39">
        <v>0.39513888888888887</v>
      </c>
      <c r="AJ174" s="14" t="s">
        <v>965</v>
      </c>
      <c r="AK174" s="14" t="s">
        <v>968</v>
      </c>
      <c r="AL174" s="39" t="s">
        <v>39</v>
      </c>
      <c r="AM174" s="14" t="s">
        <v>968</v>
      </c>
      <c r="AN174" s="14" t="s">
        <v>20</v>
      </c>
      <c r="AO174" s="14" t="s">
        <v>20</v>
      </c>
      <c r="AP174" s="14" t="s">
        <v>965</v>
      </c>
      <c r="AQ174" s="39">
        <v>0.38680555555555557</v>
      </c>
      <c r="AR174" s="14" t="s">
        <v>965</v>
      </c>
      <c r="AS174" s="14" t="s">
        <v>965</v>
      </c>
      <c r="AT174" s="39">
        <v>0.38472222222222219</v>
      </c>
      <c r="AU174" s="14" t="s">
        <v>965</v>
      </c>
      <c r="AV174" s="14" t="s">
        <v>965</v>
      </c>
      <c r="AW174" s="39">
        <v>0.38750000000000001</v>
      </c>
      <c r="AX174" s="14" t="s">
        <v>965</v>
      </c>
      <c r="AY174" s="14" t="s">
        <v>965</v>
      </c>
      <c r="AZ174" s="39">
        <v>0.3833333333333333</v>
      </c>
      <c r="BA174" s="14" t="s">
        <v>965</v>
      </c>
      <c r="BB174" s="14" t="s">
        <v>965</v>
      </c>
      <c r="BC174" s="39">
        <v>0.39166666666666666</v>
      </c>
      <c r="BD174" s="14" t="s">
        <v>965</v>
      </c>
      <c r="BE174" s="14" t="s">
        <v>20</v>
      </c>
      <c r="BF174" s="14" t="s">
        <v>20</v>
      </c>
      <c r="BG174" s="14" t="s">
        <v>965</v>
      </c>
      <c r="BH174" s="39">
        <v>0.3888888888888889</v>
      </c>
      <c r="BI174" s="39" t="s">
        <v>965</v>
      </c>
      <c r="BJ174" s="14" t="s">
        <v>965</v>
      </c>
      <c r="BK174" s="39">
        <v>0.38541666666666669</v>
      </c>
      <c r="BL174" s="14" t="s">
        <v>965</v>
      </c>
      <c r="BM174" s="14" t="s">
        <v>967</v>
      </c>
      <c r="BN174" s="39" t="s">
        <v>39</v>
      </c>
      <c r="BO174" s="14" t="s">
        <v>967</v>
      </c>
      <c r="BP174" s="14" t="s">
        <v>968</v>
      </c>
      <c r="BQ174" s="39" t="s">
        <v>39</v>
      </c>
      <c r="BR174" s="14" t="s">
        <v>968</v>
      </c>
      <c r="BS174" s="14" t="s">
        <v>968</v>
      </c>
      <c r="BT174" s="39" t="e">
        <v>#N/A</v>
      </c>
      <c r="BU174" s="39" t="s">
        <v>968</v>
      </c>
      <c r="BV174" s="14" t="s">
        <v>20</v>
      </c>
      <c r="BW174" s="14" t="s">
        <v>20</v>
      </c>
      <c r="BX174" s="14" t="s">
        <v>20</v>
      </c>
      <c r="BY174" s="14" t="s">
        <v>968</v>
      </c>
      <c r="BZ174" s="39" t="s">
        <v>39</v>
      </c>
      <c r="CA174" s="39" t="s">
        <v>968</v>
      </c>
      <c r="CB174" s="14" t="s">
        <v>968</v>
      </c>
      <c r="CC174" s="39" t="s">
        <v>39</v>
      </c>
      <c r="CD174" s="39" t="s">
        <v>968</v>
      </c>
      <c r="CE174" s="14" t="s">
        <v>968</v>
      </c>
      <c r="CF174" s="39" t="s">
        <v>39</v>
      </c>
      <c r="CG174" s="39" t="s">
        <v>968</v>
      </c>
      <c r="CH174" s="14" t="s">
        <v>968</v>
      </c>
      <c r="CI174" s="39" t="s">
        <v>39</v>
      </c>
      <c r="CJ174" s="39" t="s">
        <v>968</v>
      </c>
      <c r="CK174" s="14" t="s">
        <v>20</v>
      </c>
      <c r="CL174" s="14" t="s">
        <v>20</v>
      </c>
      <c r="CM174" s="1">
        <f t="shared" si="36"/>
        <v>24</v>
      </c>
      <c r="CN174" s="1">
        <f t="shared" si="37"/>
        <v>0</v>
      </c>
      <c r="CO174" s="1">
        <f t="shared" si="38"/>
        <v>11</v>
      </c>
      <c r="CP174" s="1">
        <f t="shared" si="39"/>
        <v>0</v>
      </c>
      <c r="CQ174" s="1">
        <f t="shared" si="40"/>
        <v>0</v>
      </c>
      <c r="CR174" s="1">
        <f>SUM(COUNTIFS($T174:$CL174,{"PAT","MAT"}))</f>
        <v>0</v>
      </c>
      <c r="CS174" s="1">
        <f t="shared" si="41"/>
        <v>0</v>
      </c>
      <c r="CT174" s="1">
        <f t="shared" si="42"/>
        <v>0</v>
      </c>
      <c r="CU174" s="1">
        <f t="shared" si="43"/>
        <v>14</v>
      </c>
      <c r="CV174" s="1">
        <f t="shared" si="44"/>
        <v>2</v>
      </c>
      <c r="CW174" s="1">
        <f t="shared" si="45"/>
        <v>0</v>
      </c>
      <c r="CX174" s="1">
        <f t="shared" si="46"/>
        <v>0</v>
      </c>
      <c r="CY174" s="1">
        <f t="shared" si="47"/>
        <v>16</v>
      </c>
      <c r="CZ174" s="1">
        <f t="shared" si="48"/>
        <v>1</v>
      </c>
      <c r="DA174" s="1">
        <f t="shared" si="49"/>
        <v>1</v>
      </c>
      <c r="DB174" s="1">
        <f>SUM(CM174:CX174)+SUM(COUNTIFS(Q174:CL174,{"TERM","RESIGNED"}))</f>
        <v>51</v>
      </c>
      <c r="DC174" s="1" t="s">
        <v>45</v>
      </c>
      <c r="DD174" s="1" t="s">
        <v>1018</v>
      </c>
      <c r="DE174" s="34"/>
    </row>
    <row r="175" spans="1:109" x14ac:dyDescent="0.25">
      <c r="A175" s="32">
        <f t="shared" si="50"/>
        <v>174</v>
      </c>
      <c r="B175" s="1" t="s">
        <v>172</v>
      </c>
      <c r="C175" s="1">
        <v>102511</v>
      </c>
      <c r="D175" s="27">
        <v>102511</v>
      </c>
      <c r="E175" s="1" t="s">
        <v>946</v>
      </c>
      <c r="F175" s="34" t="s">
        <v>510</v>
      </c>
      <c r="G175" s="34" t="s">
        <v>123</v>
      </c>
      <c r="H175" s="30">
        <v>44623</v>
      </c>
      <c r="I175" s="30" t="s">
        <v>39</v>
      </c>
      <c r="J175" s="30" t="s">
        <v>39</v>
      </c>
      <c r="K175" s="1">
        <f t="shared" ca="1" si="34"/>
        <v>679</v>
      </c>
      <c r="L175" s="34" t="str">
        <f t="shared" si="35"/>
        <v>Billable</v>
      </c>
      <c r="M175" s="34" t="s">
        <v>124</v>
      </c>
      <c r="N175" s="1" t="s">
        <v>41</v>
      </c>
      <c r="O175" s="1" t="s">
        <v>42</v>
      </c>
      <c r="P175" s="1"/>
      <c r="Q175" s="1"/>
      <c r="R175" s="1" t="s">
        <v>43</v>
      </c>
      <c r="S175" s="33" t="s">
        <v>171</v>
      </c>
      <c r="T175" s="14" t="s">
        <v>965</v>
      </c>
      <c r="U175" s="39">
        <v>0.43888888888888899</v>
      </c>
      <c r="V175" s="14" t="s">
        <v>965</v>
      </c>
      <c r="W175" s="14" t="s">
        <v>20</v>
      </c>
      <c r="X175" s="14" t="s">
        <v>20</v>
      </c>
      <c r="Y175" s="14" t="s">
        <v>967</v>
      </c>
      <c r="Z175" s="39" t="s">
        <v>39</v>
      </c>
      <c r="AA175" s="14" t="s">
        <v>967</v>
      </c>
      <c r="AB175" s="14" t="s">
        <v>965</v>
      </c>
      <c r="AC175" s="39">
        <v>0.37986111111111115</v>
      </c>
      <c r="AD175" s="14" t="s">
        <v>965</v>
      </c>
      <c r="AE175" s="14" t="s">
        <v>965</v>
      </c>
      <c r="AF175" s="39">
        <v>0.39930555555555558</v>
      </c>
      <c r="AG175" s="14" t="s">
        <v>965</v>
      </c>
      <c r="AH175" s="14" t="s">
        <v>965</v>
      </c>
      <c r="AI175" s="39">
        <v>0.3888888888888889</v>
      </c>
      <c r="AJ175" s="14" t="s">
        <v>965</v>
      </c>
      <c r="AK175" s="14" t="s">
        <v>965</v>
      </c>
      <c r="AL175" s="39">
        <v>0.37986111111111115</v>
      </c>
      <c r="AM175" s="14" t="s">
        <v>965</v>
      </c>
      <c r="AN175" s="14" t="s">
        <v>20</v>
      </c>
      <c r="AO175" s="14" t="s">
        <v>20</v>
      </c>
      <c r="AP175" s="14" t="s">
        <v>965</v>
      </c>
      <c r="AQ175" s="39">
        <v>0.37361111111111112</v>
      </c>
      <c r="AR175" s="14" t="s">
        <v>965</v>
      </c>
      <c r="AS175" s="14" t="s">
        <v>965</v>
      </c>
      <c r="AT175" s="39">
        <v>0.40208333333333335</v>
      </c>
      <c r="AU175" s="14" t="s">
        <v>965</v>
      </c>
      <c r="AV175" s="14" t="s">
        <v>965</v>
      </c>
      <c r="AW175" s="39">
        <v>0.37361111111111112</v>
      </c>
      <c r="AX175" s="14" t="s">
        <v>965</v>
      </c>
      <c r="AY175" s="14" t="s">
        <v>965</v>
      </c>
      <c r="AZ175" s="39">
        <v>0.36874999999999997</v>
      </c>
      <c r="BA175" s="14" t="s">
        <v>965</v>
      </c>
      <c r="BB175" s="14" t="s">
        <v>965</v>
      </c>
      <c r="BC175" s="39">
        <v>0.36805555555555558</v>
      </c>
      <c r="BD175" s="14" t="s">
        <v>965</v>
      </c>
      <c r="BE175" s="14" t="s">
        <v>20</v>
      </c>
      <c r="BF175" s="14" t="s">
        <v>20</v>
      </c>
      <c r="BG175" s="14" t="s">
        <v>965</v>
      </c>
      <c r="BH175" s="39">
        <v>0.37361111111111112</v>
      </c>
      <c r="BI175" s="39" t="s">
        <v>965</v>
      </c>
      <c r="BJ175" s="14" t="s">
        <v>965</v>
      </c>
      <c r="BK175" s="39">
        <v>0.38541666666666669</v>
      </c>
      <c r="BL175" s="14" t="s">
        <v>965</v>
      </c>
      <c r="BM175" s="14" t="s">
        <v>965</v>
      </c>
      <c r="BN175" s="39">
        <v>0.37986111111111115</v>
      </c>
      <c r="BO175" s="14" t="s">
        <v>965</v>
      </c>
      <c r="BP175" s="14" t="s">
        <v>965</v>
      </c>
      <c r="BQ175" s="39">
        <v>0.38958333333333334</v>
      </c>
      <c r="BR175" s="14" t="s">
        <v>965</v>
      </c>
      <c r="BS175" s="14" t="s">
        <v>965</v>
      </c>
      <c r="BT175" s="39">
        <v>0.37847222222222227</v>
      </c>
      <c r="BU175" s="39" t="s">
        <v>965</v>
      </c>
      <c r="BV175" s="14" t="s">
        <v>20</v>
      </c>
      <c r="BW175" s="14" t="s">
        <v>20</v>
      </c>
      <c r="BX175" s="14" t="s">
        <v>20</v>
      </c>
      <c r="BY175" s="14" t="s">
        <v>967</v>
      </c>
      <c r="BZ175" s="39" t="s">
        <v>39</v>
      </c>
      <c r="CA175" s="39" t="s">
        <v>967</v>
      </c>
      <c r="CB175" s="14" t="s">
        <v>965</v>
      </c>
      <c r="CC175" s="39">
        <v>0.37847222222222227</v>
      </c>
      <c r="CD175" s="39" t="s">
        <v>965</v>
      </c>
      <c r="CE175" s="14" t="s">
        <v>965</v>
      </c>
      <c r="CF175" s="39">
        <v>0.38263888888888892</v>
      </c>
      <c r="CG175" s="39" t="s">
        <v>965</v>
      </c>
      <c r="CH175" s="14" t="s">
        <v>965</v>
      </c>
      <c r="CI175" s="39">
        <v>0.37916666666666665</v>
      </c>
      <c r="CJ175" s="39" t="s">
        <v>965</v>
      </c>
      <c r="CK175" s="14" t="s">
        <v>20</v>
      </c>
      <c r="CL175" s="14" t="s">
        <v>20</v>
      </c>
      <c r="CM175" s="1">
        <f t="shared" si="36"/>
        <v>36</v>
      </c>
      <c r="CN175" s="1">
        <f t="shared" si="37"/>
        <v>0</v>
      </c>
      <c r="CO175" s="1">
        <f t="shared" si="38"/>
        <v>11</v>
      </c>
      <c r="CP175" s="1">
        <f t="shared" si="39"/>
        <v>0</v>
      </c>
      <c r="CQ175" s="1">
        <f t="shared" si="40"/>
        <v>0</v>
      </c>
      <c r="CR175" s="1">
        <f>SUM(COUNTIFS($T175:$CL175,{"PAT","MAT"}))</f>
        <v>0</v>
      </c>
      <c r="CS175" s="1">
        <f t="shared" si="41"/>
        <v>0</v>
      </c>
      <c r="CT175" s="1">
        <f t="shared" si="42"/>
        <v>0</v>
      </c>
      <c r="CU175" s="1">
        <f t="shared" si="43"/>
        <v>0</v>
      </c>
      <c r="CV175" s="1">
        <f t="shared" si="44"/>
        <v>4</v>
      </c>
      <c r="CW175" s="1">
        <f t="shared" si="45"/>
        <v>0</v>
      </c>
      <c r="CX175" s="1">
        <f t="shared" si="46"/>
        <v>0</v>
      </c>
      <c r="CY175" s="1">
        <f t="shared" si="47"/>
        <v>4</v>
      </c>
      <c r="CZ175" s="1">
        <f t="shared" si="48"/>
        <v>1</v>
      </c>
      <c r="DA175" s="1">
        <f t="shared" si="49"/>
        <v>1</v>
      </c>
      <c r="DB175" s="1">
        <f>SUM(CM175:CX175)+SUM(COUNTIFS(Q175:CL175,{"TERM","RESIGNED"}))</f>
        <v>51</v>
      </c>
      <c r="DC175" s="1" t="s">
        <v>45</v>
      </c>
      <c r="DD175" s="1" t="s">
        <v>1018</v>
      </c>
      <c r="DE175" s="34"/>
    </row>
    <row r="176" spans="1:109" x14ac:dyDescent="0.25">
      <c r="A176" s="32">
        <f t="shared" si="50"/>
        <v>175</v>
      </c>
      <c r="B176" s="1" t="s">
        <v>172</v>
      </c>
      <c r="C176" s="1">
        <v>102514</v>
      </c>
      <c r="D176" s="27">
        <v>102514</v>
      </c>
      <c r="E176" s="1" t="s">
        <v>946</v>
      </c>
      <c r="F176" s="34" t="s">
        <v>511</v>
      </c>
      <c r="G176" s="34" t="s">
        <v>123</v>
      </c>
      <c r="H176" s="30">
        <v>44623</v>
      </c>
      <c r="I176" s="30" t="s">
        <v>39</v>
      </c>
      <c r="J176" s="30" t="s">
        <v>39</v>
      </c>
      <c r="K176" s="1">
        <f t="shared" ca="1" si="34"/>
        <v>679</v>
      </c>
      <c r="L176" s="34" t="str">
        <f t="shared" si="35"/>
        <v>Billable</v>
      </c>
      <c r="M176" s="34" t="s">
        <v>124</v>
      </c>
      <c r="N176" s="1" t="s">
        <v>41</v>
      </c>
      <c r="O176" s="1" t="s">
        <v>42</v>
      </c>
      <c r="P176" s="1"/>
      <c r="Q176" s="1"/>
      <c r="R176" s="1" t="s">
        <v>43</v>
      </c>
      <c r="S176" s="33" t="s">
        <v>423</v>
      </c>
      <c r="T176" s="14" t="s">
        <v>22</v>
      </c>
      <c r="U176" s="39" t="s">
        <v>39</v>
      </c>
      <c r="V176" s="14" t="s">
        <v>22</v>
      </c>
      <c r="W176" s="14" t="s">
        <v>20</v>
      </c>
      <c r="X176" s="14" t="s">
        <v>20</v>
      </c>
      <c r="Y176" s="14" t="s">
        <v>22</v>
      </c>
      <c r="Z176" s="39" t="s">
        <v>39</v>
      </c>
      <c r="AA176" s="14" t="s">
        <v>22</v>
      </c>
      <c r="AB176" s="14" t="s">
        <v>22</v>
      </c>
      <c r="AC176" s="39" t="s">
        <v>39</v>
      </c>
      <c r="AD176" s="14" t="s">
        <v>22</v>
      </c>
      <c r="AE176" s="14" t="s">
        <v>965</v>
      </c>
      <c r="AF176" s="39">
        <v>0.39999999999999997</v>
      </c>
      <c r="AG176" s="14" t="s">
        <v>965</v>
      </c>
      <c r="AH176" s="14" t="s">
        <v>965</v>
      </c>
      <c r="AI176" s="39">
        <v>0.39166666666666666</v>
      </c>
      <c r="AJ176" s="14" t="s">
        <v>965</v>
      </c>
      <c r="AK176" s="14" t="s">
        <v>965</v>
      </c>
      <c r="AL176" s="39">
        <v>0.37777777777777777</v>
      </c>
      <c r="AM176" s="14" t="s">
        <v>965</v>
      </c>
      <c r="AN176" s="14" t="s">
        <v>20</v>
      </c>
      <c r="AO176" s="14" t="s">
        <v>20</v>
      </c>
      <c r="AP176" s="14" t="s">
        <v>965</v>
      </c>
      <c r="AQ176" s="39">
        <v>0.36805555555555558</v>
      </c>
      <c r="AR176" s="14" t="s">
        <v>965</v>
      </c>
      <c r="AS176" s="14" t="s">
        <v>22</v>
      </c>
      <c r="AT176" s="39" t="s">
        <v>39</v>
      </c>
      <c r="AU176" s="14" t="s">
        <v>22</v>
      </c>
      <c r="AV176" s="14" t="s">
        <v>22</v>
      </c>
      <c r="AW176" s="39" t="s">
        <v>39</v>
      </c>
      <c r="AX176" s="14" t="s">
        <v>22</v>
      </c>
      <c r="AY176" s="14" t="s">
        <v>22</v>
      </c>
      <c r="AZ176" s="39" t="s">
        <v>39</v>
      </c>
      <c r="BA176" s="14" t="s">
        <v>22</v>
      </c>
      <c r="BB176" s="14" t="s">
        <v>22</v>
      </c>
      <c r="BC176" s="39" t="s">
        <v>39</v>
      </c>
      <c r="BD176" s="14" t="s">
        <v>22</v>
      </c>
      <c r="BE176" s="14" t="s">
        <v>20</v>
      </c>
      <c r="BF176" s="14" t="s">
        <v>20</v>
      </c>
      <c r="BG176" s="14" t="s">
        <v>965</v>
      </c>
      <c r="BH176" s="39">
        <v>0.37291666666666662</v>
      </c>
      <c r="BI176" s="39" t="s">
        <v>965</v>
      </c>
      <c r="BJ176" s="14" t="s">
        <v>965</v>
      </c>
      <c r="BK176" s="39">
        <v>0.37916666666666665</v>
      </c>
      <c r="BL176" s="14" t="s">
        <v>965</v>
      </c>
      <c r="BM176" s="14" t="s">
        <v>965</v>
      </c>
      <c r="BN176" s="39">
        <v>0.40416666666666662</v>
      </c>
      <c r="BO176" s="14" t="s">
        <v>965</v>
      </c>
      <c r="BP176" s="14" t="s">
        <v>965</v>
      </c>
      <c r="BQ176" s="39">
        <v>0.39166666666666666</v>
      </c>
      <c r="BR176" s="14" t="s">
        <v>965</v>
      </c>
      <c r="BS176" s="14" t="s">
        <v>965</v>
      </c>
      <c r="BT176" s="39">
        <v>0.3923611111111111</v>
      </c>
      <c r="BU176" s="39" t="s">
        <v>965</v>
      </c>
      <c r="BV176" s="14" t="s">
        <v>20</v>
      </c>
      <c r="BW176" s="14" t="s">
        <v>20</v>
      </c>
      <c r="BX176" s="14" t="s">
        <v>20</v>
      </c>
      <c r="BY176" s="14" t="s">
        <v>965</v>
      </c>
      <c r="BZ176" s="39">
        <v>0.3666666666666667</v>
      </c>
      <c r="CA176" s="39" t="s">
        <v>965</v>
      </c>
      <c r="CB176" s="14" t="s">
        <v>965</v>
      </c>
      <c r="CC176" s="39">
        <v>0.375</v>
      </c>
      <c r="CD176" s="39" t="s">
        <v>965</v>
      </c>
      <c r="CE176" s="14" t="s">
        <v>965</v>
      </c>
      <c r="CF176" s="39">
        <v>0.37777777777777777</v>
      </c>
      <c r="CG176" s="39" t="s">
        <v>965</v>
      </c>
      <c r="CH176" s="14" t="s">
        <v>965</v>
      </c>
      <c r="CI176" s="39">
        <v>0.37777777777777777</v>
      </c>
      <c r="CJ176" s="39" t="s">
        <v>965</v>
      </c>
      <c r="CK176" s="14" t="s">
        <v>20</v>
      </c>
      <c r="CL176" s="14" t="s">
        <v>20</v>
      </c>
      <c r="CM176" s="1">
        <f t="shared" si="36"/>
        <v>26</v>
      </c>
      <c r="CN176" s="1">
        <f t="shared" si="37"/>
        <v>0</v>
      </c>
      <c r="CO176" s="1">
        <f t="shared" si="38"/>
        <v>11</v>
      </c>
      <c r="CP176" s="1">
        <f t="shared" si="39"/>
        <v>0</v>
      </c>
      <c r="CQ176" s="1">
        <f t="shared" si="40"/>
        <v>14</v>
      </c>
      <c r="CR176" s="1">
        <f>SUM(COUNTIFS($T176:$CL176,{"PAT","MAT"}))</f>
        <v>0</v>
      </c>
      <c r="CS176" s="1">
        <f t="shared" si="41"/>
        <v>0</v>
      </c>
      <c r="CT176" s="1">
        <f t="shared" si="42"/>
        <v>0</v>
      </c>
      <c r="CU176" s="1">
        <f t="shared" si="43"/>
        <v>0</v>
      </c>
      <c r="CV176" s="1">
        <f t="shared" si="44"/>
        <v>0</v>
      </c>
      <c r="CW176" s="1">
        <f t="shared" si="45"/>
        <v>0</v>
      </c>
      <c r="CX176" s="1">
        <f t="shared" si="46"/>
        <v>0</v>
      </c>
      <c r="CY176" s="1">
        <f t="shared" si="47"/>
        <v>0</v>
      </c>
      <c r="CZ176" s="1">
        <f t="shared" si="48"/>
        <v>1</v>
      </c>
      <c r="DA176" s="1">
        <f t="shared" si="49"/>
        <v>1</v>
      </c>
      <c r="DB176" s="1">
        <f>SUM(CM176:CX176)+SUM(COUNTIFS(Q176:CL176,{"TERM","RESIGNED"}))</f>
        <v>51</v>
      </c>
      <c r="DC176" s="1" t="s">
        <v>45</v>
      </c>
      <c r="DD176" s="1" t="s">
        <v>1020</v>
      </c>
      <c r="DE176" s="34"/>
    </row>
    <row r="177" spans="1:109" x14ac:dyDescent="0.25">
      <c r="A177" s="32">
        <f t="shared" si="50"/>
        <v>176</v>
      </c>
      <c r="B177" s="1" t="s">
        <v>172</v>
      </c>
      <c r="C177" s="1">
        <v>102568</v>
      </c>
      <c r="D177" s="27">
        <v>102568</v>
      </c>
      <c r="E177" s="1" t="s">
        <v>945</v>
      </c>
      <c r="F177" s="34" t="s">
        <v>516</v>
      </c>
      <c r="G177" s="34" t="s">
        <v>190</v>
      </c>
      <c r="H177" s="30">
        <v>44630</v>
      </c>
      <c r="I177" s="30" t="s">
        <v>39</v>
      </c>
      <c r="J177" s="30" t="s">
        <v>39</v>
      </c>
      <c r="K177" s="1">
        <f t="shared" ca="1" si="34"/>
        <v>672</v>
      </c>
      <c r="L177" s="34" t="str">
        <f t="shared" si="35"/>
        <v>Billable</v>
      </c>
      <c r="M177" s="34" t="s">
        <v>187</v>
      </c>
      <c r="N177" s="1" t="s">
        <v>41</v>
      </c>
      <c r="O177" s="1" t="s">
        <v>42</v>
      </c>
      <c r="P177" s="1"/>
      <c r="Q177" s="1"/>
      <c r="R177" s="1" t="s">
        <v>43</v>
      </c>
      <c r="S177" s="33" t="s">
        <v>188</v>
      </c>
      <c r="T177" s="14" t="s">
        <v>965</v>
      </c>
      <c r="U177" s="39">
        <v>0.38819444444444401</v>
      </c>
      <c r="V177" s="14" t="s">
        <v>965</v>
      </c>
      <c r="W177" s="14" t="s">
        <v>20</v>
      </c>
      <c r="X177" s="14" t="s">
        <v>20</v>
      </c>
      <c r="Y177" s="14" t="s">
        <v>965</v>
      </c>
      <c r="Z177" s="39">
        <v>0.375</v>
      </c>
      <c r="AA177" s="14" t="s">
        <v>965</v>
      </c>
      <c r="AB177" s="14" t="s">
        <v>967</v>
      </c>
      <c r="AC177" s="39">
        <v>0.23611111111111113</v>
      </c>
      <c r="AD177" s="14" t="s">
        <v>967</v>
      </c>
      <c r="AE177" s="14" t="s">
        <v>965</v>
      </c>
      <c r="AF177" s="39">
        <v>0.39444444444444443</v>
      </c>
      <c r="AG177" s="14" t="s">
        <v>965</v>
      </c>
      <c r="AH177" s="14" t="s">
        <v>965</v>
      </c>
      <c r="AI177" s="39">
        <v>0.40347222222222223</v>
      </c>
      <c r="AJ177" s="14" t="s">
        <v>965</v>
      </c>
      <c r="AK177" s="14" t="s">
        <v>965</v>
      </c>
      <c r="AL177" s="39">
        <v>0.39027777777777778</v>
      </c>
      <c r="AM177" s="14" t="s">
        <v>965</v>
      </c>
      <c r="AN177" s="14" t="s">
        <v>20</v>
      </c>
      <c r="AO177" s="14" t="s">
        <v>20</v>
      </c>
      <c r="AP177" s="14" t="s">
        <v>965</v>
      </c>
      <c r="AQ177" s="39">
        <v>0.3840277777777778</v>
      </c>
      <c r="AR177" s="14" t="s">
        <v>965</v>
      </c>
      <c r="AS177" s="14" t="s">
        <v>965</v>
      </c>
      <c r="AT177" s="39">
        <v>0.37708333333333338</v>
      </c>
      <c r="AU177" s="14" t="s">
        <v>965</v>
      </c>
      <c r="AV177" s="14" t="s">
        <v>965</v>
      </c>
      <c r="AW177" s="39">
        <v>0.42083333333333334</v>
      </c>
      <c r="AX177" s="14" t="s">
        <v>965</v>
      </c>
      <c r="AY177" s="14" t="s">
        <v>965</v>
      </c>
      <c r="AZ177" s="39">
        <v>0.40833333333333338</v>
      </c>
      <c r="BA177" s="14" t="s">
        <v>965</v>
      </c>
      <c r="BB177" s="14" t="s">
        <v>22</v>
      </c>
      <c r="BC177" s="39" t="s">
        <v>39</v>
      </c>
      <c r="BD177" s="14" t="s">
        <v>22</v>
      </c>
      <c r="BE177" s="14" t="s">
        <v>20</v>
      </c>
      <c r="BF177" s="14" t="s">
        <v>20</v>
      </c>
      <c r="BG177" s="14" t="s">
        <v>965</v>
      </c>
      <c r="BH177" s="39">
        <v>0.40902777777777777</v>
      </c>
      <c r="BI177" s="39" t="s">
        <v>965</v>
      </c>
      <c r="BJ177" s="14" t="s">
        <v>965</v>
      </c>
      <c r="BK177" s="39">
        <v>0.39374999999999999</v>
      </c>
      <c r="BL177" s="14" t="s">
        <v>965</v>
      </c>
      <c r="BM177" s="14" t="s">
        <v>965</v>
      </c>
      <c r="BN177" s="39">
        <v>0.3840277777777778</v>
      </c>
      <c r="BO177" s="14" t="s">
        <v>965</v>
      </c>
      <c r="BP177" s="14" t="s">
        <v>965</v>
      </c>
      <c r="BQ177" s="39">
        <v>0.38750000000000001</v>
      </c>
      <c r="BR177" s="14" t="s">
        <v>965</v>
      </c>
      <c r="BS177" s="14" t="s">
        <v>965</v>
      </c>
      <c r="BT177" s="39">
        <v>0.34930555555555554</v>
      </c>
      <c r="BU177" s="39" t="s">
        <v>966</v>
      </c>
      <c r="BV177" s="14" t="s">
        <v>20</v>
      </c>
      <c r="BW177" s="14" t="s">
        <v>20</v>
      </c>
      <c r="BX177" s="14" t="s">
        <v>20</v>
      </c>
      <c r="BY177" s="14" t="s">
        <v>21</v>
      </c>
      <c r="BZ177" s="39" t="s">
        <v>39</v>
      </c>
      <c r="CA177" s="39" t="s">
        <v>21</v>
      </c>
      <c r="CB177" s="14" t="s">
        <v>967</v>
      </c>
      <c r="CC177" s="39" t="s">
        <v>39</v>
      </c>
      <c r="CD177" s="39" t="s">
        <v>967</v>
      </c>
      <c r="CE177" s="14" t="s">
        <v>968</v>
      </c>
      <c r="CF177" s="39" t="s">
        <v>39</v>
      </c>
      <c r="CG177" s="39" t="s">
        <v>968</v>
      </c>
      <c r="CH177" s="14" t="s">
        <v>967</v>
      </c>
      <c r="CI177" s="39" t="s">
        <v>39</v>
      </c>
      <c r="CJ177" s="39" t="s">
        <v>967</v>
      </c>
      <c r="CK177" s="14" t="s">
        <v>20</v>
      </c>
      <c r="CL177" s="14" t="s">
        <v>20</v>
      </c>
      <c r="CM177" s="1">
        <f t="shared" si="36"/>
        <v>27</v>
      </c>
      <c r="CN177" s="1">
        <f t="shared" si="37"/>
        <v>0.5</v>
      </c>
      <c r="CO177" s="1">
        <f t="shared" si="38"/>
        <v>11</v>
      </c>
      <c r="CP177" s="1">
        <f t="shared" si="39"/>
        <v>2</v>
      </c>
      <c r="CQ177" s="1">
        <f t="shared" si="40"/>
        <v>2</v>
      </c>
      <c r="CR177" s="1">
        <f>SUM(COUNTIFS($T177:$CL177,{"PAT","MAT"}))</f>
        <v>0</v>
      </c>
      <c r="CS177" s="1">
        <f t="shared" si="41"/>
        <v>0</v>
      </c>
      <c r="CT177" s="1">
        <f t="shared" si="42"/>
        <v>0</v>
      </c>
      <c r="CU177" s="1">
        <f t="shared" si="43"/>
        <v>2</v>
      </c>
      <c r="CV177" s="1">
        <f t="shared" si="44"/>
        <v>6</v>
      </c>
      <c r="CW177" s="1">
        <f t="shared" si="45"/>
        <v>0</v>
      </c>
      <c r="CX177" s="1">
        <f t="shared" si="46"/>
        <v>0</v>
      </c>
      <c r="CY177" s="1">
        <f t="shared" si="47"/>
        <v>8</v>
      </c>
      <c r="CZ177" s="1">
        <f t="shared" si="48"/>
        <v>1</v>
      </c>
      <c r="DA177" s="1">
        <f t="shared" si="49"/>
        <v>1</v>
      </c>
      <c r="DB177" s="1">
        <f>SUM(CM177:CX177)+SUM(COUNTIFS(Q177:CL177,{"TERM","RESIGNED"}))</f>
        <v>50.5</v>
      </c>
      <c r="DC177" s="1" t="s">
        <v>45</v>
      </c>
      <c r="DD177" s="1" t="s">
        <v>1020</v>
      </c>
      <c r="DE177" s="34" t="s">
        <v>999</v>
      </c>
    </row>
    <row r="178" spans="1:109" x14ac:dyDescent="0.25">
      <c r="A178" s="32">
        <f t="shared" si="50"/>
        <v>177</v>
      </c>
      <c r="B178" s="1" t="s">
        <v>172</v>
      </c>
      <c r="C178" s="1">
        <v>102596</v>
      </c>
      <c r="D178" s="27">
        <v>102596</v>
      </c>
      <c r="E178" s="1" t="s">
        <v>946</v>
      </c>
      <c r="F178" s="34" t="s">
        <v>518</v>
      </c>
      <c r="G178" s="34" t="s">
        <v>123</v>
      </c>
      <c r="H178" s="30">
        <v>44637</v>
      </c>
      <c r="I178" s="30" t="s">
        <v>39</v>
      </c>
      <c r="J178" s="30" t="s">
        <v>39</v>
      </c>
      <c r="K178" s="1">
        <f t="shared" ca="1" si="34"/>
        <v>665</v>
      </c>
      <c r="L178" s="34" t="str">
        <f t="shared" si="35"/>
        <v>Billable</v>
      </c>
      <c r="M178" s="34" t="s">
        <v>124</v>
      </c>
      <c r="N178" s="1" t="s">
        <v>41</v>
      </c>
      <c r="O178" s="1" t="s">
        <v>42</v>
      </c>
      <c r="P178" s="1"/>
      <c r="Q178" s="1"/>
      <c r="R178" s="1" t="s">
        <v>43</v>
      </c>
      <c r="S178" s="33" t="s">
        <v>972</v>
      </c>
      <c r="T178" s="14" t="s">
        <v>965</v>
      </c>
      <c r="U178" s="39">
        <v>0.40972222222222199</v>
      </c>
      <c r="V178" s="14" t="s">
        <v>965</v>
      </c>
      <c r="W178" s="14" t="s">
        <v>20</v>
      </c>
      <c r="X178" s="14" t="s">
        <v>20</v>
      </c>
      <c r="Y178" s="14" t="s">
        <v>965</v>
      </c>
      <c r="Z178" s="39">
        <v>0.40208333333333335</v>
      </c>
      <c r="AA178" s="14" t="s">
        <v>965</v>
      </c>
      <c r="AB178" s="14" t="s">
        <v>965</v>
      </c>
      <c r="AC178" s="39">
        <v>0.4201388888888889</v>
      </c>
      <c r="AD178" s="14" t="s">
        <v>965</v>
      </c>
      <c r="AE178" s="14" t="s">
        <v>965</v>
      </c>
      <c r="AF178" s="39">
        <v>0.4236111111111111</v>
      </c>
      <c r="AG178" s="14" t="s">
        <v>965</v>
      </c>
      <c r="AH178" s="14" t="s">
        <v>965</v>
      </c>
      <c r="AI178" s="39">
        <v>0.41180555555555554</v>
      </c>
      <c r="AJ178" s="14" t="s">
        <v>965</v>
      </c>
      <c r="AK178" s="14" t="s">
        <v>965</v>
      </c>
      <c r="AL178" s="39">
        <v>0.4055555555555555</v>
      </c>
      <c r="AM178" s="14" t="s">
        <v>965</v>
      </c>
      <c r="AN178" s="14" t="s">
        <v>20</v>
      </c>
      <c r="AO178" s="14" t="s">
        <v>20</v>
      </c>
      <c r="AP178" s="14" t="s">
        <v>967</v>
      </c>
      <c r="AQ178" s="39" t="s">
        <v>39</v>
      </c>
      <c r="AR178" s="14" t="s">
        <v>967</v>
      </c>
      <c r="AS178" s="14" t="s">
        <v>968</v>
      </c>
      <c r="AT178" s="39" t="s">
        <v>39</v>
      </c>
      <c r="AU178" s="14" t="s">
        <v>968</v>
      </c>
      <c r="AV178" s="14" t="s">
        <v>965</v>
      </c>
      <c r="AW178" s="39">
        <v>0.39444444444444443</v>
      </c>
      <c r="AX178" s="14" t="s">
        <v>965</v>
      </c>
      <c r="AY178" s="14" t="s">
        <v>965</v>
      </c>
      <c r="AZ178" s="39">
        <v>0.38958333333333334</v>
      </c>
      <c r="BA178" s="14" t="s">
        <v>965</v>
      </c>
      <c r="BB178" s="14" t="s">
        <v>965</v>
      </c>
      <c r="BC178" s="39">
        <v>0.38472222222222219</v>
      </c>
      <c r="BD178" s="14" t="s">
        <v>965</v>
      </c>
      <c r="BE178" s="14" t="s">
        <v>20</v>
      </c>
      <c r="BF178" s="14" t="s">
        <v>20</v>
      </c>
      <c r="BG178" s="14" t="s">
        <v>968</v>
      </c>
      <c r="BH178" s="39" t="s">
        <v>39</v>
      </c>
      <c r="BI178" s="39" t="s">
        <v>968</v>
      </c>
      <c r="BJ178" s="14" t="s">
        <v>965</v>
      </c>
      <c r="BK178" s="39">
        <v>0.3888888888888889</v>
      </c>
      <c r="BL178" s="14" t="s">
        <v>965</v>
      </c>
      <c r="BM178" s="14" t="s">
        <v>965</v>
      </c>
      <c r="BN178" s="39">
        <v>0.39374999999999999</v>
      </c>
      <c r="BO178" s="14" t="s">
        <v>965</v>
      </c>
      <c r="BP178" s="14" t="s">
        <v>965</v>
      </c>
      <c r="BQ178" s="39">
        <v>0.39444444444444443</v>
      </c>
      <c r="BR178" s="14" t="s">
        <v>965</v>
      </c>
      <c r="BS178" s="14" t="s">
        <v>965</v>
      </c>
      <c r="BT178" s="39">
        <v>0.3840277777777778</v>
      </c>
      <c r="BU178" s="39" t="s">
        <v>965</v>
      </c>
      <c r="BV178" s="14" t="s">
        <v>20</v>
      </c>
      <c r="BW178" s="14" t="s">
        <v>20</v>
      </c>
      <c r="BX178" s="14" t="s">
        <v>20</v>
      </c>
      <c r="BY178" s="14" t="s">
        <v>965</v>
      </c>
      <c r="BZ178" s="39">
        <v>0.3972222222222222</v>
      </c>
      <c r="CA178" s="39" t="s">
        <v>965</v>
      </c>
      <c r="CB178" s="14" t="s">
        <v>966</v>
      </c>
      <c r="CC178" s="39">
        <v>0.34791666666666665</v>
      </c>
      <c r="CD178" s="39" t="s">
        <v>966</v>
      </c>
      <c r="CE178" s="14" t="s">
        <v>965</v>
      </c>
      <c r="CF178" s="39">
        <v>0.36388888888888887</v>
      </c>
      <c r="CG178" s="39" t="s">
        <v>965</v>
      </c>
      <c r="CH178" s="14" t="s">
        <v>967</v>
      </c>
      <c r="CI178" s="39" t="s">
        <v>39</v>
      </c>
      <c r="CJ178" s="39" t="s">
        <v>967</v>
      </c>
      <c r="CK178" s="14" t="s">
        <v>20</v>
      </c>
      <c r="CL178" s="14" t="s">
        <v>20</v>
      </c>
      <c r="CM178" s="1">
        <f t="shared" si="36"/>
        <v>30</v>
      </c>
      <c r="CN178" s="1">
        <f t="shared" si="37"/>
        <v>1</v>
      </c>
      <c r="CO178" s="1">
        <f t="shared" si="38"/>
        <v>11</v>
      </c>
      <c r="CP178" s="1">
        <f t="shared" si="39"/>
        <v>0</v>
      </c>
      <c r="CQ178" s="1">
        <f t="shared" si="40"/>
        <v>0</v>
      </c>
      <c r="CR178" s="1">
        <f>SUM(COUNTIFS($T178:$CL178,{"PAT","MAT"}))</f>
        <v>0</v>
      </c>
      <c r="CS178" s="1">
        <f t="shared" si="41"/>
        <v>0</v>
      </c>
      <c r="CT178" s="1">
        <f t="shared" si="42"/>
        <v>0</v>
      </c>
      <c r="CU178" s="1">
        <f t="shared" si="43"/>
        <v>4</v>
      </c>
      <c r="CV178" s="1">
        <f t="shared" si="44"/>
        <v>4</v>
      </c>
      <c r="CW178" s="1">
        <f t="shared" si="45"/>
        <v>0</v>
      </c>
      <c r="CX178" s="1">
        <f t="shared" si="46"/>
        <v>0</v>
      </c>
      <c r="CY178" s="1">
        <f t="shared" si="47"/>
        <v>8</v>
      </c>
      <c r="CZ178" s="1">
        <f t="shared" si="48"/>
        <v>1</v>
      </c>
      <c r="DA178" s="1">
        <f t="shared" si="49"/>
        <v>1</v>
      </c>
      <c r="DB178" s="1">
        <f>SUM(CM178:CX178)+SUM(COUNTIFS(Q178:CL178,{"TERM","RESIGNED"}))</f>
        <v>50</v>
      </c>
      <c r="DC178" s="1" t="s">
        <v>45</v>
      </c>
      <c r="DD178" s="1" t="s">
        <v>1018</v>
      </c>
      <c r="DE178" s="34"/>
    </row>
    <row r="179" spans="1:109" x14ac:dyDescent="0.25">
      <c r="A179" s="32">
        <f t="shared" si="50"/>
        <v>178</v>
      </c>
      <c r="B179" s="1" t="s">
        <v>172</v>
      </c>
      <c r="C179" s="1">
        <v>102611</v>
      </c>
      <c r="D179" s="27">
        <v>102611</v>
      </c>
      <c r="E179" s="1" t="s">
        <v>945</v>
      </c>
      <c r="F179" s="34" t="s">
        <v>517</v>
      </c>
      <c r="G179" s="34" t="s">
        <v>186</v>
      </c>
      <c r="H179" s="30">
        <v>44637</v>
      </c>
      <c r="I179" s="30" t="s">
        <v>39</v>
      </c>
      <c r="J179" s="30" t="s">
        <v>39</v>
      </c>
      <c r="K179" s="1">
        <f t="shared" ca="1" si="34"/>
        <v>665</v>
      </c>
      <c r="L179" s="34" t="str">
        <f t="shared" si="35"/>
        <v>Billable</v>
      </c>
      <c r="M179" s="34" t="s">
        <v>187</v>
      </c>
      <c r="N179" s="1" t="s">
        <v>41</v>
      </c>
      <c r="O179" s="1" t="s">
        <v>42</v>
      </c>
      <c r="P179" s="1"/>
      <c r="Q179" s="1"/>
      <c r="R179" s="1" t="s">
        <v>43</v>
      </c>
      <c r="S179" s="33" t="s">
        <v>255</v>
      </c>
      <c r="T179" s="14" t="s">
        <v>965</v>
      </c>
      <c r="U179" s="39">
        <v>0.41319444444444398</v>
      </c>
      <c r="V179" s="14" t="s">
        <v>965</v>
      </c>
      <c r="W179" s="14" t="s">
        <v>20</v>
      </c>
      <c r="X179" s="14" t="s">
        <v>20</v>
      </c>
      <c r="Y179" s="14" t="s">
        <v>965</v>
      </c>
      <c r="Z179" s="39">
        <v>0.41736111111111113</v>
      </c>
      <c r="AA179" s="14" t="s">
        <v>965</v>
      </c>
      <c r="AB179" s="14" t="s">
        <v>965</v>
      </c>
      <c r="AC179" s="39">
        <v>0.41041666666666665</v>
      </c>
      <c r="AD179" s="14" t="s">
        <v>965</v>
      </c>
      <c r="AE179" s="14" t="s">
        <v>965</v>
      </c>
      <c r="AF179" s="39">
        <v>0.41250000000000003</v>
      </c>
      <c r="AG179" s="14" t="s">
        <v>965</v>
      </c>
      <c r="AH179" s="14" t="s">
        <v>965</v>
      </c>
      <c r="AI179" s="39">
        <v>0.40833333333333338</v>
      </c>
      <c r="AJ179" s="14" t="s">
        <v>965</v>
      </c>
      <c r="AK179" s="14" t="s">
        <v>965</v>
      </c>
      <c r="AL179" s="39">
        <v>0.40833333333333338</v>
      </c>
      <c r="AM179" s="14" t="s">
        <v>965</v>
      </c>
      <c r="AN179" s="14" t="s">
        <v>20</v>
      </c>
      <c r="AO179" s="14" t="s">
        <v>20</v>
      </c>
      <c r="AP179" s="14" t="s">
        <v>965</v>
      </c>
      <c r="AQ179" s="39">
        <v>0.38055555555555554</v>
      </c>
      <c r="AR179" s="14" t="s">
        <v>965</v>
      </c>
      <c r="AS179" s="14" t="s">
        <v>967</v>
      </c>
      <c r="AT179" s="39">
        <v>0.23402777777777781</v>
      </c>
      <c r="AU179" s="14" t="s">
        <v>967</v>
      </c>
      <c r="AV179" s="14" t="s">
        <v>965</v>
      </c>
      <c r="AW179" s="39">
        <v>0.13055555555555556</v>
      </c>
      <c r="AX179" s="14" t="s">
        <v>965</v>
      </c>
      <c r="AY179" s="14" t="s">
        <v>967</v>
      </c>
      <c r="AZ179" s="39" t="s">
        <v>39</v>
      </c>
      <c r="BA179" s="14" t="s">
        <v>967</v>
      </c>
      <c r="BB179" s="14" t="s">
        <v>965</v>
      </c>
      <c r="BC179" s="39">
        <v>0.39930555555555558</v>
      </c>
      <c r="BD179" s="14" t="s">
        <v>965</v>
      </c>
      <c r="BE179" s="14" t="s">
        <v>20</v>
      </c>
      <c r="BF179" s="14" t="s">
        <v>20</v>
      </c>
      <c r="BG179" s="14" t="s">
        <v>968</v>
      </c>
      <c r="BH179" s="39" t="s">
        <v>39</v>
      </c>
      <c r="BI179" s="39" t="s">
        <v>968</v>
      </c>
      <c r="BJ179" s="14" t="s">
        <v>968</v>
      </c>
      <c r="BK179" s="39" t="s">
        <v>39</v>
      </c>
      <c r="BL179" s="14" t="s">
        <v>968</v>
      </c>
      <c r="BM179" s="14" t="s">
        <v>968</v>
      </c>
      <c r="BN179" s="39" t="s">
        <v>39</v>
      </c>
      <c r="BO179" s="14" t="s">
        <v>968</v>
      </c>
      <c r="BP179" s="14" t="s">
        <v>968</v>
      </c>
      <c r="BQ179" s="39" t="s">
        <v>39</v>
      </c>
      <c r="BR179" s="14" t="s">
        <v>968</v>
      </c>
      <c r="BS179" s="14" t="s">
        <v>968</v>
      </c>
      <c r="BT179" s="39" t="e">
        <v>#N/A</v>
      </c>
      <c r="BU179" s="39" t="s">
        <v>968</v>
      </c>
      <c r="BV179" s="14" t="s">
        <v>20</v>
      </c>
      <c r="BW179" s="14" t="s">
        <v>20</v>
      </c>
      <c r="BX179" s="14" t="s">
        <v>20</v>
      </c>
      <c r="BY179" s="14" t="s">
        <v>967</v>
      </c>
      <c r="BZ179" s="39" t="s">
        <v>39</v>
      </c>
      <c r="CA179" s="39" t="s">
        <v>967</v>
      </c>
      <c r="CB179" s="14" t="s">
        <v>967</v>
      </c>
      <c r="CC179" s="39" t="s">
        <v>39</v>
      </c>
      <c r="CD179" s="39" t="s">
        <v>967</v>
      </c>
      <c r="CE179" s="14" t="s">
        <v>968</v>
      </c>
      <c r="CF179" s="39" t="s">
        <v>39</v>
      </c>
      <c r="CG179" s="39" t="s">
        <v>968</v>
      </c>
      <c r="CH179" s="14" t="s">
        <v>968</v>
      </c>
      <c r="CI179" s="39" t="s">
        <v>39</v>
      </c>
      <c r="CJ179" s="39" t="s">
        <v>968</v>
      </c>
      <c r="CK179" s="14" t="s">
        <v>20</v>
      </c>
      <c r="CL179" s="14" t="s">
        <v>20</v>
      </c>
      <c r="CM179" s="1">
        <f t="shared" si="36"/>
        <v>18</v>
      </c>
      <c r="CN179" s="1">
        <f t="shared" si="37"/>
        <v>0</v>
      </c>
      <c r="CO179" s="1">
        <f t="shared" si="38"/>
        <v>11</v>
      </c>
      <c r="CP179" s="1">
        <f t="shared" si="39"/>
        <v>0</v>
      </c>
      <c r="CQ179" s="1">
        <f t="shared" si="40"/>
        <v>0</v>
      </c>
      <c r="CR179" s="1">
        <f>SUM(COUNTIFS($T179:$CL179,{"PAT","MAT"}))</f>
        <v>0</v>
      </c>
      <c r="CS179" s="1">
        <f t="shared" si="41"/>
        <v>0</v>
      </c>
      <c r="CT179" s="1">
        <f t="shared" si="42"/>
        <v>0</v>
      </c>
      <c r="CU179" s="1">
        <f t="shared" si="43"/>
        <v>14</v>
      </c>
      <c r="CV179" s="1">
        <f t="shared" si="44"/>
        <v>8</v>
      </c>
      <c r="CW179" s="1">
        <f t="shared" si="45"/>
        <v>0</v>
      </c>
      <c r="CX179" s="1">
        <f t="shared" si="46"/>
        <v>0</v>
      </c>
      <c r="CY179" s="1">
        <f t="shared" si="47"/>
        <v>22</v>
      </c>
      <c r="CZ179" s="1">
        <f t="shared" si="48"/>
        <v>1</v>
      </c>
      <c r="DA179" s="1">
        <f t="shared" si="49"/>
        <v>1</v>
      </c>
      <c r="DB179" s="1">
        <f>SUM(CM179:CX179)+SUM(COUNTIFS(Q179:CL179,{"TERM","RESIGNED"}))</f>
        <v>51</v>
      </c>
      <c r="DC179" s="1" t="s">
        <v>45</v>
      </c>
      <c r="DD179" s="1" t="s">
        <v>1018</v>
      </c>
      <c r="DE179" s="34"/>
    </row>
    <row r="180" spans="1:109" x14ac:dyDescent="0.25">
      <c r="A180" s="32">
        <f t="shared" si="50"/>
        <v>179</v>
      </c>
      <c r="B180" s="1" t="s">
        <v>172</v>
      </c>
      <c r="C180" s="1">
        <v>102621</v>
      </c>
      <c r="D180" s="27">
        <v>102621</v>
      </c>
      <c r="E180" s="1" t="s">
        <v>945</v>
      </c>
      <c r="F180" s="34" t="s">
        <v>520</v>
      </c>
      <c r="G180" s="34" t="s">
        <v>190</v>
      </c>
      <c r="H180" s="30">
        <v>44637</v>
      </c>
      <c r="I180" s="30" t="s">
        <v>39</v>
      </c>
      <c r="J180" s="30" t="s">
        <v>39</v>
      </c>
      <c r="K180" s="1">
        <f t="shared" ca="1" si="34"/>
        <v>665</v>
      </c>
      <c r="L180" s="34" t="str">
        <f t="shared" si="35"/>
        <v>Billable</v>
      </c>
      <c r="M180" s="34" t="s">
        <v>187</v>
      </c>
      <c r="N180" s="1" t="s">
        <v>41</v>
      </c>
      <c r="O180" s="1" t="s">
        <v>42</v>
      </c>
      <c r="P180" s="1"/>
      <c r="Q180" s="1"/>
      <c r="R180" s="1" t="s">
        <v>43</v>
      </c>
      <c r="S180" s="33" t="s">
        <v>305</v>
      </c>
      <c r="T180" s="14" t="s">
        <v>965</v>
      </c>
      <c r="U180" s="39">
        <v>0.38333333333333303</v>
      </c>
      <c r="V180" s="14" t="s">
        <v>965</v>
      </c>
      <c r="W180" s="14" t="s">
        <v>20</v>
      </c>
      <c r="X180" s="14" t="s">
        <v>20</v>
      </c>
      <c r="Y180" s="14" t="s">
        <v>967</v>
      </c>
      <c r="Z180" s="39" t="s">
        <v>39</v>
      </c>
      <c r="AA180" s="14" t="s">
        <v>967</v>
      </c>
      <c r="AB180" s="14" t="s">
        <v>965</v>
      </c>
      <c r="AC180" s="39">
        <v>0.38125000000000003</v>
      </c>
      <c r="AD180" s="14" t="s">
        <v>965</v>
      </c>
      <c r="AE180" s="14" t="s">
        <v>965</v>
      </c>
      <c r="AF180" s="39">
        <v>0.38263888888888892</v>
      </c>
      <c r="AG180" s="14" t="s">
        <v>965</v>
      </c>
      <c r="AH180" s="14" t="s">
        <v>965</v>
      </c>
      <c r="AI180" s="39">
        <v>0.37222222222222223</v>
      </c>
      <c r="AJ180" s="14" t="s">
        <v>965</v>
      </c>
      <c r="AK180" s="14" t="s">
        <v>965</v>
      </c>
      <c r="AL180" s="39">
        <v>0.38750000000000001</v>
      </c>
      <c r="AM180" s="14" t="s">
        <v>965</v>
      </c>
      <c r="AN180" s="14" t="s">
        <v>20</v>
      </c>
      <c r="AO180" s="14" t="s">
        <v>20</v>
      </c>
      <c r="AP180" s="14" t="s">
        <v>968</v>
      </c>
      <c r="AQ180" s="39" t="s">
        <v>39</v>
      </c>
      <c r="AR180" s="14" t="s">
        <v>968</v>
      </c>
      <c r="AS180" s="14" t="s">
        <v>965</v>
      </c>
      <c r="AT180" s="39">
        <v>0.37638888888888888</v>
      </c>
      <c r="AU180" s="14" t="s">
        <v>965</v>
      </c>
      <c r="AV180" s="14" t="s">
        <v>965</v>
      </c>
      <c r="AW180" s="39">
        <v>0.36805555555555558</v>
      </c>
      <c r="AX180" s="14" t="s">
        <v>965</v>
      </c>
      <c r="AY180" s="14" t="s">
        <v>965</v>
      </c>
      <c r="AZ180" s="39">
        <v>0.37291666666666662</v>
      </c>
      <c r="BA180" s="14" t="s">
        <v>965</v>
      </c>
      <c r="BB180" s="14" t="s">
        <v>965</v>
      </c>
      <c r="BC180" s="39">
        <v>0.36180555555555555</v>
      </c>
      <c r="BD180" s="14" t="s">
        <v>965</v>
      </c>
      <c r="BE180" s="14" t="s">
        <v>20</v>
      </c>
      <c r="BF180" s="14" t="s">
        <v>20</v>
      </c>
      <c r="BG180" s="14" t="s">
        <v>965</v>
      </c>
      <c r="BH180" s="39">
        <v>0.37013888888888885</v>
      </c>
      <c r="BI180" s="39" t="s">
        <v>965</v>
      </c>
      <c r="BJ180" s="14" t="s">
        <v>965</v>
      </c>
      <c r="BK180" s="39">
        <v>0.38472222222222219</v>
      </c>
      <c r="BL180" s="14" t="s">
        <v>965</v>
      </c>
      <c r="BM180" s="14" t="s">
        <v>965</v>
      </c>
      <c r="BN180" s="39">
        <v>0.36249999999999999</v>
      </c>
      <c r="BO180" s="14" t="s">
        <v>965</v>
      </c>
      <c r="BP180" s="14" t="s">
        <v>965</v>
      </c>
      <c r="BQ180" s="39">
        <v>0.36874999999999997</v>
      </c>
      <c r="BR180" s="14" t="s">
        <v>965</v>
      </c>
      <c r="BS180" s="14" t="s">
        <v>965</v>
      </c>
      <c r="BT180" s="39">
        <v>0.36388888888888887</v>
      </c>
      <c r="BU180" s="39" t="s">
        <v>965</v>
      </c>
      <c r="BV180" s="14" t="s">
        <v>20</v>
      </c>
      <c r="BW180" s="14" t="s">
        <v>20</v>
      </c>
      <c r="BX180" s="14" t="s">
        <v>20</v>
      </c>
      <c r="BY180" s="14" t="s">
        <v>965</v>
      </c>
      <c r="BZ180" s="39">
        <v>0.375</v>
      </c>
      <c r="CA180" s="39" t="s">
        <v>965</v>
      </c>
      <c r="CB180" s="14" t="s">
        <v>965</v>
      </c>
      <c r="CC180" s="39">
        <v>0.3743055555555555</v>
      </c>
      <c r="CD180" s="39" t="s">
        <v>965</v>
      </c>
      <c r="CE180" s="14" t="s">
        <v>965</v>
      </c>
      <c r="CF180" s="39">
        <v>0.36458333333333331</v>
      </c>
      <c r="CG180" s="39" t="s">
        <v>965</v>
      </c>
      <c r="CH180" s="14" t="s">
        <v>967</v>
      </c>
      <c r="CI180" s="39" t="s">
        <v>39</v>
      </c>
      <c r="CJ180" s="39" t="s">
        <v>967</v>
      </c>
      <c r="CK180" s="14" t="s">
        <v>20</v>
      </c>
      <c r="CL180" s="14" t="s">
        <v>20</v>
      </c>
      <c r="CM180" s="1">
        <f t="shared" si="36"/>
        <v>34</v>
      </c>
      <c r="CN180" s="1">
        <f t="shared" si="37"/>
        <v>0</v>
      </c>
      <c r="CO180" s="1">
        <f t="shared" si="38"/>
        <v>11</v>
      </c>
      <c r="CP180" s="1">
        <f t="shared" si="39"/>
        <v>0</v>
      </c>
      <c r="CQ180" s="1">
        <f t="shared" si="40"/>
        <v>0</v>
      </c>
      <c r="CR180" s="1">
        <f>SUM(COUNTIFS($T180:$CL180,{"PAT","MAT"}))</f>
        <v>0</v>
      </c>
      <c r="CS180" s="1">
        <f t="shared" si="41"/>
        <v>0</v>
      </c>
      <c r="CT180" s="1">
        <f t="shared" si="42"/>
        <v>0</v>
      </c>
      <c r="CU180" s="1">
        <f t="shared" si="43"/>
        <v>2</v>
      </c>
      <c r="CV180" s="1">
        <f t="shared" si="44"/>
        <v>4</v>
      </c>
      <c r="CW180" s="1">
        <f t="shared" si="45"/>
        <v>0</v>
      </c>
      <c r="CX180" s="1">
        <f t="shared" si="46"/>
        <v>0</v>
      </c>
      <c r="CY180" s="1">
        <f t="shared" si="47"/>
        <v>6</v>
      </c>
      <c r="CZ180" s="1">
        <f t="shared" si="48"/>
        <v>1</v>
      </c>
      <c r="DA180" s="1">
        <f t="shared" si="49"/>
        <v>1</v>
      </c>
      <c r="DB180" s="1">
        <f>SUM(CM180:CX180)+SUM(COUNTIFS(Q180:CL180,{"TERM","RESIGNED"}))</f>
        <v>51</v>
      </c>
      <c r="DC180" s="1" t="s">
        <v>45</v>
      </c>
      <c r="DD180" s="1" t="s">
        <v>1018</v>
      </c>
      <c r="DE180" s="34"/>
    </row>
    <row r="181" spans="1:109" x14ac:dyDescent="0.25">
      <c r="A181" s="32">
        <f t="shared" si="50"/>
        <v>180</v>
      </c>
      <c r="B181" s="1" t="s">
        <v>172</v>
      </c>
      <c r="C181" s="1">
        <v>102650</v>
      </c>
      <c r="D181" s="27">
        <v>102650</v>
      </c>
      <c r="E181" s="1" t="s">
        <v>946</v>
      </c>
      <c r="F181" s="34" t="s">
        <v>523</v>
      </c>
      <c r="G181" s="34" t="s">
        <v>123</v>
      </c>
      <c r="H181" s="30">
        <v>44644</v>
      </c>
      <c r="I181" s="30" t="s">
        <v>39</v>
      </c>
      <c r="J181" s="30" t="s">
        <v>39</v>
      </c>
      <c r="K181" s="1">
        <f t="shared" ca="1" si="34"/>
        <v>658</v>
      </c>
      <c r="L181" s="34" t="str">
        <f t="shared" si="35"/>
        <v>Billable</v>
      </c>
      <c r="M181" s="34" t="s">
        <v>124</v>
      </c>
      <c r="N181" s="1" t="s">
        <v>41</v>
      </c>
      <c r="O181" s="1" t="s">
        <v>42</v>
      </c>
      <c r="P181" s="1"/>
      <c r="Q181" s="1"/>
      <c r="R181" s="1" t="s">
        <v>43</v>
      </c>
      <c r="S181" s="33" t="s">
        <v>429</v>
      </c>
      <c r="T181" s="14" t="s">
        <v>965</v>
      </c>
      <c r="U181" s="39">
        <v>0.45</v>
      </c>
      <c r="V181" s="14" t="s">
        <v>965</v>
      </c>
      <c r="W181" s="14" t="s">
        <v>20</v>
      </c>
      <c r="X181" s="14" t="s">
        <v>20</v>
      </c>
      <c r="Y181" s="14" t="s">
        <v>965</v>
      </c>
      <c r="Z181" s="39">
        <v>0.40208333333333335</v>
      </c>
      <c r="AA181" s="14" t="s">
        <v>965</v>
      </c>
      <c r="AB181" s="14" t="s">
        <v>965</v>
      </c>
      <c r="AC181" s="39">
        <v>0.39027777777777778</v>
      </c>
      <c r="AD181" s="14" t="s">
        <v>965</v>
      </c>
      <c r="AE181" s="14" t="s">
        <v>965</v>
      </c>
      <c r="AF181" s="39">
        <v>0.39444444444444443</v>
      </c>
      <c r="AG181" s="14" t="s">
        <v>965</v>
      </c>
      <c r="AH181" s="14" t="s">
        <v>965</v>
      </c>
      <c r="AI181" s="39">
        <v>0.40416666666666662</v>
      </c>
      <c r="AJ181" s="14" t="s">
        <v>965</v>
      </c>
      <c r="AK181" s="14" t="s">
        <v>967</v>
      </c>
      <c r="AL181" s="39" t="s">
        <v>39</v>
      </c>
      <c r="AM181" s="14" t="s">
        <v>967</v>
      </c>
      <c r="AN181" s="14" t="s">
        <v>20</v>
      </c>
      <c r="AO181" s="14" t="s">
        <v>20</v>
      </c>
      <c r="AP181" s="14" t="s">
        <v>968</v>
      </c>
      <c r="AQ181" s="39" t="s">
        <v>39</v>
      </c>
      <c r="AR181" s="14" t="s">
        <v>968</v>
      </c>
      <c r="AS181" s="14" t="s">
        <v>965</v>
      </c>
      <c r="AT181" s="39">
        <v>0.37847222222222227</v>
      </c>
      <c r="AU181" s="14" t="s">
        <v>965</v>
      </c>
      <c r="AV181" s="14" t="s">
        <v>965</v>
      </c>
      <c r="AW181" s="39">
        <v>0.40277777777777773</v>
      </c>
      <c r="AX181" s="14" t="s">
        <v>965</v>
      </c>
      <c r="AY181" s="14" t="s">
        <v>965</v>
      </c>
      <c r="AZ181" s="39">
        <v>0.42152777777777778</v>
      </c>
      <c r="BA181" s="14" t="s">
        <v>965</v>
      </c>
      <c r="BB181" s="14" t="s">
        <v>968</v>
      </c>
      <c r="BC181" s="39" t="s">
        <v>39</v>
      </c>
      <c r="BD181" s="14" t="s">
        <v>968</v>
      </c>
      <c r="BE181" s="14" t="s">
        <v>20</v>
      </c>
      <c r="BF181" s="14" t="s">
        <v>20</v>
      </c>
      <c r="BG181" s="14" t="s">
        <v>965</v>
      </c>
      <c r="BH181" s="39">
        <v>0.41111111111111115</v>
      </c>
      <c r="BI181" s="39" t="s">
        <v>965</v>
      </c>
      <c r="BJ181" s="14" t="s">
        <v>965</v>
      </c>
      <c r="BK181" s="39">
        <v>0.38958333333333334</v>
      </c>
      <c r="BL181" s="14" t="s">
        <v>965</v>
      </c>
      <c r="BM181" s="14" t="s">
        <v>965</v>
      </c>
      <c r="BN181" s="39">
        <v>0.37847222222222227</v>
      </c>
      <c r="BO181" s="14" t="s">
        <v>965</v>
      </c>
      <c r="BP181" s="14" t="s">
        <v>965</v>
      </c>
      <c r="BQ181" s="39">
        <v>0.37847222222222227</v>
      </c>
      <c r="BR181" s="14" t="s">
        <v>965</v>
      </c>
      <c r="BS181" s="14" t="s">
        <v>965</v>
      </c>
      <c r="BT181" s="39">
        <v>0.37986111111111115</v>
      </c>
      <c r="BU181" s="39" t="s">
        <v>965</v>
      </c>
      <c r="BV181" s="14" t="s">
        <v>20</v>
      </c>
      <c r="BW181" s="14" t="s">
        <v>20</v>
      </c>
      <c r="BX181" s="14" t="s">
        <v>20</v>
      </c>
      <c r="BY181" s="14" t="s">
        <v>965</v>
      </c>
      <c r="BZ181" s="39">
        <v>0.38611111111111113</v>
      </c>
      <c r="CA181" s="39" t="s">
        <v>965</v>
      </c>
      <c r="CB181" s="14" t="s">
        <v>965</v>
      </c>
      <c r="CC181" s="39">
        <v>0.38541666666666669</v>
      </c>
      <c r="CD181" s="39" t="s">
        <v>965</v>
      </c>
      <c r="CE181" s="14" t="s">
        <v>965</v>
      </c>
      <c r="CF181" s="39">
        <v>0.3833333333333333</v>
      </c>
      <c r="CG181" s="39" t="s">
        <v>965</v>
      </c>
      <c r="CH181" s="14" t="s">
        <v>967</v>
      </c>
      <c r="CI181" s="39" t="s">
        <v>39</v>
      </c>
      <c r="CJ181" s="39" t="s">
        <v>967</v>
      </c>
      <c r="CK181" s="14" t="s">
        <v>20</v>
      </c>
      <c r="CL181" s="14" t="s">
        <v>20</v>
      </c>
      <c r="CM181" s="1">
        <f t="shared" si="36"/>
        <v>32</v>
      </c>
      <c r="CN181" s="1">
        <f t="shared" si="37"/>
        <v>0</v>
      </c>
      <c r="CO181" s="1">
        <f t="shared" si="38"/>
        <v>11</v>
      </c>
      <c r="CP181" s="1">
        <f t="shared" si="39"/>
        <v>0</v>
      </c>
      <c r="CQ181" s="1">
        <f t="shared" si="40"/>
        <v>0</v>
      </c>
      <c r="CR181" s="1">
        <f>SUM(COUNTIFS($T181:$CL181,{"PAT","MAT"}))</f>
        <v>0</v>
      </c>
      <c r="CS181" s="1">
        <f t="shared" si="41"/>
        <v>0</v>
      </c>
      <c r="CT181" s="1">
        <f t="shared" si="42"/>
        <v>0</v>
      </c>
      <c r="CU181" s="1">
        <f t="shared" si="43"/>
        <v>4</v>
      </c>
      <c r="CV181" s="1">
        <f t="shared" si="44"/>
        <v>4</v>
      </c>
      <c r="CW181" s="1">
        <f t="shared" si="45"/>
        <v>0</v>
      </c>
      <c r="CX181" s="1">
        <f t="shared" si="46"/>
        <v>0</v>
      </c>
      <c r="CY181" s="1">
        <f t="shared" si="47"/>
        <v>8</v>
      </c>
      <c r="CZ181" s="1">
        <f t="shared" si="48"/>
        <v>1</v>
      </c>
      <c r="DA181" s="1">
        <f t="shared" si="49"/>
        <v>1</v>
      </c>
      <c r="DB181" s="1">
        <f>SUM(CM181:CX181)+SUM(COUNTIFS(Q181:CL181,{"TERM","RESIGNED"}))</f>
        <v>51</v>
      </c>
      <c r="DC181" s="1" t="s">
        <v>45</v>
      </c>
      <c r="DD181" s="1" t="s">
        <v>1025</v>
      </c>
      <c r="DE181" s="34"/>
    </row>
    <row r="182" spans="1:109" x14ac:dyDescent="0.25">
      <c r="A182" s="32">
        <f t="shared" si="50"/>
        <v>181</v>
      </c>
      <c r="B182" s="1" t="s">
        <v>172</v>
      </c>
      <c r="C182" s="1">
        <v>102651</v>
      </c>
      <c r="D182" s="27">
        <v>102651</v>
      </c>
      <c r="E182" s="1" t="s">
        <v>946</v>
      </c>
      <c r="F182" s="34" t="s">
        <v>522</v>
      </c>
      <c r="G182" s="34" t="s">
        <v>123</v>
      </c>
      <c r="H182" s="30">
        <v>44644</v>
      </c>
      <c r="I182" s="30" t="s">
        <v>39</v>
      </c>
      <c r="J182" s="30" t="s">
        <v>39</v>
      </c>
      <c r="K182" s="1">
        <f t="shared" ca="1" si="34"/>
        <v>658</v>
      </c>
      <c r="L182" s="34" t="str">
        <f t="shared" si="35"/>
        <v>Billable</v>
      </c>
      <c r="M182" s="34" t="s">
        <v>124</v>
      </c>
      <c r="N182" s="1" t="s">
        <v>41</v>
      </c>
      <c r="O182" s="1" t="s">
        <v>42</v>
      </c>
      <c r="P182" s="1"/>
      <c r="Q182" s="1"/>
      <c r="R182" s="1" t="s">
        <v>43</v>
      </c>
      <c r="S182" s="33" t="s">
        <v>242</v>
      </c>
      <c r="T182" s="14" t="s">
        <v>965</v>
      </c>
      <c r="U182" s="39">
        <v>0.34791666666666698</v>
      </c>
      <c r="V182" s="14" t="s">
        <v>966</v>
      </c>
      <c r="W182" s="14" t="s">
        <v>20</v>
      </c>
      <c r="X182" s="14" t="s">
        <v>20</v>
      </c>
      <c r="Y182" s="14" t="s">
        <v>965</v>
      </c>
      <c r="Z182" s="39">
        <v>0.38055555555555554</v>
      </c>
      <c r="AA182" s="14" t="s">
        <v>965</v>
      </c>
      <c r="AB182" s="14" t="s">
        <v>965</v>
      </c>
      <c r="AC182" s="39">
        <v>0.35555555555555557</v>
      </c>
      <c r="AD182" s="14" t="s">
        <v>965</v>
      </c>
      <c r="AE182" s="14" t="s">
        <v>965</v>
      </c>
      <c r="AF182" s="39">
        <v>0.37013888888888885</v>
      </c>
      <c r="AG182" s="14" t="s">
        <v>965</v>
      </c>
      <c r="AH182" s="14" t="s">
        <v>22</v>
      </c>
      <c r="AI182" s="39" t="s">
        <v>39</v>
      </c>
      <c r="AJ182" s="14" t="s">
        <v>22</v>
      </c>
      <c r="AK182" s="14" t="s">
        <v>965</v>
      </c>
      <c r="AL182" s="39">
        <v>0.35069444444444442</v>
      </c>
      <c r="AM182" s="14" t="s">
        <v>966</v>
      </c>
      <c r="AN182" s="14" t="s">
        <v>20</v>
      </c>
      <c r="AO182" s="14" t="s">
        <v>20</v>
      </c>
      <c r="AP182" s="14" t="s">
        <v>965</v>
      </c>
      <c r="AQ182" s="39">
        <v>0.3611111111111111</v>
      </c>
      <c r="AR182" s="14" t="s">
        <v>965</v>
      </c>
      <c r="AS182" s="14" t="s">
        <v>965</v>
      </c>
      <c r="AT182" s="39">
        <v>0.39930555555555558</v>
      </c>
      <c r="AU182" s="14" t="s">
        <v>965</v>
      </c>
      <c r="AV182" s="14" t="s">
        <v>965</v>
      </c>
      <c r="AW182" s="39">
        <v>0.37847222222222227</v>
      </c>
      <c r="AX182" s="14" t="s">
        <v>965</v>
      </c>
      <c r="AY182" s="14" t="s">
        <v>965</v>
      </c>
      <c r="AZ182" s="39" t="s">
        <v>39</v>
      </c>
      <c r="BA182" s="14" t="s">
        <v>965</v>
      </c>
      <c r="BB182" s="14" t="s">
        <v>965</v>
      </c>
      <c r="BC182" s="39">
        <v>0.3833333333333333</v>
      </c>
      <c r="BD182" s="14" t="s">
        <v>965</v>
      </c>
      <c r="BE182" s="14" t="s">
        <v>20</v>
      </c>
      <c r="BF182" s="14" t="s">
        <v>20</v>
      </c>
      <c r="BG182" s="14" t="s">
        <v>968</v>
      </c>
      <c r="BH182" s="39" t="s">
        <v>39</v>
      </c>
      <c r="BI182" s="39" t="s">
        <v>968</v>
      </c>
      <c r="BJ182" s="14" t="s">
        <v>965</v>
      </c>
      <c r="BK182" s="39">
        <v>0.3659722222222222</v>
      </c>
      <c r="BL182" s="14" t="s">
        <v>965</v>
      </c>
      <c r="BM182" s="14" t="s">
        <v>965</v>
      </c>
      <c r="BN182" s="39">
        <v>0.37152777777777773</v>
      </c>
      <c r="BO182" s="14" t="s">
        <v>965</v>
      </c>
      <c r="BP182" s="14" t="s">
        <v>965</v>
      </c>
      <c r="BQ182" s="39">
        <v>0.3833333333333333</v>
      </c>
      <c r="BR182" s="14" t="s">
        <v>965</v>
      </c>
      <c r="BS182" s="14" t="s">
        <v>965</v>
      </c>
      <c r="BT182" s="39">
        <v>0.37083333333333335</v>
      </c>
      <c r="BU182" s="39" t="s">
        <v>965</v>
      </c>
      <c r="BV182" s="14" t="s">
        <v>20</v>
      </c>
      <c r="BW182" s="14" t="s">
        <v>20</v>
      </c>
      <c r="BX182" s="14" t="s">
        <v>20</v>
      </c>
      <c r="BY182" s="14" t="s">
        <v>965</v>
      </c>
      <c r="BZ182" s="39">
        <v>0.3527777777777778</v>
      </c>
      <c r="CA182" s="39" t="s">
        <v>966</v>
      </c>
      <c r="CB182" s="14" t="s">
        <v>965</v>
      </c>
      <c r="CC182" s="39">
        <v>0.31319444444444444</v>
      </c>
      <c r="CD182" s="39" t="s">
        <v>966</v>
      </c>
      <c r="CE182" s="14" t="s">
        <v>965</v>
      </c>
      <c r="CF182" s="39">
        <v>0.37013888888888885</v>
      </c>
      <c r="CG182" s="39" t="s">
        <v>965</v>
      </c>
      <c r="CH182" s="14" t="s">
        <v>965</v>
      </c>
      <c r="CI182" s="39">
        <v>0.30763888888888891</v>
      </c>
      <c r="CJ182" s="39" t="s">
        <v>966</v>
      </c>
      <c r="CK182" s="14" t="s">
        <v>20</v>
      </c>
      <c r="CL182" s="14" t="s">
        <v>20</v>
      </c>
      <c r="CM182" s="1">
        <f t="shared" si="36"/>
        <v>31</v>
      </c>
      <c r="CN182" s="1">
        <f t="shared" si="37"/>
        <v>2.5</v>
      </c>
      <c r="CO182" s="1">
        <f t="shared" si="38"/>
        <v>11</v>
      </c>
      <c r="CP182" s="1">
        <f t="shared" si="39"/>
        <v>0</v>
      </c>
      <c r="CQ182" s="1">
        <f t="shared" si="40"/>
        <v>2</v>
      </c>
      <c r="CR182" s="1">
        <f>SUM(COUNTIFS($T182:$CL182,{"PAT","MAT"}))</f>
        <v>0</v>
      </c>
      <c r="CS182" s="1">
        <f t="shared" si="41"/>
        <v>0</v>
      </c>
      <c r="CT182" s="1">
        <f t="shared" si="42"/>
        <v>0</v>
      </c>
      <c r="CU182" s="1">
        <f t="shared" si="43"/>
        <v>2</v>
      </c>
      <c r="CV182" s="1">
        <f t="shared" si="44"/>
        <v>0</v>
      </c>
      <c r="CW182" s="1">
        <f t="shared" si="45"/>
        <v>0</v>
      </c>
      <c r="CX182" s="1">
        <f t="shared" si="46"/>
        <v>0</v>
      </c>
      <c r="CY182" s="1">
        <f t="shared" si="47"/>
        <v>2</v>
      </c>
      <c r="CZ182" s="1">
        <f t="shared" si="48"/>
        <v>1</v>
      </c>
      <c r="DA182" s="1">
        <f t="shared" si="49"/>
        <v>1</v>
      </c>
      <c r="DB182" s="1">
        <f>SUM(CM182:CX182)+SUM(COUNTIFS(Q182:CL182,{"TERM","RESIGNED"}))</f>
        <v>48.5</v>
      </c>
      <c r="DC182" s="1" t="s">
        <v>45</v>
      </c>
      <c r="DD182" s="1" t="s">
        <v>1018</v>
      </c>
      <c r="DE182" s="34"/>
    </row>
    <row r="183" spans="1:109" x14ac:dyDescent="0.25">
      <c r="A183" s="32">
        <f t="shared" si="50"/>
        <v>182</v>
      </c>
      <c r="B183" s="1" t="s">
        <v>172</v>
      </c>
      <c r="C183" s="1">
        <v>102675</v>
      </c>
      <c r="D183" s="27">
        <v>102675</v>
      </c>
      <c r="E183" s="1" t="s">
        <v>946</v>
      </c>
      <c r="F183" s="34" t="s">
        <v>526</v>
      </c>
      <c r="G183" s="34" t="s">
        <v>123</v>
      </c>
      <c r="H183" s="30">
        <v>44651</v>
      </c>
      <c r="I183" s="30" t="s">
        <v>39</v>
      </c>
      <c r="J183" s="30" t="s">
        <v>39</v>
      </c>
      <c r="K183" s="1">
        <f t="shared" ca="1" si="34"/>
        <v>651</v>
      </c>
      <c r="L183" s="34" t="str">
        <f t="shared" si="35"/>
        <v>Billable</v>
      </c>
      <c r="M183" s="34" t="s">
        <v>124</v>
      </c>
      <c r="N183" s="1" t="s">
        <v>41</v>
      </c>
      <c r="O183" s="1" t="s">
        <v>42</v>
      </c>
      <c r="P183" s="1"/>
      <c r="Q183" s="1"/>
      <c r="R183" s="1" t="s">
        <v>57</v>
      </c>
      <c r="S183" s="33" t="s">
        <v>142</v>
      </c>
      <c r="T183" s="14" t="s">
        <v>965</v>
      </c>
      <c r="U183" s="39">
        <v>0.38472222222222202</v>
      </c>
      <c r="V183" s="14" t="s">
        <v>965</v>
      </c>
      <c r="W183" s="14" t="s">
        <v>20</v>
      </c>
      <c r="X183" s="14" t="s">
        <v>20</v>
      </c>
      <c r="Y183" s="14" t="s">
        <v>965</v>
      </c>
      <c r="Z183" s="39">
        <v>0.3756944444444445</v>
      </c>
      <c r="AA183" s="14" t="s">
        <v>965</v>
      </c>
      <c r="AB183" s="14" t="s">
        <v>968</v>
      </c>
      <c r="AC183" s="39" t="s">
        <v>39</v>
      </c>
      <c r="AD183" s="14" t="s">
        <v>968</v>
      </c>
      <c r="AE183" s="14" t="s">
        <v>968</v>
      </c>
      <c r="AF183" s="39" t="s">
        <v>39</v>
      </c>
      <c r="AG183" s="14" t="s">
        <v>968</v>
      </c>
      <c r="AH183" s="14" t="s">
        <v>965</v>
      </c>
      <c r="AI183" s="39">
        <v>0.37152777777777773</v>
      </c>
      <c r="AJ183" s="14" t="s">
        <v>965</v>
      </c>
      <c r="AK183" s="14" t="s">
        <v>965</v>
      </c>
      <c r="AL183" s="39">
        <v>0.37638888888888888</v>
      </c>
      <c r="AM183" s="14" t="s">
        <v>965</v>
      </c>
      <c r="AN183" s="14" t="s">
        <v>20</v>
      </c>
      <c r="AO183" s="14" t="s">
        <v>20</v>
      </c>
      <c r="AP183" s="14" t="s">
        <v>967</v>
      </c>
      <c r="AQ183" s="39" t="s">
        <v>39</v>
      </c>
      <c r="AR183" s="14" t="s">
        <v>967</v>
      </c>
      <c r="AS183" s="14" t="s">
        <v>22</v>
      </c>
      <c r="AT183" s="39" t="s">
        <v>39</v>
      </c>
      <c r="AU183" s="14" t="s">
        <v>22</v>
      </c>
      <c r="AV183" s="14" t="s">
        <v>967</v>
      </c>
      <c r="AW183" s="39" t="s">
        <v>39</v>
      </c>
      <c r="AX183" s="14" t="s">
        <v>967</v>
      </c>
      <c r="AY183" s="14" t="s">
        <v>965</v>
      </c>
      <c r="AZ183" s="39">
        <v>0.38263888888888892</v>
      </c>
      <c r="BA183" s="14" t="s">
        <v>965</v>
      </c>
      <c r="BB183" s="14" t="s">
        <v>965</v>
      </c>
      <c r="BC183" s="39">
        <v>0.36944444444444446</v>
      </c>
      <c r="BD183" s="14" t="s">
        <v>965</v>
      </c>
      <c r="BE183" s="14" t="s">
        <v>20</v>
      </c>
      <c r="BF183" s="14" t="s">
        <v>20</v>
      </c>
      <c r="BG183" s="14" t="s">
        <v>965</v>
      </c>
      <c r="BH183" s="39">
        <v>0.37708333333333338</v>
      </c>
      <c r="BI183" s="39" t="s">
        <v>965</v>
      </c>
      <c r="BJ183" s="14" t="s">
        <v>965</v>
      </c>
      <c r="BK183" s="39">
        <v>0.36944444444444446</v>
      </c>
      <c r="BL183" s="14" t="s">
        <v>965</v>
      </c>
      <c r="BM183" s="14" t="s">
        <v>965</v>
      </c>
      <c r="BN183" s="39">
        <v>0.42222222222222222</v>
      </c>
      <c r="BO183" s="14" t="s">
        <v>965</v>
      </c>
      <c r="BP183" s="14" t="s">
        <v>965</v>
      </c>
      <c r="BQ183" s="39">
        <v>0.375</v>
      </c>
      <c r="BR183" s="14" t="s">
        <v>965</v>
      </c>
      <c r="BS183" s="14" t="s">
        <v>965</v>
      </c>
      <c r="BT183" s="39">
        <v>0.38958333333333334</v>
      </c>
      <c r="BU183" s="39" t="s">
        <v>965</v>
      </c>
      <c r="BV183" s="14" t="s">
        <v>20</v>
      </c>
      <c r="BW183" s="14" t="s">
        <v>20</v>
      </c>
      <c r="BX183" s="14" t="s">
        <v>20</v>
      </c>
      <c r="BY183" s="14" t="s">
        <v>965</v>
      </c>
      <c r="BZ183" s="39">
        <v>0.37638888888888888</v>
      </c>
      <c r="CA183" s="39" t="s">
        <v>965</v>
      </c>
      <c r="CB183" s="14" t="s">
        <v>965</v>
      </c>
      <c r="CC183" s="39">
        <v>0.37361111111111112</v>
      </c>
      <c r="CD183" s="39" t="s">
        <v>965</v>
      </c>
      <c r="CE183" s="14" t="s">
        <v>965</v>
      </c>
      <c r="CF183" s="39">
        <v>0.36805555555555558</v>
      </c>
      <c r="CG183" s="39" t="s">
        <v>965</v>
      </c>
      <c r="CH183" s="14" t="s">
        <v>965</v>
      </c>
      <c r="CI183" s="39">
        <v>0.37708333333333338</v>
      </c>
      <c r="CJ183" s="39" t="s">
        <v>965</v>
      </c>
      <c r="CK183" s="14" t="s">
        <v>20</v>
      </c>
      <c r="CL183" s="14" t="s">
        <v>20</v>
      </c>
      <c r="CM183" s="1">
        <f t="shared" si="36"/>
        <v>30</v>
      </c>
      <c r="CN183" s="1">
        <f t="shared" si="37"/>
        <v>0</v>
      </c>
      <c r="CO183" s="1">
        <f t="shared" si="38"/>
        <v>11</v>
      </c>
      <c r="CP183" s="1">
        <f t="shared" si="39"/>
        <v>0</v>
      </c>
      <c r="CQ183" s="1">
        <f t="shared" si="40"/>
        <v>2</v>
      </c>
      <c r="CR183" s="1">
        <f>SUM(COUNTIFS($T183:$CL183,{"PAT","MAT"}))</f>
        <v>0</v>
      </c>
      <c r="CS183" s="1">
        <f t="shared" si="41"/>
        <v>0</v>
      </c>
      <c r="CT183" s="1">
        <f t="shared" si="42"/>
        <v>0</v>
      </c>
      <c r="CU183" s="1">
        <f t="shared" si="43"/>
        <v>4</v>
      </c>
      <c r="CV183" s="1">
        <f t="shared" si="44"/>
        <v>4</v>
      </c>
      <c r="CW183" s="1">
        <f t="shared" si="45"/>
        <v>0</v>
      </c>
      <c r="CX183" s="1">
        <f t="shared" si="46"/>
        <v>0</v>
      </c>
      <c r="CY183" s="1">
        <f t="shared" si="47"/>
        <v>8</v>
      </c>
      <c r="CZ183" s="1">
        <f t="shared" si="48"/>
        <v>1</v>
      </c>
      <c r="DA183" s="1">
        <f t="shared" si="49"/>
        <v>1</v>
      </c>
      <c r="DB183" s="1">
        <f>SUM(CM183:CX183)+SUM(COUNTIFS(Q183:CL183,{"TERM","RESIGNED"}))</f>
        <v>51</v>
      </c>
      <c r="DC183" s="1" t="s">
        <v>45</v>
      </c>
      <c r="DD183" s="1" t="s">
        <v>1020</v>
      </c>
      <c r="DE183" s="34"/>
    </row>
    <row r="184" spans="1:109" x14ac:dyDescent="0.25">
      <c r="A184" s="32">
        <f t="shared" si="50"/>
        <v>183</v>
      </c>
      <c r="B184" s="1" t="s">
        <v>172</v>
      </c>
      <c r="C184" s="1">
        <v>102694</v>
      </c>
      <c r="D184" s="27">
        <v>102694</v>
      </c>
      <c r="E184" s="1" t="s">
        <v>945</v>
      </c>
      <c r="F184" s="34" t="s">
        <v>528</v>
      </c>
      <c r="G184" s="34" t="s">
        <v>123</v>
      </c>
      <c r="H184" s="30">
        <v>44658</v>
      </c>
      <c r="I184" s="30" t="s">
        <v>39</v>
      </c>
      <c r="J184" s="30" t="s">
        <v>39</v>
      </c>
      <c r="K184" s="1">
        <f t="shared" ca="1" si="34"/>
        <v>644</v>
      </c>
      <c r="L184" s="34" t="str">
        <f t="shared" si="35"/>
        <v>Billable</v>
      </c>
      <c r="M184" s="34" t="s">
        <v>124</v>
      </c>
      <c r="N184" s="1" t="s">
        <v>41</v>
      </c>
      <c r="O184" s="1" t="s">
        <v>42</v>
      </c>
      <c r="P184" s="1"/>
      <c r="Q184" s="1"/>
      <c r="R184" s="1" t="s">
        <v>43</v>
      </c>
      <c r="S184" s="33" t="s">
        <v>154</v>
      </c>
      <c r="T184" s="14" t="s">
        <v>965</v>
      </c>
      <c r="U184" s="39">
        <v>0.46458333333333302</v>
      </c>
      <c r="V184" s="14" t="s">
        <v>965</v>
      </c>
      <c r="W184" s="14" t="s">
        <v>20</v>
      </c>
      <c r="X184" s="14" t="s">
        <v>20</v>
      </c>
      <c r="Y184" s="14" t="s">
        <v>965</v>
      </c>
      <c r="Z184" s="39">
        <v>0.38263888888888892</v>
      </c>
      <c r="AA184" s="14" t="s">
        <v>965</v>
      </c>
      <c r="AB184" s="14" t="s">
        <v>965</v>
      </c>
      <c r="AC184" s="39">
        <v>0.37361111111111112</v>
      </c>
      <c r="AD184" s="14" t="s">
        <v>965</v>
      </c>
      <c r="AE184" s="14" t="s">
        <v>965</v>
      </c>
      <c r="AF184" s="39">
        <v>0.40138888888888885</v>
      </c>
      <c r="AG184" s="14" t="s">
        <v>965</v>
      </c>
      <c r="AH184" s="14" t="s">
        <v>965</v>
      </c>
      <c r="AI184" s="39">
        <v>0.39930555555555558</v>
      </c>
      <c r="AJ184" s="14" t="s">
        <v>965</v>
      </c>
      <c r="AK184" s="14" t="s">
        <v>967</v>
      </c>
      <c r="AL184" s="39" t="s">
        <v>39</v>
      </c>
      <c r="AM184" s="14" t="s">
        <v>967</v>
      </c>
      <c r="AN184" s="14" t="s">
        <v>20</v>
      </c>
      <c r="AO184" s="14" t="s">
        <v>20</v>
      </c>
      <c r="AP184" s="14" t="s">
        <v>967</v>
      </c>
      <c r="AQ184" s="39" t="s">
        <v>39</v>
      </c>
      <c r="AR184" s="14" t="s">
        <v>967</v>
      </c>
      <c r="AS184" s="14" t="s">
        <v>965</v>
      </c>
      <c r="AT184" s="39">
        <v>0.39861111111111108</v>
      </c>
      <c r="AU184" s="14" t="s">
        <v>965</v>
      </c>
      <c r="AV184" s="14" t="s">
        <v>965</v>
      </c>
      <c r="AW184" s="39">
        <v>0.38750000000000001</v>
      </c>
      <c r="AX184" s="14" t="s">
        <v>965</v>
      </c>
      <c r="AY184" s="14" t="s">
        <v>965</v>
      </c>
      <c r="AZ184" s="39">
        <v>0.41736111111111113</v>
      </c>
      <c r="BA184" s="14" t="s">
        <v>965</v>
      </c>
      <c r="BB184" s="14" t="s">
        <v>965</v>
      </c>
      <c r="BC184" s="39">
        <v>0.40486111111111112</v>
      </c>
      <c r="BD184" s="14" t="s">
        <v>965</v>
      </c>
      <c r="BE184" s="14" t="s">
        <v>20</v>
      </c>
      <c r="BF184" s="14" t="s">
        <v>20</v>
      </c>
      <c r="BG184" s="14" t="s">
        <v>965</v>
      </c>
      <c r="BH184" s="39">
        <v>0.3923611111111111</v>
      </c>
      <c r="BI184" s="39" t="s">
        <v>965</v>
      </c>
      <c r="BJ184" s="14" t="s">
        <v>965</v>
      </c>
      <c r="BK184" s="39">
        <v>0.42708333333333331</v>
      </c>
      <c r="BL184" s="14" t="s">
        <v>965</v>
      </c>
      <c r="BM184" s="14" t="s">
        <v>965</v>
      </c>
      <c r="BN184" s="39">
        <v>0.35902777777777778</v>
      </c>
      <c r="BO184" s="14" t="s">
        <v>965</v>
      </c>
      <c r="BP184" s="14" t="s">
        <v>965</v>
      </c>
      <c r="BQ184" s="39">
        <v>0.40138888888888885</v>
      </c>
      <c r="BR184" s="14" t="s">
        <v>965</v>
      </c>
      <c r="BS184" s="14" t="s">
        <v>965</v>
      </c>
      <c r="BT184" s="39">
        <v>0.37222222222222223</v>
      </c>
      <c r="BU184" s="39" t="s">
        <v>965</v>
      </c>
      <c r="BV184" s="14" t="s">
        <v>20</v>
      </c>
      <c r="BW184" s="14" t="s">
        <v>20</v>
      </c>
      <c r="BX184" s="14" t="s">
        <v>20</v>
      </c>
      <c r="BY184" s="14" t="s">
        <v>968</v>
      </c>
      <c r="BZ184" s="39" t="s">
        <v>39</v>
      </c>
      <c r="CA184" s="39" t="s">
        <v>968</v>
      </c>
      <c r="CB184" s="14" t="s">
        <v>968</v>
      </c>
      <c r="CC184" s="39" t="s">
        <v>39</v>
      </c>
      <c r="CD184" s="39" t="s">
        <v>968</v>
      </c>
      <c r="CE184" s="14" t="s">
        <v>968</v>
      </c>
      <c r="CF184" s="39" t="s">
        <v>39</v>
      </c>
      <c r="CG184" s="39" t="s">
        <v>968</v>
      </c>
      <c r="CH184" s="14" t="s">
        <v>968</v>
      </c>
      <c r="CI184" s="39" t="s">
        <v>39</v>
      </c>
      <c r="CJ184" s="39" t="s">
        <v>968</v>
      </c>
      <c r="CK184" s="14" t="s">
        <v>20</v>
      </c>
      <c r="CL184" s="14" t="s">
        <v>20</v>
      </c>
      <c r="CM184" s="1">
        <f t="shared" si="36"/>
        <v>28</v>
      </c>
      <c r="CN184" s="1">
        <f t="shared" si="37"/>
        <v>0</v>
      </c>
      <c r="CO184" s="1">
        <f t="shared" si="38"/>
        <v>11</v>
      </c>
      <c r="CP184" s="1">
        <f t="shared" si="39"/>
        <v>0</v>
      </c>
      <c r="CQ184" s="1">
        <f t="shared" si="40"/>
        <v>0</v>
      </c>
      <c r="CR184" s="1">
        <f>SUM(COUNTIFS($T184:$CL184,{"PAT","MAT"}))</f>
        <v>0</v>
      </c>
      <c r="CS184" s="1">
        <f t="shared" si="41"/>
        <v>0</v>
      </c>
      <c r="CT184" s="1">
        <f t="shared" si="42"/>
        <v>0</v>
      </c>
      <c r="CU184" s="1">
        <f t="shared" si="43"/>
        <v>8</v>
      </c>
      <c r="CV184" s="1">
        <f t="shared" si="44"/>
        <v>4</v>
      </c>
      <c r="CW184" s="1">
        <f t="shared" si="45"/>
        <v>0</v>
      </c>
      <c r="CX184" s="1">
        <f t="shared" si="46"/>
        <v>0</v>
      </c>
      <c r="CY184" s="1">
        <f t="shared" si="47"/>
        <v>12</v>
      </c>
      <c r="CZ184" s="1">
        <f t="shared" si="48"/>
        <v>1</v>
      </c>
      <c r="DA184" s="1">
        <f t="shared" si="49"/>
        <v>1</v>
      </c>
      <c r="DB184" s="1">
        <f>SUM(CM184:CX184)+SUM(COUNTIFS(Q184:CL184,{"TERM","RESIGNED"}))</f>
        <v>51</v>
      </c>
      <c r="DC184" s="1" t="s">
        <v>45</v>
      </c>
      <c r="DD184" s="1" t="s">
        <v>1023</v>
      </c>
      <c r="DE184" s="34"/>
    </row>
    <row r="185" spans="1:109" x14ac:dyDescent="0.25">
      <c r="A185" s="32">
        <f t="shared" si="50"/>
        <v>184</v>
      </c>
      <c r="B185" s="1" t="s">
        <v>172</v>
      </c>
      <c r="C185" s="1">
        <v>102761</v>
      </c>
      <c r="D185" s="27">
        <v>102761</v>
      </c>
      <c r="E185" s="1" t="s">
        <v>946</v>
      </c>
      <c r="F185" s="34" t="s">
        <v>536</v>
      </c>
      <c r="G185" s="34" t="s">
        <v>186</v>
      </c>
      <c r="H185" s="30">
        <v>44665</v>
      </c>
      <c r="I185" s="30" t="s">
        <v>39</v>
      </c>
      <c r="J185" s="30" t="s">
        <v>39</v>
      </c>
      <c r="K185" s="1">
        <f t="shared" ca="1" si="34"/>
        <v>637</v>
      </c>
      <c r="L185" s="34" t="str">
        <f t="shared" si="35"/>
        <v>Billable</v>
      </c>
      <c r="M185" s="34" t="s">
        <v>187</v>
      </c>
      <c r="N185" s="1" t="s">
        <v>41</v>
      </c>
      <c r="O185" s="1" t="s">
        <v>42</v>
      </c>
      <c r="P185" s="1"/>
      <c r="Q185" s="1"/>
      <c r="R185" s="1" t="s">
        <v>43</v>
      </c>
      <c r="S185" s="33" t="s">
        <v>239</v>
      </c>
      <c r="T185" s="14" t="s">
        <v>965</v>
      </c>
      <c r="U185" s="39">
        <v>0.43611111111111101</v>
      </c>
      <c r="V185" s="14" t="s">
        <v>965</v>
      </c>
      <c r="W185" s="14" t="s">
        <v>20</v>
      </c>
      <c r="X185" s="14" t="s">
        <v>20</v>
      </c>
      <c r="Y185" s="14" t="s">
        <v>965</v>
      </c>
      <c r="Z185" s="39">
        <v>0.3888888888888889</v>
      </c>
      <c r="AA185" s="14" t="s">
        <v>965</v>
      </c>
      <c r="AB185" s="14" t="s">
        <v>965</v>
      </c>
      <c r="AC185" s="39">
        <v>0.38750000000000001</v>
      </c>
      <c r="AD185" s="14" t="s">
        <v>965</v>
      </c>
      <c r="AE185" s="14" t="s">
        <v>965</v>
      </c>
      <c r="AF185" s="39">
        <v>0.3888888888888889</v>
      </c>
      <c r="AG185" s="14" t="s">
        <v>965</v>
      </c>
      <c r="AH185" s="14" t="s">
        <v>965</v>
      </c>
      <c r="AI185" s="39">
        <v>0.38541666666666669</v>
      </c>
      <c r="AJ185" s="14" t="s">
        <v>965</v>
      </c>
      <c r="AK185" s="14" t="s">
        <v>965</v>
      </c>
      <c r="AL185" s="39">
        <v>0.38958333333333334</v>
      </c>
      <c r="AM185" s="14" t="s">
        <v>965</v>
      </c>
      <c r="AN185" s="14" t="s">
        <v>20</v>
      </c>
      <c r="AO185" s="14" t="s">
        <v>20</v>
      </c>
      <c r="AP185" s="14" t="s">
        <v>965</v>
      </c>
      <c r="AQ185" s="39">
        <v>0.37708333333333338</v>
      </c>
      <c r="AR185" s="14" t="s">
        <v>965</v>
      </c>
      <c r="AS185" s="14" t="s">
        <v>965</v>
      </c>
      <c r="AT185" s="39">
        <v>0.3833333333333333</v>
      </c>
      <c r="AU185" s="14" t="s">
        <v>965</v>
      </c>
      <c r="AV185" s="14" t="s">
        <v>965</v>
      </c>
      <c r="AW185" s="39">
        <v>0.38472222222222219</v>
      </c>
      <c r="AX185" s="14" t="s">
        <v>965</v>
      </c>
      <c r="AY185" s="14" t="s">
        <v>965</v>
      </c>
      <c r="AZ185" s="39">
        <v>0.37916666666666665</v>
      </c>
      <c r="BA185" s="14" t="s">
        <v>965</v>
      </c>
      <c r="BB185" s="14" t="s">
        <v>968</v>
      </c>
      <c r="BC185" s="39" t="s">
        <v>39</v>
      </c>
      <c r="BD185" s="14" t="s">
        <v>968</v>
      </c>
      <c r="BE185" s="14" t="s">
        <v>20</v>
      </c>
      <c r="BF185" s="14" t="s">
        <v>20</v>
      </c>
      <c r="BG185" s="14" t="s">
        <v>22</v>
      </c>
      <c r="BH185" s="39" t="s">
        <v>39</v>
      </c>
      <c r="BI185" s="39" t="s">
        <v>22</v>
      </c>
      <c r="BJ185" s="14" t="s">
        <v>965</v>
      </c>
      <c r="BK185" s="39">
        <v>0.39027777777777778</v>
      </c>
      <c r="BL185" s="14" t="s">
        <v>965</v>
      </c>
      <c r="BM185" s="14" t="s">
        <v>965</v>
      </c>
      <c r="BN185" s="39">
        <v>0.3743055555555555</v>
      </c>
      <c r="BO185" s="14" t="s">
        <v>965</v>
      </c>
      <c r="BP185" s="14" t="s">
        <v>965</v>
      </c>
      <c r="BQ185" s="39">
        <v>0.37638888888888888</v>
      </c>
      <c r="BR185" s="14" t="s">
        <v>965</v>
      </c>
      <c r="BS185" s="14" t="s">
        <v>965</v>
      </c>
      <c r="BT185" s="39">
        <v>0.22847222222222222</v>
      </c>
      <c r="BU185" s="39" t="s">
        <v>22</v>
      </c>
      <c r="BV185" s="14" t="s">
        <v>20</v>
      </c>
      <c r="BW185" s="14" t="s">
        <v>20</v>
      </c>
      <c r="BX185" s="14" t="s">
        <v>20</v>
      </c>
      <c r="BY185" s="14" t="s">
        <v>965</v>
      </c>
      <c r="BZ185" s="39">
        <v>0.3520833333333333</v>
      </c>
      <c r="CA185" s="39" t="s">
        <v>966</v>
      </c>
      <c r="CB185" s="14" t="s">
        <v>965</v>
      </c>
      <c r="CC185" s="39">
        <v>0.36527777777777781</v>
      </c>
      <c r="CD185" s="39" t="s">
        <v>965</v>
      </c>
      <c r="CE185" s="14" t="s">
        <v>965</v>
      </c>
      <c r="CF185" s="39">
        <v>0.3756944444444445</v>
      </c>
      <c r="CG185" s="39" t="s">
        <v>965</v>
      </c>
      <c r="CH185" s="14" t="s">
        <v>967</v>
      </c>
      <c r="CI185" s="39" t="s">
        <v>39</v>
      </c>
      <c r="CJ185" s="39" t="s">
        <v>967</v>
      </c>
      <c r="CK185" s="14" t="s">
        <v>20</v>
      </c>
      <c r="CL185" s="14" t="s">
        <v>20</v>
      </c>
      <c r="CM185" s="1">
        <f t="shared" si="36"/>
        <v>32</v>
      </c>
      <c r="CN185" s="1">
        <f t="shared" si="37"/>
        <v>0.5</v>
      </c>
      <c r="CO185" s="1">
        <f t="shared" si="38"/>
        <v>11</v>
      </c>
      <c r="CP185" s="1">
        <f t="shared" si="39"/>
        <v>0</v>
      </c>
      <c r="CQ185" s="1">
        <f t="shared" si="40"/>
        <v>3</v>
      </c>
      <c r="CR185" s="1">
        <f>SUM(COUNTIFS($T185:$CL185,{"PAT","MAT"}))</f>
        <v>0</v>
      </c>
      <c r="CS185" s="1">
        <f t="shared" si="41"/>
        <v>0</v>
      </c>
      <c r="CT185" s="1">
        <f t="shared" si="42"/>
        <v>0</v>
      </c>
      <c r="CU185" s="1">
        <f t="shared" si="43"/>
        <v>2</v>
      </c>
      <c r="CV185" s="1">
        <f t="shared" si="44"/>
        <v>2</v>
      </c>
      <c r="CW185" s="1">
        <f t="shared" si="45"/>
        <v>0</v>
      </c>
      <c r="CX185" s="1">
        <f t="shared" si="46"/>
        <v>0</v>
      </c>
      <c r="CY185" s="1">
        <f t="shared" si="47"/>
        <v>4</v>
      </c>
      <c r="CZ185" s="1">
        <f t="shared" si="48"/>
        <v>1</v>
      </c>
      <c r="DA185" s="1">
        <f t="shared" si="49"/>
        <v>1</v>
      </c>
      <c r="DB185" s="1">
        <f>SUM(CM185:CX185)+SUM(COUNTIFS(Q185:CL185,{"TERM","RESIGNED"}))</f>
        <v>50.5</v>
      </c>
      <c r="DC185" s="1" t="s">
        <v>45</v>
      </c>
      <c r="DD185" s="1" t="s">
        <v>1018</v>
      </c>
      <c r="DE185" s="34"/>
    </row>
    <row r="186" spans="1:109" x14ac:dyDescent="0.25">
      <c r="A186" s="32">
        <f t="shared" si="50"/>
        <v>185</v>
      </c>
      <c r="B186" s="1" t="s">
        <v>172</v>
      </c>
      <c r="C186" s="1">
        <v>102796</v>
      </c>
      <c r="D186" s="27">
        <v>102796</v>
      </c>
      <c r="E186" s="1" t="s">
        <v>946</v>
      </c>
      <c r="F186" s="34" t="s">
        <v>544</v>
      </c>
      <c r="G186" s="34" t="s">
        <v>190</v>
      </c>
      <c r="H186" s="30">
        <v>44672</v>
      </c>
      <c r="I186" s="30" t="s">
        <v>39</v>
      </c>
      <c r="J186" s="30" t="s">
        <v>39</v>
      </c>
      <c r="K186" s="1">
        <f t="shared" ca="1" si="34"/>
        <v>630</v>
      </c>
      <c r="L186" s="34" t="str">
        <f t="shared" si="35"/>
        <v>Billable</v>
      </c>
      <c r="M186" s="34" t="s">
        <v>187</v>
      </c>
      <c r="N186" s="1" t="s">
        <v>41</v>
      </c>
      <c r="O186" s="1" t="s">
        <v>42</v>
      </c>
      <c r="P186" s="1"/>
      <c r="Q186" s="1"/>
      <c r="R186" s="1" t="s">
        <v>43</v>
      </c>
      <c r="S186" s="33" t="s">
        <v>431</v>
      </c>
      <c r="T186" s="14" t="s">
        <v>965</v>
      </c>
      <c r="U186" s="39">
        <v>0.41180555555555598</v>
      </c>
      <c r="V186" s="14" t="s">
        <v>965</v>
      </c>
      <c r="W186" s="14" t="s">
        <v>20</v>
      </c>
      <c r="X186" s="14" t="s">
        <v>20</v>
      </c>
      <c r="Y186" s="14" t="s">
        <v>965</v>
      </c>
      <c r="Z186" s="39">
        <v>0.3923611111111111</v>
      </c>
      <c r="AA186" s="14" t="s">
        <v>965</v>
      </c>
      <c r="AB186" s="14" t="s">
        <v>965</v>
      </c>
      <c r="AC186" s="39">
        <v>0.37152777777777773</v>
      </c>
      <c r="AD186" s="14" t="s">
        <v>965</v>
      </c>
      <c r="AE186" s="14" t="s">
        <v>965</v>
      </c>
      <c r="AF186" s="39">
        <v>0.39097222222222222</v>
      </c>
      <c r="AG186" s="14" t="s">
        <v>965</v>
      </c>
      <c r="AH186" s="14" t="s">
        <v>965</v>
      </c>
      <c r="AI186" s="39">
        <v>0.38125000000000003</v>
      </c>
      <c r="AJ186" s="14" t="s">
        <v>965</v>
      </c>
      <c r="AK186" s="14" t="s">
        <v>967</v>
      </c>
      <c r="AL186" s="39" t="s">
        <v>39</v>
      </c>
      <c r="AM186" s="14" t="s">
        <v>967</v>
      </c>
      <c r="AN186" s="14" t="s">
        <v>20</v>
      </c>
      <c r="AO186" s="14" t="s">
        <v>20</v>
      </c>
      <c r="AP186" s="14" t="s">
        <v>965</v>
      </c>
      <c r="AQ186" s="39">
        <v>0.39861111111111108</v>
      </c>
      <c r="AR186" s="14" t="s">
        <v>965</v>
      </c>
      <c r="AS186" s="14" t="s">
        <v>965</v>
      </c>
      <c r="AT186" s="39">
        <v>0.37708333333333338</v>
      </c>
      <c r="AU186" s="14" t="s">
        <v>965</v>
      </c>
      <c r="AV186" s="14" t="s">
        <v>965</v>
      </c>
      <c r="AW186" s="39">
        <v>0.38750000000000001</v>
      </c>
      <c r="AX186" s="14" t="s">
        <v>965</v>
      </c>
      <c r="AY186" s="14" t="s">
        <v>965</v>
      </c>
      <c r="AZ186" s="39">
        <v>0.3611111111111111</v>
      </c>
      <c r="BA186" s="14" t="s">
        <v>965</v>
      </c>
      <c r="BB186" s="14" t="s">
        <v>965</v>
      </c>
      <c r="BC186" s="39">
        <v>0.3659722222222222</v>
      </c>
      <c r="BD186" s="14" t="s">
        <v>965</v>
      </c>
      <c r="BE186" s="14" t="s">
        <v>20</v>
      </c>
      <c r="BF186" s="14" t="s">
        <v>20</v>
      </c>
      <c r="BG186" s="14" t="s">
        <v>965</v>
      </c>
      <c r="BH186" s="39">
        <v>0.40416666666666662</v>
      </c>
      <c r="BI186" s="39" t="s">
        <v>965</v>
      </c>
      <c r="BJ186" s="14" t="s">
        <v>965</v>
      </c>
      <c r="BK186" s="39">
        <v>0.39999999999999997</v>
      </c>
      <c r="BL186" s="14" t="s">
        <v>965</v>
      </c>
      <c r="BM186" s="14" t="s">
        <v>965</v>
      </c>
      <c r="BN186" s="39">
        <v>0.38263888888888892</v>
      </c>
      <c r="BO186" s="14" t="s">
        <v>965</v>
      </c>
      <c r="BP186" s="14" t="s">
        <v>965</v>
      </c>
      <c r="BQ186" s="39">
        <v>0.3743055555555555</v>
      </c>
      <c r="BR186" s="14" t="s">
        <v>965</v>
      </c>
      <c r="BS186" s="14" t="s">
        <v>965</v>
      </c>
      <c r="BT186" s="39">
        <v>0.36736111111111108</v>
      </c>
      <c r="BU186" s="39" t="s">
        <v>965</v>
      </c>
      <c r="BV186" s="14" t="s">
        <v>20</v>
      </c>
      <c r="BW186" s="14" t="s">
        <v>20</v>
      </c>
      <c r="BX186" s="14" t="s">
        <v>20</v>
      </c>
      <c r="BY186" s="14" t="s">
        <v>968</v>
      </c>
      <c r="BZ186" s="39" t="s">
        <v>39</v>
      </c>
      <c r="CA186" s="39" t="s">
        <v>968</v>
      </c>
      <c r="CB186" s="14" t="s">
        <v>967</v>
      </c>
      <c r="CC186" s="39" t="s">
        <v>39</v>
      </c>
      <c r="CD186" s="39" t="s">
        <v>967</v>
      </c>
      <c r="CE186" s="14" t="s">
        <v>965</v>
      </c>
      <c r="CF186" s="39">
        <v>0.37916666666666665</v>
      </c>
      <c r="CG186" s="39" t="s">
        <v>965</v>
      </c>
      <c r="CH186" s="14" t="s">
        <v>22</v>
      </c>
      <c r="CI186" s="39">
        <v>0.12152777777777778</v>
      </c>
      <c r="CJ186" s="39" t="s">
        <v>22</v>
      </c>
      <c r="CK186" s="14" t="s">
        <v>20</v>
      </c>
      <c r="CL186" s="14" t="s">
        <v>20</v>
      </c>
      <c r="CM186" s="1">
        <f t="shared" si="36"/>
        <v>32</v>
      </c>
      <c r="CN186" s="1">
        <f t="shared" si="37"/>
        <v>0</v>
      </c>
      <c r="CO186" s="1">
        <f t="shared" si="38"/>
        <v>11</v>
      </c>
      <c r="CP186" s="1">
        <f t="shared" si="39"/>
        <v>0</v>
      </c>
      <c r="CQ186" s="1">
        <f t="shared" si="40"/>
        <v>2</v>
      </c>
      <c r="CR186" s="1">
        <f>SUM(COUNTIFS($T186:$CL186,{"PAT","MAT"}))</f>
        <v>0</v>
      </c>
      <c r="CS186" s="1">
        <f t="shared" si="41"/>
        <v>0</v>
      </c>
      <c r="CT186" s="1">
        <f t="shared" si="42"/>
        <v>0</v>
      </c>
      <c r="CU186" s="1">
        <f t="shared" si="43"/>
        <v>2</v>
      </c>
      <c r="CV186" s="1">
        <f t="shared" si="44"/>
        <v>4</v>
      </c>
      <c r="CW186" s="1">
        <f t="shared" si="45"/>
        <v>0</v>
      </c>
      <c r="CX186" s="1">
        <f t="shared" si="46"/>
        <v>0</v>
      </c>
      <c r="CY186" s="1">
        <f t="shared" si="47"/>
        <v>6</v>
      </c>
      <c r="CZ186" s="1">
        <f t="shared" si="48"/>
        <v>1</v>
      </c>
      <c r="DA186" s="1">
        <f t="shared" si="49"/>
        <v>1</v>
      </c>
      <c r="DB186" s="1">
        <f>SUM(CM186:CX186)+SUM(COUNTIFS(Q186:CL186,{"TERM","RESIGNED"}))</f>
        <v>51</v>
      </c>
      <c r="DC186" s="1" t="s">
        <v>45</v>
      </c>
      <c r="DD186" s="1" t="s">
        <v>1018</v>
      </c>
      <c r="DE186" s="34"/>
    </row>
    <row r="187" spans="1:109" x14ac:dyDescent="0.25">
      <c r="A187" s="32">
        <f t="shared" si="50"/>
        <v>186</v>
      </c>
      <c r="B187" s="1" t="s">
        <v>172</v>
      </c>
      <c r="C187" s="1">
        <v>102814</v>
      </c>
      <c r="D187" s="27">
        <v>102814</v>
      </c>
      <c r="E187" s="1" t="s">
        <v>946</v>
      </c>
      <c r="F187" s="34" t="s">
        <v>543</v>
      </c>
      <c r="G187" s="34" t="s">
        <v>123</v>
      </c>
      <c r="H187" s="30">
        <v>44672</v>
      </c>
      <c r="I187" s="30" t="s">
        <v>39</v>
      </c>
      <c r="J187" s="30" t="s">
        <v>39</v>
      </c>
      <c r="K187" s="1">
        <f t="shared" ca="1" si="34"/>
        <v>630</v>
      </c>
      <c r="L187" s="34" t="str">
        <f t="shared" si="35"/>
        <v>Billable</v>
      </c>
      <c r="M187" s="34" t="s">
        <v>124</v>
      </c>
      <c r="N187" s="1" t="s">
        <v>41</v>
      </c>
      <c r="O187" s="1" t="s">
        <v>42</v>
      </c>
      <c r="P187" s="1"/>
      <c r="Q187" s="1"/>
      <c r="R187" s="1" t="s">
        <v>43</v>
      </c>
      <c r="S187" s="33" t="s">
        <v>542</v>
      </c>
      <c r="T187" s="14" t="s">
        <v>22</v>
      </c>
      <c r="U187" s="39">
        <v>0.36597222222222198</v>
      </c>
      <c r="V187" s="14" t="s">
        <v>22</v>
      </c>
      <c r="W187" s="14" t="s">
        <v>20</v>
      </c>
      <c r="X187" s="14" t="s">
        <v>20</v>
      </c>
      <c r="Y187" s="14" t="s">
        <v>965</v>
      </c>
      <c r="Z187" s="39">
        <v>0.375</v>
      </c>
      <c r="AA187" s="14" t="s">
        <v>965</v>
      </c>
      <c r="AB187" s="14" t="s">
        <v>965</v>
      </c>
      <c r="AC187" s="39">
        <v>0.36319444444444443</v>
      </c>
      <c r="AD187" s="14" t="s">
        <v>965</v>
      </c>
      <c r="AE187" s="14" t="s">
        <v>965</v>
      </c>
      <c r="AF187" s="39">
        <v>0.39374999999999999</v>
      </c>
      <c r="AG187" s="14" t="s">
        <v>965</v>
      </c>
      <c r="AH187" s="14" t="s">
        <v>21</v>
      </c>
      <c r="AI187" s="39" t="s">
        <v>39</v>
      </c>
      <c r="AJ187" s="14" t="s">
        <v>21</v>
      </c>
      <c r="AK187" s="14" t="s">
        <v>965</v>
      </c>
      <c r="AL187" s="39">
        <v>0.38541666666666669</v>
      </c>
      <c r="AM187" s="14" t="s">
        <v>965</v>
      </c>
      <c r="AN187" s="14" t="s">
        <v>20</v>
      </c>
      <c r="AO187" s="14" t="s">
        <v>20</v>
      </c>
      <c r="AP187" s="14" t="s">
        <v>965</v>
      </c>
      <c r="AQ187" s="39">
        <v>0.37708333333333338</v>
      </c>
      <c r="AR187" s="14" t="s">
        <v>965</v>
      </c>
      <c r="AS187" s="14" t="s">
        <v>965</v>
      </c>
      <c r="AT187" s="39">
        <v>0.3979166666666667</v>
      </c>
      <c r="AU187" s="14" t="s">
        <v>965</v>
      </c>
      <c r="AV187" s="14" t="s">
        <v>22</v>
      </c>
      <c r="AW187" s="39">
        <v>0.375</v>
      </c>
      <c r="AX187" s="14" t="s">
        <v>22</v>
      </c>
      <c r="AY187" s="14" t="s">
        <v>965</v>
      </c>
      <c r="AZ187" s="39">
        <v>0.38750000000000001</v>
      </c>
      <c r="BA187" s="14" t="s">
        <v>965</v>
      </c>
      <c r="BB187" s="14" t="s">
        <v>967</v>
      </c>
      <c r="BC187" s="39" t="s">
        <v>39</v>
      </c>
      <c r="BD187" s="14" t="s">
        <v>967</v>
      </c>
      <c r="BE187" s="14" t="s">
        <v>20</v>
      </c>
      <c r="BF187" s="14" t="s">
        <v>20</v>
      </c>
      <c r="BG187" s="14" t="s">
        <v>965</v>
      </c>
      <c r="BH187" s="39">
        <v>0.38125000000000003</v>
      </c>
      <c r="BI187" s="39" t="s">
        <v>965</v>
      </c>
      <c r="BJ187" s="14" t="s">
        <v>965</v>
      </c>
      <c r="BK187" s="39">
        <v>0.40486111111111112</v>
      </c>
      <c r="BL187" s="14" t="s">
        <v>965</v>
      </c>
      <c r="BM187" s="14" t="s">
        <v>965</v>
      </c>
      <c r="BN187" s="39">
        <v>0.39097222222222222</v>
      </c>
      <c r="BO187" s="14" t="s">
        <v>965</v>
      </c>
      <c r="BP187" s="14" t="s">
        <v>965</v>
      </c>
      <c r="BQ187" s="39">
        <v>0.39999999999999997</v>
      </c>
      <c r="BR187" s="14" t="s">
        <v>965</v>
      </c>
      <c r="BS187" s="14" t="s">
        <v>965</v>
      </c>
      <c r="BT187" s="39">
        <v>0.37083333333333335</v>
      </c>
      <c r="BU187" s="39" t="s">
        <v>965</v>
      </c>
      <c r="BV187" s="14" t="s">
        <v>20</v>
      </c>
      <c r="BW187" s="14" t="s">
        <v>20</v>
      </c>
      <c r="BX187" s="14" t="s">
        <v>20</v>
      </c>
      <c r="BY187" s="14" t="s">
        <v>22</v>
      </c>
      <c r="BZ187" s="39">
        <v>0.3756944444444445</v>
      </c>
      <c r="CA187" s="39" t="s">
        <v>22</v>
      </c>
      <c r="CB187" s="14" t="s">
        <v>965</v>
      </c>
      <c r="CC187" s="39">
        <v>0.39097222222222222</v>
      </c>
      <c r="CD187" s="39" t="s">
        <v>965</v>
      </c>
      <c r="CE187" s="14" t="s">
        <v>965</v>
      </c>
      <c r="CF187" s="39">
        <v>0.39027777777777778</v>
      </c>
      <c r="CG187" s="39" t="s">
        <v>965</v>
      </c>
      <c r="CH187" s="14" t="s">
        <v>965</v>
      </c>
      <c r="CI187" s="39">
        <v>0.36944444444444446</v>
      </c>
      <c r="CJ187" s="39" t="s">
        <v>965</v>
      </c>
      <c r="CK187" s="14" t="s">
        <v>20</v>
      </c>
      <c r="CL187" s="14" t="s">
        <v>20</v>
      </c>
      <c r="CM187" s="1">
        <f t="shared" si="36"/>
        <v>30</v>
      </c>
      <c r="CN187" s="1">
        <f t="shared" si="37"/>
        <v>0</v>
      </c>
      <c r="CO187" s="1">
        <f t="shared" si="38"/>
        <v>11</v>
      </c>
      <c r="CP187" s="1">
        <f t="shared" si="39"/>
        <v>2</v>
      </c>
      <c r="CQ187" s="1">
        <f t="shared" si="40"/>
        <v>6</v>
      </c>
      <c r="CR187" s="1">
        <f>SUM(COUNTIFS($T187:$CL187,{"PAT","MAT"}))</f>
        <v>0</v>
      </c>
      <c r="CS187" s="1">
        <f t="shared" si="41"/>
        <v>0</v>
      </c>
      <c r="CT187" s="1">
        <f t="shared" si="42"/>
        <v>0</v>
      </c>
      <c r="CU187" s="1">
        <f t="shared" si="43"/>
        <v>0</v>
      </c>
      <c r="CV187" s="1">
        <f t="shared" si="44"/>
        <v>2</v>
      </c>
      <c r="CW187" s="1">
        <f t="shared" si="45"/>
        <v>0</v>
      </c>
      <c r="CX187" s="1">
        <f t="shared" si="46"/>
        <v>0</v>
      </c>
      <c r="CY187" s="1">
        <f t="shared" si="47"/>
        <v>2</v>
      </c>
      <c r="CZ187" s="1">
        <f t="shared" si="48"/>
        <v>1</v>
      </c>
      <c r="DA187" s="1">
        <f t="shared" si="49"/>
        <v>1</v>
      </c>
      <c r="DB187" s="1">
        <f>SUM(CM187:CX187)+SUM(COUNTIFS(Q187:CL187,{"TERM","RESIGNED"}))</f>
        <v>51</v>
      </c>
      <c r="DC187" s="1" t="s">
        <v>45</v>
      </c>
      <c r="DD187" s="1" t="s">
        <v>1018</v>
      </c>
      <c r="DE187" s="34"/>
    </row>
    <row r="188" spans="1:109" x14ac:dyDescent="0.25">
      <c r="A188" s="32">
        <f t="shared" si="50"/>
        <v>187</v>
      </c>
      <c r="B188" s="1" t="s">
        <v>172</v>
      </c>
      <c r="C188" s="1">
        <v>102839</v>
      </c>
      <c r="D188" s="27">
        <v>102839</v>
      </c>
      <c r="E188" s="1" t="s">
        <v>946</v>
      </c>
      <c r="F188" s="34" t="s">
        <v>545</v>
      </c>
      <c r="G188" s="34" t="s">
        <v>123</v>
      </c>
      <c r="H188" s="30">
        <v>44679</v>
      </c>
      <c r="I188" s="30" t="s">
        <v>39</v>
      </c>
      <c r="J188" s="30" t="s">
        <v>39</v>
      </c>
      <c r="K188" s="1">
        <f t="shared" ca="1" si="34"/>
        <v>623</v>
      </c>
      <c r="L188" s="34" t="str">
        <f t="shared" si="35"/>
        <v>Billable</v>
      </c>
      <c r="M188" s="34" t="s">
        <v>124</v>
      </c>
      <c r="N188" s="1" t="s">
        <v>41</v>
      </c>
      <c r="O188" s="1" t="s">
        <v>42</v>
      </c>
      <c r="P188" s="1"/>
      <c r="Q188" s="1"/>
      <c r="R188" s="1" t="s">
        <v>43</v>
      </c>
      <c r="S188" s="33" t="s">
        <v>429</v>
      </c>
      <c r="T188" s="14" t="s">
        <v>965</v>
      </c>
      <c r="U188" s="39">
        <v>0.454166666666667</v>
      </c>
      <c r="V188" s="14" t="s">
        <v>965</v>
      </c>
      <c r="W188" s="14" t="s">
        <v>20</v>
      </c>
      <c r="X188" s="14" t="s">
        <v>20</v>
      </c>
      <c r="Y188" s="14" t="s">
        <v>965</v>
      </c>
      <c r="Z188" s="39">
        <v>0.39861111111111108</v>
      </c>
      <c r="AA188" s="14" t="s">
        <v>965</v>
      </c>
      <c r="AB188" s="14" t="s">
        <v>965</v>
      </c>
      <c r="AC188" s="39">
        <v>0.38263888888888892</v>
      </c>
      <c r="AD188" s="14" t="s">
        <v>965</v>
      </c>
      <c r="AE188" s="14" t="s">
        <v>965</v>
      </c>
      <c r="AF188" s="39">
        <v>0.38750000000000001</v>
      </c>
      <c r="AG188" s="14" t="s">
        <v>965</v>
      </c>
      <c r="AH188" s="14" t="s">
        <v>965</v>
      </c>
      <c r="AI188" s="39">
        <v>0.3979166666666667</v>
      </c>
      <c r="AJ188" s="14" t="s">
        <v>965</v>
      </c>
      <c r="AK188" s="14" t="s">
        <v>968</v>
      </c>
      <c r="AL188" s="39" t="s">
        <v>39</v>
      </c>
      <c r="AM188" s="14" t="s">
        <v>968</v>
      </c>
      <c r="AN188" s="14" t="s">
        <v>20</v>
      </c>
      <c r="AO188" s="14" t="s">
        <v>20</v>
      </c>
      <c r="AP188" s="14" t="s">
        <v>965</v>
      </c>
      <c r="AQ188" s="39">
        <v>0.375</v>
      </c>
      <c r="AR188" s="14" t="s">
        <v>965</v>
      </c>
      <c r="AS188" s="14" t="s">
        <v>965</v>
      </c>
      <c r="AT188" s="39">
        <v>0.37638888888888888</v>
      </c>
      <c r="AU188" s="14" t="s">
        <v>965</v>
      </c>
      <c r="AV188" s="14" t="s">
        <v>965</v>
      </c>
      <c r="AW188" s="39">
        <v>0.40347222222222223</v>
      </c>
      <c r="AX188" s="14" t="s">
        <v>965</v>
      </c>
      <c r="AY188" s="14" t="s">
        <v>965</v>
      </c>
      <c r="AZ188" s="39">
        <v>0.41666666666666669</v>
      </c>
      <c r="BA188" s="14" t="s">
        <v>965</v>
      </c>
      <c r="BB188" s="14" t="s">
        <v>965</v>
      </c>
      <c r="BC188" s="39">
        <v>0.4201388888888889</v>
      </c>
      <c r="BD188" s="14" t="s">
        <v>965</v>
      </c>
      <c r="BE188" s="14" t="s">
        <v>20</v>
      </c>
      <c r="BF188" s="14" t="s">
        <v>20</v>
      </c>
      <c r="BG188" s="14" t="s">
        <v>965</v>
      </c>
      <c r="BH188" s="39">
        <v>0.39930555555555558</v>
      </c>
      <c r="BI188" s="39" t="s">
        <v>965</v>
      </c>
      <c r="BJ188" s="14" t="s">
        <v>965</v>
      </c>
      <c r="BK188" s="39">
        <v>0.3833333333333333</v>
      </c>
      <c r="BL188" s="14" t="s">
        <v>965</v>
      </c>
      <c r="BM188" s="14" t="s">
        <v>965</v>
      </c>
      <c r="BN188" s="39">
        <v>0.375</v>
      </c>
      <c r="BO188" s="14" t="s">
        <v>965</v>
      </c>
      <c r="BP188" s="14" t="s">
        <v>965</v>
      </c>
      <c r="BQ188" s="39">
        <v>0.37291666666666662</v>
      </c>
      <c r="BR188" s="14" t="s">
        <v>965</v>
      </c>
      <c r="BS188" s="14" t="s">
        <v>967</v>
      </c>
      <c r="BT188" s="39" t="e">
        <v>#N/A</v>
      </c>
      <c r="BU188" s="39" t="s">
        <v>967</v>
      </c>
      <c r="BV188" s="14" t="s">
        <v>20</v>
      </c>
      <c r="BW188" s="14" t="s">
        <v>20</v>
      </c>
      <c r="BX188" s="14" t="s">
        <v>20</v>
      </c>
      <c r="BY188" s="14" t="s">
        <v>965</v>
      </c>
      <c r="BZ188" s="39">
        <v>0.37916666666666665</v>
      </c>
      <c r="CA188" s="39" t="s">
        <v>965</v>
      </c>
      <c r="CB188" s="14" t="s">
        <v>965</v>
      </c>
      <c r="CC188" s="39">
        <v>0.37291666666666662</v>
      </c>
      <c r="CD188" s="39" t="s">
        <v>965</v>
      </c>
      <c r="CE188" s="14" t="s">
        <v>965</v>
      </c>
      <c r="CF188" s="39">
        <v>0.3833333333333333</v>
      </c>
      <c r="CG188" s="39" t="s">
        <v>965</v>
      </c>
      <c r="CH188" s="14" t="s">
        <v>968</v>
      </c>
      <c r="CI188" s="39" t="s">
        <v>39</v>
      </c>
      <c r="CJ188" s="39" t="s">
        <v>968</v>
      </c>
      <c r="CK188" s="14" t="s">
        <v>20</v>
      </c>
      <c r="CL188" s="14" t="s">
        <v>20</v>
      </c>
      <c r="CM188" s="1">
        <f t="shared" si="36"/>
        <v>34</v>
      </c>
      <c r="CN188" s="1">
        <f t="shared" si="37"/>
        <v>0</v>
      </c>
      <c r="CO188" s="1">
        <f t="shared" si="38"/>
        <v>11</v>
      </c>
      <c r="CP188" s="1">
        <f t="shared" si="39"/>
        <v>0</v>
      </c>
      <c r="CQ188" s="1">
        <f t="shared" si="40"/>
        <v>0</v>
      </c>
      <c r="CR188" s="1">
        <f>SUM(COUNTIFS($T188:$CL188,{"PAT","MAT"}))</f>
        <v>0</v>
      </c>
      <c r="CS188" s="1">
        <f t="shared" si="41"/>
        <v>0</v>
      </c>
      <c r="CT188" s="1">
        <f t="shared" si="42"/>
        <v>0</v>
      </c>
      <c r="CU188" s="1">
        <f t="shared" si="43"/>
        <v>4</v>
      </c>
      <c r="CV188" s="1">
        <f t="shared" si="44"/>
        <v>2</v>
      </c>
      <c r="CW188" s="1">
        <f t="shared" si="45"/>
        <v>0</v>
      </c>
      <c r="CX188" s="1">
        <f t="shared" si="46"/>
        <v>0</v>
      </c>
      <c r="CY188" s="1">
        <f t="shared" si="47"/>
        <v>6</v>
      </c>
      <c r="CZ188" s="1">
        <f t="shared" si="48"/>
        <v>1</v>
      </c>
      <c r="DA188" s="1">
        <f t="shared" si="49"/>
        <v>1</v>
      </c>
      <c r="DB188" s="1">
        <f>SUM(CM188:CX188)+SUM(COUNTIFS(Q188:CL188,{"TERM","RESIGNED"}))</f>
        <v>51</v>
      </c>
      <c r="DC188" s="1" t="s">
        <v>45</v>
      </c>
      <c r="DD188" s="1" t="s">
        <v>1025</v>
      </c>
      <c r="DE188" s="34"/>
    </row>
    <row r="189" spans="1:109" x14ac:dyDescent="0.25">
      <c r="A189" s="32">
        <f t="shared" si="50"/>
        <v>188</v>
      </c>
      <c r="B189" s="1" t="s">
        <v>172</v>
      </c>
      <c r="C189" s="1">
        <v>102872</v>
      </c>
      <c r="D189" s="27">
        <v>102872</v>
      </c>
      <c r="E189" s="1" t="s">
        <v>946</v>
      </c>
      <c r="F189" s="34" t="s">
        <v>551</v>
      </c>
      <c r="G189" s="34" t="s">
        <v>123</v>
      </c>
      <c r="H189" s="30">
        <v>44687</v>
      </c>
      <c r="I189" s="30" t="s">
        <v>39</v>
      </c>
      <c r="J189" s="30" t="s">
        <v>39</v>
      </c>
      <c r="K189" s="1">
        <f t="shared" ca="1" si="34"/>
        <v>615</v>
      </c>
      <c r="L189" s="34" t="str">
        <f t="shared" si="35"/>
        <v>Billable</v>
      </c>
      <c r="M189" s="34" t="s">
        <v>124</v>
      </c>
      <c r="N189" s="1" t="s">
        <v>41</v>
      </c>
      <c r="O189" s="1" t="s">
        <v>42</v>
      </c>
      <c r="P189" s="1"/>
      <c r="Q189" s="1"/>
      <c r="R189" s="1" t="s">
        <v>43</v>
      </c>
      <c r="S189" s="33" t="s">
        <v>253</v>
      </c>
      <c r="T189" s="14" t="s">
        <v>965</v>
      </c>
      <c r="U189" s="39">
        <v>0.374305555555556</v>
      </c>
      <c r="V189" s="14" t="s">
        <v>965</v>
      </c>
      <c r="W189" s="14" t="s">
        <v>20</v>
      </c>
      <c r="X189" s="14" t="s">
        <v>20</v>
      </c>
      <c r="Y189" s="14" t="s">
        <v>965</v>
      </c>
      <c r="Z189" s="39">
        <v>0.38958333333333334</v>
      </c>
      <c r="AA189" s="14" t="s">
        <v>965</v>
      </c>
      <c r="AB189" s="14" t="s">
        <v>965</v>
      </c>
      <c r="AC189" s="39">
        <v>0.37152777777777773</v>
      </c>
      <c r="AD189" s="14" t="s">
        <v>965</v>
      </c>
      <c r="AE189" s="14" t="s">
        <v>965</v>
      </c>
      <c r="AF189" s="39">
        <v>0.37847222222222227</v>
      </c>
      <c r="AG189" s="14" t="s">
        <v>965</v>
      </c>
      <c r="AH189" s="14" t="s">
        <v>965</v>
      </c>
      <c r="AI189" s="39">
        <v>0.38680555555555557</v>
      </c>
      <c r="AJ189" s="14" t="s">
        <v>965</v>
      </c>
      <c r="AK189" s="14" t="s">
        <v>965</v>
      </c>
      <c r="AL189" s="39">
        <v>0.37083333333333335</v>
      </c>
      <c r="AM189" s="14" t="s">
        <v>965</v>
      </c>
      <c r="AN189" s="14" t="s">
        <v>20</v>
      </c>
      <c r="AO189" s="14" t="s">
        <v>20</v>
      </c>
      <c r="AP189" s="14" t="s">
        <v>965</v>
      </c>
      <c r="AQ189" s="39">
        <v>0.40138888888888885</v>
      </c>
      <c r="AR189" s="14" t="s">
        <v>965</v>
      </c>
      <c r="AS189" s="14" t="s">
        <v>965</v>
      </c>
      <c r="AT189" s="39">
        <v>0.39930555555555558</v>
      </c>
      <c r="AU189" s="14" t="s">
        <v>965</v>
      </c>
      <c r="AV189" s="14" t="s">
        <v>965</v>
      </c>
      <c r="AW189" s="39">
        <v>0.38472222222222219</v>
      </c>
      <c r="AX189" s="14" t="s">
        <v>965</v>
      </c>
      <c r="AY189" s="14" t="s">
        <v>965</v>
      </c>
      <c r="AZ189" s="39">
        <v>0.38958333333333334</v>
      </c>
      <c r="BA189" s="14" t="s">
        <v>965</v>
      </c>
      <c r="BB189" s="14" t="s">
        <v>965</v>
      </c>
      <c r="BC189" s="39">
        <v>0.36458333333333331</v>
      </c>
      <c r="BD189" s="14" t="s">
        <v>965</v>
      </c>
      <c r="BE189" s="14" t="s">
        <v>20</v>
      </c>
      <c r="BF189" s="14" t="s">
        <v>20</v>
      </c>
      <c r="BG189" s="14" t="s">
        <v>965</v>
      </c>
      <c r="BH189" s="39">
        <v>0.38263888888888892</v>
      </c>
      <c r="BI189" s="39" t="s">
        <v>965</v>
      </c>
      <c r="BJ189" s="14" t="s">
        <v>965</v>
      </c>
      <c r="BK189" s="39">
        <v>0.37291666666666662</v>
      </c>
      <c r="BL189" s="14" t="s">
        <v>965</v>
      </c>
      <c r="BM189" s="14" t="s">
        <v>965</v>
      </c>
      <c r="BN189" s="39">
        <v>0.3743055555555555</v>
      </c>
      <c r="BO189" s="14" t="s">
        <v>965</v>
      </c>
      <c r="BP189" s="14" t="s">
        <v>965</v>
      </c>
      <c r="BQ189" s="39">
        <v>0.3743055555555555</v>
      </c>
      <c r="BR189" s="14" t="s">
        <v>965</v>
      </c>
      <c r="BS189" s="14" t="s">
        <v>965</v>
      </c>
      <c r="BT189" s="39">
        <v>0.36874999999999997</v>
      </c>
      <c r="BU189" s="39" t="s">
        <v>965</v>
      </c>
      <c r="BV189" s="14" t="s">
        <v>20</v>
      </c>
      <c r="BW189" s="14" t="s">
        <v>20</v>
      </c>
      <c r="BX189" s="14" t="s">
        <v>20</v>
      </c>
      <c r="BY189" s="14" t="s">
        <v>965</v>
      </c>
      <c r="BZ189" s="39">
        <v>0.37708333333333338</v>
      </c>
      <c r="CA189" s="39" t="s">
        <v>965</v>
      </c>
      <c r="CB189" s="14" t="s">
        <v>967</v>
      </c>
      <c r="CC189" s="39" t="s">
        <v>39</v>
      </c>
      <c r="CD189" s="39" t="s">
        <v>967</v>
      </c>
      <c r="CE189" s="14" t="s">
        <v>967</v>
      </c>
      <c r="CF189" s="39" t="s">
        <v>39</v>
      </c>
      <c r="CG189" s="39" t="s">
        <v>967</v>
      </c>
      <c r="CH189" s="14" t="s">
        <v>968</v>
      </c>
      <c r="CI189" s="39" t="s">
        <v>39</v>
      </c>
      <c r="CJ189" s="39" t="s">
        <v>968</v>
      </c>
      <c r="CK189" s="14" t="s">
        <v>20</v>
      </c>
      <c r="CL189" s="14" t="s">
        <v>20</v>
      </c>
      <c r="CM189" s="1">
        <f t="shared" si="36"/>
        <v>34</v>
      </c>
      <c r="CN189" s="1">
        <f t="shared" si="37"/>
        <v>0</v>
      </c>
      <c r="CO189" s="1">
        <f t="shared" si="38"/>
        <v>11</v>
      </c>
      <c r="CP189" s="1">
        <f t="shared" si="39"/>
        <v>0</v>
      </c>
      <c r="CQ189" s="1">
        <f t="shared" si="40"/>
        <v>0</v>
      </c>
      <c r="CR189" s="1">
        <f>SUM(COUNTIFS($T189:$CL189,{"PAT","MAT"}))</f>
        <v>0</v>
      </c>
      <c r="CS189" s="1">
        <f t="shared" si="41"/>
        <v>0</v>
      </c>
      <c r="CT189" s="1">
        <f t="shared" si="42"/>
        <v>0</v>
      </c>
      <c r="CU189" s="1">
        <f t="shared" si="43"/>
        <v>2</v>
      </c>
      <c r="CV189" s="1">
        <f t="shared" si="44"/>
        <v>4</v>
      </c>
      <c r="CW189" s="1">
        <f t="shared" si="45"/>
        <v>0</v>
      </c>
      <c r="CX189" s="1">
        <f t="shared" si="46"/>
        <v>0</v>
      </c>
      <c r="CY189" s="1">
        <f t="shared" si="47"/>
        <v>6</v>
      </c>
      <c r="CZ189" s="1">
        <f t="shared" si="48"/>
        <v>1</v>
      </c>
      <c r="DA189" s="1">
        <f t="shared" si="49"/>
        <v>1</v>
      </c>
      <c r="DB189" s="1">
        <f>SUM(CM189:CX189)+SUM(COUNTIFS(Q189:CL189,{"TERM","RESIGNED"}))</f>
        <v>51</v>
      </c>
      <c r="DC189" s="1" t="s">
        <v>45</v>
      </c>
      <c r="DD189" s="1" t="s">
        <v>1018</v>
      </c>
      <c r="DE189" s="34"/>
    </row>
    <row r="190" spans="1:109" x14ac:dyDescent="0.25">
      <c r="A190" s="32">
        <f t="shared" si="50"/>
        <v>189</v>
      </c>
      <c r="B190" s="1" t="s">
        <v>172</v>
      </c>
      <c r="C190" s="1">
        <v>102906</v>
      </c>
      <c r="D190" s="27">
        <v>102906</v>
      </c>
      <c r="E190" s="1" t="s">
        <v>946</v>
      </c>
      <c r="F190" s="34" t="s">
        <v>557</v>
      </c>
      <c r="G190" s="34" t="s">
        <v>123</v>
      </c>
      <c r="H190" s="30">
        <v>44693</v>
      </c>
      <c r="I190" s="30" t="s">
        <v>39</v>
      </c>
      <c r="J190" s="30" t="s">
        <v>39</v>
      </c>
      <c r="K190" s="1">
        <f t="shared" ca="1" si="34"/>
        <v>609</v>
      </c>
      <c r="L190" s="34" t="str">
        <f t="shared" si="35"/>
        <v>Billable</v>
      </c>
      <c r="M190" s="34" t="s">
        <v>124</v>
      </c>
      <c r="N190" s="1" t="s">
        <v>41</v>
      </c>
      <c r="O190" s="1" t="s">
        <v>42</v>
      </c>
      <c r="P190" s="1"/>
      <c r="Q190" s="1"/>
      <c r="R190" s="1" t="s">
        <v>43</v>
      </c>
      <c r="S190" s="33" t="s">
        <v>253</v>
      </c>
      <c r="T190" s="14" t="s">
        <v>965</v>
      </c>
      <c r="U190" s="39">
        <v>0.37708333333333299</v>
      </c>
      <c r="V190" s="14" t="s">
        <v>965</v>
      </c>
      <c r="W190" s="14" t="s">
        <v>20</v>
      </c>
      <c r="X190" s="14" t="s">
        <v>20</v>
      </c>
      <c r="Y190" s="14" t="s">
        <v>967</v>
      </c>
      <c r="Z190" s="39" t="s">
        <v>39</v>
      </c>
      <c r="AA190" s="14" t="s">
        <v>967</v>
      </c>
      <c r="AB190" s="14" t="s">
        <v>965</v>
      </c>
      <c r="AC190" s="39">
        <v>0.40625</v>
      </c>
      <c r="AD190" s="14" t="s">
        <v>965</v>
      </c>
      <c r="AE190" s="14" t="s">
        <v>965</v>
      </c>
      <c r="AF190" s="39">
        <v>0.39444444444444443</v>
      </c>
      <c r="AG190" s="14" t="s">
        <v>965</v>
      </c>
      <c r="AH190" s="14" t="s">
        <v>965</v>
      </c>
      <c r="AI190" s="39">
        <v>0.40763888888888888</v>
      </c>
      <c r="AJ190" s="14" t="s">
        <v>965</v>
      </c>
      <c r="AK190" s="14" t="s">
        <v>965</v>
      </c>
      <c r="AL190" s="39">
        <v>0.3840277777777778</v>
      </c>
      <c r="AM190" s="14" t="s">
        <v>965</v>
      </c>
      <c r="AN190" s="14" t="s">
        <v>20</v>
      </c>
      <c r="AO190" s="14" t="s">
        <v>20</v>
      </c>
      <c r="AP190" s="14" t="s">
        <v>965</v>
      </c>
      <c r="AQ190" s="39">
        <v>0.41250000000000003</v>
      </c>
      <c r="AR190" s="14" t="s">
        <v>965</v>
      </c>
      <c r="AS190" s="14" t="s">
        <v>965</v>
      </c>
      <c r="AT190" s="39">
        <v>0.41250000000000003</v>
      </c>
      <c r="AU190" s="14" t="s">
        <v>965</v>
      </c>
      <c r="AV190" s="14" t="s">
        <v>965</v>
      </c>
      <c r="AW190" s="39">
        <v>0.38125000000000003</v>
      </c>
      <c r="AX190" s="14" t="s">
        <v>965</v>
      </c>
      <c r="AY190" s="14" t="s">
        <v>965</v>
      </c>
      <c r="AZ190" s="39">
        <v>0.38680555555555557</v>
      </c>
      <c r="BA190" s="14" t="s">
        <v>965</v>
      </c>
      <c r="BB190" s="14" t="s">
        <v>965</v>
      </c>
      <c r="BC190" s="39">
        <v>0.36805555555555558</v>
      </c>
      <c r="BD190" s="14" t="s">
        <v>965</v>
      </c>
      <c r="BE190" s="14" t="s">
        <v>20</v>
      </c>
      <c r="BF190" s="14" t="s">
        <v>20</v>
      </c>
      <c r="BG190" s="14" t="s">
        <v>965</v>
      </c>
      <c r="BH190" s="39">
        <v>0.39166666666666666</v>
      </c>
      <c r="BI190" s="39" t="s">
        <v>965</v>
      </c>
      <c r="BJ190" s="14" t="s">
        <v>965</v>
      </c>
      <c r="BK190" s="39">
        <v>0.3888888888888889</v>
      </c>
      <c r="BL190" s="14" t="s">
        <v>965</v>
      </c>
      <c r="BM190" s="14" t="s">
        <v>965</v>
      </c>
      <c r="BN190" s="39">
        <v>0.38194444444444442</v>
      </c>
      <c r="BO190" s="14" t="s">
        <v>965</v>
      </c>
      <c r="BP190" s="14" t="s">
        <v>965</v>
      </c>
      <c r="BQ190" s="39">
        <v>0.37083333333333335</v>
      </c>
      <c r="BR190" s="14" t="s">
        <v>965</v>
      </c>
      <c r="BS190" s="14" t="s">
        <v>968</v>
      </c>
      <c r="BT190" s="39" t="e">
        <v>#N/A</v>
      </c>
      <c r="BU190" s="39" t="s">
        <v>968</v>
      </c>
      <c r="BV190" s="14" t="s">
        <v>20</v>
      </c>
      <c r="BW190" s="14" t="s">
        <v>20</v>
      </c>
      <c r="BX190" s="14" t="s">
        <v>20</v>
      </c>
      <c r="BY190" s="14" t="s">
        <v>968</v>
      </c>
      <c r="BZ190" s="39" t="s">
        <v>39</v>
      </c>
      <c r="CA190" s="39" t="s">
        <v>968</v>
      </c>
      <c r="CB190" s="14" t="s">
        <v>968</v>
      </c>
      <c r="CC190" s="39" t="s">
        <v>39</v>
      </c>
      <c r="CD190" s="39" t="s">
        <v>968</v>
      </c>
      <c r="CE190" s="14" t="s">
        <v>968</v>
      </c>
      <c r="CF190" s="39" t="s">
        <v>39</v>
      </c>
      <c r="CG190" s="39" t="s">
        <v>968</v>
      </c>
      <c r="CH190" s="14" t="s">
        <v>968</v>
      </c>
      <c r="CI190" s="39" t="s">
        <v>39</v>
      </c>
      <c r="CJ190" s="39" t="s">
        <v>968</v>
      </c>
      <c r="CK190" s="14" t="s">
        <v>20</v>
      </c>
      <c r="CL190" s="14" t="s">
        <v>20</v>
      </c>
      <c r="CM190" s="1">
        <f t="shared" si="36"/>
        <v>28</v>
      </c>
      <c r="CN190" s="1">
        <f t="shared" si="37"/>
        <v>0</v>
      </c>
      <c r="CO190" s="1">
        <f t="shared" si="38"/>
        <v>11</v>
      </c>
      <c r="CP190" s="1">
        <f t="shared" si="39"/>
        <v>0</v>
      </c>
      <c r="CQ190" s="1">
        <f t="shared" si="40"/>
        <v>0</v>
      </c>
      <c r="CR190" s="1">
        <f>SUM(COUNTIFS($T190:$CL190,{"PAT","MAT"}))</f>
        <v>0</v>
      </c>
      <c r="CS190" s="1">
        <f t="shared" si="41"/>
        <v>0</v>
      </c>
      <c r="CT190" s="1">
        <f t="shared" si="42"/>
        <v>0</v>
      </c>
      <c r="CU190" s="1">
        <f t="shared" si="43"/>
        <v>10</v>
      </c>
      <c r="CV190" s="1">
        <f t="shared" si="44"/>
        <v>2</v>
      </c>
      <c r="CW190" s="1">
        <f t="shared" si="45"/>
        <v>0</v>
      </c>
      <c r="CX190" s="1">
        <f t="shared" si="46"/>
        <v>0</v>
      </c>
      <c r="CY190" s="1">
        <f t="shared" si="47"/>
        <v>12</v>
      </c>
      <c r="CZ190" s="1">
        <f t="shared" si="48"/>
        <v>1</v>
      </c>
      <c r="DA190" s="1">
        <f t="shared" si="49"/>
        <v>1</v>
      </c>
      <c r="DB190" s="1">
        <f>SUM(CM190:CX190)+SUM(COUNTIFS(Q190:CL190,{"TERM","RESIGNED"}))</f>
        <v>51</v>
      </c>
      <c r="DC190" s="1" t="s">
        <v>45</v>
      </c>
      <c r="DD190" s="1" t="s">
        <v>1018</v>
      </c>
      <c r="DE190" s="34"/>
    </row>
    <row r="191" spans="1:109" x14ac:dyDescent="0.25">
      <c r="A191" s="32">
        <f t="shared" si="50"/>
        <v>190</v>
      </c>
      <c r="B191" s="1" t="s">
        <v>172</v>
      </c>
      <c r="C191" s="1">
        <v>102909</v>
      </c>
      <c r="D191" s="27">
        <v>102909</v>
      </c>
      <c r="E191" s="1" t="s">
        <v>946</v>
      </c>
      <c r="F191" s="34" t="s">
        <v>558</v>
      </c>
      <c r="G191" s="34" t="s">
        <v>123</v>
      </c>
      <c r="H191" s="30">
        <v>44693</v>
      </c>
      <c r="I191" s="30" t="s">
        <v>39</v>
      </c>
      <c r="J191" s="30" t="s">
        <v>39</v>
      </c>
      <c r="K191" s="1">
        <f t="shared" ca="1" si="34"/>
        <v>609</v>
      </c>
      <c r="L191" s="34" t="str">
        <f t="shared" si="35"/>
        <v>Billable</v>
      </c>
      <c r="M191" s="34" t="s">
        <v>124</v>
      </c>
      <c r="N191" s="1" t="s">
        <v>41</v>
      </c>
      <c r="O191" s="1" t="s">
        <v>42</v>
      </c>
      <c r="P191" s="1"/>
      <c r="Q191" s="1"/>
      <c r="R191" s="1" t="s">
        <v>43</v>
      </c>
      <c r="S191" s="33" t="s">
        <v>364</v>
      </c>
      <c r="T191" s="14" t="s">
        <v>965</v>
      </c>
      <c r="U191" s="39">
        <v>0.39583333333333298</v>
      </c>
      <c r="V191" s="14" t="s">
        <v>965</v>
      </c>
      <c r="W191" s="14" t="s">
        <v>20</v>
      </c>
      <c r="X191" s="14" t="s">
        <v>20</v>
      </c>
      <c r="Y191" s="14" t="s">
        <v>965</v>
      </c>
      <c r="Z191" s="39">
        <v>0.4069444444444445</v>
      </c>
      <c r="AA191" s="14" t="s">
        <v>965</v>
      </c>
      <c r="AB191" s="14" t="s">
        <v>965</v>
      </c>
      <c r="AC191" s="39">
        <v>0.38472222222222219</v>
      </c>
      <c r="AD191" s="14" t="s">
        <v>965</v>
      </c>
      <c r="AE191" s="14" t="s">
        <v>965</v>
      </c>
      <c r="AF191" s="39">
        <v>0.36180555555555555</v>
      </c>
      <c r="AG191" s="14" t="s">
        <v>965</v>
      </c>
      <c r="AH191" s="14" t="s">
        <v>965</v>
      </c>
      <c r="AI191" s="39">
        <v>0.39861111111111108</v>
      </c>
      <c r="AJ191" s="14" t="s">
        <v>965</v>
      </c>
      <c r="AK191" s="14" t="s">
        <v>965</v>
      </c>
      <c r="AL191" s="39">
        <v>0.40347222222222223</v>
      </c>
      <c r="AM191" s="14" t="s">
        <v>965</v>
      </c>
      <c r="AN191" s="14" t="s">
        <v>20</v>
      </c>
      <c r="AO191" s="14" t="s">
        <v>20</v>
      </c>
      <c r="AP191" s="14" t="s">
        <v>965</v>
      </c>
      <c r="AQ191" s="39">
        <v>0.39166666666666666</v>
      </c>
      <c r="AR191" s="14" t="s">
        <v>965</v>
      </c>
      <c r="AS191" s="14" t="s">
        <v>965</v>
      </c>
      <c r="AT191" s="39">
        <v>0.37222222222222223</v>
      </c>
      <c r="AU191" s="14" t="s">
        <v>965</v>
      </c>
      <c r="AV191" s="14" t="s">
        <v>967</v>
      </c>
      <c r="AW191" s="39" t="s">
        <v>39</v>
      </c>
      <c r="AX191" s="14" t="s">
        <v>967</v>
      </c>
      <c r="AY191" s="14" t="s">
        <v>968</v>
      </c>
      <c r="AZ191" s="39" t="s">
        <v>39</v>
      </c>
      <c r="BA191" s="14" t="s">
        <v>968</v>
      </c>
      <c r="BB191" s="14" t="s">
        <v>968</v>
      </c>
      <c r="BC191" s="39" t="s">
        <v>39</v>
      </c>
      <c r="BD191" s="14" t="s">
        <v>968</v>
      </c>
      <c r="BE191" s="14" t="s">
        <v>20</v>
      </c>
      <c r="BF191" s="14" t="s">
        <v>20</v>
      </c>
      <c r="BG191" s="14" t="s">
        <v>965</v>
      </c>
      <c r="BH191" s="39">
        <v>0.38541666666666669</v>
      </c>
      <c r="BI191" s="39" t="s">
        <v>965</v>
      </c>
      <c r="BJ191" s="14" t="s">
        <v>965</v>
      </c>
      <c r="BK191" s="39">
        <v>0.40486111111111112</v>
      </c>
      <c r="BL191" s="14" t="s">
        <v>965</v>
      </c>
      <c r="BM191" s="14" t="s">
        <v>965</v>
      </c>
      <c r="BN191" s="39">
        <v>0.3833333333333333</v>
      </c>
      <c r="BO191" s="14" t="s">
        <v>965</v>
      </c>
      <c r="BP191" s="14" t="s">
        <v>965</v>
      </c>
      <c r="BQ191" s="39">
        <v>0.38819444444444445</v>
      </c>
      <c r="BR191" s="14" t="s">
        <v>965</v>
      </c>
      <c r="BS191" s="14" t="s">
        <v>965</v>
      </c>
      <c r="BT191" s="39">
        <v>0.40208333333333335</v>
      </c>
      <c r="BU191" s="39" t="s">
        <v>965</v>
      </c>
      <c r="BV191" s="14" t="s">
        <v>20</v>
      </c>
      <c r="BW191" s="14" t="s">
        <v>20</v>
      </c>
      <c r="BX191" s="14" t="s">
        <v>20</v>
      </c>
      <c r="BY191" s="14" t="s">
        <v>967</v>
      </c>
      <c r="BZ191" s="39" t="s">
        <v>39</v>
      </c>
      <c r="CA191" s="39" t="s">
        <v>967</v>
      </c>
      <c r="CB191" s="14" t="s">
        <v>965</v>
      </c>
      <c r="CC191" s="39">
        <v>0.37986111111111115</v>
      </c>
      <c r="CD191" s="39" t="s">
        <v>965</v>
      </c>
      <c r="CE191" s="14" t="s">
        <v>965</v>
      </c>
      <c r="CF191" s="39">
        <v>0.41875000000000001</v>
      </c>
      <c r="CG191" s="39" t="s">
        <v>965</v>
      </c>
      <c r="CH191" s="14" t="s">
        <v>965</v>
      </c>
      <c r="CI191" s="39">
        <v>0.38472222222222219</v>
      </c>
      <c r="CJ191" s="39" t="s">
        <v>965</v>
      </c>
      <c r="CK191" s="14" t="s">
        <v>20</v>
      </c>
      <c r="CL191" s="14" t="s">
        <v>20</v>
      </c>
      <c r="CM191" s="1">
        <f t="shared" si="36"/>
        <v>32</v>
      </c>
      <c r="CN191" s="1">
        <f t="shared" si="37"/>
        <v>0</v>
      </c>
      <c r="CO191" s="1">
        <f t="shared" si="38"/>
        <v>11</v>
      </c>
      <c r="CP191" s="1">
        <f t="shared" si="39"/>
        <v>0</v>
      </c>
      <c r="CQ191" s="1">
        <f t="shared" si="40"/>
        <v>0</v>
      </c>
      <c r="CR191" s="1">
        <f>SUM(COUNTIFS($T191:$CL191,{"PAT","MAT"}))</f>
        <v>0</v>
      </c>
      <c r="CS191" s="1">
        <f t="shared" si="41"/>
        <v>0</v>
      </c>
      <c r="CT191" s="1">
        <f t="shared" si="42"/>
        <v>0</v>
      </c>
      <c r="CU191" s="1">
        <f t="shared" si="43"/>
        <v>4</v>
      </c>
      <c r="CV191" s="1">
        <f t="shared" si="44"/>
        <v>4</v>
      </c>
      <c r="CW191" s="1">
        <f t="shared" si="45"/>
        <v>0</v>
      </c>
      <c r="CX191" s="1">
        <f t="shared" si="46"/>
        <v>0</v>
      </c>
      <c r="CY191" s="1">
        <f t="shared" si="47"/>
        <v>8</v>
      </c>
      <c r="CZ191" s="1">
        <f t="shared" si="48"/>
        <v>1</v>
      </c>
      <c r="DA191" s="1">
        <f t="shared" si="49"/>
        <v>1</v>
      </c>
      <c r="DB191" s="1">
        <f>SUM(CM191:CX191)+SUM(COUNTIFS(Q191:CL191,{"TERM","RESIGNED"}))</f>
        <v>51</v>
      </c>
      <c r="DC191" s="1" t="s">
        <v>45</v>
      </c>
      <c r="DD191" s="1" t="s">
        <v>1021</v>
      </c>
      <c r="DE191" s="34"/>
    </row>
    <row r="192" spans="1:109" x14ac:dyDescent="0.25">
      <c r="A192" s="32">
        <f t="shared" si="50"/>
        <v>191</v>
      </c>
      <c r="B192" s="1" t="s">
        <v>172</v>
      </c>
      <c r="C192" s="1">
        <v>102915</v>
      </c>
      <c r="D192" s="27">
        <v>102915</v>
      </c>
      <c r="E192" s="1" t="s">
        <v>946</v>
      </c>
      <c r="F192" s="34" t="s">
        <v>559</v>
      </c>
      <c r="G192" s="34" t="s">
        <v>162</v>
      </c>
      <c r="H192" s="30">
        <v>44694</v>
      </c>
      <c r="I192" s="30" t="s">
        <v>39</v>
      </c>
      <c r="J192" s="30" t="s">
        <v>39</v>
      </c>
      <c r="K192" s="1">
        <f t="shared" ca="1" si="34"/>
        <v>608</v>
      </c>
      <c r="L192" s="34" t="str">
        <f t="shared" si="35"/>
        <v>Billable</v>
      </c>
      <c r="M192" s="34" t="s">
        <v>124</v>
      </c>
      <c r="N192" s="1" t="s">
        <v>41</v>
      </c>
      <c r="O192" s="1" t="s">
        <v>42</v>
      </c>
      <c r="P192" s="1"/>
      <c r="Q192" s="1"/>
      <c r="R192" s="1" t="s">
        <v>43</v>
      </c>
      <c r="S192" s="33" t="s">
        <v>144</v>
      </c>
      <c r="T192" s="14" t="s">
        <v>965</v>
      </c>
      <c r="U192" s="39">
        <v>0.37638888888888899</v>
      </c>
      <c r="V192" s="14" t="s">
        <v>965</v>
      </c>
      <c r="W192" s="14" t="s">
        <v>20</v>
      </c>
      <c r="X192" s="14" t="s">
        <v>20</v>
      </c>
      <c r="Y192" s="14" t="s">
        <v>965</v>
      </c>
      <c r="Z192" s="39">
        <v>0.3666666666666667</v>
      </c>
      <c r="AA192" s="14" t="s">
        <v>965</v>
      </c>
      <c r="AB192" s="14" t="s">
        <v>965</v>
      </c>
      <c r="AC192" s="39">
        <v>0.36874999999999997</v>
      </c>
      <c r="AD192" s="14" t="s">
        <v>965</v>
      </c>
      <c r="AE192" s="14" t="s">
        <v>965</v>
      </c>
      <c r="AF192" s="39">
        <v>0.38958333333333334</v>
      </c>
      <c r="AG192" s="14" t="s">
        <v>965</v>
      </c>
      <c r="AH192" s="14" t="s">
        <v>965</v>
      </c>
      <c r="AI192" s="39">
        <v>0.37013888888888885</v>
      </c>
      <c r="AJ192" s="14" t="s">
        <v>965</v>
      </c>
      <c r="AK192" s="14" t="s">
        <v>965</v>
      </c>
      <c r="AL192" s="39">
        <v>0.35833333333333334</v>
      </c>
      <c r="AM192" s="14" t="s">
        <v>965</v>
      </c>
      <c r="AN192" s="14" t="s">
        <v>20</v>
      </c>
      <c r="AO192" s="14" t="s">
        <v>20</v>
      </c>
      <c r="AP192" s="14" t="s">
        <v>965</v>
      </c>
      <c r="AQ192" s="39">
        <v>0.37152777777777773</v>
      </c>
      <c r="AR192" s="14" t="s">
        <v>965</v>
      </c>
      <c r="AS192" s="14" t="s">
        <v>965</v>
      </c>
      <c r="AT192" s="39">
        <v>0.37638888888888888</v>
      </c>
      <c r="AU192" s="14" t="s">
        <v>965</v>
      </c>
      <c r="AV192" s="14" t="s">
        <v>965</v>
      </c>
      <c r="AW192" s="39">
        <v>0.36736111111111108</v>
      </c>
      <c r="AX192" s="14" t="s">
        <v>965</v>
      </c>
      <c r="AY192" s="14" t="s">
        <v>965</v>
      </c>
      <c r="AZ192" s="39">
        <v>0.36736111111111108</v>
      </c>
      <c r="BA192" s="14" t="s">
        <v>965</v>
      </c>
      <c r="BB192" s="14" t="s">
        <v>965</v>
      </c>
      <c r="BC192" s="39">
        <v>0.36874999999999997</v>
      </c>
      <c r="BD192" s="14" t="s">
        <v>965</v>
      </c>
      <c r="BE192" s="14" t="s">
        <v>20</v>
      </c>
      <c r="BF192" s="14" t="s">
        <v>20</v>
      </c>
      <c r="BG192" s="14" t="s">
        <v>967</v>
      </c>
      <c r="BH192" s="39" t="s">
        <v>39</v>
      </c>
      <c r="BI192" s="39" t="s">
        <v>967</v>
      </c>
      <c r="BJ192" s="14" t="s">
        <v>967</v>
      </c>
      <c r="BK192" s="39" t="s">
        <v>39</v>
      </c>
      <c r="BL192" s="14" t="s">
        <v>967</v>
      </c>
      <c r="BM192" s="14" t="s">
        <v>967</v>
      </c>
      <c r="BN192" s="39" t="s">
        <v>39</v>
      </c>
      <c r="BO192" s="14" t="s">
        <v>967</v>
      </c>
      <c r="BP192" s="14" t="s">
        <v>967</v>
      </c>
      <c r="BQ192" s="39" t="s">
        <v>39</v>
      </c>
      <c r="BR192" s="14" t="s">
        <v>967</v>
      </c>
      <c r="BS192" s="14" t="s">
        <v>968</v>
      </c>
      <c r="BT192" s="39" t="e">
        <v>#N/A</v>
      </c>
      <c r="BU192" s="39" t="s">
        <v>968</v>
      </c>
      <c r="BV192" s="14" t="s">
        <v>20</v>
      </c>
      <c r="BW192" s="14" t="s">
        <v>20</v>
      </c>
      <c r="BX192" s="14" t="s">
        <v>20</v>
      </c>
      <c r="BY192" s="14" t="s">
        <v>968</v>
      </c>
      <c r="BZ192" s="39" t="s">
        <v>39</v>
      </c>
      <c r="CA192" s="39" t="s">
        <v>968</v>
      </c>
      <c r="CB192" s="14" t="s">
        <v>968</v>
      </c>
      <c r="CC192" s="39" t="s">
        <v>39</v>
      </c>
      <c r="CD192" s="39" t="s">
        <v>968</v>
      </c>
      <c r="CE192" s="14" t="s">
        <v>968</v>
      </c>
      <c r="CF192" s="39" t="s">
        <v>39</v>
      </c>
      <c r="CG192" s="39" t="s">
        <v>968</v>
      </c>
      <c r="CH192" s="14" t="s">
        <v>968</v>
      </c>
      <c r="CI192" s="39" t="s">
        <v>39</v>
      </c>
      <c r="CJ192" s="39" t="s">
        <v>968</v>
      </c>
      <c r="CK192" s="14" t="s">
        <v>20</v>
      </c>
      <c r="CL192" s="14" t="s">
        <v>20</v>
      </c>
      <c r="CM192" s="1">
        <f t="shared" si="36"/>
        <v>22</v>
      </c>
      <c r="CN192" s="1">
        <f t="shared" si="37"/>
        <v>0</v>
      </c>
      <c r="CO192" s="1">
        <f t="shared" si="38"/>
        <v>11</v>
      </c>
      <c r="CP192" s="1">
        <f t="shared" si="39"/>
        <v>0</v>
      </c>
      <c r="CQ192" s="1">
        <f t="shared" si="40"/>
        <v>0</v>
      </c>
      <c r="CR192" s="1">
        <f>SUM(COUNTIFS($T192:$CL192,{"PAT","MAT"}))</f>
        <v>0</v>
      </c>
      <c r="CS192" s="1">
        <f t="shared" si="41"/>
        <v>0</v>
      </c>
      <c r="CT192" s="1">
        <f t="shared" si="42"/>
        <v>0</v>
      </c>
      <c r="CU192" s="1">
        <f t="shared" si="43"/>
        <v>10</v>
      </c>
      <c r="CV192" s="1">
        <f t="shared" si="44"/>
        <v>8</v>
      </c>
      <c r="CW192" s="1">
        <f t="shared" si="45"/>
        <v>0</v>
      </c>
      <c r="CX192" s="1">
        <f t="shared" si="46"/>
        <v>0</v>
      </c>
      <c r="CY192" s="1">
        <f t="shared" si="47"/>
        <v>18</v>
      </c>
      <c r="CZ192" s="1">
        <f t="shared" si="48"/>
        <v>1</v>
      </c>
      <c r="DA192" s="1">
        <f t="shared" si="49"/>
        <v>1</v>
      </c>
      <c r="DB192" s="1">
        <f>SUM(CM192:CX192)+SUM(COUNTIFS(Q192:CL192,{"TERM","RESIGNED"}))</f>
        <v>51</v>
      </c>
      <c r="DC192" s="1" t="s">
        <v>45</v>
      </c>
      <c r="DD192" s="1" t="s">
        <v>1021</v>
      </c>
      <c r="DE192" s="34"/>
    </row>
    <row r="193" spans="1:109" x14ac:dyDescent="0.25">
      <c r="A193" s="32">
        <f t="shared" si="50"/>
        <v>192</v>
      </c>
      <c r="B193" s="1" t="s">
        <v>172</v>
      </c>
      <c r="C193" s="1">
        <v>102951</v>
      </c>
      <c r="D193" s="27">
        <v>102951</v>
      </c>
      <c r="E193" s="1" t="s">
        <v>946</v>
      </c>
      <c r="F193" s="34" t="s">
        <v>562</v>
      </c>
      <c r="G193" s="34" t="s">
        <v>186</v>
      </c>
      <c r="H193" s="30">
        <v>44700</v>
      </c>
      <c r="I193" s="30" t="s">
        <v>39</v>
      </c>
      <c r="J193" s="30" t="s">
        <v>39</v>
      </c>
      <c r="K193" s="1">
        <f t="shared" ca="1" si="34"/>
        <v>602</v>
      </c>
      <c r="L193" s="34" t="str">
        <f t="shared" si="35"/>
        <v>Billable</v>
      </c>
      <c r="M193" s="34" t="s">
        <v>187</v>
      </c>
      <c r="N193" s="1" t="s">
        <v>41</v>
      </c>
      <c r="O193" s="1" t="s">
        <v>42</v>
      </c>
      <c r="P193" s="1"/>
      <c r="Q193" s="1"/>
      <c r="R193" s="1" t="s">
        <v>43</v>
      </c>
      <c r="S193" s="33" t="s">
        <v>239</v>
      </c>
      <c r="T193" s="14" t="s">
        <v>965</v>
      </c>
      <c r="U193" s="39">
        <v>0.26388888888888901</v>
      </c>
      <c r="V193" s="14" t="s">
        <v>966</v>
      </c>
      <c r="W193" s="14" t="s">
        <v>20</v>
      </c>
      <c r="X193" s="14" t="s">
        <v>20</v>
      </c>
      <c r="Y193" s="14" t="s">
        <v>965</v>
      </c>
      <c r="Z193" s="39">
        <v>0.39583333333333331</v>
      </c>
      <c r="AA193" s="14" t="s">
        <v>965</v>
      </c>
      <c r="AB193" s="14" t="s">
        <v>965</v>
      </c>
      <c r="AC193" s="39">
        <v>0.3923611111111111</v>
      </c>
      <c r="AD193" s="14" t="s">
        <v>965</v>
      </c>
      <c r="AE193" s="14" t="s">
        <v>965</v>
      </c>
      <c r="AF193" s="39">
        <v>0.375</v>
      </c>
      <c r="AG193" s="14" t="s">
        <v>965</v>
      </c>
      <c r="AH193" s="14" t="s">
        <v>965</v>
      </c>
      <c r="AI193" s="39">
        <v>0.39999999999999997</v>
      </c>
      <c r="AJ193" s="14" t="s">
        <v>965</v>
      </c>
      <c r="AK193" s="14" t="s">
        <v>965</v>
      </c>
      <c r="AL193" s="39">
        <v>0.37916666666666665</v>
      </c>
      <c r="AM193" s="14" t="s">
        <v>965</v>
      </c>
      <c r="AN193" s="14" t="s">
        <v>20</v>
      </c>
      <c r="AO193" s="14" t="s">
        <v>20</v>
      </c>
      <c r="AP193" s="14" t="s">
        <v>965</v>
      </c>
      <c r="AQ193" s="39">
        <v>0.40069444444444446</v>
      </c>
      <c r="AR193" s="14" t="s">
        <v>965</v>
      </c>
      <c r="AS193" s="14" t="s">
        <v>965</v>
      </c>
      <c r="AT193" s="39">
        <v>0.38750000000000001</v>
      </c>
      <c r="AU193" s="14" t="s">
        <v>965</v>
      </c>
      <c r="AV193" s="14" t="s">
        <v>965</v>
      </c>
      <c r="AW193" s="39">
        <v>0.34236111111111112</v>
      </c>
      <c r="AX193" s="14" t="s">
        <v>965</v>
      </c>
      <c r="AY193" s="14" t="s">
        <v>965</v>
      </c>
      <c r="AZ193" s="39">
        <v>0.37361111111111112</v>
      </c>
      <c r="BA193" s="14" t="s">
        <v>965</v>
      </c>
      <c r="BB193" s="14" t="s">
        <v>965</v>
      </c>
      <c r="BC193" s="39">
        <v>0.37152777777777773</v>
      </c>
      <c r="BD193" s="14" t="s">
        <v>965</v>
      </c>
      <c r="BE193" s="14" t="s">
        <v>20</v>
      </c>
      <c r="BF193" s="14" t="s">
        <v>20</v>
      </c>
      <c r="BG193" s="14" t="s">
        <v>965</v>
      </c>
      <c r="BH193" s="39">
        <v>0.3743055555555555</v>
      </c>
      <c r="BI193" s="39" t="s">
        <v>965</v>
      </c>
      <c r="BJ193" s="14" t="s">
        <v>965</v>
      </c>
      <c r="BK193" s="39">
        <v>0.3743055555555555</v>
      </c>
      <c r="BL193" s="14" t="s">
        <v>965</v>
      </c>
      <c r="BM193" s="14" t="s">
        <v>965</v>
      </c>
      <c r="BN193" s="39">
        <v>0.3833333333333333</v>
      </c>
      <c r="BO193" s="14" t="s">
        <v>965</v>
      </c>
      <c r="BP193" s="14" t="s">
        <v>965</v>
      </c>
      <c r="BQ193" s="39">
        <v>0.34930555555555554</v>
      </c>
      <c r="BR193" s="14" t="s">
        <v>966</v>
      </c>
      <c r="BS193" s="14" t="s">
        <v>967</v>
      </c>
      <c r="BT193" s="39" t="e">
        <v>#N/A</v>
      </c>
      <c r="BU193" s="39" t="s">
        <v>967</v>
      </c>
      <c r="BV193" s="14" t="s">
        <v>20</v>
      </c>
      <c r="BW193" s="14" t="s">
        <v>20</v>
      </c>
      <c r="BX193" s="14" t="s">
        <v>20</v>
      </c>
      <c r="BY193" s="14" t="s">
        <v>967</v>
      </c>
      <c r="BZ193" s="39" t="s">
        <v>39</v>
      </c>
      <c r="CA193" s="39" t="s">
        <v>967</v>
      </c>
      <c r="CB193" s="14" t="s">
        <v>965</v>
      </c>
      <c r="CC193" s="39">
        <v>0.36944444444444446</v>
      </c>
      <c r="CD193" s="39" t="s">
        <v>965</v>
      </c>
      <c r="CE193" s="14" t="s">
        <v>965</v>
      </c>
      <c r="CF193" s="39">
        <v>0.36736111111111108</v>
      </c>
      <c r="CG193" s="39" t="s">
        <v>965</v>
      </c>
      <c r="CH193" s="14" t="s">
        <v>970</v>
      </c>
      <c r="CI193" s="39" t="s">
        <v>39</v>
      </c>
      <c r="CJ193" s="39" t="s">
        <v>970</v>
      </c>
      <c r="CK193" s="14" t="s">
        <v>20</v>
      </c>
      <c r="CL193" s="14" t="s">
        <v>20</v>
      </c>
      <c r="CM193" s="1">
        <f t="shared" si="36"/>
        <v>32</v>
      </c>
      <c r="CN193" s="1">
        <f t="shared" si="37"/>
        <v>1</v>
      </c>
      <c r="CO193" s="1">
        <f t="shared" si="38"/>
        <v>11</v>
      </c>
      <c r="CP193" s="1">
        <f t="shared" si="39"/>
        <v>0</v>
      </c>
      <c r="CQ193" s="1">
        <f t="shared" si="40"/>
        <v>0</v>
      </c>
      <c r="CR193" s="1">
        <f>SUM(COUNTIFS($T193:$CL193,{"PAT","MAT"}))</f>
        <v>0</v>
      </c>
      <c r="CS193" s="1">
        <f t="shared" si="41"/>
        <v>0</v>
      </c>
      <c r="CT193" s="1">
        <f t="shared" si="42"/>
        <v>0</v>
      </c>
      <c r="CU193" s="1">
        <f t="shared" si="43"/>
        <v>0</v>
      </c>
      <c r="CV193" s="1">
        <f t="shared" si="44"/>
        <v>4</v>
      </c>
      <c r="CW193" s="1">
        <f t="shared" si="45"/>
        <v>2</v>
      </c>
      <c r="CX193" s="1">
        <f t="shared" si="46"/>
        <v>0</v>
      </c>
      <c r="CY193" s="1">
        <f t="shared" si="47"/>
        <v>6</v>
      </c>
      <c r="CZ193" s="1">
        <f t="shared" si="48"/>
        <v>1</v>
      </c>
      <c r="DA193" s="1">
        <f t="shared" si="49"/>
        <v>1</v>
      </c>
      <c r="DB193" s="1">
        <f>SUM(CM193:CX193)+SUM(COUNTIFS(Q193:CL193,{"TERM","RESIGNED"}))</f>
        <v>50</v>
      </c>
      <c r="DC193" s="1" t="s">
        <v>45</v>
      </c>
      <c r="DD193" s="1" t="s">
        <v>1018</v>
      </c>
      <c r="DE193" s="34"/>
    </row>
    <row r="194" spans="1:109" x14ac:dyDescent="0.25">
      <c r="A194" s="32">
        <f t="shared" si="50"/>
        <v>193</v>
      </c>
      <c r="B194" s="1" t="s">
        <v>172</v>
      </c>
      <c r="C194" s="1">
        <v>102984</v>
      </c>
      <c r="D194" s="27">
        <v>102984</v>
      </c>
      <c r="E194" s="1" t="s">
        <v>946</v>
      </c>
      <c r="F194" s="34" t="s">
        <v>582</v>
      </c>
      <c r="G194" s="34" t="s">
        <v>190</v>
      </c>
      <c r="H194" s="30">
        <v>44708</v>
      </c>
      <c r="I194" s="30" t="s">
        <v>39</v>
      </c>
      <c r="J194" s="30" t="s">
        <v>39</v>
      </c>
      <c r="K194" s="1">
        <f t="shared" ref="K194:K257" ca="1" si="51">IF(O194="ACTIVE",(TODAY()-H194),(J194-H194))</f>
        <v>594</v>
      </c>
      <c r="L194" s="34" t="str">
        <f t="shared" ref="L194:L257" si="52">IF(OR(M194="Email Verification",M194="Operations",M194="OJT",M194="Bottom Quartile Group",M194="Training"),"Billable","Non Billable")</f>
        <v>Billable</v>
      </c>
      <c r="M194" s="34" t="s">
        <v>187</v>
      </c>
      <c r="N194" s="1" t="s">
        <v>41</v>
      </c>
      <c r="O194" s="1" t="s">
        <v>42</v>
      </c>
      <c r="P194" s="1"/>
      <c r="Q194" s="1"/>
      <c r="R194" s="1" t="s">
        <v>43</v>
      </c>
      <c r="S194" s="33" t="s">
        <v>255</v>
      </c>
      <c r="T194" s="14" t="s">
        <v>967</v>
      </c>
      <c r="U194" s="39" t="s">
        <v>39</v>
      </c>
      <c r="V194" s="14" t="s">
        <v>967</v>
      </c>
      <c r="W194" s="14" t="s">
        <v>20</v>
      </c>
      <c r="X194" s="14" t="s">
        <v>20</v>
      </c>
      <c r="Y194" s="14" t="s">
        <v>965</v>
      </c>
      <c r="Z194" s="39">
        <v>0.40208333333333335</v>
      </c>
      <c r="AA194" s="14" t="s">
        <v>965</v>
      </c>
      <c r="AB194" s="14" t="s">
        <v>965</v>
      </c>
      <c r="AC194" s="39">
        <v>0.39513888888888887</v>
      </c>
      <c r="AD194" s="14" t="s">
        <v>965</v>
      </c>
      <c r="AE194" s="14" t="s">
        <v>965</v>
      </c>
      <c r="AF194" s="39">
        <v>0.39861111111111108</v>
      </c>
      <c r="AG194" s="14" t="s">
        <v>965</v>
      </c>
      <c r="AH194" s="14" t="s">
        <v>965</v>
      </c>
      <c r="AI194" s="39">
        <v>0.39861111111111108</v>
      </c>
      <c r="AJ194" s="14" t="s">
        <v>965</v>
      </c>
      <c r="AK194" s="14" t="s">
        <v>965</v>
      </c>
      <c r="AL194" s="39">
        <v>0.40347222222222223</v>
      </c>
      <c r="AM194" s="14" t="s">
        <v>965</v>
      </c>
      <c r="AN194" s="14" t="s">
        <v>20</v>
      </c>
      <c r="AO194" s="14" t="s">
        <v>20</v>
      </c>
      <c r="AP194" s="14" t="s">
        <v>965</v>
      </c>
      <c r="AQ194" s="39">
        <v>0.40902777777777777</v>
      </c>
      <c r="AR194" s="14" t="s">
        <v>965</v>
      </c>
      <c r="AS194" s="14" t="s">
        <v>965</v>
      </c>
      <c r="AT194" s="39">
        <v>0.39374999999999999</v>
      </c>
      <c r="AU194" s="14" t="s">
        <v>965</v>
      </c>
      <c r="AV194" s="14" t="s">
        <v>965</v>
      </c>
      <c r="AW194" s="39">
        <v>0.39097222222222222</v>
      </c>
      <c r="AX194" s="14" t="s">
        <v>965</v>
      </c>
      <c r="AY194" s="14" t="s">
        <v>965</v>
      </c>
      <c r="AZ194" s="39">
        <v>0.39305555555555555</v>
      </c>
      <c r="BA194" s="14" t="s">
        <v>965</v>
      </c>
      <c r="BB194" s="14" t="s">
        <v>965</v>
      </c>
      <c r="BC194" s="39">
        <v>0.39097222222222222</v>
      </c>
      <c r="BD194" s="14" t="s">
        <v>965</v>
      </c>
      <c r="BE194" s="14" t="s">
        <v>20</v>
      </c>
      <c r="BF194" s="14" t="s">
        <v>20</v>
      </c>
      <c r="BG194" s="14" t="s">
        <v>965</v>
      </c>
      <c r="BH194" s="39">
        <v>0.38680555555555557</v>
      </c>
      <c r="BI194" s="39" t="s">
        <v>965</v>
      </c>
      <c r="BJ194" s="14" t="s">
        <v>965</v>
      </c>
      <c r="BK194" s="39">
        <v>0.40625</v>
      </c>
      <c r="BL194" s="14" t="s">
        <v>965</v>
      </c>
      <c r="BM194" s="14" t="s">
        <v>965</v>
      </c>
      <c r="BN194" s="39">
        <v>0.38680555555555557</v>
      </c>
      <c r="BO194" s="14" t="s">
        <v>965</v>
      </c>
      <c r="BP194" s="14" t="s">
        <v>965</v>
      </c>
      <c r="BQ194" s="39">
        <v>0.41111111111111115</v>
      </c>
      <c r="BR194" s="14" t="s">
        <v>965</v>
      </c>
      <c r="BS194" s="14" t="s">
        <v>967</v>
      </c>
      <c r="BT194" s="39" t="e">
        <v>#N/A</v>
      </c>
      <c r="BU194" s="39" t="s">
        <v>967</v>
      </c>
      <c r="BV194" s="14" t="s">
        <v>20</v>
      </c>
      <c r="BW194" s="14" t="s">
        <v>20</v>
      </c>
      <c r="BX194" s="14" t="s">
        <v>20</v>
      </c>
      <c r="BY194" s="14" t="s">
        <v>967</v>
      </c>
      <c r="BZ194" s="39" t="s">
        <v>39</v>
      </c>
      <c r="CA194" s="39" t="s">
        <v>967</v>
      </c>
      <c r="CB194" s="14" t="s">
        <v>967</v>
      </c>
      <c r="CC194" s="39" t="s">
        <v>39</v>
      </c>
      <c r="CD194" s="39" t="s">
        <v>967</v>
      </c>
      <c r="CE194" s="14" t="s">
        <v>968</v>
      </c>
      <c r="CF194" s="39" t="s">
        <v>39</v>
      </c>
      <c r="CG194" s="39" t="s">
        <v>968</v>
      </c>
      <c r="CH194" s="14" t="s">
        <v>968</v>
      </c>
      <c r="CI194" s="39" t="s">
        <v>39</v>
      </c>
      <c r="CJ194" s="39" t="s">
        <v>968</v>
      </c>
      <c r="CK194" s="14" t="s">
        <v>20</v>
      </c>
      <c r="CL194" s="14" t="s">
        <v>20</v>
      </c>
      <c r="CM194" s="1">
        <f t="shared" ref="CM194:CM257" si="53">COUNTIFS($T194:$CL194,"P")</f>
        <v>28</v>
      </c>
      <c r="CN194" s="1">
        <f t="shared" ref="CN194:CN257" si="54">COUNTIFS($T194:$CL194,"HD")/2</f>
        <v>0</v>
      </c>
      <c r="CO194" s="1">
        <f t="shared" ref="CO194:CO257" si="55">COUNTIFS($T194:$CL194,"DO")</f>
        <v>11</v>
      </c>
      <c r="CP194" s="1">
        <f t="shared" ref="CP194:CP257" si="56">COUNTIFS($T194:$CL194,"UPL")</f>
        <v>0</v>
      </c>
      <c r="CQ194" s="1">
        <f t="shared" ref="CQ194:CQ257" si="57">COUNTIFS($T194:$CL194,"LWP")</f>
        <v>0</v>
      </c>
      <c r="CR194" s="1">
        <f>SUM(COUNTIFS($T194:$CL194,{"PAT","MAT"}))</f>
        <v>0</v>
      </c>
      <c r="CS194" s="1">
        <f t="shared" ref="CS194:CS257" si="58">COUNTIFS($T194:$CL194,"HO")</f>
        <v>0</v>
      </c>
      <c r="CT194" s="1">
        <f t="shared" ref="CT194:CT257" si="59">COUNTIFS($T194:$CL194,"NA")</f>
        <v>0</v>
      </c>
      <c r="CU194" s="1">
        <f t="shared" ref="CU194:CU257" si="60">COUNTIFS($T194:$CL194,"PL")</f>
        <v>4</v>
      </c>
      <c r="CV194" s="1">
        <f t="shared" ref="CV194:CV257" si="61">COUNTIFS($T194:$CL194,"CL")</f>
        <v>8</v>
      </c>
      <c r="CW194" s="1">
        <f t="shared" ref="CW194:CW257" si="62">COUNTIFS($T194:$CL194,"BL")</f>
        <v>0</v>
      </c>
      <c r="CX194" s="1">
        <f t="shared" ref="CX194:CX257" si="63">COUNTIFS($T194:$CL194,"CO")</f>
        <v>0</v>
      </c>
      <c r="CY194" s="1">
        <f t="shared" ref="CY194:CY257" si="64">SUM(CU194:CX194)</f>
        <v>12</v>
      </c>
      <c r="CZ194" s="1">
        <f t="shared" ref="CZ194:CZ257" si="65">IF(SUM(CM194+CN194)&gt;=17,1,0)</f>
        <v>1</v>
      </c>
      <c r="DA194" s="1">
        <f t="shared" ref="DA194:DA257" si="66">IF(SUM(CM194+CN194)&gt;=13,1,0)</f>
        <v>1</v>
      </c>
      <c r="DB194" s="1">
        <f>SUM(CM194:CX194)+SUM(COUNTIFS(Q194:CL194,{"TERM","RESIGNED"}))</f>
        <v>51</v>
      </c>
      <c r="DC194" s="1" t="s">
        <v>45</v>
      </c>
      <c r="DD194" s="1" t="s">
        <v>1018</v>
      </c>
      <c r="DE194" s="34"/>
    </row>
    <row r="195" spans="1:109" x14ac:dyDescent="0.25">
      <c r="A195" s="32">
        <f t="shared" ref="A195:A258" si="67">A194+1</f>
        <v>194</v>
      </c>
      <c r="B195" s="1" t="s">
        <v>172</v>
      </c>
      <c r="C195" s="1">
        <v>102989</v>
      </c>
      <c r="D195" s="27">
        <v>102989</v>
      </c>
      <c r="E195" s="1" t="s">
        <v>946</v>
      </c>
      <c r="F195" s="34" t="s">
        <v>586</v>
      </c>
      <c r="G195" s="34" t="s">
        <v>190</v>
      </c>
      <c r="H195" s="30">
        <v>44708</v>
      </c>
      <c r="I195" s="30" t="s">
        <v>39</v>
      </c>
      <c r="J195" s="30" t="s">
        <v>39</v>
      </c>
      <c r="K195" s="1">
        <f t="shared" ca="1" si="51"/>
        <v>594</v>
      </c>
      <c r="L195" s="34" t="str">
        <f t="shared" si="52"/>
        <v>Billable</v>
      </c>
      <c r="M195" s="34" t="s">
        <v>187</v>
      </c>
      <c r="N195" s="1" t="s">
        <v>41</v>
      </c>
      <c r="O195" s="1" t="s">
        <v>42</v>
      </c>
      <c r="P195" s="1"/>
      <c r="Q195" s="1"/>
      <c r="R195" s="1" t="s">
        <v>43</v>
      </c>
      <c r="S195" s="33" t="s">
        <v>255</v>
      </c>
      <c r="T195" s="14" t="s">
        <v>965</v>
      </c>
      <c r="U195" s="39">
        <v>0.37708333333333299</v>
      </c>
      <c r="V195" s="14" t="s">
        <v>965</v>
      </c>
      <c r="W195" s="14" t="s">
        <v>20</v>
      </c>
      <c r="X195" s="14" t="s">
        <v>20</v>
      </c>
      <c r="Y195" s="14" t="s">
        <v>965</v>
      </c>
      <c r="Z195" s="39">
        <v>0.40138888888888885</v>
      </c>
      <c r="AA195" s="14" t="s">
        <v>965</v>
      </c>
      <c r="AB195" s="14" t="s">
        <v>965</v>
      </c>
      <c r="AC195" s="39">
        <v>0.37361111111111112</v>
      </c>
      <c r="AD195" s="14" t="s">
        <v>965</v>
      </c>
      <c r="AE195" s="14" t="s">
        <v>965</v>
      </c>
      <c r="AF195" s="39">
        <v>0.37847222222222227</v>
      </c>
      <c r="AG195" s="14" t="s">
        <v>965</v>
      </c>
      <c r="AH195" s="14" t="s">
        <v>965</v>
      </c>
      <c r="AI195" s="39">
        <v>0.38472222222222219</v>
      </c>
      <c r="AJ195" s="14" t="s">
        <v>965</v>
      </c>
      <c r="AK195" s="14" t="s">
        <v>965</v>
      </c>
      <c r="AL195" s="39">
        <v>0.38125000000000003</v>
      </c>
      <c r="AM195" s="14" t="s">
        <v>965</v>
      </c>
      <c r="AN195" s="14" t="s">
        <v>20</v>
      </c>
      <c r="AO195" s="14" t="s">
        <v>20</v>
      </c>
      <c r="AP195" s="14" t="s">
        <v>965</v>
      </c>
      <c r="AQ195" s="39">
        <v>0.39027777777777778</v>
      </c>
      <c r="AR195" s="14" t="s">
        <v>965</v>
      </c>
      <c r="AS195" s="14" t="s">
        <v>965</v>
      </c>
      <c r="AT195" s="39">
        <v>0.38263888888888892</v>
      </c>
      <c r="AU195" s="14" t="s">
        <v>965</v>
      </c>
      <c r="AV195" s="14" t="s">
        <v>965</v>
      </c>
      <c r="AW195" s="39">
        <v>0.38125000000000003</v>
      </c>
      <c r="AX195" s="14" t="s">
        <v>965</v>
      </c>
      <c r="AY195" s="14" t="s">
        <v>965</v>
      </c>
      <c r="AZ195" s="39">
        <v>0.3833333333333333</v>
      </c>
      <c r="BA195" s="14" t="s">
        <v>965</v>
      </c>
      <c r="BB195" s="14" t="s">
        <v>965</v>
      </c>
      <c r="BC195" s="39">
        <v>0.22083333333333333</v>
      </c>
      <c r="BD195" s="14" t="s">
        <v>965</v>
      </c>
      <c r="BE195" s="14" t="s">
        <v>20</v>
      </c>
      <c r="BF195" s="14" t="s">
        <v>20</v>
      </c>
      <c r="BG195" s="14" t="s">
        <v>965</v>
      </c>
      <c r="BH195" s="39">
        <v>0.37777777777777777</v>
      </c>
      <c r="BI195" s="39" t="s">
        <v>965</v>
      </c>
      <c r="BJ195" s="14" t="s">
        <v>965</v>
      </c>
      <c r="BK195" s="39">
        <v>0.37152777777777773</v>
      </c>
      <c r="BL195" s="14" t="s">
        <v>965</v>
      </c>
      <c r="BM195" s="14" t="s">
        <v>965</v>
      </c>
      <c r="BN195" s="39">
        <v>0.37013888888888885</v>
      </c>
      <c r="BO195" s="14" t="s">
        <v>965</v>
      </c>
      <c r="BP195" s="14" t="s">
        <v>967</v>
      </c>
      <c r="BQ195" s="39" t="s">
        <v>39</v>
      </c>
      <c r="BR195" s="14" t="s">
        <v>967</v>
      </c>
      <c r="BS195" s="14" t="s">
        <v>967</v>
      </c>
      <c r="BT195" s="39" t="e">
        <v>#N/A</v>
      </c>
      <c r="BU195" s="39" t="s">
        <v>967</v>
      </c>
      <c r="BV195" s="14" t="s">
        <v>20</v>
      </c>
      <c r="BW195" s="14" t="s">
        <v>20</v>
      </c>
      <c r="BX195" s="14" t="s">
        <v>20</v>
      </c>
      <c r="BY195" s="14" t="s">
        <v>968</v>
      </c>
      <c r="BZ195" s="39" t="s">
        <v>39</v>
      </c>
      <c r="CA195" s="39" t="s">
        <v>968</v>
      </c>
      <c r="CB195" s="14" t="s">
        <v>968</v>
      </c>
      <c r="CC195" s="39" t="s">
        <v>39</v>
      </c>
      <c r="CD195" s="39" t="s">
        <v>968</v>
      </c>
      <c r="CE195" s="14" t="s">
        <v>968</v>
      </c>
      <c r="CF195" s="39" t="s">
        <v>39</v>
      </c>
      <c r="CG195" s="39" t="s">
        <v>968</v>
      </c>
      <c r="CH195" s="14" t="s">
        <v>968</v>
      </c>
      <c r="CI195" s="39" t="s">
        <v>39</v>
      </c>
      <c r="CJ195" s="39" t="s">
        <v>968</v>
      </c>
      <c r="CK195" s="14" t="s">
        <v>20</v>
      </c>
      <c r="CL195" s="14" t="s">
        <v>20</v>
      </c>
      <c r="CM195" s="1">
        <f t="shared" si="53"/>
        <v>28</v>
      </c>
      <c r="CN195" s="1">
        <f t="shared" si="54"/>
        <v>0</v>
      </c>
      <c r="CO195" s="1">
        <f t="shared" si="55"/>
        <v>11</v>
      </c>
      <c r="CP195" s="1">
        <f t="shared" si="56"/>
        <v>0</v>
      </c>
      <c r="CQ195" s="1">
        <f t="shared" si="57"/>
        <v>0</v>
      </c>
      <c r="CR195" s="1">
        <f>SUM(COUNTIFS($T195:$CL195,{"PAT","MAT"}))</f>
        <v>0</v>
      </c>
      <c r="CS195" s="1">
        <f t="shared" si="58"/>
        <v>0</v>
      </c>
      <c r="CT195" s="1">
        <f t="shared" si="59"/>
        <v>0</v>
      </c>
      <c r="CU195" s="1">
        <f t="shared" si="60"/>
        <v>8</v>
      </c>
      <c r="CV195" s="1">
        <f t="shared" si="61"/>
        <v>4</v>
      </c>
      <c r="CW195" s="1">
        <f t="shared" si="62"/>
        <v>0</v>
      </c>
      <c r="CX195" s="1">
        <f t="shared" si="63"/>
        <v>0</v>
      </c>
      <c r="CY195" s="1">
        <f t="shared" si="64"/>
        <v>12</v>
      </c>
      <c r="CZ195" s="1">
        <f t="shared" si="65"/>
        <v>1</v>
      </c>
      <c r="DA195" s="1">
        <f t="shared" si="66"/>
        <v>1</v>
      </c>
      <c r="DB195" s="1">
        <f>SUM(CM195:CX195)+SUM(COUNTIFS(Q195:CL195,{"TERM","RESIGNED"}))</f>
        <v>51</v>
      </c>
      <c r="DC195" s="1" t="s">
        <v>45</v>
      </c>
      <c r="DD195" s="1" t="s">
        <v>1018</v>
      </c>
      <c r="DE195" s="34"/>
    </row>
    <row r="196" spans="1:109" x14ac:dyDescent="0.25">
      <c r="A196" s="32">
        <f t="shared" si="67"/>
        <v>195</v>
      </c>
      <c r="B196" s="1" t="s">
        <v>172</v>
      </c>
      <c r="C196" s="1">
        <v>102992</v>
      </c>
      <c r="D196" s="27">
        <v>102992</v>
      </c>
      <c r="E196" s="1" t="s">
        <v>945</v>
      </c>
      <c r="F196" s="34" t="s">
        <v>583</v>
      </c>
      <c r="G196" s="34" t="s">
        <v>190</v>
      </c>
      <c r="H196" s="30">
        <v>44708</v>
      </c>
      <c r="I196" s="30" t="s">
        <v>39</v>
      </c>
      <c r="J196" s="30" t="s">
        <v>39</v>
      </c>
      <c r="K196" s="1">
        <f t="shared" ca="1" si="51"/>
        <v>594</v>
      </c>
      <c r="L196" s="34" t="str">
        <f t="shared" si="52"/>
        <v>Billable</v>
      </c>
      <c r="M196" s="34" t="s">
        <v>187</v>
      </c>
      <c r="N196" s="1" t="s">
        <v>41</v>
      </c>
      <c r="O196" s="1" t="s">
        <v>42</v>
      </c>
      <c r="P196" s="1"/>
      <c r="Q196" s="1"/>
      <c r="R196" s="1" t="s">
        <v>43</v>
      </c>
      <c r="S196" s="33" t="s">
        <v>248</v>
      </c>
      <c r="T196" s="14" t="s">
        <v>965</v>
      </c>
      <c r="U196" s="39">
        <v>0.28402777777777799</v>
      </c>
      <c r="V196" s="14" t="s">
        <v>966</v>
      </c>
      <c r="W196" s="14" t="s">
        <v>20</v>
      </c>
      <c r="X196" s="14" t="s">
        <v>20</v>
      </c>
      <c r="Y196" s="14" t="s">
        <v>967</v>
      </c>
      <c r="Z196" s="39">
        <v>2.0833333333333332E-2</v>
      </c>
      <c r="AA196" s="14" t="s">
        <v>967</v>
      </c>
      <c r="AB196" s="14" t="s">
        <v>965</v>
      </c>
      <c r="AC196" s="39">
        <v>0.44513888888888892</v>
      </c>
      <c r="AD196" s="14" t="s">
        <v>965</v>
      </c>
      <c r="AE196" s="14" t="s">
        <v>965</v>
      </c>
      <c r="AF196" s="39">
        <v>0.39652777777777781</v>
      </c>
      <c r="AG196" s="14" t="s">
        <v>965</v>
      </c>
      <c r="AH196" s="14" t="s">
        <v>965</v>
      </c>
      <c r="AI196" s="39">
        <v>0.4694444444444445</v>
      </c>
      <c r="AJ196" s="14" t="s">
        <v>965</v>
      </c>
      <c r="AK196" s="14" t="s">
        <v>965</v>
      </c>
      <c r="AL196" s="39">
        <v>0.2722222222222222</v>
      </c>
      <c r="AM196" s="14" t="s">
        <v>966</v>
      </c>
      <c r="AN196" s="14" t="s">
        <v>20</v>
      </c>
      <c r="AO196" s="14" t="s">
        <v>20</v>
      </c>
      <c r="AP196" s="14" t="s">
        <v>965</v>
      </c>
      <c r="AQ196" s="39">
        <v>0.37916666666666665</v>
      </c>
      <c r="AR196" s="14" t="s">
        <v>965</v>
      </c>
      <c r="AS196" s="14" t="s">
        <v>965</v>
      </c>
      <c r="AT196" s="39" t="s">
        <v>39</v>
      </c>
      <c r="AU196" s="14" t="s">
        <v>965</v>
      </c>
      <c r="AV196" s="14" t="s">
        <v>965</v>
      </c>
      <c r="AW196" s="39" t="s">
        <v>39</v>
      </c>
      <c r="AX196" s="14" t="s">
        <v>965</v>
      </c>
      <c r="AY196" s="14" t="s">
        <v>968</v>
      </c>
      <c r="AZ196" s="39" t="s">
        <v>39</v>
      </c>
      <c r="BA196" s="14" t="s">
        <v>968</v>
      </c>
      <c r="BB196" s="14" t="s">
        <v>965</v>
      </c>
      <c r="BC196" s="39" t="s">
        <v>39</v>
      </c>
      <c r="BD196" s="14" t="s">
        <v>965</v>
      </c>
      <c r="BE196" s="14" t="s">
        <v>20</v>
      </c>
      <c r="BF196" s="14" t="s">
        <v>20</v>
      </c>
      <c r="BG196" s="14" t="s">
        <v>965</v>
      </c>
      <c r="BH196" s="39" t="s">
        <v>39</v>
      </c>
      <c r="BI196" s="39" t="s">
        <v>965</v>
      </c>
      <c r="BJ196" s="14" t="s">
        <v>965</v>
      </c>
      <c r="BK196" s="39" t="s">
        <v>39</v>
      </c>
      <c r="BL196" s="14" t="s">
        <v>965</v>
      </c>
      <c r="BM196" s="14" t="s">
        <v>965</v>
      </c>
      <c r="BN196" s="39" t="s">
        <v>39</v>
      </c>
      <c r="BO196" s="14" t="s">
        <v>965</v>
      </c>
      <c r="BP196" s="14" t="s">
        <v>968</v>
      </c>
      <c r="BQ196" s="39" t="s">
        <v>39</v>
      </c>
      <c r="BR196" s="14" t="s">
        <v>968</v>
      </c>
      <c r="BS196" s="14" t="s">
        <v>968</v>
      </c>
      <c r="BT196" s="39" t="e">
        <v>#N/A</v>
      </c>
      <c r="BU196" s="39" t="s">
        <v>968</v>
      </c>
      <c r="BV196" s="14" t="s">
        <v>20</v>
      </c>
      <c r="BW196" s="14" t="s">
        <v>20</v>
      </c>
      <c r="BX196" s="14" t="s">
        <v>20</v>
      </c>
      <c r="BY196" s="14" t="s">
        <v>965</v>
      </c>
      <c r="BZ196" s="39" t="s">
        <v>39</v>
      </c>
      <c r="CA196" s="39" t="s">
        <v>965</v>
      </c>
      <c r="CB196" s="14" t="s">
        <v>965</v>
      </c>
      <c r="CC196" s="39" t="s">
        <v>39</v>
      </c>
      <c r="CD196" s="39" t="s">
        <v>965</v>
      </c>
      <c r="CE196" s="14" t="s">
        <v>965</v>
      </c>
      <c r="CF196" s="39" t="s">
        <v>39</v>
      </c>
      <c r="CG196" s="39" t="s">
        <v>965</v>
      </c>
      <c r="CH196" s="14" t="s">
        <v>965</v>
      </c>
      <c r="CI196" s="39" t="s">
        <v>39</v>
      </c>
      <c r="CJ196" s="39" t="s">
        <v>965</v>
      </c>
      <c r="CK196" s="14" t="s">
        <v>20</v>
      </c>
      <c r="CL196" s="14" t="s">
        <v>20</v>
      </c>
      <c r="CM196" s="1">
        <f t="shared" si="53"/>
        <v>30</v>
      </c>
      <c r="CN196" s="1">
        <f t="shared" si="54"/>
        <v>1</v>
      </c>
      <c r="CO196" s="1">
        <f t="shared" si="55"/>
        <v>11</v>
      </c>
      <c r="CP196" s="1">
        <f t="shared" si="56"/>
        <v>0</v>
      </c>
      <c r="CQ196" s="1">
        <f t="shared" si="57"/>
        <v>0</v>
      </c>
      <c r="CR196" s="1">
        <f>SUM(COUNTIFS($T196:$CL196,{"PAT","MAT"}))</f>
        <v>0</v>
      </c>
      <c r="CS196" s="1">
        <f t="shared" si="58"/>
        <v>0</v>
      </c>
      <c r="CT196" s="1">
        <f t="shared" si="59"/>
        <v>0</v>
      </c>
      <c r="CU196" s="1">
        <f t="shared" si="60"/>
        <v>6</v>
      </c>
      <c r="CV196" s="1">
        <f t="shared" si="61"/>
        <v>2</v>
      </c>
      <c r="CW196" s="1">
        <f t="shared" si="62"/>
        <v>0</v>
      </c>
      <c r="CX196" s="1">
        <f t="shared" si="63"/>
        <v>0</v>
      </c>
      <c r="CY196" s="1">
        <f t="shared" si="64"/>
        <v>8</v>
      </c>
      <c r="CZ196" s="1">
        <f t="shared" si="65"/>
        <v>1</v>
      </c>
      <c r="DA196" s="1">
        <f t="shared" si="66"/>
        <v>1</v>
      </c>
      <c r="DB196" s="1">
        <f>SUM(CM196:CX196)+SUM(COUNTIFS(Q196:CL196,{"TERM","RESIGNED"}))</f>
        <v>50</v>
      </c>
      <c r="DC196" s="1" t="s">
        <v>45</v>
      </c>
      <c r="DD196" s="1" t="s">
        <v>1020</v>
      </c>
      <c r="DE196" s="34"/>
    </row>
    <row r="197" spans="1:109" x14ac:dyDescent="0.25">
      <c r="A197" s="32">
        <f t="shared" si="67"/>
        <v>196</v>
      </c>
      <c r="B197" s="1" t="s">
        <v>172</v>
      </c>
      <c r="C197" s="1">
        <v>102994</v>
      </c>
      <c r="D197" s="27">
        <v>102994</v>
      </c>
      <c r="E197" s="1" t="s">
        <v>946</v>
      </c>
      <c r="F197" s="34" t="s">
        <v>587</v>
      </c>
      <c r="G197" s="34" t="s">
        <v>190</v>
      </c>
      <c r="H197" s="30">
        <v>44708</v>
      </c>
      <c r="I197" s="30" t="s">
        <v>39</v>
      </c>
      <c r="J197" s="30" t="s">
        <v>39</v>
      </c>
      <c r="K197" s="1">
        <f t="shared" ca="1" si="51"/>
        <v>594</v>
      </c>
      <c r="L197" s="34" t="str">
        <f t="shared" si="52"/>
        <v>Billable</v>
      </c>
      <c r="M197" s="34" t="s">
        <v>187</v>
      </c>
      <c r="N197" s="1" t="s">
        <v>41</v>
      </c>
      <c r="O197" s="1" t="s">
        <v>42</v>
      </c>
      <c r="P197" s="1"/>
      <c r="Q197" s="1"/>
      <c r="R197" s="1" t="s">
        <v>43</v>
      </c>
      <c r="S197" s="33" t="s">
        <v>443</v>
      </c>
      <c r="T197" s="14" t="s">
        <v>967</v>
      </c>
      <c r="U197" s="39" t="s">
        <v>39</v>
      </c>
      <c r="V197" s="14" t="s">
        <v>967</v>
      </c>
      <c r="W197" s="14" t="s">
        <v>20</v>
      </c>
      <c r="X197" s="14" t="s">
        <v>20</v>
      </c>
      <c r="Y197" s="14" t="s">
        <v>965</v>
      </c>
      <c r="Z197" s="39">
        <v>0.39861111111111108</v>
      </c>
      <c r="AA197" s="14" t="s">
        <v>965</v>
      </c>
      <c r="AB197" s="14" t="s">
        <v>965</v>
      </c>
      <c r="AC197" s="39">
        <v>0.39999999999999997</v>
      </c>
      <c r="AD197" s="14" t="s">
        <v>965</v>
      </c>
      <c r="AE197" s="14" t="s">
        <v>965</v>
      </c>
      <c r="AF197" s="39">
        <v>0.38958333333333334</v>
      </c>
      <c r="AG197" s="14" t="s">
        <v>965</v>
      </c>
      <c r="AH197" s="14" t="s">
        <v>965</v>
      </c>
      <c r="AI197" s="39">
        <v>0.40486111111111112</v>
      </c>
      <c r="AJ197" s="14" t="s">
        <v>965</v>
      </c>
      <c r="AK197" s="14" t="s">
        <v>965</v>
      </c>
      <c r="AL197" s="39">
        <v>0.40416666666666662</v>
      </c>
      <c r="AM197" s="14" t="s">
        <v>965</v>
      </c>
      <c r="AN197" s="14" t="s">
        <v>20</v>
      </c>
      <c r="AO197" s="14" t="s">
        <v>20</v>
      </c>
      <c r="AP197" s="14" t="s">
        <v>965</v>
      </c>
      <c r="AQ197" s="39">
        <v>0.38819444444444445</v>
      </c>
      <c r="AR197" s="14" t="s">
        <v>965</v>
      </c>
      <c r="AS197" s="14" t="s">
        <v>965</v>
      </c>
      <c r="AT197" s="39">
        <v>0.40347222222222223</v>
      </c>
      <c r="AU197" s="14" t="s">
        <v>965</v>
      </c>
      <c r="AV197" s="14" t="s">
        <v>965</v>
      </c>
      <c r="AW197" s="39">
        <v>0.38472222222222219</v>
      </c>
      <c r="AX197" s="14" t="s">
        <v>965</v>
      </c>
      <c r="AY197" s="14" t="s">
        <v>965</v>
      </c>
      <c r="AZ197" s="39">
        <v>0.40347222222222223</v>
      </c>
      <c r="BA197" s="14" t="s">
        <v>965</v>
      </c>
      <c r="BB197" s="14" t="s">
        <v>965</v>
      </c>
      <c r="BC197" s="39">
        <v>0.39374999999999999</v>
      </c>
      <c r="BD197" s="14" t="s">
        <v>965</v>
      </c>
      <c r="BE197" s="14" t="s">
        <v>20</v>
      </c>
      <c r="BF197" s="14" t="s">
        <v>20</v>
      </c>
      <c r="BG197" s="14" t="s">
        <v>965</v>
      </c>
      <c r="BH197" s="39">
        <v>0.37777777777777777</v>
      </c>
      <c r="BI197" s="39" t="s">
        <v>965</v>
      </c>
      <c r="BJ197" s="14" t="s">
        <v>965</v>
      </c>
      <c r="BK197" s="39">
        <v>0.37986111111111115</v>
      </c>
      <c r="BL197" s="14" t="s">
        <v>965</v>
      </c>
      <c r="BM197" s="14" t="s">
        <v>965</v>
      </c>
      <c r="BN197" s="39">
        <v>0.39444444444444443</v>
      </c>
      <c r="BO197" s="14" t="s">
        <v>965</v>
      </c>
      <c r="BP197" s="14" t="s">
        <v>965</v>
      </c>
      <c r="BQ197" s="39">
        <v>0.3972222222222222</v>
      </c>
      <c r="BR197" s="14" t="s">
        <v>965</v>
      </c>
      <c r="BS197" s="14" t="s">
        <v>965</v>
      </c>
      <c r="BT197" s="39">
        <v>0.38611111111111113</v>
      </c>
      <c r="BU197" s="39" t="s">
        <v>965</v>
      </c>
      <c r="BV197" s="14" t="s">
        <v>20</v>
      </c>
      <c r="BW197" s="14" t="s">
        <v>20</v>
      </c>
      <c r="BX197" s="14" t="s">
        <v>20</v>
      </c>
      <c r="BY197" s="14" t="s">
        <v>965</v>
      </c>
      <c r="BZ197" s="39">
        <v>0.3743055555555555</v>
      </c>
      <c r="CA197" s="39" t="s">
        <v>965</v>
      </c>
      <c r="CB197" s="14" t="s">
        <v>968</v>
      </c>
      <c r="CC197" s="39" t="s">
        <v>39</v>
      </c>
      <c r="CD197" s="39" t="s">
        <v>968</v>
      </c>
      <c r="CE197" s="14" t="s">
        <v>968</v>
      </c>
      <c r="CF197" s="39" t="s">
        <v>39</v>
      </c>
      <c r="CG197" s="39" t="s">
        <v>968</v>
      </c>
      <c r="CH197" s="14" t="s">
        <v>968</v>
      </c>
      <c r="CI197" s="39" t="s">
        <v>39</v>
      </c>
      <c r="CJ197" s="39" t="s">
        <v>968</v>
      </c>
      <c r="CK197" s="14" t="s">
        <v>20</v>
      </c>
      <c r="CL197" s="14" t="s">
        <v>20</v>
      </c>
      <c r="CM197" s="1">
        <f t="shared" si="53"/>
        <v>32</v>
      </c>
      <c r="CN197" s="1">
        <f t="shared" si="54"/>
        <v>0</v>
      </c>
      <c r="CO197" s="1">
        <f t="shared" si="55"/>
        <v>11</v>
      </c>
      <c r="CP197" s="1">
        <f t="shared" si="56"/>
        <v>0</v>
      </c>
      <c r="CQ197" s="1">
        <f t="shared" si="57"/>
        <v>0</v>
      </c>
      <c r="CR197" s="1">
        <f>SUM(COUNTIFS($T197:$CL197,{"PAT","MAT"}))</f>
        <v>0</v>
      </c>
      <c r="CS197" s="1">
        <f t="shared" si="58"/>
        <v>0</v>
      </c>
      <c r="CT197" s="1">
        <f t="shared" si="59"/>
        <v>0</v>
      </c>
      <c r="CU197" s="1">
        <f t="shared" si="60"/>
        <v>6</v>
      </c>
      <c r="CV197" s="1">
        <f t="shared" si="61"/>
        <v>2</v>
      </c>
      <c r="CW197" s="1">
        <f t="shared" si="62"/>
        <v>0</v>
      </c>
      <c r="CX197" s="1">
        <f t="shared" si="63"/>
        <v>0</v>
      </c>
      <c r="CY197" s="1">
        <f t="shared" si="64"/>
        <v>8</v>
      </c>
      <c r="CZ197" s="1">
        <f t="shared" si="65"/>
        <v>1</v>
      </c>
      <c r="DA197" s="1">
        <f t="shared" si="66"/>
        <v>1</v>
      </c>
      <c r="DB197" s="1">
        <f>SUM(CM197:CX197)+SUM(COUNTIFS(Q197:CL197,{"TERM","RESIGNED"}))</f>
        <v>51</v>
      </c>
      <c r="DC197" s="1" t="s">
        <v>45</v>
      </c>
      <c r="DD197" s="1" t="s">
        <v>1021</v>
      </c>
      <c r="DE197" s="34"/>
    </row>
    <row r="198" spans="1:109" x14ac:dyDescent="0.25">
      <c r="A198" s="32">
        <f t="shared" si="67"/>
        <v>197</v>
      </c>
      <c r="B198" s="1" t="s">
        <v>172</v>
      </c>
      <c r="C198" s="1">
        <v>103000</v>
      </c>
      <c r="D198" s="27">
        <v>103000</v>
      </c>
      <c r="E198" s="1" t="s">
        <v>945</v>
      </c>
      <c r="F198" s="34" t="s">
        <v>585</v>
      </c>
      <c r="G198" s="34" t="s">
        <v>190</v>
      </c>
      <c r="H198" s="30">
        <v>44708</v>
      </c>
      <c r="I198" s="30" t="s">
        <v>39</v>
      </c>
      <c r="J198" s="30" t="s">
        <v>39</v>
      </c>
      <c r="K198" s="1">
        <f t="shared" ca="1" si="51"/>
        <v>594</v>
      </c>
      <c r="L198" s="34" t="str">
        <f t="shared" si="52"/>
        <v>Billable</v>
      </c>
      <c r="M198" s="34" t="s">
        <v>187</v>
      </c>
      <c r="N198" s="1" t="s">
        <v>41</v>
      </c>
      <c r="O198" s="1" t="s">
        <v>42</v>
      </c>
      <c r="P198" s="1"/>
      <c r="Q198" s="1"/>
      <c r="R198" s="1" t="s">
        <v>43</v>
      </c>
      <c r="S198" s="33" t="s">
        <v>255</v>
      </c>
      <c r="T198" s="14" t="s">
        <v>969</v>
      </c>
      <c r="U198" s="39" t="s">
        <v>39</v>
      </c>
      <c r="V198" s="14" t="s">
        <v>969</v>
      </c>
      <c r="W198" s="14" t="s">
        <v>20</v>
      </c>
      <c r="X198" s="14" t="s">
        <v>20</v>
      </c>
      <c r="Y198" s="14" t="s">
        <v>969</v>
      </c>
      <c r="Z198" s="39" t="s">
        <v>39</v>
      </c>
      <c r="AA198" s="14" t="s">
        <v>969</v>
      </c>
      <c r="AB198" s="14" t="s">
        <v>969</v>
      </c>
      <c r="AC198" s="39" t="s">
        <v>39</v>
      </c>
      <c r="AD198" s="14" t="s">
        <v>969</v>
      </c>
      <c r="AE198" s="14" t="s">
        <v>969</v>
      </c>
      <c r="AF198" s="39" t="s">
        <v>39</v>
      </c>
      <c r="AG198" s="14" t="s">
        <v>969</v>
      </c>
      <c r="AH198" s="14" t="s">
        <v>969</v>
      </c>
      <c r="AI198" s="39" t="s">
        <v>39</v>
      </c>
      <c r="AJ198" s="14" t="s">
        <v>969</v>
      </c>
      <c r="AK198" s="14" t="s">
        <v>969</v>
      </c>
      <c r="AL198" s="39" t="s">
        <v>39</v>
      </c>
      <c r="AM198" s="14" t="s">
        <v>969</v>
      </c>
      <c r="AN198" s="14" t="s">
        <v>20</v>
      </c>
      <c r="AO198" s="14" t="s">
        <v>20</v>
      </c>
      <c r="AP198" s="14" t="s">
        <v>969</v>
      </c>
      <c r="AQ198" s="39" t="s">
        <v>39</v>
      </c>
      <c r="AR198" s="14" t="s">
        <v>969</v>
      </c>
      <c r="AS198" s="14" t="s">
        <v>969</v>
      </c>
      <c r="AT198" s="39" t="s">
        <v>39</v>
      </c>
      <c r="AU198" s="14" t="s">
        <v>969</v>
      </c>
      <c r="AV198" s="14" t="s">
        <v>969</v>
      </c>
      <c r="AW198" s="39" t="s">
        <v>39</v>
      </c>
      <c r="AX198" s="14" t="s">
        <v>969</v>
      </c>
      <c r="AY198" s="14" t="s">
        <v>969</v>
      </c>
      <c r="AZ198" s="39" t="s">
        <v>39</v>
      </c>
      <c r="BA198" s="14" t="s">
        <v>969</v>
      </c>
      <c r="BB198" s="14" t="s">
        <v>969</v>
      </c>
      <c r="BC198" s="39" t="s">
        <v>39</v>
      </c>
      <c r="BD198" s="14" t="s">
        <v>969</v>
      </c>
      <c r="BE198" s="14" t="s">
        <v>20</v>
      </c>
      <c r="BF198" s="14" t="s">
        <v>20</v>
      </c>
      <c r="BG198" s="14" t="s">
        <v>969</v>
      </c>
      <c r="BH198" s="39" t="s">
        <v>39</v>
      </c>
      <c r="BI198" s="39" t="s">
        <v>969</v>
      </c>
      <c r="BJ198" s="14" t="s">
        <v>969</v>
      </c>
      <c r="BK198" s="39" t="s">
        <v>39</v>
      </c>
      <c r="BL198" s="14" t="s">
        <v>969</v>
      </c>
      <c r="BM198" s="14" t="s">
        <v>969</v>
      </c>
      <c r="BN198" s="39" t="s">
        <v>39</v>
      </c>
      <c r="BO198" s="14" t="s">
        <v>969</v>
      </c>
      <c r="BP198" s="14" t="s">
        <v>969</v>
      </c>
      <c r="BQ198" s="39" t="s">
        <v>39</v>
      </c>
      <c r="BR198" s="14" t="s">
        <v>969</v>
      </c>
      <c r="BS198" s="14" t="s">
        <v>969</v>
      </c>
      <c r="BT198" s="39" t="e">
        <v>#N/A</v>
      </c>
      <c r="BU198" s="39" t="s">
        <v>969</v>
      </c>
      <c r="BV198" s="14" t="s">
        <v>20</v>
      </c>
      <c r="BW198" s="14" t="s">
        <v>20</v>
      </c>
      <c r="BX198" s="14" t="s">
        <v>20</v>
      </c>
      <c r="BY198" s="14" t="s">
        <v>969</v>
      </c>
      <c r="BZ198" s="39" t="s">
        <v>39</v>
      </c>
      <c r="CA198" s="39" t="s">
        <v>969</v>
      </c>
      <c r="CB198" s="14" t="s">
        <v>969</v>
      </c>
      <c r="CC198" s="39" t="s">
        <v>39</v>
      </c>
      <c r="CD198" s="39" t="s">
        <v>969</v>
      </c>
      <c r="CE198" s="14" t="s">
        <v>969</v>
      </c>
      <c r="CF198" s="39" t="s">
        <v>39</v>
      </c>
      <c r="CG198" s="39" t="s">
        <v>969</v>
      </c>
      <c r="CH198" s="14" t="s">
        <v>969</v>
      </c>
      <c r="CI198" s="39" t="s">
        <v>39</v>
      </c>
      <c r="CJ198" s="39" t="s">
        <v>969</v>
      </c>
      <c r="CK198" s="14" t="s">
        <v>20</v>
      </c>
      <c r="CL198" s="14" t="s">
        <v>20</v>
      </c>
      <c r="CM198" s="1">
        <f t="shared" si="53"/>
        <v>0</v>
      </c>
      <c r="CN198" s="1">
        <f t="shared" si="54"/>
        <v>0</v>
      </c>
      <c r="CO198" s="1">
        <f t="shared" si="55"/>
        <v>11</v>
      </c>
      <c r="CP198" s="1">
        <f t="shared" si="56"/>
        <v>0</v>
      </c>
      <c r="CQ198" s="1">
        <f t="shared" si="57"/>
        <v>0</v>
      </c>
      <c r="CR198" s="1">
        <f>SUM(COUNTIFS($T198:$CL198,{"PAT","MAT"}))</f>
        <v>40</v>
      </c>
      <c r="CS198" s="1">
        <f t="shared" si="58"/>
        <v>0</v>
      </c>
      <c r="CT198" s="1">
        <f t="shared" si="59"/>
        <v>0</v>
      </c>
      <c r="CU198" s="1">
        <f t="shared" si="60"/>
        <v>0</v>
      </c>
      <c r="CV198" s="1">
        <f t="shared" si="61"/>
        <v>0</v>
      </c>
      <c r="CW198" s="1">
        <f t="shared" si="62"/>
        <v>0</v>
      </c>
      <c r="CX198" s="1">
        <f t="shared" si="63"/>
        <v>0</v>
      </c>
      <c r="CY198" s="1">
        <f t="shared" si="64"/>
        <v>0</v>
      </c>
      <c r="CZ198" s="1">
        <f t="shared" si="65"/>
        <v>0</v>
      </c>
      <c r="DA198" s="1">
        <f t="shared" si="66"/>
        <v>0</v>
      </c>
      <c r="DB198" s="1">
        <f>SUM(CM198:CX198)+SUM(COUNTIFS(Q198:CL198,{"TERM","RESIGNED"}))</f>
        <v>51</v>
      </c>
      <c r="DC198" s="1" t="s">
        <v>45</v>
      </c>
      <c r="DD198" s="1" t="s">
        <v>1023</v>
      </c>
      <c r="DE198" s="34" t="s">
        <v>1185</v>
      </c>
    </row>
    <row r="199" spans="1:109" x14ac:dyDescent="0.25">
      <c r="A199" s="32">
        <f t="shared" si="67"/>
        <v>198</v>
      </c>
      <c r="B199" s="1" t="s">
        <v>172</v>
      </c>
      <c r="C199" s="1">
        <v>103014</v>
      </c>
      <c r="D199" s="27">
        <v>103014</v>
      </c>
      <c r="E199" s="1" t="s">
        <v>946</v>
      </c>
      <c r="F199" s="34" t="s">
        <v>581</v>
      </c>
      <c r="G199" s="34" t="s">
        <v>123</v>
      </c>
      <c r="H199" s="30">
        <v>44708</v>
      </c>
      <c r="I199" s="30" t="s">
        <v>39</v>
      </c>
      <c r="J199" s="30" t="s">
        <v>39</v>
      </c>
      <c r="K199" s="1">
        <f t="shared" ca="1" si="51"/>
        <v>594</v>
      </c>
      <c r="L199" s="34" t="str">
        <f t="shared" si="52"/>
        <v>Billable</v>
      </c>
      <c r="M199" s="34" t="s">
        <v>124</v>
      </c>
      <c r="N199" s="1" t="s">
        <v>41</v>
      </c>
      <c r="O199" s="1" t="s">
        <v>42</v>
      </c>
      <c r="P199" s="1"/>
      <c r="Q199" s="1"/>
      <c r="R199" s="1" t="s">
        <v>43</v>
      </c>
      <c r="S199" s="33" t="s">
        <v>423</v>
      </c>
      <c r="T199" s="14" t="s">
        <v>965</v>
      </c>
      <c r="U199" s="39">
        <v>0.43888888888888899</v>
      </c>
      <c r="V199" s="14" t="s">
        <v>965</v>
      </c>
      <c r="W199" s="14" t="s">
        <v>20</v>
      </c>
      <c r="X199" s="14" t="s">
        <v>20</v>
      </c>
      <c r="Y199" s="14" t="s">
        <v>965</v>
      </c>
      <c r="Z199" s="39">
        <v>0.36874999999999997</v>
      </c>
      <c r="AA199" s="14" t="s">
        <v>965</v>
      </c>
      <c r="AB199" s="14" t="s">
        <v>965</v>
      </c>
      <c r="AC199" s="39">
        <v>0.38611111111111113</v>
      </c>
      <c r="AD199" s="14" t="s">
        <v>965</v>
      </c>
      <c r="AE199" s="14" t="s">
        <v>965</v>
      </c>
      <c r="AF199" s="39">
        <v>0.40069444444444446</v>
      </c>
      <c r="AG199" s="14" t="s">
        <v>965</v>
      </c>
      <c r="AH199" s="14" t="s">
        <v>965</v>
      </c>
      <c r="AI199" s="39">
        <v>0.3756944444444445</v>
      </c>
      <c r="AJ199" s="14" t="s">
        <v>965</v>
      </c>
      <c r="AK199" s="14" t="s">
        <v>965</v>
      </c>
      <c r="AL199" s="39">
        <v>0.37847222222222227</v>
      </c>
      <c r="AM199" s="14" t="s">
        <v>965</v>
      </c>
      <c r="AN199" s="14" t="s">
        <v>20</v>
      </c>
      <c r="AO199" s="14" t="s">
        <v>20</v>
      </c>
      <c r="AP199" s="14" t="s">
        <v>965</v>
      </c>
      <c r="AQ199" s="39">
        <v>0.36527777777777781</v>
      </c>
      <c r="AR199" s="14" t="s">
        <v>965</v>
      </c>
      <c r="AS199" s="14" t="s">
        <v>965</v>
      </c>
      <c r="AT199" s="39">
        <v>0.38680555555555557</v>
      </c>
      <c r="AU199" s="14" t="s">
        <v>965</v>
      </c>
      <c r="AV199" s="14" t="s">
        <v>965</v>
      </c>
      <c r="AW199" s="39">
        <v>0.37083333333333335</v>
      </c>
      <c r="AX199" s="14" t="s">
        <v>965</v>
      </c>
      <c r="AY199" s="14" t="s">
        <v>965</v>
      </c>
      <c r="AZ199" s="39">
        <v>0.35902777777777778</v>
      </c>
      <c r="BA199" s="14" t="s">
        <v>965</v>
      </c>
      <c r="BB199" s="14" t="s">
        <v>965</v>
      </c>
      <c r="BC199" s="39">
        <v>0.40208333333333335</v>
      </c>
      <c r="BD199" s="14" t="s">
        <v>965</v>
      </c>
      <c r="BE199" s="14" t="s">
        <v>20</v>
      </c>
      <c r="BF199" s="14" t="s">
        <v>20</v>
      </c>
      <c r="BG199" s="14" t="s">
        <v>968</v>
      </c>
      <c r="BH199" s="39" t="s">
        <v>39</v>
      </c>
      <c r="BI199" s="39" t="s">
        <v>968</v>
      </c>
      <c r="BJ199" s="14" t="s">
        <v>967</v>
      </c>
      <c r="BK199" s="39" t="s">
        <v>39</v>
      </c>
      <c r="BL199" s="14" t="s">
        <v>967</v>
      </c>
      <c r="BM199" s="14" t="s">
        <v>965</v>
      </c>
      <c r="BN199" s="39">
        <v>0.37083333333333335</v>
      </c>
      <c r="BO199" s="14" t="s">
        <v>965</v>
      </c>
      <c r="BP199" s="14" t="s">
        <v>965</v>
      </c>
      <c r="BQ199" s="39">
        <v>0.39374999999999999</v>
      </c>
      <c r="BR199" s="14" t="s">
        <v>965</v>
      </c>
      <c r="BS199" s="14" t="s">
        <v>965</v>
      </c>
      <c r="BT199" s="39">
        <v>0.37986111111111115</v>
      </c>
      <c r="BU199" s="39" t="s">
        <v>965</v>
      </c>
      <c r="BV199" s="14" t="s">
        <v>20</v>
      </c>
      <c r="BW199" s="14" t="s">
        <v>20</v>
      </c>
      <c r="BX199" s="14" t="s">
        <v>20</v>
      </c>
      <c r="BY199" s="14" t="s">
        <v>21</v>
      </c>
      <c r="BZ199" s="39" t="s">
        <v>39</v>
      </c>
      <c r="CA199" s="39" t="s">
        <v>21</v>
      </c>
      <c r="CB199" s="14" t="s">
        <v>21</v>
      </c>
      <c r="CC199" s="39" t="s">
        <v>39</v>
      </c>
      <c r="CD199" s="39" t="s">
        <v>21</v>
      </c>
      <c r="CE199" s="14" t="s">
        <v>965</v>
      </c>
      <c r="CF199" s="39">
        <v>0.3923611111111111</v>
      </c>
      <c r="CG199" s="39" t="s">
        <v>965</v>
      </c>
      <c r="CH199" s="14" t="s">
        <v>965</v>
      </c>
      <c r="CI199" s="39">
        <v>0.3756944444444445</v>
      </c>
      <c r="CJ199" s="39" t="s">
        <v>965</v>
      </c>
      <c r="CK199" s="14" t="s">
        <v>20</v>
      </c>
      <c r="CL199" s="14" t="s">
        <v>20</v>
      </c>
      <c r="CM199" s="1">
        <f t="shared" si="53"/>
        <v>32</v>
      </c>
      <c r="CN199" s="1">
        <f t="shared" si="54"/>
        <v>0</v>
      </c>
      <c r="CO199" s="1">
        <f t="shared" si="55"/>
        <v>11</v>
      </c>
      <c r="CP199" s="1">
        <f t="shared" si="56"/>
        <v>4</v>
      </c>
      <c r="CQ199" s="1">
        <f t="shared" si="57"/>
        <v>0</v>
      </c>
      <c r="CR199" s="1">
        <f>SUM(COUNTIFS($T199:$CL199,{"PAT","MAT"}))</f>
        <v>0</v>
      </c>
      <c r="CS199" s="1">
        <f t="shared" si="58"/>
        <v>0</v>
      </c>
      <c r="CT199" s="1">
        <f t="shared" si="59"/>
        <v>0</v>
      </c>
      <c r="CU199" s="1">
        <f t="shared" si="60"/>
        <v>2</v>
      </c>
      <c r="CV199" s="1">
        <f t="shared" si="61"/>
        <v>2</v>
      </c>
      <c r="CW199" s="1">
        <f t="shared" si="62"/>
        <v>0</v>
      </c>
      <c r="CX199" s="1">
        <f t="shared" si="63"/>
        <v>0</v>
      </c>
      <c r="CY199" s="1">
        <f t="shared" si="64"/>
        <v>4</v>
      </c>
      <c r="CZ199" s="1">
        <f t="shared" si="65"/>
        <v>1</v>
      </c>
      <c r="DA199" s="1">
        <f t="shared" si="66"/>
        <v>1</v>
      </c>
      <c r="DB199" s="1">
        <f>SUM(CM199:CX199)+SUM(COUNTIFS(Q199:CL199,{"TERM","RESIGNED"}))</f>
        <v>51</v>
      </c>
      <c r="DC199" s="1" t="s">
        <v>45</v>
      </c>
      <c r="DD199" s="1" t="s">
        <v>1020</v>
      </c>
      <c r="DE199" s="34"/>
    </row>
    <row r="200" spans="1:109" x14ac:dyDescent="0.25">
      <c r="A200" s="32">
        <f t="shared" si="67"/>
        <v>199</v>
      </c>
      <c r="B200" s="1" t="s">
        <v>172</v>
      </c>
      <c r="C200" s="1">
        <v>103019</v>
      </c>
      <c r="D200" s="27">
        <v>103019</v>
      </c>
      <c r="E200" s="1" t="s">
        <v>946</v>
      </c>
      <c r="F200" s="34" t="s">
        <v>580</v>
      </c>
      <c r="G200" s="34" t="s">
        <v>123</v>
      </c>
      <c r="H200" s="30">
        <v>44708</v>
      </c>
      <c r="I200" s="30" t="s">
        <v>39</v>
      </c>
      <c r="J200" s="30" t="s">
        <v>39</v>
      </c>
      <c r="K200" s="1">
        <f t="shared" ca="1" si="51"/>
        <v>594</v>
      </c>
      <c r="L200" s="34" t="str">
        <f t="shared" si="52"/>
        <v>Billable</v>
      </c>
      <c r="M200" s="34" t="s">
        <v>124</v>
      </c>
      <c r="N200" s="1" t="s">
        <v>41</v>
      </c>
      <c r="O200" s="1" t="s">
        <v>42</v>
      </c>
      <c r="P200" s="1"/>
      <c r="Q200" s="1"/>
      <c r="R200" s="1" t="s">
        <v>43</v>
      </c>
      <c r="S200" s="33" t="s">
        <v>154</v>
      </c>
      <c r="T200" s="14" t="s">
        <v>965</v>
      </c>
      <c r="U200" s="39">
        <v>0.38333333333333303</v>
      </c>
      <c r="V200" s="14" t="s">
        <v>965</v>
      </c>
      <c r="W200" s="14" t="s">
        <v>20</v>
      </c>
      <c r="X200" s="14" t="s">
        <v>20</v>
      </c>
      <c r="Y200" s="14" t="s">
        <v>965</v>
      </c>
      <c r="Z200" s="39">
        <v>0.38611111111111113</v>
      </c>
      <c r="AA200" s="14" t="s">
        <v>965</v>
      </c>
      <c r="AB200" s="14" t="s">
        <v>965</v>
      </c>
      <c r="AC200" s="39">
        <v>0.37777777777777777</v>
      </c>
      <c r="AD200" s="14" t="s">
        <v>965</v>
      </c>
      <c r="AE200" s="14" t="s">
        <v>965</v>
      </c>
      <c r="AF200" s="39">
        <v>0.3923611111111111</v>
      </c>
      <c r="AG200" s="14" t="s">
        <v>965</v>
      </c>
      <c r="AH200" s="14" t="s">
        <v>965</v>
      </c>
      <c r="AI200" s="39">
        <v>0.41666666666666669</v>
      </c>
      <c r="AJ200" s="14" t="s">
        <v>965</v>
      </c>
      <c r="AK200" s="14" t="s">
        <v>965</v>
      </c>
      <c r="AL200" s="39">
        <v>0.40208333333333335</v>
      </c>
      <c r="AM200" s="14" t="s">
        <v>965</v>
      </c>
      <c r="AN200" s="14" t="s">
        <v>20</v>
      </c>
      <c r="AO200" s="14" t="s">
        <v>20</v>
      </c>
      <c r="AP200" s="14" t="s">
        <v>965</v>
      </c>
      <c r="AQ200" s="39">
        <v>0.38125000000000003</v>
      </c>
      <c r="AR200" s="14" t="s">
        <v>965</v>
      </c>
      <c r="AS200" s="14" t="s">
        <v>965</v>
      </c>
      <c r="AT200" s="39">
        <v>0.40347222222222223</v>
      </c>
      <c r="AU200" s="14" t="s">
        <v>965</v>
      </c>
      <c r="AV200" s="14" t="s">
        <v>965</v>
      </c>
      <c r="AW200" s="39">
        <v>0.40069444444444446</v>
      </c>
      <c r="AX200" s="14" t="s">
        <v>965</v>
      </c>
      <c r="AY200" s="14" t="s">
        <v>965</v>
      </c>
      <c r="AZ200" s="39">
        <v>0.42430555555555555</v>
      </c>
      <c r="BA200" s="14" t="s">
        <v>965</v>
      </c>
      <c r="BB200" s="14" t="s">
        <v>965</v>
      </c>
      <c r="BC200" s="39">
        <v>0.38472222222222219</v>
      </c>
      <c r="BD200" s="14" t="s">
        <v>965</v>
      </c>
      <c r="BE200" s="14" t="s">
        <v>20</v>
      </c>
      <c r="BF200" s="14" t="s">
        <v>20</v>
      </c>
      <c r="BG200" s="14" t="s">
        <v>967</v>
      </c>
      <c r="BH200" s="39" t="s">
        <v>39</v>
      </c>
      <c r="BI200" s="39" t="s">
        <v>967</v>
      </c>
      <c r="BJ200" s="14" t="s">
        <v>967</v>
      </c>
      <c r="BK200" s="39" t="s">
        <v>39</v>
      </c>
      <c r="BL200" s="14" t="s">
        <v>967</v>
      </c>
      <c r="BM200" s="14" t="s">
        <v>967</v>
      </c>
      <c r="BN200" s="39" t="s">
        <v>39</v>
      </c>
      <c r="BO200" s="14" t="s">
        <v>967</v>
      </c>
      <c r="BP200" s="14" t="s">
        <v>967</v>
      </c>
      <c r="BQ200" s="39" t="s">
        <v>39</v>
      </c>
      <c r="BR200" s="14" t="s">
        <v>967</v>
      </c>
      <c r="BS200" s="14" t="s">
        <v>968</v>
      </c>
      <c r="BT200" s="39" t="e">
        <v>#N/A</v>
      </c>
      <c r="BU200" s="39" t="s">
        <v>968</v>
      </c>
      <c r="BV200" s="14" t="s">
        <v>20</v>
      </c>
      <c r="BW200" s="14" t="s">
        <v>20</v>
      </c>
      <c r="BX200" s="14" t="s">
        <v>20</v>
      </c>
      <c r="BY200" s="14" t="s">
        <v>965</v>
      </c>
      <c r="BZ200" s="39">
        <v>0.34375</v>
      </c>
      <c r="CA200" s="39" t="s">
        <v>966</v>
      </c>
      <c r="CB200" s="14" t="s">
        <v>965</v>
      </c>
      <c r="CC200" s="39">
        <v>0.40486111111111112</v>
      </c>
      <c r="CD200" s="39" t="s">
        <v>965</v>
      </c>
      <c r="CE200" s="14" t="s">
        <v>965</v>
      </c>
      <c r="CF200" s="39">
        <v>0.40972222222222227</v>
      </c>
      <c r="CG200" s="39" t="s">
        <v>965</v>
      </c>
      <c r="CH200" s="14" t="s">
        <v>965</v>
      </c>
      <c r="CI200" s="39">
        <v>0.40833333333333338</v>
      </c>
      <c r="CJ200" s="39" t="s">
        <v>965</v>
      </c>
      <c r="CK200" s="14" t="s">
        <v>20</v>
      </c>
      <c r="CL200" s="14" t="s">
        <v>20</v>
      </c>
      <c r="CM200" s="1">
        <f t="shared" si="53"/>
        <v>29</v>
      </c>
      <c r="CN200" s="1">
        <f t="shared" si="54"/>
        <v>0.5</v>
      </c>
      <c r="CO200" s="1">
        <f t="shared" si="55"/>
        <v>11</v>
      </c>
      <c r="CP200" s="1">
        <f t="shared" si="56"/>
        <v>0</v>
      </c>
      <c r="CQ200" s="1">
        <f t="shared" si="57"/>
        <v>0</v>
      </c>
      <c r="CR200" s="1">
        <f>SUM(COUNTIFS($T200:$CL200,{"PAT","MAT"}))</f>
        <v>0</v>
      </c>
      <c r="CS200" s="1">
        <f t="shared" si="58"/>
        <v>0</v>
      </c>
      <c r="CT200" s="1">
        <f t="shared" si="59"/>
        <v>0</v>
      </c>
      <c r="CU200" s="1">
        <f t="shared" si="60"/>
        <v>2</v>
      </c>
      <c r="CV200" s="1">
        <f t="shared" si="61"/>
        <v>8</v>
      </c>
      <c r="CW200" s="1">
        <f t="shared" si="62"/>
        <v>0</v>
      </c>
      <c r="CX200" s="1">
        <f t="shared" si="63"/>
        <v>0</v>
      </c>
      <c r="CY200" s="1">
        <f t="shared" si="64"/>
        <v>10</v>
      </c>
      <c r="CZ200" s="1">
        <f t="shared" si="65"/>
        <v>1</v>
      </c>
      <c r="DA200" s="1">
        <f t="shared" si="66"/>
        <v>1</v>
      </c>
      <c r="DB200" s="1">
        <f>SUM(CM200:CX200)+SUM(COUNTIFS(Q200:CL200,{"TERM","RESIGNED"}))</f>
        <v>50.5</v>
      </c>
      <c r="DC200" s="1" t="s">
        <v>45</v>
      </c>
      <c r="DD200" s="1" t="s">
        <v>1020</v>
      </c>
      <c r="DE200" s="34"/>
    </row>
    <row r="201" spans="1:109" x14ac:dyDescent="0.25">
      <c r="A201" s="32">
        <f t="shared" si="67"/>
        <v>200</v>
      </c>
      <c r="B201" s="1" t="s">
        <v>172</v>
      </c>
      <c r="C201" s="1">
        <v>103105</v>
      </c>
      <c r="D201" s="27">
        <v>103105</v>
      </c>
      <c r="E201" s="1" t="s">
        <v>946</v>
      </c>
      <c r="F201" s="34" t="s">
        <v>595</v>
      </c>
      <c r="G201" s="34" t="s">
        <v>123</v>
      </c>
      <c r="H201" s="30">
        <v>44715</v>
      </c>
      <c r="I201" s="30" t="s">
        <v>39</v>
      </c>
      <c r="J201" s="30" t="s">
        <v>39</v>
      </c>
      <c r="K201" s="1">
        <f t="shared" ca="1" si="51"/>
        <v>587</v>
      </c>
      <c r="L201" s="34" t="str">
        <f t="shared" si="52"/>
        <v>Billable</v>
      </c>
      <c r="M201" s="34" t="s">
        <v>124</v>
      </c>
      <c r="N201" s="1" t="s">
        <v>41</v>
      </c>
      <c r="O201" s="1" t="s">
        <v>42</v>
      </c>
      <c r="P201" s="1"/>
      <c r="Q201" s="1"/>
      <c r="R201" s="1" t="s">
        <v>43</v>
      </c>
      <c r="S201" s="33" t="s">
        <v>171</v>
      </c>
      <c r="T201" s="14" t="s">
        <v>965</v>
      </c>
      <c r="U201" s="39">
        <v>0.44236111111111098</v>
      </c>
      <c r="V201" s="14" t="s">
        <v>965</v>
      </c>
      <c r="W201" s="14" t="s">
        <v>20</v>
      </c>
      <c r="X201" s="14" t="s">
        <v>20</v>
      </c>
      <c r="Y201" s="14" t="s">
        <v>965</v>
      </c>
      <c r="Z201" s="39">
        <v>0.37777777777777777</v>
      </c>
      <c r="AA201" s="14" t="s">
        <v>965</v>
      </c>
      <c r="AB201" s="14" t="s">
        <v>965</v>
      </c>
      <c r="AC201" s="39">
        <v>0.37777777777777777</v>
      </c>
      <c r="AD201" s="14" t="s">
        <v>965</v>
      </c>
      <c r="AE201" s="14" t="s">
        <v>965</v>
      </c>
      <c r="AF201" s="39">
        <v>0.39930555555555558</v>
      </c>
      <c r="AG201" s="14" t="s">
        <v>965</v>
      </c>
      <c r="AH201" s="14" t="s">
        <v>965</v>
      </c>
      <c r="AI201" s="39">
        <v>0.39027777777777778</v>
      </c>
      <c r="AJ201" s="14" t="s">
        <v>965</v>
      </c>
      <c r="AK201" s="14" t="s">
        <v>965</v>
      </c>
      <c r="AL201" s="39">
        <v>0.37916666666666665</v>
      </c>
      <c r="AM201" s="14" t="s">
        <v>965</v>
      </c>
      <c r="AN201" s="14" t="s">
        <v>20</v>
      </c>
      <c r="AO201" s="14" t="s">
        <v>20</v>
      </c>
      <c r="AP201" s="14" t="s">
        <v>965</v>
      </c>
      <c r="AQ201" s="39">
        <v>0.3743055555555555</v>
      </c>
      <c r="AR201" s="14" t="s">
        <v>965</v>
      </c>
      <c r="AS201" s="14" t="s">
        <v>965</v>
      </c>
      <c r="AT201" s="39">
        <v>0.40486111111111112</v>
      </c>
      <c r="AU201" s="14" t="s">
        <v>965</v>
      </c>
      <c r="AV201" s="14" t="s">
        <v>965</v>
      </c>
      <c r="AW201" s="39">
        <v>0.38750000000000001</v>
      </c>
      <c r="AX201" s="14" t="s">
        <v>965</v>
      </c>
      <c r="AY201" s="14" t="s">
        <v>965</v>
      </c>
      <c r="AZ201" s="39">
        <v>0.37222222222222223</v>
      </c>
      <c r="BA201" s="14" t="s">
        <v>965</v>
      </c>
      <c r="BB201" s="14" t="s">
        <v>965</v>
      </c>
      <c r="BC201" s="39">
        <v>0.37013888888888885</v>
      </c>
      <c r="BD201" s="14" t="s">
        <v>965</v>
      </c>
      <c r="BE201" s="14" t="s">
        <v>20</v>
      </c>
      <c r="BF201" s="14" t="s">
        <v>20</v>
      </c>
      <c r="BG201" s="14" t="s">
        <v>967</v>
      </c>
      <c r="BH201" s="39" t="s">
        <v>39</v>
      </c>
      <c r="BI201" s="39" t="s">
        <v>967</v>
      </c>
      <c r="BJ201" s="14" t="s">
        <v>967</v>
      </c>
      <c r="BK201" s="39" t="s">
        <v>39</v>
      </c>
      <c r="BL201" s="14" t="s">
        <v>967</v>
      </c>
      <c r="BM201" s="14" t="s">
        <v>967</v>
      </c>
      <c r="BN201" s="39" t="s">
        <v>39</v>
      </c>
      <c r="BO201" s="14" t="s">
        <v>967</v>
      </c>
      <c r="BP201" s="14" t="s">
        <v>967</v>
      </c>
      <c r="BQ201" s="39" t="s">
        <v>39</v>
      </c>
      <c r="BR201" s="14" t="s">
        <v>967</v>
      </c>
      <c r="BS201" s="14" t="s">
        <v>968</v>
      </c>
      <c r="BT201" s="39" t="e">
        <v>#N/A</v>
      </c>
      <c r="BU201" s="39" t="s">
        <v>968</v>
      </c>
      <c r="BV201" s="14" t="s">
        <v>20</v>
      </c>
      <c r="BW201" s="14" t="s">
        <v>20</v>
      </c>
      <c r="BX201" s="14" t="s">
        <v>20</v>
      </c>
      <c r="BY201" s="14" t="s">
        <v>968</v>
      </c>
      <c r="BZ201" s="39" t="s">
        <v>39</v>
      </c>
      <c r="CA201" s="39" t="s">
        <v>968</v>
      </c>
      <c r="CB201" s="14" t="s">
        <v>968</v>
      </c>
      <c r="CC201" s="39" t="s">
        <v>39</v>
      </c>
      <c r="CD201" s="39" t="s">
        <v>968</v>
      </c>
      <c r="CE201" s="14" t="s">
        <v>968</v>
      </c>
      <c r="CF201" s="39" t="s">
        <v>39</v>
      </c>
      <c r="CG201" s="39" t="s">
        <v>968</v>
      </c>
      <c r="CH201" s="14" t="s">
        <v>968</v>
      </c>
      <c r="CI201" s="39" t="s">
        <v>39</v>
      </c>
      <c r="CJ201" s="39" t="s">
        <v>968</v>
      </c>
      <c r="CK201" s="14" t="s">
        <v>20</v>
      </c>
      <c r="CL201" s="14" t="s">
        <v>20</v>
      </c>
      <c r="CM201" s="1">
        <f t="shared" si="53"/>
        <v>22</v>
      </c>
      <c r="CN201" s="1">
        <f t="shared" si="54"/>
        <v>0</v>
      </c>
      <c r="CO201" s="1">
        <f t="shared" si="55"/>
        <v>11</v>
      </c>
      <c r="CP201" s="1">
        <f t="shared" si="56"/>
        <v>0</v>
      </c>
      <c r="CQ201" s="1">
        <f t="shared" si="57"/>
        <v>0</v>
      </c>
      <c r="CR201" s="1">
        <f>SUM(COUNTIFS($T201:$CL201,{"PAT","MAT"}))</f>
        <v>0</v>
      </c>
      <c r="CS201" s="1">
        <f t="shared" si="58"/>
        <v>0</v>
      </c>
      <c r="CT201" s="1">
        <f t="shared" si="59"/>
        <v>0</v>
      </c>
      <c r="CU201" s="1">
        <f t="shared" si="60"/>
        <v>10</v>
      </c>
      <c r="CV201" s="1">
        <f t="shared" si="61"/>
        <v>8</v>
      </c>
      <c r="CW201" s="1">
        <f t="shared" si="62"/>
        <v>0</v>
      </c>
      <c r="CX201" s="1">
        <f t="shared" si="63"/>
        <v>0</v>
      </c>
      <c r="CY201" s="1">
        <f t="shared" si="64"/>
        <v>18</v>
      </c>
      <c r="CZ201" s="1">
        <f t="shared" si="65"/>
        <v>1</v>
      </c>
      <c r="DA201" s="1">
        <f t="shared" si="66"/>
        <v>1</v>
      </c>
      <c r="DB201" s="1">
        <f>SUM(CM201:CX201)+SUM(COUNTIFS(Q201:CL201,{"TERM","RESIGNED"}))</f>
        <v>51</v>
      </c>
      <c r="DC201" s="1" t="s">
        <v>45</v>
      </c>
      <c r="DD201" s="1" t="s">
        <v>1018</v>
      </c>
      <c r="DE201" s="34"/>
    </row>
    <row r="202" spans="1:109" x14ac:dyDescent="0.25">
      <c r="A202" s="32">
        <f t="shared" si="67"/>
        <v>201</v>
      </c>
      <c r="B202" s="1" t="s">
        <v>172</v>
      </c>
      <c r="C202" s="1">
        <v>103113</v>
      </c>
      <c r="D202" s="27">
        <v>103113</v>
      </c>
      <c r="E202" s="1" t="s">
        <v>945</v>
      </c>
      <c r="F202" s="34" t="s">
        <v>596</v>
      </c>
      <c r="G202" s="34" t="s">
        <v>123</v>
      </c>
      <c r="H202" s="30">
        <v>44715</v>
      </c>
      <c r="I202" s="30" t="s">
        <v>39</v>
      </c>
      <c r="J202" s="30" t="s">
        <v>39</v>
      </c>
      <c r="K202" s="1">
        <f t="shared" ca="1" si="51"/>
        <v>587</v>
      </c>
      <c r="L202" s="34" t="str">
        <f t="shared" si="52"/>
        <v>Billable</v>
      </c>
      <c r="M202" s="34" t="s">
        <v>124</v>
      </c>
      <c r="N202" s="1" t="s">
        <v>41</v>
      </c>
      <c r="O202" s="1" t="s">
        <v>42</v>
      </c>
      <c r="P202" s="1"/>
      <c r="Q202" s="1"/>
      <c r="R202" s="1" t="s">
        <v>43</v>
      </c>
      <c r="S202" s="33" t="s">
        <v>362</v>
      </c>
      <c r="T202" s="14" t="s">
        <v>967</v>
      </c>
      <c r="U202" s="39" t="s">
        <v>39</v>
      </c>
      <c r="V202" s="14" t="s">
        <v>967</v>
      </c>
      <c r="W202" s="14" t="s">
        <v>20</v>
      </c>
      <c r="X202" s="14" t="s">
        <v>20</v>
      </c>
      <c r="Y202" s="14" t="s">
        <v>967</v>
      </c>
      <c r="Z202" s="39" t="s">
        <v>39</v>
      </c>
      <c r="AA202" s="14" t="s">
        <v>967</v>
      </c>
      <c r="AB202" s="14" t="s">
        <v>965</v>
      </c>
      <c r="AC202" s="39">
        <v>0.38263888888888892</v>
      </c>
      <c r="AD202" s="14" t="s">
        <v>965</v>
      </c>
      <c r="AE202" s="14" t="s">
        <v>965</v>
      </c>
      <c r="AF202" s="39">
        <v>0.3840277777777778</v>
      </c>
      <c r="AG202" s="14" t="s">
        <v>965</v>
      </c>
      <c r="AH202" s="14" t="s">
        <v>965</v>
      </c>
      <c r="AI202" s="39">
        <v>0.4055555555555555</v>
      </c>
      <c r="AJ202" s="14" t="s">
        <v>965</v>
      </c>
      <c r="AK202" s="14" t="s">
        <v>965</v>
      </c>
      <c r="AL202" s="39">
        <v>0.38125000000000003</v>
      </c>
      <c r="AM202" s="14" t="s">
        <v>965</v>
      </c>
      <c r="AN202" s="14" t="s">
        <v>20</v>
      </c>
      <c r="AO202" s="14" t="s">
        <v>20</v>
      </c>
      <c r="AP202" s="14" t="s">
        <v>965</v>
      </c>
      <c r="AQ202" s="39">
        <v>0.4055555555555555</v>
      </c>
      <c r="AR202" s="14" t="s">
        <v>965</v>
      </c>
      <c r="AS202" s="14" t="s">
        <v>968</v>
      </c>
      <c r="AT202" s="39" t="s">
        <v>39</v>
      </c>
      <c r="AU202" s="14" t="s">
        <v>968</v>
      </c>
      <c r="AV202" s="14" t="s">
        <v>968</v>
      </c>
      <c r="AW202" s="39" t="s">
        <v>39</v>
      </c>
      <c r="AX202" s="14" t="s">
        <v>968</v>
      </c>
      <c r="AY202" s="14" t="s">
        <v>968</v>
      </c>
      <c r="AZ202" s="39" t="s">
        <v>39</v>
      </c>
      <c r="BA202" s="14" t="s">
        <v>968</v>
      </c>
      <c r="BB202" s="14" t="s">
        <v>21</v>
      </c>
      <c r="BC202" s="39" t="s">
        <v>39</v>
      </c>
      <c r="BD202" s="14" t="s">
        <v>21</v>
      </c>
      <c r="BE202" s="14" t="s">
        <v>20</v>
      </c>
      <c r="BF202" s="14" t="s">
        <v>20</v>
      </c>
      <c r="BG202" s="14" t="s">
        <v>21</v>
      </c>
      <c r="BH202" s="39" t="s">
        <v>39</v>
      </c>
      <c r="BI202" s="39" t="s">
        <v>21</v>
      </c>
      <c r="BJ202" s="14" t="s">
        <v>965</v>
      </c>
      <c r="BK202" s="39">
        <v>0.3659722222222222</v>
      </c>
      <c r="BL202" s="14" t="s">
        <v>965</v>
      </c>
      <c r="BM202" s="14" t="s">
        <v>965</v>
      </c>
      <c r="BN202" s="39">
        <v>0.37986111111111115</v>
      </c>
      <c r="BO202" s="14" t="s">
        <v>965</v>
      </c>
      <c r="BP202" s="14" t="s">
        <v>965</v>
      </c>
      <c r="BQ202" s="39">
        <v>0.37777777777777777</v>
      </c>
      <c r="BR202" s="14" t="s">
        <v>965</v>
      </c>
      <c r="BS202" s="14" t="s">
        <v>965</v>
      </c>
      <c r="BT202" s="39">
        <v>0.39444444444444443</v>
      </c>
      <c r="BU202" s="39" t="s">
        <v>965</v>
      </c>
      <c r="BV202" s="14" t="s">
        <v>20</v>
      </c>
      <c r="BW202" s="14" t="s">
        <v>20</v>
      </c>
      <c r="BX202" s="14" t="s">
        <v>20</v>
      </c>
      <c r="BY202" s="14" t="s">
        <v>965</v>
      </c>
      <c r="BZ202" s="39">
        <v>0.38611111111111113</v>
      </c>
      <c r="CA202" s="39" t="s">
        <v>965</v>
      </c>
      <c r="CB202" s="14" t="s">
        <v>965</v>
      </c>
      <c r="CC202" s="39">
        <v>0.44444444444444442</v>
      </c>
      <c r="CD202" s="39" t="s">
        <v>965</v>
      </c>
      <c r="CE202" s="14" t="s">
        <v>965</v>
      </c>
      <c r="CF202" s="39">
        <v>0.3756944444444445</v>
      </c>
      <c r="CG202" s="39" t="s">
        <v>965</v>
      </c>
      <c r="CH202" s="14" t="s">
        <v>965</v>
      </c>
      <c r="CI202" s="39">
        <v>0.3756944444444445</v>
      </c>
      <c r="CJ202" s="39" t="s">
        <v>965</v>
      </c>
      <c r="CK202" s="14" t="s">
        <v>20</v>
      </c>
      <c r="CL202" s="14" t="s">
        <v>20</v>
      </c>
      <c r="CM202" s="1">
        <f t="shared" si="53"/>
        <v>26</v>
      </c>
      <c r="CN202" s="1">
        <f t="shared" si="54"/>
        <v>0</v>
      </c>
      <c r="CO202" s="1">
        <f t="shared" si="55"/>
        <v>11</v>
      </c>
      <c r="CP202" s="1">
        <f t="shared" si="56"/>
        <v>4</v>
      </c>
      <c r="CQ202" s="1">
        <f t="shared" si="57"/>
        <v>0</v>
      </c>
      <c r="CR202" s="1">
        <f>SUM(COUNTIFS($T202:$CL202,{"PAT","MAT"}))</f>
        <v>0</v>
      </c>
      <c r="CS202" s="1">
        <f t="shared" si="58"/>
        <v>0</v>
      </c>
      <c r="CT202" s="1">
        <f t="shared" si="59"/>
        <v>0</v>
      </c>
      <c r="CU202" s="1">
        <f t="shared" si="60"/>
        <v>6</v>
      </c>
      <c r="CV202" s="1">
        <f t="shared" si="61"/>
        <v>4</v>
      </c>
      <c r="CW202" s="1">
        <f t="shared" si="62"/>
        <v>0</v>
      </c>
      <c r="CX202" s="1">
        <f t="shared" si="63"/>
        <v>0</v>
      </c>
      <c r="CY202" s="1">
        <f t="shared" si="64"/>
        <v>10</v>
      </c>
      <c r="CZ202" s="1">
        <f t="shared" si="65"/>
        <v>1</v>
      </c>
      <c r="DA202" s="1">
        <f t="shared" si="66"/>
        <v>1</v>
      </c>
      <c r="DB202" s="1">
        <f>SUM(CM202:CX202)+SUM(COUNTIFS(Q202:CL202,{"TERM","RESIGNED"}))</f>
        <v>51</v>
      </c>
      <c r="DC202" s="1" t="s">
        <v>45</v>
      </c>
      <c r="DD202" s="1" t="s">
        <v>1018</v>
      </c>
      <c r="DE202" s="34"/>
    </row>
    <row r="203" spans="1:109" x14ac:dyDescent="0.25">
      <c r="A203" s="32">
        <f t="shared" si="67"/>
        <v>202</v>
      </c>
      <c r="B203" s="1" t="s">
        <v>172</v>
      </c>
      <c r="C203" s="1">
        <v>103171</v>
      </c>
      <c r="D203" s="27">
        <v>103171</v>
      </c>
      <c r="E203" s="1" t="s">
        <v>945</v>
      </c>
      <c r="F203" s="34" t="s">
        <v>602</v>
      </c>
      <c r="G203" s="34" t="s">
        <v>190</v>
      </c>
      <c r="H203" s="30">
        <v>44725</v>
      </c>
      <c r="I203" s="30" t="s">
        <v>39</v>
      </c>
      <c r="J203" s="30" t="s">
        <v>39</v>
      </c>
      <c r="K203" s="1">
        <f t="shared" ca="1" si="51"/>
        <v>577</v>
      </c>
      <c r="L203" s="34" t="str">
        <f t="shared" si="52"/>
        <v>Billable</v>
      </c>
      <c r="M203" s="34" t="s">
        <v>187</v>
      </c>
      <c r="N203" s="1" t="s">
        <v>41</v>
      </c>
      <c r="O203" s="1" t="s">
        <v>42</v>
      </c>
      <c r="P203" s="1"/>
      <c r="Q203" s="1"/>
      <c r="R203" s="1" t="s">
        <v>43</v>
      </c>
      <c r="S203" s="33" t="s">
        <v>255</v>
      </c>
      <c r="T203" s="14" t="s">
        <v>965</v>
      </c>
      <c r="U203" s="39">
        <v>0.38888888888888901</v>
      </c>
      <c r="V203" s="14" t="s">
        <v>965</v>
      </c>
      <c r="W203" s="14" t="s">
        <v>20</v>
      </c>
      <c r="X203" s="14" t="s">
        <v>20</v>
      </c>
      <c r="Y203" s="14" t="s">
        <v>965</v>
      </c>
      <c r="Z203" s="39">
        <v>0.40763888888888888</v>
      </c>
      <c r="AA203" s="14" t="s">
        <v>965</v>
      </c>
      <c r="AB203" s="14" t="s">
        <v>965</v>
      </c>
      <c r="AC203" s="39">
        <v>0.40763888888888888</v>
      </c>
      <c r="AD203" s="14" t="s">
        <v>965</v>
      </c>
      <c r="AE203" s="14" t="s">
        <v>965</v>
      </c>
      <c r="AF203" s="39">
        <v>0.38541666666666669</v>
      </c>
      <c r="AG203" s="14" t="s">
        <v>965</v>
      </c>
      <c r="AH203" s="14" t="s">
        <v>965</v>
      </c>
      <c r="AI203" s="39">
        <v>0.39305555555555555</v>
      </c>
      <c r="AJ203" s="14" t="s">
        <v>965</v>
      </c>
      <c r="AK203" s="14" t="s">
        <v>965</v>
      </c>
      <c r="AL203" s="39">
        <v>0.39374999999999999</v>
      </c>
      <c r="AM203" s="14" t="s">
        <v>965</v>
      </c>
      <c r="AN203" s="14" t="s">
        <v>20</v>
      </c>
      <c r="AO203" s="14" t="s">
        <v>20</v>
      </c>
      <c r="AP203" s="14" t="s">
        <v>965</v>
      </c>
      <c r="AQ203" s="39">
        <v>0.40486111111111112</v>
      </c>
      <c r="AR203" s="14" t="s">
        <v>965</v>
      </c>
      <c r="AS203" s="14" t="s">
        <v>965</v>
      </c>
      <c r="AT203" s="39">
        <v>0.39166666666666666</v>
      </c>
      <c r="AU203" s="14" t="s">
        <v>965</v>
      </c>
      <c r="AV203" s="14" t="s">
        <v>965</v>
      </c>
      <c r="AW203" s="39">
        <v>0.39930555555555558</v>
      </c>
      <c r="AX203" s="14" t="s">
        <v>965</v>
      </c>
      <c r="AY203" s="14" t="s">
        <v>965</v>
      </c>
      <c r="AZ203" s="39">
        <v>0.3840277777777778</v>
      </c>
      <c r="BA203" s="14" t="s">
        <v>965</v>
      </c>
      <c r="BB203" s="14" t="s">
        <v>965</v>
      </c>
      <c r="BC203" s="39">
        <v>0.39027777777777778</v>
      </c>
      <c r="BD203" s="14" t="s">
        <v>965</v>
      </c>
      <c r="BE203" s="14" t="s">
        <v>20</v>
      </c>
      <c r="BF203" s="14" t="s">
        <v>20</v>
      </c>
      <c r="BG203" s="14" t="s">
        <v>965</v>
      </c>
      <c r="BH203" s="39">
        <v>0.3888888888888889</v>
      </c>
      <c r="BI203" s="39" t="s">
        <v>965</v>
      </c>
      <c r="BJ203" s="14" t="s">
        <v>965</v>
      </c>
      <c r="BK203" s="39">
        <v>0.42986111111111108</v>
      </c>
      <c r="BL203" s="14" t="s">
        <v>965</v>
      </c>
      <c r="BM203" s="14" t="s">
        <v>965</v>
      </c>
      <c r="BN203" s="39">
        <v>0.38958333333333334</v>
      </c>
      <c r="BO203" s="14" t="s">
        <v>965</v>
      </c>
      <c r="BP203" s="14" t="s">
        <v>965</v>
      </c>
      <c r="BQ203" s="39">
        <v>0.38194444444444442</v>
      </c>
      <c r="BR203" s="14" t="s">
        <v>965</v>
      </c>
      <c r="BS203" s="14" t="s">
        <v>967</v>
      </c>
      <c r="BT203" s="39" t="e">
        <v>#N/A</v>
      </c>
      <c r="BU203" s="39" t="s">
        <v>967</v>
      </c>
      <c r="BV203" s="14" t="s">
        <v>20</v>
      </c>
      <c r="BW203" s="14" t="s">
        <v>20</v>
      </c>
      <c r="BX203" s="14" t="s">
        <v>20</v>
      </c>
      <c r="BY203" s="14" t="s">
        <v>967</v>
      </c>
      <c r="BZ203" s="39" t="s">
        <v>39</v>
      </c>
      <c r="CA203" s="39" t="s">
        <v>967</v>
      </c>
      <c r="CB203" s="14" t="s">
        <v>965</v>
      </c>
      <c r="CC203" s="39">
        <v>0.39444444444444443</v>
      </c>
      <c r="CD203" s="39" t="s">
        <v>965</v>
      </c>
      <c r="CE203" s="14" t="s">
        <v>965</v>
      </c>
      <c r="CF203" s="39">
        <v>0.37638888888888888</v>
      </c>
      <c r="CG203" s="39" t="s">
        <v>965</v>
      </c>
      <c r="CH203" s="14" t="s">
        <v>968</v>
      </c>
      <c r="CI203" s="39" t="s">
        <v>39</v>
      </c>
      <c r="CJ203" s="39" t="s">
        <v>968</v>
      </c>
      <c r="CK203" s="14" t="s">
        <v>20</v>
      </c>
      <c r="CL203" s="14" t="s">
        <v>20</v>
      </c>
      <c r="CM203" s="1">
        <f t="shared" si="53"/>
        <v>34</v>
      </c>
      <c r="CN203" s="1">
        <f t="shared" si="54"/>
        <v>0</v>
      </c>
      <c r="CO203" s="1">
        <f t="shared" si="55"/>
        <v>11</v>
      </c>
      <c r="CP203" s="1">
        <f t="shared" si="56"/>
        <v>0</v>
      </c>
      <c r="CQ203" s="1">
        <f t="shared" si="57"/>
        <v>0</v>
      </c>
      <c r="CR203" s="1">
        <f>SUM(COUNTIFS($T203:$CL203,{"PAT","MAT"}))</f>
        <v>0</v>
      </c>
      <c r="CS203" s="1">
        <f t="shared" si="58"/>
        <v>0</v>
      </c>
      <c r="CT203" s="1">
        <f t="shared" si="59"/>
        <v>0</v>
      </c>
      <c r="CU203" s="1">
        <f t="shared" si="60"/>
        <v>2</v>
      </c>
      <c r="CV203" s="1">
        <f t="shared" si="61"/>
        <v>4</v>
      </c>
      <c r="CW203" s="1">
        <f t="shared" si="62"/>
        <v>0</v>
      </c>
      <c r="CX203" s="1">
        <f t="shared" si="63"/>
        <v>0</v>
      </c>
      <c r="CY203" s="1">
        <f t="shared" si="64"/>
        <v>6</v>
      </c>
      <c r="CZ203" s="1">
        <f t="shared" si="65"/>
        <v>1</v>
      </c>
      <c r="DA203" s="1">
        <f t="shared" si="66"/>
        <v>1</v>
      </c>
      <c r="DB203" s="1">
        <f>SUM(CM203:CX203)+SUM(COUNTIFS(Q203:CL203,{"TERM","RESIGNED"}))</f>
        <v>51</v>
      </c>
      <c r="DC203" s="1" t="s">
        <v>45</v>
      </c>
      <c r="DD203" s="1" t="s">
        <v>1018</v>
      </c>
      <c r="DE203" s="34"/>
    </row>
    <row r="204" spans="1:109" x14ac:dyDescent="0.25">
      <c r="A204" s="32">
        <f t="shared" si="67"/>
        <v>203</v>
      </c>
      <c r="B204" s="1" t="s">
        <v>172</v>
      </c>
      <c r="C204" s="1">
        <v>103178</v>
      </c>
      <c r="D204" s="27">
        <v>103178</v>
      </c>
      <c r="E204" s="1" t="s">
        <v>946</v>
      </c>
      <c r="F204" s="34" t="s">
        <v>603</v>
      </c>
      <c r="G204" s="34" t="s">
        <v>190</v>
      </c>
      <c r="H204" s="30">
        <v>44725</v>
      </c>
      <c r="I204" s="30" t="s">
        <v>39</v>
      </c>
      <c r="J204" s="30" t="s">
        <v>39</v>
      </c>
      <c r="K204" s="1">
        <f t="shared" ca="1" si="51"/>
        <v>577</v>
      </c>
      <c r="L204" s="34" t="str">
        <f t="shared" si="52"/>
        <v>Billable</v>
      </c>
      <c r="M204" s="34" t="s">
        <v>187</v>
      </c>
      <c r="N204" s="1" t="s">
        <v>41</v>
      </c>
      <c r="O204" s="1" t="s">
        <v>42</v>
      </c>
      <c r="P204" s="1"/>
      <c r="Q204" s="1"/>
      <c r="R204" s="1" t="s">
        <v>43</v>
      </c>
      <c r="S204" s="33" t="s">
        <v>235</v>
      </c>
      <c r="T204" s="14" t="s">
        <v>965</v>
      </c>
      <c r="U204" s="39">
        <v>0.37638888888888899</v>
      </c>
      <c r="V204" s="14" t="s">
        <v>965</v>
      </c>
      <c r="W204" s="14" t="s">
        <v>20</v>
      </c>
      <c r="X204" s="14" t="s">
        <v>20</v>
      </c>
      <c r="Y204" s="14" t="s">
        <v>965</v>
      </c>
      <c r="Z204" s="39">
        <v>0.37361111111111112</v>
      </c>
      <c r="AA204" s="14" t="s">
        <v>965</v>
      </c>
      <c r="AB204" s="14" t="s">
        <v>965</v>
      </c>
      <c r="AC204" s="39">
        <v>0.39444444444444443</v>
      </c>
      <c r="AD204" s="14" t="s">
        <v>965</v>
      </c>
      <c r="AE204" s="14" t="s">
        <v>965</v>
      </c>
      <c r="AF204" s="39">
        <v>0.38194444444444442</v>
      </c>
      <c r="AG204" s="14" t="s">
        <v>965</v>
      </c>
      <c r="AH204" s="14" t="s">
        <v>965</v>
      </c>
      <c r="AI204" s="39">
        <v>0.38819444444444445</v>
      </c>
      <c r="AJ204" s="14" t="s">
        <v>965</v>
      </c>
      <c r="AK204" s="14" t="s">
        <v>965</v>
      </c>
      <c r="AL204" s="39">
        <v>0.38819444444444445</v>
      </c>
      <c r="AM204" s="14" t="s">
        <v>965</v>
      </c>
      <c r="AN204" s="14" t="s">
        <v>20</v>
      </c>
      <c r="AO204" s="14" t="s">
        <v>20</v>
      </c>
      <c r="AP204" s="14" t="s">
        <v>965</v>
      </c>
      <c r="AQ204" s="39">
        <v>0.3840277777777778</v>
      </c>
      <c r="AR204" s="14" t="s">
        <v>965</v>
      </c>
      <c r="AS204" s="14" t="s">
        <v>965</v>
      </c>
      <c r="AT204" s="39">
        <v>0.375</v>
      </c>
      <c r="AU204" s="14" t="s">
        <v>965</v>
      </c>
      <c r="AV204" s="14" t="s">
        <v>965</v>
      </c>
      <c r="AW204" s="39">
        <v>0.38125000000000003</v>
      </c>
      <c r="AX204" s="14" t="s">
        <v>965</v>
      </c>
      <c r="AY204" s="14" t="s">
        <v>965</v>
      </c>
      <c r="AZ204" s="39">
        <v>0.3743055555555555</v>
      </c>
      <c r="BA204" s="14" t="s">
        <v>965</v>
      </c>
      <c r="BB204" s="14" t="s">
        <v>965</v>
      </c>
      <c r="BC204" s="39">
        <v>0.37777777777777777</v>
      </c>
      <c r="BD204" s="14" t="s">
        <v>965</v>
      </c>
      <c r="BE204" s="14" t="s">
        <v>20</v>
      </c>
      <c r="BF204" s="14" t="s">
        <v>20</v>
      </c>
      <c r="BG204" s="14" t="s">
        <v>965</v>
      </c>
      <c r="BH204" s="39">
        <v>0.38472222222222219</v>
      </c>
      <c r="BI204" s="39" t="s">
        <v>965</v>
      </c>
      <c r="BJ204" s="14" t="s">
        <v>965</v>
      </c>
      <c r="BK204" s="39">
        <v>0.37916666666666665</v>
      </c>
      <c r="BL204" s="14" t="s">
        <v>965</v>
      </c>
      <c r="BM204" s="14" t="s">
        <v>965</v>
      </c>
      <c r="BN204" s="39">
        <v>0.37777777777777777</v>
      </c>
      <c r="BO204" s="14" t="s">
        <v>965</v>
      </c>
      <c r="BP204" s="14" t="s">
        <v>965</v>
      </c>
      <c r="BQ204" s="39">
        <v>0.39513888888888887</v>
      </c>
      <c r="BR204" s="14" t="s">
        <v>965</v>
      </c>
      <c r="BS204" s="14" t="s">
        <v>965</v>
      </c>
      <c r="BT204" s="39">
        <v>0.37708333333333338</v>
      </c>
      <c r="BU204" s="39" t="s">
        <v>965</v>
      </c>
      <c r="BV204" s="14" t="s">
        <v>20</v>
      </c>
      <c r="BW204" s="14" t="s">
        <v>20</v>
      </c>
      <c r="BX204" s="14" t="s">
        <v>20</v>
      </c>
      <c r="BY204" s="14" t="s">
        <v>967</v>
      </c>
      <c r="BZ204" s="39" t="s">
        <v>39</v>
      </c>
      <c r="CA204" s="39" t="s">
        <v>967</v>
      </c>
      <c r="CB204" s="14" t="s">
        <v>968</v>
      </c>
      <c r="CC204" s="39" t="s">
        <v>39</v>
      </c>
      <c r="CD204" s="39" t="s">
        <v>968</v>
      </c>
      <c r="CE204" s="14" t="s">
        <v>967</v>
      </c>
      <c r="CF204" s="39" t="s">
        <v>39</v>
      </c>
      <c r="CG204" s="39" t="s">
        <v>967</v>
      </c>
      <c r="CH204" s="14" t="s">
        <v>22</v>
      </c>
      <c r="CI204" s="39" t="s">
        <v>39</v>
      </c>
      <c r="CJ204" s="39" t="s">
        <v>22</v>
      </c>
      <c r="CK204" s="14" t="s">
        <v>20</v>
      </c>
      <c r="CL204" s="14" t="s">
        <v>20</v>
      </c>
      <c r="CM204" s="1">
        <f t="shared" si="53"/>
        <v>32</v>
      </c>
      <c r="CN204" s="1">
        <f t="shared" si="54"/>
        <v>0</v>
      </c>
      <c r="CO204" s="1">
        <f t="shared" si="55"/>
        <v>11</v>
      </c>
      <c r="CP204" s="1">
        <f t="shared" si="56"/>
        <v>0</v>
      </c>
      <c r="CQ204" s="1">
        <f t="shared" si="57"/>
        <v>2</v>
      </c>
      <c r="CR204" s="1">
        <f>SUM(COUNTIFS($T204:$CL204,{"PAT","MAT"}))</f>
        <v>0</v>
      </c>
      <c r="CS204" s="1">
        <f t="shared" si="58"/>
        <v>0</v>
      </c>
      <c r="CT204" s="1">
        <f t="shared" si="59"/>
        <v>0</v>
      </c>
      <c r="CU204" s="1">
        <f t="shared" si="60"/>
        <v>2</v>
      </c>
      <c r="CV204" s="1">
        <f t="shared" si="61"/>
        <v>4</v>
      </c>
      <c r="CW204" s="1">
        <f t="shared" si="62"/>
        <v>0</v>
      </c>
      <c r="CX204" s="1">
        <f t="shared" si="63"/>
        <v>0</v>
      </c>
      <c r="CY204" s="1">
        <f t="shared" si="64"/>
        <v>6</v>
      </c>
      <c r="CZ204" s="1">
        <f t="shared" si="65"/>
        <v>1</v>
      </c>
      <c r="DA204" s="1">
        <f t="shared" si="66"/>
        <v>1</v>
      </c>
      <c r="DB204" s="1">
        <f>SUM(CM204:CX204)+SUM(COUNTIFS(Q204:CL204,{"TERM","RESIGNED"}))</f>
        <v>51</v>
      </c>
      <c r="DC204" s="1" t="s">
        <v>45</v>
      </c>
      <c r="DD204" s="1" t="s">
        <v>1018</v>
      </c>
      <c r="DE204" s="34"/>
    </row>
    <row r="205" spans="1:109" x14ac:dyDescent="0.25">
      <c r="A205" s="32">
        <f t="shared" si="67"/>
        <v>204</v>
      </c>
      <c r="B205" s="1" t="s">
        <v>172</v>
      </c>
      <c r="C205" s="1">
        <v>103181</v>
      </c>
      <c r="D205" s="27">
        <v>103181</v>
      </c>
      <c r="E205" s="1" t="s">
        <v>946</v>
      </c>
      <c r="F205" s="34" t="s">
        <v>604</v>
      </c>
      <c r="G205" s="34" t="s">
        <v>190</v>
      </c>
      <c r="H205" s="30">
        <v>44725</v>
      </c>
      <c r="I205" s="30" t="s">
        <v>39</v>
      </c>
      <c r="J205" s="30" t="s">
        <v>39</v>
      </c>
      <c r="K205" s="1">
        <f t="shared" ca="1" si="51"/>
        <v>577</v>
      </c>
      <c r="L205" s="34" t="str">
        <f t="shared" si="52"/>
        <v>Billable</v>
      </c>
      <c r="M205" s="34" t="s">
        <v>187</v>
      </c>
      <c r="N205" s="1" t="s">
        <v>41</v>
      </c>
      <c r="O205" s="1" t="s">
        <v>42</v>
      </c>
      <c r="P205" s="1"/>
      <c r="Q205" s="1"/>
      <c r="R205" s="1" t="s">
        <v>43</v>
      </c>
      <c r="S205" s="33" t="s">
        <v>305</v>
      </c>
      <c r="T205" s="14" t="s">
        <v>967</v>
      </c>
      <c r="U205" s="39" t="s">
        <v>39</v>
      </c>
      <c r="V205" s="14" t="s">
        <v>967</v>
      </c>
      <c r="W205" s="14" t="s">
        <v>20</v>
      </c>
      <c r="X205" s="14" t="s">
        <v>20</v>
      </c>
      <c r="Y205" s="14" t="s">
        <v>967</v>
      </c>
      <c r="Z205" s="39" t="s">
        <v>39</v>
      </c>
      <c r="AA205" s="14" t="s">
        <v>967</v>
      </c>
      <c r="AB205" s="14" t="s">
        <v>965</v>
      </c>
      <c r="AC205" s="39">
        <v>0.37916666666666665</v>
      </c>
      <c r="AD205" s="14" t="s">
        <v>965</v>
      </c>
      <c r="AE205" s="14" t="s">
        <v>965</v>
      </c>
      <c r="AF205" s="39">
        <v>0.38055555555555554</v>
      </c>
      <c r="AG205" s="14" t="s">
        <v>965</v>
      </c>
      <c r="AH205" s="14" t="s">
        <v>965</v>
      </c>
      <c r="AI205" s="39">
        <v>0.41736111111111113</v>
      </c>
      <c r="AJ205" s="14" t="s">
        <v>965</v>
      </c>
      <c r="AK205" s="14" t="s">
        <v>965</v>
      </c>
      <c r="AL205" s="39">
        <v>0.38055555555555554</v>
      </c>
      <c r="AM205" s="14" t="s">
        <v>965</v>
      </c>
      <c r="AN205" s="14" t="s">
        <v>20</v>
      </c>
      <c r="AO205" s="14" t="s">
        <v>20</v>
      </c>
      <c r="AP205" s="14" t="s">
        <v>965</v>
      </c>
      <c r="AQ205" s="39">
        <v>0.39166666666666666</v>
      </c>
      <c r="AR205" s="14" t="s">
        <v>965</v>
      </c>
      <c r="AS205" s="14" t="s">
        <v>965</v>
      </c>
      <c r="AT205" s="39">
        <v>0.37708333333333338</v>
      </c>
      <c r="AU205" s="14" t="s">
        <v>965</v>
      </c>
      <c r="AV205" s="14" t="s">
        <v>965</v>
      </c>
      <c r="AW205" s="39">
        <v>0.3833333333333333</v>
      </c>
      <c r="AX205" s="14" t="s">
        <v>965</v>
      </c>
      <c r="AY205" s="14" t="s">
        <v>965</v>
      </c>
      <c r="AZ205" s="39">
        <v>0.3743055555555555</v>
      </c>
      <c r="BA205" s="14" t="s">
        <v>965</v>
      </c>
      <c r="BB205" s="14" t="s">
        <v>968</v>
      </c>
      <c r="BC205" s="39" t="s">
        <v>39</v>
      </c>
      <c r="BD205" s="14" t="s">
        <v>968</v>
      </c>
      <c r="BE205" s="14" t="s">
        <v>20</v>
      </c>
      <c r="BF205" s="14" t="s">
        <v>20</v>
      </c>
      <c r="BG205" s="14" t="s">
        <v>965</v>
      </c>
      <c r="BH205" s="39">
        <v>0.3743055555555555</v>
      </c>
      <c r="BI205" s="39" t="s">
        <v>965</v>
      </c>
      <c r="BJ205" s="14" t="s">
        <v>965</v>
      </c>
      <c r="BK205" s="39">
        <v>0.4069444444444445</v>
      </c>
      <c r="BL205" s="14" t="s">
        <v>965</v>
      </c>
      <c r="BM205" s="14" t="s">
        <v>965</v>
      </c>
      <c r="BN205" s="39">
        <v>0.34722222222222227</v>
      </c>
      <c r="BO205" s="14" t="s">
        <v>966</v>
      </c>
      <c r="BP205" s="14" t="s">
        <v>965</v>
      </c>
      <c r="BQ205" s="39">
        <v>0.3756944444444445</v>
      </c>
      <c r="BR205" s="14" t="s">
        <v>965</v>
      </c>
      <c r="BS205" s="14" t="s">
        <v>967</v>
      </c>
      <c r="BT205" s="39" t="e">
        <v>#N/A</v>
      </c>
      <c r="BU205" s="39" t="s">
        <v>967</v>
      </c>
      <c r="BV205" s="14" t="s">
        <v>20</v>
      </c>
      <c r="BW205" s="14" t="s">
        <v>20</v>
      </c>
      <c r="BX205" s="14" t="s">
        <v>20</v>
      </c>
      <c r="BY205" s="14" t="s">
        <v>968</v>
      </c>
      <c r="BZ205" s="39" t="s">
        <v>39</v>
      </c>
      <c r="CA205" s="39" t="s">
        <v>968</v>
      </c>
      <c r="CB205" s="14" t="s">
        <v>968</v>
      </c>
      <c r="CC205" s="39" t="s">
        <v>39</v>
      </c>
      <c r="CD205" s="39" t="s">
        <v>968</v>
      </c>
      <c r="CE205" s="14" t="s">
        <v>968</v>
      </c>
      <c r="CF205" s="39" t="s">
        <v>39</v>
      </c>
      <c r="CG205" s="39" t="s">
        <v>968</v>
      </c>
      <c r="CH205" s="14" t="s">
        <v>968</v>
      </c>
      <c r="CI205" s="39" t="s">
        <v>39</v>
      </c>
      <c r="CJ205" s="39" t="s">
        <v>968</v>
      </c>
      <c r="CK205" s="14" t="s">
        <v>20</v>
      </c>
      <c r="CL205" s="14" t="s">
        <v>20</v>
      </c>
      <c r="CM205" s="1">
        <f t="shared" si="53"/>
        <v>23</v>
      </c>
      <c r="CN205" s="1">
        <f t="shared" si="54"/>
        <v>0.5</v>
      </c>
      <c r="CO205" s="1">
        <f t="shared" si="55"/>
        <v>11</v>
      </c>
      <c r="CP205" s="1">
        <f t="shared" si="56"/>
        <v>0</v>
      </c>
      <c r="CQ205" s="1">
        <f t="shared" si="57"/>
        <v>0</v>
      </c>
      <c r="CR205" s="1">
        <f>SUM(COUNTIFS($T205:$CL205,{"PAT","MAT"}))</f>
        <v>0</v>
      </c>
      <c r="CS205" s="1">
        <f t="shared" si="58"/>
        <v>0</v>
      </c>
      <c r="CT205" s="1">
        <f t="shared" si="59"/>
        <v>0</v>
      </c>
      <c r="CU205" s="1">
        <f t="shared" si="60"/>
        <v>10</v>
      </c>
      <c r="CV205" s="1">
        <f t="shared" si="61"/>
        <v>6</v>
      </c>
      <c r="CW205" s="1">
        <f t="shared" si="62"/>
        <v>0</v>
      </c>
      <c r="CX205" s="1">
        <f t="shared" si="63"/>
        <v>0</v>
      </c>
      <c r="CY205" s="1">
        <f t="shared" si="64"/>
        <v>16</v>
      </c>
      <c r="CZ205" s="1">
        <f t="shared" si="65"/>
        <v>1</v>
      </c>
      <c r="DA205" s="1">
        <f t="shared" si="66"/>
        <v>1</v>
      </c>
      <c r="DB205" s="1">
        <f>SUM(CM205:CX205)+SUM(COUNTIFS(Q205:CL205,{"TERM","RESIGNED"}))</f>
        <v>50.5</v>
      </c>
      <c r="DC205" s="1" t="s">
        <v>45</v>
      </c>
      <c r="DD205" s="1" t="s">
        <v>1018</v>
      </c>
      <c r="DE205" s="34"/>
    </row>
    <row r="206" spans="1:109" x14ac:dyDescent="0.25">
      <c r="A206" s="32">
        <f t="shared" si="67"/>
        <v>205</v>
      </c>
      <c r="B206" s="1" t="s">
        <v>172</v>
      </c>
      <c r="C206" s="1">
        <v>103230</v>
      </c>
      <c r="D206" s="27">
        <v>103230</v>
      </c>
      <c r="E206" s="1" t="s">
        <v>946</v>
      </c>
      <c r="F206" s="34" t="s">
        <v>597</v>
      </c>
      <c r="G206" s="34" t="s">
        <v>162</v>
      </c>
      <c r="H206" s="30">
        <v>44725</v>
      </c>
      <c r="I206" s="30" t="s">
        <v>39</v>
      </c>
      <c r="J206" s="30" t="s">
        <v>39</v>
      </c>
      <c r="K206" s="1">
        <f t="shared" ca="1" si="51"/>
        <v>577</v>
      </c>
      <c r="L206" s="34" t="str">
        <f t="shared" si="52"/>
        <v>Billable</v>
      </c>
      <c r="M206" s="34" t="s">
        <v>124</v>
      </c>
      <c r="N206" s="1" t="s">
        <v>41</v>
      </c>
      <c r="O206" s="1" t="s">
        <v>42</v>
      </c>
      <c r="P206" s="1"/>
      <c r="Q206" s="1"/>
      <c r="R206" s="1" t="s">
        <v>43</v>
      </c>
      <c r="S206" s="33" t="s">
        <v>144</v>
      </c>
      <c r="T206" s="14" t="s">
        <v>965</v>
      </c>
      <c r="U206" s="39">
        <v>0.37222222222222201</v>
      </c>
      <c r="V206" s="14" t="s">
        <v>965</v>
      </c>
      <c r="W206" s="14" t="s">
        <v>20</v>
      </c>
      <c r="X206" s="14" t="s">
        <v>20</v>
      </c>
      <c r="Y206" s="14" t="s">
        <v>965</v>
      </c>
      <c r="Z206" s="39">
        <v>0.3666666666666667</v>
      </c>
      <c r="AA206" s="14" t="s">
        <v>965</v>
      </c>
      <c r="AB206" s="14" t="s">
        <v>965</v>
      </c>
      <c r="AC206" s="39">
        <v>0.37222222222222223</v>
      </c>
      <c r="AD206" s="14" t="s">
        <v>965</v>
      </c>
      <c r="AE206" s="14" t="s">
        <v>965</v>
      </c>
      <c r="AF206" s="39">
        <v>0.3923611111111111</v>
      </c>
      <c r="AG206" s="14" t="s">
        <v>965</v>
      </c>
      <c r="AH206" s="14" t="s">
        <v>965</v>
      </c>
      <c r="AI206" s="39">
        <v>0.35902777777777778</v>
      </c>
      <c r="AJ206" s="14" t="s">
        <v>965</v>
      </c>
      <c r="AK206" s="14" t="s">
        <v>965</v>
      </c>
      <c r="AL206" s="39">
        <v>0.35833333333333334</v>
      </c>
      <c r="AM206" s="14" t="s">
        <v>965</v>
      </c>
      <c r="AN206" s="14" t="s">
        <v>20</v>
      </c>
      <c r="AO206" s="14" t="s">
        <v>20</v>
      </c>
      <c r="AP206" s="14" t="s">
        <v>965</v>
      </c>
      <c r="AQ206" s="39">
        <v>0.37083333333333335</v>
      </c>
      <c r="AR206" s="14" t="s">
        <v>965</v>
      </c>
      <c r="AS206" s="14" t="s">
        <v>965</v>
      </c>
      <c r="AT206" s="39">
        <v>0.37986111111111115</v>
      </c>
      <c r="AU206" s="14" t="s">
        <v>965</v>
      </c>
      <c r="AV206" s="14" t="s">
        <v>965</v>
      </c>
      <c r="AW206" s="39">
        <v>0.37222222222222223</v>
      </c>
      <c r="AX206" s="14" t="s">
        <v>965</v>
      </c>
      <c r="AY206" s="14" t="s">
        <v>965</v>
      </c>
      <c r="AZ206" s="39">
        <v>0.37847222222222227</v>
      </c>
      <c r="BA206" s="14" t="s">
        <v>965</v>
      </c>
      <c r="BB206" s="14" t="s">
        <v>965</v>
      </c>
      <c r="BC206" s="39">
        <v>0.3576388888888889</v>
      </c>
      <c r="BD206" s="14" t="s">
        <v>965</v>
      </c>
      <c r="BE206" s="14" t="s">
        <v>20</v>
      </c>
      <c r="BF206" s="14" t="s">
        <v>20</v>
      </c>
      <c r="BG206" s="14" t="s">
        <v>965</v>
      </c>
      <c r="BH206" s="39">
        <v>0.36319444444444443</v>
      </c>
      <c r="BI206" s="39" t="s">
        <v>965</v>
      </c>
      <c r="BJ206" s="14" t="s">
        <v>965</v>
      </c>
      <c r="BK206" s="39">
        <v>0.38194444444444442</v>
      </c>
      <c r="BL206" s="14" t="s">
        <v>965</v>
      </c>
      <c r="BM206" s="14" t="s">
        <v>965</v>
      </c>
      <c r="BN206" s="39">
        <v>0.35555555555555557</v>
      </c>
      <c r="BO206" s="14" t="s">
        <v>965</v>
      </c>
      <c r="BP206" s="14" t="s">
        <v>965</v>
      </c>
      <c r="BQ206" s="39">
        <v>0.37708333333333338</v>
      </c>
      <c r="BR206" s="14" t="s">
        <v>965</v>
      </c>
      <c r="BS206" s="14" t="s">
        <v>965</v>
      </c>
      <c r="BT206" s="39">
        <v>0.36388888888888887</v>
      </c>
      <c r="BU206" s="39" t="s">
        <v>965</v>
      </c>
      <c r="BV206" s="14" t="s">
        <v>20</v>
      </c>
      <c r="BW206" s="14" t="s">
        <v>20</v>
      </c>
      <c r="BX206" s="14" t="s">
        <v>20</v>
      </c>
      <c r="BY206" s="14" t="s">
        <v>965</v>
      </c>
      <c r="BZ206" s="39">
        <v>0.37291666666666662</v>
      </c>
      <c r="CA206" s="39" t="s">
        <v>965</v>
      </c>
      <c r="CB206" s="14" t="s">
        <v>966</v>
      </c>
      <c r="CC206" s="39">
        <v>0.34722222222222227</v>
      </c>
      <c r="CD206" s="39" t="s">
        <v>966</v>
      </c>
      <c r="CE206" s="14" t="s">
        <v>965</v>
      </c>
      <c r="CF206" s="39">
        <v>0.34583333333333338</v>
      </c>
      <c r="CG206" s="39" t="s">
        <v>966</v>
      </c>
      <c r="CH206" s="14" t="s">
        <v>965</v>
      </c>
      <c r="CI206" s="39">
        <v>0.35555555555555557</v>
      </c>
      <c r="CJ206" s="39" t="s">
        <v>965</v>
      </c>
      <c r="CK206" s="14" t="s">
        <v>20</v>
      </c>
      <c r="CL206" s="14" t="s">
        <v>20</v>
      </c>
      <c r="CM206" s="1">
        <f t="shared" si="53"/>
        <v>37</v>
      </c>
      <c r="CN206" s="1">
        <f t="shared" si="54"/>
        <v>1.5</v>
      </c>
      <c r="CO206" s="1">
        <f t="shared" si="55"/>
        <v>11</v>
      </c>
      <c r="CP206" s="1">
        <f t="shared" si="56"/>
        <v>0</v>
      </c>
      <c r="CQ206" s="1">
        <f t="shared" si="57"/>
        <v>0</v>
      </c>
      <c r="CR206" s="1">
        <f>SUM(COUNTIFS($T206:$CL206,{"PAT","MAT"}))</f>
        <v>0</v>
      </c>
      <c r="CS206" s="1">
        <f t="shared" si="58"/>
        <v>0</v>
      </c>
      <c r="CT206" s="1">
        <f t="shared" si="59"/>
        <v>0</v>
      </c>
      <c r="CU206" s="1">
        <f t="shared" si="60"/>
        <v>0</v>
      </c>
      <c r="CV206" s="1">
        <f t="shared" si="61"/>
        <v>0</v>
      </c>
      <c r="CW206" s="1">
        <f t="shared" si="62"/>
        <v>0</v>
      </c>
      <c r="CX206" s="1">
        <f t="shared" si="63"/>
        <v>0</v>
      </c>
      <c r="CY206" s="1">
        <f t="shared" si="64"/>
        <v>0</v>
      </c>
      <c r="CZ206" s="1">
        <f t="shared" si="65"/>
        <v>1</v>
      </c>
      <c r="DA206" s="1">
        <f t="shared" si="66"/>
        <v>1</v>
      </c>
      <c r="DB206" s="1">
        <f>SUM(CM206:CX206)+SUM(COUNTIFS(Q206:CL206,{"TERM","RESIGNED"}))</f>
        <v>49.5</v>
      </c>
      <c r="DC206" s="1" t="s">
        <v>45</v>
      </c>
      <c r="DD206" s="1" t="s">
        <v>1021</v>
      </c>
      <c r="DE206" s="34"/>
    </row>
    <row r="207" spans="1:109" x14ac:dyDescent="0.25">
      <c r="A207" s="32">
        <f t="shared" si="67"/>
        <v>206</v>
      </c>
      <c r="B207" s="1" t="s">
        <v>172</v>
      </c>
      <c r="C207" s="1">
        <v>103269</v>
      </c>
      <c r="D207" s="27">
        <v>103269</v>
      </c>
      <c r="E207" s="1" t="s">
        <v>946</v>
      </c>
      <c r="F207" s="34" t="s">
        <v>607</v>
      </c>
      <c r="G207" s="34" t="s">
        <v>123</v>
      </c>
      <c r="H207" s="30">
        <v>44729</v>
      </c>
      <c r="I207" s="30" t="s">
        <v>39</v>
      </c>
      <c r="J207" s="30" t="s">
        <v>39</v>
      </c>
      <c r="K207" s="1">
        <f t="shared" ca="1" si="51"/>
        <v>573</v>
      </c>
      <c r="L207" s="34" t="str">
        <f t="shared" si="52"/>
        <v>Billable</v>
      </c>
      <c r="M207" s="34" t="s">
        <v>124</v>
      </c>
      <c r="N207" s="1" t="s">
        <v>41</v>
      </c>
      <c r="O207" s="1" t="s">
        <v>42</v>
      </c>
      <c r="P207" s="1"/>
      <c r="Q207" s="1"/>
      <c r="R207" s="1" t="s">
        <v>43</v>
      </c>
      <c r="S207" s="33" t="s">
        <v>323</v>
      </c>
      <c r="T207" s="14" t="s">
        <v>965</v>
      </c>
      <c r="U207" s="39">
        <v>0.37291666666666701</v>
      </c>
      <c r="V207" s="14" t="s">
        <v>965</v>
      </c>
      <c r="W207" s="14" t="s">
        <v>20</v>
      </c>
      <c r="X207" s="14" t="s">
        <v>20</v>
      </c>
      <c r="Y207" s="14" t="s">
        <v>965</v>
      </c>
      <c r="Z207" s="39">
        <v>0.37291666666666662</v>
      </c>
      <c r="AA207" s="14" t="s">
        <v>965</v>
      </c>
      <c r="AB207" s="14" t="s">
        <v>965</v>
      </c>
      <c r="AC207" s="39">
        <v>0.37708333333333338</v>
      </c>
      <c r="AD207" s="14" t="s">
        <v>965</v>
      </c>
      <c r="AE207" s="14" t="s">
        <v>965</v>
      </c>
      <c r="AF207" s="39">
        <v>0.38680555555555557</v>
      </c>
      <c r="AG207" s="14" t="s">
        <v>965</v>
      </c>
      <c r="AH207" s="14" t="s">
        <v>965</v>
      </c>
      <c r="AI207" s="39">
        <v>0.40277777777777773</v>
      </c>
      <c r="AJ207" s="14" t="s">
        <v>965</v>
      </c>
      <c r="AK207" s="14" t="s">
        <v>965</v>
      </c>
      <c r="AL207" s="39">
        <v>0.38194444444444442</v>
      </c>
      <c r="AM207" s="14" t="s">
        <v>965</v>
      </c>
      <c r="AN207" s="14" t="s">
        <v>20</v>
      </c>
      <c r="AO207" s="14" t="s">
        <v>20</v>
      </c>
      <c r="AP207" s="14" t="s">
        <v>967</v>
      </c>
      <c r="AQ207" s="39" t="s">
        <v>39</v>
      </c>
      <c r="AR207" s="14" t="s">
        <v>967</v>
      </c>
      <c r="AS207" s="14" t="s">
        <v>965</v>
      </c>
      <c r="AT207" s="39">
        <v>0.38750000000000001</v>
      </c>
      <c r="AU207" s="14" t="s">
        <v>965</v>
      </c>
      <c r="AV207" s="14" t="s">
        <v>965</v>
      </c>
      <c r="AW207" s="39">
        <v>0.37916666666666665</v>
      </c>
      <c r="AX207" s="14" t="s">
        <v>965</v>
      </c>
      <c r="AY207" s="14" t="s">
        <v>965</v>
      </c>
      <c r="AZ207" s="39">
        <v>0.38958333333333334</v>
      </c>
      <c r="BA207" s="14" t="s">
        <v>965</v>
      </c>
      <c r="BB207" s="14" t="s">
        <v>968</v>
      </c>
      <c r="BC207" s="39" t="s">
        <v>39</v>
      </c>
      <c r="BD207" s="14" t="s">
        <v>968</v>
      </c>
      <c r="BE207" s="14" t="s">
        <v>20</v>
      </c>
      <c r="BF207" s="14" t="s">
        <v>20</v>
      </c>
      <c r="BG207" s="14" t="s">
        <v>965</v>
      </c>
      <c r="BH207" s="39">
        <v>0.39374999999999999</v>
      </c>
      <c r="BI207" s="39" t="s">
        <v>965</v>
      </c>
      <c r="BJ207" s="14" t="s">
        <v>965</v>
      </c>
      <c r="BK207" s="39">
        <v>0.39513888888888887</v>
      </c>
      <c r="BL207" s="14" t="s">
        <v>965</v>
      </c>
      <c r="BM207" s="14" t="s">
        <v>968</v>
      </c>
      <c r="BN207" s="39" t="s">
        <v>39</v>
      </c>
      <c r="BO207" s="14" t="s">
        <v>968</v>
      </c>
      <c r="BP207" s="14" t="s">
        <v>968</v>
      </c>
      <c r="BQ207" s="39" t="s">
        <v>39</v>
      </c>
      <c r="BR207" s="14" t="s">
        <v>968</v>
      </c>
      <c r="BS207" s="14" t="s">
        <v>968</v>
      </c>
      <c r="BT207" s="39" t="e">
        <v>#N/A</v>
      </c>
      <c r="BU207" s="39" t="s">
        <v>968</v>
      </c>
      <c r="BV207" s="14" t="s">
        <v>20</v>
      </c>
      <c r="BW207" s="14" t="s">
        <v>20</v>
      </c>
      <c r="BX207" s="14" t="s">
        <v>20</v>
      </c>
      <c r="BY207" s="14" t="s">
        <v>965</v>
      </c>
      <c r="BZ207" s="39">
        <v>0.40347222222222223</v>
      </c>
      <c r="CA207" s="39" t="s">
        <v>965</v>
      </c>
      <c r="CB207" s="14" t="s">
        <v>965</v>
      </c>
      <c r="CC207" s="39">
        <v>0.39652777777777781</v>
      </c>
      <c r="CD207" s="39" t="s">
        <v>965</v>
      </c>
      <c r="CE207" s="14" t="s">
        <v>965</v>
      </c>
      <c r="CF207" s="39">
        <v>0.38958333333333334</v>
      </c>
      <c r="CG207" s="39" t="s">
        <v>965</v>
      </c>
      <c r="CH207" s="14" t="s">
        <v>967</v>
      </c>
      <c r="CI207" s="39" t="s">
        <v>39</v>
      </c>
      <c r="CJ207" s="39" t="s">
        <v>967</v>
      </c>
      <c r="CK207" s="14" t="s">
        <v>20</v>
      </c>
      <c r="CL207" s="14" t="s">
        <v>20</v>
      </c>
      <c r="CM207" s="1">
        <f t="shared" si="53"/>
        <v>28</v>
      </c>
      <c r="CN207" s="1">
        <f t="shared" si="54"/>
        <v>0</v>
      </c>
      <c r="CO207" s="1">
        <f t="shared" si="55"/>
        <v>11</v>
      </c>
      <c r="CP207" s="1">
        <f t="shared" si="56"/>
        <v>0</v>
      </c>
      <c r="CQ207" s="1">
        <f t="shared" si="57"/>
        <v>0</v>
      </c>
      <c r="CR207" s="1">
        <f>SUM(COUNTIFS($T207:$CL207,{"PAT","MAT"}))</f>
        <v>0</v>
      </c>
      <c r="CS207" s="1">
        <f t="shared" si="58"/>
        <v>0</v>
      </c>
      <c r="CT207" s="1">
        <f t="shared" si="59"/>
        <v>0</v>
      </c>
      <c r="CU207" s="1">
        <f t="shared" si="60"/>
        <v>8</v>
      </c>
      <c r="CV207" s="1">
        <f t="shared" si="61"/>
        <v>4</v>
      </c>
      <c r="CW207" s="1">
        <f t="shared" si="62"/>
        <v>0</v>
      </c>
      <c r="CX207" s="1">
        <f t="shared" si="63"/>
        <v>0</v>
      </c>
      <c r="CY207" s="1">
        <f t="shared" si="64"/>
        <v>12</v>
      </c>
      <c r="CZ207" s="1">
        <f t="shared" si="65"/>
        <v>1</v>
      </c>
      <c r="DA207" s="1">
        <f t="shared" si="66"/>
        <v>1</v>
      </c>
      <c r="DB207" s="1">
        <f>SUM(CM207:CX207)+SUM(COUNTIFS(Q207:CL207,{"TERM","RESIGNED"}))</f>
        <v>51</v>
      </c>
      <c r="DC207" s="1" t="s">
        <v>45</v>
      </c>
      <c r="DD207" s="1" t="s">
        <v>1018</v>
      </c>
      <c r="DE207" s="34"/>
    </row>
    <row r="208" spans="1:109" x14ac:dyDescent="0.25">
      <c r="A208" s="32">
        <f t="shared" si="67"/>
        <v>207</v>
      </c>
      <c r="B208" s="1" t="s">
        <v>172</v>
      </c>
      <c r="C208" s="1">
        <v>103275</v>
      </c>
      <c r="D208" s="27">
        <v>103275</v>
      </c>
      <c r="E208" s="1" t="s">
        <v>946</v>
      </c>
      <c r="F208" s="34" t="s">
        <v>608</v>
      </c>
      <c r="G208" s="34" t="s">
        <v>123</v>
      </c>
      <c r="H208" s="30">
        <v>44729</v>
      </c>
      <c r="I208" s="30" t="s">
        <v>39</v>
      </c>
      <c r="J208" s="30" t="s">
        <v>39</v>
      </c>
      <c r="K208" s="1">
        <f t="shared" ca="1" si="51"/>
        <v>573</v>
      </c>
      <c r="L208" s="34" t="str">
        <f t="shared" si="52"/>
        <v>Billable</v>
      </c>
      <c r="M208" s="34" t="s">
        <v>124</v>
      </c>
      <c r="N208" s="1" t="s">
        <v>41</v>
      </c>
      <c r="O208" s="1" t="s">
        <v>42</v>
      </c>
      <c r="P208" s="1"/>
      <c r="Q208" s="1"/>
      <c r="R208" s="1" t="s">
        <v>43</v>
      </c>
      <c r="S208" s="33" t="s">
        <v>323</v>
      </c>
      <c r="T208" s="14" t="s">
        <v>965</v>
      </c>
      <c r="U208" s="39">
        <v>0.39236111111111099</v>
      </c>
      <c r="V208" s="14" t="s">
        <v>965</v>
      </c>
      <c r="W208" s="14" t="s">
        <v>20</v>
      </c>
      <c r="X208" s="14" t="s">
        <v>20</v>
      </c>
      <c r="Y208" s="14" t="s">
        <v>965</v>
      </c>
      <c r="Z208" s="39">
        <v>0.37916666666666665</v>
      </c>
      <c r="AA208" s="14" t="s">
        <v>965</v>
      </c>
      <c r="AB208" s="14" t="s">
        <v>965</v>
      </c>
      <c r="AC208" s="39">
        <v>0.39027777777777778</v>
      </c>
      <c r="AD208" s="14" t="s">
        <v>965</v>
      </c>
      <c r="AE208" s="14" t="s">
        <v>965</v>
      </c>
      <c r="AF208" s="39">
        <v>0.39374999999999999</v>
      </c>
      <c r="AG208" s="14" t="s">
        <v>965</v>
      </c>
      <c r="AH208" s="14" t="s">
        <v>965</v>
      </c>
      <c r="AI208" s="39">
        <v>0.39861111111111108</v>
      </c>
      <c r="AJ208" s="14" t="s">
        <v>965</v>
      </c>
      <c r="AK208" s="14" t="s">
        <v>967</v>
      </c>
      <c r="AL208" s="39" t="s">
        <v>39</v>
      </c>
      <c r="AM208" s="14" t="s">
        <v>967</v>
      </c>
      <c r="AN208" s="14" t="s">
        <v>20</v>
      </c>
      <c r="AO208" s="14" t="s">
        <v>20</v>
      </c>
      <c r="AP208" s="14" t="s">
        <v>965</v>
      </c>
      <c r="AQ208" s="39">
        <v>0.3972222222222222</v>
      </c>
      <c r="AR208" s="14" t="s">
        <v>965</v>
      </c>
      <c r="AS208" s="14" t="s">
        <v>965</v>
      </c>
      <c r="AT208" s="39">
        <v>0.3840277777777778</v>
      </c>
      <c r="AU208" s="14" t="s">
        <v>965</v>
      </c>
      <c r="AV208" s="14" t="s">
        <v>965</v>
      </c>
      <c r="AW208" s="39">
        <v>0.38819444444444445</v>
      </c>
      <c r="AX208" s="14" t="s">
        <v>965</v>
      </c>
      <c r="AY208" s="14" t="s">
        <v>965</v>
      </c>
      <c r="AZ208" s="39">
        <v>0.39374999999999999</v>
      </c>
      <c r="BA208" s="14" t="s">
        <v>965</v>
      </c>
      <c r="BB208" s="14" t="s">
        <v>965</v>
      </c>
      <c r="BC208" s="39">
        <v>0.38958333333333334</v>
      </c>
      <c r="BD208" s="14" t="s">
        <v>965</v>
      </c>
      <c r="BE208" s="14" t="s">
        <v>20</v>
      </c>
      <c r="BF208" s="14" t="s">
        <v>20</v>
      </c>
      <c r="BG208" s="14" t="s">
        <v>965</v>
      </c>
      <c r="BH208" s="39">
        <v>0.38750000000000001</v>
      </c>
      <c r="BI208" s="39" t="s">
        <v>965</v>
      </c>
      <c r="BJ208" s="14" t="s">
        <v>965</v>
      </c>
      <c r="BK208" s="39">
        <v>0.39027777777777778</v>
      </c>
      <c r="BL208" s="14" t="s">
        <v>965</v>
      </c>
      <c r="BM208" s="14" t="s">
        <v>965</v>
      </c>
      <c r="BN208" s="39">
        <v>0.38750000000000001</v>
      </c>
      <c r="BO208" s="14" t="s">
        <v>965</v>
      </c>
      <c r="BP208" s="14" t="s">
        <v>965</v>
      </c>
      <c r="BQ208" s="39">
        <v>0.38125000000000003</v>
      </c>
      <c r="BR208" s="14" t="s">
        <v>965</v>
      </c>
      <c r="BS208" s="14" t="s">
        <v>965</v>
      </c>
      <c r="BT208" s="39">
        <v>0.38194444444444442</v>
      </c>
      <c r="BU208" s="39" t="s">
        <v>965</v>
      </c>
      <c r="BV208" s="14" t="s">
        <v>20</v>
      </c>
      <c r="BW208" s="14" t="s">
        <v>20</v>
      </c>
      <c r="BX208" s="14" t="s">
        <v>20</v>
      </c>
      <c r="BY208" s="14" t="s">
        <v>968</v>
      </c>
      <c r="BZ208" s="39" t="s">
        <v>39</v>
      </c>
      <c r="CA208" s="39" t="s">
        <v>968</v>
      </c>
      <c r="CB208" s="14" t="s">
        <v>965</v>
      </c>
      <c r="CC208" s="39">
        <v>0.38750000000000001</v>
      </c>
      <c r="CD208" s="39" t="s">
        <v>965</v>
      </c>
      <c r="CE208" s="14" t="s">
        <v>968</v>
      </c>
      <c r="CF208" s="39" t="s">
        <v>39</v>
      </c>
      <c r="CG208" s="39" t="s">
        <v>968</v>
      </c>
      <c r="CH208" s="14" t="s">
        <v>967</v>
      </c>
      <c r="CI208" s="39" t="s">
        <v>39</v>
      </c>
      <c r="CJ208" s="39" t="s">
        <v>967</v>
      </c>
      <c r="CK208" s="14" t="s">
        <v>20</v>
      </c>
      <c r="CL208" s="14" t="s">
        <v>20</v>
      </c>
      <c r="CM208" s="1">
        <f t="shared" si="53"/>
        <v>32</v>
      </c>
      <c r="CN208" s="1">
        <f t="shared" si="54"/>
        <v>0</v>
      </c>
      <c r="CO208" s="1">
        <f t="shared" si="55"/>
        <v>11</v>
      </c>
      <c r="CP208" s="1">
        <f t="shared" si="56"/>
        <v>0</v>
      </c>
      <c r="CQ208" s="1">
        <f t="shared" si="57"/>
        <v>0</v>
      </c>
      <c r="CR208" s="1">
        <f>SUM(COUNTIFS($T208:$CL208,{"PAT","MAT"}))</f>
        <v>0</v>
      </c>
      <c r="CS208" s="1">
        <f t="shared" si="58"/>
        <v>0</v>
      </c>
      <c r="CT208" s="1">
        <f t="shared" si="59"/>
        <v>0</v>
      </c>
      <c r="CU208" s="1">
        <f t="shared" si="60"/>
        <v>4</v>
      </c>
      <c r="CV208" s="1">
        <f t="shared" si="61"/>
        <v>4</v>
      </c>
      <c r="CW208" s="1">
        <f t="shared" si="62"/>
        <v>0</v>
      </c>
      <c r="CX208" s="1">
        <f t="shared" si="63"/>
        <v>0</v>
      </c>
      <c r="CY208" s="1">
        <f t="shared" si="64"/>
        <v>8</v>
      </c>
      <c r="CZ208" s="1">
        <f t="shared" si="65"/>
        <v>1</v>
      </c>
      <c r="DA208" s="1">
        <f t="shared" si="66"/>
        <v>1</v>
      </c>
      <c r="DB208" s="1">
        <f>SUM(CM208:CX208)+SUM(COUNTIFS(Q208:CL208,{"TERM","RESIGNED"}))</f>
        <v>51</v>
      </c>
      <c r="DC208" s="1" t="s">
        <v>45</v>
      </c>
      <c r="DD208" s="1" t="s">
        <v>1018</v>
      </c>
      <c r="DE208" s="34"/>
    </row>
    <row r="209" spans="1:109" x14ac:dyDescent="0.25">
      <c r="A209" s="32">
        <f t="shared" si="67"/>
        <v>208</v>
      </c>
      <c r="B209" s="1" t="s">
        <v>172</v>
      </c>
      <c r="C209" s="1">
        <v>103320</v>
      </c>
      <c r="D209" s="27">
        <v>103320</v>
      </c>
      <c r="E209" s="1" t="s">
        <v>946</v>
      </c>
      <c r="F209" s="34" t="s">
        <v>614</v>
      </c>
      <c r="G209" s="34" t="s">
        <v>190</v>
      </c>
      <c r="H209" s="30">
        <v>44736</v>
      </c>
      <c r="I209" s="30" t="s">
        <v>39</v>
      </c>
      <c r="J209" s="30" t="s">
        <v>39</v>
      </c>
      <c r="K209" s="1">
        <f t="shared" ca="1" si="51"/>
        <v>566</v>
      </c>
      <c r="L209" s="34" t="str">
        <f t="shared" si="52"/>
        <v>Billable</v>
      </c>
      <c r="M209" s="34" t="s">
        <v>187</v>
      </c>
      <c r="N209" s="1" t="s">
        <v>41</v>
      </c>
      <c r="O209" s="1" t="s">
        <v>42</v>
      </c>
      <c r="P209" s="1"/>
      <c r="Q209" s="1"/>
      <c r="R209" s="1" t="s">
        <v>43</v>
      </c>
      <c r="S209" s="33" t="s">
        <v>188</v>
      </c>
      <c r="T209" s="14" t="s">
        <v>965</v>
      </c>
      <c r="U209" s="39">
        <v>0.41736111111111102</v>
      </c>
      <c r="V209" s="14" t="s">
        <v>965</v>
      </c>
      <c r="W209" s="14" t="s">
        <v>20</v>
      </c>
      <c r="X209" s="14" t="s">
        <v>20</v>
      </c>
      <c r="Y209" s="14" t="s">
        <v>967</v>
      </c>
      <c r="Z209" s="39" t="s">
        <v>39</v>
      </c>
      <c r="AA209" s="14" t="s">
        <v>967</v>
      </c>
      <c r="AB209" s="14" t="s">
        <v>965</v>
      </c>
      <c r="AC209" s="39">
        <v>0.39027777777777778</v>
      </c>
      <c r="AD209" s="14" t="s">
        <v>965</v>
      </c>
      <c r="AE209" s="14" t="s">
        <v>965</v>
      </c>
      <c r="AF209" s="39">
        <v>0.38055555555555554</v>
      </c>
      <c r="AG209" s="14" t="s">
        <v>965</v>
      </c>
      <c r="AH209" s="14" t="s">
        <v>965</v>
      </c>
      <c r="AI209" s="39">
        <v>0.40625</v>
      </c>
      <c r="AJ209" s="14" t="s">
        <v>965</v>
      </c>
      <c r="AK209" s="14" t="s">
        <v>965</v>
      </c>
      <c r="AL209" s="39">
        <v>0.39861111111111108</v>
      </c>
      <c r="AM209" s="14" t="s">
        <v>965</v>
      </c>
      <c r="AN209" s="14" t="s">
        <v>20</v>
      </c>
      <c r="AO209" s="14" t="s">
        <v>20</v>
      </c>
      <c r="AP209" s="14" t="s">
        <v>965</v>
      </c>
      <c r="AQ209" s="39">
        <v>0.3833333333333333</v>
      </c>
      <c r="AR209" s="14" t="s">
        <v>965</v>
      </c>
      <c r="AS209" s="14" t="s">
        <v>965</v>
      </c>
      <c r="AT209" s="39">
        <v>0.3833333333333333</v>
      </c>
      <c r="AU209" s="14" t="s">
        <v>965</v>
      </c>
      <c r="AV209" s="14" t="s">
        <v>965</v>
      </c>
      <c r="AW209" s="39">
        <v>0.42986111111111108</v>
      </c>
      <c r="AX209" s="14" t="s">
        <v>965</v>
      </c>
      <c r="AY209" s="14" t="s">
        <v>965</v>
      </c>
      <c r="AZ209" s="39">
        <v>0.40902777777777777</v>
      </c>
      <c r="BA209" s="14" t="s">
        <v>965</v>
      </c>
      <c r="BB209" s="14" t="s">
        <v>965</v>
      </c>
      <c r="BC209" s="39">
        <v>0.42638888888888887</v>
      </c>
      <c r="BD209" s="14" t="s">
        <v>965</v>
      </c>
      <c r="BE209" s="14" t="s">
        <v>20</v>
      </c>
      <c r="BF209" s="14" t="s">
        <v>20</v>
      </c>
      <c r="BG209" s="14" t="s">
        <v>965</v>
      </c>
      <c r="BH209" s="39">
        <v>0.40833333333333338</v>
      </c>
      <c r="BI209" s="39" t="s">
        <v>965</v>
      </c>
      <c r="BJ209" s="14" t="s">
        <v>965</v>
      </c>
      <c r="BK209" s="39">
        <v>0.39027777777777778</v>
      </c>
      <c r="BL209" s="14" t="s">
        <v>965</v>
      </c>
      <c r="BM209" s="14" t="s">
        <v>965</v>
      </c>
      <c r="BN209" s="39">
        <v>0.40763888888888888</v>
      </c>
      <c r="BO209" s="14" t="s">
        <v>965</v>
      </c>
      <c r="BP209" s="14" t="s">
        <v>965</v>
      </c>
      <c r="BQ209" s="39">
        <v>0.42083333333333334</v>
      </c>
      <c r="BR209" s="14" t="s">
        <v>965</v>
      </c>
      <c r="BS209" s="14" t="s">
        <v>968</v>
      </c>
      <c r="BT209" s="39" t="e">
        <v>#N/A</v>
      </c>
      <c r="BU209" s="39" t="s">
        <v>968</v>
      </c>
      <c r="BV209" s="14" t="s">
        <v>20</v>
      </c>
      <c r="BW209" s="14" t="s">
        <v>20</v>
      </c>
      <c r="BX209" s="14" t="s">
        <v>20</v>
      </c>
      <c r="BY209" s="14" t="s">
        <v>968</v>
      </c>
      <c r="BZ209" s="39" t="s">
        <v>39</v>
      </c>
      <c r="CA209" s="39" t="s">
        <v>968</v>
      </c>
      <c r="CB209" s="14" t="s">
        <v>968</v>
      </c>
      <c r="CC209" s="39" t="s">
        <v>39</v>
      </c>
      <c r="CD209" s="39" t="s">
        <v>968</v>
      </c>
      <c r="CE209" s="14" t="s">
        <v>968</v>
      </c>
      <c r="CF209" s="39" t="s">
        <v>39</v>
      </c>
      <c r="CG209" s="39" t="s">
        <v>968</v>
      </c>
      <c r="CH209" s="14" t="s">
        <v>968</v>
      </c>
      <c r="CI209" s="39" t="s">
        <v>39</v>
      </c>
      <c r="CJ209" s="39" t="s">
        <v>968</v>
      </c>
      <c r="CK209" s="14" t="s">
        <v>20</v>
      </c>
      <c r="CL209" s="14" t="s">
        <v>20</v>
      </c>
      <c r="CM209" s="1">
        <f t="shared" si="53"/>
        <v>28</v>
      </c>
      <c r="CN209" s="1">
        <f t="shared" si="54"/>
        <v>0</v>
      </c>
      <c r="CO209" s="1">
        <f t="shared" si="55"/>
        <v>11</v>
      </c>
      <c r="CP209" s="1">
        <f t="shared" si="56"/>
        <v>0</v>
      </c>
      <c r="CQ209" s="1">
        <f t="shared" si="57"/>
        <v>0</v>
      </c>
      <c r="CR209" s="1">
        <f>SUM(COUNTIFS($T209:$CL209,{"PAT","MAT"}))</f>
        <v>0</v>
      </c>
      <c r="CS209" s="1">
        <f t="shared" si="58"/>
        <v>0</v>
      </c>
      <c r="CT209" s="1">
        <f t="shared" si="59"/>
        <v>0</v>
      </c>
      <c r="CU209" s="1">
        <f t="shared" si="60"/>
        <v>10</v>
      </c>
      <c r="CV209" s="1">
        <f t="shared" si="61"/>
        <v>2</v>
      </c>
      <c r="CW209" s="1">
        <f t="shared" si="62"/>
        <v>0</v>
      </c>
      <c r="CX209" s="1">
        <f t="shared" si="63"/>
        <v>0</v>
      </c>
      <c r="CY209" s="1">
        <f t="shared" si="64"/>
        <v>12</v>
      </c>
      <c r="CZ209" s="1">
        <f t="shared" si="65"/>
        <v>1</v>
      </c>
      <c r="DA209" s="1">
        <f t="shared" si="66"/>
        <v>1</v>
      </c>
      <c r="DB209" s="1">
        <f>SUM(CM209:CX209)+SUM(COUNTIFS(Q209:CL209,{"TERM","RESIGNED"}))</f>
        <v>51</v>
      </c>
      <c r="DC209" s="1" t="s">
        <v>45</v>
      </c>
      <c r="DD209" s="1" t="s">
        <v>1020</v>
      </c>
      <c r="DE209" s="34"/>
    </row>
    <row r="210" spans="1:109" x14ac:dyDescent="0.25">
      <c r="A210" s="32">
        <f t="shared" si="67"/>
        <v>209</v>
      </c>
      <c r="B210" s="1" t="s">
        <v>172</v>
      </c>
      <c r="C210" s="1">
        <v>103344</v>
      </c>
      <c r="D210" s="27">
        <v>103344</v>
      </c>
      <c r="E210" s="1" t="s">
        <v>946</v>
      </c>
      <c r="F210" s="34" t="s">
        <v>612</v>
      </c>
      <c r="G210" s="34" t="s">
        <v>123</v>
      </c>
      <c r="H210" s="30">
        <v>44736</v>
      </c>
      <c r="I210" s="30" t="s">
        <v>39</v>
      </c>
      <c r="J210" s="30" t="s">
        <v>39</v>
      </c>
      <c r="K210" s="1">
        <f t="shared" ca="1" si="51"/>
        <v>566</v>
      </c>
      <c r="L210" s="34" t="str">
        <f t="shared" si="52"/>
        <v>Billable</v>
      </c>
      <c r="M210" s="34" t="s">
        <v>124</v>
      </c>
      <c r="N210" s="1" t="s">
        <v>41</v>
      </c>
      <c r="O210" s="1" t="s">
        <v>42</v>
      </c>
      <c r="P210" s="1"/>
      <c r="Q210" s="1"/>
      <c r="R210" s="1" t="s">
        <v>43</v>
      </c>
      <c r="S210" s="33" t="s">
        <v>301</v>
      </c>
      <c r="T210" s="14" t="s">
        <v>965</v>
      </c>
      <c r="U210" s="39">
        <v>0.406944444444444</v>
      </c>
      <c r="V210" s="14" t="s">
        <v>965</v>
      </c>
      <c r="W210" s="14" t="s">
        <v>20</v>
      </c>
      <c r="X210" s="14" t="s">
        <v>20</v>
      </c>
      <c r="Y210" s="14" t="s">
        <v>967</v>
      </c>
      <c r="Z210" s="39" t="s">
        <v>39</v>
      </c>
      <c r="AA210" s="14" t="s">
        <v>967</v>
      </c>
      <c r="AB210" s="14" t="s">
        <v>965</v>
      </c>
      <c r="AC210" s="39">
        <v>0.3840277777777778</v>
      </c>
      <c r="AD210" s="14" t="s">
        <v>965</v>
      </c>
      <c r="AE210" s="14" t="s">
        <v>965</v>
      </c>
      <c r="AF210" s="39">
        <v>0.39166666666666666</v>
      </c>
      <c r="AG210" s="14" t="s">
        <v>965</v>
      </c>
      <c r="AH210" s="14" t="s">
        <v>965</v>
      </c>
      <c r="AI210" s="39">
        <v>0.40763888888888888</v>
      </c>
      <c r="AJ210" s="14" t="s">
        <v>965</v>
      </c>
      <c r="AK210" s="14" t="s">
        <v>965</v>
      </c>
      <c r="AL210" s="39">
        <v>0.39097222222222222</v>
      </c>
      <c r="AM210" s="14" t="s">
        <v>965</v>
      </c>
      <c r="AN210" s="14" t="s">
        <v>20</v>
      </c>
      <c r="AO210" s="14" t="s">
        <v>20</v>
      </c>
      <c r="AP210" s="14" t="s">
        <v>965</v>
      </c>
      <c r="AQ210" s="39">
        <v>0.4055555555555555</v>
      </c>
      <c r="AR210" s="14" t="s">
        <v>965</v>
      </c>
      <c r="AS210" s="14" t="s">
        <v>965</v>
      </c>
      <c r="AT210" s="39">
        <v>0.40763888888888888</v>
      </c>
      <c r="AU210" s="14" t="s">
        <v>965</v>
      </c>
      <c r="AV210" s="14" t="s">
        <v>965</v>
      </c>
      <c r="AW210" s="39">
        <v>0.39305555555555555</v>
      </c>
      <c r="AX210" s="14" t="s">
        <v>965</v>
      </c>
      <c r="AY210" s="14" t="s">
        <v>965</v>
      </c>
      <c r="AZ210" s="39">
        <v>0.41180555555555554</v>
      </c>
      <c r="BA210" s="14" t="s">
        <v>965</v>
      </c>
      <c r="BB210" s="14" t="s">
        <v>965</v>
      </c>
      <c r="BC210" s="39">
        <v>0.38472222222222219</v>
      </c>
      <c r="BD210" s="14" t="s">
        <v>965</v>
      </c>
      <c r="BE210" s="14" t="s">
        <v>20</v>
      </c>
      <c r="BF210" s="14" t="s">
        <v>20</v>
      </c>
      <c r="BG210" s="14" t="s">
        <v>965</v>
      </c>
      <c r="BH210" s="39">
        <v>0.37777777777777777</v>
      </c>
      <c r="BI210" s="39" t="s">
        <v>965</v>
      </c>
      <c r="BJ210" s="14" t="s">
        <v>965</v>
      </c>
      <c r="BK210" s="39">
        <v>0.37847222222222227</v>
      </c>
      <c r="BL210" s="14" t="s">
        <v>965</v>
      </c>
      <c r="BM210" s="14" t="s">
        <v>965</v>
      </c>
      <c r="BN210" s="39">
        <v>0.38055555555555554</v>
      </c>
      <c r="BO210" s="14" t="s">
        <v>965</v>
      </c>
      <c r="BP210" s="14" t="s">
        <v>965</v>
      </c>
      <c r="BQ210" s="39">
        <v>0.37777777777777777</v>
      </c>
      <c r="BR210" s="14" t="s">
        <v>965</v>
      </c>
      <c r="BS210" s="14" t="s">
        <v>21</v>
      </c>
      <c r="BT210" s="39" t="e">
        <v>#N/A</v>
      </c>
      <c r="BU210" s="39" t="s">
        <v>21</v>
      </c>
      <c r="BV210" s="14" t="s">
        <v>20</v>
      </c>
      <c r="BW210" s="14" t="s">
        <v>20</v>
      </c>
      <c r="BX210" s="14" t="s">
        <v>20</v>
      </c>
      <c r="BY210" s="14" t="s">
        <v>965</v>
      </c>
      <c r="BZ210" s="39">
        <v>0.38541666666666669</v>
      </c>
      <c r="CA210" s="39" t="s">
        <v>965</v>
      </c>
      <c r="CB210" s="14" t="s">
        <v>965</v>
      </c>
      <c r="CC210" s="39">
        <v>0.45069444444444445</v>
      </c>
      <c r="CD210" s="39" t="s">
        <v>965</v>
      </c>
      <c r="CE210" s="14" t="s">
        <v>965</v>
      </c>
      <c r="CF210" s="39">
        <v>0.3833333333333333</v>
      </c>
      <c r="CG210" s="39" t="s">
        <v>965</v>
      </c>
      <c r="CH210" s="14" t="s">
        <v>965</v>
      </c>
      <c r="CI210" s="39">
        <v>0.3756944444444445</v>
      </c>
      <c r="CJ210" s="39" t="s">
        <v>965</v>
      </c>
      <c r="CK210" s="14" t="s">
        <v>20</v>
      </c>
      <c r="CL210" s="14" t="s">
        <v>20</v>
      </c>
      <c r="CM210" s="1">
        <f t="shared" si="53"/>
        <v>36</v>
      </c>
      <c r="CN210" s="1">
        <f t="shared" si="54"/>
        <v>0</v>
      </c>
      <c r="CO210" s="1">
        <f t="shared" si="55"/>
        <v>11</v>
      </c>
      <c r="CP210" s="1">
        <f t="shared" si="56"/>
        <v>2</v>
      </c>
      <c r="CQ210" s="1">
        <f t="shared" si="57"/>
        <v>0</v>
      </c>
      <c r="CR210" s="1">
        <f>SUM(COUNTIFS($T210:$CL210,{"PAT","MAT"}))</f>
        <v>0</v>
      </c>
      <c r="CS210" s="1">
        <f t="shared" si="58"/>
        <v>0</v>
      </c>
      <c r="CT210" s="1">
        <f t="shared" si="59"/>
        <v>0</v>
      </c>
      <c r="CU210" s="1">
        <f t="shared" si="60"/>
        <v>0</v>
      </c>
      <c r="CV210" s="1">
        <f t="shared" si="61"/>
        <v>2</v>
      </c>
      <c r="CW210" s="1">
        <f t="shared" si="62"/>
        <v>0</v>
      </c>
      <c r="CX210" s="1">
        <f t="shared" si="63"/>
        <v>0</v>
      </c>
      <c r="CY210" s="1">
        <f t="shared" si="64"/>
        <v>2</v>
      </c>
      <c r="CZ210" s="1">
        <f t="shared" si="65"/>
        <v>1</v>
      </c>
      <c r="DA210" s="1">
        <f t="shared" si="66"/>
        <v>1</v>
      </c>
      <c r="DB210" s="1">
        <f>SUM(CM210:CX210)+SUM(COUNTIFS(Q210:CL210,{"TERM","RESIGNED"}))</f>
        <v>51</v>
      </c>
      <c r="DC210" s="1" t="s">
        <v>45</v>
      </c>
      <c r="DD210" s="1" t="s">
        <v>1018</v>
      </c>
      <c r="DE210" s="34"/>
    </row>
    <row r="211" spans="1:109" x14ac:dyDescent="0.25">
      <c r="A211" s="32">
        <f t="shared" si="67"/>
        <v>210</v>
      </c>
      <c r="B211" s="1" t="s">
        <v>172</v>
      </c>
      <c r="C211" s="1">
        <v>103398</v>
      </c>
      <c r="D211" s="27">
        <v>103398</v>
      </c>
      <c r="E211" s="1" t="s">
        <v>946</v>
      </c>
      <c r="F211" s="34" t="s">
        <v>615</v>
      </c>
      <c r="G211" s="34" t="s">
        <v>186</v>
      </c>
      <c r="H211" s="30">
        <v>44743</v>
      </c>
      <c r="I211" s="30" t="s">
        <v>39</v>
      </c>
      <c r="J211" s="30" t="s">
        <v>39</v>
      </c>
      <c r="K211" s="1">
        <f t="shared" ca="1" si="51"/>
        <v>559</v>
      </c>
      <c r="L211" s="34" t="str">
        <f t="shared" si="52"/>
        <v>Billable</v>
      </c>
      <c r="M211" s="34" t="s">
        <v>187</v>
      </c>
      <c r="N211" s="1" t="s">
        <v>41</v>
      </c>
      <c r="O211" s="1" t="s">
        <v>42</v>
      </c>
      <c r="P211" s="1"/>
      <c r="Q211" s="1"/>
      <c r="R211" s="1" t="s">
        <v>43</v>
      </c>
      <c r="S211" s="33" t="s">
        <v>188</v>
      </c>
      <c r="T211" s="14" t="s">
        <v>965</v>
      </c>
      <c r="U211" s="39">
        <v>0.39374999999999999</v>
      </c>
      <c r="V211" s="14" t="s">
        <v>965</v>
      </c>
      <c r="W211" s="14" t="s">
        <v>20</v>
      </c>
      <c r="X211" s="14" t="s">
        <v>20</v>
      </c>
      <c r="Y211" s="14" t="s">
        <v>967</v>
      </c>
      <c r="Z211" s="39" t="s">
        <v>39</v>
      </c>
      <c r="AA211" s="14" t="s">
        <v>967</v>
      </c>
      <c r="AB211" s="14" t="s">
        <v>965</v>
      </c>
      <c r="AC211" s="39">
        <v>0.38958333333333334</v>
      </c>
      <c r="AD211" s="14" t="s">
        <v>965</v>
      </c>
      <c r="AE211" s="14" t="s">
        <v>965</v>
      </c>
      <c r="AF211" s="39">
        <v>0.3833333333333333</v>
      </c>
      <c r="AG211" s="14" t="s">
        <v>965</v>
      </c>
      <c r="AH211" s="14" t="s">
        <v>967</v>
      </c>
      <c r="AI211" s="39" t="s">
        <v>39</v>
      </c>
      <c r="AJ211" s="14" t="s">
        <v>967</v>
      </c>
      <c r="AK211" s="14" t="s">
        <v>967</v>
      </c>
      <c r="AL211" s="39" t="s">
        <v>39</v>
      </c>
      <c r="AM211" s="14" t="s">
        <v>967</v>
      </c>
      <c r="AN211" s="14" t="s">
        <v>20</v>
      </c>
      <c r="AO211" s="14" t="s">
        <v>20</v>
      </c>
      <c r="AP211" s="14" t="s">
        <v>968</v>
      </c>
      <c r="AQ211" s="39" t="s">
        <v>39</v>
      </c>
      <c r="AR211" s="14" t="s">
        <v>968</v>
      </c>
      <c r="AS211" s="14" t="s">
        <v>968</v>
      </c>
      <c r="AT211" s="39" t="s">
        <v>39</v>
      </c>
      <c r="AU211" s="14" t="s">
        <v>968</v>
      </c>
      <c r="AV211" s="14" t="s">
        <v>968</v>
      </c>
      <c r="AW211" s="39" t="s">
        <v>39</v>
      </c>
      <c r="AX211" s="14" t="s">
        <v>968</v>
      </c>
      <c r="AY211" s="14" t="s">
        <v>968</v>
      </c>
      <c r="AZ211" s="39" t="s">
        <v>39</v>
      </c>
      <c r="BA211" s="14" t="s">
        <v>968</v>
      </c>
      <c r="BB211" s="14" t="s">
        <v>968</v>
      </c>
      <c r="BC211" s="39" t="s">
        <v>39</v>
      </c>
      <c r="BD211" s="14" t="s">
        <v>968</v>
      </c>
      <c r="BE211" s="14" t="s">
        <v>20</v>
      </c>
      <c r="BF211" s="14" t="s">
        <v>20</v>
      </c>
      <c r="BG211" s="14" t="s">
        <v>968</v>
      </c>
      <c r="BH211" s="39" t="s">
        <v>39</v>
      </c>
      <c r="BI211" s="39" t="s">
        <v>968</v>
      </c>
      <c r="BJ211" s="14" t="s">
        <v>968</v>
      </c>
      <c r="BK211" s="39" t="s">
        <v>39</v>
      </c>
      <c r="BL211" s="14" t="s">
        <v>968</v>
      </c>
      <c r="BM211" s="14" t="s">
        <v>968</v>
      </c>
      <c r="BN211" s="39" t="s">
        <v>39</v>
      </c>
      <c r="BO211" s="14" t="s">
        <v>968</v>
      </c>
      <c r="BP211" s="14" t="s">
        <v>968</v>
      </c>
      <c r="BQ211" s="39" t="s">
        <v>39</v>
      </c>
      <c r="BR211" s="14" t="s">
        <v>968</v>
      </c>
      <c r="BS211" s="14" t="s">
        <v>968</v>
      </c>
      <c r="BT211" s="39" t="e">
        <v>#N/A</v>
      </c>
      <c r="BU211" s="39" t="s">
        <v>968</v>
      </c>
      <c r="BV211" s="14" t="s">
        <v>20</v>
      </c>
      <c r="BW211" s="14" t="s">
        <v>20</v>
      </c>
      <c r="BX211" s="14" t="s">
        <v>20</v>
      </c>
      <c r="BY211" s="14" t="s">
        <v>968</v>
      </c>
      <c r="BZ211" s="39" t="s">
        <v>39</v>
      </c>
      <c r="CA211" s="39" t="s">
        <v>968</v>
      </c>
      <c r="CB211" s="14" t="s">
        <v>968</v>
      </c>
      <c r="CC211" s="39" t="s">
        <v>39</v>
      </c>
      <c r="CD211" s="39" t="s">
        <v>968</v>
      </c>
      <c r="CE211" s="14" t="s">
        <v>967</v>
      </c>
      <c r="CF211" s="39" t="s">
        <v>39</v>
      </c>
      <c r="CG211" s="39" t="s">
        <v>967</v>
      </c>
      <c r="CH211" s="14" t="s">
        <v>967</v>
      </c>
      <c r="CI211" s="39" t="s">
        <v>39</v>
      </c>
      <c r="CJ211" s="39" t="s">
        <v>967</v>
      </c>
      <c r="CK211" s="14" t="s">
        <v>20</v>
      </c>
      <c r="CL211" s="14" t="s">
        <v>20</v>
      </c>
      <c r="CM211" s="1">
        <f t="shared" si="53"/>
        <v>6</v>
      </c>
      <c r="CN211" s="1">
        <f t="shared" si="54"/>
        <v>0</v>
      </c>
      <c r="CO211" s="1">
        <f t="shared" si="55"/>
        <v>11</v>
      </c>
      <c r="CP211" s="1">
        <f t="shared" si="56"/>
        <v>0</v>
      </c>
      <c r="CQ211" s="1">
        <f t="shared" si="57"/>
        <v>0</v>
      </c>
      <c r="CR211" s="1">
        <f>SUM(COUNTIFS($T211:$CL211,{"PAT","MAT"}))</f>
        <v>0</v>
      </c>
      <c r="CS211" s="1">
        <f t="shared" si="58"/>
        <v>0</v>
      </c>
      <c r="CT211" s="1">
        <f t="shared" si="59"/>
        <v>0</v>
      </c>
      <c r="CU211" s="1">
        <f t="shared" si="60"/>
        <v>24</v>
      </c>
      <c r="CV211" s="1">
        <f t="shared" si="61"/>
        <v>10</v>
      </c>
      <c r="CW211" s="1">
        <f t="shared" si="62"/>
        <v>0</v>
      </c>
      <c r="CX211" s="1">
        <f t="shared" si="63"/>
        <v>0</v>
      </c>
      <c r="CY211" s="1">
        <f t="shared" si="64"/>
        <v>34</v>
      </c>
      <c r="CZ211" s="1">
        <f t="shared" si="65"/>
        <v>0</v>
      </c>
      <c r="DA211" s="1">
        <f t="shared" si="66"/>
        <v>0</v>
      </c>
      <c r="DB211" s="1">
        <f>SUM(CM211:CX211)+SUM(COUNTIFS(Q211:CL211,{"TERM","RESIGNED"}))</f>
        <v>51</v>
      </c>
      <c r="DC211" s="1" t="s">
        <v>45</v>
      </c>
      <c r="DD211" s="1" t="s">
        <v>1020</v>
      </c>
      <c r="DE211" s="34"/>
    </row>
    <row r="212" spans="1:109" x14ac:dyDescent="0.25">
      <c r="A212" s="32">
        <f t="shared" si="67"/>
        <v>211</v>
      </c>
      <c r="B212" s="1" t="s">
        <v>172</v>
      </c>
      <c r="C212" s="1">
        <v>103429</v>
      </c>
      <c r="D212" s="27">
        <v>103429</v>
      </c>
      <c r="E212" s="1" t="s">
        <v>946</v>
      </c>
      <c r="F212" s="34" t="s">
        <v>616</v>
      </c>
      <c r="G212" s="34" t="s">
        <v>123</v>
      </c>
      <c r="H212" s="30">
        <v>44743</v>
      </c>
      <c r="I212" s="30" t="s">
        <v>39</v>
      </c>
      <c r="J212" s="30" t="s">
        <v>39</v>
      </c>
      <c r="K212" s="1">
        <f t="shared" ca="1" si="51"/>
        <v>559</v>
      </c>
      <c r="L212" s="34" t="str">
        <f t="shared" si="52"/>
        <v>Billable</v>
      </c>
      <c r="M212" s="34" t="s">
        <v>124</v>
      </c>
      <c r="N212" s="1" t="s">
        <v>41</v>
      </c>
      <c r="O212" s="1" t="s">
        <v>42</v>
      </c>
      <c r="P212" s="1"/>
      <c r="Q212" s="1"/>
      <c r="R212" s="1" t="s">
        <v>43</v>
      </c>
      <c r="S212" s="33" t="s">
        <v>154</v>
      </c>
      <c r="T212" s="14" t="s">
        <v>965</v>
      </c>
      <c r="U212" s="39">
        <v>0.453472222222222</v>
      </c>
      <c r="V212" s="14" t="s">
        <v>965</v>
      </c>
      <c r="W212" s="14" t="s">
        <v>20</v>
      </c>
      <c r="X212" s="14" t="s">
        <v>20</v>
      </c>
      <c r="Y212" s="14" t="s">
        <v>965</v>
      </c>
      <c r="Z212" s="39">
        <v>0.3756944444444445</v>
      </c>
      <c r="AA212" s="14" t="s">
        <v>965</v>
      </c>
      <c r="AB212" s="14" t="s">
        <v>965</v>
      </c>
      <c r="AC212" s="39">
        <v>0.37708333333333338</v>
      </c>
      <c r="AD212" s="14" t="s">
        <v>965</v>
      </c>
      <c r="AE212" s="14" t="s">
        <v>965</v>
      </c>
      <c r="AF212" s="39">
        <v>0.39583333333333331</v>
      </c>
      <c r="AG212" s="14" t="s">
        <v>965</v>
      </c>
      <c r="AH212" s="14" t="s">
        <v>965</v>
      </c>
      <c r="AI212" s="39">
        <v>0.39374999999999999</v>
      </c>
      <c r="AJ212" s="14" t="s">
        <v>965</v>
      </c>
      <c r="AK212" s="14" t="s">
        <v>965</v>
      </c>
      <c r="AL212" s="39">
        <v>0.37152777777777773</v>
      </c>
      <c r="AM212" s="14" t="s">
        <v>965</v>
      </c>
      <c r="AN212" s="14" t="s">
        <v>20</v>
      </c>
      <c r="AO212" s="14" t="s">
        <v>20</v>
      </c>
      <c r="AP212" s="14" t="s">
        <v>965</v>
      </c>
      <c r="AQ212" s="39">
        <v>0.3666666666666667</v>
      </c>
      <c r="AR212" s="14" t="s">
        <v>965</v>
      </c>
      <c r="AS212" s="14" t="s">
        <v>965</v>
      </c>
      <c r="AT212" s="39">
        <v>0.39374999999999999</v>
      </c>
      <c r="AU212" s="14" t="s">
        <v>965</v>
      </c>
      <c r="AV212" s="14" t="s">
        <v>965</v>
      </c>
      <c r="AW212" s="39">
        <v>0.38541666666666669</v>
      </c>
      <c r="AX212" s="14" t="s">
        <v>965</v>
      </c>
      <c r="AY212" s="14" t="s">
        <v>965</v>
      </c>
      <c r="AZ212" s="39">
        <v>0.40833333333333338</v>
      </c>
      <c r="BA212" s="14" t="s">
        <v>965</v>
      </c>
      <c r="BB212" s="14" t="s">
        <v>967</v>
      </c>
      <c r="BC212" s="39" t="s">
        <v>39</v>
      </c>
      <c r="BD212" s="14" t="s">
        <v>967</v>
      </c>
      <c r="BE212" s="14" t="s">
        <v>20</v>
      </c>
      <c r="BF212" s="14" t="s">
        <v>20</v>
      </c>
      <c r="BG212" s="14" t="s">
        <v>967</v>
      </c>
      <c r="BH212" s="39" t="s">
        <v>39</v>
      </c>
      <c r="BI212" s="39" t="s">
        <v>967</v>
      </c>
      <c r="BJ212" s="14" t="s">
        <v>968</v>
      </c>
      <c r="BK212" s="39" t="s">
        <v>39</v>
      </c>
      <c r="BL212" s="14" t="s">
        <v>968</v>
      </c>
      <c r="BM212" s="14" t="s">
        <v>965</v>
      </c>
      <c r="BN212" s="39">
        <v>0.4291666666666667</v>
      </c>
      <c r="BO212" s="14" t="s">
        <v>965</v>
      </c>
      <c r="BP212" s="14" t="s">
        <v>965</v>
      </c>
      <c r="BQ212" s="39">
        <v>0.38750000000000001</v>
      </c>
      <c r="BR212" s="14" t="s">
        <v>965</v>
      </c>
      <c r="BS212" s="14" t="s">
        <v>965</v>
      </c>
      <c r="BT212" s="39">
        <v>0.37291666666666662</v>
      </c>
      <c r="BU212" s="39" t="s">
        <v>965</v>
      </c>
      <c r="BV212" s="14" t="s">
        <v>20</v>
      </c>
      <c r="BW212" s="14" t="s">
        <v>20</v>
      </c>
      <c r="BX212" s="14" t="s">
        <v>20</v>
      </c>
      <c r="BY212" s="14" t="s">
        <v>965</v>
      </c>
      <c r="BZ212" s="39">
        <v>0.36874999999999997</v>
      </c>
      <c r="CA212" s="39" t="s">
        <v>965</v>
      </c>
      <c r="CB212" s="14" t="s">
        <v>965</v>
      </c>
      <c r="CC212" s="39">
        <v>0.3743055555555555</v>
      </c>
      <c r="CD212" s="39" t="s">
        <v>965</v>
      </c>
      <c r="CE212" s="14" t="s">
        <v>965</v>
      </c>
      <c r="CF212" s="39">
        <v>0.39583333333333331</v>
      </c>
      <c r="CG212" s="39" t="s">
        <v>965</v>
      </c>
      <c r="CH212" s="14" t="s">
        <v>22</v>
      </c>
      <c r="CI212" s="39">
        <v>0.35972222222222222</v>
      </c>
      <c r="CJ212" s="39" t="s">
        <v>22</v>
      </c>
      <c r="CK212" s="14" t="s">
        <v>20</v>
      </c>
      <c r="CL212" s="14" t="s">
        <v>20</v>
      </c>
      <c r="CM212" s="1">
        <f t="shared" si="53"/>
        <v>32</v>
      </c>
      <c r="CN212" s="1">
        <f t="shared" si="54"/>
        <v>0</v>
      </c>
      <c r="CO212" s="1">
        <f t="shared" si="55"/>
        <v>11</v>
      </c>
      <c r="CP212" s="1">
        <f t="shared" si="56"/>
        <v>0</v>
      </c>
      <c r="CQ212" s="1">
        <f t="shared" si="57"/>
        <v>2</v>
      </c>
      <c r="CR212" s="1">
        <f>SUM(COUNTIFS($T212:$CL212,{"PAT","MAT"}))</f>
        <v>0</v>
      </c>
      <c r="CS212" s="1">
        <f t="shared" si="58"/>
        <v>0</v>
      </c>
      <c r="CT212" s="1">
        <f t="shared" si="59"/>
        <v>0</v>
      </c>
      <c r="CU212" s="1">
        <f t="shared" si="60"/>
        <v>2</v>
      </c>
      <c r="CV212" s="1">
        <f t="shared" si="61"/>
        <v>4</v>
      </c>
      <c r="CW212" s="1">
        <f t="shared" si="62"/>
        <v>0</v>
      </c>
      <c r="CX212" s="1">
        <f t="shared" si="63"/>
        <v>0</v>
      </c>
      <c r="CY212" s="1">
        <f t="shared" si="64"/>
        <v>6</v>
      </c>
      <c r="CZ212" s="1">
        <f t="shared" si="65"/>
        <v>1</v>
      </c>
      <c r="DA212" s="1">
        <f t="shared" si="66"/>
        <v>1</v>
      </c>
      <c r="DB212" s="1">
        <f>SUM(CM212:CX212)+SUM(COUNTIFS(Q212:CL212,{"TERM","RESIGNED"}))</f>
        <v>51</v>
      </c>
      <c r="DC212" s="1" t="s">
        <v>45</v>
      </c>
      <c r="DD212" s="1" t="s">
        <v>1023</v>
      </c>
      <c r="DE212" s="34"/>
    </row>
    <row r="213" spans="1:109" x14ac:dyDescent="0.25">
      <c r="A213" s="32">
        <f t="shared" si="67"/>
        <v>212</v>
      </c>
      <c r="B213" s="1" t="s">
        <v>172</v>
      </c>
      <c r="C213" s="1">
        <v>103443</v>
      </c>
      <c r="D213" s="27">
        <v>103443</v>
      </c>
      <c r="E213" s="1" t="s">
        <v>946</v>
      </c>
      <c r="F213" s="34" t="s">
        <v>617</v>
      </c>
      <c r="G213" s="34" t="s">
        <v>123</v>
      </c>
      <c r="H213" s="30">
        <v>44743</v>
      </c>
      <c r="I213" s="30" t="s">
        <v>39</v>
      </c>
      <c r="J213" s="30" t="s">
        <v>39</v>
      </c>
      <c r="K213" s="1">
        <f t="shared" ca="1" si="51"/>
        <v>559</v>
      </c>
      <c r="L213" s="34" t="str">
        <f t="shared" si="52"/>
        <v>Billable</v>
      </c>
      <c r="M213" s="34" t="s">
        <v>124</v>
      </c>
      <c r="N213" s="1" t="s">
        <v>41</v>
      </c>
      <c r="O213" s="1" t="s">
        <v>42</v>
      </c>
      <c r="P213" s="1"/>
      <c r="Q213" s="1"/>
      <c r="R213" s="1" t="s">
        <v>43</v>
      </c>
      <c r="S213" s="33" t="s">
        <v>142</v>
      </c>
      <c r="T213" s="14" t="s">
        <v>965</v>
      </c>
      <c r="U213" s="39">
        <v>0.39444444444444399</v>
      </c>
      <c r="V213" s="14" t="s">
        <v>965</v>
      </c>
      <c r="W213" s="14" t="s">
        <v>20</v>
      </c>
      <c r="X213" s="14" t="s">
        <v>20</v>
      </c>
      <c r="Y213" s="14" t="s">
        <v>967</v>
      </c>
      <c r="Z213" s="39" t="s">
        <v>39</v>
      </c>
      <c r="AA213" s="14" t="s">
        <v>967</v>
      </c>
      <c r="AB213" s="14" t="s">
        <v>965</v>
      </c>
      <c r="AC213" s="39">
        <v>0.40486111111111112</v>
      </c>
      <c r="AD213" s="14" t="s">
        <v>965</v>
      </c>
      <c r="AE213" s="14" t="s">
        <v>965</v>
      </c>
      <c r="AF213" s="39">
        <v>0.37013888888888885</v>
      </c>
      <c r="AG213" s="14" t="s">
        <v>965</v>
      </c>
      <c r="AH213" s="14" t="s">
        <v>965</v>
      </c>
      <c r="AI213" s="39">
        <v>0.36874999999999997</v>
      </c>
      <c r="AJ213" s="14" t="s">
        <v>965</v>
      </c>
      <c r="AK213" s="14" t="s">
        <v>965</v>
      </c>
      <c r="AL213" s="39">
        <v>0.37152777777777773</v>
      </c>
      <c r="AM213" s="14" t="s">
        <v>965</v>
      </c>
      <c r="AN213" s="14" t="s">
        <v>20</v>
      </c>
      <c r="AO213" s="14" t="s">
        <v>20</v>
      </c>
      <c r="AP213" s="14" t="s">
        <v>965</v>
      </c>
      <c r="AQ213" s="39">
        <v>0.37222222222222223</v>
      </c>
      <c r="AR213" s="14" t="s">
        <v>965</v>
      </c>
      <c r="AS213" s="14" t="s">
        <v>965</v>
      </c>
      <c r="AT213" s="39">
        <v>0.3527777777777778</v>
      </c>
      <c r="AU213" s="14" t="s">
        <v>965</v>
      </c>
      <c r="AV213" s="14" t="s">
        <v>965</v>
      </c>
      <c r="AW213" s="39">
        <v>0.37291666666666662</v>
      </c>
      <c r="AX213" s="14" t="s">
        <v>965</v>
      </c>
      <c r="AY213" s="14" t="s">
        <v>965</v>
      </c>
      <c r="AZ213" s="39">
        <v>0.38263888888888892</v>
      </c>
      <c r="BA213" s="14" t="s">
        <v>965</v>
      </c>
      <c r="BB213" s="14" t="s">
        <v>965</v>
      </c>
      <c r="BC213" s="39">
        <v>0.37291666666666662</v>
      </c>
      <c r="BD213" s="14" t="s">
        <v>965</v>
      </c>
      <c r="BE213" s="14" t="s">
        <v>20</v>
      </c>
      <c r="BF213" s="14" t="s">
        <v>20</v>
      </c>
      <c r="BG213" s="14" t="s">
        <v>965</v>
      </c>
      <c r="BH213" s="39">
        <v>0.3756944444444445</v>
      </c>
      <c r="BI213" s="39" t="s">
        <v>965</v>
      </c>
      <c r="BJ213" s="14" t="s">
        <v>965</v>
      </c>
      <c r="BK213" s="39">
        <v>0.39652777777777781</v>
      </c>
      <c r="BL213" s="14" t="s">
        <v>965</v>
      </c>
      <c r="BM213" s="14" t="s">
        <v>965</v>
      </c>
      <c r="BN213" s="39">
        <v>0.41041666666666665</v>
      </c>
      <c r="BO213" s="14" t="s">
        <v>965</v>
      </c>
      <c r="BP213" s="14" t="s">
        <v>965</v>
      </c>
      <c r="BQ213" s="39">
        <v>0.37291666666666662</v>
      </c>
      <c r="BR213" s="14" t="s">
        <v>965</v>
      </c>
      <c r="BS213" s="14" t="s">
        <v>965</v>
      </c>
      <c r="BT213" s="39">
        <v>0.37291666666666662</v>
      </c>
      <c r="BU213" s="39" t="s">
        <v>965</v>
      </c>
      <c r="BV213" s="14" t="s">
        <v>20</v>
      </c>
      <c r="BW213" s="14" t="s">
        <v>20</v>
      </c>
      <c r="BX213" s="14" t="s">
        <v>20</v>
      </c>
      <c r="BY213" s="14" t="s">
        <v>967</v>
      </c>
      <c r="BZ213" s="39" t="s">
        <v>39</v>
      </c>
      <c r="CA213" s="39" t="s">
        <v>967</v>
      </c>
      <c r="CB213" s="14" t="s">
        <v>967</v>
      </c>
      <c r="CC213" s="39" t="s">
        <v>39</v>
      </c>
      <c r="CD213" s="39" t="s">
        <v>967</v>
      </c>
      <c r="CE213" s="14" t="s">
        <v>965</v>
      </c>
      <c r="CF213" s="39">
        <v>0.37291666666666662</v>
      </c>
      <c r="CG213" s="39" t="s">
        <v>965</v>
      </c>
      <c r="CH213" s="14" t="s">
        <v>965</v>
      </c>
      <c r="CI213" s="39">
        <v>0.37986111111111115</v>
      </c>
      <c r="CJ213" s="39" t="s">
        <v>965</v>
      </c>
      <c r="CK213" s="14" t="s">
        <v>20</v>
      </c>
      <c r="CL213" s="14" t="s">
        <v>20</v>
      </c>
      <c r="CM213" s="1">
        <f t="shared" si="53"/>
        <v>34</v>
      </c>
      <c r="CN213" s="1">
        <f t="shared" si="54"/>
        <v>0</v>
      </c>
      <c r="CO213" s="1">
        <f t="shared" si="55"/>
        <v>11</v>
      </c>
      <c r="CP213" s="1">
        <f t="shared" si="56"/>
        <v>0</v>
      </c>
      <c r="CQ213" s="1">
        <f t="shared" si="57"/>
        <v>0</v>
      </c>
      <c r="CR213" s="1">
        <f>SUM(COUNTIFS($T213:$CL213,{"PAT","MAT"}))</f>
        <v>0</v>
      </c>
      <c r="CS213" s="1">
        <f t="shared" si="58"/>
        <v>0</v>
      </c>
      <c r="CT213" s="1">
        <f t="shared" si="59"/>
        <v>0</v>
      </c>
      <c r="CU213" s="1">
        <f t="shared" si="60"/>
        <v>0</v>
      </c>
      <c r="CV213" s="1">
        <f t="shared" si="61"/>
        <v>6</v>
      </c>
      <c r="CW213" s="1">
        <f t="shared" si="62"/>
        <v>0</v>
      </c>
      <c r="CX213" s="1">
        <f t="shared" si="63"/>
        <v>0</v>
      </c>
      <c r="CY213" s="1">
        <f t="shared" si="64"/>
        <v>6</v>
      </c>
      <c r="CZ213" s="1">
        <f t="shared" si="65"/>
        <v>1</v>
      </c>
      <c r="DA213" s="1">
        <f t="shared" si="66"/>
        <v>1</v>
      </c>
      <c r="DB213" s="1">
        <f>SUM(CM213:CX213)+SUM(COUNTIFS(Q213:CL213,{"TERM","RESIGNED"}))</f>
        <v>51</v>
      </c>
      <c r="DC213" s="1" t="s">
        <v>45</v>
      </c>
      <c r="DD213" s="1" t="s">
        <v>1020</v>
      </c>
      <c r="DE213" s="34"/>
    </row>
    <row r="214" spans="1:109" x14ac:dyDescent="0.25">
      <c r="A214" s="32">
        <f t="shared" si="67"/>
        <v>213</v>
      </c>
      <c r="B214" s="1" t="s">
        <v>172</v>
      </c>
      <c r="C214" s="1">
        <v>103461</v>
      </c>
      <c r="D214" s="27">
        <v>103461</v>
      </c>
      <c r="E214" s="1" t="s">
        <v>945</v>
      </c>
      <c r="F214" s="34" t="s">
        <v>619</v>
      </c>
      <c r="G214" s="34" t="s">
        <v>190</v>
      </c>
      <c r="H214" s="30">
        <v>44743</v>
      </c>
      <c r="I214" s="30" t="s">
        <v>39</v>
      </c>
      <c r="J214" s="30" t="s">
        <v>39</v>
      </c>
      <c r="K214" s="1">
        <f t="shared" ca="1" si="51"/>
        <v>559</v>
      </c>
      <c r="L214" s="34" t="str">
        <f t="shared" si="52"/>
        <v>Billable</v>
      </c>
      <c r="M214" s="34" t="s">
        <v>187</v>
      </c>
      <c r="N214" s="1" t="s">
        <v>41</v>
      </c>
      <c r="O214" s="1" t="s">
        <v>42</v>
      </c>
      <c r="P214" s="1"/>
      <c r="Q214" s="1"/>
      <c r="R214" s="1" t="s">
        <v>43</v>
      </c>
      <c r="S214" s="33" t="s">
        <v>250</v>
      </c>
      <c r="T214" s="14" t="s">
        <v>965</v>
      </c>
      <c r="U214" s="39">
        <v>0.39791666666666697</v>
      </c>
      <c r="V214" s="14" t="s">
        <v>965</v>
      </c>
      <c r="W214" s="14" t="s">
        <v>20</v>
      </c>
      <c r="X214" s="14" t="s">
        <v>20</v>
      </c>
      <c r="Y214" s="14" t="s">
        <v>965</v>
      </c>
      <c r="Z214" s="39">
        <v>0.40138888888888885</v>
      </c>
      <c r="AA214" s="14" t="s">
        <v>965</v>
      </c>
      <c r="AB214" s="14" t="s">
        <v>965</v>
      </c>
      <c r="AC214" s="39">
        <v>0.39930555555555558</v>
      </c>
      <c r="AD214" s="14" t="s">
        <v>965</v>
      </c>
      <c r="AE214" s="14" t="s">
        <v>965</v>
      </c>
      <c r="AF214" s="39">
        <v>0.4145833333333333</v>
      </c>
      <c r="AG214" s="14" t="s">
        <v>965</v>
      </c>
      <c r="AH214" s="14" t="s">
        <v>965</v>
      </c>
      <c r="AI214" s="39">
        <v>0.41041666666666665</v>
      </c>
      <c r="AJ214" s="14" t="s">
        <v>965</v>
      </c>
      <c r="AK214" s="14" t="s">
        <v>968</v>
      </c>
      <c r="AL214" s="39" t="s">
        <v>39</v>
      </c>
      <c r="AM214" s="14" t="s">
        <v>968</v>
      </c>
      <c r="AN214" s="14" t="s">
        <v>20</v>
      </c>
      <c r="AO214" s="14" t="s">
        <v>20</v>
      </c>
      <c r="AP214" s="14" t="s">
        <v>965</v>
      </c>
      <c r="AQ214" s="39">
        <v>0.39027777777777778</v>
      </c>
      <c r="AR214" s="14" t="s">
        <v>965</v>
      </c>
      <c r="AS214" s="14" t="s">
        <v>965</v>
      </c>
      <c r="AT214" s="39">
        <v>0.41944444444444445</v>
      </c>
      <c r="AU214" s="14" t="s">
        <v>965</v>
      </c>
      <c r="AV214" s="14" t="s">
        <v>965</v>
      </c>
      <c r="AW214" s="39">
        <v>0.39027777777777778</v>
      </c>
      <c r="AX214" s="14" t="s">
        <v>965</v>
      </c>
      <c r="AY214" s="14" t="s">
        <v>965</v>
      </c>
      <c r="AZ214" s="39">
        <v>0.38750000000000001</v>
      </c>
      <c r="BA214" s="14" t="s">
        <v>965</v>
      </c>
      <c r="BB214" s="14" t="s">
        <v>965</v>
      </c>
      <c r="BC214" s="39">
        <v>0.39166666666666666</v>
      </c>
      <c r="BD214" s="14" t="s">
        <v>965</v>
      </c>
      <c r="BE214" s="14" t="s">
        <v>20</v>
      </c>
      <c r="BF214" s="14" t="s">
        <v>20</v>
      </c>
      <c r="BG214" s="14" t="s">
        <v>965</v>
      </c>
      <c r="BH214" s="39">
        <v>0.3972222222222222</v>
      </c>
      <c r="BI214" s="39" t="s">
        <v>965</v>
      </c>
      <c r="BJ214" s="14" t="s">
        <v>965</v>
      </c>
      <c r="BK214" s="39">
        <v>0.39513888888888887</v>
      </c>
      <c r="BL214" s="14" t="s">
        <v>965</v>
      </c>
      <c r="BM214" s="14" t="s">
        <v>965</v>
      </c>
      <c r="BN214" s="39">
        <v>0.38472222222222219</v>
      </c>
      <c r="BO214" s="14" t="s">
        <v>965</v>
      </c>
      <c r="BP214" s="14" t="s">
        <v>965</v>
      </c>
      <c r="BQ214" s="39">
        <v>0.39305555555555555</v>
      </c>
      <c r="BR214" s="14" t="s">
        <v>965</v>
      </c>
      <c r="BS214" s="14" t="s">
        <v>965</v>
      </c>
      <c r="BT214" s="39">
        <v>0.40486111111111112</v>
      </c>
      <c r="BU214" s="39" t="s">
        <v>965</v>
      </c>
      <c r="BV214" s="14" t="s">
        <v>20</v>
      </c>
      <c r="BW214" s="14" t="s">
        <v>20</v>
      </c>
      <c r="BX214" s="14" t="s">
        <v>20</v>
      </c>
      <c r="BY214" s="14" t="s">
        <v>965</v>
      </c>
      <c r="BZ214" s="39">
        <v>0.38819444444444445</v>
      </c>
      <c r="CA214" s="39" t="s">
        <v>965</v>
      </c>
      <c r="CB214" s="14" t="s">
        <v>965</v>
      </c>
      <c r="CC214" s="39">
        <v>0.39166666666666666</v>
      </c>
      <c r="CD214" s="39" t="s">
        <v>965</v>
      </c>
      <c r="CE214" s="14" t="s">
        <v>967</v>
      </c>
      <c r="CF214" s="39" t="s">
        <v>39</v>
      </c>
      <c r="CG214" s="39" t="s">
        <v>967</v>
      </c>
      <c r="CH214" s="14" t="s">
        <v>965</v>
      </c>
      <c r="CI214" s="39">
        <v>0.39097222222222222</v>
      </c>
      <c r="CJ214" s="39" t="s">
        <v>965</v>
      </c>
      <c r="CK214" s="14" t="s">
        <v>20</v>
      </c>
      <c r="CL214" s="14" t="s">
        <v>20</v>
      </c>
      <c r="CM214" s="1">
        <f t="shared" si="53"/>
        <v>36</v>
      </c>
      <c r="CN214" s="1">
        <f t="shared" si="54"/>
        <v>0</v>
      </c>
      <c r="CO214" s="1">
        <f t="shared" si="55"/>
        <v>11</v>
      </c>
      <c r="CP214" s="1">
        <f t="shared" si="56"/>
        <v>0</v>
      </c>
      <c r="CQ214" s="1">
        <f t="shared" si="57"/>
        <v>0</v>
      </c>
      <c r="CR214" s="1">
        <f>SUM(COUNTIFS($T214:$CL214,{"PAT","MAT"}))</f>
        <v>0</v>
      </c>
      <c r="CS214" s="1">
        <f t="shared" si="58"/>
        <v>0</v>
      </c>
      <c r="CT214" s="1">
        <f t="shared" si="59"/>
        <v>0</v>
      </c>
      <c r="CU214" s="1">
        <f t="shared" si="60"/>
        <v>2</v>
      </c>
      <c r="CV214" s="1">
        <f t="shared" si="61"/>
        <v>2</v>
      </c>
      <c r="CW214" s="1">
        <f t="shared" si="62"/>
        <v>0</v>
      </c>
      <c r="CX214" s="1">
        <f t="shared" si="63"/>
        <v>0</v>
      </c>
      <c r="CY214" s="1">
        <f t="shared" si="64"/>
        <v>4</v>
      </c>
      <c r="CZ214" s="1">
        <f t="shared" si="65"/>
        <v>1</v>
      </c>
      <c r="DA214" s="1">
        <f t="shared" si="66"/>
        <v>1</v>
      </c>
      <c r="DB214" s="1">
        <f>SUM(CM214:CX214)+SUM(COUNTIFS(Q214:CL214,{"TERM","RESIGNED"}))</f>
        <v>51</v>
      </c>
      <c r="DC214" s="1" t="s">
        <v>45</v>
      </c>
      <c r="DD214" s="1" t="s">
        <v>1021</v>
      </c>
      <c r="DE214" s="34"/>
    </row>
    <row r="215" spans="1:109" x14ac:dyDescent="0.25">
      <c r="A215" s="32">
        <f t="shared" si="67"/>
        <v>214</v>
      </c>
      <c r="B215" s="1" t="s">
        <v>172</v>
      </c>
      <c r="C215" s="1">
        <v>103497</v>
      </c>
      <c r="D215" s="27">
        <v>103497</v>
      </c>
      <c r="E215" s="1" t="s">
        <v>946</v>
      </c>
      <c r="F215" s="34" t="s">
        <v>629</v>
      </c>
      <c r="G215" s="34" t="s">
        <v>190</v>
      </c>
      <c r="H215" s="30">
        <v>44749</v>
      </c>
      <c r="I215" s="30" t="s">
        <v>39</v>
      </c>
      <c r="J215" s="30" t="s">
        <v>39</v>
      </c>
      <c r="K215" s="1">
        <f t="shared" ca="1" si="51"/>
        <v>553</v>
      </c>
      <c r="L215" s="34" t="str">
        <f t="shared" si="52"/>
        <v>Billable</v>
      </c>
      <c r="M215" s="34" t="s">
        <v>187</v>
      </c>
      <c r="N215" s="1" t="s">
        <v>41</v>
      </c>
      <c r="O215" s="1" t="s">
        <v>42</v>
      </c>
      <c r="P215" s="1"/>
      <c r="Q215" s="1"/>
      <c r="R215" s="1" t="s">
        <v>43</v>
      </c>
      <c r="S215" s="33" t="s">
        <v>239</v>
      </c>
      <c r="T215" s="14" t="s">
        <v>965</v>
      </c>
      <c r="U215" s="39">
        <v>0.39791666666666697</v>
      </c>
      <c r="V215" s="14" t="s">
        <v>965</v>
      </c>
      <c r="W215" s="14" t="s">
        <v>20</v>
      </c>
      <c r="X215" s="14" t="s">
        <v>20</v>
      </c>
      <c r="Y215" s="14" t="s">
        <v>967</v>
      </c>
      <c r="Z215" s="39" t="s">
        <v>39</v>
      </c>
      <c r="AA215" s="14" t="s">
        <v>967</v>
      </c>
      <c r="AB215" s="14" t="s">
        <v>968</v>
      </c>
      <c r="AC215" s="39" t="s">
        <v>39</v>
      </c>
      <c r="AD215" s="14" t="s">
        <v>968</v>
      </c>
      <c r="AE215" s="14" t="s">
        <v>968</v>
      </c>
      <c r="AF215" s="39" t="s">
        <v>39</v>
      </c>
      <c r="AG215" s="14" t="s">
        <v>968</v>
      </c>
      <c r="AH215" s="14" t="s">
        <v>965</v>
      </c>
      <c r="AI215" s="39">
        <v>0.40902777777777777</v>
      </c>
      <c r="AJ215" s="14" t="s">
        <v>965</v>
      </c>
      <c r="AK215" s="14" t="s">
        <v>965</v>
      </c>
      <c r="AL215" s="39">
        <v>0.40972222222222227</v>
      </c>
      <c r="AM215" s="14" t="s">
        <v>965</v>
      </c>
      <c r="AN215" s="14" t="s">
        <v>20</v>
      </c>
      <c r="AO215" s="14" t="s">
        <v>20</v>
      </c>
      <c r="AP215" s="14" t="s">
        <v>965</v>
      </c>
      <c r="AQ215" s="39">
        <v>0.40763888888888888</v>
      </c>
      <c r="AR215" s="14" t="s">
        <v>965</v>
      </c>
      <c r="AS215" s="14" t="s">
        <v>965</v>
      </c>
      <c r="AT215" s="39">
        <v>0.38611111111111113</v>
      </c>
      <c r="AU215" s="14" t="s">
        <v>965</v>
      </c>
      <c r="AV215" s="14" t="s">
        <v>965</v>
      </c>
      <c r="AW215" s="39">
        <v>0.38680555555555557</v>
      </c>
      <c r="AX215" s="14" t="s">
        <v>965</v>
      </c>
      <c r="AY215" s="14" t="s">
        <v>965</v>
      </c>
      <c r="AZ215" s="39">
        <v>0.38819444444444445</v>
      </c>
      <c r="BA215" s="14" t="s">
        <v>965</v>
      </c>
      <c r="BB215" s="14" t="s">
        <v>965</v>
      </c>
      <c r="BC215" s="39">
        <v>0.3888888888888889</v>
      </c>
      <c r="BD215" s="14" t="s">
        <v>965</v>
      </c>
      <c r="BE215" s="14" t="s">
        <v>20</v>
      </c>
      <c r="BF215" s="14" t="s">
        <v>20</v>
      </c>
      <c r="BG215" s="14" t="s">
        <v>965</v>
      </c>
      <c r="BH215" s="39">
        <v>0.38263888888888892</v>
      </c>
      <c r="BI215" s="39" t="s">
        <v>965</v>
      </c>
      <c r="BJ215" s="14" t="s">
        <v>965</v>
      </c>
      <c r="BK215" s="39">
        <v>0.38472222222222219</v>
      </c>
      <c r="BL215" s="14" t="s">
        <v>965</v>
      </c>
      <c r="BM215" s="14" t="s">
        <v>965</v>
      </c>
      <c r="BN215" s="39">
        <v>0.38750000000000001</v>
      </c>
      <c r="BO215" s="14" t="s">
        <v>965</v>
      </c>
      <c r="BP215" s="14" t="s">
        <v>965</v>
      </c>
      <c r="BQ215" s="39">
        <v>0.40902777777777777</v>
      </c>
      <c r="BR215" s="14" t="s">
        <v>965</v>
      </c>
      <c r="BS215" s="14" t="s">
        <v>965</v>
      </c>
      <c r="BT215" s="39">
        <v>0.3833333333333333</v>
      </c>
      <c r="BU215" s="39" t="s">
        <v>965</v>
      </c>
      <c r="BV215" s="14" t="s">
        <v>20</v>
      </c>
      <c r="BW215" s="14" t="s">
        <v>20</v>
      </c>
      <c r="BX215" s="14" t="s">
        <v>20</v>
      </c>
      <c r="BY215" s="14" t="s">
        <v>965</v>
      </c>
      <c r="BZ215" s="39">
        <v>0.3840277777777778</v>
      </c>
      <c r="CA215" s="39" t="s">
        <v>965</v>
      </c>
      <c r="CB215" s="14" t="s">
        <v>965</v>
      </c>
      <c r="CC215" s="39">
        <v>0.39374999999999999</v>
      </c>
      <c r="CD215" s="39" t="s">
        <v>965</v>
      </c>
      <c r="CE215" s="14" t="s">
        <v>965</v>
      </c>
      <c r="CF215" s="39">
        <v>0.37916666666666665</v>
      </c>
      <c r="CG215" s="39" t="s">
        <v>965</v>
      </c>
      <c r="CH215" s="14" t="s">
        <v>967</v>
      </c>
      <c r="CI215" s="39" t="s">
        <v>39</v>
      </c>
      <c r="CJ215" s="39" t="s">
        <v>967</v>
      </c>
      <c r="CK215" s="14" t="s">
        <v>20</v>
      </c>
      <c r="CL215" s="14" t="s">
        <v>20</v>
      </c>
      <c r="CM215" s="1">
        <f t="shared" si="53"/>
        <v>32</v>
      </c>
      <c r="CN215" s="1">
        <f t="shared" si="54"/>
        <v>0</v>
      </c>
      <c r="CO215" s="1">
        <f t="shared" si="55"/>
        <v>11</v>
      </c>
      <c r="CP215" s="1">
        <f t="shared" si="56"/>
        <v>0</v>
      </c>
      <c r="CQ215" s="1">
        <f t="shared" si="57"/>
        <v>0</v>
      </c>
      <c r="CR215" s="1">
        <f>SUM(COUNTIFS($T215:$CL215,{"PAT","MAT"}))</f>
        <v>0</v>
      </c>
      <c r="CS215" s="1">
        <f t="shared" si="58"/>
        <v>0</v>
      </c>
      <c r="CT215" s="1">
        <f t="shared" si="59"/>
        <v>0</v>
      </c>
      <c r="CU215" s="1">
        <f t="shared" si="60"/>
        <v>4</v>
      </c>
      <c r="CV215" s="1">
        <f t="shared" si="61"/>
        <v>4</v>
      </c>
      <c r="CW215" s="1">
        <f t="shared" si="62"/>
        <v>0</v>
      </c>
      <c r="CX215" s="1">
        <f t="shared" si="63"/>
        <v>0</v>
      </c>
      <c r="CY215" s="1">
        <f t="shared" si="64"/>
        <v>8</v>
      </c>
      <c r="CZ215" s="1">
        <f t="shared" si="65"/>
        <v>1</v>
      </c>
      <c r="DA215" s="1">
        <f t="shared" si="66"/>
        <v>1</v>
      </c>
      <c r="DB215" s="1">
        <f>SUM(CM215:CX215)+SUM(COUNTIFS(Q215:CL215,{"TERM","RESIGNED"}))</f>
        <v>51</v>
      </c>
      <c r="DC215" s="1" t="s">
        <v>45</v>
      </c>
      <c r="DD215" s="1" t="s">
        <v>1018</v>
      </c>
      <c r="DE215" s="34"/>
    </row>
    <row r="216" spans="1:109" x14ac:dyDescent="0.25">
      <c r="A216" s="32">
        <f t="shared" si="67"/>
        <v>215</v>
      </c>
      <c r="B216" s="1" t="s">
        <v>172</v>
      </c>
      <c r="C216" s="1">
        <v>103505</v>
      </c>
      <c r="D216" s="27">
        <v>103505</v>
      </c>
      <c r="E216" s="1" t="s">
        <v>946</v>
      </c>
      <c r="F216" s="34" t="s">
        <v>624</v>
      </c>
      <c r="G216" s="34" t="s">
        <v>123</v>
      </c>
      <c r="H216" s="30">
        <v>44749</v>
      </c>
      <c r="I216" s="30" t="s">
        <v>39</v>
      </c>
      <c r="J216" s="30" t="s">
        <v>39</v>
      </c>
      <c r="K216" s="1">
        <f t="shared" ca="1" si="51"/>
        <v>553</v>
      </c>
      <c r="L216" s="34" t="str">
        <f t="shared" si="52"/>
        <v>Billable</v>
      </c>
      <c r="M216" s="34" t="s">
        <v>124</v>
      </c>
      <c r="N216" s="1" t="s">
        <v>41</v>
      </c>
      <c r="O216" s="1" t="s">
        <v>42</v>
      </c>
      <c r="P216" s="1"/>
      <c r="Q216" s="1"/>
      <c r="R216" s="1" t="s">
        <v>43</v>
      </c>
      <c r="S216" s="33" t="s">
        <v>66</v>
      </c>
      <c r="T216" s="14" t="s">
        <v>965</v>
      </c>
      <c r="U216" s="39">
        <v>0.39861111111111103</v>
      </c>
      <c r="V216" s="14" t="s">
        <v>965</v>
      </c>
      <c r="W216" s="14" t="s">
        <v>20</v>
      </c>
      <c r="X216" s="14" t="s">
        <v>20</v>
      </c>
      <c r="Y216" s="14" t="s">
        <v>965</v>
      </c>
      <c r="Z216" s="39">
        <v>0.4201388888888889</v>
      </c>
      <c r="AA216" s="14" t="s">
        <v>965</v>
      </c>
      <c r="AB216" s="14" t="s">
        <v>965</v>
      </c>
      <c r="AC216" s="39">
        <v>0.39583333333333331</v>
      </c>
      <c r="AD216" s="14" t="s">
        <v>965</v>
      </c>
      <c r="AE216" s="14" t="s">
        <v>965</v>
      </c>
      <c r="AF216" s="39">
        <v>0.39166666666666666</v>
      </c>
      <c r="AG216" s="14" t="s">
        <v>965</v>
      </c>
      <c r="AH216" s="14" t="s">
        <v>965</v>
      </c>
      <c r="AI216" s="39">
        <v>0.38472222222222219</v>
      </c>
      <c r="AJ216" s="14" t="s">
        <v>965</v>
      </c>
      <c r="AK216" s="14" t="s">
        <v>967</v>
      </c>
      <c r="AL216" s="39" t="s">
        <v>39</v>
      </c>
      <c r="AM216" s="14" t="s">
        <v>967</v>
      </c>
      <c r="AN216" s="14" t="s">
        <v>20</v>
      </c>
      <c r="AO216" s="14" t="s">
        <v>20</v>
      </c>
      <c r="AP216" s="14" t="s">
        <v>965</v>
      </c>
      <c r="AQ216" s="39">
        <v>0.3888888888888889</v>
      </c>
      <c r="AR216" s="14" t="s">
        <v>965</v>
      </c>
      <c r="AS216" s="14" t="s">
        <v>965</v>
      </c>
      <c r="AT216" s="39">
        <v>0.39444444444444443</v>
      </c>
      <c r="AU216" s="14" t="s">
        <v>965</v>
      </c>
      <c r="AV216" s="14" t="s">
        <v>965</v>
      </c>
      <c r="AW216" s="39">
        <v>0.40625</v>
      </c>
      <c r="AX216" s="14" t="s">
        <v>965</v>
      </c>
      <c r="AY216" s="14" t="s">
        <v>965</v>
      </c>
      <c r="AZ216" s="39">
        <v>0.39861111111111108</v>
      </c>
      <c r="BA216" s="14" t="s">
        <v>965</v>
      </c>
      <c r="BB216" s="14" t="s">
        <v>965</v>
      </c>
      <c r="BC216" s="39">
        <v>0.40277777777777773</v>
      </c>
      <c r="BD216" s="14" t="s">
        <v>965</v>
      </c>
      <c r="BE216" s="14" t="s">
        <v>20</v>
      </c>
      <c r="BF216" s="14" t="s">
        <v>20</v>
      </c>
      <c r="BG216" s="14" t="s">
        <v>965</v>
      </c>
      <c r="BH216" s="39">
        <v>0.39027777777777778</v>
      </c>
      <c r="BI216" s="39" t="s">
        <v>965</v>
      </c>
      <c r="BJ216" s="14" t="s">
        <v>965</v>
      </c>
      <c r="BK216" s="39">
        <v>0.38055555555555554</v>
      </c>
      <c r="BL216" s="14" t="s">
        <v>965</v>
      </c>
      <c r="BM216" s="14" t="s">
        <v>965</v>
      </c>
      <c r="BN216" s="39">
        <v>0.38819444444444445</v>
      </c>
      <c r="BO216" s="14" t="s">
        <v>965</v>
      </c>
      <c r="BP216" s="14" t="s">
        <v>965</v>
      </c>
      <c r="BQ216" s="39">
        <v>0.39930555555555558</v>
      </c>
      <c r="BR216" s="14" t="s">
        <v>965</v>
      </c>
      <c r="BS216" s="14" t="s">
        <v>965</v>
      </c>
      <c r="BT216" s="39">
        <v>0.25069444444444444</v>
      </c>
      <c r="BU216" s="39" t="s">
        <v>966</v>
      </c>
      <c r="BV216" s="14" t="s">
        <v>20</v>
      </c>
      <c r="BW216" s="14" t="s">
        <v>20</v>
      </c>
      <c r="BX216" s="14" t="s">
        <v>20</v>
      </c>
      <c r="BY216" s="14" t="s">
        <v>21</v>
      </c>
      <c r="BZ216" s="39" t="s">
        <v>39</v>
      </c>
      <c r="CA216" s="39" t="s">
        <v>21</v>
      </c>
      <c r="CB216" s="14" t="s">
        <v>965</v>
      </c>
      <c r="CC216" s="39">
        <v>0.37847222222222227</v>
      </c>
      <c r="CD216" s="39" t="s">
        <v>965</v>
      </c>
      <c r="CE216" s="14" t="s">
        <v>965</v>
      </c>
      <c r="CF216" s="39">
        <v>0.38055555555555554</v>
      </c>
      <c r="CG216" s="39" t="s">
        <v>965</v>
      </c>
      <c r="CH216" s="14" t="s">
        <v>967</v>
      </c>
      <c r="CI216" s="39" t="s">
        <v>39</v>
      </c>
      <c r="CJ216" s="39" t="s">
        <v>967</v>
      </c>
      <c r="CK216" s="14" t="s">
        <v>20</v>
      </c>
      <c r="CL216" s="14" t="s">
        <v>20</v>
      </c>
      <c r="CM216" s="1">
        <f t="shared" si="53"/>
        <v>33</v>
      </c>
      <c r="CN216" s="1">
        <f t="shared" si="54"/>
        <v>0.5</v>
      </c>
      <c r="CO216" s="1">
        <f t="shared" si="55"/>
        <v>11</v>
      </c>
      <c r="CP216" s="1">
        <f t="shared" si="56"/>
        <v>2</v>
      </c>
      <c r="CQ216" s="1">
        <f t="shared" si="57"/>
        <v>0</v>
      </c>
      <c r="CR216" s="1">
        <f>SUM(COUNTIFS($T216:$CL216,{"PAT","MAT"}))</f>
        <v>0</v>
      </c>
      <c r="CS216" s="1">
        <f t="shared" si="58"/>
        <v>0</v>
      </c>
      <c r="CT216" s="1">
        <f t="shared" si="59"/>
        <v>0</v>
      </c>
      <c r="CU216" s="1">
        <f t="shared" si="60"/>
        <v>0</v>
      </c>
      <c r="CV216" s="1">
        <f t="shared" si="61"/>
        <v>4</v>
      </c>
      <c r="CW216" s="1">
        <f t="shared" si="62"/>
        <v>0</v>
      </c>
      <c r="CX216" s="1">
        <f t="shared" si="63"/>
        <v>0</v>
      </c>
      <c r="CY216" s="1">
        <f t="shared" si="64"/>
        <v>4</v>
      </c>
      <c r="CZ216" s="1">
        <f t="shared" si="65"/>
        <v>1</v>
      </c>
      <c r="DA216" s="1">
        <f t="shared" si="66"/>
        <v>1</v>
      </c>
      <c r="DB216" s="1">
        <f>SUM(CM216:CX216)+SUM(COUNTIFS(Q216:CL216,{"TERM","RESIGNED"}))</f>
        <v>50.5</v>
      </c>
      <c r="DC216" s="1" t="s">
        <v>45</v>
      </c>
      <c r="DD216" s="1" t="s">
        <v>1018</v>
      </c>
      <c r="DE216" s="34"/>
    </row>
    <row r="217" spans="1:109" x14ac:dyDescent="0.25">
      <c r="A217" s="32">
        <f t="shared" si="67"/>
        <v>216</v>
      </c>
      <c r="B217" s="1" t="s">
        <v>172</v>
      </c>
      <c r="C217" s="1">
        <v>103518</v>
      </c>
      <c r="D217" s="27">
        <v>103518</v>
      </c>
      <c r="E217" s="1" t="s">
        <v>945</v>
      </c>
      <c r="F217" s="34" t="s">
        <v>626</v>
      </c>
      <c r="G217" s="34" t="s">
        <v>123</v>
      </c>
      <c r="H217" s="30">
        <v>44749</v>
      </c>
      <c r="I217" s="30" t="s">
        <v>39</v>
      </c>
      <c r="J217" s="30" t="s">
        <v>39</v>
      </c>
      <c r="K217" s="1">
        <f t="shared" ca="1" si="51"/>
        <v>553</v>
      </c>
      <c r="L217" s="34" t="str">
        <f t="shared" si="52"/>
        <v>Billable</v>
      </c>
      <c r="M217" s="34" t="s">
        <v>124</v>
      </c>
      <c r="N217" s="1" t="s">
        <v>41</v>
      </c>
      <c r="O217" s="1" t="s">
        <v>42</v>
      </c>
      <c r="P217" s="1"/>
      <c r="Q217" s="1"/>
      <c r="R217" s="1" t="s">
        <v>43</v>
      </c>
      <c r="S217" s="33" t="s">
        <v>135</v>
      </c>
      <c r="T217" s="14" t="s">
        <v>967</v>
      </c>
      <c r="U217" s="39" t="s">
        <v>39</v>
      </c>
      <c r="V217" s="14" t="s">
        <v>967</v>
      </c>
      <c r="W217" s="14" t="s">
        <v>20</v>
      </c>
      <c r="X217" s="14" t="s">
        <v>20</v>
      </c>
      <c r="Y217" s="14" t="s">
        <v>965</v>
      </c>
      <c r="Z217" s="39">
        <v>0.28194444444444444</v>
      </c>
      <c r="AA217" s="14" t="s">
        <v>965</v>
      </c>
      <c r="AB217" s="14" t="s">
        <v>965</v>
      </c>
      <c r="AC217" s="39">
        <v>0.3743055555555555</v>
      </c>
      <c r="AD217" s="14" t="s">
        <v>965</v>
      </c>
      <c r="AE217" s="14" t="s">
        <v>965</v>
      </c>
      <c r="AF217" s="39">
        <v>0.375</v>
      </c>
      <c r="AG217" s="14" t="s">
        <v>965</v>
      </c>
      <c r="AH217" s="14" t="s">
        <v>965</v>
      </c>
      <c r="AI217" s="39">
        <v>0.37013888888888885</v>
      </c>
      <c r="AJ217" s="14" t="s">
        <v>965</v>
      </c>
      <c r="AK217" s="14" t="s">
        <v>965</v>
      </c>
      <c r="AL217" s="39">
        <v>0.39374999999999999</v>
      </c>
      <c r="AM217" s="14" t="s">
        <v>965</v>
      </c>
      <c r="AN217" s="14" t="s">
        <v>20</v>
      </c>
      <c r="AO217" s="14" t="s">
        <v>20</v>
      </c>
      <c r="AP217" s="14" t="s">
        <v>968</v>
      </c>
      <c r="AQ217" s="39" t="s">
        <v>39</v>
      </c>
      <c r="AR217" s="14" t="s">
        <v>968</v>
      </c>
      <c r="AS217" s="14" t="s">
        <v>965</v>
      </c>
      <c r="AT217" s="39">
        <v>0.40277777777777773</v>
      </c>
      <c r="AU217" s="14" t="s">
        <v>965</v>
      </c>
      <c r="AV217" s="14" t="s">
        <v>965</v>
      </c>
      <c r="AW217" s="39">
        <v>0.30416666666666664</v>
      </c>
      <c r="AX217" s="14" t="s">
        <v>966</v>
      </c>
      <c r="AY217" s="14" t="s">
        <v>965</v>
      </c>
      <c r="AZ217" s="39">
        <v>0.38055555555555554</v>
      </c>
      <c r="BA217" s="14" t="s">
        <v>965</v>
      </c>
      <c r="BB217" s="14" t="s">
        <v>965</v>
      </c>
      <c r="BC217" s="39">
        <v>0.37013888888888885</v>
      </c>
      <c r="BD217" s="14" t="s">
        <v>965</v>
      </c>
      <c r="BE217" s="14" t="s">
        <v>20</v>
      </c>
      <c r="BF217" s="14" t="s">
        <v>20</v>
      </c>
      <c r="BG217" s="14" t="s">
        <v>965</v>
      </c>
      <c r="BH217" s="39">
        <v>0.37361111111111112</v>
      </c>
      <c r="BI217" s="39" t="s">
        <v>965</v>
      </c>
      <c r="BJ217" s="14" t="s">
        <v>965</v>
      </c>
      <c r="BK217" s="39">
        <v>0.38263888888888892</v>
      </c>
      <c r="BL217" s="14" t="s">
        <v>965</v>
      </c>
      <c r="BM217" s="14" t="s">
        <v>965</v>
      </c>
      <c r="BN217" s="39">
        <v>0.36874999999999997</v>
      </c>
      <c r="BO217" s="14" t="s">
        <v>965</v>
      </c>
      <c r="BP217" s="14" t="s">
        <v>22</v>
      </c>
      <c r="BQ217" s="39">
        <v>0.34375</v>
      </c>
      <c r="BR217" s="14" t="s">
        <v>966</v>
      </c>
      <c r="BS217" s="14" t="s">
        <v>21</v>
      </c>
      <c r="BT217" s="39" t="e">
        <v>#N/A</v>
      </c>
      <c r="BU217" s="39" t="s">
        <v>21</v>
      </c>
      <c r="BV217" s="14" t="s">
        <v>20</v>
      </c>
      <c r="BW217" s="14" t="s">
        <v>20</v>
      </c>
      <c r="BX217" s="14" t="s">
        <v>20</v>
      </c>
      <c r="BY217" s="14" t="s">
        <v>965</v>
      </c>
      <c r="BZ217" s="39">
        <v>0.38819444444444445</v>
      </c>
      <c r="CA217" s="39" t="s">
        <v>965</v>
      </c>
      <c r="CB217" s="14" t="s">
        <v>965</v>
      </c>
      <c r="CC217" s="39">
        <v>0.3666666666666667</v>
      </c>
      <c r="CD217" s="39" t="s">
        <v>965</v>
      </c>
      <c r="CE217" s="14" t="s">
        <v>965</v>
      </c>
      <c r="CF217" s="39">
        <v>0.3743055555555555</v>
      </c>
      <c r="CG217" s="39" t="s">
        <v>965</v>
      </c>
      <c r="CH217" s="14" t="s">
        <v>21</v>
      </c>
      <c r="CI217" s="39" t="s">
        <v>39</v>
      </c>
      <c r="CJ217" s="39" t="s">
        <v>21</v>
      </c>
      <c r="CK217" s="14" t="s">
        <v>20</v>
      </c>
      <c r="CL217" s="14" t="s">
        <v>20</v>
      </c>
      <c r="CM217" s="1">
        <f t="shared" si="53"/>
        <v>29</v>
      </c>
      <c r="CN217" s="1">
        <f t="shared" si="54"/>
        <v>1</v>
      </c>
      <c r="CO217" s="1">
        <f t="shared" si="55"/>
        <v>11</v>
      </c>
      <c r="CP217" s="1">
        <f t="shared" si="56"/>
        <v>4</v>
      </c>
      <c r="CQ217" s="1">
        <f t="shared" si="57"/>
        <v>1</v>
      </c>
      <c r="CR217" s="1">
        <f>SUM(COUNTIFS($T217:$CL217,{"PAT","MAT"}))</f>
        <v>0</v>
      </c>
      <c r="CS217" s="1">
        <f t="shared" si="58"/>
        <v>0</v>
      </c>
      <c r="CT217" s="1">
        <f t="shared" si="59"/>
        <v>0</v>
      </c>
      <c r="CU217" s="1">
        <f t="shared" si="60"/>
        <v>2</v>
      </c>
      <c r="CV217" s="1">
        <f t="shared" si="61"/>
        <v>2</v>
      </c>
      <c r="CW217" s="1">
        <f t="shared" si="62"/>
        <v>0</v>
      </c>
      <c r="CX217" s="1">
        <f t="shared" si="63"/>
        <v>0</v>
      </c>
      <c r="CY217" s="1">
        <f t="shared" si="64"/>
        <v>4</v>
      </c>
      <c r="CZ217" s="1">
        <f t="shared" si="65"/>
        <v>1</v>
      </c>
      <c r="DA217" s="1">
        <f t="shared" si="66"/>
        <v>1</v>
      </c>
      <c r="DB217" s="1">
        <f>SUM(CM217:CX217)+SUM(COUNTIFS(Q217:CL217,{"TERM","RESIGNED"}))</f>
        <v>50</v>
      </c>
      <c r="DC217" s="1" t="s">
        <v>45</v>
      </c>
      <c r="DD217" s="1" t="s">
        <v>1021</v>
      </c>
      <c r="DE217" s="34"/>
    </row>
    <row r="218" spans="1:109" x14ac:dyDescent="0.25">
      <c r="A218" s="32">
        <f t="shared" si="67"/>
        <v>217</v>
      </c>
      <c r="B218" s="1" t="s">
        <v>172</v>
      </c>
      <c r="C218" s="1">
        <v>103526</v>
      </c>
      <c r="D218" s="27">
        <v>103526</v>
      </c>
      <c r="E218" s="1" t="s">
        <v>945</v>
      </c>
      <c r="F218" s="34" t="s">
        <v>627</v>
      </c>
      <c r="G218" s="34" t="s">
        <v>123</v>
      </c>
      <c r="H218" s="30">
        <v>44749</v>
      </c>
      <c r="I218" s="30" t="s">
        <v>39</v>
      </c>
      <c r="J218" s="30" t="s">
        <v>39</v>
      </c>
      <c r="K218" s="1">
        <f t="shared" ca="1" si="51"/>
        <v>553</v>
      </c>
      <c r="L218" s="34" t="str">
        <f t="shared" si="52"/>
        <v>Billable</v>
      </c>
      <c r="M218" s="34" t="s">
        <v>124</v>
      </c>
      <c r="N218" s="1" t="s">
        <v>41</v>
      </c>
      <c r="O218" s="1" t="s">
        <v>42</v>
      </c>
      <c r="P218" s="1"/>
      <c r="Q218" s="1"/>
      <c r="R218" s="1" t="s">
        <v>43</v>
      </c>
      <c r="S218" s="33" t="s">
        <v>66</v>
      </c>
      <c r="T218" s="14" t="s">
        <v>965</v>
      </c>
      <c r="U218" s="39">
        <v>0.390277777777778</v>
      </c>
      <c r="V218" s="14" t="s">
        <v>965</v>
      </c>
      <c r="W218" s="14" t="s">
        <v>20</v>
      </c>
      <c r="X218" s="14" t="s">
        <v>20</v>
      </c>
      <c r="Y218" s="14" t="s">
        <v>965</v>
      </c>
      <c r="Z218" s="39">
        <v>0.45069444444444445</v>
      </c>
      <c r="AA218" s="14" t="s">
        <v>965</v>
      </c>
      <c r="AB218" s="14" t="s">
        <v>965</v>
      </c>
      <c r="AC218" s="39">
        <v>0.37986111111111115</v>
      </c>
      <c r="AD218" s="14" t="s">
        <v>965</v>
      </c>
      <c r="AE218" s="14" t="s">
        <v>965</v>
      </c>
      <c r="AF218" s="39">
        <v>0.3840277777777778</v>
      </c>
      <c r="AG218" s="14" t="s">
        <v>965</v>
      </c>
      <c r="AH218" s="14" t="s">
        <v>965</v>
      </c>
      <c r="AI218" s="39">
        <v>0.38541666666666669</v>
      </c>
      <c r="AJ218" s="14" t="s">
        <v>965</v>
      </c>
      <c r="AK218" s="14" t="s">
        <v>965</v>
      </c>
      <c r="AL218" s="39">
        <v>0.39583333333333331</v>
      </c>
      <c r="AM218" s="14" t="s">
        <v>965</v>
      </c>
      <c r="AN218" s="14" t="s">
        <v>20</v>
      </c>
      <c r="AO218" s="14" t="s">
        <v>20</v>
      </c>
      <c r="AP218" s="14" t="s">
        <v>965</v>
      </c>
      <c r="AQ218" s="39">
        <v>0.37708333333333338</v>
      </c>
      <c r="AR218" s="14" t="s">
        <v>965</v>
      </c>
      <c r="AS218" s="14" t="s">
        <v>965</v>
      </c>
      <c r="AT218" s="39">
        <v>0.40277777777777773</v>
      </c>
      <c r="AU218" s="14" t="s">
        <v>965</v>
      </c>
      <c r="AV218" s="14" t="s">
        <v>965</v>
      </c>
      <c r="AW218" s="39">
        <v>0.38750000000000001</v>
      </c>
      <c r="AX218" s="14" t="s">
        <v>965</v>
      </c>
      <c r="AY218" s="14" t="s">
        <v>965</v>
      </c>
      <c r="AZ218" s="39">
        <v>0.37986111111111115</v>
      </c>
      <c r="BA218" s="14" t="s">
        <v>965</v>
      </c>
      <c r="BB218" s="14" t="s">
        <v>965</v>
      </c>
      <c r="BC218" s="39">
        <v>0.3756944444444445</v>
      </c>
      <c r="BD218" s="14" t="s">
        <v>965</v>
      </c>
      <c r="BE218" s="14" t="s">
        <v>20</v>
      </c>
      <c r="BF218" s="14" t="s">
        <v>20</v>
      </c>
      <c r="BG218" s="14" t="s">
        <v>965</v>
      </c>
      <c r="BH218" s="39">
        <v>0.37638888888888888</v>
      </c>
      <c r="BI218" s="39" t="s">
        <v>965</v>
      </c>
      <c r="BJ218" s="14" t="s">
        <v>965</v>
      </c>
      <c r="BK218" s="39">
        <v>0.3840277777777778</v>
      </c>
      <c r="BL218" s="14" t="s">
        <v>965</v>
      </c>
      <c r="BM218" s="14" t="s">
        <v>965</v>
      </c>
      <c r="BN218" s="39">
        <v>0.37847222222222227</v>
      </c>
      <c r="BO218" s="14" t="s">
        <v>965</v>
      </c>
      <c r="BP218" s="14" t="s">
        <v>965</v>
      </c>
      <c r="BQ218" s="39">
        <v>0.3972222222222222</v>
      </c>
      <c r="BR218" s="14" t="s">
        <v>965</v>
      </c>
      <c r="BS218" s="14" t="s">
        <v>965</v>
      </c>
      <c r="BT218" s="39">
        <v>0.37708333333333338</v>
      </c>
      <c r="BU218" s="39" t="s">
        <v>965</v>
      </c>
      <c r="BV218" s="14" t="s">
        <v>20</v>
      </c>
      <c r="BW218" s="14" t="s">
        <v>20</v>
      </c>
      <c r="BX218" s="14" t="s">
        <v>20</v>
      </c>
      <c r="BY218" s="14" t="s">
        <v>967</v>
      </c>
      <c r="BZ218" s="39" t="s">
        <v>39</v>
      </c>
      <c r="CA218" s="39" t="s">
        <v>967</v>
      </c>
      <c r="CB218" s="14" t="s">
        <v>968</v>
      </c>
      <c r="CC218" s="39" t="s">
        <v>39</v>
      </c>
      <c r="CD218" s="39" t="s">
        <v>968</v>
      </c>
      <c r="CE218" s="14" t="s">
        <v>968</v>
      </c>
      <c r="CF218" s="39" t="s">
        <v>39</v>
      </c>
      <c r="CG218" s="39" t="s">
        <v>968</v>
      </c>
      <c r="CH218" s="14" t="s">
        <v>968</v>
      </c>
      <c r="CI218" s="39" t="s">
        <v>39</v>
      </c>
      <c r="CJ218" s="39" t="s">
        <v>968</v>
      </c>
      <c r="CK218" s="14" t="s">
        <v>20</v>
      </c>
      <c r="CL218" s="14" t="s">
        <v>20</v>
      </c>
      <c r="CM218" s="1">
        <f t="shared" si="53"/>
        <v>32</v>
      </c>
      <c r="CN218" s="1">
        <f t="shared" si="54"/>
        <v>0</v>
      </c>
      <c r="CO218" s="1">
        <f t="shared" si="55"/>
        <v>11</v>
      </c>
      <c r="CP218" s="1">
        <f t="shared" si="56"/>
        <v>0</v>
      </c>
      <c r="CQ218" s="1">
        <f t="shared" si="57"/>
        <v>0</v>
      </c>
      <c r="CR218" s="1">
        <f>SUM(COUNTIFS($T218:$CL218,{"PAT","MAT"}))</f>
        <v>0</v>
      </c>
      <c r="CS218" s="1">
        <f t="shared" si="58"/>
        <v>0</v>
      </c>
      <c r="CT218" s="1">
        <f t="shared" si="59"/>
        <v>0</v>
      </c>
      <c r="CU218" s="1">
        <f t="shared" si="60"/>
        <v>6</v>
      </c>
      <c r="CV218" s="1">
        <f t="shared" si="61"/>
        <v>2</v>
      </c>
      <c r="CW218" s="1">
        <f t="shared" si="62"/>
        <v>0</v>
      </c>
      <c r="CX218" s="1">
        <f t="shared" si="63"/>
        <v>0</v>
      </c>
      <c r="CY218" s="1">
        <f t="shared" si="64"/>
        <v>8</v>
      </c>
      <c r="CZ218" s="1">
        <f t="shared" si="65"/>
        <v>1</v>
      </c>
      <c r="DA218" s="1">
        <f t="shared" si="66"/>
        <v>1</v>
      </c>
      <c r="DB218" s="1">
        <f>SUM(CM218:CX218)+SUM(COUNTIFS(Q218:CL218,{"TERM","RESIGNED"}))</f>
        <v>51</v>
      </c>
      <c r="DC218" s="1" t="s">
        <v>45</v>
      </c>
      <c r="DD218" s="1" t="s">
        <v>1021</v>
      </c>
      <c r="DE218" s="34"/>
    </row>
    <row r="219" spans="1:109" x14ac:dyDescent="0.25">
      <c r="A219" s="32">
        <f t="shared" si="67"/>
        <v>218</v>
      </c>
      <c r="B219" s="1" t="s">
        <v>172</v>
      </c>
      <c r="C219" s="1">
        <v>103527</v>
      </c>
      <c r="D219" s="27">
        <v>103527</v>
      </c>
      <c r="E219" s="1" t="s">
        <v>946</v>
      </c>
      <c r="F219" s="34" t="s">
        <v>628</v>
      </c>
      <c r="G219" s="34" t="s">
        <v>123</v>
      </c>
      <c r="H219" s="30">
        <v>44749</v>
      </c>
      <c r="I219" s="30" t="s">
        <v>39</v>
      </c>
      <c r="J219" s="30" t="s">
        <v>39</v>
      </c>
      <c r="K219" s="1">
        <f t="shared" ca="1" si="51"/>
        <v>553</v>
      </c>
      <c r="L219" s="34" t="str">
        <f t="shared" si="52"/>
        <v>Billable</v>
      </c>
      <c r="M219" s="34" t="s">
        <v>124</v>
      </c>
      <c r="N219" s="1" t="s">
        <v>41</v>
      </c>
      <c r="O219" s="1" t="s">
        <v>42</v>
      </c>
      <c r="P219" s="1"/>
      <c r="Q219" s="1"/>
      <c r="R219" s="1" t="s">
        <v>43</v>
      </c>
      <c r="S219" s="33" t="s">
        <v>381</v>
      </c>
      <c r="T219" s="14" t="s">
        <v>965</v>
      </c>
      <c r="U219" s="39">
        <v>0.36597222222222198</v>
      </c>
      <c r="V219" s="14" t="s">
        <v>965</v>
      </c>
      <c r="W219" s="14" t="s">
        <v>20</v>
      </c>
      <c r="X219" s="14" t="s">
        <v>20</v>
      </c>
      <c r="Y219" s="14" t="s">
        <v>965</v>
      </c>
      <c r="Z219" s="39">
        <v>0.36736111111111108</v>
      </c>
      <c r="AA219" s="14" t="s">
        <v>965</v>
      </c>
      <c r="AB219" s="14" t="s">
        <v>965</v>
      </c>
      <c r="AC219" s="39">
        <v>0.3888888888888889</v>
      </c>
      <c r="AD219" s="14" t="s">
        <v>965</v>
      </c>
      <c r="AE219" s="14" t="s">
        <v>968</v>
      </c>
      <c r="AF219" s="39" t="s">
        <v>39</v>
      </c>
      <c r="AG219" s="14" t="s">
        <v>968</v>
      </c>
      <c r="AH219" s="14" t="s">
        <v>968</v>
      </c>
      <c r="AI219" s="39" t="s">
        <v>39</v>
      </c>
      <c r="AJ219" s="14" t="s">
        <v>968</v>
      </c>
      <c r="AK219" s="14" t="s">
        <v>968</v>
      </c>
      <c r="AL219" s="39" t="s">
        <v>39</v>
      </c>
      <c r="AM219" s="14" t="s">
        <v>968</v>
      </c>
      <c r="AN219" s="14" t="s">
        <v>20</v>
      </c>
      <c r="AO219" s="14" t="s">
        <v>20</v>
      </c>
      <c r="AP219" s="14" t="s">
        <v>968</v>
      </c>
      <c r="AQ219" s="39" t="s">
        <v>39</v>
      </c>
      <c r="AR219" s="14" t="s">
        <v>968</v>
      </c>
      <c r="AS219" s="14" t="s">
        <v>968</v>
      </c>
      <c r="AT219" s="39" t="s">
        <v>39</v>
      </c>
      <c r="AU219" s="14" t="s">
        <v>968</v>
      </c>
      <c r="AV219" s="14" t="s">
        <v>968</v>
      </c>
      <c r="AW219" s="39" t="s">
        <v>39</v>
      </c>
      <c r="AX219" s="14" t="s">
        <v>968</v>
      </c>
      <c r="AY219" s="14" t="s">
        <v>968</v>
      </c>
      <c r="AZ219" s="39" t="s">
        <v>39</v>
      </c>
      <c r="BA219" s="14" t="s">
        <v>968</v>
      </c>
      <c r="BB219" s="14" t="s">
        <v>965</v>
      </c>
      <c r="BC219" s="39">
        <v>0.37847222222222227</v>
      </c>
      <c r="BD219" s="14" t="s">
        <v>965</v>
      </c>
      <c r="BE219" s="14" t="s">
        <v>20</v>
      </c>
      <c r="BF219" s="14" t="s">
        <v>20</v>
      </c>
      <c r="BG219" s="14" t="s">
        <v>965</v>
      </c>
      <c r="BH219" s="39">
        <v>0.37777777777777777</v>
      </c>
      <c r="BI219" s="39" t="s">
        <v>965</v>
      </c>
      <c r="BJ219" s="14" t="s">
        <v>965</v>
      </c>
      <c r="BK219" s="39">
        <v>0.36944444444444446</v>
      </c>
      <c r="BL219" s="14" t="s">
        <v>965</v>
      </c>
      <c r="BM219" s="14" t="s">
        <v>965</v>
      </c>
      <c r="BN219" s="39">
        <v>0.37222222222222223</v>
      </c>
      <c r="BO219" s="14" t="s">
        <v>965</v>
      </c>
      <c r="BP219" s="14" t="s">
        <v>965</v>
      </c>
      <c r="BQ219" s="39">
        <v>0.3923611111111111</v>
      </c>
      <c r="BR219" s="14" t="s">
        <v>965</v>
      </c>
      <c r="BS219" s="14" t="s">
        <v>965</v>
      </c>
      <c r="BT219" s="39">
        <v>0.3743055555555555</v>
      </c>
      <c r="BU219" s="39" t="s">
        <v>965</v>
      </c>
      <c r="BV219" s="14" t="s">
        <v>20</v>
      </c>
      <c r="BW219" s="14" t="s">
        <v>20</v>
      </c>
      <c r="BX219" s="14" t="s">
        <v>20</v>
      </c>
      <c r="BY219" s="14" t="s">
        <v>965</v>
      </c>
      <c r="BZ219" s="39">
        <v>0.37361111111111112</v>
      </c>
      <c r="CA219" s="39" t="s">
        <v>965</v>
      </c>
      <c r="CB219" s="14" t="s">
        <v>965</v>
      </c>
      <c r="CC219" s="39">
        <v>0.37986111111111115</v>
      </c>
      <c r="CD219" s="39" t="s">
        <v>965</v>
      </c>
      <c r="CE219" s="14" t="s">
        <v>965</v>
      </c>
      <c r="CF219" s="39">
        <v>0.375</v>
      </c>
      <c r="CG219" s="39" t="s">
        <v>965</v>
      </c>
      <c r="CH219" s="14" t="s">
        <v>965</v>
      </c>
      <c r="CI219" s="39">
        <v>0.37291666666666662</v>
      </c>
      <c r="CJ219" s="39" t="s">
        <v>965</v>
      </c>
      <c r="CK219" s="14" t="s">
        <v>20</v>
      </c>
      <c r="CL219" s="14" t="s">
        <v>20</v>
      </c>
      <c r="CM219" s="1">
        <f t="shared" si="53"/>
        <v>26</v>
      </c>
      <c r="CN219" s="1">
        <f t="shared" si="54"/>
        <v>0</v>
      </c>
      <c r="CO219" s="1">
        <f t="shared" si="55"/>
        <v>11</v>
      </c>
      <c r="CP219" s="1">
        <f t="shared" si="56"/>
        <v>0</v>
      </c>
      <c r="CQ219" s="1">
        <f t="shared" si="57"/>
        <v>0</v>
      </c>
      <c r="CR219" s="1">
        <f>SUM(COUNTIFS($T219:$CL219,{"PAT","MAT"}))</f>
        <v>0</v>
      </c>
      <c r="CS219" s="1">
        <f t="shared" si="58"/>
        <v>0</v>
      </c>
      <c r="CT219" s="1">
        <f t="shared" si="59"/>
        <v>0</v>
      </c>
      <c r="CU219" s="1">
        <f t="shared" si="60"/>
        <v>14</v>
      </c>
      <c r="CV219" s="1">
        <f t="shared" si="61"/>
        <v>0</v>
      </c>
      <c r="CW219" s="1">
        <f t="shared" si="62"/>
        <v>0</v>
      </c>
      <c r="CX219" s="1">
        <f t="shared" si="63"/>
        <v>0</v>
      </c>
      <c r="CY219" s="1">
        <f t="shared" si="64"/>
        <v>14</v>
      </c>
      <c r="CZ219" s="1">
        <f t="shared" si="65"/>
        <v>1</v>
      </c>
      <c r="DA219" s="1">
        <f t="shared" si="66"/>
        <v>1</v>
      </c>
      <c r="DB219" s="1">
        <f>SUM(CM219:CX219)+SUM(COUNTIFS(Q219:CL219,{"TERM","RESIGNED"}))</f>
        <v>51</v>
      </c>
      <c r="DC219" s="1" t="s">
        <v>45</v>
      </c>
      <c r="DD219" s="1" t="s">
        <v>1018</v>
      </c>
      <c r="DE219" s="34"/>
    </row>
    <row r="220" spans="1:109" x14ac:dyDescent="0.25">
      <c r="A220" s="32">
        <f t="shared" si="67"/>
        <v>219</v>
      </c>
      <c r="B220" s="1" t="s">
        <v>172</v>
      </c>
      <c r="C220" s="1">
        <v>103541</v>
      </c>
      <c r="D220" s="27">
        <v>103541</v>
      </c>
      <c r="E220" s="1" t="s">
        <v>946</v>
      </c>
      <c r="F220" s="34" t="s">
        <v>631</v>
      </c>
      <c r="G220" s="34" t="s">
        <v>186</v>
      </c>
      <c r="H220" s="30">
        <v>44750</v>
      </c>
      <c r="I220" s="30" t="s">
        <v>39</v>
      </c>
      <c r="J220" s="30" t="s">
        <v>39</v>
      </c>
      <c r="K220" s="1">
        <f t="shared" ca="1" si="51"/>
        <v>552</v>
      </c>
      <c r="L220" s="34" t="str">
        <f t="shared" si="52"/>
        <v>Billable</v>
      </c>
      <c r="M220" s="34" t="s">
        <v>187</v>
      </c>
      <c r="N220" s="1" t="s">
        <v>41</v>
      </c>
      <c r="O220" s="1" t="s">
        <v>42</v>
      </c>
      <c r="P220" s="1"/>
      <c r="Q220" s="1"/>
      <c r="R220" s="1" t="s">
        <v>43</v>
      </c>
      <c r="S220" s="33" t="s">
        <v>188</v>
      </c>
      <c r="T220" s="14" t="s">
        <v>965</v>
      </c>
      <c r="U220" s="39">
        <v>0.452083333333333</v>
      </c>
      <c r="V220" s="14" t="s">
        <v>965</v>
      </c>
      <c r="W220" s="14" t="s">
        <v>20</v>
      </c>
      <c r="X220" s="14" t="s">
        <v>20</v>
      </c>
      <c r="Y220" s="14" t="s">
        <v>967</v>
      </c>
      <c r="Z220" s="39">
        <v>7.6388888888888886E-3</v>
      </c>
      <c r="AA220" s="14" t="s">
        <v>967</v>
      </c>
      <c r="AB220" s="14" t="s">
        <v>965</v>
      </c>
      <c r="AC220" s="39">
        <v>0.38680555555555557</v>
      </c>
      <c r="AD220" s="14" t="s">
        <v>965</v>
      </c>
      <c r="AE220" s="14" t="s">
        <v>965</v>
      </c>
      <c r="AF220" s="39">
        <v>0.37986111111111115</v>
      </c>
      <c r="AG220" s="14" t="s">
        <v>965</v>
      </c>
      <c r="AH220" s="14" t="s">
        <v>965</v>
      </c>
      <c r="AI220" s="39">
        <v>0.39652777777777781</v>
      </c>
      <c r="AJ220" s="14" t="s">
        <v>965</v>
      </c>
      <c r="AK220" s="14" t="s">
        <v>965</v>
      </c>
      <c r="AL220" s="39">
        <v>0.38680555555555557</v>
      </c>
      <c r="AM220" s="14" t="s">
        <v>965</v>
      </c>
      <c r="AN220" s="14" t="s">
        <v>20</v>
      </c>
      <c r="AO220" s="14" t="s">
        <v>20</v>
      </c>
      <c r="AP220" s="14" t="s">
        <v>965</v>
      </c>
      <c r="AQ220" s="39">
        <v>0.3833333333333333</v>
      </c>
      <c r="AR220" s="14" t="s">
        <v>965</v>
      </c>
      <c r="AS220" s="14" t="s">
        <v>965</v>
      </c>
      <c r="AT220" s="39">
        <v>0.37777777777777777</v>
      </c>
      <c r="AU220" s="14" t="s">
        <v>965</v>
      </c>
      <c r="AV220" s="14" t="s">
        <v>965</v>
      </c>
      <c r="AW220" s="39">
        <v>0.4069444444444445</v>
      </c>
      <c r="AX220" s="14" t="s">
        <v>965</v>
      </c>
      <c r="AY220" s="14" t="s">
        <v>965</v>
      </c>
      <c r="AZ220" s="39">
        <v>0.40277777777777773</v>
      </c>
      <c r="BA220" s="14" t="s">
        <v>965</v>
      </c>
      <c r="BB220" s="14" t="s">
        <v>965</v>
      </c>
      <c r="BC220" s="39">
        <v>0.42152777777777778</v>
      </c>
      <c r="BD220" s="14" t="s">
        <v>965</v>
      </c>
      <c r="BE220" s="14" t="s">
        <v>20</v>
      </c>
      <c r="BF220" s="14" t="s">
        <v>20</v>
      </c>
      <c r="BG220" s="14" t="s">
        <v>967</v>
      </c>
      <c r="BH220" s="39" t="s">
        <v>39</v>
      </c>
      <c r="BI220" s="39" t="s">
        <v>967</v>
      </c>
      <c r="BJ220" s="14" t="s">
        <v>967</v>
      </c>
      <c r="BK220" s="39" t="s">
        <v>39</v>
      </c>
      <c r="BL220" s="14" t="s">
        <v>967</v>
      </c>
      <c r="BM220" s="14" t="s">
        <v>968</v>
      </c>
      <c r="BN220" s="39" t="s">
        <v>39</v>
      </c>
      <c r="BO220" s="14" t="s">
        <v>968</v>
      </c>
      <c r="BP220" s="14" t="s">
        <v>968</v>
      </c>
      <c r="BQ220" s="39" t="s">
        <v>39</v>
      </c>
      <c r="BR220" s="14" t="s">
        <v>968</v>
      </c>
      <c r="BS220" s="14" t="s">
        <v>968</v>
      </c>
      <c r="BT220" s="39" t="e">
        <v>#N/A</v>
      </c>
      <c r="BU220" s="39" t="s">
        <v>968</v>
      </c>
      <c r="BV220" s="14" t="s">
        <v>20</v>
      </c>
      <c r="BW220" s="14" t="s">
        <v>20</v>
      </c>
      <c r="BX220" s="14" t="s">
        <v>20</v>
      </c>
      <c r="BY220" s="14" t="s">
        <v>968</v>
      </c>
      <c r="BZ220" s="39" t="s">
        <v>39</v>
      </c>
      <c r="CA220" s="39" t="s">
        <v>968</v>
      </c>
      <c r="CB220" s="14" t="s">
        <v>968</v>
      </c>
      <c r="CC220" s="39" t="s">
        <v>39</v>
      </c>
      <c r="CD220" s="39" t="s">
        <v>968</v>
      </c>
      <c r="CE220" s="14" t="s">
        <v>968</v>
      </c>
      <c r="CF220" s="39" t="s">
        <v>39</v>
      </c>
      <c r="CG220" s="39" t="s">
        <v>968</v>
      </c>
      <c r="CH220" s="14" t="s">
        <v>968</v>
      </c>
      <c r="CI220" s="39" t="s">
        <v>39</v>
      </c>
      <c r="CJ220" s="39" t="s">
        <v>968</v>
      </c>
      <c r="CK220" s="14" t="s">
        <v>20</v>
      </c>
      <c r="CL220" s="14" t="s">
        <v>20</v>
      </c>
      <c r="CM220" s="1">
        <f t="shared" si="53"/>
        <v>20</v>
      </c>
      <c r="CN220" s="1">
        <f t="shared" si="54"/>
        <v>0</v>
      </c>
      <c r="CO220" s="1">
        <f t="shared" si="55"/>
        <v>11</v>
      </c>
      <c r="CP220" s="1">
        <f t="shared" si="56"/>
        <v>0</v>
      </c>
      <c r="CQ220" s="1">
        <f t="shared" si="57"/>
        <v>0</v>
      </c>
      <c r="CR220" s="1">
        <f>SUM(COUNTIFS($T220:$CL220,{"PAT","MAT"}))</f>
        <v>0</v>
      </c>
      <c r="CS220" s="1">
        <f t="shared" si="58"/>
        <v>0</v>
      </c>
      <c r="CT220" s="1">
        <f t="shared" si="59"/>
        <v>0</v>
      </c>
      <c r="CU220" s="1">
        <f t="shared" si="60"/>
        <v>14</v>
      </c>
      <c r="CV220" s="1">
        <f t="shared" si="61"/>
        <v>6</v>
      </c>
      <c r="CW220" s="1">
        <f t="shared" si="62"/>
        <v>0</v>
      </c>
      <c r="CX220" s="1">
        <f t="shared" si="63"/>
        <v>0</v>
      </c>
      <c r="CY220" s="1">
        <f t="shared" si="64"/>
        <v>20</v>
      </c>
      <c r="CZ220" s="1">
        <f t="shared" si="65"/>
        <v>1</v>
      </c>
      <c r="DA220" s="1">
        <f t="shared" si="66"/>
        <v>1</v>
      </c>
      <c r="DB220" s="1">
        <f>SUM(CM220:CX220)+SUM(COUNTIFS(Q220:CL220,{"TERM","RESIGNED"}))</f>
        <v>51</v>
      </c>
      <c r="DC220" s="1" t="s">
        <v>45</v>
      </c>
      <c r="DD220" s="1" t="s">
        <v>1020</v>
      </c>
      <c r="DE220" s="34"/>
    </row>
    <row r="221" spans="1:109" x14ac:dyDescent="0.25">
      <c r="A221" s="32">
        <f t="shared" si="67"/>
        <v>220</v>
      </c>
      <c r="B221" s="1" t="s">
        <v>172</v>
      </c>
      <c r="C221" s="1">
        <v>103547</v>
      </c>
      <c r="D221" s="27">
        <v>103547</v>
      </c>
      <c r="E221" s="1" t="s">
        <v>946</v>
      </c>
      <c r="F221" s="34" t="s">
        <v>634</v>
      </c>
      <c r="G221" s="34" t="s">
        <v>190</v>
      </c>
      <c r="H221" s="30">
        <v>44750</v>
      </c>
      <c r="I221" s="30" t="s">
        <v>39</v>
      </c>
      <c r="J221" s="30" t="s">
        <v>39</v>
      </c>
      <c r="K221" s="1">
        <f t="shared" ca="1" si="51"/>
        <v>552</v>
      </c>
      <c r="L221" s="34" t="str">
        <f t="shared" si="52"/>
        <v>Billable</v>
      </c>
      <c r="M221" s="34" t="s">
        <v>187</v>
      </c>
      <c r="N221" s="1" t="s">
        <v>41</v>
      </c>
      <c r="O221" s="1" t="s">
        <v>42</v>
      </c>
      <c r="P221" s="1"/>
      <c r="Q221" s="1"/>
      <c r="R221" s="1" t="s">
        <v>43</v>
      </c>
      <c r="S221" s="33" t="s">
        <v>235</v>
      </c>
      <c r="T221" s="14" t="s">
        <v>965</v>
      </c>
      <c r="U221" s="39">
        <v>0.37708333333333299</v>
      </c>
      <c r="V221" s="14" t="s">
        <v>965</v>
      </c>
      <c r="W221" s="14" t="s">
        <v>20</v>
      </c>
      <c r="X221" s="14" t="s">
        <v>20</v>
      </c>
      <c r="Y221" s="14" t="s">
        <v>965</v>
      </c>
      <c r="Z221" s="39">
        <v>0.28819444444444448</v>
      </c>
      <c r="AA221" s="14" t="s">
        <v>966</v>
      </c>
      <c r="AB221" s="14" t="s">
        <v>965</v>
      </c>
      <c r="AC221" s="39">
        <v>0.375</v>
      </c>
      <c r="AD221" s="14" t="s">
        <v>965</v>
      </c>
      <c r="AE221" s="14" t="s">
        <v>965</v>
      </c>
      <c r="AF221" s="39">
        <v>0.38055555555555554</v>
      </c>
      <c r="AG221" s="14" t="s">
        <v>965</v>
      </c>
      <c r="AH221" s="14" t="s">
        <v>965</v>
      </c>
      <c r="AI221" s="39">
        <v>0.36874999999999997</v>
      </c>
      <c r="AJ221" s="14" t="s">
        <v>965</v>
      </c>
      <c r="AK221" s="14" t="s">
        <v>965</v>
      </c>
      <c r="AL221" s="39">
        <v>0.24583333333333335</v>
      </c>
      <c r="AM221" s="14" t="s">
        <v>966</v>
      </c>
      <c r="AN221" s="14" t="s">
        <v>20</v>
      </c>
      <c r="AO221" s="14" t="s">
        <v>20</v>
      </c>
      <c r="AP221" s="14" t="s">
        <v>965</v>
      </c>
      <c r="AQ221" s="39">
        <v>0.37222222222222223</v>
      </c>
      <c r="AR221" s="14" t="s">
        <v>965</v>
      </c>
      <c r="AS221" s="14" t="s">
        <v>965</v>
      </c>
      <c r="AT221" s="39">
        <v>0.37708333333333338</v>
      </c>
      <c r="AU221" s="14" t="s">
        <v>965</v>
      </c>
      <c r="AV221" s="14" t="s">
        <v>965</v>
      </c>
      <c r="AW221" s="39">
        <v>0.37847222222222227</v>
      </c>
      <c r="AX221" s="14" t="s">
        <v>965</v>
      </c>
      <c r="AY221" s="14" t="s">
        <v>965</v>
      </c>
      <c r="AZ221" s="39">
        <v>0.3527777777777778</v>
      </c>
      <c r="BA221" s="14" t="s">
        <v>965</v>
      </c>
      <c r="BB221" s="14" t="s">
        <v>965</v>
      </c>
      <c r="BC221" s="39">
        <v>0.32916666666666666</v>
      </c>
      <c r="BD221" s="14" t="s">
        <v>965</v>
      </c>
      <c r="BE221" s="14" t="s">
        <v>20</v>
      </c>
      <c r="BF221" s="14" t="s">
        <v>20</v>
      </c>
      <c r="BG221" s="14" t="s">
        <v>965</v>
      </c>
      <c r="BH221" s="39">
        <v>0.38819444444444445</v>
      </c>
      <c r="BI221" s="39" t="s">
        <v>965</v>
      </c>
      <c r="BJ221" s="14" t="s">
        <v>965</v>
      </c>
      <c r="BK221" s="39">
        <v>0.38194444444444442</v>
      </c>
      <c r="BL221" s="14" t="s">
        <v>965</v>
      </c>
      <c r="BM221" s="14" t="s">
        <v>965</v>
      </c>
      <c r="BN221" s="39">
        <v>0.22152777777777777</v>
      </c>
      <c r="BO221" s="14" t="s">
        <v>22</v>
      </c>
      <c r="BP221" s="14" t="s">
        <v>965</v>
      </c>
      <c r="BQ221" s="39">
        <v>0.32361111111111113</v>
      </c>
      <c r="BR221" s="14" t="s">
        <v>966</v>
      </c>
      <c r="BS221" s="14" t="s">
        <v>965</v>
      </c>
      <c r="BT221" s="39">
        <v>0.14375000000000002</v>
      </c>
      <c r="BU221" s="39" t="s">
        <v>22</v>
      </c>
      <c r="BV221" s="14" t="s">
        <v>20</v>
      </c>
      <c r="BW221" s="14" t="s">
        <v>20</v>
      </c>
      <c r="BX221" s="14" t="s">
        <v>20</v>
      </c>
      <c r="BY221" s="14" t="s">
        <v>967</v>
      </c>
      <c r="BZ221" s="39" t="s">
        <v>39</v>
      </c>
      <c r="CA221" s="39" t="s">
        <v>967</v>
      </c>
      <c r="CB221" s="14" t="s">
        <v>968</v>
      </c>
      <c r="CC221" s="39" t="s">
        <v>39</v>
      </c>
      <c r="CD221" s="39" t="s">
        <v>968</v>
      </c>
      <c r="CE221" s="14" t="s">
        <v>968</v>
      </c>
      <c r="CF221" s="39" t="s">
        <v>39</v>
      </c>
      <c r="CG221" s="39" t="s">
        <v>968</v>
      </c>
      <c r="CH221" s="14" t="s">
        <v>967</v>
      </c>
      <c r="CI221" s="39" t="s">
        <v>39</v>
      </c>
      <c r="CJ221" s="39" t="s">
        <v>967</v>
      </c>
      <c r="CK221" s="14" t="s">
        <v>20</v>
      </c>
      <c r="CL221" s="14" t="s">
        <v>20</v>
      </c>
      <c r="CM221" s="1">
        <f t="shared" si="53"/>
        <v>27</v>
      </c>
      <c r="CN221" s="1">
        <f t="shared" si="54"/>
        <v>1.5</v>
      </c>
      <c r="CO221" s="1">
        <f t="shared" si="55"/>
        <v>11</v>
      </c>
      <c r="CP221" s="1">
        <f t="shared" si="56"/>
        <v>0</v>
      </c>
      <c r="CQ221" s="1">
        <f t="shared" si="57"/>
        <v>2</v>
      </c>
      <c r="CR221" s="1">
        <f>SUM(COUNTIFS($T221:$CL221,{"PAT","MAT"}))</f>
        <v>0</v>
      </c>
      <c r="CS221" s="1">
        <f t="shared" si="58"/>
        <v>0</v>
      </c>
      <c r="CT221" s="1">
        <f t="shared" si="59"/>
        <v>0</v>
      </c>
      <c r="CU221" s="1">
        <f t="shared" si="60"/>
        <v>4</v>
      </c>
      <c r="CV221" s="1">
        <f t="shared" si="61"/>
        <v>4</v>
      </c>
      <c r="CW221" s="1">
        <f t="shared" si="62"/>
        <v>0</v>
      </c>
      <c r="CX221" s="1">
        <f t="shared" si="63"/>
        <v>0</v>
      </c>
      <c r="CY221" s="1">
        <f t="shared" si="64"/>
        <v>8</v>
      </c>
      <c r="CZ221" s="1">
        <f t="shared" si="65"/>
        <v>1</v>
      </c>
      <c r="DA221" s="1">
        <f t="shared" si="66"/>
        <v>1</v>
      </c>
      <c r="DB221" s="1">
        <f>SUM(CM221:CX221)+SUM(COUNTIFS(Q221:CL221,{"TERM","RESIGNED"}))</f>
        <v>49.5</v>
      </c>
      <c r="DC221" s="1" t="s">
        <v>45</v>
      </c>
      <c r="DD221" s="1" t="s">
        <v>1018</v>
      </c>
      <c r="DE221" s="34"/>
    </row>
    <row r="222" spans="1:109" x14ac:dyDescent="0.25">
      <c r="A222" s="32">
        <f t="shared" si="67"/>
        <v>221</v>
      </c>
      <c r="B222" s="1" t="s">
        <v>172</v>
      </c>
      <c r="C222" s="1">
        <v>103549</v>
      </c>
      <c r="D222" s="27">
        <v>103549</v>
      </c>
      <c r="E222" s="1" t="s">
        <v>946</v>
      </c>
      <c r="F222" s="34" t="s">
        <v>635</v>
      </c>
      <c r="G222" s="34" t="s">
        <v>190</v>
      </c>
      <c r="H222" s="30">
        <v>44750</v>
      </c>
      <c r="I222" s="30" t="s">
        <v>39</v>
      </c>
      <c r="J222" s="30" t="s">
        <v>39</v>
      </c>
      <c r="K222" s="1">
        <f t="shared" ca="1" si="51"/>
        <v>552</v>
      </c>
      <c r="L222" s="34" t="str">
        <f t="shared" si="52"/>
        <v>Billable</v>
      </c>
      <c r="M222" s="34" t="s">
        <v>187</v>
      </c>
      <c r="N222" s="1" t="s">
        <v>41</v>
      </c>
      <c r="O222" s="1" t="s">
        <v>42</v>
      </c>
      <c r="P222" s="1"/>
      <c r="Q222" s="1"/>
      <c r="R222" s="1" t="s">
        <v>43</v>
      </c>
      <c r="S222" s="33" t="s">
        <v>431</v>
      </c>
      <c r="T222" s="14" t="s">
        <v>965</v>
      </c>
      <c r="U222" s="39">
        <v>0.36875000000000002</v>
      </c>
      <c r="V222" s="14" t="s">
        <v>965</v>
      </c>
      <c r="W222" s="14" t="s">
        <v>20</v>
      </c>
      <c r="X222" s="14" t="s">
        <v>20</v>
      </c>
      <c r="Y222" s="14" t="s">
        <v>965</v>
      </c>
      <c r="Z222" s="39">
        <v>0.38541666666666669</v>
      </c>
      <c r="AA222" s="14" t="s">
        <v>965</v>
      </c>
      <c r="AB222" s="14" t="s">
        <v>965</v>
      </c>
      <c r="AC222" s="39">
        <v>0.38958333333333334</v>
      </c>
      <c r="AD222" s="14" t="s">
        <v>965</v>
      </c>
      <c r="AE222" s="14" t="s">
        <v>965</v>
      </c>
      <c r="AF222" s="39">
        <v>0.38055555555555554</v>
      </c>
      <c r="AG222" s="14" t="s">
        <v>965</v>
      </c>
      <c r="AH222" s="14" t="s">
        <v>965</v>
      </c>
      <c r="AI222" s="39">
        <v>0.39583333333333331</v>
      </c>
      <c r="AJ222" s="14" t="s">
        <v>965</v>
      </c>
      <c r="AK222" s="14" t="s">
        <v>965</v>
      </c>
      <c r="AL222" s="39">
        <v>0.3756944444444445</v>
      </c>
      <c r="AM222" s="14" t="s">
        <v>965</v>
      </c>
      <c r="AN222" s="14" t="s">
        <v>20</v>
      </c>
      <c r="AO222" s="14" t="s">
        <v>20</v>
      </c>
      <c r="AP222" s="14" t="s">
        <v>965</v>
      </c>
      <c r="AQ222" s="39">
        <v>0.37708333333333338</v>
      </c>
      <c r="AR222" s="14" t="s">
        <v>965</v>
      </c>
      <c r="AS222" s="14" t="s">
        <v>965</v>
      </c>
      <c r="AT222" s="39">
        <v>0.37638888888888888</v>
      </c>
      <c r="AU222" s="14" t="s">
        <v>965</v>
      </c>
      <c r="AV222" s="14" t="s">
        <v>965</v>
      </c>
      <c r="AW222" s="39">
        <v>0.38194444444444442</v>
      </c>
      <c r="AX222" s="14" t="s">
        <v>965</v>
      </c>
      <c r="AY222" s="14" t="s">
        <v>965</v>
      </c>
      <c r="AZ222" s="39">
        <v>0.37152777777777773</v>
      </c>
      <c r="BA222" s="14" t="s">
        <v>965</v>
      </c>
      <c r="BB222" s="14" t="s">
        <v>965</v>
      </c>
      <c r="BC222" s="39">
        <v>0.32916666666666666</v>
      </c>
      <c r="BD222" s="14" t="s">
        <v>965</v>
      </c>
      <c r="BE222" s="14" t="s">
        <v>20</v>
      </c>
      <c r="BF222" s="14" t="s">
        <v>20</v>
      </c>
      <c r="BG222" s="14" t="s">
        <v>967</v>
      </c>
      <c r="BH222" s="39" t="s">
        <v>39</v>
      </c>
      <c r="BI222" s="39" t="s">
        <v>967</v>
      </c>
      <c r="BJ222" s="14" t="s">
        <v>965</v>
      </c>
      <c r="BK222" s="39">
        <v>0.38750000000000001</v>
      </c>
      <c r="BL222" s="14" t="s">
        <v>965</v>
      </c>
      <c r="BM222" s="14" t="s">
        <v>965</v>
      </c>
      <c r="BN222" s="39">
        <v>0.32916666666666666</v>
      </c>
      <c r="BO222" s="14" t="s">
        <v>966</v>
      </c>
      <c r="BP222" s="14" t="s">
        <v>22</v>
      </c>
      <c r="BQ222" s="39">
        <v>0.41041666666666665</v>
      </c>
      <c r="BR222" s="14" t="s">
        <v>965</v>
      </c>
      <c r="BS222" s="14" t="s">
        <v>965</v>
      </c>
      <c r="BT222" s="39">
        <v>0.3527777777777778</v>
      </c>
      <c r="BU222" s="39" t="s">
        <v>966</v>
      </c>
      <c r="BV222" s="14" t="s">
        <v>20</v>
      </c>
      <c r="BW222" s="14" t="s">
        <v>20</v>
      </c>
      <c r="BX222" s="14" t="s">
        <v>20</v>
      </c>
      <c r="BY222" s="14" t="s">
        <v>22</v>
      </c>
      <c r="BZ222" s="39" t="s">
        <v>39</v>
      </c>
      <c r="CA222" s="39" t="s">
        <v>22</v>
      </c>
      <c r="CB222" s="14" t="s">
        <v>22</v>
      </c>
      <c r="CC222" s="39" t="s">
        <v>39</v>
      </c>
      <c r="CD222" s="39" t="s">
        <v>22</v>
      </c>
      <c r="CE222" s="14" t="s">
        <v>967</v>
      </c>
      <c r="CF222" s="39" t="s">
        <v>39</v>
      </c>
      <c r="CG222" s="39" t="s">
        <v>967</v>
      </c>
      <c r="CH222" s="14" t="s">
        <v>968</v>
      </c>
      <c r="CI222" s="39" t="s">
        <v>39</v>
      </c>
      <c r="CJ222" s="39" t="s">
        <v>968</v>
      </c>
      <c r="CK222" s="14" t="s">
        <v>20</v>
      </c>
      <c r="CL222" s="14" t="s">
        <v>20</v>
      </c>
      <c r="CM222" s="1">
        <f t="shared" si="53"/>
        <v>27</v>
      </c>
      <c r="CN222" s="1">
        <f t="shared" si="54"/>
        <v>1</v>
      </c>
      <c r="CO222" s="1">
        <f t="shared" si="55"/>
        <v>11</v>
      </c>
      <c r="CP222" s="1">
        <f t="shared" si="56"/>
        <v>0</v>
      </c>
      <c r="CQ222" s="1">
        <f t="shared" si="57"/>
        <v>5</v>
      </c>
      <c r="CR222" s="1">
        <f>SUM(COUNTIFS($T222:$CL222,{"PAT","MAT"}))</f>
        <v>0</v>
      </c>
      <c r="CS222" s="1">
        <f t="shared" si="58"/>
        <v>0</v>
      </c>
      <c r="CT222" s="1">
        <f t="shared" si="59"/>
        <v>0</v>
      </c>
      <c r="CU222" s="1">
        <f t="shared" si="60"/>
        <v>2</v>
      </c>
      <c r="CV222" s="1">
        <f t="shared" si="61"/>
        <v>4</v>
      </c>
      <c r="CW222" s="1">
        <f t="shared" si="62"/>
        <v>0</v>
      </c>
      <c r="CX222" s="1">
        <f t="shared" si="63"/>
        <v>0</v>
      </c>
      <c r="CY222" s="1">
        <f t="shared" si="64"/>
        <v>6</v>
      </c>
      <c r="CZ222" s="1">
        <f t="shared" si="65"/>
        <v>1</v>
      </c>
      <c r="DA222" s="1">
        <f t="shared" si="66"/>
        <v>1</v>
      </c>
      <c r="DB222" s="1">
        <f>SUM(CM222:CX222)+SUM(COUNTIFS(Q222:CL222,{"TERM","RESIGNED"}))</f>
        <v>50</v>
      </c>
      <c r="DC222" s="1" t="s">
        <v>45</v>
      </c>
      <c r="DD222" s="1" t="s">
        <v>1018</v>
      </c>
      <c r="DE222" s="34"/>
    </row>
    <row r="223" spans="1:109" x14ac:dyDescent="0.25">
      <c r="A223" s="32">
        <f t="shared" si="67"/>
        <v>222</v>
      </c>
      <c r="B223" s="1" t="s">
        <v>172</v>
      </c>
      <c r="C223" s="1">
        <v>103551</v>
      </c>
      <c r="D223" s="27">
        <v>103551</v>
      </c>
      <c r="E223" s="1" t="s">
        <v>946</v>
      </c>
      <c r="F223" s="34" t="s">
        <v>636</v>
      </c>
      <c r="G223" s="34" t="s">
        <v>190</v>
      </c>
      <c r="H223" s="30">
        <v>44750</v>
      </c>
      <c r="I223" s="30" t="s">
        <v>39</v>
      </c>
      <c r="J223" s="30" t="s">
        <v>39</v>
      </c>
      <c r="K223" s="1">
        <f t="shared" ca="1" si="51"/>
        <v>552</v>
      </c>
      <c r="L223" s="34" t="str">
        <f t="shared" si="52"/>
        <v>Billable</v>
      </c>
      <c r="M223" s="34" t="s">
        <v>187</v>
      </c>
      <c r="N223" s="1" t="s">
        <v>41</v>
      </c>
      <c r="O223" s="1" t="s">
        <v>42</v>
      </c>
      <c r="P223" s="1"/>
      <c r="Q223" s="1"/>
      <c r="R223" s="1" t="s">
        <v>43</v>
      </c>
      <c r="S223" s="33" t="s">
        <v>431</v>
      </c>
      <c r="T223" s="14" t="s">
        <v>965</v>
      </c>
      <c r="U223" s="39">
        <v>0.48263888888888901</v>
      </c>
      <c r="V223" s="14" t="s">
        <v>965</v>
      </c>
      <c r="W223" s="14" t="s">
        <v>20</v>
      </c>
      <c r="X223" s="14" t="s">
        <v>20</v>
      </c>
      <c r="Y223" s="14" t="s">
        <v>965</v>
      </c>
      <c r="Z223" s="39">
        <v>0.3888888888888889</v>
      </c>
      <c r="AA223" s="14" t="s">
        <v>965</v>
      </c>
      <c r="AB223" s="14" t="s">
        <v>967</v>
      </c>
      <c r="AC223" s="39" t="s">
        <v>39</v>
      </c>
      <c r="AD223" s="14" t="s">
        <v>967</v>
      </c>
      <c r="AE223" s="14" t="s">
        <v>965</v>
      </c>
      <c r="AF223" s="39">
        <v>0.39166666666666666</v>
      </c>
      <c r="AG223" s="14" t="s">
        <v>965</v>
      </c>
      <c r="AH223" s="14" t="s">
        <v>965</v>
      </c>
      <c r="AI223" s="39">
        <v>0.3972222222222222</v>
      </c>
      <c r="AJ223" s="14" t="s">
        <v>965</v>
      </c>
      <c r="AK223" s="14" t="s">
        <v>965</v>
      </c>
      <c r="AL223" s="39">
        <v>0.38541666666666669</v>
      </c>
      <c r="AM223" s="14" t="s">
        <v>965</v>
      </c>
      <c r="AN223" s="14" t="s">
        <v>20</v>
      </c>
      <c r="AO223" s="14" t="s">
        <v>20</v>
      </c>
      <c r="AP223" s="14" t="s">
        <v>965</v>
      </c>
      <c r="AQ223" s="39">
        <v>0.40625</v>
      </c>
      <c r="AR223" s="14" t="s">
        <v>965</v>
      </c>
      <c r="AS223" s="14" t="s">
        <v>965</v>
      </c>
      <c r="AT223" s="39">
        <v>0.4145833333333333</v>
      </c>
      <c r="AU223" s="14" t="s">
        <v>965</v>
      </c>
      <c r="AV223" s="14" t="s">
        <v>965</v>
      </c>
      <c r="AW223" s="39">
        <v>0.39166666666666666</v>
      </c>
      <c r="AX223" s="14" t="s">
        <v>965</v>
      </c>
      <c r="AY223" s="14" t="s">
        <v>965</v>
      </c>
      <c r="AZ223" s="39">
        <v>0.38819444444444445</v>
      </c>
      <c r="BA223" s="14" t="s">
        <v>965</v>
      </c>
      <c r="BB223" s="14" t="s">
        <v>965</v>
      </c>
      <c r="BC223" s="39">
        <v>0.37986111111111115</v>
      </c>
      <c r="BD223" s="14" t="s">
        <v>965</v>
      </c>
      <c r="BE223" s="14" t="s">
        <v>20</v>
      </c>
      <c r="BF223" s="14" t="s">
        <v>20</v>
      </c>
      <c r="BG223" s="14" t="s">
        <v>968</v>
      </c>
      <c r="BH223" s="39" t="s">
        <v>39</v>
      </c>
      <c r="BI223" s="39" t="s">
        <v>968</v>
      </c>
      <c r="BJ223" s="14" t="s">
        <v>968</v>
      </c>
      <c r="BK223" s="39" t="s">
        <v>39</v>
      </c>
      <c r="BL223" s="14" t="s">
        <v>968</v>
      </c>
      <c r="BM223" s="14" t="s">
        <v>965</v>
      </c>
      <c r="BN223" s="39">
        <v>0.40416666666666662</v>
      </c>
      <c r="BO223" s="14" t="s">
        <v>965</v>
      </c>
      <c r="BP223" s="14" t="s">
        <v>21</v>
      </c>
      <c r="BQ223" s="39" t="s">
        <v>39</v>
      </c>
      <c r="BR223" s="14" t="s">
        <v>21</v>
      </c>
      <c r="BS223" s="14" t="s">
        <v>965</v>
      </c>
      <c r="BT223" s="39">
        <v>0.37777777777777777</v>
      </c>
      <c r="BU223" s="39" t="s">
        <v>965</v>
      </c>
      <c r="BV223" s="14" t="s">
        <v>20</v>
      </c>
      <c r="BW223" s="14" t="s">
        <v>20</v>
      </c>
      <c r="BX223" s="14" t="s">
        <v>20</v>
      </c>
      <c r="BY223" s="14" t="s">
        <v>968</v>
      </c>
      <c r="BZ223" s="39" t="s">
        <v>39</v>
      </c>
      <c r="CA223" s="39" t="s">
        <v>968</v>
      </c>
      <c r="CB223" s="14" t="s">
        <v>967</v>
      </c>
      <c r="CC223" s="39" t="s">
        <v>39</v>
      </c>
      <c r="CD223" s="39" t="s">
        <v>967</v>
      </c>
      <c r="CE223" s="14" t="s">
        <v>965</v>
      </c>
      <c r="CF223" s="39">
        <v>4.3055555555555562E-2</v>
      </c>
      <c r="CG223" s="39" t="s">
        <v>22</v>
      </c>
      <c r="CH223" s="14" t="s">
        <v>968</v>
      </c>
      <c r="CI223" s="39" t="s">
        <v>39</v>
      </c>
      <c r="CJ223" s="39" t="s">
        <v>968</v>
      </c>
      <c r="CK223" s="14" t="s">
        <v>20</v>
      </c>
      <c r="CL223" s="14" t="s">
        <v>20</v>
      </c>
      <c r="CM223" s="1">
        <f t="shared" si="53"/>
        <v>25</v>
      </c>
      <c r="CN223" s="1">
        <f t="shared" si="54"/>
        <v>0</v>
      </c>
      <c r="CO223" s="1">
        <f t="shared" si="55"/>
        <v>11</v>
      </c>
      <c r="CP223" s="1">
        <f t="shared" si="56"/>
        <v>2</v>
      </c>
      <c r="CQ223" s="1">
        <f t="shared" si="57"/>
        <v>1</v>
      </c>
      <c r="CR223" s="1">
        <f>SUM(COUNTIFS($T223:$CL223,{"PAT","MAT"}))</f>
        <v>0</v>
      </c>
      <c r="CS223" s="1">
        <f t="shared" si="58"/>
        <v>0</v>
      </c>
      <c r="CT223" s="1">
        <f t="shared" si="59"/>
        <v>0</v>
      </c>
      <c r="CU223" s="1">
        <f t="shared" si="60"/>
        <v>8</v>
      </c>
      <c r="CV223" s="1">
        <f t="shared" si="61"/>
        <v>4</v>
      </c>
      <c r="CW223" s="1">
        <f t="shared" si="62"/>
        <v>0</v>
      </c>
      <c r="CX223" s="1">
        <f t="shared" si="63"/>
        <v>0</v>
      </c>
      <c r="CY223" s="1">
        <f t="shared" si="64"/>
        <v>12</v>
      </c>
      <c r="CZ223" s="1">
        <f t="shared" si="65"/>
        <v>1</v>
      </c>
      <c r="DA223" s="1">
        <f t="shared" si="66"/>
        <v>1</v>
      </c>
      <c r="DB223" s="1">
        <f>SUM(CM223:CX223)+SUM(COUNTIFS(Q223:CL223,{"TERM","RESIGNED"}))</f>
        <v>51</v>
      </c>
      <c r="DC223" s="1" t="s">
        <v>45</v>
      </c>
      <c r="DD223" s="1" t="s">
        <v>1018</v>
      </c>
      <c r="DE223" s="34"/>
    </row>
    <row r="224" spans="1:109" x14ac:dyDescent="0.25">
      <c r="A224" s="32">
        <f t="shared" si="67"/>
        <v>223</v>
      </c>
      <c r="B224" s="1" t="s">
        <v>172</v>
      </c>
      <c r="C224" s="1">
        <v>103561</v>
      </c>
      <c r="D224" s="27">
        <v>103561</v>
      </c>
      <c r="E224" s="1" t="s">
        <v>945</v>
      </c>
      <c r="F224" s="34" t="s">
        <v>633</v>
      </c>
      <c r="G224" s="34" t="s">
        <v>123</v>
      </c>
      <c r="H224" s="30">
        <v>44750</v>
      </c>
      <c r="I224" s="30" t="s">
        <v>39</v>
      </c>
      <c r="J224" s="30" t="s">
        <v>39</v>
      </c>
      <c r="K224" s="1">
        <f t="shared" ca="1" si="51"/>
        <v>552</v>
      </c>
      <c r="L224" s="34" t="str">
        <f t="shared" si="52"/>
        <v>Billable</v>
      </c>
      <c r="M224" s="34" t="s">
        <v>124</v>
      </c>
      <c r="N224" s="1" t="s">
        <v>41</v>
      </c>
      <c r="O224" s="1" t="s">
        <v>42</v>
      </c>
      <c r="P224" s="1"/>
      <c r="Q224" s="1"/>
      <c r="R224" s="1" t="s">
        <v>43</v>
      </c>
      <c r="S224" s="33" t="s">
        <v>367</v>
      </c>
      <c r="T224" s="14" t="s">
        <v>965</v>
      </c>
      <c r="U224" s="39">
        <v>0.39444444444444399</v>
      </c>
      <c r="V224" s="14" t="s">
        <v>965</v>
      </c>
      <c r="W224" s="14" t="s">
        <v>20</v>
      </c>
      <c r="X224" s="14" t="s">
        <v>20</v>
      </c>
      <c r="Y224" s="14" t="s">
        <v>965</v>
      </c>
      <c r="Z224" s="39">
        <v>0.39097222222222222</v>
      </c>
      <c r="AA224" s="14" t="s">
        <v>965</v>
      </c>
      <c r="AB224" s="14" t="s">
        <v>967</v>
      </c>
      <c r="AC224" s="39" t="s">
        <v>39</v>
      </c>
      <c r="AD224" s="14" t="s">
        <v>967</v>
      </c>
      <c r="AE224" s="14" t="s">
        <v>965</v>
      </c>
      <c r="AF224" s="39">
        <v>0.37083333333333335</v>
      </c>
      <c r="AG224" s="14" t="s">
        <v>965</v>
      </c>
      <c r="AH224" s="14" t="s">
        <v>965</v>
      </c>
      <c r="AI224" s="39">
        <v>0.36944444444444446</v>
      </c>
      <c r="AJ224" s="14" t="s">
        <v>965</v>
      </c>
      <c r="AK224" s="14" t="s">
        <v>965</v>
      </c>
      <c r="AL224" s="39">
        <v>0.37013888888888885</v>
      </c>
      <c r="AM224" s="14" t="s">
        <v>965</v>
      </c>
      <c r="AN224" s="14" t="s">
        <v>20</v>
      </c>
      <c r="AO224" s="14" t="s">
        <v>20</v>
      </c>
      <c r="AP224" s="14" t="s">
        <v>965</v>
      </c>
      <c r="AQ224" s="39">
        <v>0.3833333333333333</v>
      </c>
      <c r="AR224" s="14" t="s">
        <v>965</v>
      </c>
      <c r="AS224" s="14" t="s">
        <v>965</v>
      </c>
      <c r="AT224" s="39">
        <v>0.36874999999999997</v>
      </c>
      <c r="AU224" s="14" t="s">
        <v>965</v>
      </c>
      <c r="AV224" s="14" t="s">
        <v>965</v>
      </c>
      <c r="AW224" s="39">
        <v>0.36319444444444443</v>
      </c>
      <c r="AX224" s="14" t="s">
        <v>965</v>
      </c>
      <c r="AY224" s="14" t="s">
        <v>965</v>
      </c>
      <c r="AZ224" s="39">
        <v>0.37777777777777777</v>
      </c>
      <c r="BA224" s="14" t="s">
        <v>965</v>
      </c>
      <c r="BB224" s="14" t="s">
        <v>965</v>
      </c>
      <c r="BC224" s="39">
        <v>0.3659722222222222</v>
      </c>
      <c r="BD224" s="14" t="s">
        <v>965</v>
      </c>
      <c r="BE224" s="14" t="s">
        <v>20</v>
      </c>
      <c r="BF224" s="14" t="s">
        <v>20</v>
      </c>
      <c r="BG224" s="14" t="s">
        <v>965</v>
      </c>
      <c r="BH224" s="39">
        <v>0.375</v>
      </c>
      <c r="BI224" s="39" t="s">
        <v>965</v>
      </c>
      <c r="BJ224" s="14" t="s">
        <v>965</v>
      </c>
      <c r="BK224" s="39">
        <v>0.37083333333333335</v>
      </c>
      <c r="BL224" s="14" t="s">
        <v>965</v>
      </c>
      <c r="BM224" s="14" t="s">
        <v>965</v>
      </c>
      <c r="BN224" s="39">
        <v>0.37152777777777773</v>
      </c>
      <c r="BO224" s="14" t="s">
        <v>965</v>
      </c>
      <c r="BP224" s="14" t="s">
        <v>965</v>
      </c>
      <c r="BQ224" s="39">
        <v>0.36874999999999997</v>
      </c>
      <c r="BR224" s="14" t="s">
        <v>965</v>
      </c>
      <c r="BS224" s="14" t="s">
        <v>21</v>
      </c>
      <c r="BT224" s="39" t="e">
        <v>#N/A</v>
      </c>
      <c r="BU224" s="39" t="s">
        <v>21</v>
      </c>
      <c r="BV224" s="14" t="s">
        <v>20</v>
      </c>
      <c r="BW224" s="14" t="s">
        <v>20</v>
      </c>
      <c r="BX224" s="14" t="s">
        <v>20</v>
      </c>
      <c r="BY224" s="14" t="s">
        <v>965</v>
      </c>
      <c r="BZ224" s="39">
        <v>0.36944444444444446</v>
      </c>
      <c r="CA224" s="39" t="s">
        <v>965</v>
      </c>
      <c r="CB224" s="14" t="s">
        <v>965</v>
      </c>
      <c r="CC224" s="39">
        <v>0.3972222222222222</v>
      </c>
      <c r="CD224" s="39" t="s">
        <v>965</v>
      </c>
      <c r="CE224" s="14" t="s">
        <v>965</v>
      </c>
      <c r="CF224" s="39">
        <v>0.36458333333333331</v>
      </c>
      <c r="CG224" s="39" t="s">
        <v>965</v>
      </c>
      <c r="CH224" s="14" t="s">
        <v>965</v>
      </c>
      <c r="CI224" s="39">
        <v>0.3659722222222222</v>
      </c>
      <c r="CJ224" s="39" t="s">
        <v>965</v>
      </c>
      <c r="CK224" s="14" t="s">
        <v>20</v>
      </c>
      <c r="CL224" s="14" t="s">
        <v>20</v>
      </c>
      <c r="CM224" s="1">
        <f t="shared" si="53"/>
        <v>36</v>
      </c>
      <c r="CN224" s="1">
        <f t="shared" si="54"/>
        <v>0</v>
      </c>
      <c r="CO224" s="1">
        <f t="shared" si="55"/>
        <v>11</v>
      </c>
      <c r="CP224" s="1">
        <f t="shared" si="56"/>
        <v>2</v>
      </c>
      <c r="CQ224" s="1">
        <f t="shared" si="57"/>
        <v>0</v>
      </c>
      <c r="CR224" s="1">
        <f>SUM(COUNTIFS($T224:$CL224,{"PAT","MAT"}))</f>
        <v>0</v>
      </c>
      <c r="CS224" s="1">
        <f t="shared" si="58"/>
        <v>0</v>
      </c>
      <c r="CT224" s="1">
        <f t="shared" si="59"/>
        <v>0</v>
      </c>
      <c r="CU224" s="1">
        <f t="shared" si="60"/>
        <v>0</v>
      </c>
      <c r="CV224" s="1">
        <f t="shared" si="61"/>
        <v>2</v>
      </c>
      <c r="CW224" s="1">
        <f t="shared" si="62"/>
        <v>0</v>
      </c>
      <c r="CX224" s="1">
        <f t="shared" si="63"/>
        <v>0</v>
      </c>
      <c r="CY224" s="1">
        <f t="shared" si="64"/>
        <v>2</v>
      </c>
      <c r="CZ224" s="1">
        <f t="shared" si="65"/>
        <v>1</v>
      </c>
      <c r="DA224" s="1">
        <f t="shared" si="66"/>
        <v>1</v>
      </c>
      <c r="DB224" s="1">
        <f>SUM(CM224:CX224)+SUM(COUNTIFS(Q224:CL224,{"TERM","RESIGNED"}))</f>
        <v>51</v>
      </c>
      <c r="DC224" s="1" t="s">
        <v>45</v>
      </c>
      <c r="DD224" s="1" t="s">
        <v>1020</v>
      </c>
      <c r="DE224" s="34"/>
    </row>
    <row r="225" spans="1:109" x14ac:dyDescent="0.25">
      <c r="A225" s="32">
        <f t="shared" si="67"/>
        <v>224</v>
      </c>
      <c r="B225" s="1" t="s">
        <v>172</v>
      </c>
      <c r="C225" s="1">
        <v>103590</v>
      </c>
      <c r="D225" s="27">
        <v>103590</v>
      </c>
      <c r="E225" s="1" t="s">
        <v>946</v>
      </c>
      <c r="F225" s="34" t="s">
        <v>640</v>
      </c>
      <c r="G225" s="34" t="s">
        <v>123</v>
      </c>
      <c r="H225" s="30">
        <v>44754</v>
      </c>
      <c r="I225" s="30" t="s">
        <v>39</v>
      </c>
      <c r="J225" s="30" t="s">
        <v>39</v>
      </c>
      <c r="K225" s="1">
        <f t="shared" ca="1" si="51"/>
        <v>548</v>
      </c>
      <c r="L225" s="34" t="str">
        <f t="shared" si="52"/>
        <v>Billable</v>
      </c>
      <c r="M225" s="34" t="s">
        <v>124</v>
      </c>
      <c r="N225" s="1" t="s">
        <v>41</v>
      </c>
      <c r="O225" s="1" t="s">
        <v>42</v>
      </c>
      <c r="P225" s="1"/>
      <c r="Q225" s="1"/>
      <c r="R225" s="1" t="s">
        <v>43</v>
      </c>
      <c r="S225" s="33" t="s">
        <v>367</v>
      </c>
      <c r="T225" s="14" t="s">
        <v>965</v>
      </c>
      <c r="U225" s="39">
        <v>0.40208333333333302</v>
      </c>
      <c r="V225" s="14" t="s">
        <v>965</v>
      </c>
      <c r="W225" s="14" t="s">
        <v>20</v>
      </c>
      <c r="X225" s="14" t="s">
        <v>20</v>
      </c>
      <c r="Y225" s="14" t="s">
        <v>965</v>
      </c>
      <c r="Z225" s="39">
        <v>0.3972222222222222</v>
      </c>
      <c r="AA225" s="14" t="s">
        <v>965</v>
      </c>
      <c r="AB225" s="14" t="s">
        <v>965</v>
      </c>
      <c r="AC225" s="39">
        <v>0.40763888888888888</v>
      </c>
      <c r="AD225" s="14" t="s">
        <v>965</v>
      </c>
      <c r="AE225" s="14" t="s">
        <v>965</v>
      </c>
      <c r="AF225" s="39">
        <v>0.37777777777777777</v>
      </c>
      <c r="AG225" s="14" t="s">
        <v>965</v>
      </c>
      <c r="AH225" s="14" t="s">
        <v>965</v>
      </c>
      <c r="AI225" s="39">
        <v>0.375</v>
      </c>
      <c r="AJ225" s="14" t="s">
        <v>965</v>
      </c>
      <c r="AK225" s="14" t="s">
        <v>965</v>
      </c>
      <c r="AL225" s="39">
        <v>0.37916666666666665</v>
      </c>
      <c r="AM225" s="14" t="s">
        <v>965</v>
      </c>
      <c r="AN225" s="14" t="s">
        <v>20</v>
      </c>
      <c r="AO225" s="14" t="s">
        <v>20</v>
      </c>
      <c r="AP225" s="14" t="s">
        <v>965</v>
      </c>
      <c r="AQ225" s="39">
        <v>0.38125000000000003</v>
      </c>
      <c r="AR225" s="14" t="s">
        <v>965</v>
      </c>
      <c r="AS225" s="14" t="s">
        <v>965</v>
      </c>
      <c r="AT225" s="39">
        <v>0.38055555555555554</v>
      </c>
      <c r="AU225" s="14" t="s">
        <v>965</v>
      </c>
      <c r="AV225" s="14" t="s">
        <v>965</v>
      </c>
      <c r="AW225" s="39">
        <v>0.37291666666666662</v>
      </c>
      <c r="AX225" s="14" t="s">
        <v>965</v>
      </c>
      <c r="AY225" s="14" t="s">
        <v>965</v>
      </c>
      <c r="AZ225" s="39">
        <v>0.3840277777777778</v>
      </c>
      <c r="BA225" s="14" t="s">
        <v>965</v>
      </c>
      <c r="BB225" s="14" t="s">
        <v>965</v>
      </c>
      <c r="BC225" s="39">
        <v>0.3756944444444445</v>
      </c>
      <c r="BD225" s="14" t="s">
        <v>965</v>
      </c>
      <c r="BE225" s="14" t="s">
        <v>20</v>
      </c>
      <c r="BF225" s="14" t="s">
        <v>20</v>
      </c>
      <c r="BG225" s="14" t="s">
        <v>965</v>
      </c>
      <c r="BH225" s="39">
        <v>0.37638888888888888</v>
      </c>
      <c r="BI225" s="39" t="s">
        <v>965</v>
      </c>
      <c r="BJ225" s="14" t="s">
        <v>965</v>
      </c>
      <c r="BK225" s="39">
        <v>0.37708333333333338</v>
      </c>
      <c r="BL225" s="14" t="s">
        <v>965</v>
      </c>
      <c r="BM225" s="14" t="s">
        <v>965</v>
      </c>
      <c r="BN225" s="39">
        <v>0.3833333333333333</v>
      </c>
      <c r="BO225" s="14" t="s">
        <v>965</v>
      </c>
      <c r="BP225" s="14" t="s">
        <v>965</v>
      </c>
      <c r="BQ225" s="39">
        <v>0.37847222222222227</v>
      </c>
      <c r="BR225" s="14" t="s">
        <v>965</v>
      </c>
      <c r="BS225" s="14" t="s">
        <v>967</v>
      </c>
      <c r="BT225" s="39" t="e">
        <v>#N/A</v>
      </c>
      <c r="BU225" s="39" t="s">
        <v>967</v>
      </c>
      <c r="BV225" s="14" t="s">
        <v>20</v>
      </c>
      <c r="BW225" s="14" t="s">
        <v>20</v>
      </c>
      <c r="BX225" s="14" t="s">
        <v>20</v>
      </c>
      <c r="BY225" s="14" t="s">
        <v>21</v>
      </c>
      <c r="BZ225" s="39" t="s">
        <v>39</v>
      </c>
      <c r="CA225" s="39" t="s">
        <v>21</v>
      </c>
      <c r="CB225" s="14" t="s">
        <v>965</v>
      </c>
      <c r="CC225" s="39">
        <v>0.39166666666666666</v>
      </c>
      <c r="CD225" s="39" t="s">
        <v>965</v>
      </c>
      <c r="CE225" s="14" t="s">
        <v>965</v>
      </c>
      <c r="CF225" s="39">
        <v>0.37638888888888888</v>
      </c>
      <c r="CG225" s="39" t="s">
        <v>965</v>
      </c>
      <c r="CH225" s="14" t="s">
        <v>965</v>
      </c>
      <c r="CI225" s="39">
        <v>0.37847222222222227</v>
      </c>
      <c r="CJ225" s="39" t="s">
        <v>965</v>
      </c>
      <c r="CK225" s="14" t="s">
        <v>20</v>
      </c>
      <c r="CL225" s="14" t="s">
        <v>20</v>
      </c>
      <c r="CM225" s="1">
        <f t="shared" si="53"/>
        <v>36</v>
      </c>
      <c r="CN225" s="1">
        <f t="shared" si="54"/>
        <v>0</v>
      </c>
      <c r="CO225" s="1">
        <f t="shared" si="55"/>
        <v>11</v>
      </c>
      <c r="CP225" s="1">
        <f t="shared" si="56"/>
        <v>2</v>
      </c>
      <c r="CQ225" s="1">
        <f t="shared" si="57"/>
        <v>0</v>
      </c>
      <c r="CR225" s="1">
        <f>SUM(COUNTIFS($T225:$CL225,{"PAT","MAT"}))</f>
        <v>0</v>
      </c>
      <c r="CS225" s="1">
        <f t="shared" si="58"/>
        <v>0</v>
      </c>
      <c r="CT225" s="1">
        <f t="shared" si="59"/>
        <v>0</v>
      </c>
      <c r="CU225" s="1">
        <f t="shared" si="60"/>
        <v>0</v>
      </c>
      <c r="CV225" s="1">
        <f t="shared" si="61"/>
        <v>2</v>
      </c>
      <c r="CW225" s="1">
        <f t="shared" si="62"/>
        <v>0</v>
      </c>
      <c r="CX225" s="1">
        <f t="shared" si="63"/>
        <v>0</v>
      </c>
      <c r="CY225" s="1">
        <f t="shared" si="64"/>
        <v>2</v>
      </c>
      <c r="CZ225" s="1">
        <f t="shared" si="65"/>
        <v>1</v>
      </c>
      <c r="DA225" s="1">
        <f t="shared" si="66"/>
        <v>1</v>
      </c>
      <c r="DB225" s="1">
        <f>SUM(CM225:CX225)+SUM(COUNTIFS(Q225:CL225,{"TERM","RESIGNED"}))</f>
        <v>51</v>
      </c>
      <c r="DC225" s="1" t="s">
        <v>45</v>
      </c>
      <c r="DD225" s="1" t="s">
        <v>1020</v>
      </c>
      <c r="DE225" s="34"/>
    </row>
    <row r="226" spans="1:109" x14ac:dyDescent="0.25">
      <c r="A226" s="32">
        <f t="shared" si="67"/>
        <v>225</v>
      </c>
      <c r="B226" s="1" t="s">
        <v>172</v>
      </c>
      <c r="C226" s="1">
        <v>103642</v>
      </c>
      <c r="D226" s="27">
        <v>103642</v>
      </c>
      <c r="E226" s="1" t="s">
        <v>946</v>
      </c>
      <c r="F226" s="34" t="s">
        <v>646</v>
      </c>
      <c r="G226" s="34" t="s">
        <v>190</v>
      </c>
      <c r="H226" s="30">
        <v>44757</v>
      </c>
      <c r="I226" s="30" t="s">
        <v>39</v>
      </c>
      <c r="J226" s="30" t="s">
        <v>39</v>
      </c>
      <c r="K226" s="1">
        <f t="shared" ca="1" si="51"/>
        <v>545</v>
      </c>
      <c r="L226" s="34" t="str">
        <f t="shared" si="52"/>
        <v>Billable</v>
      </c>
      <c r="M226" s="34" t="s">
        <v>187</v>
      </c>
      <c r="N226" s="1" t="s">
        <v>41</v>
      </c>
      <c r="O226" s="1" t="s">
        <v>42</v>
      </c>
      <c r="P226" s="1"/>
      <c r="Q226" s="1"/>
      <c r="R226" s="1" t="s">
        <v>43</v>
      </c>
      <c r="S226" s="33" t="s">
        <v>239</v>
      </c>
      <c r="T226" s="14" t="s">
        <v>965</v>
      </c>
      <c r="U226" s="39">
        <v>0.38194444444444398</v>
      </c>
      <c r="V226" s="14" t="s">
        <v>965</v>
      </c>
      <c r="W226" s="14" t="s">
        <v>20</v>
      </c>
      <c r="X226" s="14" t="s">
        <v>20</v>
      </c>
      <c r="Y226" s="14" t="s">
        <v>965</v>
      </c>
      <c r="Z226" s="39">
        <v>0.39166666666666666</v>
      </c>
      <c r="AA226" s="14" t="s">
        <v>965</v>
      </c>
      <c r="AB226" s="14" t="s">
        <v>965</v>
      </c>
      <c r="AC226" s="39">
        <v>0.3833333333333333</v>
      </c>
      <c r="AD226" s="14" t="s">
        <v>965</v>
      </c>
      <c r="AE226" s="14" t="s">
        <v>967</v>
      </c>
      <c r="AF226" s="39" t="s">
        <v>39</v>
      </c>
      <c r="AG226" s="14" t="s">
        <v>967</v>
      </c>
      <c r="AH226" s="14" t="s">
        <v>965</v>
      </c>
      <c r="AI226" s="39">
        <v>0.3756944444444445</v>
      </c>
      <c r="AJ226" s="14" t="s">
        <v>965</v>
      </c>
      <c r="AK226" s="14" t="s">
        <v>967</v>
      </c>
      <c r="AL226" s="39" t="s">
        <v>39</v>
      </c>
      <c r="AM226" s="14" t="s">
        <v>967</v>
      </c>
      <c r="AN226" s="14" t="s">
        <v>20</v>
      </c>
      <c r="AO226" s="14" t="s">
        <v>20</v>
      </c>
      <c r="AP226" s="14" t="s">
        <v>967</v>
      </c>
      <c r="AQ226" s="39" t="s">
        <v>39</v>
      </c>
      <c r="AR226" s="14" t="s">
        <v>967</v>
      </c>
      <c r="AS226" s="14" t="s">
        <v>965</v>
      </c>
      <c r="AT226" s="39">
        <v>0.3756944444444445</v>
      </c>
      <c r="AU226" s="14" t="s">
        <v>965</v>
      </c>
      <c r="AV226" s="14" t="s">
        <v>965</v>
      </c>
      <c r="AW226" s="39">
        <v>0.38194444444444442</v>
      </c>
      <c r="AX226" s="14" t="s">
        <v>965</v>
      </c>
      <c r="AY226" s="14" t="s">
        <v>965</v>
      </c>
      <c r="AZ226" s="39">
        <v>0.38958333333333334</v>
      </c>
      <c r="BA226" s="14" t="s">
        <v>965</v>
      </c>
      <c r="BB226" s="14" t="s">
        <v>965</v>
      </c>
      <c r="BC226" s="39">
        <v>0.38055555555555554</v>
      </c>
      <c r="BD226" s="14" t="s">
        <v>965</v>
      </c>
      <c r="BE226" s="14" t="s">
        <v>20</v>
      </c>
      <c r="BF226" s="14" t="s">
        <v>20</v>
      </c>
      <c r="BG226" s="14" t="s">
        <v>965</v>
      </c>
      <c r="BH226" s="39">
        <v>0.38541666666666669</v>
      </c>
      <c r="BI226" s="39" t="s">
        <v>965</v>
      </c>
      <c r="BJ226" s="14" t="s">
        <v>965</v>
      </c>
      <c r="BK226" s="39">
        <v>0.38541666666666669</v>
      </c>
      <c r="BL226" s="14" t="s">
        <v>965</v>
      </c>
      <c r="BM226" s="14" t="s">
        <v>965</v>
      </c>
      <c r="BN226" s="39">
        <v>0.37986111111111115</v>
      </c>
      <c r="BO226" s="14" t="s">
        <v>965</v>
      </c>
      <c r="BP226" s="14" t="s">
        <v>967</v>
      </c>
      <c r="BQ226" s="39" t="s">
        <v>39</v>
      </c>
      <c r="BR226" s="14" t="s">
        <v>967</v>
      </c>
      <c r="BS226" s="14" t="s">
        <v>967</v>
      </c>
      <c r="BT226" s="39" t="e">
        <v>#N/A</v>
      </c>
      <c r="BU226" s="39" t="s">
        <v>967</v>
      </c>
      <c r="BV226" s="14" t="s">
        <v>20</v>
      </c>
      <c r="BW226" s="14" t="s">
        <v>20</v>
      </c>
      <c r="BX226" s="14" t="s">
        <v>20</v>
      </c>
      <c r="BY226" s="14" t="s">
        <v>968</v>
      </c>
      <c r="BZ226" s="39" t="s">
        <v>39</v>
      </c>
      <c r="CA226" s="39" t="s">
        <v>968</v>
      </c>
      <c r="CB226" s="14" t="s">
        <v>968</v>
      </c>
      <c r="CC226" s="39" t="s">
        <v>39</v>
      </c>
      <c r="CD226" s="39" t="s">
        <v>968</v>
      </c>
      <c r="CE226" s="14" t="s">
        <v>968</v>
      </c>
      <c r="CF226" s="39" t="s">
        <v>39</v>
      </c>
      <c r="CG226" s="39" t="s">
        <v>968</v>
      </c>
      <c r="CH226" s="14" t="s">
        <v>968</v>
      </c>
      <c r="CI226" s="39" t="s">
        <v>39</v>
      </c>
      <c r="CJ226" s="39" t="s">
        <v>968</v>
      </c>
      <c r="CK226" s="14" t="s">
        <v>20</v>
      </c>
      <c r="CL226" s="14" t="s">
        <v>20</v>
      </c>
      <c r="CM226" s="1">
        <f t="shared" si="53"/>
        <v>22</v>
      </c>
      <c r="CN226" s="1">
        <f t="shared" si="54"/>
        <v>0</v>
      </c>
      <c r="CO226" s="1">
        <f t="shared" si="55"/>
        <v>11</v>
      </c>
      <c r="CP226" s="1">
        <f t="shared" si="56"/>
        <v>0</v>
      </c>
      <c r="CQ226" s="1">
        <f t="shared" si="57"/>
        <v>0</v>
      </c>
      <c r="CR226" s="1">
        <f>SUM(COUNTIFS($T226:$CL226,{"PAT","MAT"}))</f>
        <v>0</v>
      </c>
      <c r="CS226" s="1">
        <f t="shared" si="58"/>
        <v>0</v>
      </c>
      <c r="CT226" s="1">
        <f t="shared" si="59"/>
        <v>0</v>
      </c>
      <c r="CU226" s="1">
        <f t="shared" si="60"/>
        <v>8</v>
      </c>
      <c r="CV226" s="1">
        <f t="shared" si="61"/>
        <v>10</v>
      </c>
      <c r="CW226" s="1">
        <f t="shared" si="62"/>
        <v>0</v>
      </c>
      <c r="CX226" s="1">
        <f t="shared" si="63"/>
        <v>0</v>
      </c>
      <c r="CY226" s="1">
        <f t="shared" si="64"/>
        <v>18</v>
      </c>
      <c r="CZ226" s="1">
        <f t="shared" si="65"/>
        <v>1</v>
      </c>
      <c r="DA226" s="1">
        <f t="shared" si="66"/>
        <v>1</v>
      </c>
      <c r="DB226" s="1">
        <f>SUM(CM226:CX226)+SUM(COUNTIFS(Q226:CL226,{"TERM","RESIGNED"}))</f>
        <v>51</v>
      </c>
      <c r="DC226" s="1" t="s">
        <v>45</v>
      </c>
      <c r="DD226" s="1" t="s">
        <v>1018</v>
      </c>
      <c r="DE226" s="34"/>
    </row>
    <row r="227" spans="1:109" x14ac:dyDescent="0.25">
      <c r="A227" s="32">
        <f t="shared" si="67"/>
        <v>226</v>
      </c>
      <c r="B227" s="1" t="s">
        <v>172</v>
      </c>
      <c r="C227" s="1">
        <v>103685</v>
      </c>
      <c r="D227" s="27">
        <v>103685</v>
      </c>
      <c r="E227" s="1" t="s">
        <v>946</v>
      </c>
      <c r="F227" s="34" t="s">
        <v>647</v>
      </c>
      <c r="G227" s="34" t="s">
        <v>186</v>
      </c>
      <c r="H227" s="30">
        <v>44764</v>
      </c>
      <c r="I227" s="30" t="s">
        <v>39</v>
      </c>
      <c r="J227" s="30" t="s">
        <v>39</v>
      </c>
      <c r="K227" s="1">
        <f t="shared" ca="1" si="51"/>
        <v>538</v>
      </c>
      <c r="L227" s="34" t="str">
        <f t="shared" si="52"/>
        <v>Billable</v>
      </c>
      <c r="M227" s="34" t="s">
        <v>187</v>
      </c>
      <c r="N227" s="1" t="s">
        <v>41</v>
      </c>
      <c r="O227" s="1" t="s">
        <v>42</v>
      </c>
      <c r="P227" s="1"/>
      <c r="Q227" s="1"/>
      <c r="R227" s="1" t="s">
        <v>43</v>
      </c>
      <c r="S227" s="33" t="s">
        <v>949</v>
      </c>
      <c r="T227" s="14" t="s">
        <v>965</v>
      </c>
      <c r="U227" s="39">
        <v>0.38055555555555598</v>
      </c>
      <c r="V227" s="14" t="s">
        <v>965</v>
      </c>
      <c r="W227" s="14" t="s">
        <v>20</v>
      </c>
      <c r="X227" s="14" t="s">
        <v>20</v>
      </c>
      <c r="Y227" s="14" t="s">
        <v>965</v>
      </c>
      <c r="Z227" s="39">
        <v>0.38958333333333334</v>
      </c>
      <c r="AA227" s="14" t="s">
        <v>965</v>
      </c>
      <c r="AB227" s="14" t="s">
        <v>965</v>
      </c>
      <c r="AC227" s="39">
        <v>0.38541666666666669</v>
      </c>
      <c r="AD227" s="14" t="s">
        <v>965</v>
      </c>
      <c r="AE227" s="14" t="s">
        <v>22</v>
      </c>
      <c r="AF227" s="39">
        <v>0.23124999999999998</v>
      </c>
      <c r="AG227" s="14" t="s">
        <v>22</v>
      </c>
      <c r="AH227" s="14" t="s">
        <v>965</v>
      </c>
      <c r="AI227" s="39">
        <v>0.14930555555555555</v>
      </c>
      <c r="AJ227" s="14" t="s">
        <v>965</v>
      </c>
      <c r="AK227" s="14" t="s">
        <v>965</v>
      </c>
      <c r="AL227" s="39">
        <v>0.17986111111111111</v>
      </c>
      <c r="AM227" s="14" t="s">
        <v>965</v>
      </c>
      <c r="AN227" s="14" t="s">
        <v>20</v>
      </c>
      <c r="AO227" s="14" t="s">
        <v>20</v>
      </c>
      <c r="AP227" s="14" t="s">
        <v>965</v>
      </c>
      <c r="AQ227" s="39">
        <v>0.3833333333333333</v>
      </c>
      <c r="AR227" s="14" t="s">
        <v>965</v>
      </c>
      <c r="AS227" s="14" t="s">
        <v>965</v>
      </c>
      <c r="AT227" s="39">
        <v>0.39374999999999999</v>
      </c>
      <c r="AU227" s="14" t="s">
        <v>965</v>
      </c>
      <c r="AV227" s="14" t="s">
        <v>965</v>
      </c>
      <c r="AW227" s="39">
        <v>0.3923611111111111</v>
      </c>
      <c r="AX227" s="14" t="s">
        <v>965</v>
      </c>
      <c r="AY227" s="14" t="s">
        <v>965</v>
      </c>
      <c r="AZ227" s="39">
        <v>0.3840277777777778</v>
      </c>
      <c r="BA227" s="14" t="s">
        <v>965</v>
      </c>
      <c r="BB227" s="14" t="s">
        <v>965</v>
      </c>
      <c r="BC227" s="39">
        <v>0.38125000000000003</v>
      </c>
      <c r="BD227" s="14" t="s">
        <v>965</v>
      </c>
      <c r="BE227" s="14" t="s">
        <v>20</v>
      </c>
      <c r="BF227" s="14" t="s">
        <v>20</v>
      </c>
      <c r="BG227" s="14" t="s">
        <v>965</v>
      </c>
      <c r="BH227" s="39">
        <v>0.38680555555555557</v>
      </c>
      <c r="BI227" s="39" t="s">
        <v>965</v>
      </c>
      <c r="BJ227" s="14" t="s">
        <v>965</v>
      </c>
      <c r="BK227" s="39">
        <v>0.4597222222222222</v>
      </c>
      <c r="BL227" s="14" t="s">
        <v>965</v>
      </c>
      <c r="BM227" s="14" t="s">
        <v>965</v>
      </c>
      <c r="BN227" s="39">
        <v>0.3979166666666667</v>
      </c>
      <c r="BO227" s="14" t="s">
        <v>965</v>
      </c>
      <c r="BP227" s="14" t="s">
        <v>965</v>
      </c>
      <c r="BQ227" s="39">
        <v>0.39861111111111108</v>
      </c>
      <c r="BR227" s="14" t="s">
        <v>965</v>
      </c>
      <c r="BS227" s="14" t="s">
        <v>965</v>
      </c>
      <c r="BT227" s="39">
        <v>0.37708333333333338</v>
      </c>
      <c r="BU227" s="39" t="s">
        <v>965</v>
      </c>
      <c r="BV227" s="14" t="s">
        <v>20</v>
      </c>
      <c r="BW227" s="14" t="s">
        <v>20</v>
      </c>
      <c r="BX227" s="14" t="s">
        <v>20</v>
      </c>
      <c r="BY227" s="14" t="s">
        <v>965</v>
      </c>
      <c r="BZ227" s="39">
        <v>0.3756944444444445</v>
      </c>
      <c r="CA227" s="39" t="s">
        <v>965</v>
      </c>
      <c r="CB227" s="14" t="s">
        <v>965</v>
      </c>
      <c r="CC227" s="39">
        <v>0.3520833333333333</v>
      </c>
      <c r="CD227" s="39" t="s">
        <v>966</v>
      </c>
      <c r="CE227" s="14" t="s">
        <v>965</v>
      </c>
      <c r="CF227" s="39">
        <v>0.3659722222222222</v>
      </c>
      <c r="CG227" s="39" t="s">
        <v>965</v>
      </c>
      <c r="CH227" s="14" t="s">
        <v>967</v>
      </c>
      <c r="CI227" s="39">
        <v>0</v>
      </c>
      <c r="CJ227" s="39" t="s">
        <v>967</v>
      </c>
      <c r="CK227" s="14" t="s">
        <v>20</v>
      </c>
      <c r="CL227" s="14" t="s">
        <v>20</v>
      </c>
      <c r="CM227" s="1">
        <f t="shared" si="53"/>
        <v>35</v>
      </c>
      <c r="CN227" s="1">
        <f t="shared" si="54"/>
        <v>0.5</v>
      </c>
      <c r="CO227" s="1">
        <f t="shared" si="55"/>
        <v>11</v>
      </c>
      <c r="CP227" s="1">
        <f t="shared" si="56"/>
        <v>0</v>
      </c>
      <c r="CQ227" s="1">
        <f t="shared" si="57"/>
        <v>2</v>
      </c>
      <c r="CR227" s="1">
        <f>SUM(COUNTIFS($T227:$CL227,{"PAT","MAT"}))</f>
        <v>0</v>
      </c>
      <c r="CS227" s="1">
        <f t="shared" si="58"/>
        <v>0</v>
      </c>
      <c r="CT227" s="1">
        <f t="shared" si="59"/>
        <v>0</v>
      </c>
      <c r="CU227" s="1">
        <f t="shared" si="60"/>
        <v>0</v>
      </c>
      <c r="CV227" s="1">
        <f t="shared" si="61"/>
        <v>2</v>
      </c>
      <c r="CW227" s="1">
        <f t="shared" si="62"/>
        <v>0</v>
      </c>
      <c r="CX227" s="1">
        <f t="shared" si="63"/>
        <v>0</v>
      </c>
      <c r="CY227" s="1">
        <f t="shared" si="64"/>
        <v>2</v>
      </c>
      <c r="CZ227" s="1">
        <f t="shared" si="65"/>
        <v>1</v>
      </c>
      <c r="DA227" s="1">
        <f t="shared" si="66"/>
        <v>1</v>
      </c>
      <c r="DB227" s="1">
        <f>SUM(CM227:CX227)+SUM(COUNTIFS(Q227:CL227,{"TERM","RESIGNED"}))</f>
        <v>50.5</v>
      </c>
      <c r="DC227" s="1" t="s">
        <v>45</v>
      </c>
      <c r="DD227" s="1" t="s">
        <v>1018</v>
      </c>
      <c r="DE227" s="34"/>
    </row>
    <row r="228" spans="1:109" x14ac:dyDescent="0.25">
      <c r="A228" s="32">
        <f t="shared" si="67"/>
        <v>227</v>
      </c>
      <c r="B228" s="1" t="s">
        <v>172</v>
      </c>
      <c r="C228" s="1">
        <v>103701</v>
      </c>
      <c r="D228" s="27">
        <v>103701</v>
      </c>
      <c r="E228" s="1" t="s">
        <v>946</v>
      </c>
      <c r="F228" s="34" t="s">
        <v>648</v>
      </c>
      <c r="G228" s="34" t="s">
        <v>123</v>
      </c>
      <c r="H228" s="30">
        <v>44764</v>
      </c>
      <c r="I228" s="30" t="s">
        <v>39</v>
      </c>
      <c r="J228" s="30" t="s">
        <v>39</v>
      </c>
      <c r="K228" s="1">
        <f t="shared" ca="1" si="51"/>
        <v>538</v>
      </c>
      <c r="L228" s="34" t="str">
        <f t="shared" si="52"/>
        <v>Billable</v>
      </c>
      <c r="M228" s="34" t="s">
        <v>124</v>
      </c>
      <c r="N228" s="1" t="s">
        <v>41</v>
      </c>
      <c r="O228" s="1" t="s">
        <v>42</v>
      </c>
      <c r="P228" s="1"/>
      <c r="Q228" s="1"/>
      <c r="R228" s="1" t="s">
        <v>43</v>
      </c>
      <c r="S228" s="33" t="s">
        <v>366</v>
      </c>
      <c r="T228" s="14" t="s">
        <v>965</v>
      </c>
      <c r="U228" s="39">
        <v>0.375694444444444</v>
      </c>
      <c r="V228" s="14" t="s">
        <v>965</v>
      </c>
      <c r="W228" s="14" t="s">
        <v>20</v>
      </c>
      <c r="X228" s="14" t="s">
        <v>20</v>
      </c>
      <c r="Y228" s="14" t="s">
        <v>967</v>
      </c>
      <c r="Z228" s="39" t="s">
        <v>39</v>
      </c>
      <c r="AA228" s="14" t="s">
        <v>967</v>
      </c>
      <c r="AB228" s="14" t="s">
        <v>968</v>
      </c>
      <c r="AC228" s="39" t="s">
        <v>39</v>
      </c>
      <c r="AD228" s="14" t="s">
        <v>968</v>
      </c>
      <c r="AE228" s="14" t="s">
        <v>965</v>
      </c>
      <c r="AF228" s="39">
        <v>0.40416666666666662</v>
      </c>
      <c r="AG228" s="14" t="s">
        <v>965</v>
      </c>
      <c r="AH228" s="14" t="s">
        <v>965</v>
      </c>
      <c r="AI228" s="39">
        <v>0.43472222222222223</v>
      </c>
      <c r="AJ228" s="14" t="s">
        <v>965</v>
      </c>
      <c r="AK228" s="14" t="s">
        <v>965</v>
      </c>
      <c r="AL228" s="39">
        <v>0.46458333333333335</v>
      </c>
      <c r="AM228" s="14" t="s">
        <v>965</v>
      </c>
      <c r="AN228" s="14" t="s">
        <v>20</v>
      </c>
      <c r="AO228" s="14" t="s">
        <v>20</v>
      </c>
      <c r="AP228" s="14" t="s">
        <v>965</v>
      </c>
      <c r="AQ228" s="39">
        <v>7.7777777777777779E-2</v>
      </c>
      <c r="AR228" s="14" t="s">
        <v>22</v>
      </c>
      <c r="AS228" s="14" t="s">
        <v>22</v>
      </c>
      <c r="AT228" s="39" t="s">
        <v>39</v>
      </c>
      <c r="AU228" s="14" t="s">
        <v>22</v>
      </c>
      <c r="AV228" s="14" t="s">
        <v>965</v>
      </c>
      <c r="AW228" s="39">
        <v>0.38125000000000003</v>
      </c>
      <c r="AX228" s="14" t="s">
        <v>965</v>
      </c>
      <c r="AY228" s="14" t="s">
        <v>965</v>
      </c>
      <c r="AZ228" s="39">
        <v>0.3611111111111111</v>
      </c>
      <c r="BA228" s="14" t="s">
        <v>965</v>
      </c>
      <c r="BB228" s="14" t="s">
        <v>965</v>
      </c>
      <c r="BC228" s="39">
        <v>0.38472222222222219</v>
      </c>
      <c r="BD228" s="14" t="s">
        <v>965</v>
      </c>
      <c r="BE228" s="14" t="s">
        <v>20</v>
      </c>
      <c r="BF228" s="14" t="s">
        <v>20</v>
      </c>
      <c r="BG228" s="14" t="s">
        <v>965</v>
      </c>
      <c r="BH228" s="39">
        <v>0.3888888888888889</v>
      </c>
      <c r="BI228" s="39" t="s">
        <v>965</v>
      </c>
      <c r="BJ228" s="14" t="s">
        <v>965</v>
      </c>
      <c r="BK228" s="39">
        <v>0.37777777777777777</v>
      </c>
      <c r="BL228" s="14" t="s">
        <v>965</v>
      </c>
      <c r="BM228" s="14" t="s">
        <v>965</v>
      </c>
      <c r="BN228" s="39">
        <v>0.2986111111111111</v>
      </c>
      <c r="BO228" s="14" t="s">
        <v>966</v>
      </c>
      <c r="BP228" s="14" t="s">
        <v>965</v>
      </c>
      <c r="BQ228" s="39">
        <v>0.36805555555555558</v>
      </c>
      <c r="BR228" s="14" t="s">
        <v>965</v>
      </c>
      <c r="BS228" s="14" t="s">
        <v>965</v>
      </c>
      <c r="BT228" s="39">
        <v>0.38055555555555554</v>
      </c>
      <c r="BU228" s="39" t="s">
        <v>965</v>
      </c>
      <c r="BV228" s="14" t="s">
        <v>20</v>
      </c>
      <c r="BW228" s="14" t="s">
        <v>20</v>
      </c>
      <c r="BX228" s="14" t="s">
        <v>20</v>
      </c>
      <c r="BY228" s="14" t="s">
        <v>966</v>
      </c>
      <c r="BZ228" s="39">
        <v>0.37986111111111115</v>
      </c>
      <c r="CA228" s="39" t="s">
        <v>966</v>
      </c>
      <c r="CB228" s="14" t="s">
        <v>966</v>
      </c>
      <c r="CC228" s="39">
        <v>0.38958333333333334</v>
      </c>
      <c r="CD228" s="39" t="s">
        <v>966</v>
      </c>
      <c r="CE228" s="14" t="s">
        <v>966</v>
      </c>
      <c r="CF228" s="39">
        <v>0.24236111111111111</v>
      </c>
      <c r="CG228" s="39" t="s">
        <v>966</v>
      </c>
      <c r="CH228" s="14" t="s">
        <v>966</v>
      </c>
      <c r="CI228" s="39">
        <v>0.40069444444444446</v>
      </c>
      <c r="CJ228" s="39" t="s">
        <v>966</v>
      </c>
      <c r="CK228" s="14" t="s">
        <v>20</v>
      </c>
      <c r="CL228" s="14" t="s">
        <v>20</v>
      </c>
      <c r="CM228" s="1">
        <f t="shared" si="53"/>
        <v>24</v>
      </c>
      <c r="CN228" s="1">
        <f t="shared" si="54"/>
        <v>4.5</v>
      </c>
      <c r="CO228" s="1">
        <f t="shared" si="55"/>
        <v>11</v>
      </c>
      <c r="CP228" s="1">
        <f t="shared" si="56"/>
        <v>0</v>
      </c>
      <c r="CQ228" s="1">
        <f t="shared" si="57"/>
        <v>3</v>
      </c>
      <c r="CR228" s="1">
        <f>SUM(COUNTIFS($T228:$CL228,{"PAT","MAT"}))</f>
        <v>0</v>
      </c>
      <c r="CS228" s="1">
        <f t="shared" si="58"/>
        <v>0</v>
      </c>
      <c r="CT228" s="1">
        <f t="shared" si="59"/>
        <v>0</v>
      </c>
      <c r="CU228" s="1">
        <f t="shared" si="60"/>
        <v>2</v>
      </c>
      <c r="CV228" s="1">
        <f t="shared" si="61"/>
        <v>2</v>
      </c>
      <c r="CW228" s="1">
        <f t="shared" si="62"/>
        <v>0</v>
      </c>
      <c r="CX228" s="1">
        <f t="shared" si="63"/>
        <v>0</v>
      </c>
      <c r="CY228" s="1">
        <f t="shared" si="64"/>
        <v>4</v>
      </c>
      <c r="CZ228" s="1">
        <f t="shared" si="65"/>
        <v>1</v>
      </c>
      <c r="DA228" s="1">
        <f t="shared" si="66"/>
        <v>1</v>
      </c>
      <c r="DB228" s="1">
        <f>SUM(CM228:CX228)+SUM(COUNTIFS(Q228:CL228,{"TERM","RESIGNED"}))</f>
        <v>46.5</v>
      </c>
      <c r="DC228" s="1" t="s">
        <v>45</v>
      </c>
      <c r="DD228" s="1" t="s">
        <v>1020</v>
      </c>
      <c r="DE228" s="34"/>
    </row>
    <row r="229" spans="1:109" x14ac:dyDescent="0.25">
      <c r="A229" s="32">
        <f t="shared" si="67"/>
        <v>228</v>
      </c>
      <c r="B229" s="1" t="s">
        <v>172</v>
      </c>
      <c r="C229" s="1">
        <v>103714</v>
      </c>
      <c r="D229" s="27">
        <v>103714</v>
      </c>
      <c r="E229" s="1" t="s">
        <v>946</v>
      </c>
      <c r="F229" s="34" t="s">
        <v>649</v>
      </c>
      <c r="G229" s="34" t="s">
        <v>123</v>
      </c>
      <c r="H229" s="30">
        <v>44764</v>
      </c>
      <c r="I229" s="30" t="s">
        <v>39</v>
      </c>
      <c r="J229" s="30" t="s">
        <v>39</v>
      </c>
      <c r="K229" s="1">
        <f t="shared" ca="1" si="51"/>
        <v>538</v>
      </c>
      <c r="L229" s="34" t="str">
        <f t="shared" si="52"/>
        <v>Billable</v>
      </c>
      <c r="M229" s="34" t="s">
        <v>124</v>
      </c>
      <c r="N229" s="1" t="s">
        <v>41</v>
      </c>
      <c r="O229" s="1" t="s">
        <v>42</v>
      </c>
      <c r="P229" s="1"/>
      <c r="Q229" s="1"/>
      <c r="R229" s="1" t="s">
        <v>43</v>
      </c>
      <c r="S229" s="33" t="s">
        <v>198</v>
      </c>
      <c r="T229" s="14" t="s">
        <v>965</v>
      </c>
      <c r="U229" s="39">
        <v>0.36805555555555602</v>
      </c>
      <c r="V229" s="14" t="s">
        <v>965</v>
      </c>
      <c r="W229" s="14" t="s">
        <v>20</v>
      </c>
      <c r="X229" s="14" t="s">
        <v>20</v>
      </c>
      <c r="Y229" s="14" t="s">
        <v>965</v>
      </c>
      <c r="Z229" s="39">
        <v>0.41597222222222219</v>
      </c>
      <c r="AA229" s="14" t="s">
        <v>965</v>
      </c>
      <c r="AB229" s="14" t="s">
        <v>965</v>
      </c>
      <c r="AC229" s="39">
        <v>0.3972222222222222</v>
      </c>
      <c r="AD229" s="14" t="s">
        <v>965</v>
      </c>
      <c r="AE229" s="14" t="s">
        <v>965</v>
      </c>
      <c r="AF229" s="39">
        <v>0.39861111111111108</v>
      </c>
      <c r="AG229" s="14" t="s">
        <v>965</v>
      </c>
      <c r="AH229" s="14" t="s">
        <v>965</v>
      </c>
      <c r="AI229" s="39">
        <v>0.43055555555555558</v>
      </c>
      <c r="AJ229" s="14" t="s">
        <v>965</v>
      </c>
      <c r="AK229" s="14" t="s">
        <v>965</v>
      </c>
      <c r="AL229" s="39">
        <v>0.38958333333333334</v>
      </c>
      <c r="AM229" s="14" t="s">
        <v>965</v>
      </c>
      <c r="AN229" s="14" t="s">
        <v>20</v>
      </c>
      <c r="AO229" s="14" t="s">
        <v>20</v>
      </c>
      <c r="AP229" s="14" t="s">
        <v>965</v>
      </c>
      <c r="AQ229" s="39">
        <v>0.40486111111111112</v>
      </c>
      <c r="AR229" s="14" t="s">
        <v>965</v>
      </c>
      <c r="AS229" s="14" t="s">
        <v>965</v>
      </c>
      <c r="AT229" s="39">
        <v>0.39583333333333331</v>
      </c>
      <c r="AU229" s="14" t="s">
        <v>965</v>
      </c>
      <c r="AV229" s="14" t="s">
        <v>965</v>
      </c>
      <c r="AW229" s="39">
        <v>0.40486111111111112</v>
      </c>
      <c r="AX229" s="14" t="s">
        <v>965</v>
      </c>
      <c r="AY229" s="14" t="s">
        <v>965</v>
      </c>
      <c r="AZ229" s="39">
        <v>0.41875000000000001</v>
      </c>
      <c r="BA229" s="14" t="s">
        <v>965</v>
      </c>
      <c r="BB229" s="14" t="s">
        <v>965</v>
      </c>
      <c r="BC229" s="39">
        <v>0.38263888888888892</v>
      </c>
      <c r="BD229" s="14" t="s">
        <v>965</v>
      </c>
      <c r="BE229" s="14" t="s">
        <v>20</v>
      </c>
      <c r="BF229" s="14" t="s">
        <v>20</v>
      </c>
      <c r="BG229" s="14" t="s">
        <v>965</v>
      </c>
      <c r="BH229" s="39">
        <v>0.39097222222222222</v>
      </c>
      <c r="BI229" s="39" t="s">
        <v>965</v>
      </c>
      <c r="BJ229" s="14" t="s">
        <v>965</v>
      </c>
      <c r="BK229" s="39">
        <v>0.3923611111111111</v>
      </c>
      <c r="BL229" s="14" t="s">
        <v>965</v>
      </c>
      <c r="BM229" s="14" t="s">
        <v>965</v>
      </c>
      <c r="BN229" s="39">
        <v>0.38055555555555554</v>
      </c>
      <c r="BO229" s="14" t="s">
        <v>965</v>
      </c>
      <c r="BP229" s="14" t="s">
        <v>965</v>
      </c>
      <c r="BQ229" s="39">
        <v>0.38055555555555554</v>
      </c>
      <c r="BR229" s="14" t="s">
        <v>965</v>
      </c>
      <c r="BS229" s="14" t="s">
        <v>965</v>
      </c>
      <c r="BT229" s="39">
        <v>0.38958333333333334</v>
      </c>
      <c r="BU229" s="39" t="s">
        <v>965</v>
      </c>
      <c r="BV229" s="14" t="s">
        <v>20</v>
      </c>
      <c r="BW229" s="14" t="s">
        <v>20</v>
      </c>
      <c r="BX229" s="14" t="s">
        <v>20</v>
      </c>
      <c r="BY229" s="14" t="s">
        <v>965</v>
      </c>
      <c r="BZ229" s="39">
        <v>0.39583333333333331</v>
      </c>
      <c r="CA229" s="39" t="s">
        <v>965</v>
      </c>
      <c r="CB229" s="14" t="s">
        <v>965</v>
      </c>
      <c r="CC229" s="39">
        <v>0.37777777777777777</v>
      </c>
      <c r="CD229" s="39" t="s">
        <v>965</v>
      </c>
      <c r="CE229" s="14" t="s">
        <v>965</v>
      </c>
      <c r="CF229" s="39">
        <v>0.37916666666666665</v>
      </c>
      <c r="CG229" s="39" t="s">
        <v>965</v>
      </c>
      <c r="CH229" s="14" t="s">
        <v>965</v>
      </c>
      <c r="CI229" s="39">
        <v>0.36944444444444446</v>
      </c>
      <c r="CJ229" s="39" t="s">
        <v>965</v>
      </c>
      <c r="CK229" s="14" t="s">
        <v>20</v>
      </c>
      <c r="CL229" s="14" t="s">
        <v>20</v>
      </c>
      <c r="CM229" s="1">
        <f t="shared" si="53"/>
        <v>40</v>
      </c>
      <c r="CN229" s="1">
        <f t="shared" si="54"/>
        <v>0</v>
      </c>
      <c r="CO229" s="1">
        <f t="shared" si="55"/>
        <v>11</v>
      </c>
      <c r="CP229" s="1">
        <f t="shared" si="56"/>
        <v>0</v>
      </c>
      <c r="CQ229" s="1">
        <f t="shared" si="57"/>
        <v>0</v>
      </c>
      <c r="CR229" s="1">
        <f>SUM(COUNTIFS($T229:$CL229,{"PAT","MAT"}))</f>
        <v>0</v>
      </c>
      <c r="CS229" s="1">
        <f t="shared" si="58"/>
        <v>0</v>
      </c>
      <c r="CT229" s="1">
        <f t="shared" si="59"/>
        <v>0</v>
      </c>
      <c r="CU229" s="1">
        <f t="shared" si="60"/>
        <v>0</v>
      </c>
      <c r="CV229" s="1">
        <f t="shared" si="61"/>
        <v>0</v>
      </c>
      <c r="CW229" s="1">
        <f t="shared" si="62"/>
        <v>0</v>
      </c>
      <c r="CX229" s="1">
        <f t="shared" si="63"/>
        <v>0</v>
      </c>
      <c r="CY229" s="1">
        <f t="shared" si="64"/>
        <v>0</v>
      </c>
      <c r="CZ229" s="1">
        <f t="shared" si="65"/>
        <v>1</v>
      </c>
      <c r="DA229" s="1">
        <f t="shared" si="66"/>
        <v>1</v>
      </c>
      <c r="DB229" s="1">
        <f>SUM(CM229:CX229)+SUM(COUNTIFS(Q229:CL229,{"TERM","RESIGNED"}))</f>
        <v>51</v>
      </c>
      <c r="DC229" s="1" t="s">
        <v>45</v>
      </c>
      <c r="DD229" s="1" t="s">
        <v>1023</v>
      </c>
      <c r="DE229" s="34"/>
    </row>
    <row r="230" spans="1:109" x14ac:dyDescent="0.25">
      <c r="A230" s="32">
        <f t="shared" si="67"/>
        <v>229</v>
      </c>
      <c r="B230" s="1" t="s">
        <v>172</v>
      </c>
      <c r="C230" s="1">
        <v>103737</v>
      </c>
      <c r="D230" s="27">
        <v>103737</v>
      </c>
      <c r="E230" s="1" t="s">
        <v>945</v>
      </c>
      <c r="F230" s="34" t="s">
        <v>652</v>
      </c>
      <c r="G230" s="34" t="s">
        <v>123</v>
      </c>
      <c r="H230" s="30">
        <v>44768</v>
      </c>
      <c r="I230" s="30" t="s">
        <v>39</v>
      </c>
      <c r="J230" s="30" t="s">
        <v>39</v>
      </c>
      <c r="K230" s="1">
        <f t="shared" ca="1" si="51"/>
        <v>534</v>
      </c>
      <c r="L230" s="34" t="str">
        <f t="shared" si="52"/>
        <v>Billable</v>
      </c>
      <c r="M230" s="34" t="s">
        <v>124</v>
      </c>
      <c r="N230" s="1" t="s">
        <v>41</v>
      </c>
      <c r="O230" s="1" t="s">
        <v>42</v>
      </c>
      <c r="P230" s="1"/>
      <c r="Q230" s="1"/>
      <c r="R230" s="1" t="s">
        <v>43</v>
      </c>
      <c r="S230" s="33" t="s">
        <v>253</v>
      </c>
      <c r="T230" s="14" t="s">
        <v>965</v>
      </c>
      <c r="U230" s="39">
        <v>0.40208333333333302</v>
      </c>
      <c r="V230" s="14" t="s">
        <v>965</v>
      </c>
      <c r="W230" s="14" t="s">
        <v>20</v>
      </c>
      <c r="X230" s="14" t="s">
        <v>20</v>
      </c>
      <c r="Y230" s="14" t="s">
        <v>965</v>
      </c>
      <c r="Z230" s="39">
        <v>0.37986111111111115</v>
      </c>
      <c r="AA230" s="14" t="s">
        <v>965</v>
      </c>
      <c r="AB230" s="14" t="s">
        <v>965</v>
      </c>
      <c r="AC230" s="39">
        <v>0.375</v>
      </c>
      <c r="AD230" s="14" t="s">
        <v>965</v>
      </c>
      <c r="AE230" s="14" t="s">
        <v>965</v>
      </c>
      <c r="AF230" s="39">
        <v>0.44375000000000003</v>
      </c>
      <c r="AG230" s="14" t="s">
        <v>965</v>
      </c>
      <c r="AH230" s="14" t="s">
        <v>965</v>
      </c>
      <c r="AI230" s="39">
        <v>0.44097222222222227</v>
      </c>
      <c r="AJ230" s="14" t="s">
        <v>965</v>
      </c>
      <c r="AK230" s="14" t="s">
        <v>965</v>
      </c>
      <c r="AL230" s="39">
        <v>0.4465277777777778</v>
      </c>
      <c r="AM230" s="14" t="s">
        <v>965</v>
      </c>
      <c r="AN230" s="14" t="s">
        <v>20</v>
      </c>
      <c r="AO230" s="14" t="s">
        <v>20</v>
      </c>
      <c r="AP230" s="14" t="s">
        <v>965</v>
      </c>
      <c r="AQ230" s="39">
        <v>0.41319444444444442</v>
      </c>
      <c r="AR230" s="14" t="s">
        <v>965</v>
      </c>
      <c r="AS230" s="14" t="s">
        <v>965</v>
      </c>
      <c r="AT230" s="39">
        <v>0.38611111111111113</v>
      </c>
      <c r="AU230" s="14" t="s">
        <v>965</v>
      </c>
      <c r="AV230" s="14" t="s">
        <v>965</v>
      </c>
      <c r="AW230" s="39">
        <v>0.38958333333333334</v>
      </c>
      <c r="AX230" s="14" t="s">
        <v>965</v>
      </c>
      <c r="AY230" s="14" t="s">
        <v>965</v>
      </c>
      <c r="AZ230" s="39">
        <v>0.38819444444444445</v>
      </c>
      <c r="BA230" s="14" t="s">
        <v>965</v>
      </c>
      <c r="BB230" s="14" t="s">
        <v>965</v>
      </c>
      <c r="BC230" s="39">
        <v>0.38680555555555557</v>
      </c>
      <c r="BD230" s="14" t="s">
        <v>965</v>
      </c>
      <c r="BE230" s="14" t="s">
        <v>20</v>
      </c>
      <c r="BF230" s="14" t="s">
        <v>20</v>
      </c>
      <c r="BG230" s="14" t="s">
        <v>965</v>
      </c>
      <c r="BH230" s="39">
        <v>0.39444444444444443</v>
      </c>
      <c r="BI230" s="39" t="s">
        <v>965</v>
      </c>
      <c r="BJ230" s="14" t="s">
        <v>965</v>
      </c>
      <c r="BK230" s="39">
        <v>0.38750000000000001</v>
      </c>
      <c r="BL230" s="14" t="s">
        <v>965</v>
      </c>
      <c r="BM230" s="14" t="s">
        <v>965</v>
      </c>
      <c r="BN230" s="39">
        <v>0.39374999999999999</v>
      </c>
      <c r="BO230" s="14" t="s">
        <v>965</v>
      </c>
      <c r="BP230" s="14" t="s">
        <v>965</v>
      </c>
      <c r="BQ230" s="39">
        <v>0.375</v>
      </c>
      <c r="BR230" s="14" t="s">
        <v>965</v>
      </c>
      <c r="BS230" s="14" t="s">
        <v>968</v>
      </c>
      <c r="BT230" s="39" t="e">
        <v>#N/A</v>
      </c>
      <c r="BU230" s="39" t="s">
        <v>968</v>
      </c>
      <c r="BV230" s="14" t="s">
        <v>20</v>
      </c>
      <c r="BW230" s="14" t="s">
        <v>20</v>
      </c>
      <c r="BX230" s="14" t="s">
        <v>20</v>
      </c>
      <c r="BY230" s="14" t="s">
        <v>967</v>
      </c>
      <c r="BZ230" s="39" t="s">
        <v>39</v>
      </c>
      <c r="CA230" s="39" t="s">
        <v>967</v>
      </c>
      <c r="CB230" s="14" t="s">
        <v>966</v>
      </c>
      <c r="CC230" s="39">
        <v>0.38819444444444445</v>
      </c>
      <c r="CD230" s="39" t="s">
        <v>966</v>
      </c>
      <c r="CE230" s="14" t="s">
        <v>966</v>
      </c>
      <c r="CF230" s="39">
        <v>0.39374999999999999</v>
      </c>
      <c r="CG230" s="39" t="s">
        <v>966</v>
      </c>
      <c r="CH230" s="14" t="s">
        <v>966</v>
      </c>
      <c r="CI230" s="39">
        <v>0.3833333333333333</v>
      </c>
      <c r="CJ230" s="39" t="s">
        <v>966</v>
      </c>
      <c r="CK230" s="14" t="s">
        <v>20</v>
      </c>
      <c r="CL230" s="14" t="s">
        <v>20</v>
      </c>
      <c r="CM230" s="1">
        <f t="shared" si="53"/>
        <v>30</v>
      </c>
      <c r="CN230" s="1">
        <f t="shared" si="54"/>
        <v>3</v>
      </c>
      <c r="CO230" s="1">
        <f t="shared" si="55"/>
        <v>11</v>
      </c>
      <c r="CP230" s="1">
        <f t="shared" si="56"/>
        <v>0</v>
      </c>
      <c r="CQ230" s="1">
        <f t="shared" si="57"/>
        <v>0</v>
      </c>
      <c r="CR230" s="1">
        <f>SUM(COUNTIFS($T230:$CL230,{"PAT","MAT"}))</f>
        <v>0</v>
      </c>
      <c r="CS230" s="1">
        <f t="shared" si="58"/>
        <v>0</v>
      </c>
      <c r="CT230" s="1">
        <f t="shared" si="59"/>
        <v>0</v>
      </c>
      <c r="CU230" s="1">
        <f t="shared" si="60"/>
        <v>2</v>
      </c>
      <c r="CV230" s="1">
        <f t="shared" si="61"/>
        <v>2</v>
      </c>
      <c r="CW230" s="1">
        <f t="shared" si="62"/>
        <v>0</v>
      </c>
      <c r="CX230" s="1">
        <f t="shared" si="63"/>
        <v>0</v>
      </c>
      <c r="CY230" s="1">
        <f t="shared" si="64"/>
        <v>4</v>
      </c>
      <c r="CZ230" s="1">
        <f t="shared" si="65"/>
        <v>1</v>
      </c>
      <c r="DA230" s="1">
        <f t="shared" si="66"/>
        <v>1</v>
      </c>
      <c r="DB230" s="1">
        <f>SUM(CM230:CX230)+SUM(COUNTIFS(Q230:CL230,{"TERM","RESIGNED"}))</f>
        <v>48</v>
      </c>
      <c r="DC230" s="1" t="s">
        <v>45</v>
      </c>
      <c r="DD230" s="1" t="s">
        <v>1021</v>
      </c>
      <c r="DE230" s="34"/>
    </row>
    <row r="231" spans="1:109" x14ac:dyDescent="0.25">
      <c r="A231" s="32">
        <f t="shared" si="67"/>
        <v>230</v>
      </c>
      <c r="B231" s="1" t="s">
        <v>172</v>
      </c>
      <c r="C231" s="1">
        <v>103752</v>
      </c>
      <c r="D231" s="27">
        <v>103752</v>
      </c>
      <c r="E231" s="1" t="s">
        <v>946</v>
      </c>
      <c r="F231" s="34" t="s">
        <v>661</v>
      </c>
      <c r="G231" s="34" t="s">
        <v>190</v>
      </c>
      <c r="H231" s="30">
        <v>44771</v>
      </c>
      <c r="I231" s="30" t="s">
        <v>39</v>
      </c>
      <c r="J231" s="30" t="s">
        <v>39</v>
      </c>
      <c r="K231" s="1">
        <f t="shared" ca="1" si="51"/>
        <v>531</v>
      </c>
      <c r="L231" s="34" t="str">
        <f t="shared" si="52"/>
        <v>Billable</v>
      </c>
      <c r="M231" s="34" t="s">
        <v>187</v>
      </c>
      <c r="N231" s="1" t="s">
        <v>41</v>
      </c>
      <c r="O231" s="1" t="s">
        <v>42</v>
      </c>
      <c r="P231" s="1"/>
      <c r="Q231" s="1"/>
      <c r="R231" s="1" t="s">
        <v>43</v>
      </c>
      <c r="S231" s="33" t="s">
        <v>188</v>
      </c>
      <c r="T231" s="14" t="s">
        <v>965</v>
      </c>
      <c r="U231" s="39">
        <v>0.42430555555555599</v>
      </c>
      <c r="V231" s="14" t="s">
        <v>965</v>
      </c>
      <c r="W231" s="14" t="s">
        <v>20</v>
      </c>
      <c r="X231" s="14" t="s">
        <v>20</v>
      </c>
      <c r="Y231" s="14" t="s">
        <v>967</v>
      </c>
      <c r="Z231" s="39" t="s">
        <v>39</v>
      </c>
      <c r="AA231" s="14" t="s">
        <v>967</v>
      </c>
      <c r="AB231" s="14" t="s">
        <v>965</v>
      </c>
      <c r="AC231" s="39">
        <v>0.3972222222222222</v>
      </c>
      <c r="AD231" s="14" t="s">
        <v>965</v>
      </c>
      <c r="AE231" s="14" t="s">
        <v>965</v>
      </c>
      <c r="AF231" s="39">
        <v>0.38263888888888892</v>
      </c>
      <c r="AG231" s="14" t="s">
        <v>965</v>
      </c>
      <c r="AH231" s="14" t="s">
        <v>965</v>
      </c>
      <c r="AI231" s="39">
        <v>0.40347222222222223</v>
      </c>
      <c r="AJ231" s="14" t="s">
        <v>965</v>
      </c>
      <c r="AK231" s="14" t="s">
        <v>965</v>
      </c>
      <c r="AL231" s="39">
        <v>0.39097222222222222</v>
      </c>
      <c r="AM231" s="14" t="s">
        <v>965</v>
      </c>
      <c r="AN231" s="14" t="s">
        <v>20</v>
      </c>
      <c r="AO231" s="14" t="s">
        <v>20</v>
      </c>
      <c r="AP231" s="14" t="s">
        <v>965</v>
      </c>
      <c r="AQ231" s="39">
        <v>0.39652777777777781</v>
      </c>
      <c r="AR231" s="14" t="s">
        <v>965</v>
      </c>
      <c r="AS231" s="14" t="s">
        <v>965</v>
      </c>
      <c r="AT231" s="39">
        <v>0.39166666666666666</v>
      </c>
      <c r="AU231" s="14" t="s">
        <v>965</v>
      </c>
      <c r="AV231" s="14" t="s">
        <v>965</v>
      </c>
      <c r="AW231" s="39">
        <v>0.43402777777777773</v>
      </c>
      <c r="AX231" s="14" t="s">
        <v>965</v>
      </c>
      <c r="AY231" s="14" t="s">
        <v>965</v>
      </c>
      <c r="AZ231" s="39">
        <v>0.41388888888888892</v>
      </c>
      <c r="BA231" s="14" t="s">
        <v>965</v>
      </c>
      <c r="BB231" s="14" t="s">
        <v>965</v>
      </c>
      <c r="BC231" s="39">
        <v>0.4284722222222222</v>
      </c>
      <c r="BD231" s="14" t="s">
        <v>965</v>
      </c>
      <c r="BE231" s="14" t="s">
        <v>20</v>
      </c>
      <c r="BF231" s="14" t="s">
        <v>20</v>
      </c>
      <c r="BG231" s="14" t="s">
        <v>968</v>
      </c>
      <c r="BH231" s="39" t="s">
        <v>39</v>
      </c>
      <c r="BI231" s="39" t="s">
        <v>968</v>
      </c>
      <c r="BJ231" s="14" t="s">
        <v>968</v>
      </c>
      <c r="BK231" s="39" t="s">
        <v>39</v>
      </c>
      <c r="BL231" s="14" t="s">
        <v>968</v>
      </c>
      <c r="BM231" s="14" t="s">
        <v>967</v>
      </c>
      <c r="BN231" s="39" t="s">
        <v>39</v>
      </c>
      <c r="BO231" s="14" t="s">
        <v>967</v>
      </c>
      <c r="BP231" s="14" t="s">
        <v>967</v>
      </c>
      <c r="BQ231" s="39" t="s">
        <v>39</v>
      </c>
      <c r="BR231" s="14" t="s">
        <v>967</v>
      </c>
      <c r="BS231" s="14" t="s">
        <v>965</v>
      </c>
      <c r="BT231" s="39">
        <v>0.38194444444444442</v>
      </c>
      <c r="BU231" s="39" t="s">
        <v>965</v>
      </c>
      <c r="BV231" s="14" t="s">
        <v>20</v>
      </c>
      <c r="BW231" s="14" t="s">
        <v>20</v>
      </c>
      <c r="BX231" s="14" t="s">
        <v>20</v>
      </c>
      <c r="BY231" s="14" t="s">
        <v>968</v>
      </c>
      <c r="BZ231" s="39" t="s">
        <v>39</v>
      </c>
      <c r="CA231" s="39" t="s">
        <v>968</v>
      </c>
      <c r="CB231" s="14" t="s">
        <v>968</v>
      </c>
      <c r="CC231" s="39" t="s">
        <v>39</v>
      </c>
      <c r="CD231" s="39" t="s">
        <v>968</v>
      </c>
      <c r="CE231" s="14" t="s">
        <v>968</v>
      </c>
      <c r="CF231" s="39" t="s">
        <v>39</v>
      </c>
      <c r="CG231" s="39" t="s">
        <v>968</v>
      </c>
      <c r="CH231" s="14" t="s">
        <v>968</v>
      </c>
      <c r="CI231" s="39" t="s">
        <v>39</v>
      </c>
      <c r="CJ231" s="39" t="s">
        <v>968</v>
      </c>
      <c r="CK231" s="14" t="s">
        <v>20</v>
      </c>
      <c r="CL231" s="14" t="s">
        <v>20</v>
      </c>
      <c r="CM231" s="1">
        <f t="shared" si="53"/>
        <v>22</v>
      </c>
      <c r="CN231" s="1">
        <f t="shared" si="54"/>
        <v>0</v>
      </c>
      <c r="CO231" s="1">
        <f t="shared" si="55"/>
        <v>11</v>
      </c>
      <c r="CP231" s="1">
        <f t="shared" si="56"/>
        <v>0</v>
      </c>
      <c r="CQ231" s="1">
        <f t="shared" si="57"/>
        <v>0</v>
      </c>
      <c r="CR231" s="1">
        <f>SUM(COUNTIFS($T231:$CL231,{"PAT","MAT"}))</f>
        <v>0</v>
      </c>
      <c r="CS231" s="1">
        <f t="shared" si="58"/>
        <v>0</v>
      </c>
      <c r="CT231" s="1">
        <f t="shared" si="59"/>
        <v>0</v>
      </c>
      <c r="CU231" s="1">
        <f t="shared" si="60"/>
        <v>12</v>
      </c>
      <c r="CV231" s="1">
        <f t="shared" si="61"/>
        <v>6</v>
      </c>
      <c r="CW231" s="1">
        <f t="shared" si="62"/>
        <v>0</v>
      </c>
      <c r="CX231" s="1">
        <f t="shared" si="63"/>
        <v>0</v>
      </c>
      <c r="CY231" s="1">
        <f t="shared" si="64"/>
        <v>18</v>
      </c>
      <c r="CZ231" s="1">
        <f t="shared" si="65"/>
        <v>1</v>
      </c>
      <c r="DA231" s="1">
        <f t="shared" si="66"/>
        <v>1</v>
      </c>
      <c r="DB231" s="1">
        <f>SUM(CM231:CX231)+SUM(COUNTIFS(Q231:CL231,{"TERM","RESIGNED"}))</f>
        <v>51</v>
      </c>
      <c r="DC231" s="1" t="s">
        <v>45</v>
      </c>
      <c r="DD231" s="1" t="s">
        <v>1020</v>
      </c>
      <c r="DE231" s="34"/>
    </row>
    <row r="232" spans="1:109" x14ac:dyDescent="0.25">
      <c r="A232" s="32">
        <f t="shared" si="67"/>
        <v>231</v>
      </c>
      <c r="B232" s="1" t="s">
        <v>172</v>
      </c>
      <c r="C232" s="1">
        <v>103766</v>
      </c>
      <c r="D232" s="27">
        <v>103766</v>
      </c>
      <c r="E232" s="1" t="s">
        <v>945</v>
      </c>
      <c r="F232" s="34" t="s">
        <v>654</v>
      </c>
      <c r="G232" s="34" t="s">
        <v>162</v>
      </c>
      <c r="H232" s="30">
        <v>44771</v>
      </c>
      <c r="I232" s="30" t="s">
        <v>39</v>
      </c>
      <c r="J232" s="30" t="s">
        <v>39</v>
      </c>
      <c r="K232" s="1">
        <f t="shared" ca="1" si="51"/>
        <v>531</v>
      </c>
      <c r="L232" s="34" t="str">
        <f t="shared" si="52"/>
        <v>Billable</v>
      </c>
      <c r="M232" s="34" t="s">
        <v>124</v>
      </c>
      <c r="N232" s="1" t="s">
        <v>41</v>
      </c>
      <c r="O232" s="1" t="s">
        <v>42</v>
      </c>
      <c r="P232" s="1"/>
      <c r="Q232" s="1"/>
      <c r="R232" s="1" t="s">
        <v>43</v>
      </c>
      <c r="S232" s="33" t="s">
        <v>165</v>
      </c>
      <c r="T232" s="14" t="s">
        <v>965</v>
      </c>
      <c r="U232" s="39">
        <v>0.36875000000000002</v>
      </c>
      <c r="V232" s="14" t="s">
        <v>965</v>
      </c>
      <c r="W232" s="14" t="s">
        <v>20</v>
      </c>
      <c r="X232" s="14" t="s">
        <v>20</v>
      </c>
      <c r="Y232" s="14" t="s">
        <v>965</v>
      </c>
      <c r="Z232" s="39">
        <v>0.37291666666666662</v>
      </c>
      <c r="AA232" s="14" t="s">
        <v>965</v>
      </c>
      <c r="AB232" s="14" t="s">
        <v>965</v>
      </c>
      <c r="AC232" s="39">
        <v>0.37083333333333335</v>
      </c>
      <c r="AD232" s="14" t="s">
        <v>965</v>
      </c>
      <c r="AE232" s="14" t="s">
        <v>965</v>
      </c>
      <c r="AF232" s="39">
        <v>0.37291666666666662</v>
      </c>
      <c r="AG232" s="14" t="s">
        <v>965</v>
      </c>
      <c r="AH232" s="14" t="s">
        <v>965</v>
      </c>
      <c r="AI232" s="39">
        <v>0.3659722222222222</v>
      </c>
      <c r="AJ232" s="14" t="s">
        <v>965</v>
      </c>
      <c r="AK232" s="14" t="s">
        <v>965</v>
      </c>
      <c r="AL232" s="39">
        <v>0.36944444444444446</v>
      </c>
      <c r="AM232" s="14" t="s">
        <v>965</v>
      </c>
      <c r="AN232" s="14" t="s">
        <v>20</v>
      </c>
      <c r="AO232" s="14" t="s">
        <v>20</v>
      </c>
      <c r="AP232" s="14" t="s">
        <v>967</v>
      </c>
      <c r="AQ232" s="39" t="s">
        <v>39</v>
      </c>
      <c r="AR232" s="14" t="s">
        <v>967</v>
      </c>
      <c r="AS232" s="14" t="s">
        <v>965</v>
      </c>
      <c r="AT232" s="39">
        <v>0.36805555555555558</v>
      </c>
      <c r="AU232" s="14" t="s">
        <v>965</v>
      </c>
      <c r="AV232" s="14" t="s">
        <v>965</v>
      </c>
      <c r="AW232" s="39">
        <v>0.37291666666666662</v>
      </c>
      <c r="AX232" s="14" t="s">
        <v>965</v>
      </c>
      <c r="AY232" s="14" t="s">
        <v>965</v>
      </c>
      <c r="AZ232" s="39">
        <v>0.3756944444444445</v>
      </c>
      <c r="BA232" s="14" t="s">
        <v>965</v>
      </c>
      <c r="BB232" s="14" t="s">
        <v>965</v>
      </c>
      <c r="BC232" s="39">
        <v>0.38055555555555554</v>
      </c>
      <c r="BD232" s="14" t="s">
        <v>965</v>
      </c>
      <c r="BE232" s="14" t="s">
        <v>20</v>
      </c>
      <c r="BF232" s="14" t="s">
        <v>20</v>
      </c>
      <c r="BG232" s="14" t="s">
        <v>965</v>
      </c>
      <c r="BH232" s="39">
        <v>0.375</v>
      </c>
      <c r="BI232" s="39" t="s">
        <v>965</v>
      </c>
      <c r="BJ232" s="14" t="s">
        <v>968</v>
      </c>
      <c r="BK232" s="39" t="s">
        <v>39</v>
      </c>
      <c r="BL232" s="14" t="s">
        <v>968</v>
      </c>
      <c r="BM232" s="14" t="s">
        <v>968</v>
      </c>
      <c r="BN232" s="39" t="s">
        <v>39</v>
      </c>
      <c r="BO232" s="14" t="s">
        <v>968</v>
      </c>
      <c r="BP232" s="14" t="s">
        <v>965</v>
      </c>
      <c r="BQ232" s="39">
        <v>0.36805555555555558</v>
      </c>
      <c r="BR232" s="14" t="s">
        <v>965</v>
      </c>
      <c r="BS232" s="14" t="s">
        <v>965</v>
      </c>
      <c r="BT232" s="39">
        <v>0.32916666666666666</v>
      </c>
      <c r="BU232" s="39" t="s">
        <v>966</v>
      </c>
      <c r="BV232" s="14" t="s">
        <v>20</v>
      </c>
      <c r="BW232" s="14" t="s">
        <v>20</v>
      </c>
      <c r="BX232" s="14" t="s">
        <v>20</v>
      </c>
      <c r="BY232" s="14" t="s">
        <v>967</v>
      </c>
      <c r="BZ232" s="39" t="s">
        <v>39</v>
      </c>
      <c r="CA232" s="39" t="s">
        <v>967</v>
      </c>
      <c r="CB232" s="14" t="s">
        <v>965</v>
      </c>
      <c r="CC232" s="39">
        <v>0.28680555555555554</v>
      </c>
      <c r="CD232" s="39" t="s">
        <v>966</v>
      </c>
      <c r="CE232" s="14" t="s">
        <v>965</v>
      </c>
      <c r="CF232" s="39">
        <v>0.33888888888888885</v>
      </c>
      <c r="CG232" s="39" t="s">
        <v>966</v>
      </c>
      <c r="CH232" s="14" t="s">
        <v>965</v>
      </c>
      <c r="CI232" s="39">
        <v>0.27361111111111108</v>
      </c>
      <c r="CJ232" s="39" t="s">
        <v>966</v>
      </c>
      <c r="CK232" s="14" t="s">
        <v>20</v>
      </c>
      <c r="CL232" s="14" t="s">
        <v>20</v>
      </c>
      <c r="CM232" s="1">
        <f t="shared" si="53"/>
        <v>28</v>
      </c>
      <c r="CN232" s="1">
        <f t="shared" si="54"/>
        <v>2</v>
      </c>
      <c r="CO232" s="1">
        <f t="shared" si="55"/>
        <v>11</v>
      </c>
      <c r="CP232" s="1">
        <f t="shared" si="56"/>
        <v>0</v>
      </c>
      <c r="CQ232" s="1">
        <f t="shared" si="57"/>
        <v>0</v>
      </c>
      <c r="CR232" s="1">
        <f>SUM(COUNTIFS($T232:$CL232,{"PAT","MAT"}))</f>
        <v>0</v>
      </c>
      <c r="CS232" s="1">
        <f t="shared" si="58"/>
        <v>0</v>
      </c>
      <c r="CT232" s="1">
        <f t="shared" si="59"/>
        <v>0</v>
      </c>
      <c r="CU232" s="1">
        <f t="shared" si="60"/>
        <v>4</v>
      </c>
      <c r="CV232" s="1">
        <f t="shared" si="61"/>
        <v>4</v>
      </c>
      <c r="CW232" s="1">
        <f t="shared" si="62"/>
        <v>0</v>
      </c>
      <c r="CX232" s="1">
        <f t="shared" si="63"/>
        <v>0</v>
      </c>
      <c r="CY232" s="1">
        <f t="shared" si="64"/>
        <v>8</v>
      </c>
      <c r="CZ232" s="1">
        <f t="shared" si="65"/>
        <v>1</v>
      </c>
      <c r="DA232" s="1">
        <f t="shared" si="66"/>
        <v>1</v>
      </c>
      <c r="DB232" s="1">
        <f>SUM(CM232:CX232)+SUM(COUNTIFS(Q232:CL232,{"TERM","RESIGNED"}))</f>
        <v>49</v>
      </c>
      <c r="DC232" s="1" t="s">
        <v>45</v>
      </c>
      <c r="DD232" s="1" t="s">
        <v>1020</v>
      </c>
      <c r="DE232" s="34"/>
    </row>
    <row r="233" spans="1:109" x14ac:dyDescent="0.25">
      <c r="A233" s="32">
        <f t="shared" si="67"/>
        <v>232</v>
      </c>
      <c r="B233" s="1" t="s">
        <v>172</v>
      </c>
      <c r="C233" s="1">
        <v>103781</v>
      </c>
      <c r="D233" s="27">
        <v>103781</v>
      </c>
      <c r="E233" s="1" t="s">
        <v>946</v>
      </c>
      <c r="F233" s="34" t="s">
        <v>656</v>
      </c>
      <c r="G233" s="34" t="s">
        <v>162</v>
      </c>
      <c r="H233" s="30">
        <v>44771</v>
      </c>
      <c r="I233" s="30" t="s">
        <v>39</v>
      </c>
      <c r="J233" s="30" t="s">
        <v>39</v>
      </c>
      <c r="K233" s="1">
        <f t="shared" ca="1" si="51"/>
        <v>531</v>
      </c>
      <c r="L233" s="34" t="str">
        <f t="shared" si="52"/>
        <v>Billable</v>
      </c>
      <c r="M233" s="34" t="s">
        <v>124</v>
      </c>
      <c r="N233" s="1" t="s">
        <v>41</v>
      </c>
      <c r="O233" s="1" t="s">
        <v>42</v>
      </c>
      <c r="P233" s="1"/>
      <c r="Q233" s="1"/>
      <c r="R233" s="1" t="s">
        <v>43</v>
      </c>
      <c r="S233" s="33" t="s">
        <v>163</v>
      </c>
      <c r="T233" s="14" t="s">
        <v>965</v>
      </c>
      <c r="U233" s="39">
        <v>0.37083333333333302</v>
      </c>
      <c r="V233" s="14" t="s">
        <v>965</v>
      </c>
      <c r="W233" s="14" t="s">
        <v>20</v>
      </c>
      <c r="X233" s="14" t="s">
        <v>20</v>
      </c>
      <c r="Y233" s="14" t="s">
        <v>965</v>
      </c>
      <c r="Z233" s="39">
        <v>0.36736111111111108</v>
      </c>
      <c r="AA233" s="14" t="s">
        <v>965</v>
      </c>
      <c r="AB233" s="14" t="s">
        <v>965</v>
      </c>
      <c r="AC233" s="39">
        <v>0.3659722222222222</v>
      </c>
      <c r="AD233" s="14" t="s">
        <v>965</v>
      </c>
      <c r="AE233" s="14" t="s">
        <v>965</v>
      </c>
      <c r="AF233" s="39">
        <v>0.37361111111111112</v>
      </c>
      <c r="AG233" s="14" t="s">
        <v>965</v>
      </c>
      <c r="AH233" s="14" t="s">
        <v>967</v>
      </c>
      <c r="AI233" s="39" t="s">
        <v>39</v>
      </c>
      <c r="AJ233" s="14" t="s">
        <v>967</v>
      </c>
      <c r="AK233" s="14" t="s">
        <v>965</v>
      </c>
      <c r="AL233" s="39">
        <v>0.37013888888888885</v>
      </c>
      <c r="AM233" s="14" t="s">
        <v>965</v>
      </c>
      <c r="AN233" s="14" t="s">
        <v>20</v>
      </c>
      <c r="AO233" s="14" t="s">
        <v>20</v>
      </c>
      <c r="AP233" s="14" t="s">
        <v>966</v>
      </c>
      <c r="AQ233" s="39">
        <v>0.22291666666666665</v>
      </c>
      <c r="AR233" s="14" t="s">
        <v>966</v>
      </c>
      <c r="AS233" s="14" t="s">
        <v>965</v>
      </c>
      <c r="AT233" s="39">
        <v>0.3659722222222222</v>
      </c>
      <c r="AU233" s="14" t="s">
        <v>965</v>
      </c>
      <c r="AV233" s="14" t="s">
        <v>965</v>
      </c>
      <c r="AW233" s="39">
        <v>0.37222222222222223</v>
      </c>
      <c r="AX233" s="14" t="s">
        <v>965</v>
      </c>
      <c r="AY233" s="14" t="s">
        <v>965</v>
      </c>
      <c r="AZ233" s="39">
        <v>0.37083333333333335</v>
      </c>
      <c r="BA233" s="14" t="s">
        <v>965</v>
      </c>
      <c r="BB233" s="14" t="s">
        <v>967</v>
      </c>
      <c r="BC233" s="39" t="s">
        <v>39</v>
      </c>
      <c r="BD233" s="14" t="s">
        <v>967</v>
      </c>
      <c r="BE233" s="14" t="s">
        <v>20</v>
      </c>
      <c r="BF233" s="14" t="s">
        <v>20</v>
      </c>
      <c r="BG233" s="14" t="s">
        <v>967</v>
      </c>
      <c r="BH233" s="39" t="s">
        <v>39</v>
      </c>
      <c r="BI233" s="39" t="s">
        <v>967</v>
      </c>
      <c r="BJ233" s="14" t="s">
        <v>965</v>
      </c>
      <c r="BK233" s="39">
        <v>0.34722222222222227</v>
      </c>
      <c r="BL233" s="14" t="s">
        <v>966</v>
      </c>
      <c r="BM233" s="14" t="s">
        <v>965</v>
      </c>
      <c r="BN233" s="39">
        <v>0.37083333333333335</v>
      </c>
      <c r="BO233" s="14" t="s">
        <v>965</v>
      </c>
      <c r="BP233" s="14" t="s">
        <v>965</v>
      </c>
      <c r="BQ233" s="39">
        <v>0.35694444444444445</v>
      </c>
      <c r="BR233" s="14" t="s">
        <v>965</v>
      </c>
      <c r="BS233" s="14" t="s">
        <v>965</v>
      </c>
      <c r="BT233" s="39">
        <v>0.34791666666666665</v>
      </c>
      <c r="BU233" s="39" t="s">
        <v>966</v>
      </c>
      <c r="BV233" s="14" t="s">
        <v>20</v>
      </c>
      <c r="BW233" s="14" t="s">
        <v>20</v>
      </c>
      <c r="BX233" s="14" t="s">
        <v>20</v>
      </c>
      <c r="BY233" s="14" t="s">
        <v>965</v>
      </c>
      <c r="BZ233" s="39">
        <v>0.36458333333333331</v>
      </c>
      <c r="CA233" s="39" t="s">
        <v>965</v>
      </c>
      <c r="CB233" s="14" t="s">
        <v>965</v>
      </c>
      <c r="CC233" s="39">
        <v>0.37847222222222227</v>
      </c>
      <c r="CD233" s="39" t="s">
        <v>965</v>
      </c>
      <c r="CE233" s="14" t="s">
        <v>967</v>
      </c>
      <c r="CF233" s="39" t="s">
        <v>39</v>
      </c>
      <c r="CG233" s="39" t="s">
        <v>967</v>
      </c>
      <c r="CH233" s="14" t="s">
        <v>967</v>
      </c>
      <c r="CI233" s="39" t="s">
        <v>39</v>
      </c>
      <c r="CJ233" s="39" t="s">
        <v>967</v>
      </c>
      <c r="CK233" s="14" t="s">
        <v>20</v>
      </c>
      <c r="CL233" s="14" t="s">
        <v>20</v>
      </c>
      <c r="CM233" s="1">
        <f t="shared" si="53"/>
        <v>26</v>
      </c>
      <c r="CN233" s="1">
        <f t="shared" si="54"/>
        <v>2</v>
      </c>
      <c r="CO233" s="1">
        <f t="shared" si="55"/>
        <v>11</v>
      </c>
      <c r="CP233" s="1">
        <f t="shared" si="56"/>
        <v>0</v>
      </c>
      <c r="CQ233" s="1">
        <f t="shared" si="57"/>
        <v>0</v>
      </c>
      <c r="CR233" s="1">
        <f>SUM(COUNTIFS($T233:$CL233,{"PAT","MAT"}))</f>
        <v>0</v>
      </c>
      <c r="CS233" s="1">
        <f t="shared" si="58"/>
        <v>0</v>
      </c>
      <c r="CT233" s="1">
        <f t="shared" si="59"/>
        <v>0</v>
      </c>
      <c r="CU233" s="1">
        <f t="shared" si="60"/>
        <v>0</v>
      </c>
      <c r="CV233" s="1">
        <f t="shared" si="61"/>
        <v>10</v>
      </c>
      <c r="CW233" s="1">
        <f t="shared" si="62"/>
        <v>0</v>
      </c>
      <c r="CX233" s="1">
        <f t="shared" si="63"/>
        <v>0</v>
      </c>
      <c r="CY233" s="1">
        <f t="shared" si="64"/>
        <v>10</v>
      </c>
      <c r="CZ233" s="1">
        <f t="shared" si="65"/>
        <v>1</v>
      </c>
      <c r="DA233" s="1">
        <f t="shared" si="66"/>
        <v>1</v>
      </c>
      <c r="DB233" s="1">
        <f>SUM(CM233:CX233)+SUM(COUNTIFS(Q233:CL233,{"TERM","RESIGNED"}))</f>
        <v>49</v>
      </c>
      <c r="DC233" s="1" t="s">
        <v>45</v>
      </c>
      <c r="DD233" s="1" t="s">
        <v>1020</v>
      </c>
      <c r="DE233" s="34"/>
    </row>
    <row r="234" spans="1:109" x14ac:dyDescent="0.25">
      <c r="A234" s="32">
        <f t="shared" si="67"/>
        <v>233</v>
      </c>
      <c r="B234" s="1" t="s">
        <v>172</v>
      </c>
      <c r="C234" s="1">
        <v>103801</v>
      </c>
      <c r="D234" s="27">
        <v>103801</v>
      </c>
      <c r="E234" s="1" t="s">
        <v>945</v>
      </c>
      <c r="F234" s="34" t="s">
        <v>663</v>
      </c>
      <c r="G234" s="34" t="s">
        <v>190</v>
      </c>
      <c r="H234" s="30">
        <v>44775</v>
      </c>
      <c r="I234" s="30" t="s">
        <v>39</v>
      </c>
      <c r="J234" s="30" t="s">
        <v>39</v>
      </c>
      <c r="K234" s="1">
        <f t="shared" ca="1" si="51"/>
        <v>527</v>
      </c>
      <c r="L234" s="34" t="str">
        <f t="shared" si="52"/>
        <v>Billable</v>
      </c>
      <c r="M234" s="34" t="s">
        <v>187</v>
      </c>
      <c r="N234" s="1" t="s">
        <v>41</v>
      </c>
      <c r="O234" s="1" t="s">
        <v>42</v>
      </c>
      <c r="P234" s="1"/>
      <c r="Q234" s="1"/>
      <c r="R234" s="1" t="s">
        <v>43</v>
      </c>
      <c r="S234" s="33" t="s">
        <v>250</v>
      </c>
      <c r="T234" s="14" t="s">
        <v>965</v>
      </c>
      <c r="U234" s="39">
        <v>0.38472222222222202</v>
      </c>
      <c r="V234" s="14" t="s">
        <v>965</v>
      </c>
      <c r="W234" s="14" t="s">
        <v>20</v>
      </c>
      <c r="X234" s="14" t="s">
        <v>20</v>
      </c>
      <c r="Y234" s="14" t="s">
        <v>965</v>
      </c>
      <c r="Z234" s="39">
        <v>0.39652777777777781</v>
      </c>
      <c r="AA234" s="14" t="s">
        <v>965</v>
      </c>
      <c r="AB234" s="14" t="s">
        <v>965</v>
      </c>
      <c r="AC234" s="39">
        <v>0.37986111111111115</v>
      </c>
      <c r="AD234" s="14" t="s">
        <v>965</v>
      </c>
      <c r="AE234" s="14" t="s">
        <v>965</v>
      </c>
      <c r="AF234" s="39">
        <v>0.37708333333333338</v>
      </c>
      <c r="AG234" s="14" t="s">
        <v>965</v>
      </c>
      <c r="AH234" s="14" t="s">
        <v>965</v>
      </c>
      <c r="AI234" s="39">
        <v>0.38263888888888892</v>
      </c>
      <c r="AJ234" s="14" t="s">
        <v>965</v>
      </c>
      <c r="AK234" s="14" t="s">
        <v>965</v>
      </c>
      <c r="AL234" s="39">
        <v>0.38611111111111113</v>
      </c>
      <c r="AM234" s="14" t="s">
        <v>965</v>
      </c>
      <c r="AN234" s="14" t="s">
        <v>20</v>
      </c>
      <c r="AO234" s="14" t="s">
        <v>20</v>
      </c>
      <c r="AP234" s="14" t="s">
        <v>965</v>
      </c>
      <c r="AQ234" s="39">
        <v>0.39027777777777778</v>
      </c>
      <c r="AR234" s="14" t="s">
        <v>965</v>
      </c>
      <c r="AS234" s="14" t="s">
        <v>965</v>
      </c>
      <c r="AT234" s="39">
        <v>0.41736111111111113</v>
      </c>
      <c r="AU234" s="14" t="s">
        <v>965</v>
      </c>
      <c r="AV234" s="14" t="s">
        <v>965</v>
      </c>
      <c r="AW234" s="39">
        <v>0.3756944444444445</v>
      </c>
      <c r="AX234" s="14" t="s">
        <v>965</v>
      </c>
      <c r="AY234" s="14" t="s">
        <v>965</v>
      </c>
      <c r="AZ234" s="39">
        <v>0.37361111111111112</v>
      </c>
      <c r="BA234" s="14" t="s">
        <v>965</v>
      </c>
      <c r="BB234" s="14" t="s">
        <v>965</v>
      </c>
      <c r="BC234" s="39">
        <v>0.37638888888888888</v>
      </c>
      <c r="BD234" s="14" t="s">
        <v>965</v>
      </c>
      <c r="BE234" s="14" t="s">
        <v>20</v>
      </c>
      <c r="BF234" s="14" t="s">
        <v>20</v>
      </c>
      <c r="BG234" s="14" t="s">
        <v>965</v>
      </c>
      <c r="BH234" s="39">
        <v>0.36944444444444446</v>
      </c>
      <c r="BI234" s="39" t="s">
        <v>965</v>
      </c>
      <c r="BJ234" s="14" t="s">
        <v>965</v>
      </c>
      <c r="BK234" s="39">
        <v>0.39444444444444443</v>
      </c>
      <c r="BL234" s="14" t="s">
        <v>965</v>
      </c>
      <c r="BM234" s="14" t="s">
        <v>965</v>
      </c>
      <c r="BN234" s="39">
        <v>0.37222222222222223</v>
      </c>
      <c r="BO234" s="14" t="s">
        <v>965</v>
      </c>
      <c r="BP234" s="14" t="s">
        <v>965</v>
      </c>
      <c r="BQ234" s="39">
        <v>0.37847222222222227</v>
      </c>
      <c r="BR234" s="14" t="s">
        <v>965</v>
      </c>
      <c r="BS234" s="14" t="s">
        <v>965</v>
      </c>
      <c r="BT234" s="39">
        <v>0.38194444444444442</v>
      </c>
      <c r="BU234" s="39" t="s">
        <v>965</v>
      </c>
      <c r="BV234" s="14" t="s">
        <v>20</v>
      </c>
      <c r="BW234" s="14" t="s">
        <v>20</v>
      </c>
      <c r="BX234" s="14" t="s">
        <v>20</v>
      </c>
      <c r="BY234" s="14" t="s">
        <v>965</v>
      </c>
      <c r="BZ234" s="39">
        <v>0.37083333333333335</v>
      </c>
      <c r="CA234" s="39" t="s">
        <v>965</v>
      </c>
      <c r="CB234" s="14" t="s">
        <v>965</v>
      </c>
      <c r="CC234" s="39">
        <v>0.37152777777777773</v>
      </c>
      <c r="CD234" s="39" t="s">
        <v>965</v>
      </c>
      <c r="CE234" s="14" t="s">
        <v>967</v>
      </c>
      <c r="CF234" s="39" t="s">
        <v>39</v>
      </c>
      <c r="CG234" s="39" t="s">
        <v>967</v>
      </c>
      <c r="CH234" s="14" t="s">
        <v>967</v>
      </c>
      <c r="CI234" s="39" t="s">
        <v>39</v>
      </c>
      <c r="CJ234" s="39" t="s">
        <v>967</v>
      </c>
      <c r="CK234" s="14" t="s">
        <v>20</v>
      </c>
      <c r="CL234" s="14" t="s">
        <v>20</v>
      </c>
      <c r="CM234" s="1">
        <f t="shared" si="53"/>
        <v>36</v>
      </c>
      <c r="CN234" s="1">
        <f t="shared" si="54"/>
        <v>0</v>
      </c>
      <c r="CO234" s="1">
        <f t="shared" si="55"/>
        <v>11</v>
      </c>
      <c r="CP234" s="1">
        <f t="shared" si="56"/>
        <v>0</v>
      </c>
      <c r="CQ234" s="1">
        <f t="shared" si="57"/>
        <v>0</v>
      </c>
      <c r="CR234" s="1">
        <f>SUM(COUNTIFS($T234:$CL234,{"PAT","MAT"}))</f>
        <v>0</v>
      </c>
      <c r="CS234" s="1">
        <f t="shared" si="58"/>
        <v>0</v>
      </c>
      <c r="CT234" s="1">
        <f t="shared" si="59"/>
        <v>0</v>
      </c>
      <c r="CU234" s="1">
        <f t="shared" si="60"/>
        <v>0</v>
      </c>
      <c r="CV234" s="1">
        <f t="shared" si="61"/>
        <v>4</v>
      </c>
      <c r="CW234" s="1">
        <f t="shared" si="62"/>
        <v>0</v>
      </c>
      <c r="CX234" s="1">
        <f t="shared" si="63"/>
        <v>0</v>
      </c>
      <c r="CY234" s="1">
        <f t="shared" si="64"/>
        <v>4</v>
      </c>
      <c r="CZ234" s="1">
        <f t="shared" si="65"/>
        <v>1</v>
      </c>
      <c r="DA234" s="1">
        <f t="shared" si="66"/>
        <v>1</v>
      </c>
      <c r="DB234" s="1">
        <f>SUM(CM234:CX234)+SUM(COUNTIFS(Q234:CL234,{"TERM","RESIGNED"}))</f>
        <v>51</v>
      </c>
      <c r="DC234" s="1" t="s">
        <v>45</v>
      </c>
      <c r="DD234" s="1" t="s">
        <v>1018</v>
      </c>
      <c r="DE234" s="34"/>
    </row>
    <row r="235" spans="1:109" x14ac:dyDescent="0.25">
      <c r="A235" s="32">
        <f t="shared" si="67"/>
        <v>234</v>
      </c>
      <c r="B235" s="1" t="s">
        <v>172</v>
      </c>
      <c r="C235" s="1">
        <v>103861</v>
      </c>
      <c r="D235" s="27">
        <v>103861</v>
      </c>
      <c r="E235" s="1" t="s">
        <v>946</v>
      </c>
      <c r="F235" s="34" t="s">
        <v>669</v>
      </c>
      <c r="G235" s="34" t="s">
        <v>190</v>
      </c>
      <c r="H235" s="30">
        <v>44782</v>
      </c>
      <c r="I235" s="30" t="s">
        <v>39</v>
      </c>
      <c r="J235" s="30" t="s">
        <v>39</v>
      </c>
      <c r="K235" s="1">
        <f t="shared" ca="1" si="51"/>
        <v>520</v>
      </c>
      <c r="L235" s="34" t="str">
        <f t="shared" si="52"/>
        <v>Billable</v>
      </c>
      <c r="M235" s="34" t="s">
        <v>187</v>
      </c>
      <c r="N235" s="1" t="s">
        <v>41</v>
      </c>
      <c r="O235" s="1" t="s">
        <v>42</v>
      </c>
      <c r="P235" s="1"/>
      <c r="Q235" s="1"/>
      <c r="R235" s="1" t="s">
        <v>43</v>
      </c>
      <c r="S235" s="33" t="s">
        <v>239</v>
      </c>
      <c r="T235" s="14" t="s">
        <v>965</v>
      </c>
      <c r="U235" s="39">
        <v>0.375</v>
      </c>
      <c r="V235" s="14" t="s">
        <v>965</v>
      </c>
      <c r="W235" s="14" t="s">
        <v>20</v>
      </c>
      <c r="X235" s="14" t="s">
        <v>20</v>
      </c>
      <c r="Y235" s="14" t="s">
        <v>965</v>
      </c>
      <c r="Z235" s="39">
        <v>0.39097222222222222</v>
      </c>
      <c r="AA235" s="14" t="s">
        <v>965</v>
      </c>
      <c r="AB235" s="14" t="s">
        <v>965</v>
      </c>
      <c r="AC235" s="39">
        <v>0.3833333333333333</v>
      </c>
      <c r="AD235" s="14" t="s">
        <v>965</v>
      </c>
      <c r="AE235" s="14" t="s">
        <v>965</v>
      </c>
      <c r="AF235" s="39">
        <v>0.40208333333333335</v>
      </c>
      <c r="AG235" s="14" t="s">
        <v>965</v>
      </c>
      <c r="AH235" s="14" t="s">
        <v>965</v>
      </c>
      <c r="AI235" s="39">
        <v>0.40347222222222223</v>
      </c>
      <c r="AJ235" s="14" t="s">
        <v>965</v>
      </c>
      <c r="AK235" s="14" t="s">
        <v>965</v>
      </c>
      <c r="AL235" s="39">
        <v>0.12569444444444444</v>
      </c>
      <c r="AM235" s="14" t="s">
        <v>22</v>
      </c>
      <c r="AN235" s="14" t="s">
        <v>20</v>
      </c>
      <c r="AO235" s="14" t="s">
        <v>20</v>
      </c>
      <c r="AP235" s="14" t="s">
        <v>965</v>
      </c>
      <c r="AQ235" s="39">
        <v>0.38680555555555557</v>
      </c>
      <c r="AR235" s="14" t="s">
        <v>965</v>
      </c>
      <c r="AS235" s="14" t="s">
        <v>965</v>
      </c>
      <c r="AT235" s="39">
        <v>0.38750000000000001</v>
      </c>
      <c r="AU235" s="14" t="s">
        <v>965</v>
      </c>
      <c r="AV235" s="14" t="s">
        <v>965</v>
      </c>
      <c r="AW235" s="39">
        <v>0.3743055555555555</v>
      </c>
      <c r="AX235" s="14" t="s">
        <v>965</v>
      </c>
      <c r="AY235" s="14" t="s">
        <v>965</v>
      </c>
      <c r="AZ235" s="39">
        <v>0.37638888888888888</v>
      </c>
      <c r="BA235" s="14" t="s">
        <v>965</v>
      </c>
      <c r="BB235" s="14" t="s">
        <v>965</v>
      </c>
      <c r="BC235" s="39">
        <v>0.37986111111111115</v>
      </c>
      <c r="BD235" s="14" t="s">
        <v>965</v>
      </c>
      <c r="BE235" s="14" t="s">
        <v>20</v>
      </c>
      <c r="BF235" s="14" t="s">
        <v>20</v>
      </c>
      <c r="BG235" s="14" t="s">
        <v>965</v>
      </c>
      <c r="BH235" s="39">
        <v>0.38958333333333334</v>
      </c>
      <c r="BI235" s="39" t="s">
        <v>965</v>
      </c>
      <c r="BJ235" s="14" t="s">
        <v>965</v>
      </c>
      <c r="BK235" s="39">
        <v>0.3833333333333333</v>
      </c>
      <c r="BL235" s="14" t="s">
        <v>965</v>
      </c>
      <c r="BM235" s="14" t="s">
        <v>968</v>
      </c>
      <c r="BN235" s="39" t="s">
        <v>39</v>
      </c>
      <c r="BO235" s="14" t="s">
        <v>968</v>
      </c>
      <c r="BP235" s="14" t="s">
        <v>967</v>
      </c>
      <c r="BQ235" s="39" t="s">
        <v>39</v>
      </c>
      <c r="BR235" s="14" t="s">
        <v>967</v>
      </c>
      <c r="BS235" s="14" t="s">
        <v>968</v>
      </c>
      <c r="BT235" s="39" t="e">
        <v>#N/A</v>
      </c>
      <c r="BU235" s="39" t="s">
        <v>968</v>
      </c>
      <c r="BV235" s="14" t="s">
        <v>20</v>
      </c>
      <c r="BW235" s="14" t="s">
        <v>20</v>
      </c>
      <c r="BX235" s="14" t="s">
        <v>20</v>
      </c>
      <c r="BY235" s="14" t="s">
        <v>968</v>
      </c>
      <c r="BZ235" s="39" t="s">
        <v>39</v>
      </c>
      <c r="CA235" s="39" t="s">
        <v>968</v>
      </c>
      <c r="CB235" s="14" t="s">
        <v>968</v>
      </c>
      <c r="CC235" s="39" t="s">
        <v>39</v>
      </c>
      <c r="CD235" s="39" t="s">
        <v>968</v>
      </c>
      <c r="CE235" s="14" t="s">
        <v>968</v>
      </c>
      <c r="CF235" s="39" t="s">
        <v>39</v>
      </c>
      <c r="CG235" s="39" t="s">
        <v>968</v>
      </c>
      <c r="CH235" s="14" t="s">
        <v>967</v>
      </c>
      <c r="CI235" s="39" t="s">
        <v>39</v>
      </c>
      <c r="CJ235" s="39" t="s">
        <v>967</v>
      </c>
      <c r="CK235" s="14" t="s">
        <v>20</v>
      </c>
      <c r="CL235" s="14" t="s">
        <v>20</v>
      </c>
      <c r="CM235" s="1">
        <f t="shared" si="53"/>
        <v>25</v>
      </c>
      <c r="CN235" s="1">
        <f t="shared" si="54"/>
        <v>0</v>
      </c>
      <c r="CO235" s="1">
        <f t="shared" si="55"/>
        <v>11</v>
      </c>
      <c r="CP235" s="1">
        <f t="shared" si="56"/>
        <v>0</v>
      </c>
      <c r="CQ235" s="1">
        <f t="shared" si="57"/>
        <v>1</v>
      </c>
      <c r="CR235" s="1">
        <f>SUM(COUNTIFS($T235:$CL235,{"PAT","MAT"}))</f>
        <v>0</v>
      </c>
      <c r="CS235" s="1">
        <f t="shared" si="58"/>
        <v>0</v>
      </c>
      <c r="CT235" s="1">
        <f t="shared" si="59"/>
        <v>0</v>
      </c>
      <c r="CU235" s="1">
        <f t="shared" si="60"/>
        <v>10</v>
      </c>
      <c r="CV235" s="1">
        <f t="shared" si="61"/>
        <v>4</v>
      </c>
      <c r="CW235" s="1">
        <f t="shared" si="62"/>
        <v>0</v>
      </c>
      <c r="CX235" s="1">
        <f t="shared" si="63"/>
        <v>0</v>
      </c>
      <c r="CY235" s="1">
        <f t="shared" si="64"/>
        <v>14</v>
      </c>
      <c r="CZ235" s="1">
        <f t="shared" si="65"/>
        <v>1</v>
      </c>
      <c r="DA235" s="1">
        <f t="shared" si="66"/>
        <v>1</v>
      </c>
      <c r="DB235" s="1">
        <f>SUM(CM235:CX235)+SUM(COUNTIFS(Q235:CL235,{"TERM","RESIGNED"}))</f>
        <v>51</v>
      </c>
      <c r="DC235" s="1" t="s">
        <v>45</v>
      </c>
      <c r="DD235" s="1" t="s">
        <v>1018</v>
      </c>
      <c r="DE235" s="34"/>
    </row>
    <row r="236" spans="1:109" x14ac:dyDescent="0.25">
      <c r="A236" s="32">
        <f t="shared" si="67"/>
        <v>235</v>
      </c>
      <c r="B236" s="1" t="s">
        <v>172</v>
      </c>
      <c r="C236" s="1">
        <v>103875</v>
      </c>
      <c r="D236" s="27">
        <v>103875</v>
      </c>
      <c r="E236" s="1" t="s">
        <v>946</v>
      </c>
      <c r="F236" s="34" t="s">
        <v>667</v>
      </c>
      <c r="G236" s="34" t="s">
        <v>123</v>
      </c>
      <c r="H236" s="30">
        <v>44782</v>
      </c>
      <c r="I236" s="30" t="s">
        <v>39</v>
      </c>
      <c r="J236" s="30" t="s">
        <v>39</v>
      </c>
      <c r="K236" s="1">
        <f t="shared" ca="1" si="51"/>
        <v>520</v>
      </c>
      <c r="L236" s="34" t="str">
        <f t="shared" si="52"/>
        <v>Billable</v>
      </c>
      <c r="M236" s="34" t="s">
        <v>124</v>
      </c>
      <c r="N236" s="1" t="s">
        <v>41</v>
      </c>
      <c r="O236" s="1" t="s">
        <v>42</v>
      </c>
      <c r="P236" s="1"/>
      <c r="Q236" s="1"/>
      <c r="R236" s="1" t="s">
        <v>43</v>
      </c>
      <c r="S236" s="33" t="s">
        <v>429</v>
      </c>
      <c r="T236" s="14" t="s">
        <v>965</v>
      </c>
      <c r="U236" s="39">
        <v>0.453472222222222</v>
      </c>
      <c r="V236" s="14" t="s">
        <v>965</v>
      </c>
      <c r="W236" s="14" t="s">
        <v>20</v>
      </c>
      <c r="X236" s="14" t="s">
        <v>20</v>
      </c>
      <c r="Y236" s="14" t="s">
        <v>965</v>
      </c>
      <c r="Z236" s="39">
        <v>0.39583333333333331</v>
      </c>
      <c r="AA236" s="14" t="s">
        <v>965</v>
      </c>
      <c r="AB236" s="14" t="s">
        <v>965</v>
      </c>
      <c r="AC236" s="39">
        <v>0.3888888888888889</v>
      </c>
      <c r="AD236" s="14" t="s">
        <v>965</v>
      </c>
      <c r="AE236" s="14" t="s">
        <v>965</v>
      </c>
      <c r="AF236" s="39">
        <v>0.38680555555555557</v>
      </c>
      <c r="AG236" s="14" t="s">
        <v>965</v>
      </c>
      <c r="AH236" s="14" t="s">
        <v>965</v>
      </c>
      <c r="AI236" s="39">
        <v>0.3979166666666667</v>
      </c>
      <c r="AJ236" s="14" t="s">
        <v>965</v>
      </c>
      <c r="AK236" s="14" t="s">
        <v>965</v>
      </c>
      <c r="AL236" s="39">
        <v>0.3840277777777778</v>
      </c>
      <c r="AM236" s="14" t="s">
        <v>965</v>
      </c>
      <c r="AN236" s="14" t="s">
        <v>20</v>
      </c>
      <c r="AO236" s="14" t="s">
        <v>20</v>
      </c>
      <c r="AP236" s="14" t="s">
        <v>968</v>
      </c>
      <c r="AQ236" s="39" t="s">
        <v>39</v>
      </c>
      <c r="AR236" s="14" t="s">
        <v>968</v>
      </c>
      <c r="AS236" s="14" t="s">
        <v>968</v>
      </c>
      <c r="AT236" s="39" t="s">
        <v>39</v>
      </c>
      <c r="AU236" s="14" t="s">
        <v>968</v>
      </c>
      <c r="AV236" s="14" t="s">
        <v>968</v>
      </c>
      <c r="AW236" s="39" t="s">
        <v>39</v>
      </c>
      <c r="AX236" s="14" t="s">
        <v>968</v>
      </c>
      <c r="AY236" s="14" t="s">
        <v>968</v>
      </c>
      <c r="AZ236" s="39" t="s">
        <v>39</v>
      </c>
      <c r="BA236" s="14" t="s">
        <v>968</v>
      </c>
      <c r="BB236" s="14" t="s">
        <v>967</v>
      </c>
      <c r="BC236" s="39" t="s">
        <v>39</v>
      </c>
      <c r="BD236" s="14" t="s">
        <v>967</v>
      </c>
      <c r="BE236" s="14" t="s">
        <v>20</v>
      </c>
      <c r="BF236" s="14" t="s">
        <v>20</v>
      </c>
      <c r="BG236" s="14" t="s">
        <v>970</v>
      </c>
      <c r="BH236" s="39" t="s">
        <v>39</v>
      </c>
      <c r="BI236" s="39" t="s">
        <v>970</v>
      </c>
      <c r="BJ236" s="14" t="s">
        <v>965</v>
      </c>
      <c r="BK236" s="39">
        <v>0.19444444444444445</v>
      </c>
      <c r="BL236" s="14" t="s">
        <v>22</v>
      </c>
      <c r="BM236" s="14" t="s">
        <v>965</v>
      </c>
      <c r="BN236" s="39">
        <v>0.3743055555555555</v>
      </c>
      <c r="BO236" s="14" t="s">
        <v>965</v>
      </c>
      <c r="BP236" s="14" t="s">
        <v>965</v>
      </c>
      <c r="BQ236" s="39">
        <v>0.37291666666666662</v>
      </c>
      <c r="BR236" s="14" t="s">
        <v>965</v>
      </c>
      <c r="BS236" s="14" t="s">
        <v>965</v>
      </c>
      <c r="BT236" s="39">
        <v>0.37847222222222227</v>
      </c>
      <c r="BU236" s="39" t="s">
        <v>965</v>
      </c>
      <c r="BV236" s="14" t="s">
        <v>20</v>
      </c>
      <c r="BW236" s="14" t="s">
        <v>20</v>
      </c>
      <c r="BX236" s="14" t="s">
        <v>20</v>
      </c>
      <c r="BY236" s="14" t="s">
        <v>965</v>
      </c>
      <c r="BZ236" s="39">
        <v>0.38055555555555554</v>
      </c>
      <c r="CA236" s="39" t="s">
        <v>965</v>
      </c>
      <c r="CB236" s="14" t="s">
        <v>965</v>
      </c>
      <c r="CC236" s="39">
        <v>0.37708333333333338</v>
      </c>
      <c r="CD236" s="39" t="s">
        <v>965</v>
      </c>
      <c r="CE236" s="14" t="s">
        <v>965</v>
      </c>
      <c r="CF236" s="39">
        <v>0.38125000000000003</v>
      </c>
      <c r="CG236" s="39" t="s">
        <v>965</v>
      </c>
      <c r="CH236" s="14" t="s">
        <v>965</v>
      </c>
      <c r="CI236" s="39">
        <v>0.37916666666666665</v>
      </c>
      <c r="CJ236" s="39" t="s">
        <v>965</v>
      </c>
      <c r="CK236" s="14" t="s">
        <v>20</v>
      </c>
      <c r="CL236" s="14" t="s">
        <v>20</v>
      </c>
      <c r="CM236" s="1">
        <f t="shared" si="53"/>
        <v>27</v>
      </c>
      <c r="CN236" s="1">
        <f t="shared" si="54"/>
        <v>0</v>
      </c>
      <c r="CO236" s="1">
        <f t="shared" si="55"/>
        <v>11</v>
      </c>
      <c r="CP236" s="1">
        <f t="shared" si="56"/>
        <v>0</v>
      </c>
      <c r="CQ236" s="1">
        <f t="shared" si="57"/>
        <v>1</v>
      </c>
      <c r="CR236" s="1">
        <f>SUM(COUNTIFS($T236:$CL236,{"PAT","MAT"}))</f>
        <v>0</v>
      </c>
      <c r="CS236" s="1">
        <f t="shared" si="58"/>
        <v>0</v>
      </c>
      <c r="CT236" s="1">
        <f t="shared" si="59"/>
        <v>0</v>
      </c>
      <c r="CU236" s="1">
        <f t="shared" si="60"/>
        <v>8</v>
      </c>
      <c r="CV236" s="1">
        <f t="shared" si="61"/>
        <v>2</v>
      </c>
      <c r="CW236" s="1">
        <f t="shared" si="62"/>
        <v>2</v>
      </c>
      <c r="CX236" s="1">
        <f t="shared" si="63"/>
        <v>0</v>
      </c>
      <c r="CY236" s="1">
        <f t="shared" si="64"/>
        <v>12</v>
      </c>
      <c r="CZ236" s="1">
        <f t="shared" si="65"/>
        <v>1</v>
      </c>
      <c r="DA236" s="1">
        <f t="shared" si="66"/>
        <v>1</v>
      </c>
      <c r="DB236" s="1">
        <f>SUM(CM236:CX236)+SUM(COUNTIFS(Q236:CL236,{"TERM","RESIGNED"}))</f>
        <v>51</v>
      </c>
      <c r="DC236" s="1" t="s">
        <v>45</v>
      </c>
      <c r="DD236" s="1" t="s">
        <v>1025</v>
      </c>
      <c r="DE236" s="34"/>
    </row>
    <row r="237" spans="1:109" x14ac:dyDescent="0.25">
      <c r="A237" s="32">
        <f t="shared" si="67"/>
        <v>236</v>
      </c>
      <c r="B237" s="1" t="s">
        <v>172</v>
      </c>
      <c r="C237" s="1">
        <v>103880</v>
      </c>
      <c r="D237" s="27">
        <v>103880</v>
      </c>
      <c r="E237" s="1" t="s">
        <v>946</v>
      </c>
      <c r="F237" s="34" t="s">
        <v>668</v>
      </c>
      <c r="G237" s="34" t="s">
        <v>123</v>
      </c>
      <c r="H237" s="30">
        <v>44782</v>
      </c>
      <c r="I237" s="30" t="s">
        <v>39</v>
      </c>
      <c r="J237" s="30" t="s">
        <v>39</v>
      </c>
      <c r="K237" s="1">
        <f t="shared" ca="1" si="51"/>
        <v>520</v>
      </c>
      <c r="L237" s="34" t="str">
        <f t="shared" si="52"/>
        <v>Billable</v>
      </c>
      <c r="M237" s="34" t="s">
        <v>124</v>
      </c>
      <c r="N237" s="1" t="s">
        <v>41</v>
      </c>
      <c r="O237" s="1" t="s">
        <v>42</v>
      </c>
      <c r="P237" s="1"/>
      <c r="Q237" s="1"/>
      <c r="R237" s="1" t="s">
        <v>43</v>
      </c>
      <c r="S237" s="33" t="s">
        <v>429</v>
      </c>
      <c r="T237" s="14" t="s">
        <v>965</v>
      </c>
      <c r="U237" s="39">
        <v>0.44513888888888897</v>
      </c>
      <c r="V237" s="14" t="s">
        <v>965</v>
      </c>
      <c r="W237" s="14" t="s">
        <v>20</v>
      </c>
      <c r="X237" s="14" t="s">
        <v>20</v>
      </c>
      <c r="Y237" s="14" t="s">
        <v>965</v>
      </c>
      <c r="Z237" s="39">
        <v>0.39583333333333331</v>
      </c>
      <c r="AA237" s="14" t="s">
        <v>965</v>
      </c>
      <c r="AB237" s="14" t="s">
        <v>965</v>
      </c>
      <c r="AC237" s="39">
        <v>0.37708333333333338</v>
      </c>
      <c r="AD237" s="14" t="s">
        <v>965</v>
      </c>
      <c r="AE237" s="14" t="s">
        <v>965</v>
      </c>
      <c r="AF237" s="39">
        <v>0.38680555555555557</v>
      </c>
      <c r="AG237" s="14" t="s">
        <v>965</v>
      </c>
      <c r="AH237" s="14" t="s">
        <v>965</v>
      </c>
      <c r="AI237" s="39">
        <v>0.39861111111111108</v>
      </c>
      <c r="AJ237" s="14" t="s">
        <v>965</v>
      </c>
      <c r="AK237" s="14" t="s">
        <v>965</v>
      </c>
      <c r="AL237" s="39">
        <v>0.38055555555555554</v>
      </c>
      <c r="AM237" s="14" t="s">
        <v>965</v>
      </c>
      <c r="AN237" s="14" t="s">
        <v>20</v>
      </c>
      <c r="AO237" s="14" t="s">
        <v>20</v>
      </c>
      <c r="AP237" s="14" t="s">
        <v>965</v>
      </c>
      <c r="AQ237" s="39">
        <v>0.38125000000000003</v>
      </c>
      <c r="AR237" s="14" t="s">
        <v>965</v>
      </c>
      <c r="AS237" s="14" t="s">
        <v>967</v>
      </c>
      <c r="AT237" s="39" t="s">
        <v>39</v>
      </c>
      <c r="AU237" s="14" t="s">
        <v>967</v>
      </c>
      <c r="AV237" s="14" t="s">
        <v>965</v>
      </c>
      <c r="AW237" s="39">
        <v>0.40972222222222227</v>
      </c>
      <c r="AX237" s="14" t="s">
        <v>965</v>
      </c>
      <c r="AY237" s="14" t="s">
        <v>965</v>
      </c>
      <c r="AZ237" s="39">
        <v>0.41736111111111113</v>
      </c>
      <c r="BA237" s="14" t="s">
        <v>965</v>
      </c>
      <c r="BB237" s="14" t="s">
        <v>968</v>
      </c>
      <c r="BC237" s="39" t="s">
        <v>39</v>
      </c>
      <c r="BD237" s="14" t="s">
        <v>968</v>
      </c>
      <c r="BE237" s="14" t="s">
        <v>20</v>
      </c>
      <c r="BF237" s="14" t="s">
        <v>20</v>
      </c>
      <c r="BG237" s="14" t="s">
        <v>968</v>
      </c>
      <c r="BH237" s="39" t="s">
        <v>39</v>
      </c>
      <c r="BI237" s="39" t="s">
        <v>968</v>
      </c>
      <c r="BJ237" s="14" t="s">
        <v>965</v>
      </c>
      <c r="BK237" s="39">
        <v>0.3833333333333333</v>
      </c>
      <c r="BL237" s="14" t="s">
        <v>965</v>
      </c>
      <c r="BM237" s="14" t="s">
        <v>965</v>
      </c>
      <c r="BN237" s="39">
        <v>0.375</v>
      </c>
      <c r="BO237" s="14" t="s">
        <v>965</v>
      </c>
      <c r="BP237" s="14" t="s">
        <v>965</v>
      </c>
      <c r="BQ237" s="39">
        <v>0.3611111111111111</v>
      </c>
      <c r="BR237" s="14" t="s">
        <v>965</v>
      </c>
      <c r="BS237" s="14" t="s">
        <v>965</v>
      </c>
      <c r="BT237" s="39">
        <v>0.37361111111111112</v>
      </c>
      <c r="BU237" s="39" t="s">
        <v>965</v>
      </c>
      <c r="BV237" s="14" t="s">
        <v>20</v>
      </c>
      <c r="BW237" s="14" t="s">
        <v>20</v>
      </c>
      <c r="BX237" s="14" t="s">
        <v>20</v>
      </c>
      <c r="BY237" s="14" t="s">
        <v>965</v>
      </c>
      <c r="BZ237" s="39">
        <v>0.37361111111111112</v>
      </c>
      <c r="CA237" s="39" t="s">
        <v>965</v>
      </c>
      <c r="CB237" s="14" t="s">
        <v>965</v>
      </c>
      <c r="CC237" s="39">
        <v>0.37291666666666662</v>
      </c>
      <c r="CD237" s="39" t="s">
        <v>965</v>
      </c>
      <c r="CE237" s="14" t="s">
        <v>965</v>
      </c>
      <c r="CF237" s="39">
        <v>0.37986111111111115</v>
      </c>
      <c r="CG237" s="39" t="s">
        <v>965</v>
      </c>
      <c r="CH237" s="14" t="s">
        <v>967</v>
      </c>
      <c r="CI237" s="39" t="s">
        <v>39</v>
      </c>
      <c r="CJ237" s="39" t="s">
        <v>967</v>
      </c>
      <c r="CK237" s="14" t="s">
        <v>20</v>
      </c>
      <c r="CL237" s="14" t="s">
        <v>20</v>
      </c>
      <c r="CM237" s="1">
        <f t="shared" si="53"/>
        <v>32</v>
      </c>
      <c r="CN237" s="1">
        <f t="shared" si="54"/>
        <v>0</v>
      </c>
      <c r="CO237" s="1">
        <f t="shared" si="55"/>
        <v>11</v>
      </c>
      <c r="CP237" s="1">
        <f t="shared" si="56"/>
        <v>0</v>
      </c>
      <c r="CQ237" s="1">
        <f t="shared" si="57"/>
        <v>0</v>
      </c>
      <c r="CR237" s="1">
        <f>SUM(COUNTIFS($T237:$CL237,{"PAT","MAT"}))</f>
        <v>0</v>
      </c>
      <c r="CS237" s="1">
        <f t="shared" si="58"/>
        <v>0</v>
      </c>
      <c r="CT237" s="1">
        <f t="shared" si="59"/>
        <v>0</v>
      </c>
      <c r="CU237" s="1">
        <f t="shared" si="60"/>
        <v>4</v>
      </c>
      <c r="CV237" s="1">
        <f t="shared" si="61"/>
        <v>4</v>
      </c>
      <c r="CW237" s="1">
        <f t="shared" si="62"/>
        <v>0</v>
      </c>
      <c r="CX237" s="1">
        <f t="shared" si="63"/>
        <v>0</v>
      </c>
      <c r="CY237" s="1">
        <f t="shared" si="64"/>
        <v>8</v>
      </c>
      <c r="CZ237" s="1">
        <f t="shared" si="65"/>
        <v>1</v>
      </c>
      <c r="DA237" s="1">
        <f t="shared" si="66"/>
        <v>1</v>
      </c>
      <c r="DB237" s="1">
        <f>SUM(CM237:CX237)+SUM(COUNTIFS(Q237:CL237,{"TERM","RESIGNED"}))</f>
        <v>51</v>
      </c>
      <c r="DC237" s="1" t="s">
        <v>45</v>
      </c>
      <c r="DD237" s="1" t="s">
        <v>1025</v>
      </c>
      <c r="DE237" s="34"/>
    </row>
    <row r="238" spans="1:109" x14ac:dyDescent="0.25">
      <c r="A238" s="32">
        <f t="shared" si="67"/>
        <v>237</v>
      </c>
      <c r="B238" s="1" t="s">
        <v>172</v>
      </c>
      <c r="C238" s="1">
        <v>103892</v>
      </c>
      <c r="D238" s="27">
        <v>103892</v>
      </c>
      <c r="E238" s="1" t="s">
        <v>946</v>
      </c>
      <c r="F238" s="34" t="s">
        <v>674</v>
      </c>
      <c r="G238" s="34" t="s">
        <v>190</v>
      </c>
      <c r="H238" s="30">
        <v>44785</v>
      </c>
      <c r="I238" s="30" t="s">
        <v>39</v>
      </c>
      <c r="J238" s="30" t="s">
        <v>39</v>
      </c>
      <c r="K238" s="1">
        <f t="shared" ca="1" si="51"/>
        <v>517</v>
      </c>
      <c r="L238" s="34" t="str">
        <f t="shared" si="52"/>
        <v>Billable</v>
      </c>
      <c r="M238" s="34" t="s">
        <v>187</v>
      </c>
      <c r="N238" s="1" t="s">
        <v>41</v>
      </c>
      <c r="O238" s="1" t="s">
        <v>42</v>
      </c>
      <c r="P238" s="1"/>
      <c r="Q238" s="1"/>
      <c r="R238" s="1" t="s">
        <v>43</v>
      </c>
      <c r="S238" s="33" t="s">
        <v>101</v>
      </c>
      <c r="T238" s="14" t="s">
        <v>965</v>
      </c>
      <c r="U238" s="39">
        <v>0.36180555555555599</v>
      </c>
      <c r="V238" s="14" t="s">
        <v>965</v>
      </c>
      <c r="W238" s="14" t="s">
        <v>20</v>
      </c>
      <c r="X238" s="14" t="s">
        <v>20</v>
      </c>
      <c r="Y238" s="14" t="s">
        <v>967</v>
      </c>
      <c r="Z238" s="39" t="s">
        <v>39</v>
      </c>
      <c r="AA238" s="14" t="s">
        <v>967</v>
      </c>
      <c r="AB238" s="14" t="s">
        <v>965</v>
      </c>
      <c r="AC238" s="39" t="s">
        <v>39</v>
      </c>
      <c r="AD238" s="14" t="s">
        <v>965</v>
      </c>
      <c r="AE238" s="14" t="s">
        <v>965</v>
      </c>
      <c r="AF238" s="39" t="s">
        <v>39</v>
      </c>
      <c r="AG238" s="14" t="s">
        <v>965</v>
      </c>
      <c r="AH238" s="14" t="s">
        <v>965</v>
      </c>
      <c r="AI238" s="39" t="s">
        <v>39</v>
      </c>
      <c r="AJ238" s="14" t="s">
        <v>965</v>
      </c>
      <c r="AK238" s="14" t="s">
        <v>968</v>
      </c>
      <c r="AL238" s="39" t="s">
        <v>39</v>
      </c>
      <c r="AM238" s="14" t="s">
        <v>968</v>
      </c>
      <c r="AN238" s="14" t="s">
        <v>20</v>
      </c>
      <c r="AO238" s="14" t="s">
        <v>20</v>
      </c>
      <c r="AP238" s="14" t="s">
        <v>965</v>
      </c>
      <c r="AQ238" s="39" t="s">
        <v>39</v>
      </c>
      <c r="AR238" s="14" t="s">
        <v>965</v>
      </c>
      <c r="AS238" s="14" t="s">
        <v>965</v>
      </c>
      <c r="AT238" s="39" t="s">
        <v>39</v>
      </c>
      <c r="AU238" s="14" t="s">
        <v>965</v>
      </c>
      <c r="AV238" s="14" t="s">
        <v>965</v>
      </c>
      <c r="AW238" s="39" t="s">
        <v>39</v>
      </c>
      <c r="AX238" s="14" t="s">
        <v>965</v>
      </c>
      <c r="AY238" s="14" t="s">
        <v>965</v>
      </c>
      <c r="AZ238" s="39" t="s">
        <v>39</v>
      </c>
      <c r="BA238" s="14" t="s">
        <v>965</v>
      </c>
      <c r="BB238" s="14" t="s">
        <v>968</v>
      </c>
      <c r="BC238" s="39" t="s">
        <v>39</v>
      </c>
      <c r="BD238" s="14" t="s">
        <v>968</v>
      </c>
      <c r="BE238" s="14" t="s">
        <v>20</v>
      </c>
      <c r="BF238" s="14" t="s">
        <v>20</v>
      </c>
      <c r="BG238" s="14" t="s">
        <v>965</v>
      </c>
      <c r="BH238" s="39" t="s">
        <v>39</v>
      </c>
      <c r="BI238" s="39" t="s">
        <v>965</v>
      </c>
      <c r="BJ238" s="14" t="s">
        <v>965</v>
      </c>
      <c r="BK238" s="39" t="s">
        <v>39</v>
      </c>
      <c r="BL238" s="14" t="s">
        <v>965</v>
      </c>
      <c r="BM238" s="14" t="s">
        <v>965</v>
      </c>
      <c r="BN238" s="39" t="s">
        <v>39</v>
      </c>
      <c r="BO238" s="14" t="s">
        <v>965</v>
      </c>
      <c r="BP238" s="14" t="s">
        <v>965</v>
      </c>
      <c r="BQ238" s="39" t="s">
        <v>39</v>
      </c>
      <c r="BR238" s="14" t="s">
        <v>965</v>
      </c>
      <c r="BS238" s="14" t="s">
        <v>968</v>
      </c>
      <c r="BT238" s="39" t="e">
        <v>#N/A</v>
      </c>
      <c r="BU238" s="39" t="s">
        <v>968</v>
      </c>
      <c r="BV238" s="14" t="s">
        <v>20</v>
      </c>
      <c r="BW238" s="14" t="s">
        <v>20</v>
      </c>
      <c r="BX238" s="14" t="s">
        <v>20</v>
      </c>
      <c r="BY238" s="14" t="s">
        <v>965</v>
      </c>
      <c r="BZ238" s="39" t="s">
        <v>39</v>
      </c>
      <c r="CA238" s="39" t="s">
        <v>965</v>
      </c>
      <c r="CB238" s="14" t="s">
        <v>966</v>
      </c>
      <c r="CC238" s="39" t="s">
        <v>39</v>
      </c>
      <c r="CD238" s="39" t="s">
        <v>966</v>
      </c>
      <c r="CE238" s="14" t="s">
        <v>965</v>
      </c>
      <c r="CF238" s="39" t="s">
        <v>39</v>
      </c>
      <c r="CG238" s="39" t="s">
        <v>965</v>
      </c>
      <c r="CH238" s="14" t="s">
        <v>968</v>
      </c>
      <c r="CI238" s="39" t="s">
        <v>39</v>
      </c>
      <c r="CJ238" s="39" t="s">
        <v>968</v>
      </c>
      <c r="CK238" s="14" t="s">
        <v>20</v>
      </c>
      <c r="CL238" s="14" t="s">
        <v>20</v>
      </c>
      <c r="CM238" s="1">
        <f t="shared" si="53"/>
        <v>28</v>
      </c>
      <c r="CN238" s="1">
        <f t="shared" si="54"/>
        <v>1</v>
      </c>
      <c r="CO238" s="1">
        <f t="shared" si="55"/>
        <v>11</v>
      </c>
      <c r="CP238" s="1">
        <f t="shared" si="56"/>
        <v>0</v>
      </c>
      <c r="CQ238" s="1">
        <f t="shared" si="57"/>
        <v>0</v>
      </c>
      <c r="CR238" s="1">
        <f>SUM(COUNTIFS($T238:$CL238,{"PAT","MAT"}))</f>
        <v>0</v>
      </c>
      <c r="CS238" s="1">
        <f t="shared" si="58"/>
        <v>0</v>
      </c>
      <c r="CT238" s="1">
        <f t="shared" si="59"/>
        <v>0</v>
      </c>
      <c r="CU238" s="1">
        <f t="shared" si="60"/>
        <v>8</v>
      </c>
      <c r="CV238" s="1">
        <f t="shared" si="61"/>
        <v>2</v>
      </c>
      <c r="CW238" s="1">
        <f t="shared" si="62"/>
        <v>0</v>
      </c>
      <c r="CX238" s="1">
        <f t="shared" si="63"/>
        <v>0</v>
      </c>
      <c r="CY238" s="1">
        <f t="shared" si="64"/>
        <v>10</v>
      </c>
      <c r="CZ238" s="1">
        <f t="shared" si="65"/>
        <v>1</v>
      </c>
      <c r="DA238" s="1">
        <f t="shared" si="66"/>
        <v>1</v>
      </c>
      <c r="DB238" s="1">
        <f>SUM(CM238:CX238)+SUM(COUNTIFS(Q238:CL238,{"TERM","RESIGNED"}))</f>
        <v>50</v>
      </c>
      <c r="DC238" s="1" t="s">
        <v>45</v>
      </c>
      <c r="DD238" s="1" t="s">
        <v>1022</v>
      </c>
      <c r="DE238" s="34"/>
    </row>
    <row r="239" spans="1:109" x14ac:dyDescent="0.25">
      <c r="A239" s="32">
        <f t="shared" si="67"/>
        <v>238</v>
      </c>
      <c r="B239" s="1" t="s">
        <v>172</v>
      </c>
      <c r="C239" s="1">
        <v>103912</v>
      </c>
      <c r="D239" s="27">
        <v>103912</v>
      </c>
      <c r="E239" s="1" t="s">
        <v>945</v>
      </c>
      <c r="F239" s="34" t="s">
        <v>671</v>
      </c>
      <c r="G239" s="34" t="s">
        <v>123</v>
      </c>
      <c r="H239" s="30">
        <v>44785</v>
      </c>
      <c r="I239" s="30" t="s">
        <v>39</v>
      </c>
      <c r="J239" s="30" t="s">
        <v>39</v>
      </c>
      <c r="K239" s="1">
        <f t="shared" ca="1" si="51"/>
        <v>517</v>
      </c>
      <c r="L239" s="34" t="str">
        <f t="shared" si="52"/>
        <v>Billable</v>
      </c>
      <c r="M239" s="34" t="s">
        <v>124</v>
      </c>
      <c r="N239" s="1" t="s">
        <v>41</v>
      </c>
      <c r="O239" s="1" t="s">
        <v>42</v>
      </c>
      <c r="P239" s="1"/>
      <c r="Q239" s="1"/>
      <c r="R239" s="1" t="s">
        <v>43</v>
      </c>
      <c r="S239" s="33" t="s">
        <v>323</v>
      </c>
      <c r="T239" s="14" t="s">
        <v>965</v>
      </c>
      <c r="U239" s="39">
        <v>0.37361111111111101</v>
      </c>
      <c r="V239" s="14" t="s">
        <v>965</v>
      </c>
      <c r="W239" s="14" t="s">
        <v>20</v>
      </c>
      <c r="X239" s="14" t="s">
        <v>20</v>
      </c>
      <c r="Y239" s="14" t="s">
        <v>965</v>
      </c>
      <c r="Z239" s="39">
        <v>0.38055555555555554</v>
      </c>
      <c r="AA239" s="14" t="s">
        <v>965</v>
      </c>
      <c r="AB239" s="14" t="s">
        <v>965</v>
      </c>
      <c r="AC239" s="39">
        <v>0.37777777777777777</v>
      </c>
      <c r="AD239" s="14" t="s">
        <v>965</v>
      </c>
      <c r="AE239" s="14" t="s">
        <v>965</v>
      </c>
      <c r="AF239" s="39">
        <v>0.375</v>
      </c>
      <c r="AG239" s="14" t="s">
        <v>965</v>
      </c>
      <c r="AH239" s="14" t="s">
        <v>965</v>
      </c>
      <c r="AI239" s="39">
        <v>0.38125000000000003</v>
      </c>
      <c r="AJ239" s="14" t="s">
        <v>965</v>
      </c>
      <c r="AK239" s="14" t="s">
        <v>965</v>
      </c>
      <c r="AL239" s="39">
        <v>0.38125000000000003</v>
      </c>
      <c r="AM239" s="14" t="s">
        <v>965</v>
      </c>
      <c r="AN239" s="14" t="s">
        <v>20</v>
      </c>
      <c r="AO239" s="14" t="s">
        <v>20</v>
      </c>
      <c r="AP239" s="14" t="s">
        <v>965</v>
      </c>
      <c r="AQ239" s="39">
        <v>0.38263888888888892</v>
      </c>
      <c r="AR239" s="14" t="s">
        <v>965</v>
      </c>
      <c r="AS239" s="14" t="s">
        <v>965</v>
      </c>
      <c r="AT239" s="39">
        <v>0.3833333333333333</v>
      </c>
      <c r="AU239" s="14" t="s">
        <v>965</v>
      </c>
      <c r="AV239" s="14" t="s">
        <v>965</v>
      </c>
      <c r="AW239" s="39">
        <v>0.37847222222222227</v>
      </c>
      <c r="AX239" s="14" t="s">
        <v>965</v>
      </c>
      <c r="AY239" s="14" t="s">
        <v>965</v>
      </c>
      <c r="AZ239" s="39">
        <v>0.38680555555555557</v>
      </c>
      <c r="BA239" s="14" t="s">
        <v>965</v>
      </c>
      <c r="BB239" s="14" t="s">
        <v>965</v>
      </c>
      <c r="BC239" s="39">
        <v>0.37361111111111112</v>
      </c>
      <c r="BD239" s="14" t="s">
        <v>965</v>
      </c>
      <c r="BE239" s="14" t="s">
        <v>20</v>
      </c>
      <c r="BF239" s="14" t="s">
        <v>20</v>
      </c>
      <c r="BG239" s="14" t="s">
        <v>965</v>
      </c>
      <c r="BH239" s="39">
        <v>0.25625000000000003</v>
      </c>
      <c r="BI239" s="39" t="s">
        <v>966</v>
      </c>
      <c r="BJ239" s="14" t="s">
        <v>965</v>
      </c>
      <c r="BK239" s="39">
        <v>0.375</v>
      </c>
      <c r="BL239" s="14" t="s">
        <v>965</v>
      </c>
      <c r="BM239" s="14" t="s">
        <v>965</v>
      </c>
      <c r="BN239" s="39">
        <v>0.38125000000000003</v>
      </c>
      <c r="BO239" s="14" t="s">
        <v>965</v>
      </c>
      <c r="BP239" s="14" t="s">
        <v>965</v>
      </c>
      <c r="BQ239" s="39">
        <v>0.37916666666666665</v>
      </c>
      <c r="BR239" s="14" t="s">
        <v>965</v>
      </c>
      <c r="BS239" s="14" t="s">
        <v>965</v>
      </c>
      <c r="BT239" s="39">
        <v>0.3756944444444445</v>
      </c>
      <c r="BU239" s="39" t="s">
        <v>965</v>
      </c>
      <c r="BV239" s="14" t="s">
        <v>20</v>
      </c>
      <c r="BW239" s="14" t="s">
        <v>20</v>
      </c>
      <c r="BX239" s="14" t="s">
        <v>20</v>
      </c>
      <c r="BY239" s="14" t="s">
        <v>967</v>
      </c>
      <c r="BZ239" s="39" t="s">
        <v>39</v>
      </c>
      <c r="CA239" s="39" t="s">
        <v>967</v>
      </c>
      <c r="CB239" s="14" t="s">
        <v>967</v>
      </c>
      <c r="CC239" s="39">
        <v>0.38541666666666669</v>
      </c>
      <c r="CD239" s="39" t="s">
        <v>967</v>
      </c>
      <c r="CE239" s="14" t="s">
        <v>965</v>
      </c>
      <c r="CF239" s="39">
        <v>0.38055555555555554</v>
      </c>
      <c r="CG239" s="39" t="s">
        <v>965</v>
      </c>
      <c r="CH239" s="14" t="s">
        <v>965</v>
      </c>
      <c r="CI239" s="39">
        <v>0.38055555555555554</v>
      </c>
      <c r="CJ239" s="39" t="s">
        <v>965</v>
      </c>
      <c r="CK239" s="14" t="s">
        <v>20</v>
      </c>
      <c r="CL239" s="14" t="s">
        <v>20</v>
      </c>
      <c r="CM239" s="1">
        <f t="shared" si="53"/>
        <v>35</v>
      </c>
      <c r="CN239" s="1">
        <f t="shared" si="54"/>
        <v>0.5</v>
      </c>
      <c r="CO239" s="1">
        <f t="shared" si="55"/>
        <v>11</v>
      </c>
      <c r="CP239" s="1">
        <f t="shared" si="56"/>
        <v>0</v>
      </c>
      <c r="CQ239" s="1">
        <f t="shared" si="57"/>
        <v>0</v>
      </c>
      <c r="CR239" s="1">
        <f>SUM(COUNTIFS($T239:$CL239,{"PAT","MAT"}))</f>
        <v>0</v>
      </c>
      <c r="CS239" s="1">
        <f t="shared" si="58"/>
        <v>0</v>
      </c>
      <c r="CT239" s="1">
        <f t="shared" si="59"/>
        <v>0</v>
      </c>
      <c r="CU239" s="1">
        <f t="shared" si="60"/>
        <v>0</v>
      </c>
      <c r="CV239" s="1">
        <f t="shared" si="61"/>
        <v>4</v>
      </c>
      <c r="CW239" s="1">
        <f t="shared" si="62"/>
        <v>0</v>
      </c>
      <c r="CX239" s="1">
        <f t="shared" si="63"/>
        <v>0</v>
      </c>
      <c r="CY239" s="1">
        <f t="shared" si="64"/>
        <v>4</v>
      </c>
      <c r="CZ239" s="1">
        <f t="shared" si="65"/>
        <v>1</v>
      </c>
      <c r="DA239" s="1">
        <f t="shared" si="66"/>
        <v>1</v>
      </c>
      <c r="DB239" s="1">
        <f>SUM(CM239:CX239)+SUM(COUNTIFS(Q239:CL239,{"TERM","RESIGNED"}))</f>
        <v>50.5</v>
      </c>
      <c r="DC239" s="1" t="s">
        <v>45</v>
      </c>
      <c r="DD239" s="1" t="s">
        <v>1018</v>
      </c>
      <c r="DE239" s="34"/>
    </row>
    <row r="240" spans="1:109" x14ac:dyDescent="0.25">
      <c r="A240" s="32">
        <f t="shared" si="67"/>
        <v>239</v>
      </c>
      <c r="B240" s="1" t="s">
        <v>172</v>
      </c>
      <c r="C240" s="1">
        <v>103914</v>
      </c>
      <c r="D240" s="27">
        <v>103914</v>
      </c>
      <c r="E240" s="1" t="s">
        <v>946</v>
      </c>
      <c r="F240" s="34" t="s">
        <v>672</v>
      </c>
      <c r="G240" s="34" t="s">
        <v>123</v>
      </c>
      <c r="H240" s="30">
        <v>44785</v>
      </c>
      <c r="I240" s="30" t="s">
        <v>39</v>
      </c>
      <c r="J240" s="30" t="s">
        <v>39</v>
      </c>
      <c r="K240" s="1">
        <f t="shared" ca="1" si="51"/>
        <v>517</v>
      </c>
      <c r="L240" s="34" t="str">
        <f t="shared" si="52"/>
        <v>Billable</v>
      </c>
      <c r="M240" s="34" t="s">
        <v>124</v>
      </c>
      <c r="N240" s="1" t="s">
        <v>41</v>
      </c>
      <c r="O240" s="1" t="s">
        <v>42</v>
      </c>
      <c r="P240" s="1"/>
      <c r="Q240" s="1"/>
      <c r="R240" s="1" t="s">
        <v>43</v>
      </c>
      <c r="S240" s="33" t="s">
        <v>242</v>
      </c>
      <c r="T240" s="14" t="s">
        <v>965</v>
      </c>
      <c r="U240" s="39">
        <v>0.37083333333333302</v>
      </c>
      <c r="V240" s="14" t="s">
        <v>965</v>
      </c>
      <c r="W240" s="14" t="s">
        <v>20</v>
      </c>
      <c r="X240" s="14" t="s">
        <v>20</v>
      </c>
      <c r="Y240" s="14" t="s">
        <v>965</v>
      </c>
      <c r="Z240" s="39">
        <v>0.39027777777777778</v>
      </c>
      <c r="AA240" s="14" t="s">
        <v>965</v>
      </c>
      <c r="AB240" s="14" t="s">
        <v>965</v>
      </c>
      <c r="AC240" s="39">
        <v>0.35694444444444445</v>
      </c>
      <c r="AD240" s="14" t="s">
        <v>965</v>
      </c>
      <c r="AE240" s="14" t="s">
        <v>965</v>
      </c>
      <c r="AF240" s="39">
        <v>0.37708333333333338</v>
      </c>
      <c r="AG240" s="14" t="s">
        <v>965</v>
      </c>
      <c r="AH240" s="14" t="s">
        <v>965</v>
      </c>
      <c r="AI240" s="39">
        <v>0.37638888888888888</v>
      </c>
      <c r="AJ240" s="14" t="s">
        <v>965</v>
      </c>
      <c r="AK240" s="14" t="s">
        <v>965</v>
      </c>
      <c r="AL240" s="39">
        <v>0.38055555555555554</v>
      </c>
      <c r="AM240" s="14" t="s">
        <v>965</v>
      </c>
      <c r="AN240" s="14" t="s">
        <v>20</v>
      </c>
      <c r="AO240" s="14" t="s">
        <v>20</v>
      </c>
      <c r="AP240" s="14" t="s">
        <v>965</v>
      </c>
      <c r="AQ240" s="39">
        <v>0.37152777777777773</v>
      </c>
      <c r="AR240" s="14" t="s">
        <v>965</v>
      </c>
      <c r="AS240" s="14" t="s">
        <v>968</v>
      </c>
      <c r="AT240" s="39" t="s">
        <v>39</v>
      </c>
      <c r="AU240" s="14" t="s">
        <v>968</v>
      </c>
      <c r="AV240" s="14" t="s">
        <v>967</v>
      </c>
      <c r="AW240" s="39" t="s">
        <v>39</v>
      </c>
      <c r="AX240" s="14" t="s">
        <v>967</v>
      </c>
      <c r="AY240" s="14" t="s">
        <v>965</v>
      </c>
      <c r="AZ240" s="39">
        <v>0.3923611111111111</v>
      </c>
      <c r="BA240" s="14" t="s">
        <v>965</v>
      </c>
      <c r="BB240" s="14" t="s">
        <v>965</v>
      </c>
      <c r="BC240" s="39">
        <v>0.37986111111111115</v>
      </c>
      <c r="BD240" s="14" t="s">
        <v>965</v>
      </c>
      <c r="BE240" s="14" t="s">
        <v>20</v>
      </c>
      <c r="BF240" s="14" t="s">
        <v>20</v>
      </c>
      <c r="BG240" s="14" t="s">
        <v>965</v>
      </c>
      <c r="BH240" s="39">
        <v>0.38263888888888892</v>
      </c>
      <c r="BI240" s="39" t="s">
        <v>965</v>
      </c>
      <c r="BJ240" s="14" t="s">
        <v>965</v>
      </c>
      <c r="BK240" s="39">
        <v>0.39583333333333331</v>
      </c>
      <c r="BL240" s="14" t="s">
        <v>965</v>
      </c>
      <c r="BM240" s="14" t="s">
        <v>965</v>
      </c>
      <c r="BN240" s="39">
        <v>0.38472222222222219</v>
      </c>
      <c r="BO240" s="14" t="s">
        <v>965</v>
      </c>
      <c r="BP240" s="14" t="s">
        <v>965</v>
      </c>
      <c r="BQ240" s="39">
        <v>0.39652777777777781</v>
      </c>
      <c r="BR240" s="14" t="s">
        <v>965</v>
      </c>
      <c r="BS240" s="14" t="s">
        <v>965</v>
      </c>
      <c r="BT240" s="39">
        <v>0.37083333333333335</v>
      </c>
      <c r="BU240" s="39" t="s">
        <v>965</v>
      </c>
      <c r="BV240" s="14" t="s">
        <v>20</v>
      </c>
      <c r="BW240" s="14" t="s">
        <v>20</v>
      </c>
      <c r="BX240" s="14" t="s">
        <v>20</v>
      </c>
      <c r="BY240" s="14" t="s">
        <v>965</v>
      </c>
      <c r="BZ240" s="39">
        <v>0.1451388888888889</v>
      </c>
      <c r="CA240" s="39" t="s">
        <v>22</v>
      </c>
      <c r="CB240" s="14" t="s">
        <v>965</v>
      </c>
      <c r="CC240" s="39">
        <v>0.3833333333333333</v>
      </c>
      <c r="CD240" s="39" t="s">
        <v>965</v>
      </c>
      <c r="CE240" s="14" t="s">
        <v>965</v>
      </c>
      <c r="CF240" s="39">
        <v>0.39513888888888887</v>
      </c>
      <c r="CG240" s="39" t="s">
        <v>965</v>
      </c>
      <c r="CH240" s="14" t="s">
        <v>965</v>
      </c>
      <c r="CI240" s="39">
        <v>0.37638888888888888</v>
      </c>
      <c r="CJ240" s="39" t="s">
        <v>965</v>
      </c>
      <c r="CK240" s="14" t="s">
        <v>20</v>
      </c>
      <c r="CL240" s="14" t="s">
        <v>20</v>
      </c>
      <c r="CM240" s="1">
        <f t="shared" si="53"/>
        <v>35</v>
      </c>
      <c r="CN240" s="1">
        <f t="shared" si="54"/>
        <v>0</v>
      </c>
      <c r="CO240" s="1">
        <f t="shared" si="55"/>
        <v>11</v>
      </c>
      <c r="CP240" s="1">
        <f t="shared" si="56"/>
        <v>0</v>
      </c>
      <c r="CQ240" s="1">
        <f t="shared" si="57"/>
        <v>1</v>
      </c>
      <c r="CR240" s="1">
        <f>SUM(COUNTIFS($T240:$CL240,{"PAT","MAT"}))</f>
        <v>0</v>
      </c>
      <c r="CS240" s="1">
        <f t="shared" si="58"/>
        <v>0</v>
      </c>
      <c r="CT240" s="1">
        <f t="shared" si="59"/>
        <v>0</v>
      </c>
      <c r="CU240" s="1">
        <f t="shared" si="60"/>
        <v>2</v>
      </c>
      <c r="CV240" s="1">
        <f t="shared" si="61"/>
        <v>2</v>
      </c>
      <c r="CW240" s="1">
        <f t="shared" si="62"/>
        <v>0</v>
      </c>
      <c r="CX240" s="1">
        <f t="shared" si="63"/>
        <v>0</v>
      </c>
      <c r="CY240" s="1">
        <f t="shared" si="64"/>
        <v>4</v>
      </c>
      <c r="CZ240" s="1">
        <f t="shared" si="65"/>
        <v>1</v>
      </c>
      <c r="DA240" s="1">
        <f t="shared" si="66"/>
        <v>1</v>
      </c>
      <c r="DB240" s="1">
        <f>SUM(CM240:CX240)+SUM(COUNTIFS(Q240:CL240,{"TERM","RESIGNED"}))</f>
        <v>51</v>
      </c>
      <c r="DC240" s="1" t="s">
        <v>45</v>
      </c>
      <c r="DD240" s="1" t="s">
        <v>1018</v>
      </c>
      <c r="DE240" s="34"/>
    </row>
    <row r="241" spans="1:109" x14ac:dyDescent="0.25">
      <c r="A241" s="32">
        <f t="shared" si="67"/>
        <v>240</v>
      </c>
      <c r="B241" s="1" t="s">
        <v>172</v>
      </c>
      <c r="C241" s="1">
        <v>103915</v>
      </c>
      <c r="D241" s="27">
        <v>103915</v>
      </c>
      <c r="E241" s="1" t="s">
        <v>946</v>
      </c>
      <c r="F241" s="34" t="s">
        <v>673</v>
      </c>
      <c r="G241" s="34" t="s">
        <v>123</v>
      </c>
      <c r="H241" s="30">
        <v>44785</v>
      </c>
      <c r="I241" s="30" t="s">
        <v>39</v>
      </c>
      <c r="J241" s="30" t="s">
        <v>39</v>
      </c>
      <c r="K241" s="1">
        <f t="shared" ca="1" si="51"/>
        <v>517</v>
      </c>
      <c r="L241" s="34" t="str">
        <f t="shared" si="52"/>
        <v>Billable</v>
      </c>
      <c r="M241" s="34" t="s">
        <v>124</v>
      </c>
      <c r="N241" s="1" t="s">
        <v>41</v>
      </c>
      <c r="O241" s="1" t="s">
        <v>42</v>
      </c>
      <c r="P241" s="1"/>
      <c r="Q241" s="1"/>
      <c r="R241" s="1" t="s">
        <v>43</v>
      </c>
      <c r="S241" s="33" t="s">
        <v>972</v>
      </c>
      <c r="T241" s="14" t="s">
        <v>965</v>
      </c>
      <c r="U241" s="39">
        <v>0.37777777777777799</v>
      </c>
      <c r="V241" s="14" t="s">
        <v>965</v>
      </c>
      <c r="W241" s="14" t="s">
        <v>20</v>
      </c>
      <c r="X241" s="14" t="s">
        <v>20</v>
      </c>
      <c r="Y241" s="14" t="s">
        <v>965</v>
      </c>
      <c r="Z241" s="39">
        <v>0.39999999999999997</v>
      </c>
      <c r="AA241" s="14" t="s">
        <v>965</v>
      </c>
      <c r="AB241" s="14" t="s">
        <v>965</v>
      </c>
      <c r="AC241" s="39">
        <v>0.38055555555555554</v>
      </c>
      <c r="AD241" s="14" t="s">
        <v>965</v>
      </c>
      <c r="AE241" s="14" t="s">
        <v>965</v>
      </c>
      <c r="AF241" s="39">
        <v>0.3833333333333333</v>
      </c>
      <c r="AG241" s="14" t="s">
        <v>965</v>
      </c>
      <c r="AH241" s="14" t="s">
        <v>965</v>
      </c>
      <c r="AI241" s="39">
        <v>0.39374999999999999</v>
      </c>
      <c r="AJ241" s="14" t="s">
        <v>965</v>
      </c>
      <c r="AK241" s="14" t="s">
        <v>965</v>
      </c>
      <c r="AL241" s="39">
        <v>0.3923611111111111</v>
      </c>
      <c r="AM241" s="14" t="s">
        <v>965</v>
      </c>
      <c r="AN241" s="14" t="s">
        <v>20</v>
      </c>
      <c r="AO241" s="14" t="s">
        <v>20</v>
      </c>
      <c r="AP241" s="14" t="s">
        <v>965</v>
      </c>
      <c r="AQ241" s="39">
        <v>0.38611111111111113</v>
      </c>
      <c r="AR241" s="14" t="s">
        <v>965</v>
      </c>
      <c r="AS241" s="14" t="s">
        <v>965</v>
      </c>
      <c r="AT241" s="39">
        <v>0.38819444444444445</v>
      </c>
      <c r="AU241" s="14" t="s">
        <v>965</v>
      </c>
      <c r="AV241" s="14" t="s">
        <v>965</v>
      </c>
      <c r="AW241" s="39">
        <v>0.38541666666666669</v>
      </c>
      <c r="AX241" s="14" t="s">
        <v>965</v>
      </c>
      <c r="AY241" s="14" t="s">
        <v>965</v>
      </c>
      <c r="AZ241" s="39">
        <v>0.38541666666666669</v>
      </c>
      <c r="BA241" s="14" t="s">
        <v>965</v>
      </c>
      <c r="BB241" s="14" t="s">
        <v>965</v>
      </c>
      <c r="BC241" s="39">
        <v>0.3923611111111111</v>
      </c>
      <c r="BD241" s="14" t="s">
        <v>965</v>
      </c>
      <c r="BE241" s="14" t="s">
        <v>20</v>
      </c>
      <c r="BF241" s="14" t="s">
        <v>20</v>
      </c>
      <c r="BG241" s="14" t="s">
        <v>965</v>
      </c>
      <c r="BH241" s="39">
        <v>0.3833333333333333</v>
      </c>
      <c r="BI241" s="39" t="s">
        <v>965</v>
      </c>
      <c r="BJ241" s="14" t="s">
        <v>965</v>
      </c>
      <c r="BK241" s="39">
        <v>0.38472222222222219</v>
      </c>
      <c r="BL241" s="14" t="s">
        <v>965</v>
      </c>
      <c r="BM241" s="14" t="s">
        <v>965</v>
      </c>
      <c r="BN241" s="39">
        <v>0.38611111111111113</v>
      </c>
      <c r="BO241" s="14" t="s">
        <v>965</v>
      </c>
      <c r="BP241" s="14" t="s">
        <v>965</v>
      </c>
      <c r="BQ241" s="39">
        <v>0.3833333333333333</v>
      </c>
      <c r="BR241" s="14" t="s">
        <v>965</v>
      </c>
      <c r="BS241" s="14" t="s">
        <v>965</v>
      </c>
      <c r="BT241" s="39">
        <v>0.37986111111111115</v>
      </c>
      <c r="BU241" s="39" t="s">
        <v>965</v>
      </c>
      <c r="BV241" s="14" t="s">
        <v>20</v>
      </c>
      <c r="BW241" s="14" t="s">
        <v>20</v>
      </c>
      <c r="BX241" s="14" t="s">
        <v>20</v>
      </c>
      <c r="BY241" s="14" t="s">
        <v>965</v>
      </c>
      <c r="BZ241" s="39">
        <v>0.3833333333333333</v>
      </c>
      <c r="CA241" s="39" t="s">
        <v>965</v>
      </c>
      <c r="CB241" s="14" t="s">
        <v>967</v>
      </c>
      <c r="CC241" s="39" t="s">
        <v>39</v>
      </c>
      <c r="CD241" s="39" t="s">
        <v>967</v>
      </c>
      <c r="CE241" s="14" t="s">
        <v>967</v>
      </c>
      <c r="CF241" s="39" t="s">
        <v>39</v>
      </c>
      <c r="CG241" s="39" t="s">
        <v>967</v>
      </c>
      <c r="CH241" s="14" t="s">
        <v>965</v>
      </c>
      <c r="CI241" s="39">
        <v>0.3833333333333333</v>
      </c>
      <c r="CJ241" s="39" t="s">
        <v>965</v>
      </c>
      <c r="CK241" s="14" t="s">
        <v>20</v>
      </c>
      <c r="CL241" s="14" t="s">
        <v>20</v>
      </c>
      <c r="CM241" s="1">
        <f t="shared" si="53"/>
        <v>36</v>
      </c>
      <c r="CN241" s="1">
        <f t="shared" si="54"/>
        <v>0</v>
      </c>
      <c r="CO241" s="1">
        <f t="shared" si="55"/>
        <v>11</v>
      </c>
      <c r="CP241" s="1">
        <f t="shared" si="56"/>
        <v>0</v>
      </c>
      <c r="CQ241" s="1">
        <f t="shared" si="57"/>
        <v>0</v>
      </c>
      <c r="CR241" s="1">
        <f>SUM(COUNTIFS($T241:$CL241,{"PAT","MAT"}))</f>
        <v>0</v>
      </c>
      <c r="CS241" s="1">
        <f t="shared" si="58"/>
        <v>0</v>
      </c>
      <c r="CT241" s="1">
        <f t="shared" si="59"/>
        <v>0</v>
      </c>
      <c r="CU241" s="1">
        <f t="shared" si="60"/>
        <v>0</v>
      </c>
      <c r="CV241" s="1">
        <f t="shared" si="61"/>
        <v>4</v>
      </c>
      <c r="CW241" s="1">
        <f t="shared" si="62"/>
        <v>0</v>
      </c>
      <c r="CX241" s="1">
        <f t="shared" si="63"/>
        <v>0</v>
      </c>
      <c r="CY241" s="1">
        <f t="shared" si="64"/>
        <v>4</v>
      </c>
      <c r="CZ241" s="1">
        <f t="shared" si="65"/>
        <v>1</v>
      </c>
      <c r="DA241" s="1">
        <f t="shared" si="66"/>
        <v>1</v>
      </c>
      <c r="DB241" s="1">
        <f>SUM(CM241:CX241)+SUM(COUNTIFS(Q241:CL241,{"TERM","RESIGNED"}))</f>
        <v>51</v>
      </c>
      <c r="DC241" s="1" t="s">
        <v>45</v>
      </c>
      <c r="DD241" s="1" t="s">
        <v>1018</v>
      </c>
      <c r="DE241" s="34"/>
    </row>
    <row r="242" spans="1:109" x14ac:dyDescent="0.25">
      <c r="A242" s="32">
        <f t="shared" si="67"/>
        <v>241</v>
      </c>
      <c r="B242" s="1" t="s">
        <v>172</v>
      </c>
      <c r="C242" s="1">
        <v>103933</v>
      </c>
      <c r="D242" s="27">
        <v>103933</v>
      </c>
      <c r="E242" s="1" t="s">
        <v>946</v>
      </c>
      <c r="F242" s="34" t="s">
        <v>678</v>
      </c>
      <c r="G242" s="34" t="s">
        <v>123</v>
      </c>
      <c r="H242" s="30">
        <v>44790</v>
      </c>
      <c r="I242" s="30" t="s">
        <v>39</v>
      </c>
      <c r="J242" s="30" t="s">
        <v>39</v>
      </c>
      <c r="K242" s="1">
        <f t="shared" ca="1" si="51"/>
        <v>512</v>
      </c>
      <c r="L242" s="34" t="str">
        <f t="shared" si="52"/>
        <v>Billable</v>
      </c>
      <c r="M242" s="34" t="s">
        <v>124</v>
      </c>
      <c r="N242" s="1" t="s">
        <v>41</v>
      </c>
      <c r="O242" s="1" t="s">
        <v>42</v>
      </c>
      <c r="P242" s="1"/>
      <c r="Q242" s="1"/>
      <c r="R242" s="1" t="s">
        <v>43</v>
      </c>
      <c r="S242" s="33" t="s">
        <v>66</v>
      </c>
      <c r="T242" s="14" t="s">
        <v>967</v>
      </c>
      <c r="U242" s="39" t="s">
        <v>39</v>
      </c>
      <c r="V242" s="14" t="s">
        <v>967</v>
      </c>
      <c r="W242" s="14" t="s">
        <v>20</v>
      </c>
      <c r="X242" s="14" t="s">
        <v>20</v>
      </c>
      <c r="Y242" s="14" t="s">
        <v>965</v>
      </c>
      <c r="Z242" s="39">
        <v>0.40138888888888885</v>
      </c>
      <c r="AA242" s="14" t="s">
        <v>965</v>
      </c>
      <c r="AB242" s="14" t="s">
        <v>965</v>
      </c>
      <c r="AC242" s="39">
        <v>0.375</v>
      </c>
      <c r="AD242" s="14" t="s">
        <v>965</v>
      </c>
      <c r="AE242" s="14" t="s">
        <v>965</v>
      </c>
      <c r="AF242" s="39">
        <v>0.38680555555555557</v>
      </c>
      <c r="AG242" s="14" t="s">
        <v>965</v>
      </c>
      <c r="AH242" s="14" t="s">
        <v>965</v>
      </c>
      <c r="AI242" s="39">
        <v>0.37152777777777773</v>
      </c>
      <c r="AJ242" s="14" t="s">
        <v>965</v>
      </c>
      <c r="AK242" s="14" t="s">
        <v>965</v>
      </c>
      <c r="AL242" s="39">
        <v>0.37291666666666662</v>
      </c>
      <c r="AM242" s="14" t="s">
        <v>965</v>
      </c>
      <c r="AN242" s="14" t="s">
        <v>20</v>
      </c>
      <c r="AO242" s="14" t="s">
        <v>20</v>
      </c>
      <c r="AP242" s="14" t="s">
        <v>965</v>
      </c>
      <c r="AQ242" s="39">
        <v>0.38263888888888892</v>
      </c>
      <c r="AR242" s="14" t="s">
        <v>965</v>
      </c>
      <c r="AS242" s="14" t="s">
        <v>965</v>
      </c>
      <c r="AT242" s="39">
        <v>0.37638888888888888</v>
      </c>
      <c r="AU242" s="14" t="s">
        <v>965</v>
      </c>
      <c r="AV242" s="14" t="s">
        <v>965</v>
      </c>
      <c r="AW242" s="39">
        <v>0.38472222222222219</v>
      </c>
      <c r="AX242" s="14" t="s">
        <v>965</v>
      </c>
      <c r="AY242" s="14" t="s">
        <v>967</v>
      </c>
      <c r="AZ242" s="39" t="s">
        <v>39</v>
      </c>
      <c r="BA242" s="14" t="s">
        <v>967</v>
      </c>
      <c r="BB242" s="14" t="s">
        <v>968</v>
      </c>
      <c r="BC242" s="39" t="s">
        <v>39</v>
      </c>
      <c r="BD242" s="14" t="s">
        <v>968</v>
      </c>
      <c r="BE242" s="14" t="s">
        <v>20</v>
      </c>
      <c r="BF242" s="14" t="s">
        <v>20</v>
      </c>
      <c r="BG242" s="14" t="s">
        <v>965</v>
      </c>
      <c r="BH242" s="39">
        <v>0.37152777777777773</v>
      </c>
      <c r="BI242" s="39" t="s">
        <v>965</v>
      </c>
      <c r="BJ242" s="14" t="s">
        <v>965</v>
      </c>
      <c r="BK242" s="39">
        <v>0.38194444444444442</v>
      </c>
      <c r="BL242" s="14" t="s">
        <v>965</v>
      </c>
      <c r="BM242" s="14" t="s">
        <v>965</v>
      </c>
      <c r="BN242" s="39">
        <v>0.38541666666666669</v>
      </c>
      <c r="BO242" s="14" t="s">
        <v>965</v>
      </c>
      <c r="BP242" s="14" t="s">
        <v>965</v>
      </c>
      <c r="BQ242" s="39">
        <v>0.37847222222222227</v>
      </c>
      <c r="BR242" s="14" t="s">
        <v>965</v>
      </c>
      <c r="BS242" s="14" t="s">
        <v>965</v>
      </c>
      <c r="BT242" s="39">
        <v>0.36319444444444443</v>
      </c>
      <c r="BU242" s="39" t="s">
        <v>965</v>
      </c>
      <c r="BV242" s="14" t="s">
        <v>20</v>
      </c>
      <c r="BW242" s="14" t="s">
        <v>20</v>
      </c>
      <c r="BX242" s="14" t="s">
        <v>20</v>
      </c>
      <c r="BY242" s="14" t="s">
        <v>965</v>
      </c>
      <c r="BZ242" s="39">
        <v>0.36736111111111108</v>
      </c>
      <c r="CA242" s="39" t="s">
        <v>965</v>
      </c>
      <c r="CB242" s="14" t="s">
        <v>965</v>
      </c>
      <c r="CC242" s="39">
        <v>0.35972222222222222</v>
      </c>
      <c r="CD242" s="39" t="s">
        <v>965</v>
      </c>
      <c r="CE242" s="14" t="s">
        <v>965</v>
      </c>
      <c r="CF242" s="39">
        <v>0.35972222222222222</v>
      </c>
      <c r="CG242" s="39" t="s">
        <v>965</v>
      </c>
      <c r="CH242" s="14" t="s">
        <v>967</v>
      </c>
      <c r="CI242" s="39" t="s">
        <v>39</v>
      </c>
      <c r="CJ242" s="39" t="s">
        <v>967</v>
      </c>
      <c r="CK242" s="14" t="s">
        <v>20</v>
      </c>
      <c r="CL242" s="14" t="s">
        <v>20</v>
      </c>
      <c r="CM242" s="1">
        <f t="shared" si="53"/>
        <v>32</v>
      </c>
      <c r="CN242" s="1">
        <f t="shared" si="54"/>
        <v>0</v>
      </c>
      <c r="CO242" s="1">
        <f t="shared" si="55"/>
        <v>11</v>
      </c>
      <c r="CP242" s="1">
        <f t="shared" si="56"/>
        <v>0</v>
      </c>
      <c r="CQ242" s="1">
        <f t="shared" si="57"/>
        <v>0</v>
      </c>
      <c r="CR242" s="1">
        <f>SUM(COUNTIFS($T242:$CL242,{"PAT","MAT"}))</f>
        <v>0</v>
      </c>
      <c r="CS242" s="1">
        <f t="shared" si="58"/>
        <v>0</v>
      </c>
      <c r="CT242" s="1">
        <f t="shared" si="59"/>
        <v>0</v>
      </c>
      <c r="CU242" s="1">
        <f t="shared" si="60"/>
        <v>2</v>
      </c>
      <c r="CV242" s="1">
        <f t="shared" si="61"/>
        <v>6</v>
      </c>
      <c r="CW242" s="1">
        <f t="shared" si="62"/>
        <v>0</v>
      </c>
      <c r="CX242" s="1">
        <f t="shared" si="63"/>
        <v>0</v>
      </c>
      <c r="CY242" s="1">
        <f t="shared" si="64"/>
        <v>8</v>
      </c>
      <c r="CZ242" s="1">
        <f t="shared" si="65"/>
        <v>1</v>
      </c>
      <c r="DA242" s="1">
        <f t="shared" si="66"/>
        <v>1</v>
      </c>
      <c r="DB242" s="1">
        <f>SUM(CM242:CX242)+SUM(COUNTIFS(Q242:CL242,{"TERM","RESIGNED"}))</f>
        <v>51</v>
      </c>
      <c r="DC242" s="1" t="s">
        <v>45</v>
      </c>
      <c r="DD242" s="1" t="s">
        <v>1018</v>
      </c>
      <c r="DE242" s="34"/>
    </row>
    <row r="243" spans="1:109" x14ac:dyDescent="0.25">
      <c r="A243" s="32">
        <f t="shared" si="67"/>
        <v>242</v>
      </c>
      <c r="B243" s="1" t="s">
        <v>172</v>
      </c>
      <c r="C243" s="1">
        <v>103947</v>
      </c>
      <c r="D243" s="27">
        <v>103947</v>
      </c>
      <c r="E243" s="1" t="s">
        <v>946</v>
      </c>
      <c r="F243" s="34" t="s">
        <v>679</v>
      </c>
      <c r="G243" s="34" t="s">
        <v>123</v>
      </c>
      <c r="H243" s="30">
        <v>44790</v>
      </c>
      <c r="I243" s="30" t="s">
        <v>39</v>
      </c>
      <c r="J243" s="30" t="s">
        <v>39</v>
      </c>
      <c r="K243" s="1">
        <f t="shared" ca="1" si="51"/>
        <v>512</v>
      </c>
      <c r="L243" s="34" t="str">
        <f t="shared" si="52"/>
        <v>Billable</v>
      </c>
      <c r="M243" s="34" t="s">
        <v>124</v>
      </c>
      <c r="N243" s="1" t="s">
        <v>41</v>
      </c>
      <c r="O243" s="1" t="s">
        <v>42</v>
      </c>
      <c r="P243" s="1"/>
      <c r="Q243" s="1"/>
      <c r="R243" s="1" t="s">
        <v>43</v>
      </c>
      <c r="S243" s="33" t="s">
        <v>303</v>
      </c>
      <c r="T243" s="14" t="s">
        <v>968</v>
      </c>
      <c r="U243" s="39" t="s">
        <v>39</v>
      </c>
      <c r="V243" s="14" t="s">
        <v>968</v>
      </c>
      <c r="W243" s="14" t="s">
        <v>20</v>
      </c>
      <c r="X243" s="14" t="s">
        <v>20</v>
      </c>
      <c r="Y243" s="14" t="s">
        <v>967</v>
      </c>
      <c r="Z243" s="39" t="s">
        <v>39</v>
      </c>
      <c r="AA243" s="14" t="s">
        <v>967</v>
      </c>
      <c r="AB243" s="14" t="s">
        <v>22</v>
      </c>
      <c r="AC243" s="39" t="s">
        <v>39</v>
      </c>
      <c r="AD243" s="14" t="s">
        <v>22</v>
      </c>
      <c r="AE243" s="14" t="s">
        <v>965</v>
      </c>
      <c r="AF243" s="39">
        <v>0.44236111111111115</v>
      </c>
      <c r="AG243" s="14" t="s">
        <v>965</v>
      </c>
      <c r="AH243" s="14" t="s">
        <v>965</v>
      </c>
      <c r="AI243" s="39">
        <v>0.43194444444444446</v>
      </c>
      <c r="AJ243" s="14" t="s">
        <v>965</v>
      </c>
      <c r="AK243" s="14" t="s">
        <v>965</v>
      </c>
      <c r="AL243" s="39">
        <v>0.4458333333333333</v>
      </c>
      <c r="AM243" s="14" t="s">
        <v>965</v>
      </c>
      <c r="AN243" s="14" t="s">
        <v>20</v>
      </c>
      <c r="AO243" s="14" t="s">
        <v>20</v>
      </c>
      <c r="AP243" s="14" t="s">
        <v>965</v>
      </c>
      <c r="AQ243" s="39">
        <v>0.4055555555555555</v>
      </c>
      <c r="AR243" s="14" t="s">
        <v>965</v>
      </c>
      <c r="AS243" s="14" t="s">
        <v>965</v>
      </c>
      <c r="AT243" s="39">
        <v>0.4201388888888889</v>
      </c>
      <c r="AU243" s="14" t="s">
        <v>965</v>
      </c>
      <c r="AV243" s="14" t="s">
        <v>965</v>
      </c>
      <c r="AW243" s="39" t="s">
        <v>39</v>
      </c>
      <c r="AX243" s="14" t="s">
        <v>965</v>
      </c>
      <c r="AY243" s="14" t="s">
        <v>965</v>
      </c>
      <c r="AZ243" s="39">
        <v>0.40416666666666662</v>
      </c>
      <c r="BA243" s="14" t="s">
        <v>965</v>
      </c>
      <c r="BB243" s="14" t="s">
        <v>21</v>
      </c>
      <c r="BC243" s="39" t="s">
        <v>39</v>
      </c>
      <c r="BD243" s="14" t="s">
        <v>21</v>
      </c>
      <c r="BE243" s="14" t="s">
        <v>20</v>
      </c>
      <c r="BF243" s="14" t="s">
        <v>20</v>
      </c>
      <c r="BG243" s="14" t="s">
        <v>965</v>
      </c>
      <c r="BH243" s="39">
        <v>0.38541666666666669</v>
      </c>
      <c r="BI243" s="39" t="s">
        <v>965</v>
      </c>
      <c r="BJ243" s="14" t="s">
        <v>965</v>
      </c>
      <c r="BK243" s="39">
        <v>0.38472222222222219</v>
      </c>
      <c r="BL243" s="14" t="s">
        <v>965</v>
      </c>
      <c r="BM243" s="14" t="s">
        <v>965</v>
      </c>
      <c r="BN243" s="39">
        <v>0.3756944444444445</v>
      </c>
      <c r="BO243" s="14" t="s">
        <v>965</v>
      </c>
      <c r="BP243" s="14" t="s">
        <v>965</v>
      </c>
      <c r="BQ243" s="39">
        <v>0.34583333333333338</v>
      </c>
      <c r="BR243" s="14" t="s">
        <v>966</v>
      </c>
      <c r="BS243" s="14" t="s">
        <v>965</v>
      </c>
      <c r="BT243" s="39">
        <v>0.37083333333333335</v>
      </c>
      <c r="BU243" s="39" t="s">
        <v>965</v>
      </c>
      <c r="BV243" s="14" t="s">
        <v>20</v>
      </c>
      <c r="BW243" s="14" t="s">
        <v>20</v>
      </c>
      <c r="BX243" s="14" t="s">
        <v>20</v>
      </c>
      <c r="BY243" s="14" t="s">
        <v>965</v>
      </c>
      <c r="BZ243" s="39">
        <v>0.375</v>
      </c>
      <c r="CA243" s="39" t="s">
        <v>965</v>
      </c>
      <c r="CB243" s="14" t="s">
        <v>965</v>
      </c>
      <c r="CC243" s="39">
        <v>0.37361111111111112</v>
      </c>
      <c r="CD243" s="39" t="s">
        <v>965</v>
      </c>
      <c r="CE243" s="14" t="s">
        <v>21</v>
      </c>
      <c r="CF243" s="39" t="s">
        <v>39</v>
      </c>
      <c r="CG243" s="39" t="s">
        <v>21</v>
      </c>
      <c r="CH243" s="14" t="s">
        <v>965</v>
      </c>
      <c r="CI243" s="39">
        <v>0.3659722222222222</v>
      </c>
      <c r="CJ243" s="39" t="s">
        <v>965</v>
      </c>
      <c r="CK243" s="14" t="s">
        <v>20</v>
      </c>
      <c r="CL243" s="14" t="s">
        <v>20</v>
      </c>
      <c r="CM243" s="1">
        <f t="shared" si="53"/>
        <v>29</v>
      </c>
      <c r="CN243" s="1">
        <f t="shared" si="54"/>
        <v>0.5</v>
      </c>
      <c r="CO243" s="1">
        <f t="shared" si="55"/>
        <v>11</v>
      </c>
      <c r="CP243" s="1">
        <f t="shared" si="56"/>
        <v>4</v>
      </c>
      <c r="CQ243" s="1">
        <f t="shared" si="57"/>
        <v>2</v>
      </c>
      <c r="CR243" s="1">
        <f>SUM(COUNTIFS($T243:$CL243,{"PAT","MAT"}))</f>
        <v>0</v>
      </c>
      <c r="CS243" s="1">
        <f t="shared" si="58"/>
        <v>0</v>
      </c>
      <c r="CT243" s="1">
        <f t="shared" si="59"/>
        <v>0</v>
      </c>
      <c r="CU243" s="1">
        <f t="shared" si="60"/>
        <v>2</v>
      </c>
      <c r="CV243" s="1">
        <f t="shared" si="61"/>
        <v>2</v>
      </c>
      <c r="CW243" s="1">
        <f t="shared" si="62"/>
        <v>0</v>
      </c>
      <c r="CX243" s="1">
        <f t="shared" si="63"/>
        <v>0</v>
      </c>
      <c r="CY243" s="1">
        <f t="shared" si="64"/>
        <v>4</v>
      </c>
      <c r="CZ243" s="1">
        <f t="shared" si="65"/>
        <v>1</v>
      </c>
      <c r="DA243" s="1">
        <f t="shared" si="66"/>
        <v>1</v>
      </c>
      <c r="DB243" s="1">
        <f>SUM(CM243:CX243)+SUM(COUNTIFS(Q243:CL243,{"TERM","RESIGNED"}))</f>
        <v>50.5</v>
      </c>
      <c r="DC243" s="1" t="s">
        <v>45</v>
      </c>
      <c r="DD243" s="1" t="s">
        <v>1020</v>
      </c>
      <c r="DE243" s="34"/>
    </row>
    <row r="244" spans="1:109" x14ac:dyDescent="0.25">
      <c r="A244" s="32">
        <f t="shared" si="67"/>
        <v>243</v>
      </c>
      <c r="B244" s="1" t="s">
        <v>172</v>
      </c>
      <c r="C244" s="1">
        <v>103959</v>
      </c>
      <c r="D244" s="27">
        <v>103959</v>
      </c>
      <c r="E244" s="1" t="s">
        <v>946</v>
      </c>
      <c r="F244" s="34" t="s">
        <v>682</v>
      </c>
      <c r="G244" s="34" t="s">
        <v>190</v>
      </c>
      <c r="H244" s="30">
        <v>44792</v>
      </c>
      <c r="I244" s="30" t="s">
        <v>39</v>
      </c>
      <c r="J244" s="30" t="s">
        <v>39</v>
      </c>
      <c r="K244" s="1">
        <f t="shared" ca="1" si="51"/>
        <v>510</v>
      </c>
      <c r="L244" s="34" t="str">
        <f t="shared" si="52"/>
        <v>Billable</v>
      </c>
      <c r="M244" s="34" t="s">
        <v>187</v>
      </c>
      <c r="N244" s="1" t="s">
        <v>41</v>
      </c>
      <c r="O244" s="1" t="s">
        <v>42</v>
      </c>
      <c r="P244" s="1"/>
      <c r="Q244" s="1"/>
      <c r="R244" s="1" t="s">
        <v>43</v>
      </c>
      <c r="S244" s="33" t="s">
        <v>311</v>
      </c>
      <c r="T244" s="14" t="s">
        <v>965</v>
      </c>
      <c r="U244" s="39">
        <v>0.38263888888888897</v>
      </c>
      <c r="V244" s="14" t="s">
        <v>965</v>
      </c>
      <c r="W244" s="14" t="s">
        <v>20</v>
      </c>
      <c r="X244" s="14" t="s">
        <v>20</v>
      </c>
      <c r="Y244" s="14" t="s">
        <v>967</v>
      </c>
      <c r="Z244" s="39" t="s">
        <v>39</v>
      </c>
      <c r="AA244" s="14" t="s">
        <v>967</v>
      </c>
      <c r="AB244" s="14" t="s">
        <v>965</v>
      </c>
      <c r="AC244" s="39">
        <v>0.3840277777777778</v>
      </c>
      <c r="AD244" s="14" t="s">
        <v>965</v>
      </c>
      <c r="AE244" s="14" t="s">
        <v>965</v>
      </c>
      <c r="AF244" s="39">
        <v>0.38472222222222219</v>
      </c>
      <c r="AG244" s="14" t="s">
        <v>965</v>
      </c>
      <c r="AH244" s="14" t="s">
        <v>965</v>
      </c>
      <c r="AI244" s="39">
        <v>0.3743055555555555</v>
      </c>
      <c r="AJ244" s="14" t="s">
        <v>965</v>
      </c>
      <c r="AK244" s="14" t="s">
        <v>965</v>
      </c>
      <c r="AL244" s="39">
        <v>0.3888888888888889</v>
      </c>
      <c r="AM244" s="14" t="s">
        <v>965</v>
      </c>
      <c r="AN244" s="14" t="s">
        <v>20</v>
      </c>
      <c r="AO244" s="14" t="s">
        <v>20</v>
      </c>
      <c r="AP244" s="14" t="s">
        <v>965</v>
      </c>
      <c r="AQ244" s="39">
        <v>0.39305555555555555</v>
      </c>
      <c r="AR244" s="14" t="s">
        <v>965</v>
      </c>
      <c r="AS244" s="14" t="s">
        <v>965</v>
      </c>
      <c r="AT244" s="39">
        <v>0.3756944444444445</v>
      </c>
      <c r="AU244" s="14" t="s">
        <v>965</v>
      </c>
      <c r="AV244" s="14" t="s">
        <v>965</v>
      </c>
      <c r="AW244" s="39">
        <v>0.38541666666666669</v>
      </c>
      <c r="AX244" s="14" t="s">
        <v>965</v>
      </c>
      <c r="AY244" s="14" t="s">
        <v>965</v>
      </c>
      <c r="AZ244" s="39">
        <v>0.38263888888888892</v>
      </c>
      <c r="BA244" s="14" t="s">
        <v>965</v>
      </c>
      <c r="BB244" s="14" t="s">
        <v>965</v>
      </c>
      <c r="BC244" s="39">
        <v>0.38819444444444445</v>
      </c>
      <c r="BD244" s="14" t="s">
        <v>965</v>
      </c>
      <c r="BE244" s="14" t="s">
        <v>20</v>
      </c>
      <c r="BF244" s="14" t="s">
        <v>20</v>
      </c>
      <c r="BG244" s="14" t="s">
        <v>965</v>
      </c>
      <c r="BH244" s="39">
        <v>0.37152777777777773</v>
      </c>
      <c r="BI244" s="39" t="s">
        <v>965</v>
      </c>
      <c r="BJ244" s="14" t="s">
        <v>965</v>
      </c>
      <c r="BK244" s="39">
        <v>0.3743055555555555</v>
      </c>
      <c r="BL244" s="14" t="s">
        <v>965</v>
      </c>
      <c r="BM244" s="14" t="s">
        <v>965</v>
      </c>
      <c r="BN244" s="39">
        <v>0.36874999999999997</v>
      </c>
      <c r="BO244" s="14" t="s">
        <v>965</v>
      </c>
      <c r="BP244" s="14" t="s">
        <v>965</v>
      </c>
      <c r="BQ244" s="39">
        <v>0.37361111111111112</v>
      </c>
      <c r="BR244" s="14" t="s">
        <v>965</v>
      </c>
      <c r="BS244" s="14" t="s">
        <v>965</v>
      </c>
      <c r="BT244" s="39">
        <v>0.36249999999999999</v>
      </c>
      <c r="BU244" s="39" t="s">
        <v>965</v>
      </c>
      <c r="BV244" s="14" t="s">
        <v>20</v>
      </c>
      <c r="BW244" s="14" t="s">
        <v>20</v>
      </c>
      <c r="BX244" s="14" t="s">
        <v>20</v>
      </c>
      <c r="BY244" s="14" t="s">
        <v>967</v>
      </c>
      <c r="BZ244" s="39" t="s">
        <v>39</v>
      </c>
      <c r="CA244" s="39" t="s">
        <v>967</v>
      </c>
      <c r="CB244" s="14" t="s">
        <v>966</v>
      </c>
      <c r="CC244" s="39">
        <v>8.3333333333333329E-2</v>
      </c>
      <c r="CD244" s="39" t="s">
        <v>22</v>
      </c>
      <c r="CE244" s="14" t="s">
        <v>21</v>
      </c>
      <c r="CF244" s="39">
        <v>3.888888888888889E-2</v>
      </c>
      <c r="CG244" s="39" t="s">
        <v>21</v>
      </c>
      <c r="CH244" s="14" t="s">
        <v>965</v>
      </c>
      <c r="CI244" s="39">
        <v>0.36527777777777781</v>
      </c>
      <c r="CJ244" s="39" t="s">
        <v>965</v>
      </c>
      <c r="CK244" s="14" t="s">
        <v>20</v>
      </c>
      <c r="CL244" s="14" t="s">
        <v>20</v>
      </c>
      <c r="CM244" s="1">
        <f t="shared" si="53"/>
        <v>32</v>
      </c>
      <c r="CN244" s="1">
        <f t="shared" si="54"/>
        <v>0.5</v>
      </c>
      <c r="CO244" s="1">
        <f t="shared" si="55"/>
        <v>11</v>
      </c>
      <c r="CP244" s="1">
        <f t="shared" si="56"/>
        <v>2</v>
      </c>
      <c r="CQ244" s="1">
        <f t="shared" si="57"/>
        <v>1</v>
      </c>
      <c r="CR244" s="1">
        <f>SUM(COUNTIFS($T244:$CL244,{"PAT","MAT"}))</f>
        <v>0</v>
      </c>
      <c r="CS244" s="1">
        <f t="shared" si="58"/>
        <v>0</v>
      </c>
      <c r="CT244" s="1">
        <f t="shared" si="59"/>
        <v>0</v>
      </c>
      <c r="CU244" s="1">
        <f t="shared" si="60"/>
        <v>0</v>
      </c>
      <c r="CV244" s="1">
        <f t="shared" si="61"/>
        <v>4</v>
      </c>
      <c r="CW244" s="1">
        <f t="shared" si="62"/>
        <v>0</v>
      </c>
      <c r="CX244" s="1">
        <f t="shared" si="63"/>
        <v>0</v>
      </c>
      <c r="CY244" s="1">
        <f t="shared" si="64"/>
        <v>4</v>
      </c>
      <c r="CZ244" s="1">
        <f t="shared" si="65"/>
        <v>1</v>
      </c>
      <c r="DA244" s="1">
        <f t="shared" si="66"/>
        <v>1</v>
      </c>
      <c r="DB244" s="1">
        <f>SUM(CM244:CX244)+SUM(COUNTIFS(Q244:CL244,{"TERM","RESIGNED"}))</f>
        <v>50.5</v>
      </c>
      <c r="DC244" s="1" t="s">
        <v>45</v>
      </c>
      <c r="DD244" s="1" t="s">
        <v>1018</v>
      </c>
      <c r="DE244" s="34"/>
    </row>
    <row r="245" spans="1:109" x14ac:dyDescent="0.25">
      <c r="A245" s="32">
        <f t="shared" si="67"/>
        <v>244</v>
      </c>
      <c r="B245" s="1" t="s">
        <v>172</v>
      </c>
      <c r="C245" s="1">
        <v>103968</v>
      </c>
      <c r="D245" s="27">
        <v>103968</v>
      </c>
      <c r="E245" s="1" t="s">
        <v>945</v>
      </c>
      <c r="F245" s="34" t="s">
        <v>680</v>
      </c>
      <c r="G245" s="34" t="s">
        <v>123</v>
      </c>
      <c r="H245" s="30">
        <v>44792</v>
      </c>
      <c r="I245" s="30" t="s">
        <v>39</v>
      </c>
      <c r="J245" s="30" t="s">
        <v>39</v>
      </c>
      <c r="K245" s="1">
        <f t="shared" ca="1" si="51"/>
        <v>510</v>
      </c>
      <c r="L245" s="34" t="str">
        <f t="shared" si="52"/>
        <v>Billable</v>
      </c>
      <c r="M245" s="34" t="s">
        <v>124</v>
      </c>
      <c r="N245" s="1" t="s">
        <v>41</v>
      </c>
      <c r="O245" s="1" t="s">
        <v>42</v>
      </c>
      <c r="P245" s="1"/>
      <c r="Q245" s="1"/>
      <c r="R245" s="1" t="s">
        <v>43</v>
      </c>
      <c r="S245" s="33" t="s">
        <v>142</v>
      </c>
      <c r="T245" s="14" t="s">
        <v>965</v>
      </c>
      <c r="U245" s="39">
        <v>0.4</v>
      </c>
      <c r="V245" s="14" t="s">
        <v>965</v>
      </c>
      <c r="W245" s="14" t="s">
        <v>20</v>
      </c>
      <c r="X245" s="14" t="s">
        <v>20</v>
      </c>
      <c r="Y245" s="14" t="s">
        <v>965</v>
      </c>
      <c r="Z245" s="39">
        <v>0.35069444444444442</v>
      </c>
      <c r="AA245" s="14" t="s">
        <v>965</v>
      </c>
      <c r="AB245" s="14" t="s">
        <v>965</v>
      </c>
      <c r="AC245" s="39">
        <v>0.4069444444444445</v>
      </c>
      <c r="AD245" s="14" t="s">
        <v>965</v>
      </c>
      <c r="AE245" s="14" t="s">
        <v>965</v>
      </c>
      <c r="AF245" s="39">
        <v>0.38125000000000003</v>
      </c>
      <c r="AG245" s="14" t="s">
        <v>965</v>
      </c>
      <c r="AH245" s="14" t="s">
        <v>967</v>
      </c>
      <c r="AI245" s="39" t="s">
        <v>39</v>
      </c>
      <c r="AJ245" s="14" t="s">
        <v>967</v>
      </c>
      <c r="AK245" s="14" t="s">
        <v>965</v>
      </c>
      <c r="AL245" s="39">
        <v>0.375</v>
      </c>
      <c r="AM245" s="14" t="s">
        <v>965</v>
      </c>
      <c r="AN245" s="14" t="s">
        <v>20</v>
      </c>
      <c r="AO245" s="14" t="s">
        <v>20</v>
      </c>
      <c r="AP245" s="14" t="s">
        <v>965</v>
      </c>
      <c r="AQ245" s="39">
        <v>0.38611111111111113</v>
      </c>
      <c r="AR245" s="14" t="s">
        <v>965</v>
      </c>
      <c r="AS245" s="14" t="s">
        <v>965</v>
      </c>
      <c r="AT245" s="39">
        <v>0.37708333333333338</v>
      </c>
      <c r="AU245" s="14" t="s">
        <v>965</v>
      </c>
      <c r="AV245" s="14" t="s">
        <v>965</v>
      </c>
      <c r="AW245" s="39">
        <v>0.36944444444444446</v>
      </c>
      <c r="AX245" s="14" t="s">
        <v>965</v>
      </c>
      <c r="AY245" s="14" t="s">
        <v>965</v>
      </c>
      <c r="AZ245" s="39">
        <v>0.38194444444444442</v>
      </c>
      <c r="BA245" s="14" t="s">
        <v>965</v>
      </c>
      <c r="BB245" s="14" t="s">
        <v>965</v>
      </c>
      <c r="BC245" s="39">
        <v>0.37222222222222223</v>
      </c>
      <c r="BD245" s="14" t="s">
        <v>965</v>
      </c>
      <c r="BE245" s="14" t="s">
        <v>20</v>
      </c>
      <c r="BF245" s="14" t="s">
        <v>20</v>
      </c>
      <c r="BG245" s="14" t="s">
        <v>965</v>
      </c>
      <c r="BH245" s="39">
        <v>0.36388888888888887</v>
      </c>
      <c r="BI245" s="39" t="s">
        <v>965</v>
      </c>
      <c r="BJ245" s="14" t="s">
        <v>965</v>
      </c>
      <c r="BK245" s="39">
        <v>0.3666666666666667</v>
      </c>
      <c r="BL245" s="14" t="s">
        <v>965</v>
      </c>
      <c r="BM245" s="14" t="s">
        <v>965</v>
      </c>
      <c r="BN245" s="39">
        <v>0.39444444444444443</v>
      </c>
      <c r="BO245" s="14" t="s">
        <v>965</v>
      </c>
      <c r="BP245" s="14" t="s">
        <v>965</v>
      </c>
      <c r="BQ245" s="39">
        <v>0.37013888888888885</v>
      </c>
      <c r="BR245" s="14" t="s">
        <v>965</v>
      </c>
      <c r="BS245" s="14" t="s">
        <v>965</v>
      </c>
      <c r="BT245" s="39">
        <v>0.3923611111111111</v>
      </c>
      <c r="BU245" s="39" t="s">
        <v>965</v>
      </c>
      <c r="BV245" s="14" t="s">
        <v>20</v>
      </c>
      <c r="BW245" s="14" t="s">
        <v>20</v>
      </c>
      <c r="BX245" s="14" t="s">
        <v>20</v>
      </c>
      <c r="BY245" s="14" t="s">
        <v>967</v>
      </c>
      <c r="BZ245" s="39" t="s">
        <v>39</v>
      </c>
      <c r="CA245" s="39" t="s">
        <v>967</v>
      </c>
      <c r="CB245" s="14" t="s">
        <v>965</v>
      </c>
      <c r="CC245" s="39">
        <v>0.39583333333333331</v>
      </c>
      <c r="CD245" s="39" t="s">
        <v>965</v>
      </c>
      <c r="CE245" s="14" t="s">
        <v>965</v>
      </c>
      <c r="CF245" s="39">
        <v>0.36944444444444446</v>
      </c>
      <c r="CG245" s="39" t="s">
        <v>965</v>
      </c>
      <c r="CH245" s="14" t="s">
        <v>965</v>
      </c>
      <c r="CI245" s="39">
        <v>0.36874999999999997</v>
      </c>
      <c r="CJ245" s="39" t="s">
        <v>965</v>
      </c>
      <c r="CK245" s="14" t="s">
        <v>20</v>
      </c>
      <c r="CL245" s="14" t="s">
        <v>20</v>
      </c>
      <c r="CM245" s="1">
        <f t="shared" si="53"/>
        <v>36</v>
      </c>
      <c r="CN245" s="1">
        <f t="shared" si="54"/>
        <v>0</v>
      </c>
      <c r="CO245" s="1">
        <f t="shared" si="55"/>
        <v>11</v>
      </c>
      <c r="CP245" s="1">
        <f t="shared" si="56"/>
        <v>0</v>
      </c>
      <c r="CQ245" s="1">
        <f t="shared" si="57"/>
        <v>0</v>
      </c>
      <c r="CR245" s="1">
        <f>SUM(COUNTIFS($T245:$CL245,{"PAT","MAT"}))</f>
        <v>0</v>
      </c>
      <c r="CS245" s="1">
        <f t="shared" si="58"/>
        <v>0</v>
      </c>
      <c r="CT245" s="1">
        <f t="shared" si="59"/>
        <v>0</v>
      </c>
      <c r="CU245" s="1">
        <f t="shared" si="60"/>
        <v>0</v>
      </c>
      <c r="CV245" s="1">
        <f t="shared" si="61"/>
        <v>4</v>
      </c>
      <c r="CW245" s="1">
        <f t="shared" si="62"/>
        <v>0</v>
      </c>
      <c r="CX245" s="1">
        <f t="shared" si="63"/>
        <v>0</v>
      </c>
      <c r="CY245" s="1">
        <f t="shared" si="64"/>
        <v>4</v>
      </c>
      <c r="CZ245" s="1">
        <f t="shared" si="65"/>
        <v>1</v>
      </c>
      <c r="DA245" s="1">
        <f t="shared" si="66"/>
        <v>1</v>
      </c>
      <c r="DB245" s="1">
        <f>SUM(CM245:CX245)+SUM(COUNTIFS(Q245:CL245,{"TERM","RESIGNED"}))</f>
        <v>51</v>
      </c>
      <c r="DC245" s="1" t="s">
        <v>45</v>
      </c>
      <c r="DD245" s="1" t="s">
        <v>1020</v>
      </c>
      <c r="DE245" s="34"/>
    </row>
    <row r="246" spans="1:109" x14ac:dyDescent="0.25">
      <c r="A246" s="32">
        <f t="shared" si="67"/>
        <v>245</v>
      </c>
      <c r="B246" s="1" t="s">
        <v>172</v>
      </c>
      <c r="C246" s="1">
        <v>103999</v>
      </c>
      <c r="D246" s="27">
        <v>103999</v>
      </c>
      <c r="E246" s="1" t="s">
        <v>946</v>
      </c>
      <c r="F246" s="34" t="s">
        <v>684</v>
      </c>
      <c r="G246" s="34" t="s">
        <v>123</v>
      </c>
      <c r="H246" s="30">
        <v>44797</v>
      </c>
      <c r="I246" s="30" t="s">
        <v>39</v>
      </c>
      <c r="J246" s="30" t="s">
        <v>39</v>
      </c>
      <c r="K246" s="1">
        <f t="shared" ca="1" si="51"/>
        <v>505</v>
      </c>
      <c r="L246" s="34" t="str">
        <f t="shared" si="52"/>
        <v>Billable</v>
      </c>
      <c r="M246" s="34" t="s">
        <v>124</v>
      </c>
      <c r="N246" s="1" t="s">
        <v>41</v>
      </c>
      <c r="O246" s="1" t="s">
        <v>42</v>
      </c>
      <c r="P246" s="1"/>
      <c r="Q246" s="1"/>
      <c r="R246" s="1" t="s">
        <v>43</v>
      </c>
      <c r="S246" s="33" t="s">
        <v>95</v>
      </c>
      <c r="T246" s="14" t="s">
        <v>965</v>
      </c>
      <c r="U246" s="39" t="s">
        <v>39</v>
      </c>
      <c r="V246" s="14" t="s">
        <v>965</v>
      </c>
      <c r="W246" s="14" t="s">
        <v>20</v>
      </c>
      <c r="X246" s="14" t="s">
        <v>20</v>
      </c>
      <c r="Y246" s="14" t="s">
        <v>965</v>
      </c>
      <c r="Z246" s="39" t="s">
        <v>39</v>
      </c>
      <c r="AA246" s="14" t="s">
        <v>965</v>
      </c>
      <c r="AB246" s="14" t="s">
        <v>965</v>
      </c>
      <c r="AC246" s="39" t="s">
        <v>39</v>
      </c>
      <c r="AD246" s="14" t="s">
        <v>965</v>
      </c>
      <c r="AE246" s="14" t="s">
        <v>965</v>
      </c>
      <c r="AF246" s="39" t="s">
        <v>39</v>
      </c>
      <c r="AG246" s="14" t="s">
        <v>965</v>
      </c>
      <c r="AH246" s="14" t="s">
        <v>965</v>
      </c>
      <c r="AI246" s="39" t="s">
        <v>39</v>
      </c>
      <c r="AJ246" s="14" t="s">
        <v>965</v>
      </c>
      <c r="AK246" s="14" t="s">
        <v>965</v>
      </c>
      <c r="AL246" s="39" t="s">
        <v>39</v>
      </c>
      <c r="AM246" s="14" t="s">
        <v>965</v>
      </c>
      <c r="AN246" s="14" t="s">
        <v>20</v>
      </c>
      <c r="AO246" s="14" t="s">
        <v>20</v>
      </c>
      <c r="AP246" s="14" t="s">
        <v>965</v>
      </c>
      <c r="AQ246" s="39" t="s">
        <v>39</v>
      </c>
      <c r="AR246" s="14" t="s">
        <v>965</v>
      </c>
      <c r="AS246" s="14" t="s">
        <v>965</v>
      </c>
      <c r="AT246" s="39" t="s">
        <v>39</v>
      </c>
      <c r="AU246" s="14" t="s">
        <v>965</v>
      </c>
      <c r="AV246" s="14" t="s">
        <v>965</v>
      </c>
      <c r="AW246" s="39" t="s">
        <v>39</v>
      </c>
      <c r="AX246" s="14" t="s">
        <v>965</v>
      </c>
      <c r="AY246" s="14" t="s">
        <v>965</v>
      </c>
      <c r="AZ246" s="39" t="s">
        <v>39</v>
      </c>
      <c r="BA246" s="14" t="s">
        <v>965</v>
      </c>
      <c r="BB246" s="14" t="s">
        <v>965</v>
      </c>
      <c r="BC246" s="39" t="s">
        <v>39</v>
      </c>
      <c r="BD246" s="14" t="s">
        <v>965</v>
      </c>
      <c r="BE246" s="14" t="s">
        <v>20</v>
      </c>
      <c r="BF246" s="14" t="s">
        <v>20</v>
      </c>
      <c r="BG246" s="14" t="s">
        <v>965</v>
      </c>
      <c r="BH246" s="39" t="s">
        <v>39</v>
      </c>
      <c r="BI246" s="39" t="s">
        <v>965</v>
      </c>
      <c r="BJ246" s="14" t="s">
        <v>965</v>
      </c>
      <c r="BK246" s="39" t="s">
        <v>39</v>
      </c>
      <c r="BL246" s="14" t="s">
        <v>965</v>
      </c>
      <c r="BM246" s="14" t="s">
        <v>965</v>
      </c>
      <c r="BN246" s="39" t="s">
        <v>39</v>
      </c>
      <c r="BO246" s="14" t="s">
        <v>965</v>
      </c>
      <c r="BP246" s="14" t="s">
        <v>965</v>
      </c>
      <c r="BQ246" s="39" t="s">
        <v>39</v>
      </c>
      <c r="BR246" s="14" t="s">
        <v>965</v>
      </c>
      <c r="BS246" s="14" t="s">
        <v>965</v>
      </c>
      <c r="BT246" s="39" t="e">
        <v>#N/A</v>
      </c>
      <c r="BU246" s="39" t="s">
        <v>965</v>
      </c>
      <c r="BV246" s="14" t="s">
        <v>20</v>
      </c>
      <c r="BW246" s="14" t="s">
        <v>20</v>
      </c>
      <c r="BX246" s="14" t="s">
        <v>20</v>
      </c>
      <c r="BY246" s="14" t="s">
        <v>965</v>
      </c>
      <c r="BZ246" s="39" t="s">
        <v>39</v>
      </c>
      <c r="CA246" s="39" t="s">
        <v>965</v>
      </c>
      <c r="CB246" s="14" t="s">
        <v>965</v>
      </c>
      <c r="CC246" s="39" t="s">
        <v>39</v>
      </c>
      <c r="CD246" s="39" t="s">
        <v>965</v>
      </c>
      <c r="CE246" s="14" t="s">
        <v>965</v>
      </c>
      <c r="CF246" s="39" t="s">
        <v>39</v>
      </c>
      <c r="CG246" s="39" t="s">
        <v>965</v>
      </c>
      <c r="CH246" s="14" t="s">
        <v>967</v>
      </c>
      <c r="CI246" s="39" t="s">
        <v>39</v>
      </c>
      <c r="CJ246" s="39" t="s">
        <v>967</v>
      </c>
      <c r="CK246" s="14" t="s">
        <v>20</v>
      </c>
      <c r="CL246" s="14" t="s">
        <v>20</v>
      </c>
      <c r="CM246" s="1">
        <f t="shared" si="53"/>
        <v>38</v>
      </c>
      <c r="CN246" s="1">
        <f t="shared" si="54"/>
        <v>0</v>
      </c>
      <c r="CO246" s="1">
        <f t="shared" si="55"/>
        <v>11</v>
      </c>
      <c r="CP246" s="1">
        <f t="shared" si="56"/>
        <v>0</v>
      </c>
      <c r="CQ246" s="1">
        <f t="shared" si="57"/>
        <v>0</v>
      </c>
      <c r="CR246" s="1">
        <f>SUM(COUNTIFS($T246:$CL246,{"PAT","MAT"}))</f>
        <v>0</v>
      </c>
      <c r="CS246" s="1">
        <f t="shared" si="58"/>
        <v>0</v>
      </c>
      <c r="CT246" s="1">
        <f t="shared" si="59"/>
        <v>0</v>
      </c>
      <c r="CU246" s="1">
        <f t="shared" si="60"/>
        <v>0</v>
      </c>
      <c r="CV246" s="1">
        <f t="shared" si="61"/>
        <v>2</v>
      </c>
      <c r="CW246" s="1">
        <f t="shared" si="62"/>
        <v>0</v>
      </c>
      <c r="CX246" s="1">
        <f t="shared" si="63"/>
        <v>0</v>
      </c>
      <c r="CY246" s="1">
        <f t="shared" si="64"/>
        <v>2</v>
      </c>
      <c r="CZ246" s="1">
        <f t="shared" si="65"/>
        <v>1</v>
      </c>
      <c r="DA246" s="1">
        <f t="shared" si="66"/>
        <v>1</v>
      </c>
      <c r="DB246" s="1">
        <f>SUM(CM246:CX246)+SUM(COUNTIFS(Q246:CL246,{"TERM","RESIGNED"}))</f>
        <v>51</v>
      </c>
      <c r="DC246" s="1" t="s">
        <v>45</v>
      </c>
      <c r="DD246" s="1" t="s">
        <v>1025</v>
      </c>
      <c r="DE246" s="34"/>
    </row>
    <row r="247" spans="1:109" x14ac:dyDescent="0.25">
      <c r="A247" s="32">
        <f t="shared" si="67"/>
        <v>246</v>
      </c>
      <c r="B247" s="1" t="s">
        <v>172</v>
      </c>
      <c r="C247" s="1">
        <v>104000</v>
      </c>
      <c r="D247" s="27">
        <v>104000</v>
      </c>
      <c r="E247" s="1" t="s">
        <v>946</v>
      </c>
      <c r="F247" s="34" t="s">
        <v>685</v>
      </c>
      <c r="G247" s="34" t="s">
        <v>123</v>
      </c>
      <c r="H247" s="30">
        <v>44797</v>
      </c>
      <c r="I247" s="30" t="s">
        <v>39</v>
      </c>
      <c r="J247" s="30" t="s">
        <v>39</v>
      </c>
      <c r="K247" s="1">
        <f t="shared" ca="1" si="51"/>
        <v>505</v>
      </c>
      <c r="L247" s="34" t="str">
        <f t="shared" si="52"/>
        <v>Billable</v>
      </c>
      <c r="M247" s="34" t="s">
        <v>124</v>
      </c>
      <c r="N247" s="1" t="s">
        <v>41</v>
      </c>
      <c r="O247" s="1" t="s">
        <v>42</v>
      </c>
      <c r="P247" s="1"/>
      <c r="Q247" s="1"/>
      <c r="R247" s="1" t="s">
        <v>43</v>
      </c>
      <c r="S247" s="33" t="s">
        <v>171</v>
      </c>
      <c r="T247" s="14" t="s">
        <v>965</v>
      </c>
      <c r="U247" s="39">
        <v>0.37152777777777801</v>
      </c>
      <c r="V247" s="14" t="s">
        <v>965</v>
      </c>
      <c r="W247" s="14" t="s">
        <v>20</v>
      </c>
      <c r="X247" s="14" t="s">
        <v>20</v>
      </c>
      <c r="Y247" s="14" t="s">
        <v>965</v>
      </c>
      <c r="Z247" s="39">
        <v>0.38194444444444442</v>
      </c>
      <c r="AA247" s="14" t="s">
        <v>965</v>
      </c>
      <c r="AB247" s="14" t="s">
        <v>965</v>
      </c>
      <c r="AC247" s="39">
        <v>0.37222222222222223</v>
      </c>
      <c r="AD247" s="14" t="s">
        <v>965</v>
      </c>
      <c r="AE247" s="14" t="s">
        <v>965</v>
      </c>
      <c r="AF247" s="39">
        <v>0.3659722222222222</v>
      </c>
      <c r="AG247" s="14" t="s">
        <v>965</v>
      </c>
      <c r="AH247" s="14" t="s">
        <v>965</v>
      </c>
      <c r="AI247" s="39">
        <v>0.38958333333333334</v>
      </c>
      <c r="AJ247" s="14" t="s">
        <v>965</v>
      </c>
      <c r="AK247" s="14" t="s">
        <v>965</v>
      </c>
      <c r="AL247" s="39">
        <v>0.36527777777777781</v>
      </c>
      <c r="AM247" s="14" t="s">
        <v>965</v>
      </c>
      <c r="AN247" s="14" t="s">
        <v>20</v>
      </c>
      <c r="AO247" s="14" t="s">
        <v>20</v>
      </c>
      <c r="AP247" s="14" t="s">
        <v>965</v>
      </c>
      <c r="AQ247" s="39">
        <v>0.38055555555555554</v>
      </c>
      <c r="AR247" s="14" t="s">
        <v>965</v>
      </c>
      <c r="AS247" s="14" t="s">
        <v>965</v>
      </c>
      <c r="AT247" s="39">
        <v>0.41111111111111115</v>
      </c>
      <c r="AU247" s="14" t="s">
        <v>965</v>
      </c>
      <c r="AV247" s="14" t="s">
        <v>965</v>
      </c>
      <c r="AW247" s="39">
        <v>0.37638888888888888</v>
      </c>
      <c r="AX247" s="14" t="s">
        <v>965</v>
      </c>
      <c r="AY247" s="14" t="s">
        <v>965</v>
      </c>
      <c r="AZ247" s="39">
        <v>0.37291666666666662</v>
      </c>
      <c r="BA247" s="14" t="s">
        <v>965</v>
      </c>
      <c r="BB247" s="14" t="s">
        <v>965</v>
      </c>
      <c r="BC247" s="39">
        <v>0.34791666666666665</v>
      </c>
      <c r="BD247" s="14" t="s">
        <v>965</v>
      </c>
      <c r="BE247" s="14" t="s">
        <v>20</v>
      </c>
      <c r="BF247" s="14" t="s">
        <v>20</v>
      </c>
      <c r="BG247" s="14" t="s">
        <v>965</v>
      </c>
      <c r="BH247" s="39">
        <v>0.36319444444444443</v>
      </c>
      <c r="BI247" s="39" t="s">
        <v>965</v>
      </c>
      <c r="BJ247" s="14" t="s">
        <v>965</v>
      </c>
      <c r="BK247" s="39">
        <v>0.38263888888888892</v>
      </c>
      <c r="BL247" s="14" t="s">
        <v>965</v>
      </c>
      <c r="BM247" s="14" t="s">
        <v>965</v>
      </c>
      <c r="BN247" s="39">
        <v>0.37638888888888888</v>
      </c>
      <c r="BO247" s="14" t="s">
        <v>965</v>
      </c>
      <c r="BP247" s="14" t="s">
        <v>965</v>
      </c>
      <c r="BQ247" s="39">
        <v>0.39097222222222222</v>
      </c>
      <c r="BR247" s="14" t="s">
        <v>965</v>
      </c>
      <c r="BS247" s="14" t="s">
        <v>965</v>
      </c>
      <c r="BT247" s="39">
        <v>0.37847222222222227</v>
      </c>
      <c r="BU247" s="39" t="s">
        <v>965</v>
      </c>
      <c r="BV247" s="14" t="s">
        <v>20</v>
      </c>
      <c r="BW247" s="14" t="s">
        <v>20</v>
      </c>
      <c r="BX247" s="14" t="s">
        <v>20</v>
      </c>
      <c r="BY247" s="14" t="s">
        <v>967</v>
      </c>
      <c r="BZ247" s="39" t="s">
        <v>39</v>
      </c>
      <c r="CA247" s="39" t="s">
        <v>967</v>
      </c>
      <c r="CB247" s="14" t="s">
        <v>968</v>
      </c>
      <c r="CC247" s="39" t="s">
        <v>39</v>
      </c>
      <c r="CD247" s="39" t="s">
        <v>968</v>
      </c>
      <c r="CE247" s="14" t="s">
        <v>967</v>
      </c>
      <c r="CF247" s="39" t="s">
        <v>39</v>
      </c>
      <c r="CG247" s="39" t="s">
        <v>967</v>
      </c>
      <c r="CH247" s="14" t="s">
        <v>965</v>
      </c>
      <c r="CI247" s="39">
        <v>0.38055555555555554</v>
      </c>
      <c r="CJ247" s="39" t="s">
        <v>965</v>
      </c>
      <c r="CK247" s="14" t="s">
        <v>20</v>
      </c>
      <c r="CL247" s="14" t="s">
        <v>20</v>
      </c>
      <c r="CM247" s="1">
        <f t="shared" si="53"/>
        <v>34</v>
      </c>
      <c r="CN247" s="1">
        <f t="shared" si="54"/>
        <v>0</v>
      </c>
      <c r="CO247" s="1">
        <f t="shared" si="55"/>
        <v>11</v>
      </c>
      <c r="CP247" s="1">
        <f t="shared" si="56"/>
        <v>0</v>
      </c>
      <c r="CQ247" s="1">
        <f t="shared" si="57"/>
        <v>0</v>
      </c>
      <c r="CR247" s="1">
        <f>SUM(COUNTIFS($T247:$CL247,{"PAT","MAT"}))</f>
        <v>0</v>
      </c>
      <c r="CS247" s="1">
        <f t="shared" si="58"/>
        <v>0</v>
      </c>
      <c r="CT247" s="1">
        <f t="shared" si="59"/>
        <v>0</v>
      </c>
      <c r="CU247" s="1">
        <f t="shared" si="60"/>
        <v>2</v>
      </c>
      <c r="CV247" s="1">
        <f t="shared" si="61"/>
        <v>4</v>
      </c>
      <c r="CW247" s="1">
        <f t="shared" si="62"/>
        <v>0</v>
      </c>
      <c r="CX247" s="1">
        <f t="shared" si="63"/>
        <v>0</v>
      </c>
      <c r="CY247" s="1">
        <f t="shared" si="64"/>
        <v>6</v>
      </c>
      <c r="CZ247" s="1">
        <f t="shared" si="65"/>
        <v>1</v>
      </c>
      <c r="DA247" s="1">
        <f t="shared" si="66"/>
        <v>1</v>
      </c>
      <c r="DB247" s="1">
        <f>SUM(CM247:CX247)+SUM(COUNTIFS(Q247:CL247,{"TERM","RESIGNED"}))</f>
        <v>51</v>
      </c>
      <c r="DC247" s="1" t="s">
        <v>45</v>
      </c>
      <c r="DD247" s="1" t="s">
        <v>1018</v>
      </c>
      <c r="DE247" s="34"/>
    </row>
    <row r="248" spans="1:109" x14ac:dyDescent="0.25">
      <c r="A248" s="32">
        <f t="shared" si="67"/>
        <v>247</v>
      </c>
      <c r="B248" s="1" t="s">
        <v>172</v>
      </c>
      <c r="C248" s="1">
        <v>104002</v>
      </c>
      <c r="D248" s="27">
        <v>104002</v>
      </c>
      <c r="E248" s="1" t="s">
        <v>946</v>
      </c>
      <c r="F248" s="34" t="s">
        <v>686</v>
      </c>
      <c r="G248" s="34" t="s">
        <v>123</v>
      </c>
      <c r="H248" s="30">
        <v>44797</v>
      </c>
      <c r="I248" s="30" t="s">
        <v>39</v>
      </c>
      <c r="J248" s="30" t="s">
        <v>39</v>
      </c>
      <c r="K248" s="1">
        <f t="shared" ca="1" si="51"/>
        <v>505</v>
      </c>
      <c r="L248" s="34" t="str">
        <f t="shared" si="52"/>
        <v>Billable</v>
      </c>
      <c r="M248" s="34" t="s">
        <v>124</v>
      </c>
      <c r="N248" s="1" t="s">
        <v>41</v>
      </c>
      <c r="O248" s="1" t="s">
        <v>42</v>
      </c>
      <c r="P248" s="1"/>
      <c r="Q248" s="1"/>
      <c r="R248" s="1" t="s">
        <v>43</v>
      </c>
      <c r="S248" s="33" t="s">
        <v>242</v>
      </c>
      <c r="T248" s="14" t="s">
        <v>968</v>
      </c>
      <c r="U248" s="39" t="s">
        <v>39</v>
      </c>
      <c r="V248" s="14" t="s">
        <v>968</v>
      </c>
      <c r="W248" s="14" t="s">
        <v>20</v>
      </c>
      <c r="X248" s="14" t="s">
        <v>20</v>
      </c>
      <c r="Y248" s="14" t="s">
        <v>965</v>
      </c>
      <c r="Z248" s="39">
        <v>0.38541666666666669</v>
      </c>
      <c r="AA248" s="14" t="s">
        <v>965</v>
      </c>
      <c r="AB248" s="14" t="s">
        <v>965</v>
      </c>
      <c r="AC248" s="39">
        <v>0.32569444444444445</v>
      </c>
      <c r="AD248" s="14" t="s">
        <v>966</v>
      </c>
      <c r="AE248" s="14" t="s">
        <v>965</v>
      </c>
      <c r="AF248" s="39">
        <v>0.36249999999999999</v>
      </c>
      <c r="AG248" s="14" t="s">
        <v>965</v>
      </c>
      <c r="AH248" s="14" t="s">
        <v>965</v>
      </c>
      <c r="AI248" s="39">
        <v>0.37916666666666665</v>
      </c>
      <c r="AJ248" s="14" t="s">
        <v>965</v>
      </c>
      <c r="AK248" s="14" t="s">
        <v>965</v>
      </c>
      <c r="AL248" s="39">
        <v>0.3743055555555555</v>
      </c>
      <c r="AM248" s="14" t="s">
        <v>965</v>
      </c>
      <c r="AN248" s="14" t="s">
        <v>20</v>
      </c>
      <c r="AO248" s="14" t="s">
        <v>20</v>
      </c>
      <c r="AP248" s="14" t="s">
        <v>965</v>
      </c>
      <c r="AQ248" s="39">
        <v>0.36736111111111108</v>
      </c>
      <c r="AR248" s="14" t="s">
        <v>965</v>
      </c>
      <c r="AS248" s="14" t="s">
        <v>965</v>
      </c>
      <c r="AT248" s="39">
        <v>0.38819444444444445</v>
      </c>
      <c r="AU248" s="14" t="s">
        <v>965</v>
      </c>
      <c r="AV248" s="14" t="s">
        <v>965</v>
      </c>
      <c r="AW248" s="39">
        <v>0.37916666666666665</v>
      </c>
      <c r="AX248" s="14" t="s">
        <v>965</v>
      </c>
      <c r="AY248" s="14" t="s">
        <v>22</v>
      </c>
      <c r="AZ248" s="39" t="s">
        <v>39</v>
      </c>
      <c r="BA248" s="14" t="s">
        <v>22</v>
      </c>
      <c r="BB248" s="14" t="s">
        <v>22</v>
      </c>
      <c r="BC248" s="39" t="s">
        <v>39</v>
      </c>
      <c r="BD248" s="14" t="s">
        <v>22</v>
      </c>
      <c r="BE248" s="14" t="s">
        <v>20</v>
      </c>
      <c r="BF248" s="14" t="s">
        <v>20</v>
      </c>
      <c r="BG248" s="14" t="s">
        <v>965</v>
      </c>
      <c r="BH248" s="39">
        <v>0.38125000000000003</v>
      </c>
      <c r="BI248" s="39" t="s">
        <v>965</v>
      </c>
      <c r="BJ248" s="14" t="s">
        <v>965</v>
      </c>
      <c r="BK248" s="39">
        <v>0.37222222222222223</v>
      </c>
      <c r="BL248" s="14" t="s">
        <v>965</v>
      </c>
      <c r="BM248" s="14" t="s">
        <v>965</v>
      </c>
      <c r="BN248" s="39">
        <v>0.3833333333333333</v>
      </c>
      <c r="BO248" s="14" t="s">
        <v>965</v>
      </c>
      <c r="BP248" s="14" t="s">
        <v>965</v>
      </c>
      <c r="BQ248" s="39">
        <v>0.37638888888888888</v>
      </c>
      <c r="BR248" s="14" t="s">
        <v>965</v>
      </c>
      <c r="BS248" s="14" t="s">
        <v>965</v>
      </c>
      <c r="BT248" s="39">
        <v>0.36736111111111108</v>
      </c>
      <c r="BU248" s="39" t="s">
        <v>965</v>
      </c>
      <c r="BV248" s="14" t="s">
        <v>20</v>
      </c>
      <c r="BW248" s="14" t="s">
        <v>20</v>
      </c>
      <c r="BX248" s="14" t="s">
        <v>20</v>
      </c>
      <c r="BY248" s="14" t="s">
        <v>22</v>
      </c>
      <c r="BZ248" s="39">
        <v>0.28611111111111115</v>
      </c>
      <c r="CA248" s="39" t="s">
        <v>22</v>
      </c>
      <c r="CB248" s="14" t="s">
        <v>965</v>
      </c>
      <c r="CC248" s="39">
        <v>0.375</v>
      </c>
      <c r="CD248" s="39" t="s">
        <v>965</v>
      </c>
      <c r="CE248" s="14" t="s">
        <v>967</v>
      </c>
      <c r="CF248" s="39" t="s">
        <v>39</v>
      </c>
      <c r="CG248" s="39" t="s">
        <v>967</v>
      </c>
      <c r="CH248" s="14" t="s">
        <v>965</v>
      </c>
      <c r="CI248" s="39">
        <v>0.37152777777777773</v>
      </c>
      <c r="CJ248" s="39" t="s">
        <v>965</v>
      </c>
      <c r="CK248" s="14" t="s">
        <v>20</v>
      </c>
      <c r="CL248" s="14" t="s">
        <v>20</v>
      </c>
      <c r="CM248" s="1">
        <f t="shared" si="53"/>
        <v>29</v>
      </c>
      <c r="CN248" s="1">
        <f t="shared" si="54"/>
        <v>0.5</v>
      </c>
      <c r="CO248" s="1">
        <f t="shared" si="55"/>
        <v>11</v>
      </c>
      <c r="CP248" s="1">
        <f t="shared" si="56"/>
        <v>0</v>
      </c>
      <c r="CQ248" s="1">
        <f t="shared" si="57"/>
        <v>6</v>
      </c>
      <c r="CR248" s="1">
        <f>SUM(COUNTIFS($T248:$CL248,{"PAT","MAT"}))</f>
        <v>0</v>
      </c>
      <c r="CS248" s="1">
        <f t="shared" si="58"/>
        <v>0</v>
      </c>
      <c r="CT248" s="1">
        <f t="shared" si="59"/>
        <v>0</v>
      </c>
      <c r="CU248" s="1">
        <f t="shared" si="60"/>
        <v>2</v>
      </c>
      <c r="CV248" s="1">
        <f t="shared" si="61"/>
        <v>2</v>
      </c>
      <c r="CW248" s="1">
        <f t="shared" si="62"/>
        <v>0</v>
      </c>
      <c r="CX248" s="1">
        <f t="shared" si="63"/>
        <v>0</v>
      </c>
      <c r="CY248" s="1">
        <f t="shared" si="64"/>
        <v>4</v>
      </c>
      <c r="CZ248" s="1">
        <f t="shared" si="65"/>
        <v>1</v>
      </c>
      <c r="DA248" s="1">
        <f t="shared" si="66"/>
        <v>1</v>
      </c>
      <c r="DB248" s="1">
        <f>SUM(CM248:CX248)+SUM(COUNTIFS(Q248:CL248,{"TERM","RESIGNED"}))</f>
        <v>50.5</v>
      </c>
      <c r="DC248" s="1" t="s">
        <v>45</v>
      </c>
      <c r="DD248" s="1" t="s">
        <v>1018</v>
      </c>
      <c r="DE248" s="34"/>
    </row>
    <row r="249" spans="1:109" x14ac:dyDescent="0.25">
      <c r="A249" s="32">
        <f t="shared" si="67"/>
        <v>248</v>
      </c>
      <c r="B249" s="1" t="s">
        <v>172</v>
      </c>
      <c r="C249" s="1">
        <v>104034</v>
      </c>
      <c r="D249" s="27">
        <v>104034</v>
      </c>
      <c r="E249" s="1" t="s">
        <v>946</v>
      </c>
      <c r="F249" s="34" t="s">
        <v>689</v>
      </c>
      <c r="G249" s="34" t="s">
        <v>123</v>
      </c>
      <c r="H249" s="30">
        <v>44803</v>
      </c>
      <c r="I249" s="30" t="s">
        <v>39</v>
      </c>
      <c r="J249" s="30" t="s">
        <v>39</v>
      </c>
      <c r="K249" s="1">
        <f t="shared" ca="1" si="51"/>
        <v>499</v>
      </c>
      <c r="L249" s="34" t="str">
        <f t="shared" si="52"/>
        <v>Billable</v>
      </c>
      <c r="M249" s="34" t="s">
        <v>124</v>
      </c>
      <c r="N249" s="1" t="s">
        <v>41</v>
      </c>
      <c r="O249" s="1" t="s">
        <v>42</v>
      </c>
      <c r="P249" s="1"/>
      <c r="Q249" s="1"/>
      <c r="R249" s="1" t="s">
        <v>43</v>
      </c>
      <c r="S249" s="33" t="s">
        <v>171</v>
      </c>
      <c r="T249" s="14" t="s">
        <v>965</v>
      </c>
      <c r="U249" s="39">
        <v>0.36527777777777798</v>
      </c>
      <c r="V249" s="14" t="s">
        <v>965</v>
      </c>
      <c r="W249" s="14" t="s">
        <v>20</v>
      </c>
      <c r="X249" s="14" t="s">
        <v>20</v>
      </c>
      <c r="Y249" s="14" t="s">
        <v>965</v>
      </c>
      <c r="Z249" s="39">
        <v>0.38611111111111113</v>
      </c>
      <c r="AA249" s="14" t="s">
        <v>965</v>
      </c>
      <c r="AB249" s="14" t="s">
        <v>965</v>
      </c>
      <c r="AC249" s="39">
        <v>0.37638888888888888</v>
      </c>
      <c r="AD249" s="14" t="s">
        <v>965</v>
      </c>
      <c r="AE249" s="14" t="s">
        <v>965</v>
      </c>
      <c r="AF249" s="39">
        <v>0.36388888888888887</v>
      </c>
      <c r="AG249" s="14" t="s">
        <v>965</v>
      </c>
      <c r="AH249" s="14" t="s">
        <v>965</v>
      </c>
      <c r="AI249" s="39">
        <v>0.36874999999999997</v>
      </c>
      <c r="AJ249" s="14" t="s">
        <v>965</v>
      </c>
      <c r="AK249" s="14" t="s">
        <v>965</v>
      </c>
      <c r="AL249" s="39">
        <v>0.36041666666666666</v>
      </c>
      <c r="AM249" s="14" t="s">
        <v>965</v>
      </c>
      <c r="AN249" s="14" t="s">
        <v>20</v>
      </c>
      <c r="AO249" s="14" t="s">
        <v>20</v>
      </c>
      <c r="AP249" s="14" t="s">
        <v>965</v>
      </c>
      <c r="AQ249" s="39">
        <v>0.375</v>
      </c>
      <c r="AR249" s="14" t="s">
        <v>965</v>
      </c>
      <c r="AS249" s="14" t="s">
        <v>965</v>
      </c>
      <c r="AT249" s="39">
        <v>0.40416666666666662</v>
      </c>
      <c r="AU249" s="14" t="s">
        <v>965</v>
      </c>
      <c r="AV249" s="14" t="s">
        <v>965</v>
      </c>
      <c r="AW249" s="39">
        <v>0.37986111111111115</v>
      </c>
      <c r="AX249" s="14" t="s">
        <v>965</v>
      </c>
      <c r="AY249" s="14" t="s">
        <v>965</v>
      </c>
      <c r="AZ249" s="39">
        <v>0.3659722222222222</v>
      </c>
      <c r="BA249" s="14" t="s">
        <v>965</v>
      </c>
      <c r="BB249" s="14" t="s">
        <v>965</v>
      </c>
      <c r="BC249" s="39">
        <v>0.33611111111111108</v>
      </c>
      <c r="BD249" s="14" t="s">
        <v>965</v>
      </c>
      <c r="BE249" s="14" t="s">
        <v>20</v>
      </c>
      <c r="BF249" s="14" t="s">
        <v>20</v>
      </c>
      <c r="BG249" s="14" t="s">
        <v>965</v>
      </c>
      <c r="BH249" s="39">
        <v>0.36041666666666666</v>
      </c>
      <c r="BI249" s="39" t="s">
        <v>965</v>
      </c>
      <c r="BJ249" s="14" t="s">
        <v>965</v>
      </c>
      <c r="BK249" s="39">
        <v>0.37986111111111115</v>
      </c>
      <c r="BL249" s="14" t="s">
        <v>965</v>
      </c>
      <c r="BM249" s="14" t="s">
        <v>968</v>
      </c>
      <c r="BN249" s="39" t="s">
        <v>39</v>
      </c>
      <c r="BO249" s="14" t="s">
        <v>968</v>
      </c>
      <c r="BP249" s="14" t="s">
        <v>967</v>
      </c>
      <c r="BQ249" s="39" t="s">
        <v>39</v>
      </c>
      <c r="BR249" s="14" t="s">
        <v>967</v>
      </c>
      <c r="BS249" s="14" t="s">
        <v>968</v>
      </c>
      <c r="BT249" s="39" t="e">
        <v>#N/A</v>
      </c>
      <c r="BU249" s="39" t="s">
        <v>968</v>
      </c>
      <c r="BV249" s="14" t="s">
        <v>20</v>
      </c>
      <c r="BW249" s="14" t="s">
        <v>20</v>
      </c>
      <c r="BX249" s="14" t="s">
        <v>20</v>
      </c>
      <c r="BY249" s="14" t="s">
        <v>968</v>
      </c>
      <c r="BZ249" s="39" t="s">
        <v>39</v>
      </c>
      <c r="CA249" s="39" t="s">
        <v>968</v>
      </c>
      <c r="CB249" s="14" t="s">
        <v>968</v>
      </c>
      <c r="CC249" s="39" t="s">
        <v>39</v>
      </c>
      <c r="CD249" s="39" t="s">
        <v>968</v>
      </c>
      <c r="CE249" s="14" t="s">
        <v>968</v>
      </c>
      <c r="CF249" s="39" t="s">
        <v>39</v>
      </c>
      <c r="CG249" s="39" t="s">
        <v>968</v>
      </c>
      <c r="CH249" s="14" t="s">
        <v>968</v>
      </c>
      <c r="CI249" s="39" t="s">
        <v>39</v>
      </c>
      <c r="CJ249" s="39" t="s">
        <v>968</v>
      </c>
      <c r="CK249" s="14" t="s">
        <v>20</v>
      </c>
      <c r="CL249" s="14" t="s">
        <v>20</v>
      </c>
      <c r="CM249" s="1">
        <f t="shared" si="53"/>
        <v>26</v>
      </c>
      <c r="CN249" s="1">
        <f t="shared" si="54"/>
        <v>0</v>
      </c>
      <c r="CO249" s="1">
        <f t="shared" si="55"/>
        <v>11</v>
      </c>
      <c r="CP249" s="1">
        <f t="shared" si="56"/>
        <v>0</v>
      </c>
      <c r="CQ249" s="1">
        <f t="shared" si="57"/>
        <v>0</v>
      </c>
      <c r="CR249" s="1">
        <f>SUM(COUNTIFS($T249:$CL249,{"PAT","MAT"}))</f>
        <v>0</v>
      </c>
      <c r="CS249" s="1">
        <f t="shared" si="58"/>
        <v>0</v>
      </c>
      <c r="CT249" s="1">
        <f t="shared" si="59"/>
        <v>0</v>
      </c>
      <c r="CU249" s="1">
        <f t="shared" si="60"/>
        <v>12</v>
      </c>
      <c r="CV249" s="1">
        <f t="shared" si="61"/>
        <v>2</v>
      </c>
      <c r="CW249" s="1">
        <f t="shared" si="62"/>
        <v>0</v>
      </c>
      <c r="CX249" s="1">
        <f t="shared" si="63"/>
        <v>0</v>
      </c>
      <c r="CY249" s="1">
        <f t="shared" si="64"/>
        <v>14</v>
      </c>
      <c r="CZ249" s="1">
        <f t="shared" si="65"/>
        <v>1</v>
      </c>
      <c r="DA249" s="1">
        <f t="shared" si="66"/>
        <v>1</v>
      </c>
      <c r="DB249" s="1">
        <f>SUM(CM249:CX249)+SUM(COUNTIFS(Q249:CL249,{"TERM","RESIGNED"}))</f>
        <v>51</v>
      </c>
      <c r="DC249" s="1" t="s">
        <v>45</v>
      </c>
      <c r="DD249" s="1" t="s">
        <v>1018</v>
      </c>
      <c r="DE249" s="34"/>
    </row>
    <row r="250" spans="1:109" x14ac:dyDescent="0.25">
      <c r="A250" s="32">
        <f t="shared" si="67"/>
        <v>249</v>
      </c>
      <c r="B250" s="1" t="s">
        <v>172</v>
      </c>
      <c r="C250" s="1">
        <v>104039</v>
      </c>
      <c r="D250" s="27">
        <v>104039</v>
      </c>
      <c r="E250" s="1" t="s">
        <v>946</v>
      </c>
      <c r="F250" s="34" t="s">
        <v>690</v>
      </c>
      <c r="G250" s="34" t="s">
        <v>123</v>
      </c>
      <c r="H250" s="30">
        <v>44803</v>
      </c>
      <c r="I250" s="30" t="s">
        <v>39</v>
      </c>
      <c r="J250" s="30" t="s">
        <v>39</v>
      </c>
      <c r="K250" s="1">
        <f t="shared" ca="1" si="51"/>
        <v>499</v>
      </c>
      <c r="L250" s="34" t="str">
        <f t="shared" si="52"/>
        <v>Billable</v>
      </c>
      <c r="M250" s="34" t="s">
        <v>124</v>
      </c>
      <c r="N250" s="1" t="s">
        <v>41</v>
      </c>
      <c r="O250" s="1" t="s">
        <v>42</v>
      </c>
      <c r="P250" s="1"/>
      <c r="Q250" s="1"/>
      <c r="R250" s="1" t="s">
        <v>43</v>
      </c>
      <c r="S250" s="33" t="s">
        <v>285</v>
      </c>
      <c r="T250" s="14" t="s">
        <v>967</v>
      </c>
      <c r="U250" s="39" t="s">
        <v>39</v>
      </c>
      <c r="V250" s="14" t="s">
        <v>967</v>
      </c>
      <c r="W250" s="14" t="s">
        <v>20</v>
      </c>
      <c r="X250" s="14" t="s">
        <v>20</v>
      </c>
      <c r="Y250" s="14" t="s">
        <v>965</v>
      </c>
      <c r="Z250" s="39">
        <v>0.37152777777777773</v>
      </c>
      <c r="AA250" s="14" t="s">
        <v>965</v>
      </c>
      <c r="AB250" s="14" t="s">
        <v>965</v>
      </c>
      <c r="AC250" s="39">
        <v>0.37291666666666662</v>
      </c>
      <c r="AD250" s="14" t="s">
        <v>965</v>
      </c>
      <c r="AE250" s="14" t="s">
        <v>965</v>
      </c>
      <c r="AF250" s="39">
        <v>0.37361111111111112</v>
      </c>
      <c r="AG250" s="14" t="s">
        <v>965</v>
      </c>
      <c r="AH250" s="14" t="s">
        <v>965</v>
      </c>
      <c r="AI250" s="39">
        <v>0.37708333333333338</v>
      </c>
      <c r="AJ250" s="14" t="s">
        <v>965</v>
      </c>
      <c r="AK250" s="14" t="s">
        <v>965</v>
      </c>
      <c r="AL250" s="39">
        <v>0.3756944444444445</v>
      </c>
      <c r="AM250" s="14" t="s">
        <v>965</v>
      </c>
      <c r="AN250" s="14" t="s">
        <v>20</v>
      </c>
      <c r="AO250" s="14" t="s">
        <v>20</v>
      </c>
      <c r="AP250" s="14" t="s">
        <v>965</v>
      </c>
      <c r="AQ250" s="39">
        <v>0.4465277777777778</v>
      </c>
      <c r="AR250" s="14" t="s">
        <v>965</v>
      </c>
      <c r="AS250" s="14" t="s">
        <v>965</v>
      </c>
      <c r="AT250" s="39">
        <v>0.3743055555555555</v>
      </c>
      <c r="AU250" s="14" t="s">
        <v>965</v>
      </c>
      <c r="AV250" s="14" t="s">
        <v>965</v>
      </c>
      <c r="AW250" s="39">
        <v>0.37916666666666665</v>
      </c>
      <c r="AX250" s="14" t="s">
        <v>965</v>
      </c>
      <c r="AY250" s="14" t="s">
        <v>965</v>
      </c>
      <c r="AZ250" s="39">
        <v>0.37152777777777773</v>
      </c>
      <c r="BA250" s="14" t="s">
        <v>965</v>
      </c>
      <c r="BB250" s="14" t="s">
        <v>965</v>
      </c>
      <c r="BC250" s="39">
        <v>0.37013888888888885</v>
      </c>
      <c r="BD250" s="14" t="s">
        <v>965</v>
      </c>
      <c r="BE250" s="14" t="s">
        <v>20</v>
      </c>
      <c r="BF250" s="14" t="s">
        <v>20</v>
      </c>
      <c r="BG250" s="14" t="s">
        <v>965</v>
      </c>
      <c r="BH250" s="39">
        <v>0.38055555555555554</v>
      </c>
      <c r="BI250" s="39" t="s">
        <v>965</v>
      </c>
      <c r="BJ250" s="14" t="s">
        <v>965</v>
      </c>
      <c r="BK250" s="39">
        <v>0.38194444444444442</v>
      </c>
      <c r="BL250" s="14" t="s">
        <v>965</v>
      </c>
      <c r="BM250" s="14" t="s">
        <v>965</v>
      </c>
      <c r="BN250" s="39">
        <v>0.38541666666666669</v>
      </c>
      <c r="BO250" s="14" t="s">
        <v>965</v>
      </c>
      <c r="BP250" s="14" t="s">
        <v>965</v>
      </c>
      <c r="BQ250" s="39">
        <v>0.37986111111111115</v>
      </c>
      <c r="BR250" s="14" t="s">
        <v>965</v>
      </c>
      <c r="BS250" s="14" t="s">
        <v>967</v>
      </c>
      <c r="BT250" s="39" t="e">
        <v>#N/A</v>
      </c>
      <c r="BU250" s="39" t="s">
        <v>967</v>
      </c>
      <c r="BV250" s="14" t="s">
        <v>20</v>
      </c>
      <c r="BW250" s="14" t="s">
        <v>20</v>
      </c>
      <c r="BX250" s="14" t="s">
        <v>20</v>
      </c>
      <c r="BY250" s="14" t="s">
        <v>968</v>
      </c>
      <c r="BZ250" s="39" t="s">
        <v>39</v>
      </c>
      <c r="CA250" s="39" t="s">
        <v>968</v>
      </c>
      <c r="CB250" s="14" t="s">
        <v>968</v>
      </c>
      <c r="CC250" s="39" t="s">
        <v>39</v>
      </c>
      <c r="CD250" s="39" t="s">
        <v>968</v>
      </c>
      <c r="CE250" s="14" t="s">
        <v>968</v>
      </c>
      <c r="CF250" s="39" t="s">
        <v>39</v>
      </c>
      <c r="CG250" s="39" t="s">
        <v>968</v>
      </c>
      <c r="CH250" s="14" t="s">
        <v>968</v>
      </c>
      <c r="CI250" s="39" t="s">
        <v>39</v>
      </c>
      <c r="CJ250" s="39" t="s">
        <v>968</v>
      </c>
      <c r="CK250" s="14" t="s">
        <v>20</v>
      </c>
      <c r="CL250" s="14" t="s">
        <v>20</v>
      </c>
      <c r="CM250" s="1">
        <f t="shared" si="53"/>
        <v>28</v>
      </c>
      <c r="CN250" s="1">
        <f t="shared" si="54"/>
        <v>0</v>
      </c>
      <c r="CO250" s="1">
        <f t="shared" si="55"/>
        <v>11</v>
      </c>
      <c r="CP250" s="1">
        <f t="shared" si="56"/>
        <v>0</v>
      </c>
      <c r="CQ250" s="1">
        <f t="shared" si="57"/>
        <v>0</v>
      </c>
      <c r="CR250" s="1">
        <f>SUM(COUNTIFS($T250:$CL250,{"PAT","MAT"}))</f>
        <v>0</v>
      </c>
      <c r="CS250" s="1">
        <f t="shared" si="58"/>
        <v>0</v>
      </c>
      <c r="CT250" s="1">
        <f t="shared" si="59"/>
        <v>0</v>
      </c>
      <c r="CU250" s="1">
        <f t="shared" si="60"/>
        <v>8</v>
      </c>
      <c r="CV250" s="1">
        <f t="shared" si="61"/>
        <v>4</v>
      </c>
      <c r="CW250" s="1">
        <f t="shared" si="62"/>
        <v>0</v>
      </c>
      <c r="CX250" s="1">
        <f t="shared" si="63"/>
        <v>0</v>
      </c>
      <c r="CY250" s="1">
        <f t="shared" si="64"/>
        <v>12</v>
      </c>
      <c r="CZ250" s="1">
        <f t="shared" si="65"/>
        <v>1</v>
      </c>
      <c r="DA250" s="1">
        <f t="shared" si="66"/>
        <v>1</v>
      </c>
      <c r="DB250" s="1">
        <f>SUM(CM250:CX250)+SUM(COUNTIFS(Q250:CL250,{"TERM","RESIGNED"}))</f>
        <v>51</v>
      </c>
      <c r="DC250" s="1" t="s">
        <v>45</v>
      </c>
      <c r="DD250" s="1" t="s">
        <v>1023</v>
      </c>
      <c r="DE250" s="34"/>
    </row>
    <row r="251" spans="1:109" x14ac:dyDescent="0.25">
      <c r="A251" s="32">
        <f t="shared" si="67"/>
        <v>250</v>
      </c>
      <c r="B251" s="1" t="s">
        <v>172</v>
      </c>
      <c r="C251" s="1">
        <v>104042</v>
      </c>
      <c r="D251" s="27">
        <v>104042</v>
      </c>
      <c r="E251" s="1" t="s">
        <v>946</v>
      </c>
      <c r="F251" s="34" t="s">
        <v>691</v>
      </c>
      <c r="G251" s="34" t="s">
        <v>123</v>
      </c>
      <c r="H251" s="30">
        <v>44803</v>
      </c>
      <c r="I251" s="30" t="s">
        <v>39</v>
      </c>
      <c r="J251" s="30" t="s">
        <v>39</v>
      </c>
      <c r="K251" s="1">
        <f t="shared" ca="1" si="51"/>
        <v>499</v>
      </c>
      <c r="L251" s="34" t="str">
        <f t="shared" si="52"/>
        <v>Billable</v>
      </c>
      <c r="M251" s="34" t="s">
        <v>124</v>
      </c>
      <c r="N251" s="1" t="s">
        <v>41</v>
      </c>
      <c r="O251" s="1" t="s">
        <v>42</v>
      </c>
      <c r="P251" s="1"/>
      <c r="Q251" s="1"/>
      <c r="R251" s="1" t="s">
        <v>43</v>
      </c>
      <c r="S251" s="33" t="s">
        <v>148</v>
      </c>
      <c r="T251" s="14" t="s">
        <v>967</v>
      </c>
      <c r="U251" s="39" t="s">
        <v>39</v>
      </c>
      <c r="V251" s="14" t="s">
        <v>967</v>
      </c>
      <c r="W251" s="14" t="s">
        <v>20</v>
      </c>
      <c r="X251" s="14" t="s">
        <v>20</v>
      </c>
      <c r="Y251" s="14" t="s">
        <v>968</v>
      </c>
      <c r="Z251" s="39" t="s">
        <v>39</v>
      </c>
      <c r="AA251" s="14" t="s">
        <v>968</v>
      </c>
      <c r="AB251" s="14" t="s">
        <v>965</v>
      </c>
      <c r="AC251" s="39">
        <v>0.37777777777777777</v>
      </c>
      <c r="AD251" s="14" t="s">
        <v>965</v>
      </c>
      <c r="AE251" s="14" t="s">
        <v>965</v>
      </c>
      <c r="AF251" s="39">
        <v>0.37222222222222223</v>
      </c>
      <c r="AG251" s="14" t="s">
        <v>965</v>
      </c>
      <c r="AH251" s="14" t="s">
        <v>965</v>
      </c>
      <c r="AI251" s="39">
        <v>0.37638888888888888</v>
      </c>
      <c r="AJ251" s="14" t="s">
        <v>965</v>
      </c>
      <c r="AK251" s="14" t="s">
        <v>965</v>
      </c>
      <c r="AL251" s="39">
        <v>0.37361111111111112</v>
      </c>
      <c r="AM251" s="14" t="s">
        <v>965</v>
      </c>
      <c r="AN251" s="14" t="s">
        <v>20</v>
      </c>
      <c r="AO251" s="14" t="s">
        <v>20</v>
      </c>
      <c r="AP251" s="14" t="s">
        <v>965</v>
      </c>
      <c r="AQ251" s="39">
        <v>0.4368055555555555</v>
      </c>
      <c r="AR251" s="14" t="s">
        <v>965</v>
      </c>
      <c r="AS251" s="14" t="s">
        <v>965</v>
      </c>
      <c r="AT251" s="39">
        <v>0.36041666666666666</v>
      </c>
      <c r="AU251" s="14" t="s">
        <v>965</v>
      </c>
      <c r="AV251" s="14" t="s">
        <v>965</v>
      </c>
      <c r="AW251" s="39">
        <v>0.37083333333333335</v>
      </c>
      <c r="AX251" s="14" t="s">
        <v>965</v>
      </c>
      <c r="AY251" s="14" t="s">
        <v>965</v>
      </c>
      <c r="AZ251" s="39">
        <v>0.37152777777777773</v>
      </c>
      <c r="BA251" s="14" t="s">
        <v>965</v>
      </c>
      <c r="BB251" s="14" t="s">
        <v>965</v>
      </c>
      <c r="BC251" s="39">
        <v>0.36527777777777781</v>
      </c>
      <c r="BD251" s="14" t="s">
        <v>965</v>
      </c>
      <c r="BE251" s="14" t="s">
        <v>20</v>
      </c>
      <c r="BF251" s="14" t="s">
        <v>20</v>
      </c>
      <c r="BG251" s="14" t="s">
        <v>965</v>
      </c>
      <c r="BH251" s="39">
        <v>0.36944444444444446</v>
      </c>
      <c r="BI251" s="39" t="s">
        <v>965</v>
      </c>
      <c r="BJ251" s="14" t="s">
        <v>965</v>
      </c>
      <c r="BK251" s="39">
        <v>0.38055555555555554</v>
      </c>
      <c r="BL251" s="14" t="s">
        <v>965</v>
      </c>
      <c r="BM251" s="14" t="s">
        <v>965</v>
      </c>
      <c r="BN251" s="39">
        <v>0.375</v>
      </c>
      <c r="BO251" s="14" t="s">
        <v>965</v>
      </c>
      <c r="BP251" s="14" t="s">
        <v>965</v>
      </c>
      <c r="BQ251" s="39">
        <v>0.37638888888888888</v>
      </c>
      <c r="BR251" s="14" t="s">
        <v>965</v>
      </c>
      <c r="BS251" s="14" t="s">
        <v>967</v>
      </c>
      <c r="BT251" s="39" t="e">
        <v>#N/A</v>
      </c>
      <c r="BU251" s="39" t="s">
        <v>967</v>
      </c>
      <c r="BV251" s="14" t="s">
        <v>20</v>
      </c>
      <c r="BW251" s="14" t="s">
        <v>20</v>
      </c>
      <c r="BX251" s="14" t="s">
        <v>20</v>
      </c>
      <c r="BY251" s="14" t="s">
        <v>965</v>
      </c>
      <c r="BZ251" s="39">
        <v>0.37777777777777777</v>
      </c>
      <c r="CA251" s="39" t="s">
        <v>965</v>
      </c>
      <c r="CB251" s="14" t="s">
        <v>965</v>
      </c>
      <c r="CC251" s="39">
        <v>0.375</v>
      </c>
      <c r="CD251" s="39" t="s">
        <v>965</v>
      </c>
      <c r="CE251" s="14" t="s">
        <v>965</v>
      </c>
      <c r="CF251" s="39">
        <v>0.37986111111111115</v>
      </c>
      <c r="CG251" s="39" t="s">
        <v>965</v>
      </c>
      <c r="CH251" s="14" t="s">
        <v>965</v>
      </c>
      <c r="CI251" s="39">
        <v>0.37638888888888888</v>
      </c>
      <c r="CJ251" s="39" t="s">
        <v>965</v>
      </c>
      <c r="CK251" s="14" t="s">
        <v>20</v>
      </c>
      <c r="CL251" s="14" t="s">
        <v>20</v>
      </c>
      <c r="CM251" s="1">
        <f t="shared" si="53"/>
        <v>34</v>
      </c>
      <c r="CN251" s="1">
        <f t="shared" si="54"/>
        <v>0</v>
      </c>
      <c r="CO251" s="1">
        <f t="shared" si="55"/>
        <v>11</v>
      </c>
      <c r="CP251" s="1">
        <f t="shared" si="56"/>
        <v>0</v>
      </c>
      <c r="CQ251" s="1">
        <f t="shared" si="57"/>
        <v>0</v>
      </c>
      <c r="CR251" s="1">
        <f>SUM(COUNTIFS($T251:$CL251,{"PAT","MAT"}))</f>
        <v>0</v>
      </c>
      <c r="CS251" s="1">
        <f t="shared" si="58"/>
        <v>0</v>
      </c>
      <c r="CT251" s="1">
        <f t="shared" si="59"/>
        <v>0</v>
      </c>
      <c r="CU251" s="1">
        <f t="shared" si="60"/>
        <v>2</v>
      </c>
      <c r="CV251" s="1">
        <f t="shared" si="61"/>
        <v>4</v>
      </c>
      <c r="CW251" s="1">
        <f t="shared" si="62"/>
        <v>0</v>
      </c>
      <c r="CX251" s="1">
        <f t="shared" si="63"/>
        <v>0</v>
      </c>
      <c r="CY251" s="1">
        <f t="shared" si="64"/>
        <v>6</v>
      </c>
      <c r="CZ251" s="1">
        <f t="shared" si="65"/>
        <v>1</v>
      </c>
      <c r="DA251" s="1">
        <f t="shared" si="66"/>
        <v>1</v>
      </c>
      <c r="DB251" s="1">
        <f>SUM(CM251:CX251)+SUM(COUNTIFS(Q251:CL251,{"TERM","RESIGNED"}))</f>
        <v>51</v>
      </c>
      <c r="DC251" s="1" t="s">
        <v>45</v>
      </c>
      <c r="DD251" s="1" t="s">
        <v>1023</v>
      </c>
      <c r="DE251" s="34"/>
    </row>
    <row r="252" spans="1:109" x14ac:dyDescent="0.25">
      <c r="A252" s="32">
        <f t="shared" si="67"/>
        <v>251</v>
      </c>
      <c r="B252" s="1" t="s">
        <v>172</v>
      </c>
      <c r="C252" s="1">
        <v>104044</v>
      </c>
      <c r="D252" s="27">
        <v>104044</v>
      </c>
      <c r="E252" s="1" t="s">
        <v>946</v>
      </c>
      <c r="F252" s="34" t="s">
        <v>692</v>
      </c>
      <c r="G252" s="34" t="s">
        <v>123</v>
      </c>
      <c r="H252" s="30">
        <v>44803</v>
      </c>
      <c r="I252" s="30" t="s">
        <v>39</v>
      </c>
      <c r="J252" s="30" t="s">
        <v>39</v>
      </c>
      <c r="K252" s="1">
        <f t="shared" ca="1" si="51"/>
        <v>499</v>
      </c>
      <c r="L252" s="34" t="str">
        <f t="shared" si="52"/>
        <v>Billable</v>
      </c>
      <c r="M252" s="34" t="s">
        <v>124</v>
      </c>
      <c r="N252" s="1" t="s">
        <v>41</v>
      </c>
      <c r="O252" s="1" t="s">
        <v>42</v>
      </c>
      <c r="P252" s="1"/>
      <c r="Q252" s="1"/>
      <c r="R252" s="1" t="s">
        <v>43</v>
      </c>
      <c r="S252" s="33" t="s">
        <v>253</v>
      </c>
      <c r="T252" s="14" t="s">
        <v>965</v>
      </c>
      <c r="U252" s="39">
        <v>0.375694444444444</v>
      </c>
      <c r="V252" s="14" t="s">
        <v>965</v>
      </c>
      <c r="W252" s="14" t="s">
        <v>20</v>
      </c>
      <c r="X252" s="14" t="s">
        <v>20</v>
      </c>
      <c r="Y252" s="14" t="s">
        <v>965</v>
      </c>
      <c r="Z252" s="39">
        <v>0.39166666666666666</v>
      </c>
      <c r="AA252" s="14" t="s">
        <v>965</v>
      </c>
      <c r="AB252" s="14" t="s">
        <v>967</v>
      </c>
      <c r="AC252" s="39" t="s">
        <v>39</v>
      </c>
      <c r="AD252" s="14" t="s">
        <v>967</v>
      </c>
      <c r="AE252" s="14" t="s">
        <v>967</v>
      </c>
      <c r="AF252" s="39" t="s">
        <v>39</v>
      </c>
      <c r="AG252" s="14" t="s">
        <v>967</v>
      </c>
      <c r="AH252" s="14" t="s">
        <v>965</v>
      </c>
      <c r="AI252" s="39">
        <v>0.39861111111111108</v>
      </c>
      <c r="AJ252" s="14" t="s">
        <v>965</v>
      </c>
      <c r="AK252" s="14" t="s">
        <v>965</v>
      </c>
      <c r="AL252" s="39">
        <v>0.40486111111111112</v>
      </c>
      <c r="AM252" s="14" t="s">
        <v>965</v>
      </c>
      <c r="AN252" s="14" t="s">
        <v>20</v>
      </c>
      <c r="AO252" s="14" t="s">
        <v>20</v>
      </c>
      <c r="AP252" s="14" t="s">
        <v>965</v>
      </c>
      <c r="AQ252" s="39">
        <v>0.40486111111111112</v>
      </c>
      <c r="AR252" s="14" t="s">
        <v>965</v>
      </c>
      <c r="AS252" s="14" t="s">
        <v>965</v>
      </c>
      <c r="AT252" s="39">
        <v>0.39305555555555555</v>
      </c>
      <c r="AU252" s="14" t="s">
        <v>965</v>
      </c>
      <c r="AV252" s="14" t="s">
        <v>965</v>
      </c>
      <c r="AW252" s="39">
        <v>0.35138888888888892</v>
      </c>
      <c r="AX252" s="14" t="s">
        <v>965</v>
      </c>
      <c r="AY252" s="14" t="s">
        <v>968</v>
      </c>
      <c r="AZ252" s="39" t="s">
        <v>39</v>
      </c>
      <c r="BA252" s="14" t="s">
        <v>968</v>
      </c>
      <c r="BB252" s="14" t="s">
        <v>965</v>
      </c>
      <c r="BC252" s="39">
        <v>0.3756944444444445</v>
      </c>
      <c r="BD252" s="14" t="s">
        <v>965</v>
      </c>
      <c r="BE252" s="14" t="s">
        <v>20</v>
      </c>
      <c r="BF252" s="14" t="s">
        <v>20</v>
      </c>
      <c r="BG252" s="14" t="s">
        <v>965</v>
      </c>
      <c r="BH252" s="39">
        <v>0.38680555555555557</v>
      </c>
      <c r="BI252" s="39" t="s">
        <v>965</v>
      </c>
      <c r="BJ252" s="14" t="s">
        <v>965</v>
      </c>
      <c r="BK252" s="39">
        <v>0.38819444444444445</v>
      </c>
      <c r="BL252" s="14" t="s">
        <v>965</v>
      </c>
      <c r="BM252" s="14" t="s">
        <v>965</v>
      </c>
      <c r="BN252" s="39">
        <v>0.37291666666666662</v>
      </c>
      <c r="BO252" s="14" t="s">
        <v>965</v>
      </c>
      <c r="BP252" s="14" t="s">
        <v>965</v>
      </c>
      <c r="BQ252" s="39">
        <v>0.3743055555555555</v>
      </c>
      <c r="BR252" s="14" t="s">
        <v>965</v>
      </c>
      <c r="BS252" s="14" t="s">
        <v>965</v>
      </c>
      <c r="BT252" s="39">
        <v>3.125E-2</v>
      </c>
      <c r="BU252" s="39" t="s">
        <v>22</v>
      </c>
      <c r="BV252" s="14" t="s">
        <v>20</v>
      </c>
      <c r="BW252" s="14" t="s">
        <v>20</v>
      </c>
      <c r="BX252" s="14" t="s">
        <v>20</v>
      </c>
      <c r="BY252" s="14" t="s">
        <v>965</v>
      </c>
      <c r="BZ252" s="39">
        <v>0.3659722222222222</v>
      </c>
      <c r="CA252" s="39" t="s">
        <v>965</v>
      </c>
      <c r="CB252" s="14" t="s">
        <v>965</v>
      </c>
      <c r="CC252" s="39">
        <v>0.37777777777777777</v>
      </c>
      <c r="CD252" s="39" t="s">
        <v>965</v>
      </c>
      <c r="CE252" s="14" t="s">
        <v>967</v>
      </c>
      <c r="CF252" s="39" t="s">
        <v>39</v>
      </c>
      <c r="CG252" s="39" t="s">
        <v>967</v>
      </c>
      <c r="CH252" s="14" t="s">
        <v>965</v>
      </c>
      <c r="CI252" s="39">
        <v>0.36458333333333331</v>
      </c>
      <c r="CJ252" s="39" t="s">
        <v>965</v>
      </c>
      <c r="CK252" s="14" t="s">
        <v>20</v>
      </c>
      <c r="CL252" s="14" t="s">
        <v>20</v>
      </c>
      <c r="CM252" s="1">
        <f t="shared" si="53"/>
        <v>31</v>
      </c>
      <c r="CN252" s="1">
        <f t="shared" si="54"/>
        <v>0</v>
      </c>
      <c r="CO252" s="1">
        <f t="shared" si="55"/>
        <v>11</v>
      </c>
      <c r="CP252" s="1">
        <f t="shared" si="56"/>
        <v>0</v>
      </c>
      <c r="CQ252" s="1">
        <f t="shared" si="57"/>
        <v>1</v>
      </c>
      <c r="CR252" s="1">
        <f>SUM(COUNTIFS($T252:$CL252,{"PAT","MAT"}))</f>
        <v>0</v>
      </c>
      <c r="CS252" s="1">
        <f t="shared" si="58"/>
        <v>0</v>
      </c>
      <c r="CT252" s="1">
        <f t="shared" si="59"/>
        <v>0</v>
      </c>
      <c r="CU252" s="1">
        <f t="shared" si="60"/>
        <v>2</v>
      </c>
      <c r="CV252" s="1">
        <f t="shared" si="61"/>
        <v>6</v>
      </c>
      <c r="CW252" s="1">
        <f t="shared" si="62"/>
        <v>0</v>
      </c>
      <c r="CX252" s="1">
        <f t="shared" si="63"/>
        <v>0</v>
      </c>
      <c r="CY252" s="1">
        <f t="shared" si="64"/>
        <v>8</v>
      </c>
      <c r="CZ252" s="1">
        <f t="shared" si="65"/>
        <v>1</v>
      </c>
      <c r="DA252" s="1">
        <f t="shared" si="66"/>
        <v>1</v>
      </c>
      <c r="DB252" s="1">
        <f>SUM(CM252:CX252)+SUM(COUNTIFS(Q252:CL252,{"TERM","RESIGNED"}))</f>
        <v>51</v>
      </c>
      <c r="DC252" s="1" t="s">
        <v>45</v>
      </c>
      <c r="DD252" s="1" t="s">
        <v>1018</v>
      </c>
      <c r="DE252" s="34"/>
    </row>
    <row r="253" spans="1:109" x14ac:dyDescent="0.25">
      <c r="A253" s="32">
        <f t="shared" si="67"/>
        <v>252</v>
      </c>
      <c r="B253" s="1" t="s">
        <v>172</v>
      </c>
      <c r="C253" s="1">
        <v>104059</v>
      </c>
      <c r="D253" s="27">
        <v>104059</v>
      </c>
      <c r="E253" s="1" t="s">
        <v>945</v>
      </c>
      <c r="F253" s="34" t="s">
        <v>698</v>
      </c>
      <c r="G253" s="34" t="s">
        <v>190</v>
      </c>
      <c r="H253" s="30">
        <v>44806</v>
      </c>
      <c r="I253" s="30" t="s">
        <v>39</v>
      </c>
      <c r="J253" s="30" t="s">
        <v>39</v>
      </c>
      <c r="K253" s="1">
        <f t="shared" ca="1" si="51"/>
        <v>496</v>
      </c>
      <c r="L253" s="34" t="str">
        <f t="shared" si="52"/>
        <v>Billable</v>
      </c>
      <c r="M253" s="34" t="s">
        <v>187</v>
      </c>
      <c r="N253" s="1" t="s">
        <v>41</v>
      </c>
      <c r="O253" s="1" t="s">
        <v>42</v>
      </c>
      <c r="P253" s="1"/>
      <c r="Q253" s="1"/>
      <c r="R253" s="1" t="s">
        <v>43</v>
      </c>
      <c r="S253" s="33" t="s">
        <v>443</v>
      </c>
      <c r="T253" s="14" t="s">
        <v>22</v>
      </c>
      <c r="U253" s="39" t="s">
        <v>39</v>
      </c>
      <c r="V253" s="14" t="s">
        <v>22</v>
      </c>
      <c r="W253" s="14" t="s">
        <v>20</v>
      </c>
      <c r="X253" s="14" t="s">
        <v>20</v>
      </c>
      <c r="Y253" s="14" t="s">
        <v>965</v>
      </c>
      <c r="Z253" s="39">
        <v>0.37291666666666662</v>
      </c>
      <c r="AA253" s="14" t="s">
        <v>965</v>
      </c>
      <c r="AB253" s="14" t="s">
        <v>965</v>
      </c>
      <c r="AC253" s="39">
        <v>0.3923611111111111</v>
      </c>
      <c r="AD253" s="14" t="s">
        <v>965</v>
      </c>
      <c r="AE253" s="14" t="s">
        <v>965</v>
      </c>
      <c r="AF253" s="39">
        <v>0.37361111111111112</v>
      </c>
      <c r="AG253" s="14" t="s">
        <v>965</v>
      </c>
      <c r="AH253" s="14" t="s">
        <v>965</v>
      </c>
      <c r="AI253" s="39">
        <v>0.375</v>
      </c>
      <c r="AJ253" s="14" t="s">
        <v>965</v>
      </c>
      <c r="AK253" s="14" t="s">
        <v>965</v>
      </c>
      <c r="AL253" s="39">
        <v>0.37638888888888888</v>
      </c>
      <c r="AM253" s="14" t="s">
        <v>965</v>
      </c>
      <c r="AN253" s="14" t="s">
        <v>20</v>
      </c>
      <c r="AO253" s="14" t="s">
        <v>20</v>
      </c>
      <c r="AP253" s="14" t="s">
        <v>965</v>
      </c>
      <c r="AQ253" s="39">
        <v>0.37361111111111112</v>
      </c>
      <c r="AR253" s="14" t="s">
        <v>965</v>
      </c>
      <c r="AS253" s="14" t="s">
        <v>965</v>
      </c>
      <c r="AT253" s="39">
        <v>0.37847222222222227</v>
      </c>
      <c r="AU253" s="14" t="s">
        <v>965</v>
      </c>
      <c r="AV253" s="14" t="s">
        <v>965</v>
      </c>
      <c r="AW253" s="39">
        <v>0.3756944444444445</v>
      </c>
      <c r="AX253" s="14" t="s">
        <v>965</v>
      </c>
      <c r="AY253" s="14" t="s">
        <v>965</v>
      </c>
      <c r="AZ253" s="39">
        <v>0.3756944444444445</v>
      </c>
      <c r="BA253" s="14" t="s">
        <v>965</v>
      </c>
      <c r="BB253" s="14" t="s">
        <v>965</v>
      </c>
      <c r="BC253" s="39">
        <v>0.3833333333333333</v>
      </c>
      <c r="BD253" s="14" t="s">
        <v>965</v>
      </c>
      <c r="BE253" s="14" t="s">
        <v>20</v>
      </c>
      <c r="BF253" s="14" t="s">
        <v>20</v>
      </c>
      <c r="BG253" s="14" t="s">
        <v>965</v>
      </c>
      <c r="BH253" s="39">
        <v>0.375</v>
      </c>
      <c r="BI253" s="39" t="s">
        <v>965</v>
      </c>
      <c r="BJ253" s="14" t="s">
        <v>965</v>
      </c>
      <c r="BK253" s="39">
        <v>0.38055555555555554</v>
      </c>
      <c r="BL253" s="14" t="s">
        <v>965</v>
      </c>
      <c r="BM253" s="14" t="s">
        <v>965</v>
      </c>
      <c r="BN253" s="39">
        <v>0.37638888888888888</v>
      </c>
      <c r="BO253" s="14" t="s">
        <v>965</v>
      </c>
      <c r="BP253" s="14" t="s">
        <v>965</v>
      </c>
      <c r="BQ253" s="39">
        <v>0.37638888888888888</v>
      </c>
      <c r="BR253" s="14" t="s">
        <v>965</v>
      </c>
      <c r="BS253" s="14" t="s">
        <v>965</v>
      </c>
      <c r="BT253" s="39">
        <v>0.38263888888888892</v>
      </c>
      <c r="BU253" s="39" t="s">
        <v>965</v>
      </c>
      <c r="BV253" s="14" t="s">
        <v>20</v>
      </c>
      <c r="BW253" s="14" t="s">
        <v>20</v>
      </c>
      <c r="BX253" s="14" t="s">
        <v>20</v>
      </c>
      <c r="BY253" s="14" t="s">
        <v>21</v>
      </c>
      <c r="BZ253" s="39" t="s">
        <v>39</v>
      </c>
      <c r="CA253" s="39" t="s">
        <v>21</v>
      </c>
      <c r="CB253" s="14" t="s">
        <v>967</v>
      </c>
      <c r="CC253" s="39" t="s">
        <v>39</v>
      </c>
      <c r="CD253" s="39" t="s">
        <v>967</v>
      </c>
      <c r="CE253" s="14" t="s">
        <v>968</v>
      </c>
      <c r="CF253" s="39" t="s">
        <v>39</v>
      </c>
      <c r="CG253" s="39" t="s">
        <v>968</v>
      </c>
      <c r="CH253" s="14" t="s">
        <v>967</v>
      </c>
      <c r="CI253" s="39" t="s">
        <v>39</v>
      </c>
      <c r="CJ253" s="39" t="s">
        <v>967</v>
      </c>
      <c r="CK253" s="14" t="s">
        <v>20</v>
      </c>
      <c r="CL253" s="14" t="s">
        <v>20</v>
      </c>
      <c r="CM253" s="1">
        <f t="shared" si="53"/>
        <v>30</v>
      </c>
      <c r="CN253" s="1">
        <f t="shared" si="54"/>
        <v>0</v>
      </c>
      <c r="CO253" s="1">
        <f t="shared" si="55"/>
        <v>11</v>
      </c>
      <c r="CP253" s="1">
        <f t="shared" si="56"/>
        <v>2</v>
      </c>
      <c r="CQ253" s="1">
        <f t="shared" si="57"/>
        <v>2</v>
      </c>
      <c r="CR253" s="1">
        <f>SUM(COUNTIFS($T253:$CL253,{"PAT","MAT"}))</f>
        <v>0</v>
      </c>
      <c r="CS253" s="1">
        <f t="shared" si="58"/>
        <v>0</v>
      </c>
      <c r="CT253" s="1">
        <f t="shared" si="59"/>
        <v>0</v>
      </c>
      <c r="CU253" s="1">
        <f t="shared" si="60"/>
        <v>2</v>
      </c>
      <c r="CV253" s="1">
        <f t="shared" si="61"/>
        <v>4</v>
      </c>
      <c r="CW253" s="1">
        <f t="shared" si="62"/>
        <v>0</v>
      </c>
      <c r="CX253" s="1">
        <f t="shared" si="63"/>
        <v>0</v>
      </c>
      <c r="CY253" s="1">
        <f t="shared" si="64"/>
        <v>6</v>
      </c>
      <c r="CZ253" s="1">
        <f t="shared" si="65"/>
        <v>1</v>
      </c>
      <c r="DA253" s="1">
        <f t="shared" si="66"/>
        <v>1</v>
      </c>
      <c r="DB253" s="1">
        <f>SUM(CM253:CX253)+SUM(COUNTIFS(Q253:CL253,{"TERM","RESIGNED"}))</f>
        <v>51</v>
      </c>
      <c r="DC253" s="1" t="s">
        <v>45</v>
      </c>
      <c r="DD253" s="1" t="s">
        <v>1021</v>
      </c>
      <c r="DE253" s="34"/>
    </row>
    <row r="254" spans="1:109" x14ac:dyDescent="0.25">
      <c r="A254" s="32">
        <f t="shared" si="67"/>
        <v>253</v>
      </c>
      <c r="B254" s="1" t="s">
        <v>172</v>
      </c>
      <c r="C254" s="1">
        <v>104071</v>
      </c>
      <c r="D254" s="27">
        <v>104071</v>
      </c>
      <c r="E254" s="1" t="s">
        <v>946</v>
      </c>
      <c r="F254" s="34" t="s">
        <v>694</v>
      </c>
      <c r="G254" s="34" t="s">
        <v>123</v>
      </c>
      <c r="H254" s="30">
        <v>44806</v>
      </c>
      <c r="I254" s="30" t="s">
        <v>39</v>
      </c>
      <c r="J254" s="30" t="s">
        <v>39</v>
      </c>
      <c r="K254" s="1">
        <f t="shared" ca="1" si="51"/>
        <v>496</v>
      </c>
      <c r="L254" s="34" t="str">
        <f t="shared" si="52"/>
        <v>Billable</v>
      </c>
      <c r="M254" s="34" t="s">
        <v>124</v>
      </c>
      <c r="N254" s="1" t="s">
        <v>41</v>
      </c>
      <c r="O254" s="1" t="s">
        <v>42</v>
      </c>
      <c r="P254" s="1"/>
      <c r="Q254" s="1"/>
      <c r="R254" s="1" t="s">
        <v>43</v>
      </c>
      <c r="S254" s="33" t="s">
        <v>135</v>
      </c>
      <c r="T254" s="14" t="s">
        <v>967</v>
      </c>
      <c r="U254" s="39" t="s">
        <v>39</v>
      </c>
      <c r="V254" s="14" t="s">
        <v>967</v>
      </c>
      <c r="W254" s="14" t="s">
        <v>20</v>
      </c>
      <c r="X254" s="14" t="s">
        <v>20</v>
      </c>
      <c r="Y254" s="14" t="s">
        <v>965</v>
      </c>
      <c r="Z254" s="39">
        <v>0.38541666666666669</v>
      </c>
      <c r="AA254" s="14" t="s">
        <v>965</v>
      </c>
      <c r="AB254" s="14" t="s">
        <v>965</v>
      </c>
      <c r="AC254" s="39">
        <v>0.30833333333333335</v>
      </c>
      <c r="AD254" s="14" t="s">
        <v>965</v>
      </c>
      <c r="AE254" s="14" t="s">
        <v>965</v>
      </c>
      <c r="AF254" s="39">
        <v>0.3743055555555555</v>
      </c>
      <c r="AG254" s="14" t="s">
        <v>965</v>
      </c>
      <c r="AH254" s="14" t="s">
        <v>965</v>
      </c>
      <c r="AI254" s="39">
        <v>0.375</v>
      </c>
      <c r="AJ254" s="14" t="s">
        <v>965</v>
      </c>
      <c r="AK254" s="14" t="s">
        <v>965</v>
      </c>
      <c r="AL254" s="39">
        <v>0.38472222222222219</v>
      </c>
      <c r="AM254" s="14" t="s">
        <v>965</v>
      </c>
      <c r="AN254" s="14" t="s">
        <v>20</v>
      </c>
      <c r="AO254" s="14" t="s">
        <v>20</v>
      </c>
      <c r="AP254" s="14" t="s">
        <v>965</v>
      </c>
      <c r="AQ254" s="39">
        <v>0.38125000000000003</v>
      </c>
      <c r="AR254" s="14" t="s">
        <v>965</v>
      </c>
      <c r="AS254" s="14" t="s">
        <v>21</v>
      </c>
      <c r="AT254" s="39" t="s">
        <v>39</v>
      </c>
      <c r="AU254" s="14" t="s">
        <v>21</v>
      </c>
      <c r="AV254" s="14" t="s">
        <v>965</v>
      </c>
      <c r="AW254" s="39">
        <v>0.3923611111111111</v>
      </c>
      <c r="AX254" s="14" t="s">
        <v>965</v>
      </c>
      <c r="AY254" s="14" t="s">
        <v>965</v>
      </c>
      <c r="AZ254" s="39">
        <v>0.39097222222222222</v>
      </c>
      <c r="BA254" s="14" t="s">
        <v>965</v>
      </c>
      <c r="BB254" s="14" t="s">
        <v>968</v>
      </c>
      <c r="BC254" s="39" t="s">
        <v>39</v>
      </c>
      <c r="BD254" s="14" t="s">
        <v>968</v>
      </c>
      <c r="BE254" s="14" t="s">
        <v>20</v>
      </c>
      <c r="BF254" s="14" t="s">
        <v>20</v>
      </c>
      <c r="BG254" s="14" t="s">
        <v>968</v>
      </c>
      <c r="BH254" s="39" t="s">
        <v>39</v>
      </c>
      <c r="BI254" s="39" t="s">
        <v>968</v>
      </c>
      <c r="BJ254" s="14" t="s">
        <v>22</v>
      </c>
      <c r="BK254" s="39" t="s">
        <v>39</v>
      </c>
      <c r="BL254" s="14" t="s">
        <v>22</v>
      </c>
      <c r="BM254" s="14" t="s">
        <v>965</v>
      </c>
      <c r="BN254" s="39">
        <v>0.39305555555555555</v>
      </c>
      <c r="BO254" s="14" t="s">
        <v>965</v>
      </c>
      <c r="BP254" s="14" t="s">
        <v>965</v>
      </c>
      <c r="BQ254" s="39">
        <v>0.37847222222222227</v>
      </c>
      <c r="BR254" s="14" t="s">
        <v>965</v>
      </c>
      <c r="BS254" s="14" t="s">
        <v>965</v>
      </c>
      <c r="BT254" s="39">
        <v>0.36458333333333331</v>
      </c>
      <c r="BU254" s="39" t="s">
        <v>965</v>
      </c>
      <c r="BV254" s="14" t="s">
        <v>20</v>
      </c>
      <c r="BW254" s="14" t="s">
        <v>20</v>
      </c>
      <c r="BX254" s="14" t="s">
        <v>20</v>
      </c>
      <c r="BY254" s="14" t="s">
        <v>21</v>
      </c>
      <c r="BZ254" s="39" t="s">
        <v>39</v>
      </c>
      <c r="CA254" s="39" t="s">
        <v>21</v>
      </c>
      <c r="CB254" s="14" t="s">
        <v>21</v>
      </c>
      <c r="CC254" s="39" t="s">
        <v>39</v>
      </c>
      <c r="CD254" s="39" t="s">
        <v>21</v>
      </c>
      <c r="CE254" s="14" t="s">
        <v>965</v>
      </c>
      <c r="CF254" s="39">
        <v>0.36458333333333331</v>
      </c>
      <c r="CG254" s="39" t="s">
        <v>965</v>
      </c>
      <c r="CH254" s="14" t="s">
        <v>22</v>
      </c>
      <c r="CI254" s="39">
        <v>0.27013888888888887</v>
      </c>
      <c r="CJ254" s="39" t="s">
        <v>22</v>
      </c>
      <c r="CK254" s="14" t="s">
        <v>20</v>
      </c>
      <c r="CL254" s="14" t="s">
        <v>20</v>
      </c>
      <c r="CM254" s="1">
        <f t="shared" si="53"/>
        <v>24</v>
      </c>
      <c r="CN254" s="1">
        <f t="shared" si="54"/>
        <v>0</v>
      </c>
      <c r="CO254" s="1">
        <f t="shared" si="55"/>
        <v>11</v>
      </c>
      <c r="CP254" s="1">
        <f t="shared" si="56"/>
        <v>6</v>
      </c>
      <c r="CQ254" s="1">
        <f t="shared" si="57"/>
        <v>4</v>
      </c>
      <c r="CR254" s="1">
        <f>SUM(COUNTIFS($T254:$CL254,{"PAT","MAT"}))</f>
        <v>0</v>
      </c>
      <c r="CS254" s="1">
        <f t="shared" si="58"/>
        <v>0</v>
      </c>
      <c r="CT254" s="1">
        <f t="shared" si="59"/>
        <v>0</v>
      </c>
      <c r="CU254" s="1">
        <f t="shared" si="60"/>
        <v>4</v>
      </c>
      <c r="CV254" s="1">
        <f t="shared" si="61"/>
        <v>2</v>
      </c>
      <c r="CW254" s="1">
        <f t="shared" si="62"/>
        <v>0</v>
      </c>
      <c r="CX254" s="1">
        <f t="shared" si="63"/>
        <v>0</v>
      </c>
      <c r="CY254" s="1">
        <f t="shared" si="64"/>
        <v>6</v>
      </c>
      <c r="CZ254" s="1">
        <f t="shared" si="65"/>
        <v>1</v>
      </c>
      <c r="DA254" s="1">
        <f t="shared" si="66"/>
        <v>1</v>
      </c>
      <c r="DB254" s="1">
        <f>SUM(CM254:CX254)+SUM(COUNTIFS(Q254:CL254,{"TERM","RESIGNED"}))</f>
        <v>51</v>
      </c>
      <c r="DC254" s="1" t="s">
        <v>45</v>
      </c>
      <c r="DD254" s="1" t="s">
        <v>1018</v>
      </c>
      <c r="DE254" s="34"/>
    </row>
    <row r="255" spans="1:109" x14ac:dyDescent="0.25">
      <c r="A255" s="32">
        <f t="shared" si="67"/>
        <v>254</v>
      </c>
      <c r="B255" s="1" t="s">
        <v>172</v>
      </c>
      <c r="C255" s="1">
        <v>104093</v>
      </c>
      <c r="D255" s="27">
        <v>104093</v>
      </c>
      <c r="E255" s="1" t="s">
        <v>946</v>
      </c>
      <c r="F255" s="34" t="s">
        <v>700</v>
      </c>
      <c r="G255" s="34" t="s">
        <v>190</v>
      </c>
      <c r="H255" s="30">
        <v>44811</v>
      </c>
      <c r="I255" s="30" t="s">
        <v>39</v>
      </c>
      <c r="J255" s="30" t="s">
        <v>39</v>
      </c>
      <c r="K255" s="1">
        <f t="shared" ca="1" si="51"/>
        <v>491</v>
      </c>
      <c r="L255" s="34" t="str">
        <f t="shared" si="52"/>
        <v>Billable</v>
      </c>
      <c r="M255" s="34" t="s">
        <v>187</v>
      </c>
      <c r="N255" s="1" t="s">
        <v>41</v>
      </c>
      <c r="O255" s="1" t="s">
        <v>42</v>
      </c>
      <c r="P255" s="1"/>
      <c r="Q255" s="1"/>
      <c r="R255" s="1" t="s">
        <v>43</v>
      </c>
      <c r="S255" s="33" t="s">
        <v>250</v>
      </c>
      <c r="T255" s="14" t="s">
        <v>965</v>
      </c>
      <c r="U255" s="39">
        <v>0.37986111111111098</v>
      </c>
      <c r="V255" s="14" t="s">
        <v>965</v>
      </c>
      <c r="W255" s="14" t="s">
        <v>20</v>
      </c>
      <c r="X255" s="14" t="s">
        <v>20</v>
      </c>
      <c r="Y255" s="14" t="s">
        <v>967</v>
      </c>
      <c r="Z255" s="39" t="s">
        <v>39</v>
      </c>
      <c r="AA255" s="14" t="s">
        <v>967</v>
      </c>
      <c r="AB255" s="14" t="s">
        <v>965</v>
      </c>
      <c r="AC255" s="39">
        <v>0.39097222222222222</v>
      </c>
      <c r="AD255" s="14" t="s">
        <v>965</v>
      </c>
      <c r="AE255" s="14" t="s">
        <v>965</v>
      </c>
      <c r="AF255" s="39">
        <v>0.37986111111111115</v>
      </c>
      <c r="AG255" s="14" t="s">
        <v>965</v>
      </c>
      <c r="AH255" s="14" t="s">
        <v>965</v>
      </c>
      <c r="AI255" s="39">
        <v>0.38819444444444445</v>
      </c>
      <c r="AJ255" s="14" t="s">
        <v>965</v>
      </c>
      <c r="AK255" s="14" t="s">
        <v>965</v>
      </c>
      <c r="AL255" s="39">
        <v>0.37152777777777773</v>
      </c>
      <c r="AM255" s="14" t="s">
        <v>965</v>
      </c>
      <c r="AN255" s="14" t="s">
        <v>20</v>
      </c>
      <c r="AO255" s="14" t="s">
        <v>20</v>
      </c>
      <c r="AP255" s="14" t="s">
        <v>965</v>
      </c>
      <c r="AQ255" s="39">
        <v>0.39583333333333331</v>
      </c>
      <c r="AR255" s="14" t="s">
        <v>965</v>
      </c>
      <c r="AS255" s="14" t="s">
        <v>965</v>
      </c>
      <c r="AT255" s="39">
        <v>0.37986111111111115</v>
      </c>
      <c r="AU255" s="14" t="s">
        <v>965</v>
      </c>
      <c r="AV255" s="14" t="s">
        <v>965</v>
      </c>
      <c r="AW255" s="39">
        <v>0.38125000000000003</v>
      </c>
      <c r="AX255" s="14" t="s">
        <v>965</v>
      </c>
      <c r="AY255" s="14" t="s">
        <v>965</v>
      </c>
      <c r="AZ255" s="39">
        <v>0.375</v>
      </c>
      <c r="BA255" s="14" t="s">
        <v>965</v>
      </c>
      <c r="BB255" s="14" t="s">
        <v>965</v>
      </c>
      <c r="BC255" s="39">
        <v>0.35555555555555557</v>
      </c>
      <c r="BD255" s="14" t="s">
        <v>965</v>
      </c>
      <c r="BE255" s="14" t="s">
        <v>20</v>
      </c>
      <c r="BF255" s="14" t="s">
        <v>20</v>
      </c>
      <c r="BG255" s="14" t="s">
        <v>965</v>
      </c>
      <c r="BH255" s="39">
        <v>0.3666666666666667</v>
      </c>
      <c r="BI255" s="39" t="s">
        <v>965</v>
      </c>
      <c r="BJ255" s="14" t="s">
        <v>965</v>
      </c>
      <c r="BK255" s="39">
        <v>0.37083333333333335</v>
      </c>
      <c r="BL255" s="14" t="s">
        <v>965</v>
      </c>
      <c r="BM255" s="14" t="s">
        <v>965</v>
      </c>
      <c r="BN255" s="39">
        <v>0.36458333333333331</v>
      </c>
      <c r="BO255" s="14" t="s">
        <v>965</v>
      </c>
      <c r="BP255" s="14" t="s">
        <v>965</v>
      </c>
      <c r="BQ255" s="39">
        <v>0.37083333333333335</v>
      </c>
      <c r="BR255" s="14" t="s">
        <v>965</v>
      </c>
      <c r="BS255" s="14" t="s">
        <v>965</v>
      </c>
      <c r="BT255" s="39">
        <v>0.3756944444444445</v>
      </c>
      <c r="BU255" s="39" t="s">
        <v>965</v>
      </c>
      <c r="BV255" s="14" t="s">
        <v>20</v>
      </c>
      <c r="BW255" s="14" t="s">
        <v>20</v>
      </c>
      <c r="BX255" s="14" t="s">
        <v>20</v>
      </c>
      <c r="BY255" s="14" t="s">
        <v>965</v>
      </c>
      <c r="BZ255" s="39">
        <v>0.36805555555555558</v>
      </c>
      <c r="CA255" s="39" t="s">
        <v>965</v>
      </c>
      <c r="CB255" s="14" t="s">
        <v>22</v>
      </c>
      <c r="CC255" s="39">
        <v>0.35347222222222219</v>
      </c>
      <c r="CD255" s="39" t="s">
        <v>22</v>
      </c>
      <c r="CE255" s="14" t="s">
        <v>967</v>
      </c>
      <c r="CF255" s="39" t="s">
        <v>39</v>
      </c>
      <c r="CG255" s="39" t="s">
        <v>967</v>
      </c>
      <c r="CH255" s="14" t="s">
        <v>967</v>
      </c>
      <c r="CI255" s="39" t="s">
        <v>39</v>
      </c>
      <c r="CJ255" s="39" t="s">
        <v>967</v>
      </c>
      <c r="CK255" s="14" t="s">
        <v>20</v>
      </c>
      <c r="CL255" s="14" t="s">
        <v>20</v>
      </c>
      <c r="CM255" s="1">
        <f t="shared" si="53"/>
        <v>32</v>
      </c>
      <c r="CN255" s="1">
        <f t="shared" si="54"/>
        <v>0</v>
      </c>
      <c r="CO255" s="1">
        <f t="shared" si="55"/>
        <v>11</v>
      </c>
      <c r="CP255" s="1">
        <f t="shared" si="56"/>
        <v>0</v>
      </c>
      <c r="CQ255" s="1">
        <f t="shared" si="57"/>
        <v>2</v>
      </c>
      <c r="CR255" s="1">
        <f>SUM(COUNTIFS($T255:$CL255,{"PAT","MAT"}))</f>
        <v>0</v>
      </c>
      <c r="CS255" s="1">
        <f t="shared" si="58"/>
        <v>0</v>
      </c>
      <c r="CT255" s="1">
        <f t="shared" si="59"/>
        <v>0</v>
      </c>
      <c r="CU255" s="1">
        <f t="shared" si="60"/>
        <v>0</v>
      </c>
      <c r="CV255" s="1">
        <f t="shared" si="61"/>
        <v>6</v>
      </c>
      <c r="CW255" s="1">
        <f t="shared" si="62"/>
        <v>0</v>
      </c>
      <c r="CX255" s="1">
        <f t="shared" si="63"/>
        <v>0</v>
      </c>
      <c r="CY255" s="1">
        <f t="shared" si="64"/>
        <v>6</v>
      </c>
      <c r="CZ255" s="1">
        <f t="shared" si="65"/>
        <v>1</v>
      </c>
      <c r="DA255" s="1">
        <f t="shared" si="66"/>
        <v>1</v>
      </c>
      <c r="DB255" s="1">
        <f>SUM(CM255:CX255)+SUM(COUNTIFS(Q255:CL255,{"TERM","RESIGNED"}))</f>
        <v>51</v>
      </c>
      <c r="DC255" s="1" t="s">
        <v>45</v>
      </c>
      <c r="DD255" s="1" t="s">
        <v>1018</v>
      </c>
      <c r="DE255" s="34"/>
    </row>
    <row r="256" spans="1:109" x14ac:dyDescent="0.25">
      <c r="A256" s="32">
        <f t="shared" si="67"/>
        <v>255</v>
      </c>
      <c r="B256" s="1" t="s">
        <v>172</v>
      </c>
      <c r="C256" s="1">
        <v>104126</v>
      </c>
      <c r="D256" s="27">
        <v>104126</v>
      </c>
      <c r="E256" s="1" t="s">
        <v>946</v>
      </c>
      <c r="F256" s="34" t="s">
        <v>705</v>
      </c>
      <c r="G256" s="34" t="s">
        <v>123</v>
      </c>
      <c r="H256" s="30">
        <v>44813</v>
      </c>
      <c r="I256" s="30" t="s">
        <v>39</v>
      </c>
      <c r="J256" s="30" t="s">
        <v>39</v>
      </c>
      <c r="K256" s="1">
        <f t="shared" ca="1" si="51"/>
        <v>489</v>
      </c>
      <c r="L256" s="34" t="str">
        <f t="shared" si="52"/>
        <v>Billable</v>
      </c>
      <c r="M256" s="34" t="s">
        <v>124</v>
      </c>
      <c r="N256" s="1" t="s">
        <v>41</v>
      </c>
      <c r="O256" s="1" t="s">
        <v>42</v>
      </c>
      <c r="P256" s="1"/>
      <c r="Q256" s="1"/>
      <c r="R256" s="1" t="s">
        <v>43</v>
      </c>
      <c r="S256" s="33" t="s">
        <v>285</v>
      </c>
      <c r="T256" s="14" t="s">
        <v>967</v>
      </c>
      <c r="U256" s="39" t="s">
        <v>39</v>
      </c>
      <c r="V256" s="14" t="s">
        <v>967</v>
      </c>
      <c r="W256" s="14" t="s">
        <v>20</v>
      </c>
      <c r="X256" s="14" t="s">
        <v>20</v>
      </c>
      <c r="Y256" s="14" t="s">
        <v>965</v>
      </c>
      <c r="Z256" s="39">
        <v>0.37777777777777777</v>
      </c>
      <c r="AA256" s="14" t="s">
        <v>965</v>
      </c>
      <c r="AB256" s="14" t="s">
        <v>965</v>
      </c>
      <c r="AC256" s="39">
        <v>0.37361111111111112</v>
      </c>
      <c r="AD256" s="14" t="s">
        <v>965</v>
      </c>
      <c r="AE256" s="14" t="s">
        <v>965</v>
      </c>
      <c r="AF256" s="39">
        <v>0.37013888888888885</v>
      </c>
      <c r="AG256" s="14" t="s">
        <v>965</v>
      </c>
      <c r="AH256" s="14" t="s">
        <v>965</v>
      </c>
      <c r="AI256" s="39">
        <v>0.3756944444444445</v>
      </c>
      <c r="AJ256" s="14" t="s">
        <v>965</v>
      </c>
      <c r="AK256" s="14" t="s">
        <v>965</v>
      </c>
      <c r="AL256" s="39">
        <v>0.3756944444444445</v>
      </c>
      <c r="AM256" s="14" t="s">
        <v>965</v>
      </c>
      <c r="AN256" s="14" t="s">
        <v>20</v>
      </c>
      <c r="AO256" s="14" t="s">
        <v>20</v>
      </c>
      <c r="AP256" s="14" t="s">
        <v>965</v>
      </c>
      <c r="AQ256" s="39">
        <v>0.40972222222222227</v>
      </c>
      <c r="AR256" s="14" t="s">
        <v>965</v>
      </c>
      <c r="AS256" s="14" t="s">
        <v>965</v>
      </c>
      <c r="AT256" s="39">
        <v>0.37152777777777773</v>
      </c>
      <c r="AU256" s="14" t="s">
        <v>965</v>
      </c>
      <c r="AV256" s="14" t="s">
        <v>965</v>
      </c>
      <c r="AW256" s="39">
        <v>0.37152777777777773</v>
      </c>
      <c r="AX256" s="14" t="s">
        <v>965</v>
      </c>
      <c r="AY256" s="14" t="s">
        <v>965</v>
      </c>
      <c r="AZ256" s="39">
        <v>0.37152777777777773</v>
      </c>
      <c r="BA256" s="14" t="s">
        <v>965</v>
      </c>
      <c r="BB256" s="14" t="s">
        <v>968</v>
      </c>
      <c r="BC256" s="39" t="s">
        <v>39</v>
      </c>
      <c r="BD256" s="14" t="s">
        <v>968</v>
      </c>
      <c r="BE256" s="14" t="s">
        <v>20</v>
      </c>
      <c r="BF256" s="14" t="s">
        <v>20</v>
      </c>
      <c r="BG256" s="14" t="s">
        <v>965</v>
      </c>
      <c r="BH256" s="39">
        <v>0.36736111111111108</v>
      </c>
      <c r="BI256" s="39" t="s">
        <v>965</v>
      </c>
      <c r="BJ256" s="14" t="s">
        <v>965</v>
      </c>
      <c r="BK256" s="39">
        <v>0.375</v>
      </c>
      <c r="BL256" s="14" t="s">
        <v>965</v>
      </c>
      <c r="BM256" s="14" t="s">
        <v>965</v>
      </c>
      <c r="BN256" s="39">
        <v>0.375</v>
      </c>
      <c r="BO256" s="14" t="s">
        <v>965</v>
      </c>
      <c r="BP256" s="14" t="s">
        <v>965</v>
      </c>
      <c r="BQ256" s="39">
        <v>0.3833333333333333</v>
      </c>
      <c r="BR256" s="14" t="s">
        <v>965</v>
      </c>
      <c r="BS256" s="14" t="s">
        <v>965</v>
      </c>
      <c r="BT256" s="39">
        <v>0.40902777777777777</v>
      </c>
      <c r="BU256" s="39" t="s">
        <v>965</v>
      </c>
      <c r="BV256" s="14" t="s">
        <v>20</v>
      </c>
      <c r="BW256" s="14" t="s">
        <v>20</v>
      </c>
      <c r="BX256" s="14" t="s">
        <v>20</v>
      </c>
      <c r="BY256" s="14" t="s">
        <v>965</v>
      </c>
      <c r="BZ256" s="39">
        <v>0.37152777777777773</v>
      </c>
      <c r="CA256" s="39" t="s">
        <v>965</v>
      </c>
      <c r="CB256" s="14" t="s">
        <v>965</v>
      </c>
      <c r="CC256" s="39">
        <v>0.375</v>
      </c>
      <c r="CD256" s="39" t="s">
        <v>965</v>
      </c>
      <c r="CE256" s="14" t="s">
        <v>967</v>
      </c>
      <c r="CF256" s="39" t="s">
        <v>39</v>
      </c>
      <c r="CG256" s="39" t="s">
        <v>967</v>
      </c>
      <c r="CH256" s="14" t="s">
        <v>965</v>
      </c>
      <c r="CI256" s="39">
        <v>0.375</v>
      </c>
      <c r="CJ256" s="39" t="s">
        <v>965</v>
      </c>
      <c r="CK256" s="14" t="s">
        <v>20</v>
      </c>
      <c r="CL256" s="14" t="s">
        <v>20</v>
      </c>
      <c r="CM256" s="1">
        <f t="shared" si="53"/>
        <v>34</v>
      </c>
      <c r="CN256" s="1">
        <f t="shared" si="54"/>
        <v>0</v>
      </c>
      <c r="CO256" s="1">
        <f t="shared" si="55"/>
        <v>11</v>
      </c>
      <c r="CP256" s="1">
        <f t="shared" si="56"/>
        <v>0</v>
      </c>
      <c r="CQ256" s="1">
        <f t="shared" si="57"/>
        <v>0</v>
      </c>
      <c r="CR256" s="1">
        <f>SUM(COUNTIFS($T256:$CL256,{"PAT","MAT"}))</f>
        <v>0</v>
      </c>
      <c r="CS256" s="1">
        <f t="shared" si="58"/>
        <v>0</v>
      </c>
      <c r="CT256" s="1">
        <f t="shared" si="59"/>
        <v>0</v>
      </c>
      <c r="CU256" s="1">
        <f t="shared" si="60"/>
        <v>2</v>
      </c>
      <c r="CV256" s="1">
        <f t="shared" si="61"/>
        <v>4</v>
      </c>
      <c r="CW256" s="1">
        <f t="shared" si="62"/>
        <v>0</v>
      </c>
      <c r="CX256" s="1">
        <f t="shared" si="63"/>
        <v>0</v>
      </c>
      <c r="CY256" s="1">
        <f t="shared" si="64"/>
        <v>6</v>
      </c>
      <c r="CZ256" s="1">
        <f t="shared" si="65"/>
        <v>1</v>
      </c>
      <c r="DA256" s="1">
        <f t="shared" si="66"/>
        <v>1</v>
      </c>
      <c r="DB256" s="1">
        <f>SUM(CM256:CX256)+SUM(COUNTIFS(Q256:CL256,{"TERM","RESIGNED"}))</f>
        <v>51</v>
      </c>
      <c r="DC256" s="1" t="s">
        <v>45</v>
      </c>
      <c r="DD256" s="1" t="s">
        <v>1023</v>
      </c>
      <c r="DE256" s="34"/>
    </row>
    <row r="257" spans="1:109" x14ac:dyDescent="0.25">
      <c r="A257" s="32">
        <f t="shared" si="67"/>
        <v>256</v>
      </c>
      <c r="B257" s="1" t="s">
        <v>172</v>
      </c>
      <c r="C257" s="1">
        <v>104139</v>
      </c>
      <c r="D257" s="27">
        <v>104139</v>
      </c>
      <c r="E257" s="1" t="s">
        <v>945</v>
      </c>
      <c r="F257" s="34" t="s">
        <v>702</v>
      </c>
      <c r="G257" s="34" t="s">
        <v>162</v>
      </c>
      <c r="H257" s="30">
        <v>44813</v>
      </c>
      <c r="I257" s="30" t="s">
        <v>39</v>
      </c>
      <c r="J257" s="30" t="s">
        <v>39</v>
      </c>
      <c r="K257" s="1">
        <f t="shared" ca="1" si="51"/>
        <v>489</v>
      </c>
      <c r="L257" s="34" t="str">
        <f t="shared" si="52"/>
        <v>Billable</v>
      </c>
      <c r="M257" s="34" t="s">
        <v>124</v>
      </c>
      <c r="N257" s="1" t="s">
        <v>41</v>
      </c>
      <c r="O257" s="1" t="s">
        <v>42</v>
      </c>
      <c r="P257" s="1"/>
      <c r="Q257" s="1"/>
      <c r="R257" s="1" t="s">
        <v>43</v>
      </c>
      <c r="S257" s="33" t="s">
        <v>163</v>
      </c>
      <c r="T257" s="14" t="s">
        <v>965</v>
      </c>
      <c r="U257" s="39">
        <v>0.37222222222222201</v>
      </c>
      <c r="V257" s="14" t="s">
        <v>965</v>
      </c>
      <c r="W257" s="14" t="s">
        <v>20</v>
      </c>
      <c r="X257" s="14" t="s">
        <v>20</v>
      </c>
      <c r="Y257" s="14" t="s">
        <v>965</v>
      </c>
      <c r="Z257" s="39">
        <v>0.37013888888888885</v>
      </c>
      <c r="AA257" s="14" t="s">
        <v>965</v>
      </c>
      <c r="AB257" s="14" t="s">
        <v>967</v>
      </c>
      <c r="AC257" s="39" t="s">
        <v>39</v>
      </c>
      <c r="AD257" s="14" t="s">
        <v>967</v>
      </c>
      <c r="AE257" s="14" t="s">
        <v>965</v>
      </c>
      <c r="AF257" s="39">
        <v>0.37152777777777773</v>
      </c>
      <c r="AG257" s="14" t="s">
        <v>965</v>
      </c>
      <c r="AH257" s="14" t="s">
        <v>965</v>
      </c>
      <c r="AI257" s="39">
        <v>0.37083333333333335</v>
      </c>
      <c r="AJ257" s="14" t="s">
        <v>965</v>
      </c>
      <c r="AK257" s="14" t="s">
        <v>965</v>
      </c>
      <c r="AL257" s="39">
        <v>0.37083333333333335</v>
      </c>
      <c r="AM257" s="14" t="s">
        <v>965</v>
      </c>
      <c r="AN257" s="14" t="s">
        <v>20</v>
      </c>
      <c r="AO257" s="14" t="s">
        <v>20</v>
      </c>
      <c r="AP257" s="14" t="s">
        <v>965</v>
      </c>
      <c r="AQ257" s="39">
        <v>0.36527777777777781</v>
      </c>
      <c r="AR257" s="14" t="s">
        <v>965</v>
      </c>
      <c r="AS257" s="14" t="s">
        <v>965</v>
      </c>
      <c r="AT257" s="39">
        <v>0.36874999999999997</v>
      </c>
      <c r="AU257" s="14" t="s">
        <v>965</v>
      </c>
      <c r="AV257" s="14" t="s">
        <v>965</v>
      </c>
      <c r="AW257" s="39">
        <v>0.3659722222222222</v>
      </c>
      <c r="AX257" s="14" t="s">
        <v>965</v>
      </c>
      <c r="AY257" s="14" t="s">
        <v>965</v>
      </c>
      <c r="AZ257" s="39">
        <v>0.37013888888888885</v>
      </c>
      <c r="BA257" s="14" t="s">
        <v>965</v>
      </c>
      <c r="BB257" s="14" t="s">
        <v>965</v>
      </c>
      <c r="BC257" s="39">
        <v>0.37152777777777773</v>
      </c>
      <c r="BD257" s="14" t="s">
        <v>965</v>
      </c>
      <c r="BE257" s="14" t="s">
        <v>20</v>
      </c>
      <c r="BF257" s="14" t="s">
        <v>20</v>
      </c>
      <c r="BG257" s="14" t="s">
        <v>968</v>
      </c>
      <c r="BH257" s="39" t="s">
        <v>39</v>
      </c>
      <c r="BI257" s="39" t="s">
        <v>968</v>
      </c>
      <c r="BJ257" s="14" t="s">
        <v>22</v>
      </c>
      <c r="BK257" s="39" t="s">
        <v>39</v>
      </c>
      <c r="BL257" s="14" t="s">
        <v>22</v>
      </c>
      <c r="BM257" s="14" t="s">
        <v>965</v>
      </c>
      <c r="BN257" s="39">
        <v>0.36805555555555558</v>
      </c>
      <c r="BO257" s="14" t="s">
        <v>965</v>
      </c>
      <c r="BP257" s="14" t="s">
        <v>965</v>
      </c>
      <c r="BQ257" s="39">
        <v>0.36319444444444443</v>
      </c>
      <c r="BR257" s="14" t="s">
        <v>965</v>
      </c>
      <c r="BS257" s="14" t="s">
        <v>965</v>
      </c>
      <c r="BT257" s="39">
        <v>0.36527777777777781</v>
      </c>
      <c r="BU257" s="39" t="s">
        <v>965</v>
      </c>
      <c r="BV257" s="14" t="s">
        <v>20</v>
      </c>
      <c r="BW257" s="14" t="s">
        <v>20</v>
      </c>
      <c r="BX257" s="14" t="s">
        <v>20</v>
      </c>
      <c r="BY257" s="14" t="s">
        <v>965</v>
      </c>
      <c r="BZ257" s="39">
        <v>0.37777777777777777</v>
      </c>
      <c r="CA257" s="39" t="s">
        <v>965</v>
      </c>
      <c r="CB257" s="14" t="s">
        <v>965</v>
      </c>
      <c r="CC257" s="39">
        <v>0.37708333333333338</v>
      </c>
      <c r="CD257" s="39" t="s">
        <v>965</v>
      </c>
      <c r="CE257" s="14" t="s">
        <v>965</v>
      </c>
      <c r="CF257" s="39">
        <v>0.37291666666666662</v>
      </c>
      <c r="CG257" s="39" t="s">
        <v>965</v>
      </c>
      <c r="CH257" s="14" t="s">
        <v>967</v>
      </c>
      <c r="CI257" s="39" t="s">
        <v>39</v>
      </c>
      <c r="CJ257" s="39" t="s">
        <v>967</v>
      </c>
      <c r="CK257" s="14" t="s">
        <v>20</v>
      </c>
      <c r="CL257" s="14" t="s">
        <v>20</v>
      </c>
      <c r="CM257" s="1">
        <f t="shared" si="53"/>
        <v>32</v>
      </c>
      <c r="CN257" s="1">
        <f t="shared" si="54"/>
        <v>0</v>
      </c>
      <c r="CO257" s="1">
        <f t="shared" si="55"/>
        <v>11</v>
      </c>
      <c r="CP257" s="1">
        <f t="shared" si="56"/>
        <v>0</v>
      </c>
      <c r="CQ257" s="1">
        <f t="shared" si="57"/>
        <v>2</v>
      </c>
      <c r="CR257" s="1">
        <f>SUM(COUNTIFS($T257:$CL257,{"PAT","MAT"}))</f>
        <v>0</v>
      </c>
      <c r="CS257" s="1">
        <f t="shared" si="58"/>
        <v>0</v>
      </c>
      <c r="CT257" s="1">
        <f t="shared" si="59"/>
        <v>0</v>
      </c>
      <c r="CU257" s="1">
        <f t="shared" si="60"/>
        <v>2</v>
      </c>
      <c r="CV257" s="1">
        <f t="shared" si="61"/>
        <v>4</v>
      </c>
      <c r="CW257" s="1">
        <f t="shared" si="62"/>
        <v>0</v>
      </c>
      <c r="CX257" s="1">
        <f t="shared" si="63"/>
        <v>0</v>
      </c>
      <c r="CY257" s="1">
        <f t="shared" si="64"/>
        <v>6</v>
      </c>
      <c r="CZ257" s="1">
        <f t="shared" si="65"/>
        <v>1</v>
      </c>
      <c r="DA257" s="1">
        <f t="shared" si="66"/>
        <v>1</v>
      </c>
      <c r="DB257" s="1">
        <f>SUM(CM257:CX257)+SUM(COUNTIFS(Q257:CL257,{"TERM","RESIGNED"}))</f>
        <v>51</v>
      </c>
      <c r="DC257" s="1" t="s">
        <v>45</v>
      </c>
      <c r="DD257" s="1" t="s">
        <v>1020</v>
      </c>
      <c r="DE257" s="34"/>
    </row>
    <row r="258" spans="1:109" x14ac:dyDescent="0.25">
      <c r="A258" s="32">
        <f t="shared" si="67"/>
        <v>257</v>
      </c>
      <c r="B258" s="1" t="s">
        <v>172</v>
      </c>
      <c r="C258" s="1">
        <v>104143</v>
      </c>
      <c r="D258" s="27">
        <v>104143</v>
      </c>
      <c r="E258" s="1" t="s">
        <v>946</v>
      </c>
      <c r="F258" s="34" t="s">
        <v>704</v>
      </c>
      <c r="G258" s="34" t="s">
        <v>162</v>
      </c>
      <c r="H258" s="30">
        <v>44813</v>
      </c>
      <c r="I258" s="30" t="s">
        <v>39</v>
      </c>
      <c r="J258" s="30" t="s">
        <v>39</v>
      </c>
      <c r="K258" s="1">
        <f t="shared" ref="K258:K321" ca="1" si="68">IF(O258="ACTIVE",(TODAY()-H258),(J258-H258))</f>
        <v>489</v>
      </c>
      <c r="L258" s="34" t="str">
        <f t="shared" ref="L258:L321" si="69">IF(OR(M258="Email Verification",M258="Operations",M258="OJT",M258="Bottom Quartile Group",M258="Training"),"Billable","Non Billable")</f>
        <v>Billable</v>
      </c>
      <c r="M258" s="34" t="s">
        <v>124</v>
      </c>
      <c r="N258" s="1" t="s">
        <v>41</v>
      </c>
      <c r="O258" s="1" t="s">
        <v>42</v>
      </c>
      <c r="P258" s="1"/>
      <c r="Q258" s="1"/>
      <c r="R258" s="1" t="s">
        <v>43</v>
      </c>
      <c r="S258" s="33" t="s">
        <v>165</v>
      </c>
      <c r="T258" s="14" t="s">
        <v>965</v>
      </c>
      <c r="U258" s="39">
        <v>0.38472222222222202</v>
      </c>
      <c r="V258" s="14" t="s">
        <v>965</v>
      </c>
      <c r="W258" s="14" t="s">
        <v>20</v>
      </c>
      <c r="X258" s="14" t="s">
        <v>20</v>
      </c>
      <c r="Y258" s="14" t="s">
        <v>967</v>
      </c>
      <c r="Z258" s="39" t="s">
        <v>39</v>
      </c>
      <c r="AA258" s="14" t="s">
        <v>967</v>
      </c>
      <c r="AB258" s="14" t="s">
        <v>967</v>
      </c>
      <c r="AC258" s="39" t="s">
        <v>39</v>
      </c>
      <c r="AD258" s="14" t="s">
        <v>967</v>
      </c>
      <c r="AE258" s="14" t="s">
        <v>967</v>
      </c>
      <c r="AF258" s="39" t="s">
        <v>39</v>
      </c>
      <c r="AG258" s="14" t="s">
        <v>967</v>
      </c>
      <c r="AH258" s="14" t="s">
        <v>968</v>
      </c>
      <c r="AI258" s="39" t="s">
        <v>39</v>
      </c>
      <c r="AJ258" s="14" t="s">
        <v>968</v>
      </c>
      <c r="AK258" s="14" t="s">
        <v>968</v>
      </c>
      <c r="AL258" s="39" t="s">
        <v>39</v>
      </c>
      <c r="AM258" s="14" t="s">
        <v>968</v>
      </c>
      <c r="AN258" s="14" t="s">
        <v>20</v>
      </c>
      <c r="AO258" s="14" t="s">
        <v>20</v>
      </c>
      <c r="AP258" s="14" t="s">
        <v>965</v>
      </c>
      <c r="AQ258" s="39">
        <v>0.38750000000000001</v>
      </c>
      <c r="AR258" s="14" t="s">
        <v>965</v>
      </c>
      <c r="AS258" s="14" t="s">
        <v>968</v>
      </c>
      <c r="AT258" s="39">
        <v>0.3840277777777778</v>
      </c>
      <c r="AU258" s="14" t="s">
        <v>968</v>
      </c>
      <c r="AV258" s="14" t="s">
        <v>965</v>
      </c>
      <c r="AW258" s="39">
        <v>0.3833333333333333</v>
      </c>
      <c r="AX258" s="14" t="s">
        <v>965</v>
      </c>
      <c r="AY258" s="14" t="s">
        <v>965</v>
      </c>
      <c r="AZ258" s="39">
        <v>0.38958333333333334</v>
      </c>
      <c r="BA258" s="14" t="s">
        <v>965</v>
      </c>
      <c r="BB258" s="14" t="s">
        <v>965</v>
      </c>
      <c r="BC258" s="39">
        <v>0.38055555555555554</v>
      </c>
      <c r="BD258" s="14" t="s">
        <v>965</v>
      </c>
      <c r="BE258" s="14" t="s">
        <v>20</v>
      </c>
      <c r="BF258" s="14" t="s">
        <v>20</v>
      </c>
      <c r="BG258" s="14" t="s">
        <v>965</v>
      </c>
      <c r="BH258" s="39">
        <v>0.39027777777777778</v>
      </c>
      <c r="BI258" s="39" t="s">
        <v>965</v>
      </c>
      <c r="BJ258" s="14" t="s">
        <v>965</v>
      </c>
      <c r="BK258" s="39">
        <v>0.3833333333333333</v>
      </c>
      <c r="BL258" s="14" t="s">
        <v>965</v>
      </c>
      <c r="BM258" s="14" t="s">
        <v>965</v>
      </c>
      <c r="BN258" s="39">
        <v>0.37638888888888888</v>
      </c>
      <c r="BO258" s="14" t="s">
        <v>965</v>
      </c>
      <c r="BP258" s="14" t="s">
        <v>965</v>
      </c>
      <c r="BQ258" s="39">
        <v>0.38611111111111113</v>
      </c>
      <c r="BR258" s="14" t="s">
        <v>965</v>
      </c>
      <c r="BS258" s="14" t="s">
        <v>968</v>
      </c>
      <c r="BT258" s="39" t="e">
        <v>#N/A</v>
      </c>
      <c r="BU258" s="39" t="s">
        <v>968</v>
      </c>
      <c r="BV258" s="14" t="s">
        <v>20</v>
      </c>
      <c r="BW258" s="14" t="s">
        <v>20</v>
      </c>
      <c r="BX258" s="14" t="s">
        <v>20</v>
      </c>
      <c r="BY258" s="14" t="s">
        <v>968</v>
      </c>
      <c r="BZ258" s="39" t="s">
        <v>39</v>
      </c>
      <c r="CA258" s="39" t="s">
        <v>968</v>
      </c>
      <c r="CB258" s="14" t="s">
        <v>968</v>
      </c>
      <c r="CC258" s="39" t="s">
        <v>39</v>
      </c>
      <c r="CD258" s="39" t="s">
        <v>968</v>
      </c>
      <c r="CE258" s="14" t="s">
        <v>968</v>
      </c>
      <c r="CF258" s="39" t="s">
        <v>39</v>
      </c>
      <c r="CG258" s="39" t="s">
        <v>968</v>
      </c>
      <c r="CH258" s="14" t="s">
        <v>968</v>
      </c>
      <c r="CI258" s="39" t="s">
        <v>39</v>
      </c>
      <c r="CJ258" s="39" t="s">
        <v>968</v>
      </c>
      <c r="CK258" s="14" t="s">
        <v>20</v>
      </c>
      <c r="CL258" s="14" t="s">
        <v>20</v>
      </c>
      <c r="CM258" s="1">
        <f t="shared" ref="CM258:CM321" si="70">COUNTIFS($T258:$CL258,"P")</f>
        <v>18</v>
      </c>
      <c r="CN258" s="1">
        <f t="shared" ref="CN258:CN321" si="71">COUNTIFS($T258:$CL258,"HD")/2</f>
        <v>0</v>
      </c>
      <c r="CO258" s="1">
        <f t="shared" ref="CO258:CO321" si="72">COUNTIFS($T258:$CL258,"DO")</f>
        <v>11</v>
      </c>
      <c r="CP258" s="1">
        <f t="shared" ref="CP258:CP321" si="73">COUNTIFS($T258:$CL258,"UPL")</f>
        <v>0</v>
      </c>
      <c r="CQ258" s="1">
        <f t="shared" ref="CQ258:CQ321" si="74">COUNTIFS($T258:$CL258,"LWP")</f>
        <v>0</v>
      </c>
      <c r="CR258" s="1">
        <f>SUM(COUNTIFS($T258:$CL258,{"PAT","MAT"}))</f>
        <v>0</v>
      </c>
      <c r="CS258" s="1">
        <f t="shared" ref="CS258:CS321" si="75">COUNTIFS($T258:$CL258,"HO")</f>
        <v>0</v>
      </c>
      <c r="CT258" s="1">
        <f t="shared" ref="CT258:CT321" si="76">COUNTIFS($T258:$CL258,"NA")</f>
        <v>0</v>
      </c>
      <c r="CU258" s="1">
        <f t="shared" ref="CU258:CU321" si="77">COUNTIFS($T258:$CL258,"PL")</f>
        <v>16</v>
      </c>
      <c r="CV258" s="1">
        <f t="shared" ref="CV258:CV321" si="78">COUNTIFS($T258:$CL258,"CL")</f>
        <v>6</v>
      </c>
      <c r="CW258" s="1">
        <f t="shared" ref="CW258:CW321" si="79">COUNTIFS($T258:$CL258,"BL")</f>
        <v>0</v>
      </c>
      <c r="CX258" s="1">
        <f t="shared" ref="CX258:CX321" si="80">COUNTIFS($T258:$CL258,"CO")</f>
        <v>0</v>
      </c>
      <c r="CY258" s="1">
        <f t="shared" ref="CY258:CY321" si="81">SUM(CU258:CX258)</f>
        <v>22</v>
      </c>
      <c r="CZ258" s="1">
        <f t="shared" ref="CZ258:CZ321" si="82">IF(SUM(CM258+CN258)&gt;=17,1,0)</f>
        <v>1</v>
      </c>
      <c r="DA258" s="1">
        <f t="shared" ref="DA258:DA321" si="83">IF(SUM(CM258+CN258)&gt;=13,1,0)</f>
        <v>1</v>
      </c>
      <c r="DB258" s="1">
        <f>SUM(CM258:CX258)+SUM(COUNTIFS(Q258:CL258,{"TERM","RESIGNED"}))</f>
        <v>51</v>
      </c>
      <c r="DC258" s="1" t="s">
        <v>45</v>
      </c>
      <c r="DD258" s="1" t="s">
        <v>1020</v>
      </c>
      <c r="DE258" s="34"/>
    </row>
    <row r="259" spans="1:109" x14ac:dyDescent="0.25">
      <c r="A259" s="32">
        <f t="shared" ref="A259:A322" si="84">A258+1</f>
        <v>258</v>
      </c>
      <c r="B259" s="1" t="s">
        <v>172</v>
      </c>
      <c r="C259" s="1">
        <v>104184</v>
      </c>
      <c r="D259" s="27">
        <v>104184</v>
      </c>
      <c r="E259" s="1" t="s">
        <v>946</v>
      </c>
      <c r="F259" s="34" t="s">
        <v>713</v>
      </c>
      <c r="G259" s="34" t="s">
        <v>618</v>
      </c>
      <c r="H259" s="30">
        <v>44820</v>
      </c>
      <c r="I259" s="30" t="s">
        <v>39</v>
      </c>
      <c r="J259" s="30" t="s">
        <v>39</v>
      </c>
      <c r="K259" s="1">
        <f t="shared" ca="1" si="68"/>
        <v>482</v>
      </c>
      <c r="L259" s="34" t="str">
        <f t="shared" si="69"/>
        <v>Billable</v>
      </c>
      <c r="M259" s="34" t="s">
        <v>187</v>
      </c>
      <c r="N259" s="1" t="s">
        <v>41</v>
      </c>
      <c r="O259" s="1" t="s">
        <v>42</v>
      </c>
      <c r="P259" s="1"/>
      <c r="Q259" s="1"/>
      <c r="R259" s="1" t="s">
        <v>43</v>
      </c>
      <c r="S259" s="33" t="s">
        <v>146</v>
      </c>
      <c r="T259" s="14" t="s">
        <v>965</v>
      </c>
      <c r="U259" s="39" t="s">
        <v>39</v>
      </c>
      <c r="V259" s="14" t="s">
        <v>965</v>
      </c>
      <c r="W259" s="14" t="s">
        <v>20</v>
      </c>
      <c r="X259" s="14" t="s">
        <v>20</v>
      </c>
      <c r="Y259" s="14" t="s">
        <v>965</v>
      </c>
      <c r="Z259" s="39" t="s">
        <v>39</v>
      </c>
      <c r="AA259" s="14" t="s">
        <v>965</v>
      </c>
      <c r="AB259" s="14" t="s">
        <v>965</v>
      </c>
      <c r="AC259" s="39" t="s">
        <v>39</v>
      </c>
      <c r="AD259" s="14" t="s">
        <v>965</v>
      </c>
      <c r="AE259" s="14" t="s">
        <v>965</v>
      </c>
      <c r="AF259" s="39" t="s">
        <v>39</v>
      </c>
      <c r="AG259" s="14" t="s">
        <v>965</v>
      </c>
      <c r="AH259" s="14" t="s">
        <v>965</v>
      </c>
      <c r="AI259" s="39" t="s">
        <v>39</v>
      </c>
      <c r="AJ259" s="14" t="s">
        <v>965</v>
      </c>
      <c r="AK259" s="14" t="s">
        <v>965</v>
      </c>
      <c r="AL259" s="39" t="s">
        <v>39</v>
      </c>
      <c r="AM259" s="14" t="s">
        <v>965</v>
      </c>
      <c r="AN259" s="14" t="s">
        <v>20</v>
      </c>
      <c r="AO259" s="14" t="s">
        <v>20</v>
      </c>
      <c r="AP259" s="14" t="s">
        <v>965</v>
      </c>
      <c r="AQ259" s="39" t="s">
        <v>39</v>
      </c>
      <c r="AR259" s="14" t="s">
        <v>965</v>
      </c>
      <c r="AS259" s="14" t="s">
        <v>965</v>
      </c>
      <c r="AT259" s="39" t="s">
        <v>39</v>
      </c>
      <c r="AU259" s="14" t="s">
        <v>965</v>
      </c>
      <c r="AV259" s="14" t="s">
        <v>965</v>
      </c>
      <c r="AW259" s="39" t="s">
        <v>39</v>
      </c>
      <c r="AX259" s="14" t="s">
        <v>965</v>
      </c>
      <c r="AY259" s="14" t="s">
        <v>965</v>
      </c>
      <c r="AZ259" s="39" t="s">
        <v>39</v>
      </c>
      <c r="BA259" s="14" t="s">
        <v>965</v>
      </c>
      <c r="BB259" s="14" t="s">
        <v>965</v>
      </c>
      <c r="BC259" s="39" t="s">
        <v>39</v>
      </c>
      <c r="BD259" s="14" t="s">
        <v>965</v>
      </c>
      <c r="BE259" s="14" t="s">
        <v>20</v>
      </c>
      <c r="BF259" s="14" t="s">
        <v>20</v>
      </c>
      <c r="BG259" s="14" t="s">
        <v>965</v>
      </c>
      <c r="BH259" s="39" t="s">
        <v>39</v>
      </c>
      <c r="BI259" s="39" t="s">
        <v>965</v>
      </c>
      <c r="BJ259" s="14" t="s">
        <v>965</v>
      </c>
      <c r="BK259" s="39" t="s">
        <v>39</v>
      </c>
      <c r="BL259" s="14" t="s">
        <v>965</v>
      </c>
      <c r="BM259" s="14" t="s">
        <v>965</v>
      </c>
      <c r="BN259" s="39" t="s">
        <v>39</v>
      </c>
      <c r="BO259" s="14" t="s">
        <v>965</v>
      </c>
      <c r="BP259" s="14" t="s">
        <v>965</v>
      </c>
      <c r="BQ259" s="39" t="s">
        <v>39</v>
      </c>
      <c r="BR259" s="14" t="s">
        <v>965</v>
      </c>
      <c r="BS259" s="14" t="s">
        <v>965</v>
      </c>
      <c r="BT259" s="39" t="e">
        <v>#N/A</v>
      </c>
      <c r="BU259" s="39" t="s">
        <v>965</v>
      </c>
      <c r="BV259" s="14" t="s">
        <v>20</v>
      </c>
      <c r="BW259" s="14" t="s">
        <v>20</v>
      </c>
      <c r="BX259" s="14" t="s">
        <v>20</v>
      </c>
      <c r="BY259" s="14" t="s">
        <v>965</v>
      </c>
      <c r="BZ259" s="39" t="s">
        <v>39</v>
      </c>
      <c r="CA259" s="39" t="s">
        <v>965</v>
      </c>
      <c r="CB259" s="14" t="s">
        <v>965</v>
      </c>
      <c r="CC259" s="39" t="s">
        <v>39</v>
      </c>
      <c r="CD259" s="39" t="s">
        <v>965</v>
      </c>
      <c r="CE259" s="14" t="s">
        <v>967</v>
      </c>
      <c r="CF259" s="39" t="s">
        <v>39</v>
      </c>
      <c r="CG259" s="39" t="s">
        <v>967</v>
      </c>
      <c r="CH259" s="14" t="s">
        <v>967</v>
      </c>
      <c r="CI259" s="39" t="s">
        <v>39</v>
      </c>
      <c r="CJ259" s="39" t="s">
        <v>967</v>
      </c>
      <c r="CK259" s="14" t="s">
        <v>20</v>
      </c>
      <c r="CL259" s="14" t="s">
        <v>20</v>
      </c>
      <c r="CM259" s="1">
        <f t="shared" si="70"/>
        <v>36</v>
      </c>
      <c r="CN259" s="1">
        <f t="shared" si="71"/>
        <v>0</v>
      </c>
      <c r="CO259" s="1">
        <f t="shared" si="72"/>
        <v>11</v>
      </c>
      <c r="CP259" s="1">
        <f t="shared" si="73"/>
        <v>0</v>
      </c>
      <c r="CQ259" s="1">
        <f t="shared" si="74"/>
        <v>0</v>
      </c>
      <c r="CR259" s="1">
        <f>SUM(COUNTIFS($T259:$CL259,{"PAT","MAT"}))</f>
        <v>0</v>
      </c>
      <c r="CS259" s="1">
        <f t="shared" si="75"/>
        <v>0</v>
      </c>
      <c r="CT259" s="1">
        <f t="shared" si="76"/>
        <v>0</v>
      </c>
      <c r="CU259" s="1">
        <f t="shared" si="77"/>
        <v>0</v>
      </c>
      <c r="CV259" s="1">
        <f t="shared" si="78"/>
        <v>4</v>
      </c>
      <c r="CW259" s="1">
        <f t="shared" si="79"/>
        <v>0</v>
      </c>
      <c r="CX259" s="1">
        <f t="shared" si="80"/>
        <v>0</v>
      </c>
      <c r="CY259" s="1">
        <f t="shared" si="81"/>
        <v>4</v>
      </c>
      <c r="CZ259" s="1">
        <f t="shared" si="82"/>
        <v>1</v>
      </c>
      <c r="DA259" s="1">
        <f t="shared" si="83"/>
        <v>1</v>
      </c>
      <c r="DB259" s="1">
        <f>SUM(CM259:CX259)+SUM(COUNTIFS(Q259:CL259,{"TERM","RESIGNED"}))</f>
        <v>51</v>
      </c>
      <c r="DC259" s="1" t="s">
        <v>45</v>
      </c>
      <c r="DD259" s="1" t="s">
        <v>1216</v>
      </c>
      <c r="DE259" s="34"/>
    </row>
    <row r="260" spans="1:109" x14ac:dyDescent="0.25">
      <c r="A260" s="32">
        <f t="shared" si="84"/>
        <v>259</v>
      </c>
      <c r="B260" s="1" t="s">
        <v>172</v>
      </c>
      <c r="C260" s="1">
        <v>104196</v>
      </c>
      <c r="D260" s="27">
        <v>104196</v>
      </c>
      <c r="E260" s="1" t="s">
        <v>945</v>
      </c>
      <c r="F260" s="34" t="s">
        <v>710</v>
      </c>
      <c r="G260" s="34" t="s">
        <v>186</v>
      </c>
      <c r="H260" s="30">
        <v>44820</v>
      </c>
      <c r="I260" s="30" t="s">
        <v>39</v>
      </c>
      <c r="J260" s="30" t="s">
        <v>39</v>
      </c>
      <c r="K260" s="1">
        <f t="shared" ca="1" si="68"/>
        <v>482</v>
      </c>
      <c r="L260" s="34" t="str">
        <f t="shared" si="69"/>
        <v>Billable</v>
      </c>
      <c r="M260" s="34" t="s">
        <v>187</v>
      </c>
      <c r="N260" s="1" t="s">
        <v>41</v>
      </c>
      <c r="O260" s="1" t="s">
        <v>42</v>
      </c>
      <c r="P260" s="1"/>
      <c r="Q260" s="1"/>
      <c r="R260" s="1" t="s">
        <v>43</v>
      </c>
      <c r="S260" s="33" t="s">
        <v>305</v>
      </c>
      <c r="T260" s="14" t="s">
        <v>967</v>
      </c>
      <c r="U260" s="39" t="s">
        <v>39</v>
      </c>
      <c r="V260" s="14" t="s">
        <v>967</v>
      </c>
      <c r="W260" s="14" t="s">
        <v>20</v>
      </c>
      <c r="X260" s="14" t="s">
        <v>20</v>
      </c>
      <c r="Y260" s="14" t="s">
        <v>965</v>
      </c>
      <c r="Z260" s="39">
        <v>0.37777777777777777</v>
      </c>
      <c r="AA260" s="14" t="s">
        <v>965</v>
      </c>
      <c r="AB260" s="14" t="s">
        <v>968</v>
      </c>
      <c r="AC260" s="39">
        <v>3.4722222222222224E-2</v>
      </c>
      <c r="AD260" s="14" t="s">
        <v>968</v>
      </c>
      <c r="AE260" s="14" t="s">
        <v>965</v>
      </c>
      <c r="AF260" s="39">
        <v>0.40069444444444446</v>
      </c>
      <c r="AG260" s="14" t="s">
        <v>965</v>
      </c>
      <c r="AH260" s="14" t="s">
        <v>965</v>
      </c>
      <c r="AI260" s="39">
        <v>0.38958333333333334</v>
      </c>
      <c r="AJ260" s="14" t="s">
        <v>965</v>
      </c>
      <c r="AK260" s="14" t="s">
        <v>965</v>
      </c>
      <c r="AL260" s="39">
        <v>0.39861111111111108</v>
      </c>
      <c r="AM260" s="14" t="s">
        <v>965</v>
      </c>
      <c r="AN260" s="14" t="s">
        <v>20</v>
      </c>
      <c r="AO260" s="14" t="s">
        <v>20</v>
      </c>
      <c r="AP260" s="14" t="s">
        <v>965</v>
      </c>
      <c r="AQ260" s="39">
        <v>0.3979166666666667</v>
      </c>
      <c r="AR260" s="14" t="s">
        <v>965</v>
      </c>
      <c r="AS260" s="14" t="s">
        <v>965</v>
      </c>
      <c r="AT260" s="39">
        <v>0.38750000000000001</v>
      </c>
      <c r="AU260" s="14" t="s">
        <v>965</v>
      </c>
      <c r="AV260" s="14" t="s">
        <v>965</v>
      </c>
      <c r="AW260" s="39">
        <v>0.37986111111111115</v>
      </c>
      <c r="AX260" s="14" t="s">
        <v>965</v>
      </c>
      <c r="AY260" s="14" t="s">
        <v>965</v>
      </c>
      <c r="AZ260" s="39">
        <v>0.39999999999999997</v>
      </c>
      <c r="BA260" s="14" t="s">
        <v>965</v>
      </c>
      <c r="BB260" s="14" t="s">
        <v>965</v>
      </c>
      <c r="BC260" s="39">
        <v>0.39097222222222222</v>
      </c>
      <c r="BD260" s="14" t="s">
        <v>965</v>
      </c>
      <c r="BE260" s="14" t="s">
        <v>20</v>
      </c>
      <c r="BF260" s="14" t="s">
        <v>20</v>
      </c>
      <c r="BG260" s="14" t="s">
        <v>965</v>
      </c>
      <c r="BH260" s="39">
        <v>0.38819444444444445</v>
      </c>
      <c r="BI260" s="39" t="s">
        <v>965</v>
      </c>
      <c r="BJ260" s="14" t="s">
        <v>965</v>
      </c>
      <c r="BK260" s="39">
        <v>0.38541666666666669</v>
      </c>
      <c r="BL260" s="14" t="s">
        <v>965</v>
      </c>
      <c r="BM260" s="14" t="s">
        <v>965</v>
      </c>
      <c r="BN260" s="39">
        <v>0.3923611111111111</v>
      </c>
      <c r="BO260" s="14" t="s">
        <v>965</v>
      </c>
      <c r="BP260" s="14" t="s">
        <v>967</v>
      </c>
      <c r="BQ260" s="39" t="s">
        <v>39</v>
      </c>
      <c r="BR260" s="14" t="s">
        <v>967</v>
      </c>
      <c r="BS260" s="14" t="s">
        <v>965</v>
      </c>
      <c r="BT260" s="39">
        <v>0.39166666666666666</v>
      </c>
      <c r="BU260" s="39" t="s">
        <v>965</v>
      </c>
      <c r="BV260" s="14" t="s">
        <v>20</v>
      </c>
      <c r="BW260" s="14" t="s">
        <v>20</v>
      </c>
      <c r="BX260" s="14" t="s">
        <v>20</v>
      </c>
      <c r="BY260" s="14" t="s">
        <v>965</v>
      </c>
      <c r="BZ260" s="39">
        <v>0.38263888888888892</v>
      </c>
      <c r="CA260" s="39" t="s">
        <v>965</v>
      </c>
      <c r="CB260" s="14" t="s">
        <v>965</v>
      </c>
      <c r="CC260" s="39">
        <v>0.40625</v>
      </c>
      <c r="CD260" s="39" t="s">
        <v>965</v>
      </c>
      <c r="CE260" s="14" t="s">
        <v>965</v>
      </c>
      <c r="CF260" s="39">
        <v>0.38472222222222219</v>
      </c>
      <c r="CG260" s="39" t="s">
        <v>965</v>
      </c>
      <c r="CH260" s="14" t="s">
        <v>967</v>
      </c>
      <c r="CI260" s="39" t="s">
        <v>39</v>
      </c>
      <c r="CJ260" s="39" t="s">
        <v>967</v>
      </c>
      <c r="CK260" s="14" t="s">
        <v>20</v>
      </c>
      <c r="CL260" s="14" t="s">
        <v>20</v>
      </c>
      <c r="CM260" s="1">
        <f t="shared" si="70"/>
        <v>32</v>
      </c>
      <c r="CN260" s="1">
        <f t="shared" si="71"/>
        <v>0</v>
      </c>
      <c r="CO260" s="1">
        <f t="shared" si="72"/>
        <v>11</v>
      </c>
      <c r="CP260" s="1">
        <f t="shared" si="73"/>
        <v>0</v>
      </c>
      <c r="CQ260" s="1">
        <f t="shared" si="74"/>
        <v>0</v>
      </c>
      <c r="CR260" s="1">
        <f>SUM(COUNTIFS($T260:$CL260,{"PAT","MAT"}))</f>
        <v>0</v>
      </c>
      <c r="CS260" s="1">
        <f t="shared" si="75"/>
        <v>0</v>
      </c>
      <c r="CT260" s="1">
        <f t="shared" si="76"/>
        <v>0</v>
      </c>
      <c r="CU260" s="1">
        <f t="shared" si="77"/>
        <v>2</v>
      </c>
      <c r="CV260" s="1">
        <f t="shared" si="78"/>
        <v>6</v>
      </c>
      <c r="CW260" s="1">
        <f t="shared" si="79"/>
        <v>0</v>
      </c>
      <c r="CX260" s="1">
        <f t="shared" si="80"/>
        <v>0</v>
      </c>
      <c r="CY260" s="1">
        <f t="shared" si="81"/>
        <v>8</v>
      </c>
      <c r="CZ260" s="1">
        <f t="shared" si="82"/>
        <v>1</v>
      </c>
      <c r="DA260" s="1">
        <f t="shared" si="83"/>
        <v>1</v>
      </c>
      <c r="DB260" s="1">
        <f>SUM(CM260:CX260)+SUM(COUNTIFS(Q260:CL260,{"TERM","RESIGNED"}))</f>
        <v>51</v>
      </c>
      <c r="DC260" s="1" t="s">
        <v>45</v>
      </c>
      <c r="DD260" s="1" t="s">
        <v>1021</v>
      </c>
      <c r="DE260" s="34"/>
    </row>
    <row r="261" spans="1:109" x14ac:dyDescent="0.25">
      <c r="A261" s="32">
        <f t="shared" si="84"/>
        <v>260</v>
      </c>
      <c r="B261" s="1" t="s">
        <v>172</v>
      </c>
      <c r="C261" s="1">
        <v>104209</v>
      </c>
      <c r="D261" s="27">
        <v>104209</v>
      </c>
      <c r="E261" s="1" t="s">
        <v>946</v>
      </c>
      <c r="F261" s="34" t="s">
        <v>711</v>
      </c>
      <c r="G261" s="34" t="s">
        <v>123</v>
      </c>
      <c r="H261" s="30">
        <v>44820</v>
      </c>
      <c r="I261" s="30" t="s">
        <v>39</v>
      </c>
      <c r="J261" s="30" t="s">
        <v>39</v>
      </c>
      <c r="K261" s="1">
        <f t="shared" ca="1" si="68"/>
        <v>482</v>
      </c>
      <c r="L261" s="34" t="str">
        <f t="shared" si="69"/>
        <v>Billable</v>
      </c>
      <c r="M261" s="34" t="s">
        <v>124</v>
      </c>
      <c r="N261" s="1" t="s">
        <v>41</v>
      </c>
      <c r="O261" s="1" t="s">
        <v>42</v>
      </c>
      <c r="P261" s="1"/>
      <c r="Q261" s="1"/>
      <c r="R261" s="1" t="s">
        <v>43</v>
      </c>
      <c r="S261" s="33" t="s">
        <v>196</v>
      </c>
      <c r="T261" s="14" t="s">
        <v>965</v>
      </c>
      <c r="U261" s="39">
        <v>0.390972222222222</v>
      </c>
      <c r="V261" s="14" t="s">
        <v>965</v>
      </c>
      <c r="W261" s="14" t="s">
        <v>20</v>
      </c>
      <c r="X261" s="14" t="s">
        <v>20</v>
      </c>
      <c r="Y261" s="14" t="s">
        <v>965</v>
      </c>
      <c r="Z261" s="39">
        <v>0.3833333333333333</v>
      </c>
      <c r="AA261" s="14" t="s">
        <v>965</v>
      </c>
      <c r="AB261" s="14" t="s">
        <v>965</v>
      </c>
      <c r="AC261" s="39">
        <v>0.41666666666666669</v>
      </c>
      <c r="AD261" s="14" t="s">
        <v>965</v>
      </c>
      <c r="AE261" s="14" t="s">
        <v>965</v>
      </c>
      <c r="AF261" s="39">
        <v>0.41041666666666665</v>
      </c>
      <c r="AG261" s="14" t="s">
        <v>965</v>
      </c>
      <c r="AH261" s="14" t="s">
        <v>967</v>
      </c>
      <c r="AI261" s="39" t="s">
        <v>39</v>
      </c>
      <c r="AJ261" s="14" t="s">
        <v>967</v>
      </c>
      <c r="AK261" s="14" t="s">
        <v>965</v>
      </c>
      <c r="AL261" s="39">
        <v>0.39930555555555558</v>
      </c>
      <c r="AM261" s="14" t="s">
        <v>965</v>
      </c>
      <c r="AN261" s="14" t="s">
        <v>20</v>
      </c>
      <c r="AO261" s="14" t="s">
        <v>20</v>
      </c>
      <c r="AP261" s="14" t="s">
        <v>965</v>
      </c>
      <c r="AQ261" s="39">
        <v>0.41805555555555557</v>
      </c>
      <c r="AR261" s="14" t="s">
        <v>965</v>
      </c>
      <c r="AS261" s="14" t="s">
        <v>965</v>
      </c>
      <c r="AT261" s="39">
        <v>0.40347222222222223</v>
      </c>
      <c r="AU261" s="14" t="s">
        <v>965</v>
      </c>
      <c r="AV261" s="14" t="s">
        <v>965</v>
      </c>
      <c r="AW261" s="39">
        <v>0.39999999999999997</v>
      </c>
      <c r="AX261" s="14" t="s">
        <v>965</v>
      </c>
      <c r="AY261" s="14" t="s">
        <v>965</v>
      </c>
      <c r="AZ261" s="39">
        <v>0.39999999999999997</v>
      </c>
      <c r="BA261" s="14" t="s">
        <v>965</v>
      </c>
      <c r="BB261" s="14" t="s">
        <v>965</v>
      </c>
      <c r="BC261" s="39">
        <v>0.38958333333333334</v>
      </c>
      <c r="BD261" s="14" t="s">
        <v>965</v>
      </c>
      <c r="BE261" s="14" t="s">
        <v>20</v>
      </c>
      <c r="BF261" s="14" t="s">
        <v>20</v>
      </c>
      <c r="BG261" s="14" t="s">
        <v>965</v>
      </c>
      <c r="BH261" s="39">
        <v>0.40069444444444446</v>
      </c>
      <c r="BI261" s="39" t="s">
        <v>965</v>
      </c>
      <c r="BJ261" s="14" t="s">
        <v>965</v>
      </c>
      <c r="BK261" s="39">
        <v>0.41736111111111113</v>
      </c>
      <c r="BL261" s="14" t="s">
        <v>965</v>
      </c>
      <c r="BM261" s="14" t="s">
        <v>965</v>
      </c>
      <c r="BN261" s="39">
        <v>0.42569444444444443</v>
      </c>
      <c r="BO261" s="14" t="s">
        <v>965</v>
      </c>
      <c r="BP261" s="14" t="s">
        <v>965</v>
      </c>
      <c r="BQ261" s="39">
        <v>0.39444444444444443</v>
      </c>
      <c r="BR261" s="14" t="s">
        <v>965</v>
      </c>
      <c r="BS261" s="14" t="s">
        <v>965</v>
      </c>
      <c r="BT261" s="39">
        <v>0.39513888888888887</v>
      </c>
      <c r="BU261" s="39" t="s">
        <v>965</v>
      </c>
      <c r="BV261" s="14" t="s">
        <v>20</v>
      </c>
      <c r="BW261" s="14" t="s">
        <v>20</v>
      </c>
      <c r="BX261" s="14" t="s">
        <v>20</v>
      </c>
      <c r="BY261" s="14" t="s">
        <v>965</v>
      </c>
      <c r="BZ261" s="39">
        <v>0.39444444444444443</v>
      </c>
      <c r="CA261" s="39" t="s">
        <v>965</v>
      </c>
      <c r="CB261" s="14" t="s">
        <v>965</v>
      </c>
      <c r="CC261" s="39">
        <v>0.39444444444444443</v>
      </c>
      <c r="CD261" s="39" t="s">
        <v>965</v>
      </c>
      <c r="CE261" s="14" t="s">
        <v>965</v>
      </c>
      <c r="CF261" s="39">
        <v>0.42083333333333334</v>
      </c>
      <c r="CG261" s="39" t="s">
        <v>965</v>
      </c>
      <c r="CH261" s="14" t="s">
        <v>967</v>
      </c>
      <c r="CI261" s="39" t="s">
        <v>39</v>
      </c>
      <c r="CJ261" s="39" t="s">
        <v>967</v>
      </c>
      <c r="CK261" s="14" t="s">
        <v>20</v>
      </c>
      <c r="CL261" s="14" t="s">
        <v>20</v>
      </c>
      <c r="CM261" s="1">
        <f t="shared" si="70"/>
        <v>36</v>
      </c>
      <c r="CN261" s="1">
        <f t="shared" si="71"/>
        <v>0</v>
      </c>
      <c r="CO261" s="1">
        <f t="shared" si="72"/>
        <v>11</v>
      </c>
      <c r="CP261" s="1">
        <f t="shared" si="73"/>
        <v>0</v>
      </c>
      <c r="CQ261" s="1">
        <f t="shared" si="74"/>
        <v>0</v>
      </c>
      <c r="CR261" s="1">
        <f>SUM(COUNTIFS($T261:$CL261,{"PAT","MAT"}))</f>
        <v>0</v>
      </c>
      <c r="CS261" s="1">
        <f t="shared" si="75"/>
        <v>0</v>
      </c>
      <c r="CT261" s="1">
        <f t="shared" si="76"/>
        <v>0</v>
      </c>
      <c r="CU261" s="1">
        <f t="shared" si="77"/>
        <v>0</v>
      </c>
      <c r="CV261" s="1">
        <f t="shared" si="78"/>
        <v>4</v>
      </c>
      <c r="CW261" s="1">
        <f t="shared" si="79"/>
        <v>0</v>
      </c>
      <c r="CX261" s="1">
        <f t="shared" si="80"/>
        <v>0</v>
      </c>
      <c r="CY261" s="1">
        <f t="shared" si="81"/>
        <v>4</v>
      </c>
      <c r="CZ261" s="1">
        <f t="shared" si="82"/>
        <v>1</v>
      </c>
      <c r="DA261" s="1">
        <f t="shared" si="83"/>
        <v>1</v>
      </c>
      <c r="DB261" s="1">
        <f>SUM(CM261:CX261)+SUM(COUNTIFS(Q261:CL261,{"TERM","RESIGNED"}))</f>
        <v>51</v>
      </c>
      <c r="DC261" s="1" t="s">
        <v>45</v>
      </c>
      <c r="DD261" s="1" t="s">
        <v>1018</v>
      </c>
      <c r="DE261" s="34"/>
    </row>
    <row r="262" spans="1:109" x14ac:dyDescent="0.25">
      <c r="A262" s="32">
        <f t="shared" si="84"/>
        <v>261</v>
      </c>
      <c r="B262" s="1" t="s">
        <v>172</v>
      </c>
      <c r="C262" s="1">
        <v>104217</v>
      </c>
      <c r="D262" s="27">
        <v>104217</v>
      </c>
      <c r="E262" s="1" t="s">
        <v>946</v>
      </c>
      <c r="F262" s="34" t="s">
        <v>712</v>
      </c>
      <c r="G262" s="34" t="s">
        <v>123</v>
      </c>
      <c r="H262" s="30">
        <v>44820</v>
      </c>
      <c r="I262" s="30" t="s">
        <v>39</v>
      </c>
      <c r="J262" s="30" t="s">
        <v>39</v>
      </c>
      <c r="K262" s="1">
        <f t="shared" ca="1" si="68"/>
        <v>482</v>
      </c>
      <c r="L262" s="34" t="str">
        <f t="shared" si="69"/>
        <v>Billable</v>
      </c>
      <c r="M262" s="34" t="s">
        <v>124</v>
      </c>
      <c r="N262" s="1" t="s">
        <v>41</v>
      </c>
      <c r="O262" s="1" t="s">
        <v>42</v>
      </c>
      <c r="P262" s="1"/>
      <c r="Q262" s="1"/>
      <c r="R262" s="1" t="s">
        <v>43</v>
      </c>
      <c r="S262" s="33" t="s">
        <v>972</v>
      </c>
      <c r="T262" s="14" t="s">
        <v>968</v>
      </c>
      <c r="U262" s="39" t="s">
        <v>39</v>
      </c>
      <c r="V262" s="14" t="s">
        <v>968</v>
      </c>
      <c r="W262" s="14" t="s">
        <v>20</v>
      </c>
      <c r="X262" s="14" t="s">
        <v>20</v>
      </c>
      <c r="Y262" s="14" t="s">
        <v>968</v>
      </c>
      <c r="Z262" s="39" t="s">
        <v>39</v>
      </c>
      <c r="AA262" s="14" t="s">
        <v>968</v>
      </c>
      <c r="AB262" s="14" t="s">
        <v>967</v>
      </c>
      <c r="AC262" s="39" t="s">
        <v>39</v>
      </c>
      <c r="AD262" s="14" t="s">
        <v>967</v>
      </c>
      <c r="AE262" s="14" t="s">
        <v>967</v>
      </c>
      <c r="AF262" s="39" t="s">
        <v>39</v>
      </c>
      <c r="AG262" s="14" t="s">
        <v>967</v>
      </c>
      <c r="AH262" s="14" t="s">
        <v>965</v>
      </c>
      <c r="AI262" s="39">
        <v>0.36944444444444446</v>
      </c>
      <c r="AJ262" s="14" t="s">
        <v>965</v>
      </c>
      <c r="AK262" s="14" t="s">
        <v>965</v>
      </c>
      <c r="AL262" s="39">
        <v>0.39374999999999999</v>
      </c>
      <c r="AM262" s="14" t="s">
        <v>965</v>
      </c>
      <c r="AN262" s="14" t="s">
        <v>20</v>
      </c>
      <c r="AO262" s="14" t="s">
        <v>20</v>
      </c>
      <c r="AP262" s="14" t="s">
        <v>965</v>
      </c>
      <c r="AQ262" s="39">
        <v>0.38680555555555557</v>
      </c>
      <c r="AR262" s="14" t="s">
        <v>965</v>
      </c>
      <c r="AS262" s="14" t="s">
        <v>965</v>
      </c>
      <c r="AT262" s="39">
        <v>0.38263888888888892</v>
      </c>
      <c r="AU262" s="14" t="s">
        <v>965</v>
      </c>
      <c r="AV262" s="14" t="s">
        <v>965</v>
      </c>
      <c r="AW262" s="39">
        <v>0.38680555555555557</v>
      </c>
      <c r="AX262" s="14" t="s">
        <v>965</v>
      </c>
      <c r="AY262" s="14" t="s">
        <v>965</v>
      </c>
      <c r="AZ262" s="39">
        <v>0.38263888888888892</v>
      </c>
      <c r="BA262" s="14" t="s">
        <v>965</v>
      </c>
      <c r="BB262" s="14" t="s">
        <v>965</v>
      </c>
      <c r="BC262" s="39">
        <v>0.38472222222222219</v>
      </c>
      <c r="BD262" s="14" t="s">
        <v>965</v>
      </c>
      <c r="BE262" s="14" t="s">
        <v>20</v>
      </c>
      <c r="BF262" s="14" t="s">
        <v>20</v>
      </c>
      <c r="BG262" s="14" t="s">
        <v>965</v>
      </c>
      <c r="BH262" s="39">
        <v>0.38680555555555557</v>
      </c>
      <c r="BI262" s="39" t="s">
        <v>965</v>
      </c>
      <c r="BJ262" s="14" t="s">
        <v>965</v>
      </c>
      <c r="BK262" s="39">
        <v>0.38194444444444442</v>
      </c>
      <c r="BL262" s="14" t="s">
        <v>965</v>
      </c>
      <c r="BM262" s="14" t="s">
        <v>965</v>
      </c>
      <c r="BN262" s="39">
        <v>0.38125000000000003</v>
      </c>
      <c r="BO262" s="14" t="s">
        <v>965</v>
      </c>
      <c r="BP262" s="14" t="s">
        <v>965</v>
      </c>
      <c r="BQ262" s="39">
        <v>0.3840277777777778</v>
      </c>
      <c r="BR262" s="14" t="s">
        <v>965</v>
      </c>
      <c r="BS262" s="14" t="s">
        <v>965</v>
      </c>
      <c r="BT262" s="39">
        <v>0.37986111111111115</v>
      </c>
      <c r="BU262" s="39" t="s">
        <v>965</v>
      </c>
      <c r="BV262" s="14" t="s">
        <v>20</v>
      </c>
      <c r="BW262" s="14" t="s">
        <v>20</v>
      </c>
      <c r="BX262" s="14" t="s">
        <v>20</v>
      </c>
      <c r="BY262" s="14" t="s">
        <v>967</v>
      </c>
      <c r="BZ262" s="39" t="s">
        <v>39</v>
      </c>
      <c r="CA262" s="39" t="s">
        <v>967</v>
      </c>
      <c r="CB262" s="14" t="s">
        <v>968</v>
      </c>
      <c r="CC262" s="39" t="s">
        <v>39</v>
      </c>
      <c r="CD262" s="39" t="s">
        <v>968</v>
      </c>
      <c r="CE262" s="14" t="s">
        <v>967</v>
      </c>
      <c r="CF262" s="39" t="s">
        <v>39</v>
      </c>
      <c r="CG262" s="39" t="s">
        <v>967</v>
      </c>
      <c r="CH262" s="14" t="s">
        <v>965</v>
      </c>
      <c r="CI262" s="39">
        <v>0.39166666666666666</v>
      </c>
      <c r="CJ262" s="39" t="s">
        <v>965</v>
      </c>
      <c r="CK262" s="14" t="s">
        <v>20</v>
      </c>
      <c r="CL262" s="14" t="s">
        <v>20</v>
      </c>
      <c r="CM262" s="1">
        <f t="shared" si="70"/>
        <v>26</v>
      </c>
      <c r="CN262" s="1">
        <f t="shared" si="71"/>
        <v>0</v>
      </c>
      <c r="CO262" s="1">
        <f t="shared" si="72"/>
        <v>11</v>
      </c>
      <c r="CP262" s="1">
        <f t="shared" si="73"/>
        <v>0</v>
      </c>
      <c r="CQ262" s="1">
        <f t="shared" si="74"/>
        <v>0</v>
      </c>
      <c r="CR262" s="1">
        <f>SUM(COUNTIFS($T262:$CL262,{"PAT","MAT"}))</f>
        <v>0</v>
      </c>
      <c r="CS262" s="1">
        <f t="shared" si="75"/>
        <v>0</v>
      </c>
      <c r="CT262" s="1">
        <f t="shared" si="76"/>
        <v>0</v>
      </c>
      <c r="CU262" s="1">
        <f t="shared" si="77"/>
        <v>6</v>
      </c>
      <c r="CV262" s="1">
        <f t="shared" si="78"/>
        <v>8</v>
      </c>
      <c r="CW262" s="1">
        <f t="shared" si="79"/>
        <v>0</v>
      </c>
      <c r="CX262" s="1">
        <f t="shared" si="80"/>
        <v>0</v>
      </c>
      <c r="CY262" s="1">
        <f t="shared" si="81"/>
        <v>14</v>
      </c>
      <c r="CZ262" s="1">
        <f t="shared" si="82"/>
        <v>1</v>
      </c>
      <c r="DA262" s="1">
        <f t="shared" si="83"/>
        <v>1</v>
      </c>
      <c r="DB262" s="1">
        <f>SUM(CM262:CX262)+SUM(COUNTIFS(Q262:CL262,{"TERM","RESIGNED"}))</f>
        <v>51</v>
      </c>
      <c r="DC262" s="1" t="s">
        <v>45</v>
      </c>
      <c r="DD262" s="1" t="s">
        <v>1018</v>
      </c>
      <c r="DE262" s="34"/>
    </row>
    <row r="263" spans="1:109" x14ac:dyDescent="0.25">
      <c r="A263" s="32">
        <f t="shared" si="84"/>
        <v>262</v>
      </c>
      <c r="B263" s="1" t="s">
        <v>172</v>
      </c>
      <c r="C263" s="1">
        <v>104226</v>
      </c>
      <c r="D263" s="27">
        <v>104226</v>
      </c>
      <c r="E263" s="1" t="s">
        <v>946</v>
      </c>
      <c r="F263" s="34" t="s">
        <v>709</v>
      </c>
      <c r="G263" s="34" t="s">
        <v>162</v>
      </c>
      <c r="H263" s="30">
        <v>44820</v>
      </c>
      <c r="I263" s="30" t="s">
        <v>39</v>
      </c>
      <c r="J263" s="30" t="s">
        <v>39</v>
      </c>
      <c r="K263" s="1">
        <f t="shared" ca="1" si="68"/>
        <v>482</v>
      </c>
      <c r="L263" s="34" t="str">
        <f t="shared" si="69"/>
        <v>Billable</v>
      </c>
      <c r="M263" s="34" t="s">
        <v>124</v>
      </c>
      <c r="N263" s="1" t="s">
        <v>41</v>
      </c>
      <c r="O263" s="1" t="s">
        <v>42</v>
      </c>
      <c r="P263" s="1"/>
      <c r="Q263" s="1"/>
      <c r="R263" s="1" t="s">
        <v>43</v>
      </c>
      <c r="S263" s="33" t="s">
        <v>242</v>
      </c>
      <c r="T263" s="14" t="s">
        <v>965</v>
      </c>
      <c r="U263" s="39">
        <v>0.37638888888888899</v>
      </c>
      <c r="V263" s="14" t="s">
        <v>965</v>
      </c>
      <c r="W263" s="14" t="s">
        <v>20</v>
      </c>
      <c r="X263" s="14" t="s">
        <v>20</v>
      </c>
      <c r="Y263" s="14" t="s">
        <v>965</v>
      </c>
      <c r="Z263" s="39">
        <v>0.37638888888888888</v>
      </c>
      <c r="AA263" s="14" t="s">
        <v>965</v>
      </c>
      <c r="AB263" s="14" t="s">
        <v>965</v>
      </c>
      <c r="AC263" s="39">
        <v>0.36458333333333331</v>
      </c>
      <c r="AD263" s="14" t="s">
        <v>965</v>
      </c>
      <c r="AE263" s="14" t="s">
        <v>965</v>
      </c>
      <c r="AF263" s="39">
        <v>0.36319444444444443</v>
      </c>
      <c r="AG263" s="14" t="s">
        <v>965</v>
      </c>
      <c r="AH263" s="14" t="s">
        <v>965</v>
      </c>
      <c r="AI263" s="39">
        <v>0.36874999999999997</v>
      </c>
      <c r="AJ263" s="14" t="s">
        <v>965</v>
      </c>
      <c r="AK263" s="14" t="s">
        <v>967</v>
      </c>
      <c r="AL263" s="39" t="s">
        <v>39</v>
      </c>
      <c r="AM263" s="14" t="s">
        <v>967</v>
      </c>
      <c r="AN263" s="14" t="s">
        <v>20</v>
      </c>
      <c r="AO263" s="14" t="s">
        <v>20</v>
      </c>
      <c r="AP263" s="14" t="s">
        <v>965</v>
      </c>
      <c r="AQ263" s="39">
        <v>0.35486111111111113</v>
      </c>
      <c r="AR263" s="14" t="s">
        <v>965</v>
      </c>
      <c r="AS263" s="14" t="s">
        <v>965</v>
      </c>
      <c r="AT263" s="39">
        <v>0.39513888888888887</v>
      </c>
      <c r="AU263" s="14" t="s">
        <v>965</v>
      </c>
      <c r="AV263" s="14" t="s">
        <v>965</v>
      </c>
      <c r="AW263" s="39">
        <v>0.36041666666666666</v>
      </c>
      <c r="AX263" s="14" t="s">
        <v>965</v>
      </c>
      <c r="AY263" s="14" t="s">
        <v>965</v>
      </c>
      <c r="AZ263" s="39">
        <v>0.3743055555555555</v>
      </c>
      <c r="BA263" s="14" t="s">
        <v>965</v>
      </c>
      <c r="BB263" s="14" t="s">
        <v>965</v>
      </c>
      <c r="BC263" s="39">
        <v>0.3666666666666667</v>
      </c>
      <c r="BD263" s="14" t="s">
        <v>965</v>
      </c>
      <c r="BE263" s="14" t="s">
        <v>20</v>
      </c>
      <c r="BF263" s="14" t="s">
        <v>20</v>
      </c>
      <c r="BG263" s="14" t="s">
        <v>965</v>
      </c>
      <c r="BH263" s="39">
        <v>0.37083333333333335</v>
      </c>
      <c r="BI263" s="39" t="s">
        <v>965</v>
      </c>
      <c r="BJ263" s="14" t="s">
        <v>965</v>
      </c>
      <c r="BK263" s="39">
        <v>0.25138888888888888</v>
      </c>
      <c r="BL263" s="14" t="s">
        <v>966</v>
      </c>
      <c r="BM263" s="14" t="s">
        <v>965</v>
      </c>
      <c r="BN263" s="39">
        <v>0.13749999999999998</v>
      </c>
      <c r="BO263" s="14" t="s">
        <v>22</v>
      </c>
      <c r="BP263" s="14" t="s">
        <v>22</v>
      </c>
      <c r="BQ263" s="39" t="s">
        <v>39</v>
      </c>
      <c r="BR263" s="14" t="s">
        <v>22</v>
      </c>
      <c r="BS263" s="14" t="s">
        <v>967</v>
      </c>
      <c r="BT263" s="39" t="e">
        <v>#N/A</v>
      </c>
      <c r="BU263" s="39" t="s">
        <v>967</v>
      </c>
      <c r="BV263" s="14" t="s">
        <v>20</v>
      </c>
      <c r="BW263" s="14" t="s">
        <v>20</v>
      </c>
      <c r="BX263" s="14" t="s">
        <v>20</v>
      </c>
      <c r="BY263" s="14" t="s">
        <v>965</v>
      </c>
      <c r="BZ263" s="39">
        <v>0.37916666666666665</v>
      </c>
      <c r="CA263" s="39" t="s">
        <v>965</v>
      </c>
      <c r="CB263" s="14" t="s">
        <v>965</v>
      </c>
      <c r="CC263" s="39">
        <v>0.37708333333333338</v>
      </c>
      <c r="CD263" s="39" t="s">
        <v>965</v>
      </c>
      <c r="CE263" s="14" t="s">
        <v>965</v>
      </c>
      <c r="CF263" s="39">
        <v>0.37847222222222227</v>
      </c>
      <c r="CG263" s="39" t="s">
        <v>965</v>
      </c>
      <c r="CH263" s="14" t="s">
        <v>965</v>
      </c>
      <c r="CI263" s="39">
        <v>0.3743055555555555</v>
      </c>
      <c r="CJ263" s="39" t="s">
        <v>965</v>
      </c>
      <c r="CK263" s="14" t="s">
        <v>20</v>
      </c>
      <c r="CL263" s="14" t="s">
        <v>20</v>
      </c>
      <c r="CM263" s="1">
        <f t="shared" si="70"/>
        <v>32</v>
      </c>
      <c r="CN263" s="1">
        <f t="shared" si="71"/>
        <v>0.5</v>
      </c>
      <c r="CO263" s="1">
        <f t="shared" si="72"/>
        <v>11</v>
      </c>
      <c r="CP263" s="1">
        <f t="shared" si="73"/>
        <v>0</v>
      </c>
      <c r="CQ263" s="1">
        <f t="shared" si="74"/>
        <v>3</v>
      </c>
      <c r="CR263" s="1">
        <f>SUM(COUNTIFS($T263:$CL263,{"PAT","MAT"}))</f>
        <v>0</v>
      </c>
      <c r="CS263" s="1">
        <f t="shared" si="75"/>
        <v>0</v>
      </c>
      <c r="CT263" s="1">
        <f t="shared" si="76"/>
        <v>0</v>
      </c>
      <c r="CU263" s="1">
        <f t="shared" si="77"/>
        <v>0</v>
      </c>
      <c r="CV263" s="1">
        <f t="shared" si="78"/>
        <v>4</v>
      </c>
      <c r="CW263" s="1">
        <f t="shared" si="79"/>
        <v>0</v>
      </c>
      <c r="CX263" s="1">
        <f t="shared" si="80"/>
        <v>0</v>
      </c>
      <c r="CY263" s="1">
        <f t="shared" si="81"/>
        <v>4</v>
      </c>
      <c r="CZ263" s="1">
        <f t="shared" si="82"/>
        <v>1</v>
      </c>
      <c r="DA263" s="1">
        <f t="shared" si="83"/>
        <v>1</v>
      </c>
      <c r="DB263" s="1">
        <f>SUM(CM263:CX263)+SUM(COUNTIFS(Q263:CL263,{"TERM","RESIGNED"}))</f>
        <v>50.5</v>
      </c>
      <c r="DC263" s="1" t="s">
        <v>45</v>
      </c>
      <c r="DD263" s="1" t="s">
        <v>1018</v>
      </c>
      <c r="DE263" s="34"/>
    </row>
    <row r="264" spans="1:109" x14ac:dyDescent="0.25">
      <c r="A264" s="32">
        <f t="shared" si="84"/>
        <v>263</v>
      </c>
      <c r="B264" s="1" t="s">
        <v>172</v>
      </c>
      <c r="C264" s="1">
        <v>104277</v>
      </c>
      <c r="D264" s="27">
        <v>104277</v>
      </c>
      <c r="E264" s="1" t="s">
        <v>945</v>
      </c>
      <c r="F264" s="34" t="s">
        <v>809</v>
      </c>
      <c r="G264" s="34" t="s">
        <v>123</v>
      </c>
      <c r="H264" s="30">
        <v>44887</v>
      </c>
      <c r="I264" s="30" t="s">
        <v>39</v>
      </c>
      <c r="J264" s="30" t="s">
        <v>39</v>
      </c>
      <c r="K264" s="1">
        <f t="shared" ca="1" si="68"/>
        <v>415</v>
      </c>
      <c r="L264" s="34" t="str">
        <f t="shared" si="69"/>
        <v>Billable</v>
      </c>
      <c r="M264" s="34" t="s">
        <v>124</v>
      </c>
      <c r="N264" s="1" t="s">
        <v>41</v>
      </c>
      <c r="O264" s="1" t="s">
        <v>42</v>
      </c>
      <c r="P264" s="1"/>
      <c r="Q264" s="1"/>
      <c r="R264" s="1" t="s">
        <v>43</v>
      </c>
      <c r="S264" s="33" t="s">
        <v>303</v>
      </c>
      <c r="T264" s="14" t="s">
        <v>965</v>
      </c>
      <c r="U264" s="39">
        <v>0.42916666666666697</v>
      </c>
      <c r="V264" s="14" t="s">
        <v>965</v>
      </c>
      <c r="W264" s="14" t="s">
        <v>20</v>
      </c>
      <c r="X264" s="14" t="s">
        <v>20</v>
      </c>
      <c r="Y264" s="14" t="s">
        <v>965</v>
      </c>
      <c r="Z264" s="39">
        <v>0.37916666666666665</v>
      </c>
      <c r="AA264" s="14" t="s">
        <v>965</v>
      </c>
      <c r="AB264" s="14" t="s">
        <v>965</v>
      </c>
      <c r="AC264" s="39">
        <v>0.37986111111111115</v>
      </c>
      <c r="AD264" s="14" t="s">
        <v>965</v>
      </c>
      <c r="AE264" s="14" t="s">
        <v>965</v>
      </c>
      <c r="AF264" s="39">
        <v>0.4513888888888889</v>
      </c>
      <c r="AG264" s="14" t="s">
        <v>965</v>
      </c>
      <c r="AH264" s="14" t="s">
        <v>965</v>
      </c>
      <c r="AI264" s="39">
        <v>0.4465277777777778</v>
      </c>
      <c r="AJ264" s="14" t="s">
        <v>965</v>
      </c>
      <c r="AK264" s="14" t="s">
        <v>965</v>
      </c>
      <c r="AL264" s="39">
        <v>0.45555555555555555</v>
      </c>
      <c r="AM264" s="14" t="s">
        <v>965</v>
      </c>
      <c r="AN264" s="14" t="s">
        <v>20</v>
      </c>
      <c r="AO264" s="14" t="s">
        <v>20</v>
      </c>
      <c r="AP264" s="14" t="s">
        <v>965</v>
      </c>
      <c r="AQ264" s="39">
        <v>0.40833333333333338</v>
      </c>
      <c r="AR264" s="14" t="s">
        <v>965</v>
      </c>
      <c r="AS264" s="14" t="s">
        <v>965</v>
      </c>
      <c r="AT264" s="39">
        <v>0.41805555555555557</v>
      </c>
      <c r="AU264" s="14" t="s">
        <v>965</v>
      </c>
      <c r="AV264" s="14" t="s">
        <v>965</v>
      </c>
      <c r="AW264" s="39" t="s">
        <v>39</v>
      </c>
      <c r="AX264" s="14" t="s">
        <v>965</v>
      </c>
      <c r="AY264" s="14" t="s">
        <v>965</v>
      </c>
      <c r="AZ264" s="39">
        <v>0.41180555555555554</v>
      </c>
      <c r="BA264" s="14" t="s">
        <v>965</v>
      </c>
      <c r="BB264" s="14" t="s">
        <v>965</v>
      </c>
      <c r="BC264" s="39">
        <v>0.39930555555555558</v>
      </c>
      <c r="BD264" s="14" t="s">
        <v>965</v>
      </c>
      <c r="BE264" s="14" t="s">
        <v>20</v>
      </c>
      <c r="BF264" s="14" t="s">
        <v>20</v>
      </c>
      <c r="BG264" s="14" t="s">
        <v>965</v>
      </c>
      <c r="BH264" s="39">
        <v>0.38194444444444442</v>
      </c>
      <c r="BI264" s="39" t="s">
        <v>965</v>
      </c>
      <c r="BJ264" s="14" t="s">
        <v>965</v>
      </c>
      <c r="BK264" s="39">
        <v>0.38472222222222219</v>
      </c>
      <c r="BL264" s="14" t="s">
        <v>965</v>
      </c>
      <c r="BM264" s="14" t="s">
        <v>965</v>
      </c>
      <c r="BN264" s="39">
        <v>0.37847222222222227</v>
      </c>
      <c r="BO264" s="14" t="s">
        <v>965</v>
      </c>
      <c r="BP264" s="14" t="s">
        <v>965</v>
      </c>
      <c r="BQ264" s="39">
        <v>0.3743055555555555</v>
      </c>
      <c r="BR264" s="14" t="s">
        <v>965</v>
      </c>
      <c r="BS264" s="14" t="s">
        <v>967</v>
      </c>
      <c r="BT264" s="39" t="e">
        <v>#N/A</v>
      </c>
      <c r="BU264" s="39" t="s">
        <v>967</v>
      </c>
      <c r="BV264" s="14" t="s">
        <v>20</v>
      </c>
      <c r="BW264" s="14" t="s">
        <v>20</v>
      </c>
      <c r="BX264" s="14" t="s">
        <v>20</v>
      </c>
      <c r="BY264" s="14" t="s">
        <v>968</v>
      </c>
      <c r="BZ264" s="39" t="s">
        <v>39</v>
      </c>
      <c r="CA264" s="39" t="s">
        <v>968</v>
      </c>
      <c r="CB264" s="14" t="s">
        <v>967</v>
      </c>
      <c r="CC264" s="39" t="s">
        <v>39</v>
      </c>
      <c r="CD264" s="39" t="s">
        <v>967</v>
      </c>
      <c r="CE264" s="14" t="s">
        <v>965</v>
      </c>
      <c r="CF264" s="39">
        <v>0.37638888888888888</v>
      </c>
      <c r="CG264" s="39" t="s">
        <v>965</v>
      </c>
      <c r="CH264" s="14" t="s">
        <v>965</v>
      </c>
      <c r="CI264" s="39">
        <v>0.37013888888888885</v>
      </c>
      <c r="CJ264" s="39" t="s">
        <v>965</v>
      </c>
      <c r="CK264" s="14" t="s">
        <v>20</v>
      </c>
      <c r="CL264" s="14" t="s">
        <v>20</v>
      </c>
      <c r="CM264" s="1">
        <f t="shared" si="70"/>
        <v>34</v>
      </c>
      <c r="CN264" s="1">
        <f t="shared" si="71"/>
        <v>0</v>
      </c>
      <c r="CO264" s="1">
        <f t="shared" si="72"/>
        <v>11</v>
      </c>
      <c r="CP264" s="1">
        <f t="shared" si="73"/>
        <v>0</v>
      </c>
      <c r="CQ264" s="1">
        <f t="shared" si="74"/>
        <v>0</v>
      </c>
      <c r="CR264" s="1">
        <f>SUM(COUNTIFS($T264:$CL264,{"PAT","MAT"}))</f>
        <v>0</v>
      </c>
      <c r="CS264" s="1">
        <f t="shared" si="75"/>
        <v>0</v>
      </c>
      <c r="CT264" s="1">
        <f t="shared" si="76"/>
        <v>0</v>
      </c>
      <c r="CU264" s="1">
        <f t="shared" si="77"/>
        <v>2</v>
      </c>
      <c r="CV264" s="1">
        <f t="shared" si="78"/>
        <v>4</v>
      </c>
      <c r="CW264" s="1">
        <f t="shared" si="79"/>
        <v>0</v>
      </c>
      <c r="CX264" s="1">
        <f t="shared" si="80"/>
        <v>0</v>
      </c>
      <c r="CY264" s="1">
        <f t="shared" si="81"/>
        <v>6</v>
      </c>
      <c r="CZ264" s="1">
        <f t="shared" si="82"/>
        <v>1</v>
      </c>
      <c r="DA264" s="1">
        <f t="shared" si="83"/>
        <v>1</v>
      </c>
      <c r="DB264" s="1">
        <f>SUM(CM264:CX264)+SUM(COUNTIFS(Q264:CL264,{"TERM","RESIGNED"}))</f>
        <v>51</v>
      </c>
      <c r="DC264" s="1" t="s">
        <v>45</v>
      </c>
      <c r="DD264" s="1" t="s">
        <v>1020</v>
      </c>
      <c r="DE264" s="34"/>
    </row>
    <row r="265" spans="1:109" x14ac:dyDescent="0.25">
      <c r="A265" s="32">
        <f t="shared" si="84"/>
        <v>264</v>
      </c>
      <c r="B265" s="1" t="s">
        <v>172</v>
      </c>
      <c r="C265" s="1">
        <v>104285</v>
      </c>
      <c r="D265" s="27">
        <v>104285</v>
      </c>
      <c r="E265" s="1" t="s">
        <v>946</v>
      </c>
      <c r="F265" s="34" t="s">
        <v>810</v>
      </c>
      <c r="G265" s="34" t="s">
        <v>123</v>
      </c>
      <c r="H265" s="30">
        <v>44887</v>
      </c>
      <c r="I265" s="30" t="s">
        <v>39</v>
      </c>
      <c r="J265" s="30" t="s">
        <v>39</v>
      </c>
      <c r="K265" s="1">
        <f t="shared" ca="1" si="68"/>
        <v>415</v>
      </c>
      <c r="L265" s="34" t="str">
        <f t="shared" si="69"/>
        <v>Billable</v>
      </c>
      <c r="M265" s="34" t="s">
        <v>124</v>
      </c>
      <c r="N265" s="1" t="s">
        <v>41</v>
      </c>
      <c r="O265" s="1" t="s">
        <v>42</v>
      </c>
      <c r="P265" s="1"/>
      <c r="Q265" s="1"/>
      <c r="R265" s="1" t="s">
        <v>43</v>
      </c>
      <c r="S265" s="33" t="s">
        <v>242</v>
      </c>
      <c r="T265" s="14" t="s">
        <v>965</v>
      </c>
      <c r="U265" s="39">
        <v>0.37916666666666698</v>
      </c>
      <c r="V265" s="14" t="s">
        <v>965</v>
      </c>
      <c r="W265" s="14" t="s">
        <v>20</v>
      </c>
      <c r="X265" s="14" t="s">
        <v>20</v>
      </c>
      <c r="Y265" s="14" t="s">
        <v>965</v>
      </c>
      <c r="Z265" s="39">
        <v>0.39513888888888887</v>
      </c>
      <c r="AA265" s="14" t="s">
        <v>965</v>
      </c>
      <c r="AB265" s="14" t="s">
        <v>965</v>
      </c>
      <c r="AC265" s="39">
        <v>0.38541666666666669</v>
      </c>
      <c r="AD265" s="14" t="s">
        <v>965</v>
      </c>
      <c r="AE265" s="14" t="s">
        <v>967</v>
      </c>
      <c r="AF265" s="39" t="s">
        <v>39</v>
      </c>
      <c r="AG265" s="14" t="s">
        <v>967</v>
      </c>
      <c r="AH265" s="14" t="s">
        <v>968</v>
      </c>
      <c r="AI265" s="39" t="s">
        <v>39</v>
      </c>
      <c r="AJ265" s="14" t="s">
        <v>968</v>
      </c>
      <c r="AK265" s="14" t="s">
        <v>968</v>
      </c>
      <c r="AL265" s="39" t="s">
        <v>39</v>
      </c>
      <c r="AM265" s="14" t="s">
        <v>968</v>
      </c>
      <c r="AN265" s="14" t="s">
        <v>20</v>
      </c>
      <c r="AO265" s="14" t="s">
        <v>20</v>
      </c>
      <c r="AP265" s="14" t="s">
        <v>965</v>
      </c>
      <c r="AQ265" s="39">
        <v>0.37847222222222227</v>
      </c>
      <c r="AR265" s="14" t="s">
        <v>965</v>
      </c>
      <c r="AS265" s="14" t="s">
        <v>965</v>
      </c>
      <c r="AT265" s="39">
        <v>0.39166666666666666</v>
      </c>
      <c r="AU265" s="14" t="s">
        <v>965</v>
      </c>
      <c r="AV265" s="14" t="s">
        <v>965</v>
      </c>
      <c r="AW265" s="39">
        <v>0.37708333333333338</v>
      </c>
      <c r="AX265" s="14" t="s">
        <v>965</v>
      </c>
      <c r="AY265" s="14" t="s">
        <v>965</v>
      </c>
      <c r="AZ265" s="39">
        <v>0.37916666666666665</v>
      </c>
      <c r="BA265" s="14" t="s">
        <v>965</v>
      </c>
      <c r="BB265" s="14" t="s">
        <v>965</v>
      </c>
      <c r="BC265" s="39">
        <v>0.38055555555555554</v>
      </c>
      <c r="BD265" s="14" t="s">
        <v>965</v>
      </c>
      <c r="BE265" s="14" t="s">
        <v>20</v>
      </c>
      <c r="BF265" s="14" t="s">
        <v>20</v>
      </c>
      <c r="BG265" s="14" t="s">
        <v>965</v>
      </c>
      <c r="BH265" s="39">
        <v>0.37013888888888885</v>
      </c>
      <c r="BI265" s="39" t="s">
        <v>965</v>
      </c>
      <c r="BJ265" s="14" t="s">
        <v>965</v>
      </c>
      <c r="BK265" s="39">
        <v>0.3833333333333333</v>
      </c>
      <c r="BL265" s="14" t="s">
        <v>965</v>
      </c>
      <c r="BM265" s="14" t="s">
        <v>965</v>
      </c>
      <c r="BN265" s="39">
        <v>0.3840277777777778</v>
      </c>
      <c r="BO265" s="14" t="s">
        <v>965</v>
      </c>
      <c r="BP265" s="14" t="s">
        <v>965</v>
      </c>
      <c r="BQ265" s="39">
        <v>0.38750000000000001</v>
      </c>
      <c r="BR265" s="14" t="s">
        <v>965</v>
      </c>
      <c r="BS265" s="14" t="s">
        <v>965</v>
      </c>
      <c r="BT265" s="39">
        <v>0.37222222222222223</v>
      </c>
      <c r="BU265" s="39" t="s">
        <v>965</v>
      </c>
      <c r="BV265" s="14" t="s">
        <v>20</v>
      </c>
      <c r="BW265" s="14" t="s">
        <v>20</v>
      </c>
      <c r="BX265" s="14" t="s">
        <v>20</v>
      </c>
      <c r="BY265" s="14" t="s">
        <v>965</v>
      </c>
      <c r="BZ265" s="39">
        <v>0.36805555555555558</v>
      </c>
      <c r="CA265" s="39" t="s">
        <v>965</v>
      </c>
      <c r="CB265" s="14" t="s">
        <v>965</v>
      </c>
      <c r="CC265" s="39">
        <v>0.37777777777777777</v>
      </c>
      <c r="CD265" s="39" t="s">
        <v>965</v>
      </c>
      <c r="CE265" s="14" t="s">
        <v>965</v>
      </c>
      <c r="CF265" s="39">
        <v>0.37916666666666665</v>
      </c>
      <c r="CG265" s="39" t="s">
        <v>965</v>
      </c>
      <c r="CH265" s="14" t="s">
        <v>967</v>
      </c>
      <c r="CI265" s="39" t="s">
        <v>39</v>
      </c>
      <c r="CJ265" s="39" t="s">
        <v>967</v>
      </c>
      <c r="CK265" s="14" t="s">
        <v>20</v>
      </c>
      <c r="CL265" s="14" t="s">
        <v>20</v>
      </c>
      <c r="CM265" s="1">
        <f t="shared" si="70"/>
        <v>32</v>
      </c>
      <c r="CN265" s="1">
        <f t="shared" si="71"/>
        <v>0</v>
      </c>
      <c r="CO265" s="1">
        <f t="shared" si="72"/>
        <v>11</v>
      </c>
      <c r="CP265" s="1">
        <f t="shared" si="73"/>
        <v>0</v>
      </c>
      <c r="CQ265" s="1">
        <f t="shared" si="74"/>
        <v>0</v>
      </c>
      <c r="CR265" s="1">
        <f>SUM(COUNTIFS($T265:$CL265,{"PAT","MAT"}))</f>
        <v>0</v>
      </c>
      <c r="CS265" s="1">
        <f t="shared" si="75"/>
        <v>0</v>
      </c>
      <c r="CT265" s="1">
        <f t="shared" si="76"/>
        <v>0</v>
      </c>
      <c r="CU265" s="1">
        <f t="shared" si="77"/>
        <v>4</v>
      </c>
      <c r="CV265" s="1">
        <f t="shared" si="78"/>
        <v>4</v>
      </c>
      <c r="CW265" s="1">
        <f t="shared" si="79"/>
        <v>0</v>
      </c>
      <c r="CX265" s="1">
        <f t="shared" si="80"/>
        <v>0</v>
      </c>
      <c r="CY265" s="1">
        <f t="shared" si="81"/>
        <v>8</v>
      </c>
      <c r="CZ265" s="1">
        <f t="shared" si="82"/>
        <v>1</v>
      </c>
      <c r="DA265" s="1">
        <f t="shared" si="83"/>
        <v>1</v>
      </c>
      <c r="DB265" s="1">
        <f>SUM(CM265:CX265)+SUM(COUNTIFS(Q265:CL265,{"TERM","RESIGNED"}))</f>
        <v>51</v>
      </c>
      <c r="DC265" s="1" t="s">
        <v>45</v>
      </c>
      <c r="DD265" s="1" t="s">
        <v>1018</v>
      </c>
      <c r="DE265" s="34"/>
    </row>
    <row r="266" spans="1:109" x14ac:dyDescent="0.25">
      <c r="A266" s="32">
        <f t="shared" si="84"/>
        <v>265</v>
      </c>
      <c r="B266" s="1" t="s">
        <v>172</v>
      </c>
      <c r="C266" s="1">
        <v>104287</v>
      </c>
      <c r="D266" s="27">
        <v>104287</v>
      </c>
      <c r="E266" s="1" t="s">
        <v>945</v>
      </c>
      <c r="F266" s="34" t="s">
        <v>815</v>
      </c>
      <c r="G266" s="34" t="s">
        <v>190</v>
      </c>
      <c r="H266" s="30">
        <v>44890</v>
      </c>
      <c r="I266" s="30" t="s">
        <v>39</v>
      </c>
      <c r="J266" s="30" t="s">
        <v>39</v>
      </c>
      <c r="K266" s="1">
        <f t="shared" ca="1" si="68"/>
        <v>412</v>
      </c>
      <c r="L266" s="34" t="str">
        <f t="shared" si="69"/>
        <v>Billable</v>
      </c>
      <c r="M266" s="34" t="s">
        <v>187</v>
      </c>
      <c r="N266" s="1" t="s">
        <v>41</v>
      </c>
      <c r="O266" s="1" t="s">
        <v>42</v>
      </c>
      <c r="P266" s="1"/>
      <c r="Q266" s="1"/>
      <c r="R266" s="1" t="s">
        <v>43</v>
      </c>
      <c r="S266" s="33" t="s">
        <v>304</v>
      </c>
      <c r="T266" s="14" t="s">
        <v>965</v>
      </c>
      <c r="U266" s="39">
        <v>0.41111111111111098</v>
      </c>
      <c r="V266" s="14" t="s">
        <v>965</v>
      </c>
      <c r="W266" s="14" t="s">
        <v>20</v>
      </c>
      <c r="X266" s="14" t="s">
        <v>20</v>
      </c>
      <c r="Y266" s="14" t="s">
        <v>965</v>
      </c>
      <c r="Z266" s="39">
        <v>0.38263888888888892</v>
      </c>
      <c r="AA266" s="14" t="s">
        <v>965</v>
      </c>
      <c r="AB266" s="14" t="s">
        <v>965</v>
      </c>
      <c r="AC266" s="39">
        <v>0.3833333333333333</v>
      </c>
      <c r="AD266" s="14" t="s">
        <v>965</v>
      </c>
      <c r="AE266" s="14" t="s">
        <v>965</v>
      </c>
      <c r="AF266" s="39">
        <v>0.3840277777777778</v>
      </c>
      <c r="AG266" s="14" t="s">
        <v>965</v>
      </c>
      <c r="AH266" s="14" t="s">
        <v>965</v>
      </c>
      <c r="AI266" s="39">
        <v>0.38472222222222219</v>
      </c>
      <c r="AJ266" s="14" t="s">
        <v>965</v>
      </c>
      <c r="AK266" s="14" t="s">
        <v>965</v>
      </c>
      <c r="AL266" s="39">
        <v>0.39027777777777778</v>
      </c>
      <c r="AM266" s="14" t="s">
        <v>965</v>
      </c>
      <c r="AN266" s="14" t="s">
        <v>20</v>
      </c>
      <c r="AO266" s="14" t="s">
        <v>20</v>
      </c>
      <c r="AP266" s="14" t="s">
        <v>965</v>
      </c>
      <c r="AQ266" s="39">
        <v>0.38472222222222219</v>
      </c>
      <c r="AR266" s="14" t="s">
        <v>965</v>
      </c>
      <c r="AS266" s="14" t="s">
        <v>965</v>
      </c>
      <c r="AT266" s="39">
        <v>0.38194444444444442</v>
      </c>
      <c r="AU266" s="14" t="s">
        <v>965</v>
      </c>
      <c r="AV266" s="14" t="s">
        <v>965</v>
      </c>
      <c r="AW266" s="39">
        <v>0.43124999999999997</v>
      </c>
      <c r="AX266" s="14" t="s">
        <v>965</v>
      </c>
      <c r="AY266" s="14" t="s">
        <v>965</v>
      </c>
      <c r="AZ266" s="39">
        <v>0.34791666666666665</v>
      </c>
      <c r="BA266" s="14" t="s">
        <v>966</v>
      </c>
      <c r="BB266" s="14" t="s">
        <v>968</v>
      </c>
      <c r="BC266" s="39" t="s">
        <v>39</v>
      </c>
      <c r="BD266" s="14" t="s">
        <v>968</v>
      </c>
      <c r="BE266" s="14" t="s">
        <v>20</v>
      </c>
      <c r="BF266" s="14" t="s">
        <v>20</v>
      </c>
      <c r="BG266" s="14" t="s">
        <v>968</v>
      </c>
      <c r="BH266" s="39" t="s">
        <v>39</v>
      </c>
      <c r="BI266" s="39" t="s">
        <v>968</v>
      </c>
      <c r="BJ266" s="14" t="s">
        <v>968</v>
      </c>
      <c r="BK266" s="39" t="s">
        <v>39</v>
      </c>
      <c r="BL266" s="14" t="s">
        <v>968</v>
      </c>
      <c r="BM266" s="14" t="s">
        <v>968</v>
      </c>
      <c r="BN266" s="39" t="s">
        <v>39</v>
      </c>
      <c r="BO266" s="14" t="s">
        <v>968</v>
      </c>
      <c r="BP266" s="14" t="s">
        <v>967</v>
      </c>
      <c r="BQ266" s="39" t="s">
        <v>39</v>
      </c>
      <c r="BR266" s="14" t="s">
        <v>967</v>
      </c>
      <c r="BS266" s="14" t="s">
        <v>968</v>
      </c>
      <c r="BT266" s="39" t="e">
        <v>#N/A</v>
      </c>
      <c r="BU266" s="39" t="s">
        <v>968</v>
      </c>
      <c r="BV266" s="14" t="s">
        <v>20</v>
      </c>
      <c r="BW266" s="14" t="s">
        <v>20</v>
      </c>
      <c r="BX266" s="14" t="s">
        <v>20</v>
      </c>
      <c r="BY266" s="14" t="s">
        <v>968</v>
      </c>
      <c r="BZ266" s="39" t="s">
        <v>39</v>
      </c>
      <c r="CA266" s="39" t="s">
        <v>968</v>
      </c>
      <c r="CB266" s="14" t="s">
        <v>968</v>
      </c>
      <c r="CC266" s="39" t="s">
        <v>39</v>
      </c>
      <c r="CD266" s="39" t="s">
        <v>968</v>
      </c>
      <c r="CE266" s="14" t="s">
        <v>968</v>
      </c>
      <c r="CF266" s="39" t="s">
        <v>39</v>
      </c>
      <c r="CG266" s="39" t="s">
        <v>968</v>
      </c>
      <c r="CH266" s="14" t="s">
        <v>968</v>
      </c>
      <c r="CI266" s="39" t="s">
        <v>39</v>
      </c>
      <c r="CJ266" s="39" t="s">
        <v>968</v>
      </c>
      <c r="CK266" s="14" t="s">
        <v>20</v>
      </c>
      <c r="CL266" s="14" t="s">
        <v>20</v>
      </c>
      <c r="CM266" s="1">
        <f t="shared" si="70"/>
        <v>19</v>
      </c>
      <c r="CN266" s="1">
        <f t="shared" si="71"/>
        <v>0.5</v>
      </c>
      <c r="CO266" s="1">
        <f t="shared" si="72"/>
        <v>11</v>
      </c>
      <c r="CP266" s="1">
        <f t="shared" si="73"/>
        <v>0</v>
      </c>
      <c r="CQ266" s="1">
        <f t="shared" si="74"/>
        <v>0</v>
      </c>
      <c r="CR266" s="1">
        <f>SUM(COUNTIFS($T266:$CL266,{"PAT","MAT"}))</f>
        <v>0</v>
      </c>
      <c r="CS266" s="1">
        <f t="shared" si="75"/>
        <v>0</v>
      </c>
      <c r="CT266" s="1">
        <f t="shared" si="76"/>
        <v>0</v>
      </c>
      <c r="CU266" s="1">
        <f t="shared" si="77"/>
        <v>18</v>
      </c>
      <c r="CV266" s="1">
        <f t="shared" si="78"/>
        <v>2</v>
      </c>
      <c r="CW266" s="1">
        <f t="shared" si="79"/>
        <v>0</v>
      </c>
      <c r="CX266" s="1">
        <f t="shared" si="80"/>
        <v>0</v>
      </c>
      <c r="CY266" s="1">
        <f t="shared" si="81"/>
        <v>20</v>
      </c>
      <c r="CZ266" s="1">
        <f t="shared" si="82"/>
        <v>1</v>
      </c>
      <c r="DA266" s="1">
        <f t="shared" si="83"/>
        <v>1</v>
      </c>
      <c r="DB266" s="1">
        <f>SUM(CM266:CX266)+SUM(COUNTIFS(Q266:CL266,{"TERM","RESIGNED"}))</f>
        <v>50.5</v>
      </c>
      <c r="DC266" s="1" t="s">
        <v>45</v>
      </c>
      <c r="DD266" s="1" t="s">
        <v>1020</v>
      </c>
      <c r="DE266" s="34"/>
    </row>
    <row r="267" spans="1:109" x14ac:dyDescent="0.25">
      <c r="A267" s="32">
        <f t="shared" si="84"/>
        <v>266</v>
      </c>
      <c r="B267" s="1" t="s">
        <v>172</v>
      </c>
      <c r="C267" s="1">
        <v>104290</v>
      </c>
      <c r="D267" s="27">
        <v>104290</v>
      </c>
      <c r="E267" s="1" t="s">
        <v>946</v>
      </c>
      <c r="F267" s="34" t="s">
        <v>816</v>
      </c>
      <c r="G267" s="34" t="s">
        <v>190</v>
      </c>
      <c r="H267" s="30">
        <v>44890</v>
      </c>
      <c r="I267" s="30" t="s">
        <v>39</v>
      </c>
      <c r="J267" s="30" t="s">
        <v>39</v>
      </c>
      <c r="K267" s="1">
        <f t="shared" ca="1" si="68"/>
        <v>412</v>
      </c>
      <c r="L267" s="34" t="str">
        <f t="shared" si="69"/>
        <v>Billable</v>
      </c>
      <c r="M267" s="34" t="s">
        <v>187</v>
      </c>
      <c r="N267" s="1" t="s">
        <v>41</v>
      </c>
      <c r="O267" s="1" t="s">
        <v>42</v>
      </c>
      <c r="P267" s="1"/>
      <c r="Q267" s="1"/>
      <c r="R267" s="1" t="s">
        <v>43</v>
      </c>
      <c r="S267" s="33" t="s">
        <v>304</v>
      </c>
      <c r="T267" s="14" t="s">
        <v>965</v>
      </c>
      <c r="U267" s="39">
        <v>0.44513888888888897</v>
      </c>
      <c r="V267" s="14" t="s">
        <v>965</v>
      </c>
      <c r="W267" s="14" t="s">
        <v>20</v>
      </c>
      <c r="X267" s="14" t="s">
        <v>20</v>
      </c>
      <c r="Y267" s="14" t="s">
        <v>965</v>
      </c>
      <c r="Z267" s="39">
        <v>0.37361111111111112</v>
      </c>
      <c r="AA267" s="14" t="s">
        <v>965</v>
      </c>
      <c r="AB267" s="14" t="s">
        <v>965</v>
      </c>
      <c r="AC267" s="39">
        <v>0.37361111111111112</v>
      </c>
      <c r="AD267" s="14" t="s">
        <v>965</v>
      </c>
      <c r="AE267" s="14" t="s">
        <v>965</v>
      </c>
      <c r="AF267" s="39">
        <v>0.37847222222222227</v>
      </c>
      <c r="AG267" s="14" t="s">
        <v>965</v>
      </c>
      <c r="AH267" s="14" t="s">
        <v>965</v>
      </c>
      <c r="AI267" s="39">
        <v>0.37222222222222223</v>
      </c>
      <c r="AJ267" s="14" t="s">
        <v>965</v>
      </c>
      <c r="AK267" s="14" t="s">
        <v>965</v>
      </c>
      <c r="AL267" s="39">
        <v>0.3840277777777778</v>
      </c>
      <c r="AM267" s="14" t="s">
        <v>965</v>
      </c>
      <c r="AN267" s="14" t="s">
        <v>20</v>
      </c>
      <c r="AO267" s="14" t="s">
        <v>20</v>
      </c>
      <c r="AP267" s="14" t="s">
        <v>965</v>
      </c>
      <c r="AQ267" s="39">
        <v>0.375</v>
      </c>
      <c r="AR267" s="14" t="s">
        <v>965</v>
      </c>
      <c r="AS267" s="14" t="s">
        <v>965</v>
      </c>
      <c r="AT267" s="39">
        <v>0.38055555555555554</v>
      </c>
      <c r="AU267" s="14" t="s">
        <v>965</v>
      </c>
      <c r="AV267" s="14" t="s">
        <v>965</v>
      </c>
      <c r="AW267" s="39">
        <v>0.41250000000000003</v>
      </c>
      <c r="AX267" s="14" t="s">
        <v>965</v>
      </c>
      <c r="AY267" s="14" t="s">
        <v>965</v>
      </c>
      <c r="AZ267" s="39">
        <v>0.3833333333333333</v>
      </c>
      <c r="BA267" s="14" t="s">
        <v>965</v>
      </c>
      <c r="BB267" s="14" t="s">
        <v>965</v>
      </c>
      <c r="BC267" s="39">
        <v>0.41875000000000001</v>
      </c>
      <c r="BD267" s="14" t="s">
        <v>965</v>
      </c>
      <c r="BE267" s="14" t="s">
        <v>20</v>
      </c>
      <c r="BF267" s="14" t="s">
        <v>20</v>
      </c>
      <c r="BG267" s="14" t="s">
        <v>965</v>
      </c>
      <c r="BH267" s="39">
        <v>0.37986111111111115</v>
      </c>
      <c r="BI267" s="39" t="s">
        <v>965</v>
      </c>
      <c r="BJ267" s="14" t="s">
        <v>968</v>
      </c>
      <c r="BK267" s="39" t="s">
        <v>39</v>
      </c>
      <c r="BL267" s="14" t="s">
        <v>968</v>
      </c>
      <c r="BM267" s="14" t="s">
        <v>965</v>
      </c>
      <c r="BN267" s="39">
        <v>0.37638888888888888</v>
      </c>
      <c r="BO267" s="14" t="s">
        <v>965</v>
      </c>
      <c r="BP267" s="14" t="s">
        <v>965</v>
      </c>
      <c r="BQ267" s="39">
        <v>0.3743055555555555</v>
      </c>
      <c r="BR267" s="14" t="s">
        <v>965</v>
      </c>
      <c r="BS267" s="14" t="s">
        <v>965</v>
      </c>
      <c r="BT267" s="39">
        <v>0.37291666666666662</v>
      </c>
      <c r="BU267" s="39" t="s">
        <v>965</v>
      </c>
      <c r="BV267" s="14" t="s">
        <v>20</v>
      </c>
      <c r="BW267" s="14" t="s">
        <v>20</v>
      </c>
      <c r="BX267" s="14" t="s">
        <v>20</v>
      </c>
      <c r="BY267" s="14" t="s">
        <v>967</v>
      </c>
      <c r="BZ267" s="39" t="s">
        <v>39</v>
      </c>
      <c r="CA267" s="39" t="s">
        <v>967</v>
      </c>
      <c r="CB267" s="14" t="s">
        <v>965</v>
      </c>
      <c r="CC267" s="39">
        <v>0.42708333333333331</v>
      </c>
      <c r="CD267" s="39" t="s">
        <v>965</v>
      </c>
      <c r="CE267" s="14" t="s">
        <v>965</v>
      </c>
      <c r="CF267" s="39">
        <v>0.37013888888888885</v>
      </c>
      <c r="CG267" s="39" t="s">
        <v>965</v>
      </c>
      <c r="CH267" s="14" t="s">
        <v>967</v>
      </c>
      <c r="CI267" s="39" t="s">
        <v>39</v>
      </c>
      <c r="CJ267" s="39" t="s">
        <v>967</v>
      </c>
      <c r="CK267" s="14" t="s">
        <v>20</v>
      </c>
      <c r="CL267" s="14" t="s">
        <v>20</v>
      </c>
      <c r="CM267" s="1">
        <f t="shared" si="70"/>
        <v>34</v>
      </c>
      <c r="CN267" s="1">
        <f t="shared" si="71"/>
        <v>0</v>
      </c>
      <c r="CO267" s="1">
        <f t="shared" si="72"/>
        <v>11</v>
      </c>
      <c r="CP267" s="1">
        <f t="shared" si="73"/>
        <v>0</v>
      </c>
      <c r="CQ267" s="1">
        <f t="shared" si="74"/>
        <v>0</v>
      </c>
      <c r="CR267" s="1">
        <f>SUM(COUNTIFS($T267:$CL267,{"PAT","MAT"}))</f>
        <v>0</v>
      </c>
      <c r="CS267" s="1">
        <f t="shared" si="75"/>
        <v>0</v>
      </c>
      <c r="CT267" s="1">
        <f t="shared" si="76"/>
        <v>0</v>
      </c>
      <c r="CU267" s="1">
        <f t="shared" si="77"/>
        <v>2</v>
      </c>
      <c r="CV267" s="1">
        <f t="shared" si="78"/>
        <v>4</v>
      </c>
      <c r="CW267" s="1">
        <f t="shared" si="79"/>
        <v>0</v>
      </c>
      <c r="CX267" s="1">
        <f t="shared" si="80"/>
        <v>0</v>
      </c>
      <c r="CY267" s="1">
        <f t="shared" si="81"/>
        <v>6</v>
      </c>
      <c r="CZ267" s="1">
        <f t="shared" si="82"/>
        <v>1</v>
      </c>
      <c r="DA267" s="1">
        <f t="shared" si="83"/>
        <v>1</v>
      </c>
      <c r="DB267" s="1">
        <f>SUM(CM267:CX267)+SUM(COUNTIFS(Q267:CL267,{"TERM","RESIGNED"}))</f>
        <v>51</v>
      </c>
      <c r="DC267" s="1" t="s">
        <v>45</v>
      </c>
      <c r="DD267" s="1" t="s">
        <v>1020</v>
      </c>
      <c r="DE267" s="34"/>
    </row>
    <row r="268" spans="1:109" x14ac:dyDescent="0.25">
      <c r="A268" s="32">
        <f t="shared" si="84"/>
        <v>267</v>
      </c>
      <c r="B268" s="1" t="s">
        <v>172</v>
      </c>
      <c r="C268" s="1">
        <v>104292</v>
      </c>
      <c r="D268" s="27">
        <v>104292</v>
      </c>
      <c r="E268" s="1" t="s">
        <v>946</v>
      </c>
      <c r="F268" s="34" t="s">
        <v>817</v>
      </c>
      <c r="G268" s="34" t="s">
        <v>190</v>
      </c>
      <c r="H268" s="30">
        <v>44890</v>
      </c>
      <c r="I268" s="30" t="s">
        <v>39</v>
      </c>
      <c r="J268" s="30" t="s">
        <v>39</v>
      </c>
      <c r="K268" s="1">
        <f t="shared" ca="1" si="68"/>
        <v>412</v>
      </c>
      <c r="L268" s="34" t="str">
        <f t="shared" si="69"/>
        <v>Billable</v>
      </c>
      <c r="M268" s="34" t="s">
        <v>187</v>
      </c>
      <c r="N268" s="1" t="s">
        <v>41</v>
      </c>
      <c r="O268" s="1" t="s">
        <v>42</v>
      </c>
      <c r="P268" s="1"/>
      <c r="Q268" s="1"/>
      <c r="R268" s="1" t="s">
        <v>43</v>
      </c>
      <c r="S268" s="33" t="s">
        <v>305</v>
      </c>
      <c r="T268" s="14" t="s">
        <v>965</v>
      </c>
      <c r="U268" s="39">
        <v>0.38194444444444398</v>
      </c>
      <c r="V268" s="14" t="s">
        <v>965</v>
      </c>
      <c r="W268" s="14" t="s">
        <v>20</v>
      </c>
      <c r="X268" s="14" t="s">
        <v>20</v>
      </c>
      <c r="Y268" s="14" t="s">
        <v>967</v>
      </c>
      <c r="Z268" s="39" t="s">
        <v>39</v>
      </c>
      <c r="AA268" s="14" t="s">
        <v>967</v>
      </c>
      <c r="AB268" s="14" t="s">
        <v>965</v>
      </c>
      <c r="AC268" s="39">
        <v>0.37916666666666665</v>
      </c>
      <c r="AD268" s="14" t="s">
        <v>965</v>
      </c>
      <c r="AE268" s="14" t="s">
        <v>965</v>
      </c>
      <c r="AF268" s="39">
        <v>0.37986111111111115</v>
      </c>
      <c r="AG268" s="14" t="s">
        <v>965</v>
      </c>
      <c r="AH268" s="14" t="s">
        <v>965</v>
      </c>
      <c r="AI268" s="39">
        <v>0.37916666666666665</v>
      </c>
      <c r="AJ268" s="14" t="s">
        <v>965</v>
      </c>
      <c r="AK268" s="14" t="s">
        <v>965</v>
      </c>
      <c r="AL268" s="39">
        <v>0.1986111111111111</v>
      </c>
      <c r="AM268" s="14" t="s">
        <v>966</v>
      </c>
      <c r="AN268" s="14" t="s">
        <v>20</v>
      </c>
      <c r="AO268" s="14" t="s">
        <v>20</v>
      </c>
      <c r="AP268" s="14" t="s">
        <v>965</v>
      </c>
      <c r="AQ268" s="39">
        <v>0.3840277777777778</v>
      </c>
      <c r="AR268" s="14" t="s">
        <v>965</v>
      </c>
      <c r="AS268" s="14" t="s">
        <v>965</v>
      </c>
      <c r="AT268" s="39">
        <v>0.38819444444444445</v>
      </c>
      <c r="AU268" s="14" t="s">
        <v>965</v>
      </c>
      <c r="AV268" s="14" t="s">
        <v>965</v>
      </c>
      <c r="AW268" s="39">
        <v>0.38819444444444445</v>
      </c>
      <c r="AX268" s="14" t="s">
        <v>965</v>
      </c>
      <c r="AY268" s="14" t="s">
        <v>965</v>
      </c>
      <c r="AZ268" s="39">
        <v>0.38611111111111113</v>
      </c>
      <c r="BA268" s="14" t="s">
        <v>965</v>
      </c>
      <c r="BB268" s="14" t="s">
        <v>965</v>
      </c>
      <c r="BC268" s="39">
        <v>0.39166666666666666</v>
      </c>
      <c r="BD268" s="14" t="s">
        <v>965</v>
      </c>
      <c r="BE268" s="14" t="s">
        <v>20</v>
      </c>
      <c r="BF268" s="14" t="s">
        <v>20</v>
      </c>
      <c r="BG268" s="14" t="s">
        <v>965</v>
      </c>
      <c r="BH268" s="39">
        <v>0.3840277777777778</v>
      </c>
      <c r="BI268" s="39" t="s">
        <v>965</v>
      </c>
      <c r="BJ268" s="14" t="s">
        <v>965</v>
      </c>
      <c r="BK268" s="39">
        <v>0.3840277777777778</v>
      </c>
      <c r="BL268" s="14" t="s">
        <v>965</v>
      </c>
      <c r="BM268" s="14" t="s">
        <v>965</v>
      </c>
      <c r="BN268" s="39">
        <v>0.38750000000000001</v>
      </c>
      <c r="BO268" s="14" t="s">
        <v>965</v>
      </c>
      <c r="BP268" s="14" t="s">
        <v>965</v>
      </c>
      <c r="BQ268" s="39">
        <v>0.37847222222222227</v>
      </c>
      <c r="BR268" s="14" t="s">
        <v>965</v>
      </c>
      <c r="BS268" s="14" t="s">
        <v>965</v>
      </c>
      <c r="BT268" s="39">
        <v>0.37986111111111115</v>
      </c>
      <c r="BU268" s="39" t="s">
        <v>965</v>
      </c>
      <c r="BV268" s="14" t="s">
        <v>20</v>
      </c>
      <c r="BW268" s="14" t="s">
        <v>20</v>
      </c>
      <c r="BX268" s="14" t="s">
        <v>20</v>
      </c>
      <c r="BY268" s="14" t="s">
        <v>967</v>
      </c>
      <c r="BZ268" s="39" t="s">
        <v>39</v>
      </c>
      <c r="CA268" s="39" t="s">
        <v>967</v>
      </c>
      <c r="CB268" s="14" t="s">
        <v>965</v>
      </c>
      <c r="CC268" s="39">
        <v>0.39930555555555558</v>
      </c>
      <c r="CD268" s="39" t="s">
        <v>965</v>
      </c>
      <c r="CE268" s="14" t="s">
        <v>965</v>
      </c>
      <c r="CF268" s="39">
        <v>0.37013888888888885</v>
      </c>
      <c r="CG268" s="39" t="s">
        <v>965</v>
      </c>
      <c r="CH268" s="14" t="s">
        <v>967</v>
      </c>
      <c r="CI268" s="39" t="s">
        <v>39</v>
      </c>
      <c r="CJ268" s="39" t="s">
        <v>967</v>
      </c>
      <c r="CK268" s="14" t="s">
        <v>20</v>
      </c>
      <c r="CL268" s="14" t="s">
        <v>20</v>
      </c>
      <c r="CM268" s="1">
        <f t="shared" si="70"/>
        <v>33</v>
      </c>
      <c r="CN268" s="1">
        <f t="shared" si="71"/>
        <v>0.5</v>
      </c>
      <c r="CO268" s="1">
        <f t="shared" si="72"/>
        <v>11</v>
      </c>
      <c r="CP268" s="1">
        <f t="shared" si="73"/>
        <v>0</v>
      </c>
      <c r="CQ268" s="1">
        <f t="shared" si="74"/>
        <v>0</v>
      </c>
      <c r="CR268" s="1">
        <f>SUM(COUNTIFS($T268:$CL268,{"PAT","MAT"}))</f>
        <v>0</v>
      </c>
      <c r="CS268" s="1">
        <f t="shared" si="75"/>
        <v>0</v>
      </c>
      <c r="CT268" s="1">
        <f t="shared" si="76"/>
        <v>0</v>
      </c>
      <c r="CU268" s="1">
        <f t="shared" si="77"/>
        <v>0</v>
      </c>
      <c r="CV268" s="1">
        <f t="shared" si="78"/>
        <v>6</v>
      </c>
      <c r="CW268" s="1">
        <f t="shared" si="79"/>
        <v>0</v>
      </c>
      <c r="CX268" s="1">
        <f t="shared" si="80"/>
        <v>0</v>
      </c>
      <c r="CY268" s="1">
        <f t="shared" si="81"/>
        <v>6</v>
      </c>
      <c r="CZ268" s="1">
        <f t="shared" si="82"/>
        <v>1</v>
      </c>
      <c r="DA268" s="1">
        <f t="shared" si="83"/>
        <v>1</v>
      </c>
      <c r="DB268" s="1">
        <f>SUM(CM268:CX268)+SUM(COUNTIFS(Q268:CL268,{"TERM","RESIGNED"}))</f>
        <v>50.5</v>
      </c>
      <c r="DC268" s="1" t="s">
        <v>45</v>
      </c>
      <c r="DD268" s="1" t="s">
        <v>1018</v>
      </c>
      <c r="DE268" s="34"/>
    </row>
    <row r="269" spans="1:109" x14ac:dyDescent="0.25">
      <c r="A269" s="32">
        <f t="shared" si="84"/>
        <v>268</v>
      </c>
      <c r="B269" s="1" t="s">
        <v>172</v>
      </c>
      <c r="C269" s="1">
        <v>104310</v>
      </c>
      <c r="D269" s="27">
        <v>104310</v>
      </c>
      <c r="E269" s="1" t="s">
        <v>946</v>
      </c>
      <c r="F269" s="34" t="s">
        <v>811</v>
      </c>
      <c r="G269" s="34" t="s">
        <v>123</v>
      </c>
      <c r="H269" s="30">
        <v>44890</v>
      </c>
      <c r="I269" s="30" t="s">
        <v>39</v>
      </c>
      <c r="J269" s="30" t="s">
        <v>39</v>
      </c>
      <c r="K269" s="1">
        <f t="shared" ca="1" si="68"/>
        <v>412</v>
      </c>
      <c r="L269" s="34" t="str">
        <f t="shared" si="69"/>
        <v>Billable</v>
      </c>
      <c r="M269" s="34" t="s">
        <v>124</v>
      </c>
      <c r="N269" s="1" t="s">
        <v>41</v>
      </c>
      <c r="O269" s="1" t="s">
        <v>42</v>
      </c>
      <c r="P269" s="1"/>
      <c r="Q269" s="1"/>
      <c r="R269" s="1" t="s">
        <v>43</v>
      </c>
      <c r="S269" s="33" t="s">
        <v>285</v>
      </c>
      <c r="T269" s="14" t="s">
        <v>965</v>
      </c>
      <c r="U269" s="39">
        <v>0.40416666666666701</v>
      </c>
      <c r="V269" s="14" t="s">
        <v>965</v>
      </c>
      <c r="W269" s="14" t="s">
        <v>20</v>
      </c>
      <c r="X269" s="14" t="s">
        <v>20</v>
      </c>
      <c r="Y269" s="14" t="s">
        <v>965</v>
      </c>
      <c r="Z269" s="39">
        <v>0.3263888888888889</v>
      </c>
      <c r="AA269" s="14" t="s">
        <v>965</v>
      </c>
      <c r="AB269" s="14" t="s">
        <v>965</v>
      </c>
      <c r="AC269" s="39">
        <v>0.38541666666666669</v>
      </c>
      <c r="AD269" s="14" t="s">
        <v>965</v>
      </c>
      <c r="AE269" s="14" t="s">
        <v>965</v>
      </c>
      <c r="AF269" s="39">
        <v>0.3833333333333333</v>
      </c>
      <c r="AG269" s="14" t="s">
        <v>965</v>
      </c>
      <c r="AH269" s="14" t="s">
        <v>965</v>
      </c>
      <c r="AI269" s="39">
        <v>0.38263888888888892</v>
      </c>
      <c r="AJ269" s="14" t="s">
        <v>965</v>
      </c>
      <c r="AK269" s="14" t="s">
        <v>967</v>
      </c>
      <c r="AL269" s="39" t="s">
        <v>39</v>
      </c>
      <c r="AM269" s="14" t="s">
        <v>967</v>
      </c>
      <c r="AN269" s="14" t="s">
        <v>20</v>
      </c>
      <c r="AO269" s="14" t="s">
        <v>20</v>
      </c>
      <c r="AP269" s="14" t="s">
        <v>22</v>
      </c>
      <c r="AQ269" s="39">
        <v>7.6388888888888886E-3</v>
      </c>
      <c r="AR269" s="14" t="s">
        <v>22</v>
      </c>
      <c r="AS269" s="14" t="s">
        <v>965</v>
      </c>
      <c r="AT269" s="39">
        <v>0.38125000000000003</v>
      </c>
      <c r="AU269" s="14" t="s">
        <v>965</v>
      </c>
      <c r="AV269" s="14" t="s">
        <v>965</v>
      </c>
      <c r="AW269" s="39">
        <v>0.38541666666666669</v>
      </c>
      <c r="AX269" s="14" t="s">
        <v>965</v>
      </c>
      <c r="AY269" s="14" t="s">
        <v>965</v>
      </c>
      <c r="AZ269" s="39">
        <v>0.37847222222222227</v>
      </c>
      <c r="BA269" s="14" t="s">
        <v>965</v>
      </c>
      <c r="BB269" s="14" t="s">
        <v>965</v>
      </c>
      <c r="BC269" s="39">
        <v>0.37361111111111112</v>
      </c>
      <c r="BD269" s="14" t="s">
        <v>965</v>
      </c>
      <c r="BE269" s="14" t="s">
        <v>20</v>
      </c>
      <c r="BF269" s="14" t="s">
        <v>20</v>
      </c>
      <c r="BG269" s="14" t="s">
        <v>965</v>
      </c>
      <c r="BH269" s="39">
        <v>0.37777777777777777</v>
      </c>
      <c r="BI269" s="39" t="s">
        <v>965</v>
      </c>
      <c r="BJ269" s="14" t="s">
        <v>965</v>
      </c>
      <c r="BK269" s="39">
        <v>0.38125000000000003</v>
      </c>
      <c r="BL269" s="14" t="s">
        <v>965</v>
      </c>
      <c r="BM269" s="14" t="s">
        <v>965</v>
      </c>
      <c r="BN269" s="39">
        <v>0.3833333333333333</v>
      </c>
      <c r="BO269" s="14" t="s">
        <v>965</v>
      </c>
      <c r="BP269" s="14" t="s">
        <v>965</v>
      </c>
      <c r="BQ269" s="39">
        <v>0.39027777777777778</v>
      </c>
      <c r="BR269" s="14" t="s">
        <v>965</v>
      </c>
      <c r="BS269" s="14" t="s">
        <v>965</v>
      </c>
      <c r="BT269" s="39">
        <v>0.43055555555555558</v>
      </c>
      <c r="BU269" s="39" t="s">
        <v>965</v>
      </c>
      <c r="BV269" s="14" t="s">
        <v>20</v>
      </c>
      <c r="BW269" s="14" t="s">
        <v>20</v>
      </c>
      <c r="BX269" s="14" t="s">
        <v>20</v>
      </c>
      <c r="BY269" s="14" t="s">
        <v>965</v>
      </c>
      <c r="BZ269" s="39">
        <v>0.38055555555555554</v>
      </c>
      <c r="CA269" s="39" t="s">
        <v>965</v>
      </c>
      <c r="CB269" s="14" t="s">
        <v>965</v>
      </c>
      <c r="CC269" s="39">
        <v>0.39305555555555555</v>
      </c>
      <c r="CD269" s="39" t="s">
        <v>965</v>
      </c>
      <c r="CE269" s="14" t="s">
        <v>965</v>
      </c>
      <c r="CF269" s="39">
        <v>0.38680555555555557</v>
      </c>
      <c r="CG269" s="39" t="s">
        <v>965</v>
      </c>
      <c r="CH269" s="14" t="s">
        <v>967</v>
      </c>
      <c r="CI269" s="39" t="s">
        <v>39</v>
      </c>
      <c r="CJ269" s="39" t="s">
        <v>967</v>
      </c>
      <c r="CK269" s="14" t="s">
        <v>20</v>
      </c>
      <c r="CL269" s="14" t="s">
        <v>20</v>
      </c>
      <c r="CM269" s="1">
        <f t="shared" si="70"/>
        <v>34</v>
      </c>
      <c r="CN269" s="1">
        <f t="shared" si="71"/>
        <v>0</v>
      </c>
      <c r="CO269" s="1">
        <f t="shared" si="72"/>
        <v>11</v>
      </c>
      <c r="CP269" s="1">
        <f t="shared" si="73"/>
        <v>0</v>
      </c>
      <c r="CQ269" s="1">
        <f t="shared" si="74"/>
        <v>2</v>
      </c>
      <c r="CR269" s="1">
        <f>SUM(COUNTIFS($T269:$CL269,{"PAT","MAT"}))</f>
        <v>0</v>
      </c>
      <c r="CS269" s="1">
        <f t="shared" si="75"/>
        <v>0</v>
      </c>
      <c r="CT269" s="1">
        <f t="shared" si="76"/>
        <v>0</v>
      </c>
      <c r="CU269" s="1">
        <f t="shared" si="77"/>
        <v>0</v>
      </c>
      <c r="CV269" s="1">
        <f t="shared" si="78"/>
        <v>4</v>
      </c>
      <c r="CW269" s="1">
        <f t="shared" si="79"/>
        <v>0</v>
      </c>
      <c r="CX269" s="1">
        <f t="shared" si="80"/>
        <v>0</v>
      </c>
      <c r="CY269" s="1">
        <f t="shared" si="81"/>
        <v>4</v>
      </c>
      <c r="CZ269" s="1">
        <f t="shared" si="82"/>
        <v>1</v>
      </c>
      <c r="DA269" s="1">
        <f t="shared" si="83"/>
        <v>1</v>
      </c>
      <c r="DB269" s="1">
        <f>SUM(CM269:CX269)+SUM(COUNTIFS(Q269:CL269,{"TERM","RESIGNED"}))</f>
        <v>51</v>
      </c>
      <c r="DC269" s="1" t="s">
        <v>45</v>
      </c>
      <c r="DD269" s="1" t="s">
        <v>1023</v>
      </c>
      <c r="DE269" s="34"/>
    </row>
    <row r="270" spans="1:109" x14ac:dyDescent="0.25">
      <c r="A270" s="32">
        <f t="shared" si="84"/>
        <v>269</v>
      </c>
      <c r="B270" s="1" t="s">
        <v>172</v>
      </c>
      <c r="C270" s="1">
        <v>104313</v>
      </c>
      <c r="D270" s="27">
        <v>104313</v>
      </c>
      <c r="E270" s="1" t="s">
        <v>945</v>
      </c>
      <c r="F270" s="34" t="s">
        <v>812</v>
      </c>
      <c r="G270" s="34" t="s">
        <v>123</v>
      </c>
      <c r="H270" s="30">
        <v>44890</v>
      </c>
      <c r="I270" s="30" t="s">
        <v>39</v>
      </c>
      <c r="J270" s="30" t="s">
        <v>39</v>
      </c>
      <c r="K270" s="1">
        <f t="shared" ca="1" si="68"/>
        <v>412</v>
      </c>
      <c r="L270" s="34" t="str">
        <f t="shared" si="69"/>
        <v>Billable</v>
      </c>
      <c r="M270" s="34" t="s">
        <v>124</v>
      </c>
      <c r="N270" s="1" t="s">
        <v>41</v>
      </c>
      <c r="O270" s="1" t="s">
        <v>42</v>
      </c>
      <c r="P270" s="1"/>
      <c r="Q270" s="1"/>
      <c r="R270" s="1" t="s">
        <v>43</v>
      </c>
      <c r="S270" s="33" t="s">
        <v>367</v>
      </c>
      <c r="T270" s="14" t="s">
        <v>965</v>
      </c>
      <c r="U270" s="39">
        <v>0.39513888888888898</v>
      </c>
      <c r="V270" s="14" t="s">
        <v>965</v>
      </c>
      <c r="W270" s="14" t="s">
        <v>20</v>
      </c>
      <c r="X270" s="14" t="s">
        <v>20</v>
      </c>
      <c r="Y270" s="14" t="s">
        <v>965</v>
      </c>
      <c r="Z270" s="39">
        <v>0.38472222222222219</v>
      </c>
      <c r="AA270" s="14" t="s">
        <v>965</v>
      </c>
      <c r="AB270" s="14" t="s">
        <v>965</v>
      </c>
      <c r="AC270" s="39">
        <v>0.40138888888888885</v>
      </c>
      <c r="AD270" s="14" t="s">
        <v>965</v>
      </c>
      <c r="AE270" s="14" t="s">
        <v>965</v>
      </c>
      <c r="AF270" s="39">
        <v>0.37083333333333335</v>
      </c>
      <c r="AG270" s="14" t="s">
        <v>965</v>
      </c>
      <c r="AH270" s="14" t="s">
        <v>965</v>
      </c>
      <c r="AI270" s="39">
        <v>0.36874999999999997</v>
      </c>
      <c r="AJ270" s="14" t="s">
        <v>965</v>
      </c>
      <c r="AK270" s="14" t="s">
        <v>965</v>
      </c>
      <c r="AL270" s="39">
        <v>0.3833333333333333</v>
      </c>
      <c r="AM270" s="14" t="s">
        <v>965</v>
      </c>
      <c r="AN270" s="14" t="s">
        <v>20</v>
      </c>
      <c r="AO270" s="14" t="s">
        <v>20</v>
      </c>
      <c r="AP270" s="14" t="s">
        <v>965</v>
      </c>
      <c r="AQ270" s="39">
        <v>0.39027777777777778</v>
      </c>
      <c r="AR270" s="14" t="s">
        <v>965</v>
      </c>
      <c r="AS270" s="14" t="s">
        <v>965</v>
      </c>
      <c r="AT270" s="39">
        <v>0.37013888888888885</v>
      </c>
      <c r="AU270" s="14" t="s">
        <v>965</v>
      </c>
      <c r="AV270" s="14" t="s">
        <v>967</v>
      </c>
      <c r="AW270" s="39" t="s">
        <v>39</v>
      </c>
      <c r="AX270" s="14" t="s">
        <v>967</v>
      </c>
      <c r="AY270" s="14" t="s">
        <v>965</v>
      </c>
      <c r="AZ270" s="39">
        <v>0.3756944444444445</v>
      </c>
      <c r="BA270" s="14" t="s">
        <v>965</v>
      </c>
      <c r="BB270" s="14" t="s">
        <v>965</v>
      </c>
      <c r="BC270" s="39">
        <v>0.36944444444444446</v>
      </c>
      <c r="BD270" s="14" t="s">
        <v>965</v>
      </c>
      <c r="BE270" s="14" t="s">
        <v>20</v>
      </c>
      <c r="BF270" s="14" t="s">
        <v>20</v>
      </c>
      <c r="BG270" s="14" t="s">
        <v>965</v>
      </c>
      <c r="BH270" s="39">
        <v>0.3743055555555555</v>
      </c>
      <c r="BI270" s="39" t="s">
        <v>965</v>
      </c>
      <c r="BJ270" s="14" t="s">
        <v>965</v>
      </c>
      <c r="BK270" s="39">
        <v>0.37361111111111112</v>
      </c>
      <c r="BL270" s="14" t="s">
        <v>965</v>
      </c>
      <c r="BM270" s="14" t="s">
        <v>965</v>
      </c>
      <c r="BN270" s="39">
        <v>0.375</v>
      </c>
      <c r="BO270" s="14" t="s">
        <v>965</v>
      </c>
      <c r="BP270" s="14" t="s">
        <v>965</v>
      </c>
      <c r="BQ270" s="39">
        <v>0.3666666666666667</v>
      </c>
      <c r="BR270" s="14" t="s">
        <v>965</v>
      </c>
      <c r="BS270" s="14" t="s">
        <v>968</v>
      </c>
      <c r="BT270" s="39" t="e">
        <v>#N/A</v>
      </c>
      <c r="BU270" s="39" t="s">
        <v>968</v>
      </c>
      <c r="BV270" s="14" t="s">
        <v>20</v>
      </c>
      <c r="BW270" s="14" t="s">
        <v>20</v>
      </c>
      <c r="BX270" s="14" t="s">
        <v>20</v>
      </c>
      <c r="BY270" s="14" t="s">
        <v>965</v>
      </c>
      <c r="BZ270" s="39">
        <v>0.36944444444444446</v>
      </c>
      <c r="CA270" s="39" t="s">
        <v>965</v>
      </c>
      <c r="CB270" s="14" t="s">
        <v>965</v>
      </c>
      <c r="CC270" s="39">
        <v>0.39305555555555555</v>
      </c>
      <c r="CD270" s="39" t="s">
        <v>965</v>
      </c>
      <c r="CE270" s="14" t="s">
        <v>965</v>
      </c>
      <c r="CF270" s="39">
        <v>0.36736111111111108</v>
      </c>
      <c r="CG270" s="39" t="s">
        <v>965</v>
      </c>
      <c r="CH270" s="14" t="s">
        <v>21</v>
      </c>
      <c r="CI270" s="39" t="s">
        <v>39</v>
      </c>
      <c r="CJ270" s="39" t="s">
        <v>21</v>
      </c>
      <c r="CK270" s="14" t="s">
        <v>20</v>
      </c>
      <c r="CL270" s="14" t="s">
        <v>20</v>
      </c>
      <c r="CM270" s="1">
        <f t="shared" si="70"/>
        <v>34</v>
      </c>
      <c r="CN270" s="1">
        <f t="shared" si="71"/>
        <v>0</v>
      </c>
      <c r="CO270" s="1">
        <f t="shared" si="72"/>
        <v>11</v>
      </c>
      <c r="CP270" s="1">
        <f t="shared" si="73"/>
        <v>2</v>
      </c>
      <c r="CQ270" s="1">
        <f t="shared" si="74"/>
        <v>0</v>
      </c>
      <c r="CR270" s="1">
        <f>SUM(COUNTIFS($T270:$CL270,{"PAT","MAT"}))</f>
        <v>0</v>
      </c>
      <c r="CS270" s="1">
        <f t="shared" si="75"/>
        <v>0</v>
      </c>
      <c r="CT270" s="1">
        <f t="shared" si="76"/>
        <v>0</v>
      </c>
      <c r="CU270" s="1">
        <f t="shared" si="77"/>
        <v>2</v>
      </c>
      <c r="CV270" s="1">
        <f t="shared" si="78"/>
        <v>2</v>
      </c>
      <c r="CW270" s="1">
        <f t="shared" si="79"/>
        <v>0</v>
      </c>
      <c r="CX270" s="1">
        <f t="shared" si="80"/>
        <v>0</v>
      </c>
      <c r="CY270" s="1">
        <f t="shared" si="81"/>
        <v>4</v>
      </c>
      <c r="CZ270" s="1">
        <f t="shared" si="82"/>
        <v>1</v>
      </c>
      <c r="DA270" s="1">
        <f t="shared" si="83"/>
        <v>1</v>
      </c>
      <c r="DB270" s="1">
        <f>SUM(CM270:CX270)+SUM(COUNTIFS(Q270:CL270,{"TERM","RESIGNED"}))</f>
        <v>51</v>
      </c>
      <c r="DC270" s="1" t="s">
        <v>45</v>
      </c>
      <c r="DD270" s="1" t="s">
        <v>1020</v>
      </c>
      <c r="DE270" s="34"/>
    </row>
    <row r="271" spans="1:109" x14ac:dyDescent="0.25">
      <c r="A271" s="32">
        <f t="shared" si="84"/>
        <v>270</v>
      </c>
      <c r="B271" s="1" t="s">
        <v>172</v>
      </c>
      <c r="C271" s="1">
        <v>104318</v>
      </c>
      <c r="D271" s="27">
        <v>104318</v>
      </c>
      <c r="E271" s="1" t="s">
        <v>945</v>
      </c>
      <c r="F271" s="34" t="s">
        <v>813</v>
      </c>
      <c r="G271" s="34" t="s">
        <v>123</v>
      </c>
      <c r="H271" s="30">
        <v>44890</v>
      </c>
      <c r="I271" s="30" t="s">
        <v>39</v>
      </c>
      <c r="J271" s="30" t="s">
        <v>39</v>
      </c>
      <c r="K271" s="1">
        <f t="shared" ca="1" si="68"/>
        <v>412</v>
      </c>
      <c r="L271" s="34" t="str">
        <f t="shared" si="69"/>
        <v>Billable</v>
      </c>
      <c r="M271" s="34" t="s">
        <v>124</v>
      </c>
      <c r="N271" s="1" t="s">
        <v>41</v>
      </c>
      <c r="O271" s="1" t="s">
        <v>42</v>
      </c>
      <c r="P271" s="1"/>
      <c r="Q271" s="1"/>
      <c r="R271" s="1" t="s">
        <v>43</v>
      </c>
      <c r="S271" s="33" t="s">
        <v>367</v>
      </c>
      <c r="T271" s="14" t="s">
        <v>965</v>
      </c>
      <c r="U271" s="39">
        <v>0.39444444444444399</v>
      </c>
      <c r="V271" s="14" t="s">
        <v>965</v>
      </c>
      <c r="W271" s="14" t="s">
        <v>20</v>
      </c>
      <c r="X271" s="14" t="s">
        <v>20</v>
      </c>
      <c r="Y271" s="14" t="s">
        <v>967</v>
      </c>
      <c r="Z271" s="39" t="s">
        <v>39</v>
      </c>
      <c r="AA271" s="14" t="s">
        <v>967</v>
      </c>
      <c r="AB271" s="14" t="s">
        <v>968</v>
      </c>
      <c r="AC271" s="39" t="s">
        <v>39</v>
      </c>
      <c r="AD271" s="14" t="s">
        <v>968</v>
      </c>
      <c r="AE271" s="14" t="s">
        <v>968</v>
      </c>
      <c r="AF271" s="39" t="s">
        <v>39</v>
      </c>
      <c r="AG271" s="14" t="s">
        <v>968</v>
      </c>
      <c r="AH271" s="14" t="s">
        <v>968</v>
      </c>
      <c r="AI271" s="39" t="s">
        <v>39</v>
      </c>
      <c r="AJ271" s="14" t="s">
        <v>968</v>
      </c>
      <c r="AK271" s="14" t="s">
        <v>968</v>
      </c>
      <c r="AL271" s="39" t="s">
        <v>39</v>
      </c>
      <c r="AM271" s="14" t="s">
        <v>968</v>
      </c>
      <c r="AN271" s="14" t="s">
        <v>20</v>
      </c>
      <c r="AO271" s="14" t="s">
        <v>20</v>
      </c>
      <c r="AP271" s="14" t="s">
        <v>965</v>
      </c>
      <c r="AQ271" s="39">
        <v>0.37638888888888888</v>
      </c>
      <c r="AR271" s="14" t="s">
        <v>965</v>
      </c>
      <c r="AS271" s="14" t="s">
        <v>965</v>
      </c>
      <c r="AT271" s="39">
        <v>0.37986111111111115</v>
      </c>
      <c r="AU271" s="14" t="s">
        <v>965</v>
      </c>
      <c r="AV271" s="14" t="s">
        <v>965</v>
      </c>
      <c r="AW271" s="39">
        <v>0.37291666666666662</v>
      </c>
      <c r="AX271" s="14" t="s">
        <v>965</v>
      </c>
      <c r="AY271" s="14" t="s">
        <v>965</v>
      </c>
      <c r="AZ271" s="39">
        <v>0.38125000000000003</v>
      </c>
      <c r="BA271" s="14" t="s">
        <v>965</v>
      </c>
      <c r="BB271" s="14" t="s">
        <v>965</v>
      </c>
      <c r="BC271" s="39">
        <v>0.39374999999999999</v>
      </c>
      <c r="BD271" s="14" t="s">
        <v>965</v>
      </c>
      <c r="BE271" s="14" t="s">
        <v>20</v>
      </c>
      <c r="BF271" s="14" t="s">
        <v>20</v>
      </c>
      <c r="BG271" s="14" t="s">
        <v>965</v>
      </c>
      <c r="BH271" s="39">
        <v>0.37222222222222223</v>
      </c>
      <c r="BI271" s="39" t="s">
        <v>965</v>
      </c>
      <c r="BJ271" s="14" t="s">
        <v>965</v>
      </c>
      <c r="BK271" s="39">
        <v>0.37361111111111112</v>
      </c>
      <c r="BL271" s="14" t="s">
        <v>965</v>
      </c>
      <c r="BM271" s="14" t="s">
        <v>965</v>
      </c>
      <c r="BN271" s="39">
        <v>0.37638888888888888</v>
      </c>
      <c r="BO271" s="14" t="s">
        <v>965</v>
      </c>
      <c r="BP271" s="14" t="s">
        <v>965</v>
      </c>
      <c r="BQ271" s="39">
        <v>0.36736111111111108</v>
      </c>
      <c r="BR271" s="14" t="s">
        <v>965</v>
      </c>
      <c r="BS271" s="14" t="s">
        <v>965</v>
      </c>
      <c r="BT271" s="39">
        <v>0.45069444444444445</v>
      </c>
      <c r="BU271" s="39" t="s">
        <v>965</v>
      </c>
      <c r="BV271" s="14" t="s">
        <v>20</v>
      </c>
      <c r="BW271" s="14" t="s">
        <v>20</v>
      </c>
      <c r="BX271" s="14" t="s">
        <v>20</v>
      </c>
      <c r="BY271" s="14" t="s">
        <v>965</v>
      </c>
      <c r="BZ271" s="39">
        <v>0.37013888888888885</v>
      </c>
      <c r="CA271" s="39" t="s">
        <v>965</v>
      </c>
      <c r="CB271" s="14" t="s">
        <v>965</v>
      </c>
      <c r="CC271" s="39">
        <v>0.39374999999999999</v>
      </c>
      <c r="CD271" s="39" t="s">
        <v>965</v>
      </c>
      <c r="CE271" s="14" t="s">
        <v>965</v>
      </c>
      <c r="CF271" s="39">
        <v>0.37013888888888885</v>
      </c>
      <c r="CG271" s="39" t="s">
        <v>965</v>
      </c>
      <c r="CH271" s="14" t="s">
        <v>965</v>
      </c>
      <c r="CI271" s="39">
        <v>0.36944444444444446</v>
      </c>
      <c r="CJ271" s="39" t="s">
        <v>965</v>
      </c>
      <c r="CK271" s="14" t="s">
        <v>20</v>
      </c>
      <c r="CL271" s="14" t="s">
        <v>20</v>
      </c>
      <c r="CM271" s="1">
        <f t="shared" si="70"/>
        <v>30</v>
      </c>
      <c r="CN271" s="1">
        <f t="shared" si="71"/>
        <v>0</v>
      </c>
      <c r="CO271" s="1">
        <f t="shared" si="72"/>
        <v>11</v>
      </c>
      <c r="CP271" s="1">
        <f t="shared" si="73"/>
        <v>0</v>
      </c>
      <c r="CQ271" s="1">
        <f t="shared" si="74"/>
        <v>0</v>
      </c>
      <c r="CR271" s="1">
        <f>SUM(COUNTIFS($T271:$CL271,{"PAT","MAT"}))</f>
        <v>0</v>
      </c>
      <c r="CS271" s="1">
        <f t="shared" si="75"/>
        <v>0</v>
      </c>
      <c r="CT271" s="1">
        <f t="shared" si="76"/>
        <v>0</v>
      </c>
      <c r="CU271" s="1">
        <f t="shared" si="77"/>
        <v>8</v>
      </c>
      <c r="CV271" s="1">
        <f t="shared" si="78"/>
        <v>2</v>
      </c>
      <c r="CW271" s="1">
        <f t="shared" si="79"/>
        <v>0</v>
      </c>
      <c r="CX271" s="1">
        <f t="shared" si="80"/>
        <v>0</v>
      </c>
      <c r="CY271" s="1">
        <f t="shared" si="81"/>
        <v>10</v>
      </c>
      <c r="CZ271" s="1">
        <f t="shared" si="82"/>
        <v>1</v>
      </c>
      <c r="DA271" s="1">
        <f t="shared" si="83"/>
        <v>1</v>
      </c>
      <c r="DB271" s="1">
        <f>SUM(CM271:CX271)+SUM(COUNTIFS(Q271:CL271,{"TERM","RESIGNED"}))</f>
        <v>51</v>
      </c>
      <c r="DC271" s="1" t="s">
        <v>45</v>
      </c>
      <c r="DD271" s="1" t="s">
        <v>1020</v>
      </c>
      <c r="DE271" s="34"/>
    </row>
    <row r="272" spans="1:109" x14ac:dyDescent="0.25">
      <c r="A272" s="32">
        <f t="shared" si="84"/>
        <v>271</v>
      </c>
      <c r="B272" s="1" t="s">
        <v>172</v>
      </c>
      <c r="C272" s="1">
        <v>104340</v>
      </c>
      <c r="D272" s="27">
        <v>104340</v>
      </c>
      <c r="E272" s="1" t="s">
        <v>946</v>
      </c>
      <c r="F272" s="34" t="s">
        <v>818</v>
      </c>
      <c r="G272" s="34" t="s">
        <v>123</v>
      </c>
      <c r="H272" s="30">
        <v>44894</v>
      </c>
      <c r="I272" s="30" t="s">
        <v>39</v>
      </c>
      <c r="J272" s="30" t="s">
        <v>39</v>
      </c>
      <c r="K272" s="1">
        <f t="shared" ca="1" si="68"/>
        <v>408</v>
      </c>
      <c r="L272" s="34" t="str">
        <f t="shared" si="69"/>
        <v>Billable</v>
      </c>
      <c r="M272" s="34" t="s">
        <v>124</v>
      </c>
      <c r="N272" s="1" t="s">
        <v>41</v>
      </c>
      <c r="O272" s="1" t="s">
        <v>42</v>
      </c>
      <c r="P272" s="1"/>
      <c r="Q272" s="1"/>
      <c r="R272" s="1" t="s">
        <v>43</v>
      </c>
      <c r="S272" s="33" t="s">
        <v>429</v>
      </c>
      <c r="T272" s="14" t="s">
        <v>965</v>
      </c>
      <c r="U272" s="39">
        <v>0.45555555555555599</v>
      </c>
      <c r="V272" s="14" t="s">
        <v>965</v>
      </c>
      <c r="W272" s="14" t="s">
        <v>20</v>
      </c>
      <c r="X272" s="14" t="s">
        <v>20</v>
      </c>
      <c r="Y272" s="14" t="s">
        <v>965</v>
      </c>
      <c r="Z272" s="39">
        <v>0.41666666666666669</v>
      </c>
      <c r="AA272" s="14" t="s">
        <v>965</v>
      </c>
      <c r="AB272" s="14" t="s">
        <v>965</v>
      </c>
      <c r="AC272" s="39">
        <v>0.3888888888888889</v>
      </c>
      <c r="AD272" s="14" t="s">
        <v>965</v>
      </c>
      <c r="AE272" s="14" t="s">
        <v>965</v>
      </c>
      <c r="AF272" s="39">
        <v>0.39652777777777781</v>
      </c>
      <c r="AG272" s="14" t="s">
        <v>965</v>
      </c>
      <c r="AH272" s="14" t="s">
        <v>967</v>
      </c>
      <c r="AI272" s="39" t="s">
        <v>39</v>
      </c>
      <c r="AJ272" s="14" t="s">
        <v>967</v>
      </c>
      <c r="AK272" s="14" t="s">
        <v>965</v>
      </c>
      <c r="AL272" s="39">
        <v>0.38958333333333334</v>
      </c>
      <c r="AM272" s="14" t="s">
        <v>965</v>
      </c>
      <c r="AN272" s="14" t="s">
        <v>20</v>
      </c>
      <c r="AO272" s="14" t="s">
        <v>20</v>
      </c>
      <c r="AP272" s="14" t="s">
        <v>965</v>
      </c>
      <c r="AQ272" s="39">
        <v>0.38541666666666669</v>
      </c>
      <c r="AR272" s="14" t="s">
        <v>965</v>
      </c>
      <c r="AS272" s="14" t="s">
        <v>965</v>
      </c>
      <c r="AT272" s="39">
        <v>0.3840277777777778</v>
      </c>
      <c r="AU272" s="14" t="s">
        <v>965</v>
      </c>
      <c r="AV272" s="14" t="s">
        <v>965</v>
      </c>
      <c r="AW272" s="39">
        <v>0.40833333333333338</v>
      </c>
      <c r="AX272" s="14" t="s">
        <v>965</v>
      </c>
      <c r="AY272" s="14" t="s">
        <v>965</v>
      </c>
      <c r="AZ272" s="39">
        <v>0.42777777777777781</v>
      </c>
      <c r="BA272" s="14" t="s">
        <v>965</v>
      </c>
      <c r="BB272" s="14" t="s">
        <v>965</v>
      </c>
      <c r="BC272" s="39">
        <v>0.43402777777777773</v>
      </c>
      <c r="BD272" s="14" t="s">
        <v>965</v>
      </c>
      <c r="BE272" s="14" t="s">
        <v>20</v>
      </c>
      <c r="BF272" s="14" t="s">
        <v>20</v>
      </c>
      <c r="BG272" s="14" t="s">
        <v>968</v>
      </c>
      <c r="BH272" s="39" t="s">
        <v>39</v>
      </c>
      <c r="BI272" s="39" t="s">
        <v>968</v>
      </c>
      <c r="BJ272" s="14" t="s">
        <v>22</v>
      </c>
      <c r="BK272" s="39" t="s">
        <v>39</v>
      </c>
      <c r="BL272" s="14" t="s">
        <v>22</v>
      </c>
      <c r="BM272" s="14" t="s">
        <v>965</v>
      </c>
      <c r="BN272" s="39">
        <v>0.37986111111111115</v>
      </c>
      <c r="BO272" s="14" t="s">
        <v>965</v>
      </c>
      <c r="BP272" s="14" t="s">
        <v>22</v>
      </c>
      <c r="BQ272" s="39" t="s">
        <v>39</v>
      </c>
      <c r="BR272" s="14" t="s">
        <v>22</v>
      </c>
      <c r="BS272" s="14" t="s">
        <v>965</v>
      </c>
      <c r="BT272" s="39">
        <v>0.38263888888888892</v>
      </c>
      <c r="BU272" s="39" t="s">
        <v>965</v>
      </c>
      <c r="BV272" s="14" t="s">
        <v>20</v>
      </c>
      <c r="BW272" s="14" t="s">
        <v>20</v>
      </c>
      <c r="BX272" s="14" t="s">
        <v>20</v>
      </c>
      <c r="BY272" s="14" t="s">
        <v>967</v>
      </c>
      <c r="BZ272" s="39" t="s">
        <v>39</v>
      </c>
      <c r="CA272" s="39" t="s">
        <v>967</v>
      </c>
      <c r="CB272" s="14" t="s">
        <v>965</v>
      </c>
      <c r="CC272" s="39">
        <v>0.39027777777777778</v>
      </c>
      <c r="CD272" s="39" t="s">
        <v>965</v>
      </c>
      <c r="CE272" s="14" t="s">
        <v>965</v>
      </c>
      <c r="CF272" s="39">
        <v>0.38958333333333334</v>
      </c>
      <c r="CG272" s="39" t="s">
        <v>965</v>
      </c>
      <c r="CH272" s="14" t="s">
        <v>965</v>
      </c>
      <c r="CI272" s="39">
        <v>0.39166666666666666</v>
      </c>
      <c r="CJ272" s="39" t="s">
        <v>965</v>
      </c>
      <c r="CK272" s="14" t="s">
        <v>20</v>
      </c>
      <c r="CL272" s="14" t="s">
        <v>20</v>
      </c>
      <c r="CM272" s="1">
        <f t="shared" si="70"/>
        <v>30</v>
      </c>
      <c r="CN272" s="1">
        <f t="shared" si="71"/>
        <v>0</v>
      </c>
      <c r="CO272" s="1">
        <f t="shared" si="72"/>
        <v>11</v>
      </c>
      <c r="CP272" s="1">
        <f t="shared" si="73"/>
        <v>0</v>
      </c>
      <c r="CQ272" s="1">
        <f t="shared" si="74"/>
        <v>4</v>
      </c>
      <c r="CR272" s="1">
        <f>SUM(COUNTIFS($T272:$CL272,{"PAT","MAT"}))</f>
        <v>0</v>
      </c>
      <c r="CS272" s="1">
        <f t="shared" si="75"/>
        <v>0</v>
      </c>
      <c r="CT272" s="1">
        <f t="shared" si="76"/>
        <v>0</v>
      </c>
      <c r="CU272" s="1">
        <f t="shared" si="77"/>
        <v>2</v>
      </c>
      <c r="CV272" s="1">
        <f t="shared" si="78"/>
        <v>4</v>
      </c>
      <c r="CW272" s="1">
        <f t="shared" si="79"/>
        <v>0</v>
      </c>
      <c r="CX272" s="1">
        <f t="shared" si="80"/>
        <v>0</v>
      </c>
      <c r="CY272" s="1">
        <f t="shared" si="81"/>
        <v>6</v>
      </c>
      <c r="CZ272" s="1">
        <f t="shared" si="82"/>
        <v>1</v>
      </c>
      <c r="DA272" s="1">
        <f t="shared" si="83"/>
        <v>1</v>
      </c>
      <c r="DB272" s="1">
        <f>SUM(CM272:CX272)+SUM(COUNTIFS(Q272:CL272,{"TERM","RESIGNED"}))</f>
        <v>51</v>
      </c>
      <c r="DC272" s="1" t="s">
        <v>45</v>
      </c>
      <c r="DD272" s="1" t="s">
        <v>1025</v>
      </c>
      <c r="DE272" s="34"/>
    </row>
    <row r="273" spans="1:109" x14ac:dyDescent="0.25">
      <c r="A273" s="32">
        <f t="shared" si="84"/>
        <v>272</v>
      </c>
      <c r="B273" s="1" t="s">
        <v>172</v>
      </c>
      <c r="C273" s="1">
        <v>104341</v>
      </c>
      <c r="D273" s="27">
        <v>104341</v>
      </c>
      <c r="E273" s="1" t="s">
        <v>946</v>
      </c>
      <c r="F273" s="34" t="s">
        <v>819</v>
      </c>
      <c r="G273" s="34" t="s">
        <v>123</v>
      </c>
      <c r="H273" s="30">
        <v>44894</v>
      </c>
      <c r="I273" s="30" t="s">
        <v>39</v>
      </c>
      <c r="J273" s="30" t="s">
        <v>39</v>
      </c>
      <c r="K273" s="1">
        <f t="shared" ca="1" si="68"/>
        <v>408</v>
      </c>
      <c r="L273" s="34" t="str">
        <f t="shared" si="69"/>
        <v>Billable</v>
      </c>
      <c r="M273" s="34" t="s">
        <v>124</v>
      </c>
      <c r="N273" s="1" t="s">
        <v>41</v>
      </c>
      <c r="O273" s="1" t="s">
        <v>42</v>
      </c>
      <c r="P273" s="1"/>
      <c r="Q273" s="1"/>
      <c r="R273" s="1" t="s">
        <v>43</v>
      </c>
      <c r="S273" s="33" t="s">
        <v>429</v>
      </c>
      <c r="T273" s="14" t="s">
        <v>967</v>
      </c>
      <c r="U273" s="39" t="s">
        <v>39</v>
      </c>
      <c r="V273" s="14" t="s">
        <v>967</v>
      </c>
      <c r="W273" s="14" t="s">
        <v>20</v>
      </c>
      <c r="X273" s="14" t="s">
        <v>20</v>
      </c>
      <c r="Y273" s="14" t="s">
        <v>968</v>
      </c>
      <c r="Z273" s="39" t="s">
        <v>39</v>
      </c>
      <c r="AA273" s="14" t="s">
        <v>968</v>
      </c>
      <c r="AB273" s="14" t="s">
        <v>22</v>
      </c>
      <c r="AC273" s="39" t="s">
        <v>39</v>
      </c>
      <c r="AD273" s="14" t="s">
        <v>22</v>
      </c>
      <c r="AE273" s="14" t="s">
        <v>965</v>
      </c>
      <c r="AF273" s="39">
        <v>0.39999999999999997</v>
      </c>
      <c r="AG273" s="14" t="s">
        <v>965</v>
      </c>
      <c r="AH273" s="14" t="s">
        <v>965</v>
      </c>
      <c r="AI273" s="39">
        <v>0.39930555555555558</v>
      </c>
      <c r="AJ273" s="14" t="s">
        <v>965</v>
      </c>
      <c r="AK273" s="14" t="s">
        <v>965</v>
      </c>
      <c r="AL273" s="39">
        <v>0.3840277777777778</v>
      </c>
      <c r="AM273" s="14" t="s">
        <v>965</v>
      </c>
      <c r="AN273" s="14" t="s">
        <v>20</v>
      </c>
      <c r="AO273" s="14" t="s">
        <v>20</v>
      </c>
      <c r="AP273" s="14" t="s">
        <v>965</v>
      </c>
      <c r="AQ273" s="39">
        <v>0.37847222222222227</v>
      </c>
      <c r="AR273" s="14" t="s">
        <v>965</v>
      </c>
      <c r="AS273" s="14" t="s">
        <v>965</v>
      </c>
      <c r="AT273" s="39">
        <v>0.37847222222222227</v>
      </c>
      <c r="AU273" s="14" t="s">
        <v>965</v>
      </c>
      <c r="AV273" s="14" t="s">
        <v>965</v>
      </c>
      <c r="AW273" s="39">
        <v>0.40763888888888888</v>
      </c>
      <c r="AX273" s="14" t="s">
        <v>965</v>
      </c>
      <c r="AY273" s="14" t="s">
        <v>965</v>
      </c>
      <c r="AZ273" s="39">
        <v>0.4152777777777778</v>
      </c>
      <c r="BA273" s="14" t="s">
        <v>965</v>
      </c>
      <c r="BB273" s="14" t="s">
        <v>965</v>
      </c>
      <c r="BC273" s="39">
        <v>0.42777777777777781</v>
      </c>
      <c r="BD273" s="14" t="s">
        <v>965</v>
      </c>
      <c r="BE273" s="14" t="s">
        <v>20</v>
      </c>
      <c r="BF273" s="14" t="s">
        <v>20</v>
      </c>
      <c r="BG273" s="14" t="s">
        <v>22</v>
      </c>
      <c r="BH273" s="39" t="s">
        <v>39</v>
      </c>
      <c r="BI273" s="39" t="s">
        <v>22</v>
      </c>
      <c r="BJ273" s="14" t="s">
        <v>965</v>
      </c>
      <c r="BK273" s="39">
        <v>0.38055555555555554</v>
      </c>
      <c r="BL273" s="14" t="s">
        <v>965</v>
      </c>
      <c r="BM273" s="14" t="s">
        <v>965</v>
      </c>
      <c r="BN273" s="39">
        <v>0.3840277777777778</v>
      </c>
      <c r="BO273" s="14" t="s">
        <v>965</v>
      </c>
      <c r="BP273" s="14" t="s">
        <v>965</v>
      </c>
      <c r="BQ273" s="39">
        <v>0.3743055555555555</v>
      </c>
      <c r="BR273" s="14" t="s">
        <v>965</v>
      </c>
      <c r="BS273" s="14" t="s">
        <v>965</v>
      </c>
      <c r="BT273" s="39">
        <v>0.37638888888888888</v>
      </c>
      <c r="BU273" s="39" t="s">
        <v>965</v>
      </c>
      <c r="BV273" s="14" t="s">
        <v>20</v>
      </c>
      <c r="BW273" s="14" t="s">
        <v>20</v>
      </c>
      <c r="BX273" s="14" t="s">
        <v>20</v>
      </c>
      <c r="BY273" s="14" t="s">
        <v>965</v>
      </c>
      <c r="BZ273" s="39">
        <v>0.37291666666666662</v>
      </c>
      <c r="CA273" s="39" t="s">
        <v>965</v>
      </c>
      <c r="CB273" s="14" t="s">
        <v>965</v>
      </c>
      <c r="CC273" s="39">
        <v>0.37916666666666665</v>
      </c>
      <c r="CD273" s="39" t="s">
        <v>965</v>
      </c>
      <c r="CE273" s="14" t="s">
        <v>965</v>
      </c>
      <c r="CF273" s="39">
        <v>0.37986111111111115</v>
      </c>
      <c r="CG273" s="39" t="s">
        <v>965</v>
      </c>
      <c r="CH273" s="14" t="s">
        <v>967</v>
      </c>
      <c r="CI273" s="39" t="s">
        <v>39</v>
      </c>
      <c r="CJ273" s="39" t="s">
        <v>967</v>
      </c>
      <c r="CK273" s="14" t="s">
        <v>20</v>
      </c>
      <c r="CL273" s="14" t="s">
        <v>20</v>
      </c>
      <c r="CM273" s="1">
        <f t="shared" si="70"/>
        <v>30</v>
      </c>
      <c r="CN273" s="1">
        <f t="shared" si="71"/>
        <v>0</v>
      </c>
      <c r="CO273" s="1">
        <f t="shared" si="72"/>
        <v>11</v>
      </c>
      <c r="CP273" s="1">
        <f t="shared" si="73"/>
        <v>0</v>
      </c>
      <c r="CQ273" s="1">
        <f t="shared" si="74"/>
        <v>4</v>
      </c>
      <c r="CR273" s="1">
        <f>SUM(COUNTIFS($T273:$CL273,{"PAT","MAT"}))</f>
        <v>0</v>
      </c>
      <c r="CS273" s="1">
        <f t="shared" si="75"/>
        <v>0</v>
      </c>
      <c r="CT273" s="1">
        <f t="shared" si="76"/>
        <v>0</v>
      </c>
      <c r="CU273" s="1">
        <f t="shared" si="77"/>
        <v>2</v>
      </c>
      <c r="CV273" s="1">
        <f t="shared" si="78"/>
        <v>4</v>
      </c>
      <c r="CW273" s="1">
        <f t="shared" si="79"/>
        <v>0</v>
      </c>
      <c r="CX273" s="1">
        <f t="shared" si="80"/>
        <v>0</v>
      </c>
      <c r="CY273" s="1">
        <f t="shared" si="81"/>
        <v>6</v>
      </c>
      <c r="CZ273" s="1">
        <f t="shared" si="82"/>
        <v>1</v>
      </c>
      <c r="DA273" s="1">
        <f t="shared" si="83"/>
        <v>1</v>
      </c>
      <c r="DB273" s="1">
        <f>SUM(CM273:CX273)+SUM(COUNTIFS(Q273:CL273,{"TERM","RESIGNED"}))</f>
        <v>51</v>
      </c>
      <c r="DC273" s="1" t="s">
        <v>45</v>
      </c>
      <c r="DD273" s="1" t="s">
        <v>1025</v>
      </c>
      <c r="DE273" s="34"/>
    </row>
    <row r="274" spans="1:109" x14ac:dyDescent="0.25">
      <c r="A274" s="32">
        <f t="shared" si="84"/>
        <v>273</v>
      </c>
      <c r="B274" s="1" t="s">
        <v>172</v>
      </c>
      <c r="C274" s="1">
        <v>104342</v>
      </c>
      <c r="D274" s="27">
        <v>104342</v>
      </c>
      <c r="E274" s="1" t="s">
        <v>945</v>
      </c>
      <c r="F274" s="34" t="s">
        <v>820</v>
      </c>
      <c r="G274" s="34" t="s">
        <v>123</v>
      </c>
      <c r="H274" s="30">
        <v>44894</v>
      </c>
      <c r="I274" s="30" t="s">
        <v>39</v>
      </c>
      <c r="J274" s="30" t="s">
        <v>39</v>
      </c>
      <c r="K274" s="1">
        <f t="shared" ca="1" si="68"/>
        <v>408</v>
      </c>
      <c r="L274" s="34" t="str">
        <f t="shared" si="69"/>
        <v>Billable</v>
      </c>
      <c r="M274" s="34" t="s">
        <v>124</v>
      </c>
      <c r="N274" s="1" t="s">
        <v>41</v>
      </c>
      <c r="O274" s="1" t="s">
        <v>42</v>
      </c>
      <c r="P274" s="1"/>
      <c r="Q274" s="1"/>
      <c r="R274" s="1" t="s">
        <v>43</v>
      </c>
      <c r="S274" s="33" t="s">
        <v>148</v>
      </c>
      <c r="T274" s="14" t="s">
        <v>965</v>
      </c>
      <c r="U274" s="39">
        <v>0.36527777777777798</v>
      </c>
      <c r="V274" s="14" t="s">
        <v>965</v>
      </c>
      <c r="W274" s="14" t="s">
        <v>20</v>
      </c>
      <c r="X274" s="14" t="s">
        <v>20</v>
      </c>
      <c r="Y274" s="14" t="s">
        <v>965</v>
      </c>
      <c r="Z274" s="39">
        <v>0.37361111111111112</v>
      </c>
      <c r="AA274" s="14" t="s">
        <v>965</v>
      </c>
      <c r="AB274" s="14" t="s">
        <v>965</v>
      </c>
      <c r="AC274" s="39">
        <v>0.36736111111111108</v>
      </c>
      <c r="AD274" s="14" t="s">
        <v>965</v>
      </c>
      <c r="AE274" s="14" t="s">
        <v>965</v>
      </c>
      <c r="AF274" s="39">
        <v>0.36944444444444446</v>
      </c>
      <c r="AG274" s="14" t="s">
        <v>965</v>
      </c>
      <c r="AH274" s="14" t="s">
        <v>965</v>
      </c>
      <c r="AI274" s="39">
        <v>0.36944444444444446</v>
      </c>
      <c r="AJ274" s="14" t="s">
        <v>965</v>
      </c>
      <c r="AK274" s="14" t="s">
        <v>965</v>
      </c>
      <c r="AL274" s="39">
        <v>0.35347222222222219</v>
      </c>
      <c r="AM274" s="14" t="s">
        <v>965</v>
      </c>
      <c r="AN274" s="14" t="s">
        <v>20</v>
      </c>
      <c r="AO274" s="14" t="s">
        <v>20</v>
      </c>
      <c r="AP274" s="14" t="s">
        <v>965</v>
      </c>
      <c r="AQ274" s="39">
        <v>0.40763888888888888</v>
      </c>
      <c r="AR274" s="14" t="s">
        <v>965</v>
      </c>
      <c r="AS274" s="14" t="s">
        <v>965</v>
      </c>
      <c r="AT274" s="39">
        <v>0.36458333333333331</v>
      </c>
      <c r="AU274" s="14" t="s">
        <v>965</v>
      </c>
      <c r="AV274" s="14" t="s">
        <v>965</v>
      </c>
      <c r="AW274" s="39">
        <v>0.37013888888888885</v>
      </c>
      <c r="AX274" s="14" t="s">
        <v>965</v>
      </c>
      <c r="AY274" s="14" t="s">
        <v>965</v>
      </c>
      <c r="AZ274" s="39">
        <v>0.37291666666666662</v>
      </c>
      <c r="BA274" s="14" t="s">
        <v>965</v>
      </c>
      <c r="BB274" s="14" t="s">
        <v>965</v>
      </c>
      <c r="BC274" s="39">
        <v>0.3743055555555555</v>
      </c>
      <c r="BD274" s="14" t="s">
        <v>965</v>
      </c>
      <c r="BE274" s="14" t="s">
        <v>20</v>
      </c>
      <c r="BF274" s="14" t="s">
        <v>20</v>
      </c>
      <c r="BG274" s="14" t="s">
        <v>965</v>
      </c>
      <c r="BH274" s="39">
        <v>0.37986111111111115</v>
      </c>
      <c r="BI274" s="39" t="s">
        <v>965</v>
      </c>
      <c r="BJ274" s="14" t="s">
        <v>965</v>
      </c>
      <c r="BK274" s="39">
        <v>0.37638888888888888</v>
      </c>
      <c r="BL274" s="14" t="s">
        <v>965</v>
      </c>
      <c r="BM274" s="14" t="s">
        <v>965</v>
      </c>
      <c r="BN274" s="39">
        <v>0.37847222222222227</v>
      </c>
      <c r="BO274" s="14" t="s">
        <v>965</v>
      </c>
      <c r="BP274" s="14" t="s">
        <v>965</v>
      </c>
      <c r="BQ274" s="39">
        <v>0.40138888888888885</v>
      </c>
      <c r="BR274" s="14" t="s">
        <v>965</v>
      </c>
      <c r="BS274" s="14" t="s">
        <v>967</v>
      </c>
      <c r="BT274" s="39" t="e">
        <v>#N/A</v>
      </c>
      <c r="BU274" s="39" t="s">
        <v>967</v>
      </c>
      <c r="BV274" s="14" t="s">
        <v>20</v>
      </c>
      <c r="BW274" s="14" t="s">
        <v>20</v>
      </c>
      <c r="BX274" s="14" t="s">
        <v>20</v>
      </c>
      <c r="BY274" s="14" t="s">
        <v>965</v>
      </c>
      <c r="BZ274" s="39">
        <v>0.36944444444444446</v>
      </c>
      <c r="CA274" s="39" t="s">
        <v>965</v>
      </c>
      <c r="CB274" s="14" t="s">
        <v>967</v>
      </c>
      <c r="CC274" s="39" t="s">
        <v>39</v>
      </c>
      <c r="CD274" s="39" t="s">
        <v>967</v>
      </c>
      <c r="CE274" s="14" t="s">
        <v>968</v>
      </c>
      <c r="CF274" s="39" t="s">
        <v>39</v>
      </c>
      <c r="CG274" s="39" t="s">
        <v>968</v>
      </c>
      <c r="CH274" s="14" t="s">
        <v>968</v>
      </c>
      <c r="CI274" s="39" t="s">
        <v>39</v>
      </c>
      <c r="CJ274" s="39" t="s">
        <v>968</v>
      </c>
      <c r="CK274" s="14" t="s">
        <v>20</v>
      </c>
      <c r="CL274" s="14" t="s">
        <v>20</v>
      </c>
      <c r="CM274" s="1">
        <f t="shared" si="70"/>
        <v>32</v>
      </c>
      <c r="CN274" s="1">
        <f t="shared" si="71"/>
        <v>0</v>
      </c>
      <c r="CO274" s="1">
        <f t="shared" si="72"/>
        <v>11</v>
      </c>
      <c r="CP274" s="1">
        <f t="shared" si="73"/>
        <v>0</v>
      </c>
      <c r="CQ274" s="1">
        <f t="shared" si="74"/>
        <v>0</v>
      </c>
      <c r="CR274" s="1">
        <f>SUM(COUNTIFS($T274:$CL274,{"PAT","MAT"}))</f>
        <v>0</v>
      </c>
      <c r="CS274" s="1">
        <f t="shared" si="75"/>
        <v>0</v>
      </c>
      <c r="CT274" s="1">
        <f t="shared" si="76"/>
        <v>0</v>
      </c>
      <c r="CU274" s="1">
        <f t="shared" si="77"/>
        <v>4</v>
      </c>
      <c r="CV274" s="1">
        <f t="shared" si="78"/>
        <v>4</v>
      </c>
      <c r="CW274" s="1">
        <f t="shared" si="79"/>
        <v>0</v>
      </c>
      <c r="CX274" s="1">
        <f t="shared" si="80"/>
        <v>0</v>
      </c>
      <c r="CY274" s="1">
        <f t="shared" si="81"/>
        <v>8</v>
      </c>
      <c r="CZ274" s="1">
        <f t="shared" si="82"/>
        <v>1</v>
      </c>
      <c r="DA274" s="1">
        <f t="shared" si="83"/>
        <v>1</v>
      </c>
      <c r="DB274" s="1">
        <f>SUM(CM274:CX274)+SUM(COUNTIFS(Q274:CL274,{"TERM","RESIGNED"}))</f>
        <v>51</v>
      </c>
      <c r="DC274" s="1" t="s">
        <v>45</v>
      </c>
      <c r="DD274" s="1" t="s">
        <v>1018</v>
      </c>
      <c r="DE274" s="34"/>
    </row>
    <row r="275" spans="1:109" x14ac:dyDescent="0.25">
      <c r="A275" s="32">
        <f t="shared" si="84"/>
        <v>274</v>
      </c>
      <c r="B275" s="1" t="s">
        <v>172</v>
      </c>
      <c r="C275" s="1">
        <v>104343</v>
      </c>
      <c r="D275" s="27">
        <v>104343</v>
      </c>
      <c r="E275" s="1" t="s">
        <v>946</v>
      </c>
      <c r="F275" s="34" t="s">
        <v>821</v>
      </c>
      <c r="G275" s="34" t="s">
        <v>123</v>
      </c>
      <c r="H275" s="30">
        <v>44894</v>
      </c>
      <c r="I275" s="30" t="s">
        <v>39</v>
      </c>
      <c r="J275" s="30" t="s">
        <v>39</v>
      </c>
      <c r="K275" s="1">
        <f t="shared" ca="1" si="68"/>
        <v>408</v>
      </c>
      <c r="L275" s="34" t="str">
        <f t="shared" si="69"/>
        <v>Billable</v>
      </c>
      <c r="M275" s="34" t="s">
        <v>124</v>
      </c>
      <c r="N275" s="1" t="s">
        <v>41</v>
      </c>
      <c r="O275" s="1" t="s">
        <v>42</v>
      </c>
      <c r="P275" s="1"/>
      <c r="Q275" s="1"/>
      <c r="R275" s="1" t="s">
        <v>43</v>
      </c>
      <c r="S275" s="33" t="s">
        <v>126</v>
      </c>
      <c r="T275" s="14" t="s">
        <v>967</v>
      </c>
      <c r="U275" s="39" t="s">
        <v>39</v>
      </c>
      <c r="V275" s="14" t="s">
        <v>967</v>
      </c>
      <c r="W275" s="14" t="s">
        <v>20</v>
      </c>
      <c r="X275" s="14" t="s">
        <v>20</v>
      </c>
      <c r="Y275" s="14" t="s">
        <v>965</v>
      </c>
      <c r="Z275" s="39">
        <v>0.4069444444444445</v>
      </c>
      <c r="AA275" s="14" t="s">
        <v>965</v>
      </c>
      <c r="AB275" s="14" t="s">
        <v>965</v>
      </c>
      <c r="AC275" s="39">
        <v>0.39027777777777778</v>
      </c>
      <c r="AD275" s="14" t="s">
        <v>965</v>
      </c>
      <c r="AE275" s="14" t="s">
        <v>965</v>
      </c>
      <c r="AF275" s="39">
        <v>0.3833333333333333</v>
      </c>
      <c r="AG275" s="14" t="s">
        <v>965</v>
      </c>
      <c r="AH275" s="14" t="s">
        <v>965</v>
      </c>
      <c r="AI275" s="39">
        <v>0.39027777777777778</v>
      </c>
      <c r="AJ275" s="14" t="s">
        <v>965</v>
      </c>
      <c r="AK275" s="14" t="s">
        <v>965</v>
      </c>
      <c r="AL275" s="39">
        <v>0.39166666666666666</v>
      </c>
      <c r="AM275" s="14" t="s">
        <v>965</v>
      </c>
      <c r="AN275" s="14" t="s">
        <v>20</v>
      </c>
      <c r="AO275" s="14" t="s">
        <v>20</v>
      </c>
      <c r="AP275" s="14" t="s">
        <v>965</v>
      </c>
      <c r="AQ275" s="39">
        <v>0.40069444444444446</v>
      </c>
      <c r="AR275" s="14" t="s">
        <v>965</v>
      </c>
      <c r="AS275" s="14" t="s">
        <v>965</v>
      </c>
      <c r="AT275" s="39">
        <v>0.38472222222222219</v>
      </c>
      <c r="AU275" s="14" t="s">
        <v>965</v>
      </c>
      <c r="AV275" s="14" t="s">
        <v>965</v>
      </c>
      <c r="AW275" s="39">
        <v>0.38125000000000003</v>
      </c>
      <c r="AX275" s="14" t="s">
        <v>965</v>
      </c>
      <c r="AY275" s="14" t="s">
        <v>965</v>
      </c>
      <c r="AZ275" s="39">
        <v>0.37777777777777777</v>
      </c>
      <c r="BA275" s="14" t="s">
        <v>965</v>
      </c>
      <c r="BB275" s="14" t="s">
        <v>968</v>
      </c>
      <c r="BC275" s="39" t="s">
        <v>39</v>
      </c>
      <c r="BD275" s="14" t="s">
        <v>968</v>
      </c>
      <c r="BE275" s="14" t="s">
        <v>20</v>
      </c>
      <c r="BF275" s="14" t="s">
        <v>20</v>
      </c>
      <c r="BG275" s="14" t="s">
        <v>965</v>
      </c>
      <c r="BH275" s="39">
        <v>0.38472222222222219</v>
      </c>
      <c r="BI275" s="39" t="s">
        <v>965</v>
      </c>
      <c r="BJ275" s="14" t="s">
        <v>965</v>
      </c>
      <c r="BK275" s="39">
        <v>0.40625</v>
      </c>
      <c r="BL275" s="14" t="s">
        <v>965</v>
      </c>
      <c r="BM275" s="14" t="s">
        <v>965</v>
      </c>
      <c r="BN275" s="39">
        <v>0.39305555555555555</v>
      </c>
      <c r="BO275" s="14" t="s">
        <v>965</v>
      </c>
      <c r="BP275" s="14" t="s">
        <v>965</v>
      </c>
      <c r="BQ275" s="39">
        <v>0.38263888888888892</v>
      </c>
      <c r="BR275" s="14" t="s">
        <v>965</v>
      </c>
      <c r="BS275" s="14" t="s">
        <v>965</v>
      </c>
      <c r="BT275" s="39">
        <v>0.38680555555555557</v>
      </c>
      <c r="BU275" s="39" t="s">
        <v>965</v>
      </c>
      <c r="BV275" s="14" t="s">
        <v>20</v>
      </c>
      <c r="BW275" s="14" t="s">
        <v>20</v>
      </c>
      <c r="BX275" s="14" t="s">
        <v>20</v>
      </c>
      <c r="BY275" s="14" t="s">
        <v>965</v>
      </c>
      <c r="BZ275" s="39">
        <v>0.38750000000000001</v>
      </c>
      <c r="CA275" s="39" t="s">
        <v>965</v>
      </c>
      <c r="CB275" s="14" t="s">
        <v>965</v>
      </c>
      <c r="CC275" s="39">
        <v>0.38055555555555554</v>
      </c>
      <c r="CD275" s="39" t="s">
        <v>965</v>
      </c>
      <c r="CE275" s="14" t="s">
        <v>965</v>
      </c>
      <c r="CF275" s="39">
        <v>0.38750000000000001</v>
      </c>
      <c r="CG275" s="39" t="s">
        <v>965</v>
      </c>
      <c r="CH275" s="14" t="s">
        <v>21</v>
      </c>
      <c r="CI275" s="39" t="s">
        <v>39</v>
      </c>
      <c r="CJ275" s="39" t="s">
        <v>21</v>
      </c>
      <c r="CK275" s="14" t="s">
        <v>20</v>
      </c>
      <c r="CL275" s="14" t="s">
        <v>20</v>
      </c>
      <c r="CM275" s="1">
        <f t="shared" si="70"/>
        <v>34</v>
      </c>
      <c r="CN275" s="1">
        <f t="shared" si="71"/>
        <v>0</v>
      </c>
      <c r="CO275" s="1">
        <f t="shared" si="72"/>
        <v>11</v>
      </c>
      <c r="CP275" s="1">
        <f t="shared" si="73"/>
        <v>2</v>
      </c>
      <c r="CQ275" s="1">
        <f t="shared" si="74"/>
        <v>0</v>
      </c>
      <c r="CR275" s="1">
        <f>SUM(COUNTIFS($T275:$CL275,{"PAT","MAT"}))</f>
        <v>0</v>
      </c>
      <c r="CS275" s="1">
        <f t="shared" si="75"/>
        <v>0</v>
      </c>
      <c r="CT275" s="1">
        <f t="shared" si="76"/>
        <v>0</v>
      </c>
      <c r="CU275" s="1">
        <f t="shared" si="77"/>
        <v>2</v>
      </c>
      <c r="CV275" s="1">
        <f t="shared" si="78"/>
        <v>2</v>
      </c>
      <c r="CW275" s="1">
        <f t="shared" si="79"/>
        <v>0</v>
      </c>
      <c r="CX275" s="1">
        <f t="shared" si="80"/>
        <v>0</v>
      </c>
      <c r="CY275" s="1">
        <f t="shared" si="81"/>
        <v>4</v>
      </c>
      <c r="CZ275" s="1">
        <f t="shared" si="82"/>
        <v>1</v>
      </c>
      <c r="DA275" s="1">
        <f t="shared" si="83"/>
        <v>1</v>
      </c>
      <c r="DB275" s="1">
        <f>SUM(CM275:CX275)+SUM(COUNTIFS(Q275:CL275,{"TERM","RESIGNED"}))</f>
        <v>51</v>
      </c>
      <c r="DC275" s="1" t="s">
        <v>45</v>
      </c>
      <c r="DD275" s="1" t="s">
        <v>1021</v>
      </c>
      <c r="DE275" s="34"/>
    </row>
    <row r="276" spans="1:109" x14ac:dyDescent="0.25">
      <c r="A276" s="32">
        <f t="shared" si="84"/>
        <v>275</v>
      </c>
      <c r="B276" s="1" t="s">
        <v>172</v>
      </c>
      <c r="C276" s="1">
        <v>104355</v>
      </c>
      <c r="D276" s="27">
        <v>104355</v>
      </c>
      <c r="E276" s="1" t="s">
        <v>946</v>
      </c>
      <c r="F276" s="34" t="s">
        <v>822</v>
      </c>
      <c r="G276" s="34" t="s">
        <v>190</v>
      </c>
      <c r="H276" s="30">
        <v>44894</v>
      </c>
      <c r="I276" s="30" t="s">
        <v>39</v>
      </c>
      <c r="J276" s="30" t="s">
        <v>39</v>
      </c>
      <c r="K276" s="1">
        <f t="shared" ca="1" si="68"/>
        <v>408</v>
      </c>
      <c r="L276" s="34" t="str">
        <f t="shared" si="69"/>
        <v>Billable</v>
      </c>
      <c r="M276" s="34" t="s">
        <v>187</v>
      </c>
      <c r="N276" s="1" t="s">
        <v>41</v>
      </c>
      <c r="O276" s="1" t="s">
        <v>42</v>
      </c>
      <c r="P276" s="1"/>
      <c r="Q276" s="1"/>
      <c r="R276" s="1" t="s">
        <v>43</v>
      </c>
      <c r="S276" s="33" t="s">
        <v>305</v>
      </c>
      <c r="T276" s="14" t="s">
        <v>965</v>
      </c>
      <c r="U276" s="39">
        <v>0.38819444444444401</v>
      </c>
      <c r="V276" s="14" t="s">
        <v>965</v>
      </c>
      <c r="W276" s="14" t="s">
        <v>20</v>
      </c>
      <c r="X276" s="14" t="s">
        <v>20</v>
      </c>
      <c r="Y276" s="14" t="s">
        <v>965</v>
      </c>
      <c r="Z276" s="39">
        <v>0.38819444444444445</v>
      </c>
      <c r="AA276" s="14" t="s">
        <v>965</v>
      </c>
      <c r="AB276" s="14" t="s">
        <v>965</v>
      </c>
      <c r="AC276" s="39">
        <v>0.40138888888888885</v>
      </c>
      <c r="AD276" s="14" t="s">
        <v>965</v>
      </c>
      <c r="AE276" s="14" t="s">
        <v>965</v>
      </c>
      <c r="AF276" s="39">
        <v>0.38194444444444442</v>
      </c>
      <c r="AG276" s="14" t="s">
        <v>965</v>
      </c>
      <c r="AH276" s="14" t="s">
        <v>965</v>
      </c>
      <c r="AI276" s="39">
        <v>0.39374999999999999</v>
      </c>
      <c r="AJ276" s="14" t="s">
        <v>965</v>
      </c>
      <c r="AK276" s="14" t="s">
        <v>965</v>
      </c>
      <c r="AL276" s="39">
        <v>0.38472222222222219</v>
      </c>
      <c r="AM276" s="14" t="s">
        <v>965</v>
      </c>
      <c r="AN276" s="14" t="s">
        <v>20</v>
      </c>
      <c r="AO276" s="14" t="s">
        <v>20</v>
      </c>
      <c r="AP276" s="14" t="s">
        <v>965</v>
      </c>
      <c r="AQ276" s="39">
        <v>0.39861111111111108</v>
      </c>
      <c r="AR276" s="14" t="s">
        <v>965</v>
      </c>
      <c r="AS276" s="14" t="s">
        <v>965</v>
      </c>
      <c r="AT276" s="39">
        <v>0.37847222222222227</v>
      </c>
      <c r="AU276" s="14" t="s">
        <v>965</v>
      </c>
      <c r="AV276" s="14" t="s">
        <v>965</v>
      </c>
      <c r="AW276" s="39">
        <v>0.4069444444444445</v>
      </c>
      <c r="AX276" s="14" t="s">
        <v>965</v>
      </c>
      <c r="AY276" s="14" t="s">
        <v>965</v>
      </c>
      <c r="AZ276" s="39">
        <v>0.37638888888888888</v>
      </c>
      <c r="BA276" s="14" t="s">
        <v>965</v>
      </c>
      <c r="BB276" s="14" t="s">
        <v>967</v>
      </c>
      <c r="BC276" s="39" t="s">
        <v>39</v>
      </c>
      <c r="BD276" s="14" t="s">
        <v>967</v>
      </c>
      <c r="BE276" s="14" t="s">
        <v>20</v>
      </c>
      <c r="BF276" s="14" t="s">
        <v>20</v>
      </c>
      <c r="BG276" s="14" t="s">
        <v>965</v>
      </c>
      <c r="BH276" s="39">
        <v>0.38958333333333334</v>
      </c>
      <c r="BI276" s="39" t="s">
        <v>965</v>
      </c>
      <c r="BJ276" s="14" t="s">
        <v>965</v>
      </c>
      <c r="BK276" s="39">
        <v>0.38263888888888892</v>
      </c>
      <c r="BL276" s="14" t="s">
        <v>965</v>
      </c>
      <c r="BM276" s="14" t="s">
        <v>965</v>
      </c>
      <c r="BN276" s="39">
        <v>0.37986111111111115</v>
      </c>
      <c r="BO276" s="14" t="s">
        <v>965</v>
      </c>
      <c r="BP276" s="14" t="s">
        <v>965</v>
      </c>
      <c r="BQ276" s="39">
        <v>0.38958333333333334</v>
      </c>
      <c r="BR276" s="14" t="s">
        <v>965</v>
      </c>
      <c r="BS276" s="14" t="s">
        <v>965</v>
      </c>
      <c r="BT276" s="39">
        <v>0.38263888888888892</v>
      </c>
      <c r="BU276" s="39" t="s">
        <v>965</v>
      </c>
      <c r="BV276" s="14" t="s">
        <v>20</v>
      </c>
      <c r="BW276" s="14" t="s">
        <v>20</v>
      </c>
      <c r="BX276" s="14" t="s">
        <v>20</v>
      </c>
      <c r="BY276" s="14" t="s">
        <v>965</v>
      </c>
      <c r="BZ276" s="39">
        <v>0.38750000000000001</v>
      </c>
      <c r="CA276" s="39" t="s">
        <v>965</v>
      </c>
      <c r="CB276" s="14" t="s">
        <v>965</v>
      </c>
      <c r="CC276" s="39">
        <v>0.38194444444444442</v>
      </c>
      <c r="CD276" s="39" t="s">
        <v>965</v>
      </c>
      <c r="CE276" s="14" t="s">
        <v>965</v>
      </c>
      <c r="CF276" s="39">
        <v>0.37777777777777777</v>
      </c>
      <c r="CG276" s="39" t="s">
        <v>965</v>
      </c>
      <c r="CH276" s="14" t="s">
        <v>967</v>
      </c>
      <c r="CI276" s="39" t="s">
        <v>39</v>
      </c>
      <c r="CJ276" s="39" t="s">
        <v>967</v>
      </c>
      <c r="CK276" s="14" t="s">
        <v>20</v>
      </c>
      <c r="CL276" s="14" t="s">
        <v>20</v>
      </c>
      <c r="CM276" s="1">
        <f t="shared" si="70"/>
        <v>36</v>
      </c>
      <c r="CN276" s="1">
        <f t="shared" si="71"/>
        <v>0</v>
      </c>
      <c r="CO276" s="1">
        <f t="shared" si="72"/>
        <v>11</v>
      </c>
      <c r="CP276" s="1">
        <f t="shared" si="73"/>
        <v>0</v>
      </c>
      <c r="CQ276" s="1">
        <f t="shared" si="74"/>
        <v>0</v>
      </c>
      <c r="CR276" s="1">
        <f>SUM(COUNTIFS($T276:$CL276,{"PAT","MAT"}))</f>
        <v>0</v>
      </c>
      <c r="CS276" s="1">
        <f t="shared" si="75"/>
        <v>0</v>
      </c>
      <c r="CT276" s="1">
        <f t="shared" si="76"/>
        <v>0</v>
      </c>
      <c r="CU276" s="1">
        <f t="shared" si="77"/>
        <v>0</v>
      </c>
      <c r="CV276" s="1">
        <f t="shared" si="78"/>
        <v>4</v>
      </c>
      <c r="CW276" s="1">
        <f t="shared" si="79"/>
        <v>0</v>
      </c>
      <c r="CX276" s="1">
        <f t="shared" si="80"/>
        <v>0</v>
      </c>
      <c r="CY276" s="1">
        <f t="shared" si="81"/>
        <v>4</v>
      </c>
      <c r="CZ276" s="1">
        <f t="shared" si="82"/>
        <v>1</v>
      </c>
      <c r="DA276" s="1">
        <f t="shared" si="83"/>
        <v>1</v>
      </c>
      <c r="DB276" s="1">
        <f>SUM(CM276:CX276)+SUM(COUNTIFS(Q276:CL276,{"TERM","RESIGNED"}))</f>
        <v>51</v>
      </c>
      <c r="DC276" s="1" t="s">
        <v>45</v>
      </c>
      <c r="DD276" s="1" t="s">
        <v>1018</v>
      </c>
      <c r="DE276" s="34"/>
    </row>
    <row r="277" spans="1:109" x14ac:dyDescent="0.25">
      <c r="A277" s="32">
        <f t="shared" si="84"/>
        <v>276</v>
      </c>
      <c r="B277" s="1" t="s">
        <v>172</v>
      </c>
      <c r="C277" s="1">
        <v>104399</v>
      </c>
      <c r="D277" s="27">
        <v>104399</v>
      </c>
      <c r="E277" s="1" t="s">
        <v>946</v>
      </c>
      <c r="F277" s="34" t="s">
        <v>824</v>
      </c>
      <c r="G277" s="34" t="s">
        <v>123</v>
      </c>
      <c r="H277" s="30">
        <v>44897</v>
      </c>
      <c r="I277" s="30" t="s">
        <v>39</v>
      </c>
      <c r="J277" s="30" t="s">
        <v>39</v>
      </c>
      <c r="K277" s="1">
        <f t="shared" ca="1" si="68"/>
        <v>405</v>
      </c>
      <c r="L277" s="34" t="str">
        <f t="shared" si="69"/>
        <v>Billable</v>
      </c>
      <c r="M277" s="34" t="s">
        <v>124</v>
      </c>
      <c r="N277" s="1" t="s">
        <v>41</v>
      </c>
      <c r="O277" s="1" t="s">
        <v>42</v>
      </c>
      <c r="P277" s="1"/>
      <c r="Q277" s="1"/>
      <c r="R277" s="1" t="s">
        <v>43</v>
      </c>
      <c r="S277" s="33" t="s">
        <v>253</v>
      </c>
      <c r="T277" s="14" t="s">
        <v>965</v>
      </c>
      <c r="U277" s="39">
        <v>0.37083333333333302</v>
      </c>
      <c r="V277" s="14" t="s">
        <v>965</v>
      </c>
      <c r="W277" s="14" t="s">
        <v>20</v>
      </c>
      <c r="X277" s="14" t="s">
        <v>20</v>
      </c>
      <c r="Y277" s="14" t="s">
        <v>967</v>
      </c>
      <c r="Z277" s="39" t="s">
        <v>39</v>
      </c>
      <c r="AA277" s="14" t="s">
        <v>967</v>
      </c>
      <c r="AB277" s="14" t="s">
        <v>965</v>
      </c>
      <c r="AC277" s="39">
        <v>0.38125000000000003</v>
      </c>
      <c r="AD277" s="14" t="s">
        <v>965</v>
      </c>
      <c r="AE277" s="14" t="s">
        <v>965</v>
      </c>
      <c r="AF277" s="39">
        <v>0.38055555555555554</v>
      </c>
      <c r="AG277" s="14" t="s">
        <v>965</v>
      </c>
      <c r="AH277" s="14" t="s">
        <v>965</v>
      </c>
      <c r="AI277" s="39">
        <v>0.38263888888888892</v>
      </c>
      <c r="AJ277" s="14" t="s">
        <v>965</v>
      </c>
      <c r="AK277" s="14" t="s">
        <v>965</v>
      </c>
      <c r="AL277" s="39">
        <v>0.3840277777777778</v>
      </c>
      <c r="AM277" s="14" t="s">
        <v>965</v>
      </c>
      <c r="AN277" s="14" t="s">
        <v>20</v>
      </c>
      <c r="AO277" s="14" t="s">
        <v>20</v>
      </c>
      <c r="AP277" s="14" t="s">
        <v>968</v>
      </c>
      <c r="AQ277" s="39" t="s">
        <v>39</v>
      </c>
      <c r="AR277" s="14" t="s">
        <v>968</v>
      </c>
      <c r="AS277" s="14" t="s">
        <v>965</v>
      </c>
      <c r="AT277" s="39">
        <v>0.3923611111111111</v>
      </c>
      <c r="AU277" s="14" t="s">
        <v>965</v>
      </c>
      <c r="AV277" s="14" t="s">
        <v>965</v>
      </c>
      <c r="AW277" s="39">
        <v>0.3743055555555555</v>
      </c>
      <c r="AX277" s="14" t="s">
        <v>965</v>
      </c>
      <c r="AY277" s="14" t="s">
        <v>965</v>
      </c>
      <c r="AZ277" s="39">
        <v>0.38263888888888892</v>
      </c>
      <c r="BA277" s="14" t="s">
        <v>965</v>
      </c>
      <c r="BB277" s="14" t="s">
        <v>965</v>
      </c>
      <c r="BC277" s="39">
        <v>0.36458333333333331</v>
      </c>
      <c r="BD277" s="14" t="s">
        <v>965</v>
      </c>
      <c r="BE277" s="14" t="s">
        <v>20</v>
      </c>
      <c r="BF277" s="14" t="s">
        <v>20</v>
      </c>
      <c r="BG277" s="14" t="s">
        <v>968</v>
      </c>
      <c r="BH277" s="39">
        <v>5.5555555555555552E-2</v>
      </c>
      <c r="BI277" s="39" t="s">
        <v>968</v>
      </c>
      <c r="BJ277" s="14" t="s">
        <v>968</v>
      </c>
      <c r="BK277" s="39" t="s">
        <v>39</v>
      </c>
      <c r="BL277" s="14" t="s">
        <v>968</v>
      </c>
      <c r="BM277" s="14" t="s">
        <v>965</v>
      </c>
      <c r="BN277" s="39">
        <v>0.375</v>
      </c>
      <c r="BO277" s="14" t="s">
        <v>965</v>
      </c>
      <c r="BP277" s="14" t="s">
        <v>965</v>
      </c>
      <c r="BQ277" s="39">
        <v>0.38194444444444442</v>
      </c>
      <c r="BR277" s="14" t="s">
        <v>965</v>
      </c>
      <c r="BS277" s="14" t="s">
        <v>965</v>
      </c>
      <c r="BT277" s="39">
        <v>0.37152777777777773</v>
      </c>
      <c r="BU277" s="39" t="s">
        <v>965</v>
      </c>
      <c r="BV277" s="14" t="s">
        <v>20</v>
      </c>
      <c r="BW277" s="14" t="s">
        <v>20</v>
      </c>
      <c r="BX277" s="14" t="s">
        <v>20</v>
      </c>
      <c r="BY277" s="14" t="s">
        <v>965</v>
      </c>
      <c r="BZ277" s="39">
        <v>0.37916666666666665</v>
      </c>
      <c r="CA277" s="39" t="s">
        <v>965</v>
      </c>
      <c r="CB277" s="14" t="s">
        <v>965</v>
      </c>
      <c r="CC277" s="39">
        <v>0.37708333333333338</v>
      </c>
      <c r="CD277" s="39" t="s">
        <v>965</v>
      </c>
      <c r="CE277" s="14" t="s">
        <v>967</v>
      </c>
      <c r="CF277" s="39" t="s">
        <v>39</v>
      </c>
      <c r="CG277" s="39" t="s">
        <v>967</v>
      </c>
      <c r="CH277" s="14" t="s">
        <v>965</v>
      </c>
      <c r="CI277" s="39">
        <v>0.3611111111111111</v>
      </c>
      <c r="CJ277" s="39" t="s">
        <v>965</v>
      </c>
      <c r="CK277" s="14" t="s">
        <v>20</v>
      </c>
      <c r="CL277" s="14" t="s">
        <v>20</v>
      </c>
      <c r="CM277" s="1">
        <f t="shared" si="70"/>
        <v>30</v>
      </c>
      <c r="CN277" s="1">
        <f t="shared" si="71"/>
        <v>0</v>
      </c>
      <c r="CO277" s="1">
        <f t="shared" si="72"/>
        <v>11</v>
      </c>
      <c r="CP277" s="1">
        <f t="shared" si="73"/>
        <v>0</v>
      </c>
      <c r="CQ277" s="1">
        <f t="shared" si="74"/>
        <v>0</v>
      </c>
      <c r="CR277" s="1">
        <f>SUM(COUNTIFS($T277:$CL277,{"PAT","MAT"}))</f>
        <v>0</v>
      </c>
      <c r="CS277" s="1">
        <f t="shared" si="75"/>
        <v>0</v>
      </c>
      <c r="CT277" s="1">
        <f t="shared" si="76"/>
        <v>0</v>
      </c>
      <c r="CU277" s="1">
        <f t="shared" si="77"/>
        <v>6</v>
      </c>
      <c r="CV277" s="1">
        <f t="shared" si="78"/>
        <v>4</v>
      </c>
      <c r="CW277" s="1">
        <f t="shared" si="79"/>
        <v>0</v>
      </c>
      <c r="CX277" s="1">
        <f t="shared" si="80"/>
        <v>0</v>
      </c>
      <c r="CY277" s="1">
        <f t="shared" si="81"/>
        <v>10</v>
      </c>
      <c r="CZ277" s="1">
        <f t="shared" si="82"/>
        <v>1</v>
      </c>
      <c r="DA277" s="1">
        <f t="shared" si="83"/>
        <v>1</v>
      </c>
      <c r="DB277" s="1">
        <f>SUM(CM277:CX277)+SUM(COUNTIFS(Q277:CL277,{"TERM","RESIGNED"}))</f>
        <v>51</v>
      </c>
      <c r="DC277" s="1" t="s">
        <v>45</v>
      </c>
      <c r="DD277" s="1" t="s">
        <v>1018</v>
      </c>
      <c r="DE277" s="34"/>
    </row>
    <row r="278" spans="1:109" x14ac:dyDescent="0.25">
      <c r="A278" s="32">
        <f t="shared" si="84"/>
        <v>277</v>
      </c>
      <c r="B278" s="1" t="s">
        <v>172</v>
      </c>
      <c r="C278" s="1">
        <v>104416</v>
      </c>
      <c r="D278" s="27">
        <v>104416</v>
      </c>
      <c r="E278" s="1" t="s">
        <v>945</v>
      </c>
      <c r="F278" s="34" t="s">
        <v>825</v>
      </c>
      <c r="G278" s="34" t="s">
        <v>123</v>
      </c>
      <c r="H278" s="30">
        <v>44897</v>
      </c>
      <c r="I278" s="30" t="s">
        <v>39</v>
      </c>
      <c r="J278" s="30" t="s">
        <v>39</v>
      </c>
      <c r="K278" s="1">
        <f t="shared" ca="1" si="68"/>
        <v>405</v>
      </c>
      <c r="L278" s="34" t="str">
        <f t="shared" si="69"/>
        <v>Billable</v>
      </c>
      <c r="M278" s="34" t="s">
        <v>124</v>
      </c>
      <c r="N278" s="1" t="s">
        <v>41</v>
      </c>
      <c r="O278" s="1" t="s">
        <v>42</v>
      </c>
      <c r="P278" s="1"/>
      <c r="Q278" s="1"/>
      <c r="R278" s="1" t="s">
        <v>43</v>
      </c>
      <c r="S278" s="33" t="s">
        <v>367</v>
      </c>
      <c r="T278" s="14" t="s">
        <v>965</v>
      </c>
      <c r="U278" s="39">
        <v>0.40277777777777801</v>
      </c>
      <c r="V278" s="14" t="s">
        <v>965</v>
      </c>
      <c r="W278" s="14" t="s">
        <v>20</v>
      </c>
      <c r="X278" s="14" t="s">
        <v>20</v>
      </c>
      <c r="Y278" s="14" t="s">
        <v>965</v>
      </c>
      <c r="Z278" s="39">
        <v>0.40138888888888885</v>
      </c>
      <c r="AA278" s="14" t="s">
        <v>965</v>
      </c>
      <c r="AB278" s="14" t="s">
        <v>965</v>
      </c>
      <c r="AC278" s="39">
        <v>0.40208333333333335</v>
      </c>
      <c r="AD278" s="14" t="s">
        <v>965</v>
      </c>
      <c r="AE278" s="14" t="s">
        <v>965</v>
      </c>
      <c r="AF278" s="39">
        <v>0.3659722222222222</v>
      </c>
      <c r="AG278" s="14" t="s">
        <v>965</v>
      </c>
      <c r="AH278" s="14" t="s">
        <v>965</v>
      </c>
      <c r="AI278" s="39">
        <v>0.36944444444444446</v>
      </c>
      <c r="AJ278" s="14" t="s">
        <v>965</v>
      </c>
      <c r="AK278" s="14" t="s">
        <v>965</v>
      </c>
      <c r="AL278" s="39">
        <v>0.3756944444444445</v>
      </c>
      <c r="AM278" s="14" t="s">
        <v>965</v>
      </c>
      <c r="AN278" s="14" t="s">
        <v>20</v>
      </c>
      <c r="AO278" s="14" t="s">
        <v>20</v>
      </c>
      <c r="AP278" s="14" t="s">
        <v>965</v>
      </c>
      <c r="AQ278" s="39">
        <v>0.37847222222222227</v>
      </c>
      <c r="AR278" s="14" t="s">
        <v>965</v>
      </c>
      <c r="AS278" s="14" t="s">
        <v>965</v>
      </c>
      <c r="AT278" s="39">
        <v>0.37777777777777777</v>
      </c>
      <c r="AU278" s="14" t="s">
        <v>965</v>
      </c>
      <c r="AV278" s="14" t="s">
        <v>965</v>
      </c>
      <c r="AW278" s="39">
        <v>0.37291666666666662</v>
      </c>
      <c r="AX278" s="14" t="s">
        <v>965</v>
      </c>
      <c r="AY278" s="14" t="s">
        <v>965</v>
      </c>
      <c r="AZ278" s="39">
        <v>0.37847222222222227</v>
      </c>
      <c r="BA278" s="14" t="s">
        <v>965</v>
      </c>
      <c r="BB278" s="14" t="s">
        <v>965</v>
      </c>
      <c r="BC278" s="39">
        <v>0.40208333333333335</v>
      </c>
      <c r="BD278" s="14" t="s">
        <v>965</v>
      </c>
      <c r="BE278" s="14" t="s">
        <v>20</v>
      </c>
      <c r="BF278" s="14" t="s">
        <v>20</v>
      </c>
      <c r="BG278" s="14" t="s">
        <v>965</v>
      </c>
      <c r="BH278" s="39">
        <v>0.3666666666666667</v>
      </c>
      <c r="BI278" s="39" t="s">
        <v>965</v>
      </c>
      <c r="BJ278" s="14" t="s">
        <v>965</v>
      </c>
      <c r="BK278" s="39">
        <v>0.37847222222222227</v>
      </c>
      <c r="BL278" s="14" t="s">
        <v>965</v>
      </c>
      <c r="BM278" s="14" t="s">
        <v>965</v>
      </c>
      <c r="BN278" s="39">
        <v>0.37777777777777777</v>
      </c>
      <c r="BO278" s="14" t="s">
        <v>965</v>
      </c>
      <c r="BP278" s="14" t="s">
        <v>965</v>
      </c>
      <c r="BQ278" s="39">
        <v>0.37083333333333335</v>
      </c>
      <c r="BR278" s="14" t="s">
        <v>965</v>
      </c>
      <c r="BS278" s="14" t="s">
        <v>965</v>
      </c>
      <c r="BT278" s="39">
        <v>0.37708333333333338</v>
      </c>
      <c r="BU278" s="39" t="s">
        <v>965</v>
      </c>
      <c r="BV278" s="14" t="s">
        <v>20</v>
      </c>
      <c r="BW278" s="14" t="s">
        <v>20</v>
      </c>
      <c r="BX278" s="14" t="s">
        <v>20</v>
      </c>
      <c r="BY278" s="14" t="s">
        <v>965</v>
      </c>
      <c r="BZ278" s="39">
        <v>0.37708333333333338</v>
      </c>
      <c r="CA278" s="39" t="s">
        <v>965</v>
      </c>
      <c r="CB278" s="14" t="s">
        <v>965</v>
      </c>
      <c r="CC278" s="39">
        <v>0.3923611111111111</v>
      </c>
      <c r="CD278" s="39" t="s">
        <v>965</v>
      </c>
      <c r="CE278" s="14" t="s">
        <v>965</v>
      </c>
      <c r="CF278" s="39">
        <v>0.37361111111111112</v>
      </c>
      <c r="CG278" s="39" t="s">
        <v>965</v>
      </c>
      <c r="CH278" s="14" t="s">
        <v>965</v>
      </c>
      <c r="CI278" s="39">
        <v>0.37638888888888888</v>
      </c>
      <c r="CJ278" s="39" t="s">
        <v>965</v>
      </c>
      <c r="CK278" s="14" t="s">
        <v>20</v>
      </c>
      <c r="CL278" s="14" t="s">
        <v>20</v>
      </c>
      <c r="CM278" s="1">
        <f t="shared" si="70"/>
        <v>40</v>
      </c>
      <c r="CN278" s="1">
        <f t="shared" si="71"/>
        <v>0</v>
      </c>
      <c r="CO278" s="1">
        <f t="shared" si="72"/>
        <v>11</v>
      </c>
      <c r="CP278" s="1">
        <f t="shared" si="73"/>
        <v>0</v>
      </c>
      <c r="CQ278" s="1">
        <f t="shared" si="74"/>
        <v>0</v>
      </c>
      <c r="CR278" s="1">
        <f>SUM(COUNTIFS($T278:$CL278,{"PAT","MAT"}))</f>
        <v>0</v>
      </c>
      <c r="CS278" s="1">
        <f t="shared" si="75"/>
        <v>0</v>
      </c>
      <c r="CT278" s="1">
        <f t="shared" si="76"/>
        <v>0</v>
      </c>
      <c r="CU278" s="1">
        <f t="shared" si="77"/>
        <v>0</v>
      </c>
      <c r="CV278" s="1">
        <f t="shared" si="78"/>
        <v>0</v>
      </c>
      <c r="CW278" s="1">
        <f t="shared" si="79"/>
        <v>0</v>
      </c>
      <c r="CX278" s="1">
        <f t="shared" si="80"/>
        <v>0</v>
      </c>
      <c r="CY278" s="1">
        <f t="shared" si="81"/>
        <v>0</v>
      </c>
      <c r="CZ278" s="1">
        <f t="shared" si="82"/>
        <v>1</v>
      </c>
      <c r="DA278" s="1">
        <f t="shared" si="83"/>
        <v>1</v>
      </c>
      <c r="DB278" s="1">
        <f>SUM(CM278:CX278)+SUM(COUNTIFS(Q278:CL278,{"TERM","RESIGNED"}))</f>
        <v>51</v>
      </c>
      <c r="DC278" s="1" t="s">
        <v>45</v>
      </c>
      <c r="DD278" s="1" t="s">
        <v>1020</v>
      </c>
      <c r="DE278" s="34"/>
    </row>
    <row r="279" spans="1:109" x14ac:dyDescent="0.25">
      <c r="A279" s="32">
        <f t="shared" si="84"/>
        <v>278</v>
      </c>
      <c r="B279" s="1" t="s">
        <v>172</v>
      </c>
      <c r="C279" s="1">
        <v>104423</v>
      </c>
      <c r="D279" s="27">
        <v>104423</v>
      </c>
      <c r="E279" s="1" t="s">
        <v>946</v>
      </c>
      <c r="F279" s="34" t="s">
        <v>826</v>
      </c>
      <c r="G279" s="34" t="s">
        <v>123</v>
      </c>
      <c r="H279" s="30">
        <v>44897</v>
      </c>
      <c r="I279" s="30" t="s">
        <v>39</v>
      </c>
      <c r="J279" s="30" t="s">
        <v>39</v>
      </c>
      <c r="K279" s="1">
        <f t="shared" ca="1" si="68"/>
        <v>405</v>
      </c>
      <c r="L279" s="34" t="str">
        <f t="shared" si="69"/>
        <v>Billable</v>
      </c>
      <c r="M279" s="34" t="s">
        <v>124</v>
      </c>
      <c r="N279" s="1" t="s">
        <v>41</v>
      </c>
      <c r="O279" s="1" t="s">
        <v>42</v>
      </c>
      <c r="P279" s="1"/>
      <c r="Q279" s="1"/>
      <c r="R279" s="1" t="s">
        <v>43</v>
      </c>
      <c r="S279" s="33" t="s">
        <v>142</v>
      </c>
      <c r="T279" s="14" t="s">
        <v>965</v>
      </c>
      <c r="U279" s="39">
        <v>0.39861111111111103</v>
      </c>
      <c r="V279" s="14" t="s">
        <v>965</v>
      </c>
      <c r="W279" s="14" t="s">
        <v>20</v>
      </c>
      <c r="X279" s="14" t="s">
        <v>20</v>
      </c>
      <c r="Y279" s="14" t="s">
        <v>965</v>
      </c>
      <c r="Z279" s="39">
        <v>0.38263888888888892</v>
      </c>
      <c r="AA279" s="14" t="s">
        <v>965</v>
      </c>
      <c r="AB279" s="14" t="s">
        <v>965</v>
      </c>
      <c r="AC279" s="39">
        <v>0.38819444444444445</v>
      </c>
      <c r="AD279" s="14" t="s">
        <v>965</v>
      </c>
      <c r="AE279" s="14" t="s">
        <v>965</v>
      </c>
      <c r="AF279" s="39">
        <v>0.38263888888888892</v>
      </c>
      <c r="AG279" s="14" t="s">
        <v>965</v>
      </c>
      <c r="AH279" s="14" t="s">
        <v>965</v>
      </c>
      <c r="AI279" s="39">
        <v>0.375</v>
      </c>
      <c r="AJ279" s="14" t="s">
        <v>965</v>
      </c>
      <c r="AK279" s="14" t="s">
        <v>965</v>
      </c>
      <c r="AL279" s="39">
        <v>0.39652777777777781</v>
      </c>
      <c r="AM279" s="14" t="s">
        <v>965</v>
      </c>
      <c r="AN279" s="14" t="s">
        <v>20</v>
      </c>
      <c r="AO279" s="14" t="s">
        <v>20</v>
      </c>
      <c r="AP279" s="14" t="s">
        <v>965</v>
      </c>
      <c r="AQ279" s="39">
        <v>0.38194444444444442</v>
      </c>
      <c r="AR279" s="14" t="s">
        <v>965</v>
      </c>
      <c r="AS279" s="14" t="s">
        <v>965</v>
      </c>
      <c r="AT279" s="39">
        <v>0.39999999999999997</v>
      </c>
      <c r="AU279" s="14" t="s">
        <v>965</v>
      </c>
      <c r="AV279" s="14" t="s">
        <v>965</v>
      </c>
      <c r="AW279" s="39">
        <v>0.40416666666666662</v>
      </c>
      <c r="AX279" s="14" t="s">
        <v>965</v>
      </c>
      <c r="AY279" s="14" t="s">
        <v>965</v>
      </c>
      <c r="AZ279" s="39">
        <v>0.39930555555555558</v>
      </c>
      <c r="BA279" s="14" t="s">
        <v>965</v>
      </c>
      <c r="BB279" s="14" t="s">
        <v>965</v>
      </c>
      <c r="BC279" s="39">
        <v>0.40625</v>
      </c>
      <c r="BD279" s="14" t="s">
        <v>965</v>
      </c>
      <c r="BE279" s="14" t="s">
        <v>20</v>
      </c>
      <c r="BF279" s="14" t="s">
        <v>20</v>
      </c>
      <c r="BG279" s="14" t="s">
        <v>965</v>
      </c>
      <c r="BH279" s="39">
        <v>0.3743055555555555</v>
      </c>
      <c r="BI279" s="39" t="s">
        <v>965</v>
      </c>
      <c r="BJ279" s="14" t="s">
        <v>967</v>
      </c>
      <c r="BK279" s="39" t="s">
        <v>39</v>
      </c>
      <c r="BL279" s="14" t="s">
        <v>967</v>
      </c>
      <c r="BM279" s="14" t="s">
        <v>965</v>
      </c>
      <c r="BN279" s="39">
        <v>0.39305555555555555</v>
      </c>
      <c r="BO279" s="14" t="s">
        <v>965</v>
      </c>
      <c r="BP279" s="14" t="s">
        <v>965</v>
      </c>
      <c r="BQ279" s="39">
        <v>0.37638888888888888</v>
      </c>
      <c r="BR279" s="14" t="s">
        <v>965</v>
      </c>
      <c r="BS279" s="14" t="s">
        <v>967</v>
      </c>
      <c r="BT279" s="39" t="e">
        <v>#N/A</v>
      </c>
      <c r="BU279" s="39" t="s">
        <v>967</v>
      </c>
      <c r="BV279" s="14" t="s">
        <v>20</v>
      </c>
      <c r="BW279" s="14" t="s">
        <v>20</v>
      </c>
      <c r="BX279" s="14" t="s">
        <v>20</v>
      </c>
      <c r="BY279" s="14" t="s">
        <v>965</v>
      </c>
      <c r="BZ279" s="39">
        <v>0.37708333333333338</v>
      </c>
      <c r="CA279" s="39" t="s">
        <v>965</v>
      </c>
      <c r="CB279" s="14" t="s">
        <v>965</v>
      </c>
      <c r="CC279" s="39">
        <v>0.3743055555555555</v>
      </c>
      <c r="CD279" s="39" t="s">
        <v>965</v>
      </c>
      <c r="CE279" s="14" t="s">
        <v>965</v>
      </c>
      <c r="CF279" s="39">
        <v>0.37291666666666662</v>
      </c>
      <c r="CG279" s="39" t="s">
        <v>965</v>
      </c>
      <c r="CH279" s="14" t="s">
        <v>967</v>
      </c>
      <c r="CI279" s="39" t="s">
        <v>39</v>
      </c>
      <c r="CJ279" s="39" t="s">
        <v>967</v>
      </c>
      <c r="CK279" s="14" t="s">
        <v>20</v>
      </c>
      <c r="CL279" s="14" t="s">
        <v>20</v>
      </c>
      <c r="CM279" s="1">
        <f t="shared" si="70"/>
        <v>34</v>
      </c>
      <c r="CN279" s="1">
        <f t="shared" si="71"/>
        <v>0</v>
      </c>
      <c r="CO279" s="1">
        <f t="shared" si="72"/>
        <v>11</v>
      </c>
      <c r="CP279" s="1">
        <f t="shared" si="73"/>
        <v>0</v>
      </c>
      <c r="CQ279" s="1">
        <f t="shared" si="74"/>
        <v>0</v>
      </c>
      <c r="CR279" s="1">
        <f>SUM(COUNTIFS($T279:$CL279,{"PAT","MAT"}))</f>
        <v>0</v>
      </c>
      <c r="CS279" s="1">
        <f t="shared" si="75"/>
        <v>0</v>
      </c>
      <c r="CT279" s="1">
        <f t="shared" si="76"/>
        <v>0</v>
      </c>
      <c r="CU279" s="1">
        <f t="shared" si="77"/>
        <v>0</v>
      </c>
      <c r="CV279" s="1">
        <f t="shared" si="78"/>
        <v>6</v>
      </c>
      <c r="CW279" s="1">
        <f t="shared" si="79"/>
        <v>0</v>
      </c>
      <c r="CX279" s="1">
        <f t="shared" si="80"/>
        <v>0</v>
      </c>
      <c r="CY279" s="1">
        <f t="shared" si="81"/>
        <v>6</v>
      </c>
      <c r="CZ279" s="1">
        <f t="shared" si="82"/>
        <v>1</v>
      </c>
      <c r="DA279" s="1">
        <f t="shared" si="83"/>
        <v>1</v>
      </c>
      <c r="DB279" s="1">
        <f>SUM(CM279:CX279)+SUM(COUNTIFS(Q279:CL279,{"TERM","RESIGNED"}))</f>
        <v>51</v>
      </c>
      <c r="DC279" s="1" t="s">
        <v>45</v>
      </c>
      <c r="DD279" s="1" t="s">
        <v>1020</v>
      </c>
      <c r="DE279" s="34"/>
    </row>
    <row r="280" spans="1:109" x14ac:dyDescent="0.25">
      <c r="A280" s="32">
        <f t="shared" si="84"/>
        <v>279</v>
      </c>
      <c r="B280" s="1" t="s">
        <v>172</v>
      </c>
      <c r="C280" s="1">
        <v>104438</v>
      </c>
      <c r="D280" s="27">
        <v>104438</v>
      </c>
      <c r="E280" s="1" t="s">
        <v>945</v>
      </c>
      <c r="F280" s="34" t="s">
        <v>834</v>
      </c>
      <c r="G280" s="34" t="s">
        <v>123</v>
      </c>
      <c r="H280" s="30">
        <v>44901</v>
      </c>
      <c r="I280" s="30" t="s">
        <v>39</v>
      </c>
      <c r="J280" s="30" t="s">
        <v>39</v>
      </c>
      <c r="K280" s="1">
        <f t="shared" ca="1" si="68"/>
        <v>401</v>
      </c>
      <c r="L280" s="34" t="str">
        <f t="shared" si="69"/>
        <v>Billable</v>
      </c>
      <c r="M280" s="34" t="s">
        <v>124</v>
      </c>
      <c r="N280" s="1" t="s">
        <v>41</v>
      </c>
      <c r="O280" s="1" t="s">
        <v>42</v>
      </c>
      <c r="P280" s="1"/>
      <c r="Q280" s="1"/>
      <c r="R280" s="1" t="s">
        <v>43</v>
      </c>
      <c r="S280" s="33" t="s">
        <v>367</v>
      </c>
      <c r="T280" s="14" t="s">
        <v>965</v>
      </c>
      <c r="U280" s="39">
        <v>0.39374999999999999</v>
      </c>
      <c r="V280" s="14" t="s">
        <v>965</v>
      </c>
      <c r="W280" s="14" t="s">
        <v>20</v>
      </c>
      <c r="X280" s="14" t="s">
        <v>20</v>
      </c>
      <c r="Y280" s="14" t="s">
        <v>965</v>
      </c>
      <c r="Z280" s="39">
        <v>0.39374999999999999</v>
      </c>
      <c r="AA280" s="14" t="s">
        <v>965</v>
      </c>
      <c r="AB280" s="14" t="s">
        <v>965</v>
      </c>
      <c r="AC280" s="39">
        <v>0.40347222222222223</v>
      </c>
      <c r="AD280" s="14" t="s">
        <v>965</v>
      </c>
      <c r="AE280" s="14" t="s">
        <v>965</v>
      </c>
      <c r="AF280" s="39">
        <v>0.37638888888888888</v>
      </c>
      <c r="AG280" s="14" t="s">
        <v>965</v>
      </c>
      <c r="AH280" s="14" t="s">
        <v>965</v>
      </c>
      <c r="AI280" s="39">
        <v>0.37847222222222227</v>
      </c>
      <c r="AJ280" s="14" t="s">
        <v>965</v>
      </c>
      <c r="AK280" s="14" t="s">
        <v>965</v>
      </c>
      <c r="AL280" s="39">
        <v>0.37638888888888888</v>
      </c>
      <c r="AM280" s="14" t="s">
        <v>965</v>
      </c>
      <c r="AN280" s="14" t="s">
        <v>20</v>
      </c>
      <c r="AO280" s="14" t="s">
        <v>20</v>
      </c>
      <c r="AP280" s="14" t="s">
        <v>965</v>
      </c>
      <c r="AQ280" s="39">
        <v>0.38750000000000001</v>
      </c>
      <c r="AR280" s="14" t="s">
        <v>965</v>
      </c>
      <c r="AS280" s="14" t="s">
        <v>965</v>
      </c>
      <c r="AT280" s="39">
        <v>0.37986111111111115</v>
      </c>
      <c r="AU280" s="14" t="s">
        <v>965</v>
      </c>
      <c r="AV280" s="14" t="s">
        <v>965</v>
      </c>
      <c r="AW280" s="39">
        <v>0.36249999999999999</v>
      </c>
      <c r="AX280" s="14" t="s">
        <v>965</v>
      </c>
      <c r="AY280" s="14" t="s">
        <v>965</v>
      </c>
      <c r="AZ280" s="39">
        <v>0.39305555555555555</v>
      </c>
      <c r="BA280" s="14" t="s">
        <v>965</v>
      </c>
      <c r="BB280" s="14" t="s">
        <v>965</v>
      </c>
      <c r="BC280" s="39">
        <v>0.36319444444444443</v>
      </c>
      <c r="BD280" s="14" t="s">
        <v>965</v>
      </c>
      <c r="BE280" s="14" t="s">
        <v>20</v>
      </c>
      <c r="BF280" s="14" t="s">
        <v>20</v>
      </c>
      <c r="BG280" s="14" t="s">
        <v>965</v>
      </c>
      <c r="BH280" s="39">
        <v>0.37083333333333335</v>
      </c>
      <c r="BI280" s="39" t="s">
        <v>965</v>
      </c>
      <c r="BJ280" s="14" t="s">
        <v>965</v>
      </c>
      <c r="BK280" s="39">
        <v>0.37152777777777773</v>
      </c>
      <c r="BL280" s="14" t="s">
        <v>965</v>
      </c>
      <c r="BM280" s="14" t="s">
        <v>965</v>
      </c>
      <c r="BN280" s="39">
        <v>0.3756944444444445</v>
      </c>
      <c r="BO280" s="14" t="s">
        <v>965</v>
      </c>
      <c r="BP280" s="14" t="s">
        <v>965</v>
      </c>
      <c r="BQ280" s="39">
        <v>0.37013888888888885</v>
      </c>
      <c r="BR280" s="14" t="s">
        <v>965</v>
      </c>
      <c r="BS280" s="14" t="s">
        <v>965</v>
      </c>
      <c r="BT280" s="39">
        <v>0.36944444444444446</v>
      </c>
      <c r="BU280" s="39" t="s">
        <v>965</v>
      </c>
      <c r="BV280" s="14" t="s">
        <v>20</v>
      </c>
      <c r="BW280" s="14" t="s">
        <v>20</v>
      </c>
      <c r="BX280" s="14" t="s">
        <v>20</v>
      </c>
      <c r="BY280" s="14" t="s">
        <v>967</v>
      </c>
      <c r="BZ280" s="39" t="s">
        <v>39</v>
      </c>
      <c r="CA280" s="39" t="s">
        <v>967</v>
      </c>
      <c r="CB280" s="14" t="s">
        <v>967</v>
      </c>
      <c r="CC280" s="39" t="s">
        <v>39</v>
      </c>
      <c r="CD280" s="39" t="s">
        <v>967</v>
      </c>
      <c r="CE280" s="14" t="s">
        <v>968</v>
      </c>
      <c r="CF280" s="39" t="s">
        <v>39</v>
      </c>
      <c r="CG280" s="39" t="s">
        <v>968</v>
      </c>
      <c r="CH280" s="14" t="s">
        <v>968</v>
      </c>
      <c r="CI280" s="39" t="s">
        <v>39</v>
      </c>
      <c r="CJ280" s="39" t="s">
        <v>968</v>
      </c>
      <c r="CK280" s="14" t="s">
        <v>20</v>
      </c>
      <c r="CL280" s="14" t="s">
        <v>20</v>
      </c>
      <c r="CM280" s="1">
        <f t="shared" si="70"/>
        <v>32</v>
      </c>
      <c r="CN280" s="1">
        <f t="shared" si="71"/>
        <v>0</v>
      </c>
      <c r="CO280" s="1">
        <f t="shared" si="72"/>
        <v>11</v>
      </c>
      <c r="CP280" s="1">
        <f t="shared" si="73"/>
        <v>0</v>
      </c>
      <c r="CQ280" s="1">
        <f t="shared" si="74"/>
        <v>0</v>
      </c>
      <c r="CR280" s="1">
        <f>SUM(COUNTIFS($T280:$CL280,{"PAT","MAT"}))</f>
        <v>0</v>
      </c>
      <c r="CS280" s="1">
        <f t="shared" si="75"/>
        <v>0</v>
      </c>
      <c r="CT280" s="1">
        <f t="shared" si="76"/>
        <v>0</v>
      </c>
      <c r="CU280" s="1">
        <f t="shared" si="77"/>
        <v>4</v>
      </c>
      <c r="CV280" s="1">
        <f t="shared" si="78"/>
        <v>4</v>
      </c>
      <c r="CW280" s="1">
        <f t="shared" si="79"/>
        <v>0</v>
      </c>
      <c r="CX280" s="1">
        <f t="shared" si="80"/>
        <v>0</v>
      </c>
      <c r="CY280" s="1">
        <f t="shared" si="81"/>
        <v>8</v>
      </c>
      <c r="CZ280" s="1">
        <f t="shared" si="82"/>
        <v>1</v>
      </c>
      <c r="DA280" s="1">
        <f t="shared" si="83"/>
        <v>1</v>
      </c>
      <c r="DB280" s="1">
        <f>SUM(CM280:CX280)+SUM(COUNTIFS(Q280:CL280,{"TERM","RESIGNED"}))</f>
        <v>51</v>
      </c>
      <c r="DC280" s="1" t="s">
        <v>45</v>
      </c>
      <c r="DD280" s="1" t="s">
        <v>1020</v>
      </c>
      <c r="DE280" s="34"/>
    </row>
    <row r="281" spans="1:109" x14ac:dyDescent="0.25">
      <c r="A281" s="32">
        <f t="shared" si="84"/>
        <v>280</v>
      </c>
      <c r="B281" s="1" t="s">
        <v>172</v>
      </c>
      <c r="C281" s="1">
        <v>104453</v>
      </c>
      <c r="D281" s="27">
        <v>104453</v>
      </c>
      <c r="E281" s="1" t="s">
        <v>946</v>
      </c>
      <c r="F281" s="34" t="s">
        <v>837</v>
      </c>
      <c r="G281" s="34" t="s">
        <v>190</v>
      </c>
      <c r="H281" s="30">
        <v>44901</v>
      </c>
      <c r="I281" s="30" t="s">
        <v>39</v>
      </c>
      <c r="J281" s="30" t="s">
        <v>39</v>
      </c>
      <c r="K281" s="1">
        <f t="shared" ca="1" si="68"/>
        <v>401</v>
      </c>
      <c r="L281" s="34" t="str">
        <f t="shared" si="69"/>
        <v>Billable</v>
      </c>
      <c r="M281" s="34" t="s">
        <v>187</v>
      </c>
      <c r="N281" s="1" t="s">
        <v>41</v>
      </c>
      <c r="O281" s="1" t="s">
        <v>42</v>
      </c>
      <c r="P281" s="1"/>
      <c r="Q281" s="1"/>
      <c r="R281" s="1" t="s">
        <v>43</v>
      </c>
      <c r="S281" s="33" t="s">
        <v>305</v>
      </c>
      <c r="T281" s="14" t="s">
        <v>965</v>
      </c>
      <c r="U281" s="39">
        <v>0.37986111111111098</v>
      </c>
      <c r="V281" s="14" t="s">
        <v>965</v>
      </c>
      <c r="W281" s="14" t="s">
        <v>20</v>
      </c>
      <c r="X281" s="14" t="s">
        <v>20</v>
      </c>
      <c r="Y281" s="14" t="s">
        <v>965</v>
      </c>
      <c r="Z281" s="39" t="s">
        <v>39</v>
      </c>
      <c r="AA281" s="14" t="s">
        <v>965</v>
      </c>
      <c r="AB281" s="14" t="s">
        <v>965</v>
      </c>
      <c r="AC281" s="39">
        <v>0.37083333333333335</v>
      </c>
      <c r="AD281" s="14" t="s">
        <v>965</v>
      </c>
      <c r="AE281" s="14" t="s">
        <v>965</v>
      </c>
      <c r="AF281" s="39">
        <v>0.37847222222222227</v>
      </c>
      <c r="AG281" s="14" t="s">
        <v>965</v>
      </c>
      <c r="AH281" s="14" t="s">
        <v>965</v>
      </c>
      <c r="AI281" s="39">
        <v>0.39374999999999999</v>
      </c>
      <c r="AJ281" s="14" t="s">
        <v>965</v>
      </c>
      <c r="AK281" s="14" t="s">
        <v>965</v>
      </c>
      <c r="AL281" s="39">
        <v>0.37847222222222227</v>
      </c>
      <c r="AM281" s="14" t="s">
        <v>965</v>
      </c>
      <c r="AN281" s="14" t="s">
        <v>20</v>
      </c>
      <c r="AO281" s="14" t="s">
        <v>20</v>
      </c>
      <c r="AP281" s="14" t="s">
        <v>965</v>
      </c>
      <c r="AQ281" s="39">
        <v>0.40486111111111112</v>
      </c>
      <c r="AR281" s="14" t="s">
        <v>965</v>
      </c>
      <c r="AS281" s="14" t="s">
        <v>965</v>
      </c>
      <c r="AT281" s="39">
        <v>0.3756944444444445</v>
      </c>
      <c r="AU281" s="14" t="s">
        <v>965</v>
      </c>
      <c r="AV281" s="14" t="s">
        <v>965</v>
      </c>
      <c r="AW281" s="39">
        <v>0.38263888888888892</v>
      </c>
      <c r="AX281" s="14" t="s">
        <v>965</v>
      </c>
      <c r="AY281" s="14" t="s">
        <v>965</v>
      </c>
      <c r="AZ281" s="39">
        <v>0.39583333333333331</v>
      </c>
      <c r="BA281" s="14" t="s">
        <v>965</v>
      </c>
      <c r="BB281" s="14" t="s">
        <v>965</v>
      </c>
      <c r="BC281" s="39">
        <v>0.3833333333333333</v>
      </c>
      <c r="BD281" s="14" t="s">
        <v>965</v>
      </c>
      <c r="BE281" s="14" t="s">
        <v>20</v>
      </c>
      <c r="BF281" s="14" t="s">
        <v>20</v>
      </c>
      <c r="BG281" s="14" t="s">
        <v>965</v>
      </c>
      <c r="BH281" s="39">
        <v>0.38472222222222219</v>
      </c>
      <c r="BI281" s="39" t="s">
        <v>965</v>
      </c>
      <c r="BJ281" s="14" t="s">
        <v>965</v>
      </c>
      <c r="BK281" s="39">
        <v>0.37708333333333338</v>
      </c>
      <c r="BL281" s="14" t="s">
        <v>965</v>
      </c>
      <c r="BM281" s="14" t="s">
        <v>965</v>
      </c>
      <c r="BN281" s="39">
        <v>0.37986111111111115</v>
      </c>
      <c r="BO281" s="14" t="s">
        <v>965</v>
      </c>
      <c r="BP281" s="14" t="s">
        <v>965</v>
      </c>
      <c r="BQ281" s="39">
        <v>0.38263888888888892</v>
      </c>
      <c r="BR281" s="14" t="s">
        <v>965</v>
      </c>
      <c r="BS281" s="14" t="s">
        <v>967</v>
      </c>
      <c r="BT281" s="39" t="e">
        <v>#N/A</v>
      </c>
      <c r="BU281" s="39" t="s">
        <v>967</v>
      </c>
      <c r="BV281" s="14" t="s">
        <v>20</v>
      </c>
      <c r="BW281" s="14" t="s">
        <v>20</v>
      </c>
      <c r="BX281" s="14" t="s">
        <v>20</v>
      </c>
      <c r="BY281" s="14" t="s">
        <v>965</v>
      </c>
      <c r="BZ281" s="39">
        <v>0.38680555555555557</v>
      </c>
      <c r="CA281" s="39" t="s">
        <v>965</v>
      </c>
      <c r="CB281" s="14" t="s">
        <v>965</v>
      </c>
      <c r="CC281" s="39">
        <v>0.38194444444444442</v>
      </c>
      <c r="CD281" s="39" t="s">
        <v>965</v>
      </c>
      <c r="CE281" s="14" t="s">
        <v>965</v>
      </c>
      <c r="CF281" s="39">
        <v>0.37916666666666665</v>
      </c>
      <c r="CG281" s="39" t="s">
        <v>965</v>
      </c>
      <c r="CH281" s="14" t="s">
        <v>967</v>
      </c>
      <c r="CI281" s="39" t="s">
        <v>39</v>
      </c>
      <c r="CJ281" s="39" t="s">
        <v>967</v>
      </c>
      <c r="CK281" s="14" t="s">
        <v>20</v>
      </c>
      <c r="CL281" s="14" t="s">
        <v>20</v>
      </c>
      <c r="CM281" s="1">
        <f t="shared" si="70"/>
        <v>36</v>
      </c>
      <c r="CN281" s="1">
        <f t="shared" si="71"/>
        <v>0</v>
      </c>
      <c r="CO281" s="1">
        <f t="shared" si="72"/>
        <v>11</v>
      </c>
      <c r="CP281" s="1">
        <f t="shared" si="73"/>
        <v>0</v>
      </c>
      <c r="CQ281" s="1">
        <f t="shared" si="74"/>
        <v>0</v>
      </c>
      <c r="CR281" s="1">
        <f>SUM(COUNTIFS($T281:$CL281,{"PAT","MAT"}))</f>
        <v>0</v>
      </c>
      <c r="CS281" s="1">
        <f t="shared" si="75"/>
        <v>0</v>
      </c>
      <c r="CT281" s="1">
        <f t="shared" si="76"/>
        <v>0</v>
      </c>
      <c r="CU281" s="1">
        <f t="shared" si="77"/>
        <v>0</v>
      </c>
      <c r="CV281" s="1">
        <f t="shared" si="78"/>
        <v>4</v>
      </c>
      <c r="CW281" s="1">
        <f t="shared" si="79"/>
        <v>0</v>
      </c>
      <c r="CX281" s="1">
        <f t="shared" si="80"/>
        <v>0</v>
      </c>
      <c r="CY281" s="1">
        <f t="shared" si="81"/>
        <v>4</v>
      </c>
      <c r="CZ281" s="1">
        <f t="shared" si="82"/>
        <v>1</v>
      </c>
      <c r="DA281" s="1">
        <f t="shared" si="83"/>
        <v>1</v>
      </c>
      <c r="DB281" s="1">
        <f>SUM(CM281:CX281)+SUM(COUNTIFS(Q281:CL281,{"TERM","RESIGNED"}))</f>
        <v>51</v>
      </c>
      <c r="DC281" s="1" t="s">
        <v>45</v>
      </c>
      <c r="DD281" s="1" t="s">
        <v>1018</v>
      </c>
      <c r="DE281" s="34"/>
    </row>
    <row r="282" spans="1:109" x14ac:dyDescent="0.25">
      <c r="A282" s="32">
        <f t="shared" si="84"/>
        <v>281</v>
      </c>
      <c r="B282" s="1" t="s">
        <v>172</v>
      </c>
      <c r="C282" s="1">
        <v>104460</v>
      </c>
      <c r="D282" s="27">
        <v>104460</v>
      </c>
      <c r="E282" s="1" t="s">
        <v>945</v>
      </c>
      <c r="F282" s="34" t="s">
        <v>838</v>
      </c>
      <c r="G282" s="34" t="s">
        <v>190</v>
      </c>
      <c r="H282" s="30">
        <v>44901</v>
      </c>
      <c r="I282" s="30" t="s">
        <v>39</v>
      </c>
      <c r="J282" s="30" t="s">
        <v>39</v>
      </c>
      <c r="K282" s="1">
        <f t="shared" ca="1" si="68"/>
        <v>401</v>
      </c>
      <c r="L282" s="34" t="str">
        <f t="shared" si="69"/>
        <v>Billable</v>
      </c>
      <c r="M282" s="34" t="s">
        <v>187</v>
      </c>
      <c r="N282" s="1" t="s">
        <v>41</v>
      </c>
      <c r="O282" s="1" t="s">
        <v>42</v>
      </c>
      <c r="P282" s="1"/>
      <c r="Q282" s="1"/>
      <c r="R282" s="1" t="s">
        <v>43</v>
      </c>
      <c r="S282" s="33" t="s">
        <v>304</v>
      </c>
      <c r="T282" s="14" t="s">
        <v>965</v>
      </c>
      <c r="U282" s="39">
        <v>0.40416666666666701</v>
      </c>
      <c r="V282" s="14" t="s">
        <v>965</v>
      </c>
      <c r="W282" s="14" t="s">
        <v>20</v>
      </c>
      <c r="X282" s="14" t="s">
        <v>20</v>
      </c>
      <c r="Y282" s="14" t="s">
        <v>965</v>
      </c>
      <c r="Z282" s="39">
        <v>0.38125000000000003</v>
      </c>
      <c r="AA282" s="14" t="s">
        <v>965</v>
      </c>
      <c r="AB282" s="14" t="s">
        <v>968</v>
      </c>
      <c r="AC282" s="39" t="s">
        <v>39</v>
      </c>
      <c r="AD282" s="14" t="s">
        <v>968</v>
      </c>
      <c r="AE282" s="14" t="s">
        <v>965</v>
      </c>
      <c r="AF282" s="39">
        <v>0.38611111111111113</v>
      </c>
      <c r="AG282" s="14" t="s">
        <v>965</v>
      </c>
      <c r="AH282" s="14" t="s">
        <v>965</v>
      </c>
      <c r="AI282" s="39">
        <v>0.3840277777777778</v>
      </c>
      <c r="AJ282" s="14" t="s">
        <v>965</v>
      </c>
      <c r="AK282" s="14" t="s">
        <v>965</v>
      </c>
      <c r="AL282" s="39">
        <v>0.38819444444444445</v>
      </c>
      <c r="AM282" s="14" t="s">
        <v>965</v>
      </c>
      <c r="AN282" s="14" t="s">
        <v>20</v>
      </c>
      <c r="AO282" s="14" t="s">
        <v>20</v>
      </c>
      <c r="AP282" s="14" t="s">
        <v>965</v>
      </c>
      <c r="AQ282" s="39">
        <v>0.38125000000000003</v>
      </c>
      <c r="AR282" s="14" t="s">
        <v>965</v>
      </c>
      <c r="AS282" s="14" t="s">
        <v>965</v>
      </c>
      <c r="AT282" s="39">
        <v>0.38055555555555554</v>
      </c>
      <c r="AU282" s="14" t="s">
        <v>965</v>
      </c>
      <c r="AV282" s="14" t="s">
        <v>965</v>
      </c>
      <c r="AW282" s="39">
        <v>0.4236111111111111</v>
      </c>
      <c r="AX282" s="14" t="s">
        <v>965</v>
      </c>
      <c r="AY282" s="14" t="s">
        <v>965</v>
      </c>
      <c r="AZ282" s="39">
        <v>0.40416666666666662</v>
      </c>
      <c r="BA282" s="14" t="s">
        <v>965</v>
      </c>
      <c r="BB282" s="14" t="s">
        <v>965</v>
      </c>
      <c r="BC282" s="39">
        <v>0.41666666666666669</v>
      </c>
      <c r="BD282" s="14" t="s">
        <v>965</v>
      </c>
      <c r="BE282" s="14" t="s">
        <v>20</v>
      </c>
      <c r="BF282" s="14" t="s">
        <v>20</v>
      </c>
      <c r="BG282" s="14" t="s">
        <v>967</v>
      </c>
      <c r="BH282" s="39" t="s">
        <v>39</v>
      </c>
      <c r="BI282" s="39" t="s">
        <v>967</v>
      </c>
      <c r="BJ282" s="14" t="s">
        <v>968</v>
      </c>
      <c r="BK282" s="39" t="s">
        <v>39</v>
      </c>
      <c r="BL282" s="14" t="s">
        <v>968</v>
      </c>
      <c r="BM282" s="14" t="s">
        <v>968</v>
      </c>
      <c r="BN282" s="39" t="s">
        <v>39</v>
      </c>
      <c r="BO282" s="14" t="s">
        <v>968</v>
      </c>
      <c r="BP282" s="14" t="s">
        <v>968</v>
      </c>
      <c r="BQ282" s="39" t="s">
        <v>39</v>
      </c>
      <c r="BR282" s="14" t="s">
        <v>968</v>
      </c>
      <c r="BS282" s="14" t="s">
        <v>968</v>
      </c>
      <c r="BT282" s="39" t="e">
        <v>#N/A</v>
      </c>
      <c r="BU282" s="39" t="s">
        <v>968</v>
      </c>
      <c r="BV282" s="14" t="s">
        <v>20</v>
      </c>
      <c r="BW282" s="14" t="s">
        <v>20</v>
      </c>
      <c r="BX282" s="14" t="s">
        <v>20</v>
      </c>
      <c r="BY282" s="14" t="s">
        <v>965</v>
      </c>
      <c r="BZ282" s="39">
        <v>0.3833333333333333</v>
      </c>
      <c r="CA282" s="39" t="s">
        <v>965</v>
      </c>
      <c r="CB282" s="14" t="s">
        <v>965</v>
      </c>
      <c r="CC282" s="39">
        <v>0.40069444444444446</v>
      </c>
      <c r="CD282" s="39" t="s">
        <v>965</v>
      </c>
      <c r="CE282" s="14" t="s">
        <v>965</v>
      </c>
      <c r="CF282" s="39">
        <v>0.37777777777777777</v>
      </c>
      <c r="CG282" s="39" t="s">
        <v>965</v>
      </c>
      <c r="CH282" s="14" t="s">
        <v>967</v>
      </c>
      <c r="CI282" s="39" t="s">
        <v>39</v>
      </c>
      <c r="CJ282" s="39" t="s">
        <v>967</v>
      </c>
      <c r="CK282" s="14" t="s">
        <v>20</v>
      </c>
      <c r="CL282" s="14" t="s">
        <v>20</v>
      </c>
      <c r="CM282" s="1">
        <f t="shared" si="70"/>
        <v>26</v>
      </c>
      <c r="CN282" s="1">
        <f t="shared" si="71"/>
        <v>0</v>
      </c>
      <c r="CO282" s="1">
        <f t="shared" si="72"/>
        <v>11</v>
      </c>
      <c r="CP282" s="1">
        <f t="shared" si="73"/>
        <v>0</v>
      </c>
      <c r="CQ282" s="1">
        <f t="shared" si="74"/>
        <v>0</v>
      </c>
      <c r="CR282" s="1">
        <f>SUM(COUNTIFS($T282:$CL282,{"PAT","MAT"}))</f>
        <v>0</v>
      </c>
      <c r="CS282" s="1">
        <f t="shared" si="75"/>
        <v>0</v>
      </c>
      <c r="CT282" s="1">
        <f t="shared" si="76"/>
        <v>0</v>
      </c>
      <c r="CU282" s="1">
        <f t="shared" si="77"/>
        <v>10</v>
      </c>
      <c r="CV282" s="1">
        <f t="shared" si="78"/>
        <v>4</v>
      </c>
      <c r="CW282" s="1">
        <f t="shared" si="79"/>
        <v>0</v>
      </c>
      <c r="CX282" s="1">
        <f t="shared" si="80"/>
        <v>0</v>
      </c>
      <c r="CY282" s="1">
        <f t="shared" si="81"/>
        <v>14</v>
      </c>
      <c r="CZ282" s="1">
        <f t="shared" si="82"/>
        <v>1</v>
      </c>
      <c r="DA282" s="1">
        <f t="shared" si="83"/>
        <v>1</v>
      </c>
      <c r="DB282" s="1">
        <f>SUM(CM282:CX282)+SUM(COUNTIFS(Q282:CL282,{"TERM","RESIGNED"}))</f>
        <v>51</v>
      </c>
      <c r="DC282" s="1" t="s">
        <v>45</v>
      </c>
      <c r="DD282" s="1" t="s">
        <v>1020</v>
      </c>
      <c r="DE282" s="34"/>
    </row>
    <row r="283" spans="1:109" x14ac:dyDescent="0.25">
      <c r="A283" s="32">
        <f t="shared" si="84"/>
        <v>282</v>
      </c>
      <c r="B283" s="1" t="s">
        <v>172</v>
      </c>
      <c r="C283" s="1">
        <v>104510</v>
      </c>
      <c r="D283" s="27">
        <v>104510</v>
      </c>
      <c r="E283" s="1" t="s">
        <v>945</v>
      </c>
      <c r="F283" s="34" t="s">
        <v>844</v>
      </c>
      <c r="G283" s="34" t="s">
        <v>123</v>
      </c>
      <c r="H283" s="30">
        <v>44904</v>
      </c>
      <c r="I283" s="30" t="s">
        <v>39</v>
      </c>
      <c r="J283" s="30" t="s">
        <v>39</v>
      </c>
      <c r="K283" s="1">
        <f t="shared" ca="1" si="68"/>
        <v>398</v>
      </c>
      <c r="L283" s="34" t="str">
        <f t="shared" si="69"/>
        <v>Billable</v>
      </c>
      <c r="M283" s="34" t="s">
        <v>124</v>
      </c>
      <c r="N283" s="1" t="s">
        <v>41</v>
      </c>
      <c r="O283" s="1" t="s">
        <v>42</v>
      </c>
      <c r="P283" s="1"/>
      <c r="Q283" s="1"/>
      <c r="R283" s="1" t="s">
        <v>43</v>
      </c>
      <c r="S283" s="33" t="s">
        <v>148</v>
      </c>
      <c r="T283" s="14" t="s">
        <v>965</v>
      </c>
      <c r="U283" s="39">
        <v>0.38680555555555601</v>
      </c>
      <c r="V283" s="14" t="s">
        <v>965</v>
      </c>
      <c r="W283" s="14" t="s">
        <v>20</v>
      </c>
      <c r="X283" s="14" t="s">
        <v>20</v>
      </c>
      <c r="Y283" s="14" t="s">
        <v>965</v>
      </c>
      <c r="Z283" s="39">
        <v>0.3743055555555555</v>
      </c>
      <c r="AA283" s="14" t="s">
        <v>965</v>
      </c>
      <c r="AB283" s="14" t="s">
        <v>967</v>
      </c>
      <c r="AC283" s="39" t="s">
        <v>39</v>
      </c>
      <c r="AD283" s="14" t="s">
        <v>967</v>
      </c>
      <c r="AE283" s="14" t="s">
        <v>965</v>
      </c>
      <c r="AF283" s="39">
        <v>0.37222222222222223</v>
      </c>
      <c r="AG283" s="14" t="s">
        <v>965</v>
      </c>
      <c r="AH283" s="14" t="s">
        <v>965</v>
      </c>
      <c r="AI283" s="39">
        <v>0.3756944444444445</v>
      </c>
      <c r="AJ283" s="14" t="s">
        <v>965</v>
      </c>
      <c r="AK283" s="14" t="s">
        <v>965</v>
      </c>
      <c r="AL283" s="39">
        <v>0.36944444444444446</v>
      </c>
      <c r="AM283" s="14" t="s">
        <v>965</v>
      </c>
      <c r="AN283" s="14" t="s">
        <v>20</v>
      </c>
      <c r="AO283" s="14" t="s">
        <v>20</v>
      </c>
      <c r="AP283" s="14" t="s">
        <v>965</v>
      </c>
      <c r="AQ283" s="39">
        <v>0.43124999999999997</v>
      </c>
      <c r="AR283" s="14" t="s">
        <v>965</v>
      </c>
      <c r="AS283" s="14" t="s">
        <v>965</v>
      </c>
      <c r="AT283" s="39">
        <v>0.37361111111111112</v>
      </c>
      <c r="AU283" s="14" t="s">
        <v>965</v>
      </c>
      <c r="AV283" s="14" t="s">
        <v>965</v>
      </c>
      <c r="AW283" s="39">
        <v>0.37222222222222223</v>
      </c>
      <c r="AX283" s="14" t="s">
        <v>965</v>
      </c>
      <c r="AY283" s="14" t="s">
        <v>965</v>
      </c>
      <c r="AZ283" s="39">
        <v>0.3666666666666667</v>
      </c>
      <c r="BA283" s="14" t="s">
        <v>965</v>
      </c>
      <c r="BB283" s="14" t="s">
        <v>965</v>
      </c>
      <c r="BC283" s="39">
        <v>0.375</v>
      </c>
      <c r="BD283" s="14" t="s">
        <v>965</v>
      </c>
      <c r="BE283" s="14" t="s">
        <v>20</v>
      </c>
      <c r="BF283" s="14" t="s">
        <v>20</v>
      </c>
      <c r="BG283" s="14" t="s">
        <v>965</v>
      </c>
      <c r="BH283" s="39">
        <v>0.375</v>
      </c>
      <c r="BI283" s="39" t="s">
        <v>965</v>
      </c>
      <c r="BJ283" s="14" t="s">
        <v>965</v>
      </c>
      <c r="BK283" s="39">
        <v>0.37708333333333338</v>
      </c>
      <c r="BL283" s="14" t="s">
        <v>965</v>
      </c>
      <c r="BM283" s="14" t="s">
        <v>965</v>
      </c>
      <c r="BN283" s="39">
        <v>0.37708333333333338</v>
      </c>
      <c r="BO283" s="14" t="s">
        <v>965</v>
      </c>
      <c r="BP283" s="14" t="s">
        <v>965</v>
      </c>
      <c r="BQ283" s="39">
        <v>0.37361111111111112</v>
      </c>
      <c r="BR283" s="14" t="s">
        <v>965</v>
      </c>
      <c r="BS283" s="14" t="s">
        <v>966</v>
      </c>
      <c r="BT283" s="39">
        <v>0.24513888888888888</v>
      </c>
      <c r="BU283" s="39" t="s">
        <v>966</v>
      </c>
      <c r="BV283" s="14" t="s">
        <v>20</v>
      </c>
      <c r="BW283" s="14" t="s">
        <v>20</v>
      </c>
      <c r="BX283" s="14" t="s">
        <v>20</v>
      </c>
      <c r="BY283" s="14" t="s">
        <v>965</v>
      </c>
      <c r="BZ283" s="39">
        <v>0.37152777777777773</v>
      </c>
      <c r="CA283" s="39" t="s">
        <v>965</v>
      </c>
      <c r="CB283" s="14" t="s">
        <v>965</v>
      </c>
      <c r="CC283" s="39">
        <v>0.37847222222222227</v>
      </c>
      <c r="CD283" s="39" t="s">
        <v>965</v>
      </c>
      <c r="CE283" s="14" t="s">
        <v>967</v>
      </c>
      <c r="CF283" s="39" t="s">
        <v>39</v>
      </c>
      <c r="CG283" s="39" t="s">
        <v>967</v>
      </c>
      <c r="CH283" s="14" t="s">
        <v>968</v>
      </c>
      <c r="CI283" s="39" t="s">
        <v>39</v>
      </c>
      <c r="CJ283" s="39" t="s">
        <v>968</v>
      </c>
      <c r="CK283" s="14" t="s">
        <v>20</v>
      </c>
      <c r="CL283" s="14" t="s">
        <v>20</v>
      </c>
      <c r="CM283" s="1">
        <f t="shared" si="70"/>
        <v>32</v>
      </c>
      <c r="CN283" s="1">
        <f t="shared" si="71"/>
        <v>1</v>
      </c>
      <c r="CO283" s="1">
        <f t="shared" si="72"/>
        <v>11</v>
      </c>
      <c r="CP283" s="1">
        <f t="shared" si="73"/>
        <v>0</v>
      </c>
      <c r="CQ283" s="1">
        <f t="shared" si="74"/>
        <v>0</v>
      </c>
      <c r="CR283" s="1">
        <f>SUM(COUNTIFS($T283:$CL283,{"PAT","MAT"}))</f>
        <v>0</v>
      </c>
      <c r="CS283" s="1">
        <f t="shared" si="75"/>
        <v>0</v>
      </c>
      <c r="CT283" s="1">
        <f t="shared" si="76"/>
        <v>0</v>
      </c>
      <c r="CU283" s="1">
        <f t="shared" si="77"/>
        <v>2</v>
      </c>
      <c r="CV283" s="1">
        <f t="shared" si="78"/>
        <v>4</v>
      </c>
      <c r="CW283" s="1">
        <f t="shared" si="79"/>
        <v>0</v>
      </c>
      <c r="CX283" s="1">
        <f t="shared" si="80"/>
        <v>0</v>
      </c>
      <c r="CY283" s="1">
        <f t="shared" si="81"/>
        <v>6</v>
      </c>
      <c r="CZ283" s="1">
        <f t="shared" si="82"/>
        <v>1</v>
      </c>
      <c r="DA283" s="1">
        <f t="shared" si="83"/>
        <v>1</v>
      </c>
      <c r="DB283" s="1">
        <f>SUM(CM283:CX283)+SUM(COUNTIFS(Q283:CL283,{"TERM","RESIGNED"}))</f>
        <v>50</v>
      </c>
      <c r="DC283" s="1" t="s">
        <v>45</v>
      </c>
      <c r="DD283" s="1" t="s">
        <v>1018</v>
      </c>
      <c r="DE283" s="34"/>
    </row>
    <row r="284" spans="1:109" x14ac:dyDescent="0.25">
      <c r="A284" s="32">
        <f t="shared" si="84"/>
        <v>283</v>
      </c>
      <c r="B284" s="1" t="s">
        <v>172</v>
      </c>
      <c r="C284" s="1">
        <v>104514</v>
      </c>
      <c r="D284" s="27">
        <v>104514</v>
      </c>
      <c r="E284" s="1" t="s">
        <v>946</v>
      </c>
      <c r="F284" s="34" t="s">
        <v>845</v>
      </c>
      <c r="G284" s="34" t="s">
        <v>123</v>
      </c>
      <c r="H284" s="30">
        <v>44904</v>
      </c>
      <c r="I284" s="30" t="s">
        <v>39</v>
      </c>
      <c r="J284" s="30" t="s">
        <v>39</v>
      </c>
      <c r="K284" s="1">
        <f t="shared" ca="1" si="68"/>
        <v>398</v>
      </c>
      <c r="L284" s="34" t="str">
        <f t="shared" si="69"/>
        <v>Billable</v>
      </c>
      <c r="M284" s="34" t="s">
        <v>124</v>
      </c>
      <c r="N284" s="1" t="s">
        <v>41</v>
      </c>
      <c r="O284" s="1" t="s">
        <v>42</v>
      </c>
      <c r="P284" s="1"/>
      <c r="Q284" s="1"/>
      <c r="R284" s="1" t="s">
        <v>43</v>
      </c>
      <c r="S284" s="33" t="s">
        <v>381</v>
      </c>
      <c r="T284" s="14" t="s">
        <v>965</v>
      </c>
      <c r="U284" s="39">
        <v>0.36666666666666697</v>
      </c>
      <c r="V284" s="14" t="s">
        <v>965</v>
      </c>
      <c r="W284" s="14" t="s">
        <v>20</v>
      </c>
      <c r="X284" s="14" t="s">
        <v>20</v>
      </c>
      <c r="Y284" s="14" t="s">
        <v>965</v>
      </c>
      <c r="Z284" s="39">
        <v>0.36736111111111108</v>
      </c>
      <c r="AA284" s="14" t="s">
        <v>965</v>
      </c>
      <c r="AB284" s="14" t="s">
        <v>967</v>
      </c>
      <c r="AC284" s="39" t="s">
        <v>39</v>
      </c>
      <c r="AD284" s="14" t="s">
        <v>967</v>
      </c>
      <c r="AE284" s="14" t="s">
        <v>965</v>
      </c>
      <c r="AF284" s="39">
        <v>0.38680555555555557</v>
      </c>
      <c r="AG284" s="14" t="s">
        <v>965</v>
      </c>
      <c r="AH284" s="14" t="s">
        <v>965</v>
      </c>
      <c r="AI284" s="39">
        <v>0.39027777777777778</v>
      </c>
      <c r="AJ284" s="14" t="s">
        <v>965</v>
      </c>
      <c r="AK284" s="14" t="s">
        <v>965</v>
      </c>
      <c r="AL284" s="39">
        <v>0.3840277777777778</v>
      </c>
      <c r="AM284" s="14" t="s">
        <v>965</v>
      </c>
      <c r="AN284" s="14" t="s">
        <v>20</v>
      </c>
      <c r="AO284" s="14" t="s">
        <v>20</v>
      </c>
      <c r="AP284" s="14" t="s">
        <v>965</v>
      </c>
      <c r="AQ284" s="39">
        <v>0.37361111111111112</v>
      </c>
      <c r="AR284" s="14" t="s">
        <v>965</v>
      </c>
      <c r="AS284" s="14" t="s">
        <v>965</v>
      </c>
      <c r="AT284" s="39">
        <v>0.37847222222222227</v>
      </c>
      <c r="AU284" s="14" t="s">
        <v>965</v>
      </c>
      <c r="AV284" s="14" t="s">
        <v>965</v>
      </c>
      <c r="AW284" s="39">
        <v>0.39930555555555558</v>
      </c>
      <c r="AX284" s="14" t="s">
        <v>965</v>
      </c>
      <c r="AY284" s="14" t="s">
        <v>965</v>
      </c>
      <c r="AZ284" s="39">
        <v>0.39999999999999997</v>
      </c>
      <c r="BA284" s="14" t="s">
        <v>965</v>
      </c>
      <c r="BB284" s="14" t="s">
        <v>968</v>
      </c>
      <c r="BC284" s="39" t="s">
        <v>39</v>
      </c>
      <c r="BD284" s="14" t="s">
        <v>968</v>
      </c>
      <c r="BE284" s="14" t="s">
        <v>20</v>
      </c>
      <c r="BF284" s="14" t="s">
        <v>20</v>
      </c>
      <c r="BG284" s="14" t="s">
        <v>965</v>
      </c>
      <c r="BH284" s="39">
        <v>0.37777777777777777</v>
      </c>
      <c r="BI284" s="39" t="s">
        <v>965</v>
      </c>
      <c r="BJ284" s="14" t="s">
        <v>965</v>
      </c>
      <c r="BK284" s="39">
        <v>0.36874999999999997</v>
      </c>
      <c r="BL284" s="14" t="s">
        <v>965</v>
      </c>
      <c r="BM284" s="14" t="s">
        <v>965</v>
      </c>
      <c r="BN284" s="39">
        <v>0.38055555555555554</v>
      </c>
      <c r="BO284" s="14" t="s">
        <v>965</v>
      </c>
      <c r="BP284" s="14" t="s">
        <v>965</v>
      </c>
      <c r="BQ284" s="39">
        <v>0.39444444444444443</v>
      </c>
      <c r="BR284" s="14" t="s">
        <v>965</v>
      </c>
      <c r="BS284" s="14" t="s">
        <v>965</v>
      </c>
      <c r="BT284" s="39">
        <v>0.37291666666666662</v>
      </c>
      <c r="BU284" s="39" t="s">
        <v>965</v>
      </c>
      <c r="BV284" s="14" t="s">
        <v>20</v>
      </c>
      <c r="BW284" s="14" t="s">
        <v>20</v>
      </c>
      <c r="BX284" s="14" t="s">
        <v>20</v>
      </c>
      <c r="BY284" s="14" t="s">
        <v>965</v>
      </c>
      <c r="BZ284" s="39">
        <v>0.37361111111111112</v>
      </c>
      <c r="CA284" s="39" t="s">
        <v>965</v>
      </c>
      <c r="CB284" s="14" t="s">
        <v>965</v>
      </c>
      <c r="CC284" s="39">
        <v>0.37986111111111115</v>
      </c>
      <c r="CD284" s="39" t="s">
        <v>965</v>
      </c>
      <c r="CE284" s="14" t="s">
        <v>965</v>
      </c>
      <c r="CF284" s="39">
        <v>0.37361111111111112</v>
      </c>
      <c r="CG284" s="39" t="s">
        <v>965</v>
      </c>
      <c r="CH284" s="14" t="s">
        <v>967</v>
      </c>
      <c r="CI284" s="39" t="s">
        <v>39</v>
      </c>
      <c r="CJ284" s="39" t="s">
        <v>967</v>
      </c>
      <c r="CK284" s="14" t="s">
        <v>20</v>
      </c>
      <c r="CL284" s="14" t="s">
        <v>20</v>
      </c>
      <c r="CM284" s="1">
        <f t="shared" si="70"/>
        <v>34</v>
      </c>
      <c r="CN284" s="1">
        <f t="shared" si="71"/>
        <v>0</v>
      </c>
      <c r="CO284" s="1">
        <f t="shared" si="72"/>
        <v>11</v>
      </c>
      <c r="CP284" s="1">
        <f t="shared" si="73"/>
        <v>0</v>
      </c>
      <c r="CQ284" s="1">
        <f t="shared" si="74"/>
        <v>0</v>
      </c>
      <c r="CR284" s="1">
        <f>SUM(COUNTIFS($T284:$CL284,{"PAT","MAT"}))</f>
        <v>0</v>
      </c>
      <c r="CS284" s="1">
        <f t="shared" si="75"/>
        <v>0</v>
      </c>
      <c r="CT284" s="1">
        <f t="shared" si="76"/>
        <v>0</v>
      </c>
      <c r="CU284" s="1">
        <f t="shared" si="77"/>
        <v>2</v>
      </c>
      <c r="CV284" s="1">
        <f t="shared" si="78"/>
        <v>4</v>
      </c>
      <c r="CW284" s="1">
        <f t="shared" si="79"/>
        <v>0</v>
      </c>
      <c r="CX284" s="1">
        <f t="shared" si="80"/>
        <v>0</v>
      </c>
      <c r="CY284" s="1">
        <f t="shared" si="81"/>
        <v>6</v>
      </c>
      <c r="CZ284" s="1">
        <f t="shared" si="82"/>
        <v>1</v>
      </c>
      <c r="DA284" s="1">
        <f t="shared" si="83"/>
        <v>1</v>
      </c>
      <c r="DB284" s="1">
        <f>SUM(CM284:CX284)+SUM(COUNTIFS(Q284:CL284,{"TERM","RESIGNED"}))</f>
        <v>51</v>
      </c>
      <c r="DC284" s="1" t="s">
        <v>45</v>
      </c>
      <c r="DD284" s="1" t="s">
        <v>1018</v>
      </c>
      <c r="DE284" s="34"/>
    </row>
    <row r="285" spans="1:109" x14ac:dyDescent="0.25">
      <c r="A285" s="32">
        <f t="shared" si="84"/>
        <v>284</v>
      </c>
      <c r="B285" s="1" t="s">
        <v>172</v>
      </c>
      <c r="C285" s="1">
        <v>104517</v>
      </c>
      <c r="D285" s="27">
        <v>104517</v>
      </c>
      <c r="E285" s="1" t="s">
        <v>945</v>
      </c>
      <c r="F285" s="34" t="s">
        <v>846</v>
      </c>
      <c r="G285" s="34" t="s">
        <v>123</v>
      </c>
      <c r="H285" s="30">
        <v>44904</v>
      </c>
      <c r="I285" s="30" t="s">
        <v>39</v>
      </c>
      <c r="J285" s="30" t="s">
        <v>39</v>
      </c>
      <c r="K285" s="1">
        <f t="shared" ca="1" si="68"/>
        <v>398</v>
      </c>
      <c r="L285" s="34" t="str">
        <f t="shared" si="69"/>
        <v>Billable</v>
      </c>
      <c r="M285" s="34" t="s">
        <v>124</v>
      </c>
      <c r="N285" s="1" t="s">
        <v>41</v>
      </c>
      <c r="O285" s="1" t="s">
        <v>42</v>
      </c>
      <c r="P285" s="1"/>
      <c r="Q285" s="1"/>
      <c r="R285" s="1" t="s">
        <v>43</v>
      </c>
      <c r="S285" s="33" t="s">
        <v>381</v>
      </c>
      <c r="T285" s="14" t="s">
        <v>965</v>
      </c>
      <c r="U285" s="39">
        <v>0.37847222222222199</v>
      </c>
      <c r="V285" s="14" t="s">
        <v>965</v>
      </c>
      <c r="W285" s="14" t="s">
        <v>20</v>
      </c>
      <c r="X285" s="14" t="s">
        <v>20</v>
      </c>
      <c r="Y285" s="14" t="s">
        <v>970</v>
      </c>
      <c r="Z285" s="39" t="s">
        <v>39</v>
      </c>
      <c r="AA285" s="14" t="s">
        <v>970</v>
      </c>
      <c r="AB285" s="14" t="s">
        <v>965</v>
      </c>
      <c r="AC285" s="39">
        <v>0.38750000000000001</v>
      </c>
      <c r="AD285" s="14" t="s">
        <v>965</v>
      </c>
      <c r="AE285" s="14" t="s">
        <v>965</v>
      </c>
      <c r="AF285" s="39">
        <v>0.39305555555555555</v>
      </c>
      <c r="AG285" s="14" t="s">
        <v>965</v>
      </c>
      <c r="AH285" s="14" t="s">
        <v>965</v>
      </c>
      <c r="AI285" s="39">
        <v>0.38055555555555554</v>
      </c>
      <c r="AJ285" s="14" t="s">
        <v>965</v>
      </c>
      <c r="AK285" s="14" t="s">
        <v>965</v>
      </c>
      <c r="AL285" s="39">
        <v>0.37152777777777773</v>
      </c>
      <c r="AM285" s="14" t="s">
        <v>965</v>
      </c>
      <c r="AN285" s="14" t="s">
        <v>20</v>
      </c>
      <c r="AO285" s="14" t="s">
        <v>20</v>
      </c>
      <c r="AP285" s="14" t="s">
        <v>965</v>
      </c>
      <c r="AQ285" s="39">
        <v>0.38263888888888892</v>
      </c>
      <c r="AR285" s="14" t="s">
        <v>965</v>
      </c>
      <c r="AS285" s="14" t="s">
        <v>965</v>
      </c>
      <c r="AT285" s="39">
        <v>0.375</v>
      </c>
      <c r="AU285" s="14" t="s">
        <v>965</v>
      </c>
      <c r="AV285" s="14" t="s">
        <v>965</v>
      </c>
      <c r="AW285" s="39">
        <v>0.37777777777777777</v>
      </c>
      <c r="AX285" s="14" t="s">
        <v>965</v>
      </c>
      <c r="AY285" s="14" t="s">
        <v>967</v>
      </c>
      <c r="AZ285" s="39" t="s">
        <v>39</v>
      </c>
      <c r="BA285" s="14" t="s">
        <v>967</v>
      </c>
      <c r="BB285" s="14" t="s">
        <v>965</v>
      </c>
      <c r="BC285" s="39">
        <v>0.37222222222222223</v>
      </c>
      <c r="BD285" s="14" t="s">
        <v>965</v>
      </c>
      <c r="BE285" s="14" t="s">
        <v>20</v>
      </c>
      <c r="BF285" s="14" t="s">
        <v>20</v>
      </c>
      <c r="BG285" s="14" t="s">
        <v>965</v>
      </c>
      <c r="BH285" s="39">
        <v>0.37152777777777773</v>
      </c>
      <c r="BI285" s="39" t="s">
        <v>965</v>
      </c>
      <c r="BJ285" s="14" t="s">
        <v>968</v>
      </c>
      <c r="BK285" s="39" t="s">
        <v>39</v>
      </c>
      <c r="BL285" s="14" t="s">
        <v>968</v>
      </c>
      <c r="BM285" s="14" t="s">
        <v>965</v>
      </c>
      <c r="BN285" s="39">
        <v>0.36805555555555558</v>
      </c>
      <c r="BO285" s="14" t="s">
        <v>965</v>
      </c>
      <c r="BP285" s="14" t="s">
        <v>965</v>
      </c>
      <c r="BQ285" s="39">
        <v>0.37361111111111112</v>
      </c>
      <c r="BR285" s="14" t="s">
        <v>965</v>
      </c>
      <c r="BS285" s="14" t="s">
        <v>965</v>
      </c>
      <c r="BT285" s="39">
        <v>0.3743055555555555</v>
      </c>
      <c r="BU285" s="39" t="s">
        <v>965</v>
      </c>
      <c r="BV285" s="14" t="s">
        <v>20</v>
      </c>
      <c r="BW285" s="14" t="s">
        <v>20</v>
      </c>
      <c r="BX285" s="14" t="s">
        <v>20</v>
      </c>
      <c r="BY285" s="14" t="s">
        <v>965</v>
      </c>
      <c r="BZ285" s="39">
        <v>0.36458333333333331</v>
      </c>
      <c r="CA285" s="39" t="s">
        <v>965</v>
      </c>
      <c r="CB285" s="14" t="s">
        <v>965</v>
      </c>
      <c r="CC285" s="39">
        <v>0.37083333333333335</v>
      </c>
      <c r="CD285" s="39" t="s">
        <v>965</v>
      </c>
      <c r="CE285" s="14" t="s">
        <v>965</v>
      </c>
      <c r="CF285" s="39">
        <v>0.3756944444444445</v>
      </c>
      <c r="CG285" s="39" t="s">
        <v>965</v>
      </c>
      <c r="CH285" s="14" t="s">
        <v>965</v>
      </c>
      <c r="CI285" s="39">
        <v>0.3743055555555555</v>
      </c>
      <c r="CJ285" s="39" t="s">
        <v>965</v>
      </c>
      <c r="CK285" s="14" t="s">
        <v>20</v>
      </c>
      <c r="CL285" s="14" t="s">
        <v>20</v>
      </c>
      <c r="CM285" s="1">
        <f t="shared" si="70"/>
        <v>34</v>
      </c>
      <c r="CN285" s="1">
        <f t="shared" si="71"/>
        <v>0</v>
      </c>
      <c r="CO285" s="1">
        <f t="shared" si="72"/>
        <v>11</v>
      </c>
      <c r="CP285" s="1">
        <f t="shared" si="73"/>
        <v>0</v>
      </c>
      <c r="CQ285" s="1">
        <f t="shared" si="74"/>
        <v>0</v>
      </c>
      <c r="CR285" s="1">
        <f>SUM(COUNTIFS($T285:$CL285,{"PAT","MAT"}))</f>
        <v>0</v>
      </c>
      <c r="CS285" s="1">
        <f t="shared" si="75"/>
        <v>0</v>
      </c>
      <c r="CT285" s="1">
        <f t="shared" si="76"/>
        <v>0</v>
      </c>
      <c r="CU285" s="1">
        <f t="shared" si="77"/>
        <v>2</v>
      </c>
      <c r="CV285" s="1">
        <f t="shared" si="78"/>
        <v>2</v>
      </c>
      <c r="CW285" s="1">
        <f t="shared" si="79"/>
        <v>2</v>
      </c>
      <c r="CX285" s="1">
        <f t="shared" si="80"/>
        <v>0</v>
      </c>
      <c r="CY285" s="1">
        <f t="shared" si="81"/>
        <v>6</v>
      </c>
      <c r="CZ285" s="1">
        <f t="shared" si="82"/>
        <v>1</v>
      </c>
      <c r="DA285" s="1">
        <f t="shared" si="83"/>
        <v>1</v>
      </c>
      <c r="DB285" s="1">
        <f>SUM(CM285:CX285)+SUM(COUNTIFS(Q285:CL285,{"TERM","RESIGNED"}))</f>
        <v>51</v>
      </c>
      <c r="DC285" s="1" t="s">
        <v>45</v>
      </c>
      <c r="DD285" s="1" t="s">
        <v>1021</v>
      </c>
      <c r="DE285" s="34"/>
    </row>
    <row r="286" spans="1:109" x14ac:dyDescent="0.25">
      <c r="A286" s="32">
        <f t="shared" si="84"/>
        <v>285</v>
      </c>
      <c r="B286" s="1" t="s">
        <v>172</v>
      </c>
      <c r="C286" s="1">
        <v>104518</v>
      </c>
      <c r="D286" s="27">
        <v>104518</v>
      </c>
      <c r="E286" s="1" t="s">
        <v>945</v>
      </c>
      <c r="F286" s="34" t="s">
        <v>847</v>
      </c>
      <c r="G286" s="34" t="s">
        <v>123</v>
      </c>
      <c r="H286" s="30">
        <v>44904</v>
      </c>
      <c r="I286" s="30" t="s">
        <v>39</v>
      </c>
      <c r="J286" s="30" t="s">
        <v>39</v>
      </c>
      <c r="K286" s="1">
        <f t="shared" ca="1" si="68"/>
        <v>398</v>
      </c>
      <c r="L286" s="34" t="str">
        <f t="shared" si="69"/>
        <v>Billable</v>
      </c>
      <c r="M286" s="34" t="s">
        <v>124</v>
      </c>
      <c r="N286" s="1" t="s">
        <v>41</v>
      </c>
      <c r="O286" s="1" t="s">
        <v>42</v>
      </c>
      <c r="P286" s="1"/>
      <c r="Q286" s="1"/>
      <c r="R286" s="1" t="s">
        <v>43</v>
      </c>
      <c r="S286" s="33" t="s">
        <v>148</v>
      </c>
      <c r="T286" s="14" t="s">
        <v>965</v>
      </c>
      <c r="U286" s="39">
        <v>0.38124999999999998</v>
      </c>
      <c r="V286" s="14" t="s">
        <v>965</v>
      </c>
      <c r="W286" s="14" t="s">
        <v>20</v>
      </c>
      <c r="X286" s="14" t="s">
        <v>20</v>
      </c>
      <c r="Y286" s="14" t="s">
        <v>965</v>
      </c>
      <c r="Z286" s="39">
        <v>0.38750000000000001</v>
      </c>
      <c r="AA286" s="14" t="s">
        <v>965</v>
      </c>
      <c r="AB286" s="14" t="s">
        <v>967</v>
      </c>
      <c r="AC286" s="39" t="s">
        <v>39</v>
      </c>
      <c r="AD286" s="14" t="s">
        <v>967</v>
      </c>
      <c r="AE286" s="14" t="s">
        <v>965</v>
      </c>
      <c r="AF286" s="39">
        <v>0.38055555555555554</v>
      </c>
      <c r="AG286" s="14" t="s">
        <v>965</v>
      </c>
      <c r="AH286" s="14" t="s">
        <v>968</v>
      </c>
      <c r="AI286" s="39" t="s">
        <v>39</v>
      </c>
      <c r="AJ286" s="14" t="s">
        <v>968</v>
      </c>
      <c r="AK286" s="14" t="s">
        <v>965</v>
      </c>
      <c r="AL286" s="39">
        <v>0.3840277777777778</v>
      </c>
      <c r="AM286" s="14" t="s">
        <v>965</v>
      </c>
      <c r="AN286" s="14" t="s">
        <v>20</v>
      </c>
      <c r="AO286" s="14" t="s">
        <v>20</v>
      </c>
      <c r="AP286" s="14" t="s">
        <v>965</v>
      </c>
      <c r="AQ286" s="39">
        <v>0.38611111111111113</v>
      </c>
      <c r="AR286" s="14" t="s">
        <v>965</v>
      </c>
      <c r="AS286" s="14" t="s">
        <v>965</v>
      </c>
      <c r="AT286" s="39">
        <v>0.3923611111111111</v>
      </c>
      <c r="AU286" s="14" t="s">
        <v>965</v>
      </c>
      <c r="AV286" s="14" t="s">
        <v>965</v>
      </c>
      <c r="AW286" s="39">
        <v>0.38750000000000001</v>
      </c>
      <c r="AX286" s="14" t="s">
        <v>965</v>
      </c>
      <c r="AY286" s="14" t="s">
        <v>965</v>
      </c>
      <c r="AZ286" s="39">
        <v>0.38194444444444442</v>
      </c>
      <c r="BA286" s="14" t="s">
        <v>965</v>
      </c>
      <c r="BB286" s="14" t="s">
        <v>965</v>
      </c>
      <c r="BC286" s="39">
        <v>0.3888888888888889</v>
      </c>
      <c r="BD286" s="14" t="s">
        <v>965</v>
      </c>
      <c r="BE286" s="14" t="s">
        <v>20</v>
      </c>
      <c r="BF286" s="14" t="s">
        <v>20</v>
      </c>
      <c r="BG286" s="14" t="s">
        <v>965</v>
      </c>
      <c r="BH286" s="39">
        <v>0.3840277777777778</v>
      </c>
      <c r="BI286" s="39" t="s">
        <v>965</v>
      </c>
      <c r="BJ286" s="14" t="s">
        <v>965</v>
      </c>
      <c r="BK286" s="39">
        <v>0.37916666666666665</v>
      </c>
      <c r="BL286" s="14" t="s">
        <v>965</v>
      </c>
      <c r="BM286" s="14" t="s">
        <v>965</v>
      </c>
      <c r="BN286" s="39">
        <v>0.37916666666666665</v>
      </c>
      <c r="BO286" s="14" t="s">
        <v>965</v>
      </c>
      <c r="BP286" s="14" t="s">
        <v>965</v>
      </c>
      <c r="BQ286" s="39">
        <v>0.38263888888888892</v>
      </c>
      <c r="BR286" s="14" t="s">
        <v>965</v>
      </c>
      <c r="BS286" s="14" t="s">
        <v>965</v>
      </c>
      <c r="BT286" s="39">
        <v>0.38819444444444445</v>
      </c>
      <c r="BU286" s="39" t="s">
        <v>965</v>
      </c>
      <c r="BV286" s="14" t="s">
        <v>20</v>
      </c>
      <c r="BW286" s="14" t="s">
        <v>20</v>
      </c>
      <c r="BX286" s="14" t="s">
        <v>20</v>
      </c>
      <c r="BY286" s="14" t="s">
        <v>965</v>
      </c>
      <c r="BZ286" s="39">
        <v>0.37152777777777773</v>
      </c>
      <c r="CA286" s="39" t="s">
        <v>965</v>
      </c>
      <c r="CB286" s="14" t="s">
        <v>965</v>
      </c>
      <c r="CC286" s="39">
        <v>0.37847222222222227</v>
      </c>
      <c r="CD286" s="39" t="s">
        <v>965</v>
      </c>
      <c r="CE286" s="14" t="s">
        <v>965</v>
      </c>
      <c r="CF286" s="39">
        <v>0.38750000000000001</v>
      </c>
      <c r="CG286" s="39" t="s">
        <v>965</v>
      </c>
      <c r="CH286" s="14" t="s">
        <v>967</v>
      </c>
      <c r="CI286" s="39" t="s">
        <v>39</v>
      </c>
      <c r="CJ286" s="39" t="s">
        <v>967</v>
      </c>
      <c r="CK286" s="14" t="s">
        <v>20</v>
      </c>
      <c r="CL286" s="14" t="s">
        <v>20</v>
      </c>
      <c r="CM286" s="1">
        <f t="shared" si="70"/>
        <v>34</v>
      </c>
      <c r="CN286" s="1">
        <f t="shared" si="71"/>
        <v>0</v>
      </c>
      <c r="CO286" s="1">
        <f t="shared" si="72"/>
        <v>11</v>
      </c>
      <c r="CP286" s="1">
        <f t="shared" si="73"/>
        <v>0</v>
      </c>
      <c r="CQ286" s="1">
        <f t="shared" si="74"/>
        <v>0</v>
      </c>
      <c r="CR286" s="1">
        <f>SUM(COUNTIFS($T286:$CL286,{"PAT","MAT"}))</f>
        <v>0</v>
      </c>
      <c r="CS286" s="1">
        <f t="shared" si="75"/>
        <v>0</v>
      </c>
      <c r="CT286" s="1">
        <f t="shared" si="76"/>
        <v>0</v>
      </c>
      <c r="CU286" s="1">
        <f t="shared" si="77"/>
        <v>2</v>
      </c>
      <c r="CV286" s="1">
        <f t="shared" si="78"/>
        <v>4</v>
      </c>
      <c r="CW286" s="1">
        <f t="shared" si="79"/>
        <v>0</v>
      </c>
      <c r="CX286" s="1">
        <f t="shared" si="80"/>
        <v>0</v>
      </c>
      <c r="CY286" s="1">
        <f t="shared" si="81"/>
        <v>6</v>
      </c>
      <c r="CZ286" s="1">
        <f t="shared" si="82"/>
        <v>1</v>
      </c>
      <c r="DA286" s="1">
        <f t="shared" si="83"/>
        <v>1</v>
      </c>
      <c r="DB286" s="1">
        <f>SUM(CM286:CX286)+SUM(COUNTIFS(Q286:CL286,{"TERM","RESIGNED"}))</f>
        <v>51</v>
      </c>
      <c r="DC286" s="1" t="s">
        <v>45</v>
      </c>
      <c r="DD286" s="1" t="s">
        <v>1023</v>
      </c>
      <c r="DE286" s="34"/>
    </row>
    <row r="287" spans="1:109" x14ac:dyDescent="0.25">
      <c r="A287" s="32">
        <f t="shared" si="84"/>
        <v>286</v>
      </c>
      <c r="B287" s="1" t="s">
        <v>172</v>
      </c>
      <c r="C287" s="1">
        <v>104531</v>
      </c>
      <c r="D287" s="27">
        <v>104531</v>
      </c>
      <c r="E287" s="1" t="s">
        <v>945</v>
      </c>
      <c r="F287" s="34" t="s">
        <v>843</v>
      </c>
      <c r="G287" s="34" t="s">
        <v>186</v>
      </c>
      <c r="H287" s="30">
        <v>44904</v>
      </c>
      <c r="I287" s="30" t="s">
        <v>39</v>
      </c>
      <c r="J287" s="30" t="s">
        <v>39</v>
      </c>
      <c r="K287" s="1">
        <f t="shared" ca="1" si="68"/>
        <v>398</v>
      </c>
      <c r="L287" s="34" t="str">
        <f t="shared" si="69"/>
        <v>Billable</v>
      </c>
      <c r="M287" s="34" t="s">
        <v>187</v>
      </c>
      <c r="N287" s="1" t="s">
        <v>41</v>
      </c>
      <c r="O287" s="1" t="s">
        <v>42</v>
      </c>
      <c r="P287" s="1"/>
      <c r="Q287" s="1"/>
      <c r="R287" s="1" t="s">
        <v>43</v>
      </c>
      <c r="S287" s="33" t="s">
        <v>304</v>
      </c>
      <c r="T287" s="14" t="s">
        <v>965</v>
      </c>
      <c r="U287" s="39">
        <v>0.44583333333333303</v>
      </c>
      <c r="V287" s="14" t="s">
        <v>965</v>
      </c>
      <c r="W287" s="14" t="s">
        <v>20</v>
      </c>
      <c r="X287" s="14" t="s">
        <v>20</v>
      </c>
      <c r="Y287" s="14" t="s">
        <v>965</v>
      </c>
      <c r="Z287" s="39">
        <v>0.37638888888888888</v>
      </c>
      <c r="AA287" s="14" t="s">
        <v>965</v>
      </c>
      <c r="AB287" s="14" t="s">
        <v>965</v>
      </c>
      <c r="AC287" s="39">
        <v>0.39166666666666666</v>
      </c>
      <c r="AD287" s="14" t="s">
        <v>965</v>
      </c>
      <c r="AE287" s="14" t="s">
        <v>965</v>
      </c>
      <c r="AF287" s="39">
        <v>0.35555555555555557</v>
      </c>
      <c r="AG287" s="14" t="s">
        <v>965</v>
      </c>
      <c r="AH287" s="14" t="s">
        <v>965</v>
      </c>
      <c r="AI287" s="39">
        <v>0.39652777777777781</v>
      </c>
      <c r="AJ287" s="14" t="s">
        <v>965</v>
      </c>
      <c r="AK287" s="14" t="s">
        <v>965</v>
      </c>
      <c r="AL287" s="39">
        <v>0.38055555555555554</v>
      </c>
      <c r="AM287" s="14" t="s">
        <v>965</v>
      </c>
      <c r="AN287" s="14" t="s">
        <v>20</v>
      </c>
      <c r="AO287" s="14" t="s">
        <v>20</v>
      </c>
      <c r="AP287" s="14" t="s">
        <v>965</v>
      </c>
      <c r="AQ287" s="39">
        <v>0.38750000000000001</v>
      </c>
      <c r="AR287" s="14" t="s">
        <v>965</v>
      </c>
      <c r="AS287" s="14" t="s">
        <v>965</v>
      </c>
      <c r="AT287" s="39">
        <v>0.38055555555555554</v>
      </c>
      <c r="AU287" s="14" t="s">
        <v>965</v>
      </c>
      <c r="AV287" s="14" t="s">
        <v>965</v>
      </c>
      <c r="AW287" s="39">
        <v>0.42569444444444443</v>
      </c>
      <c r="AX287" s="14" t="s">
        <v>965</v>
      </c>
      <c r="AY287" s="14" t="s">
        <v>968</v>
      </c>
      <c r="AZ287" s="39" t="s">
        <v>39</v>
      </c>
      <c r="BA287" s="14" t="s">
        <v>968</v>
      </c>
      <c r="BB287" s="14" t="s">
        <v>965</v>
      </c>
      <c r="BC287" s="39">
        <v>0.42152777777777778</v>
      </c>
      <c r="BD287" s="14" t="s">
        <v>965</v>
      </c>
      <c r="BE287" s="14" t="s">
        <v>20</v>
      </c>
      <c r="BF287" s="14" t="s">
        <v>20</v>
      </c>
      <c r="BG287" s="14" t="s">
        <v>967</v>
      </c>
      <c r="BH287" s="39" t="s">
        <v>39</v>
      </c>
      <c r="BI287" s="39" t="s">
        <v>967</v>
      </c>
      <c r="BJ287" s="14" t="s">
        <v>967</v>
      </c>
      <c r="BK287" s="39" t="s">
        <v>39</v>
      </c>
      <c r="BL287" s="14" t="s">
        <v>967</v>
      </c>
      <c r="BM287" s="14" t="s">
        <v>967</v>
      </c>
      <c r="BN287" s="39" t="s">
        <v>39</v>
      </c>
      <c r="BO287" s="14" t="s">
        <v>967</v>
      </c>
      <c r="BP287" s="14" t="s">
        <v>968</v>
      </c>
      <c r="BQ287" s="39" t="s">
        <v>39</v>
      </c>
      <c r="BR287" s="14" t="s">
        <v>968</v>
      </c>
      <c r="BS287" s="14" t="s">
        <v>968</v>
      </c>
      <c r="BT287" s="39" t="e">
        <v>#N/A</v>
      </c>
      <c r="BU287" s="39" t="s">
        <v>968</v>
      </c>
      <c r="BV287" s="14" t="s">
        <v>20</v>
      </c>
      <c r="BW287" s="14" t="s">
        <v>20</v>
      </c>
      <c r="BX287" s="14" t="s">
        <v>20</v>
      </c>
      <c r="BY287" s="14" t="s">
        <v>965</v>
      </c>
      <c r="BZ287" s="39">
        <v>0.37777777777777777</v>
      </c>
      <c r="CA287" s="39" t="s">
        <v>965</v>
      </c>
      <c r="CB287" s="14" t="s">
        <v>965</v>
      </c>
      <c r="CC287" s="39">
        <v>0.43333333333333335</v>
      </c>
      <c r="CD287" s="39" t="s">
        <v>965</v>
      </c>
      <c r="CE287" s="14" t="s">
        <v>965</v>
      </c>
      <c r="CF287" s="39">
        <v>0.3833333333333333</v>
      </c>
      <c r="CG287" s="39" t="s">
        <v>965</v>
      </c>
      <c r="CH287" s="14" t="s">
        <v>967</v>
      </c>
      <c r="CI287" s="39" t="s">
        <v>39</v>
      </c>
      <c r="CJ287" s="39" t="s">
        <v>967</v>
      </c>
      <c r="CK287" s="14" t="s">
        <v>20</v>
      </c>
      <c r="CL287" s="14" t="s">
        <v>20</v>
      </c>
      <c r="CM287" s="1">
        <f t="shared" si="70"/>
        <v>26</v>
      </c>
      <c r="CN287" s="1">
        <f t="shared" si="71"/>
        <v>0</v>
      </c>
      <c r="CO287" s="1">
        <f t="shared" si="72"/>
        <v>11</v>
      </c>
      <c r="CP287" s="1">
        <f t="shared" si="73"/>
        <v>0</v>
      </c>
      <c r="CQ287" s="1">
        <f t="shared" si="74"/>
        <v>0</v>
      </c>
      <c r="CR287" s="1">
        <f>SUM(COUNTIFS($T287:$CL287,{"PAT","MAT"}))</f>
        <v>0</v>
      </c>
      <c r="CS287" s="1">
        <f t="shared" si="75"/>
        <v>0</v>
      </c>
      <c r="CT287" s="1">
        <f t="shared" si="76"/>
        <v>0</v>
      </c>
      <c r="CU287" s="1">
        <f t="shared" si="77"/>
        <v>6</v>
      </c>
      <c r="CV287" s="1">
        <f t="shared" si="78"/>
        <v>8</v>
      </c>
      <c r="CW287" s="1">
        <f t="shared" si="79"/>
        <v>0</v>
      </c>
      <c r="CX287" s="1">
        <f t="shared" si="80"/>
        <v>0</v>
      </c>
      <c r="CY287" s="1">
        <f t="shared" si="81"/>
        <v>14</v>
      </c>
      <c r="CZ287" s="1">
        <f t="shared" si="82"/>
        <v>1</v>
      </c>
      <c r="DA287" s="1">
        <f t="shared" si="83"/>
        <v>1</v>
      </c>
      <c r="DB287" s="1">
        <f>SUM(CM287:CX287)+SUM(COUNTIFS(Q287:CL287,{"TERM","RESIGNED"}))</f>
        <v>51</v>
      </c>
      <c r="DC287" s="1" t="s">
        <v>45</v>
      </c>
      <c r="DD287" s="1" t="s">
        <v>1020</v>
      </c>
      <c r="DE287" s="34"/>
    </row>
    <row r="288" spans="1:109" x14ac:dyDescent="0.25">
      <c r="A288" s="32">
        <f t="shared" si="84"/>
        <v>287</v>
      </c>
      <c r="B288" s="1" t="s">
        <v>172</v>
      </c>
      <c r="C288" s="1">
        <v>104534</v>
      </c>
      <c r="D288" s="27">
        <v>104534</v>
      </c>
      <c r="E288" s="1" t="s">
        <v>945</v>
      </c>
      <c r="F288" s="34" t="s">
        <v>848</v>
      </c>
      <c r="G288" s="34" t="s">
        <v>123</v>
      </c>
      <c r="H288" s="30">
        <v>44904</v>
      </c>
      <c r="I288" s="30" t="s">
        <v>39</v>
      </c>
      <c r="J288" s="30" t="s">
        <v>39</v>
      </c>
      <c r="K288" s="1">
        <f t="shared" ca="1" si="68"/>
        <v>398</v>
      </c>
      <c r="L288" s="34" t="str">
        <f t="shared" si="69"/>
        <v>Billable</v>
      </c>
      <c r="M288" s="34" t="s">
        <v>124</v>
      </c>
      <c r="N288" s="1" t="s">
        <v>41</v>
      </c>
      <c r="O288" s="1" t="s">
        <v>42</v>
      </c>
      <c r="P288" s="1"/>
      <c r="Q288" s="1"/>
      <c r="R288" s="1" t="s">
        <v>43</v>
      </c>
      <c r="S288" s="33" t="s">
        <v>158</v>
      </c>
      <c r="T288" s="14" t="s">
        <v>968</v>
      </c>
      <c r="U288" s="39" t="s">
        <v>39</v>
      </c>
      <c r="V288" s="14" t="s">
        <v>968</v>
      </c>
      <c r="W288" s="14" t="s">
        <v>20</v>
      </c>
      <c r="X288" s="14" t="s">
        <v>20</v>
      </c>
      <c r="Y288" s="14" t="s">
        <v>967</v>
      </c>
      <c r="Z288" s="39" t="s">
        <v>39</v>
      </c>
      <c r="AA288" s="14" t="s">
        <v>967</v>
      </c>
      <c r="AB288" s="14" t="s">
        <v>965</v>
      </c>
      <c r="AC288" s="39">
        <v>0.38680555555555557</v>
      </c>
      <c r="AD288" s="14" t="s">
        <v>965</v>
      </c>
      <c r="AE288" s="14" t="s">
        <v>965</v>
      </c>
      <c r="AF288" s="39">
        <v>0.39861111111111108</v>
      </c>
      <c r="AG288" s="14" t="s">
        <v>965</v>
      </c>
      <c r="AH288" s="14" t="s">
        <v>965</v>
      </c>
      <c r="AI288" s="39">
        <v>0.39027777777777778</v>
      </c>
      <c r="AJ288" s="14" t="s">
        <v>965</v>
      </c>
      <c r="AK288" s="14" t="s">
        <v>22</v>
      </c>
      <c r="AL288" s="39" t="s">
        <v>39</v>
      </c>
      <c r="AM288" s="14" t="s">
        <v>22</v>
      </c>
      <c r="AN288" s="14" t="s">
        <v>20</v>
      </c>
      <c r="AO288" s="14" t="s">
        <v>20</v>
      </c>
      <c r="AP288" s="14" t="s">
        <v>965</v>
      </c>
      <c r="AQ288" s="39">
        <v>0.3840277777777778</v>
      </c>
      <c r="AR288" s="14" t="s">
        <v>965</v>
      </c>
      <c r="AS288" s="14" t="s">
        <v>968</v>
      </c>
      <c r="AT288" s="39" t="s">
        <v>39</v>
      </c>
      <c r="AU288" s="14" t="s">
        <v>968</v>
      </c>
      <c r="AV288" s="14" t="s">
        <v>968</v>
      </c>
      <c r="AW288" s="39" t="s">
        <v>39</v>
      </c>
      <c r="AX288" s="14" t="s">
        <v>968</v>
      </c>
      <c r="AY288" s="14" t="s">
        <v>968</v>
      </c>
      <c r="AZ288" s="39" t="s">
        <v>39</v>
      </c>
      <c r="BA288" s="14" t="s">
        <v>968</v>
      </c>
      <c r="BB288" s="14" t="s">
        <v>22</v>
      </c>
      <c r="BC288" s="39" t="s">
        <v>39</v>
      </c>
      <c r="BD288" s="14" t="s">
        <v>22</v>
      </c>
      <c r="BE288" s="14" t="s">
        <v>20</v>
      </c>
      <c r="BF288" s="14" t="s">
        <v>20</v>
      </c>
      <c r="BG288" s="14" t="s">
        <v>965</v>
      </c>
      <c r="BH288" s="39">
        <v>0.37986111111111115</v>
      </c>
      <c r="BI288" s="39" t="s">
        <v>965</v>
      </c>
      <c r="BJ288" s="14" t="s">
        <v>965</v>
      </c>
      <c r="BK288" s="39">
        <v>0.38819444444444445</v>
      </c>
      <c r="BL288" s="14" t="s">
        <v>965</v>
      </c>
      <c r="BM288" s="14" t="s">
        <v>965</v>
      </c>
      <c r="BN288" s="39">
        <v>0.39652777777777781</v>
      </c>
      <c r="BO288" s="14" t="s">
        <v>965</v>
      </c>
      <c r="BP288" s="14" t="s">
        <v>965</v>
      </c>
      <c r="BQ288" s="39">
        <v>0.3979166666666667</v>
      </c>
      <c r="BR288" s="14" t="s">
        <v>965</v>
      </c>
      <c r="BS288" s="14" t="s">
        <v>965</v>
      </c>
      <c r="BT288" s="39">
        <v>0.39374999999999999</v>
      </c>
      <c r="BU288" s="39" t="s">
        <v>965</v>
      </c>
      <c r="BV288" s="14" t="s">
        <v>20</v>
      </c>
      <c r="BW288" s="14" t="s">
        <v>20</v>
      </c>
      <c r="BX288" s="14" t="s">
        <v>20</v>
      </c>
      <c r="BY288" s="14" t="s">
        <v>965</v>
      </c>
      <c r="BZ288" s="39">
        <v>0.36944444444444446</v>
      </c>
      <c r="CA288" s="39" t="s">
        <v>965</v>
      </c>
      <c r="CB288" s="14" t="s">
        <v>965</v>
      </c>
      <c r="CC288" s="39">
        <v>0.375</v>
      </c>
      <c r="CD288" s="39" t="s">
        <v>965</v>
      </c>
      <c r="CE288" s="14" t="s">
        <v>965</v>
      </c>
      <c r="CF288" s="39">
        <v>0.38125000000000003</v>
      </c>
      <c r="CG288" s="39" t="s">
        <v>965</v>
      </c>
      <c r="CH288" s="14" t="s">
        <v>965</v>
      </c>
      <c r="CI288" s="39">
        <v>0.375</v>
      </c>
      <c r="CJ288" s="39" t="s">
        <v>965</v>
      </c>
      <c r="CK288" s="14" t="s">
        <v>20</v>
      </c>
      <c r="CL288" s="14" t="s">
        <v>20</v>
      </c>
      <c r="CM288" s="1">
        <f t="shared" si="70"/>
        <v>26</v>
      </c>
      <c r="CN288" s="1">
        <f t="shared" si="71"/>
        <v>0</v>
      </c>
      <c r="CO288" s="1">
        <f t="shared" si="72"/>
        <v>11</v>
      </c>
      <c r="CP288" s="1">
        <f t="shared" si="73"/>
        <v>0</v>
      </c>
      <c r="CQ288" s="1">
        <f t="shared" si="74"/>
        <v>4</v>
      </c>
      <c r="CR288" s="1">
        <f>SUM(COUNTIFS($T288:$CL288,{"PAT","MAT"}))</f>
        <v>0</v>
      </c>
      <c r="CS288" s="1">
        <f t="shared" si="75"/>
        <v>0</v>
      </c>
      <c r="CT288" s="1">
        <f t="shared" si="76"/>
        <v>0</v>
      </c>
      <c r="CU288" s="1">
        <f t="shared" si="77"/>
        <v>8</v>
      </c>
      <c r="CV288" s="1">
        <f t="shared" si="78"/>
        <v>2</v>
      </c>
      <c r="CW288" s="1">
        <f t="shared" si="79"/>
        <v>0</v>
      </c>
      <c r="CX288" s="1">
        <f t="shared" si="80"/>
        <v>0</v>
      </c>
      <c r="CY288" s="1">
        <f t="shared" si="81"/>
        <v>10</v>
      </c>
      <c r="CZ288" s="1">
        <f t="shared" si="82"/>
        <v>1</v>
      </c>
      <c r="DA288" s="1">
        <f t="shared" si="83"/>
        <v>1</v>
      </c>
      <c r="DB288" s="1">
        <f>SUM(CM288:CX288)+SUM(COUNTIFS(Q288:CL288,{"TERM","RESIGNED"}))</f>
        <v>51</v>
      </c>
      <c r="DC288" s="1" t="s">
        <v>45</v>
      </c>
      <c r="DD288" s="1" t="s">
        <v>1018</v>
      </c>
      <c r="DE288" s="34"/>
    </row>
    <row r="289" spans="1:109" x14ac:dyDescent="0.25">
      <c r="A289" s="32">
        <f t="shared" si="84"/>
        <v>288</v>
      </c>
      <c r="B289" s="1" t="s">
        <v>172</v>
      </c>
      <c r="C289" s="1">
        <v>104574</v>
      </c>
      <c r="D289" s="27">
        <v>104574</v>
      </c>
      <c r="E289" s="1" t="s">
        <v>945</v>
      </c>
      <c r="F289" s="34" t="s">
        <v>850</v>
      </c>
      <c r="G289" s="34" t="s">
        <v>123</v>
      </c>
      <c r="H289" s="30">
        <v>44909</v>
      </c>
      <c r="I289" s="30" t="s">
        <v>39</v>
      </c>
      <c r="J289" s="30" t="s">
        <v>39</v>
      </c>
      <c r="K289" s="1">
        <f t="shared" ca="1" si="68"/>
        <v>393</v>
      </c>
      <c r="L289" s="34" t="str">
        <f t="shared" si="69"/>
        <v>Billable</v>
      </c>
      <c r="M289" s="34" t="s">
        <v>124</v>
      </c>
      <c r="N289" s="1" t="s">
        <v>41</v>
      </c>
      <c r="O289" s="1" t="s">
        <v>42</v>
      </c>
      <c r="P289" s="1"/>
      <c r="Q289" s="1"/>
      <c r="R289" s="1" t="s">
        <v>43</v>
      </c>
      <c r="S289" s="33" t="s">
        <v>142</v>
      </c>
      <c r="T289" s="14" t="s">
        <v>965</v>
      </c>
      <c r="U289" s="39">
        <v>0.39374999999999999</v>
      </c>
      <c r="V289" s="14" t="s">
        <v>965</v>
      </c>
      <c r="W289" s="14" t="s">
        <v>20</v>
      </c>
      <c r="X289" s="14" t="s">
        <v>20</v>
      </c>
      <c r="Y289" s="14" t="s">
        <v>965</v>
      </c>
      <c r="Z289" s="39">
        <v>0.3833333333333333</v>
      </c>
      <c r="AA289" s="14" t="s">
        <v>965</v>
      </c>
      <c r="AB289" s="14" t="s">
        <v>965</v>
      </c>
      <c r="AC289" s="39">
        <v>0.40763888888888888</v>
      </c>
      <c r="AD289" s="14" t="s">
        <v>965</v>
      </c>
      <c r="AE289" s="14" t="s">
        <v>965</v>
      </c>
      <c r="AF289" s="39">
        <v>0.3756944444444445</v>
      </c>
      <c r="AG289" s="14" t="s">
        <v>965</v>
      </c>
      <c r="AH289" s="14" t="s">
        <v>965</v>
      </c>
      <c r="AI289" s="39">
        <v>0.37847222222222227</v>
      </c>
      <c r="AJ289" s="14" t="s">
        <v>965</v>
      </c>
      <c r="AK289" s="14" t="s">
        <v>965</v>
      </c>
      <c r="AL289" s="39">
        <v>0.37638888888888888</v>
      </c>
      <c r="AM289" s="14" t="s">
        <v>965</v>
      </c>
      <c r="AN289" s="14" t="s">
        <v>20</v>
      </c>
      <c r="AO289" s="14" t="s">
        <v>20</v>
      </c>
      <c r="AP289" s="14" t="s">
        <v>965</v>
      </c>
      <c r="AQ289" s="39">
        <v>0.37777777777777777</v>
      </c>
      <c r="AR289" s="14" t="s">
        <v>965</v>
      </c>
      <c r="AS289" s="14" t="s">
        <v>965</v>
      </c>
      <c r="AT289" s="39">
        <v>0.37361111111111112</v>
      </c>
      <c r="AU289" s="14" t="s">
        <v>965</v>
      </c>
      <c r="AV289" s="14" t="s">
        <v>965</v>
      </c>
      <c r="AW289" s="39">
        <v>0.37222222222222223</v>
      </c>
      <c r="AX289" s="14" t="s">
        <v>965</v>
      </c>
      <c r="AY289" s="14" t="s">
        <v>965</v>
      </c>
      <c r="AZ289" s="39">
        <v>0.37986111111111115</v>
      </c>
      <c r="BA289" s="14" t="s">
        <v>965</v>
      </c>
      <c r="BB289" s="14" t="s">
        <v>965</v>
      </c>
      <c r="BC289" s="39">
        <v>0.37708333333333338</v>
      </c>
      <c r="BD289" s="14" t="s">
        <v>965</v>
      </c>
      <c r="BE289" s="14" t="s">
        <v>20</v>
      </c>
      <c r="BF289" s="14" t="s">
        <v>20</v>
      </c>
      <c r="BG289" s="14" t="s">
        <v>965</v>
      </c>
      <c r="BH289" s="39">
        <v>0.37013888888888885</v>
      </c>
      <c r="BI289" s="39" t="s">
        <v>965</v>
      </c>
      <c r="BJ289" s="14" t="s">
        <v>965</v>
      </c>
      <c r="BK289" s="39">
        <v>0.3666666666666667</v>
      </c>
      <c r="BL289" s="14" t="s">
        <v>965</v>
      </c>
      <c r="BM289" s="14" t="s">
        <v>965</v>
      </c>
      <c r="BN289" s="39">
        <v>0.3888888888888889</v>
      </c>
      <c r="BO289" s="14" t="s">
        <v>965</v>
      </c>
      <c r="BP289" s="14" t="s">
        <v>965</v>
      </c>
      <c r="BQ289" s="39">
        <v>0.3756944444444445</v>
      </c>
      <c r="BR289" s="14" t="s">
        <v>965</v>
      </c>
      <c r="BS289" s="14" t="s">
        <v>967</v>
      </c>
      <c r="BT289" s="39" t="e">
        <v>#N/A</v>
      </c>
      <c r="BU289" s="39" t="s">
        <v>967</v>
      </c>
      <c r="BV289" s="14" t="s">
        <v>20</v>
      </c>
      <c r="BW289" s="14" t="s">
        <v>20</v>
      </c>
      <c r="BX289" s="14" t="s">
        <v>20</v>
      </c>
      <c r="BY289" s="14" t="s">
        <v>965</v>
      </c>
      <c r="BZ289" s="39">
        <v>0.36805555555555558</v>
      </c>
      <c r="CA289" s="39" t="s">
        <v>965</v>
      </c>
      <c r="CB289" s="14" t="s">
        <v>965</v>
      </c>
      <c r="CC289" s="39">
        <v>0.36944444444444446</v>
      </c>
      <c r="CD289" s="39" t="s">
        <v>965</v>
      </c>
      <c r="CE289" s="14" t="s">
        <v>965</v>
      </c>
      <c r="CF289" s="39">
        <v>0.37152777777777773</v>
      </c>
      <c r="CG289" s="39" t="s">
        <v>965</v>
      </c>
      <c r="CH289" s="14" t="s">
        <v>967</v>
      </c>
      <c r="CI289" s="39" t="s">
        <v>39</v>
      </c>
      <c r="CJ289" s="39" t="s">
        <v>967</v>
      </c>
      <c r="CK289" s="14" t="s">
        <v>20</v>
      </c>
      <c r="CL289" s="14" t="s">
        <v>20</v>
      </c>
      <c r="CM289" s="1">
        <f t="shared" si="70"/>
        <v>36</v>
      </c>
      <c r="CN289" s="1">
        <f t="shared" si="71"/>
        <v>0</v>
      </c>
      <c r="CO289" s="1">
        <f t="shared" si="72"/>
        <v>11</v>
      </c>
      <c r="CP289" s="1">
        <f t="shared" si="73"/>
        <v>0</v>
      </c>
      <c r="CQ289" s="1">
        <f t="shared" si="74"/>
        <v>0</v>
      </c>
      <c r="CR289" s="1">
        <f>SUM(COUNTIFS($T289:$CL289,{"PAT","MAT"}))</f>
        <v>0</v>
      </c>
      <c r="CS289" s="1">
        <f t="shared" si="75"/>
        <v>0</v>
      </c>
      <c r="CT289" s="1">
        <f t="shared" si="76"/>
        <v>0</v>
      </c>
      <c r="CU289" s="1">
        <f t="shared" si="77"/>
        <v>0</v>
      </c>
      <c r="CV289" s="1">
        <f t="shared" si="78"/>
        <v>4</v>
      </c>
      <c r="CW289" s="1">
        <f t="shared" si="79"/>
        <v>0</v>
      </c>
      <c r="CX289" s="1">
        <f t="shared" si="80"/>
        <v>0</v>
      </c>
      <c r="CY289" s="1">
        <f t="shared" si="81"/>
        <v>4</v>
      </c>
      <c r="CZ289" s="1">
        <f t="shared" si="82"/>
        <v>1</v>
      </c>
      <c r="DA289" s="1">
        <f t="shared" si="83"/>
        <v>1</v>
      </c>
      <c r="DB289" s="1">
        <f>SUM(CM289:CX289)+SUM(COUNTIFS(Q289:CL289,{"TERM","RESIGNED"}))</f>
        <v>51</v>
      </c>
      <c r="DC289" s="1" t="s">
        <v>45</v>
      </c>
      <c r="DD289" s="1" t="s">
        <v>1020</v>
      </c>
      <c r="DE289" s="34"/>
    </row>
    <row r="290" spans="1:109" x14ac:dyDescent="0.25">
      <c r="A290" s="32">
        <f t="shared" si="84"/>
        <v>289</v>
      </c>
      <c r="B290" s="1" t="s">
        <v>172</v>
      </c>
      <c r="C290" s="1">
        <v>104579</v>
      </c>
      <c r="D290" s="27">
        <v>104579</v>
      </c>
      <c r="E290" s="1" t="s">
        <v>946</v>
      </c>
      <c r="F290" s="34" t="s">
        <v>851</v>
      </c>
      <c r="G290" s="34" t="s">
        <v>123</v>
      </c>
      <c r="H290" s="30">
        <v>44909</v>
      </c>
      <c r="I290" s="30" t="s">
        <v>39</v>
      </c>
      <c r="J290" s="30" t="s">
        <v>39</v>
      </c>
      <c r="K290" s="1">
        <f t="shared" ca="1" si="68"/>
        <v>393</v>
      </c>
      <c r="L290" s="34" t="str">
        <f t="shared" si="69"/>
        <v>Billable</v>
      </c>
      <c r="M290" s="34" t="s">
        <v>124</v>
      </c>
      <c r="N290" s="1" t="s">
        <v>41</v>
      </c>
      <c r="O290" s="1" t="s">
        <v>42</v>
      </c>
      <c r="P290" s="1"/>
      <c r="Q290" s="1"/>
      <c r="R290" s="1" t="s">
        <v>43</v>
      </c>
      <c r="S290" s="33" t="s">
        <v>167</v>
      </c>
      <c r="T290" s="14" t="s">
        <v>965</v>
      </c>
      <c r="U290" s="39">
        <v>0.37291666666666701</v>
      </c>
      <c r="V290" s="14" t="s">
        <v>965</v>
      </c>
      <c r="W290" s="14" t="s">
        <v>20</v>
      </c>
      <c r="X290" s="14" t="s">
        <v>20</v>
      </c>
      <c r="Y290" s="14" t="s">
        <v>21</v>
      </c>
      <c r="Z290" s="39" t="s">
        <v>39</v>
      </c>
      <c r="AA290" s="14" t="s">
        <v>21</v>
      </c>
      <c r="AB290" s="14" t="s">
        <v>965</v>
      </c>
      <c r="AC290" s="39">
        <v>0.3833333333333333</v>
      </c>
      <c r="AD290" s="14" t="s">
        <v>965</v>
      </c>
      <c r="AE290" s="14" t="s">
        <v>965</v>
      </c>
      <c r="AF290" s="39">
        <v>0.39305555555555555</v>
      </c>
      <c r="AG290" s="14" t="s">
        <v>965</v>
      </c>
      <c r="AH290" s="14" t="s">
        <v>965</v>
      </c>
      <c r="AI290" s="39">
        <v>0.39027777777777778</v>
      </c>
      <c r="AJ290" s="14" t="s">
        <v>965</v>
      </c>
      <c r="AK290" s="14" t="s">
        <v>22</v>
      </c>
      <c r="AL290" s="39">
        <v>0.17986111111111111</v>
      </c>
      <c r="AM290" s="14" t="s">
        <v>22</v>
      </c>
      <c r="AN290" s="14" t="s">
        <v>20</v>
      </c>
      <c r="AO290" s="14" t="s">
        <v>20</v>
      </c>
      <c r="AP290" s="14" t="s">
        <v>967</v>
      </c>
      <c r="AQ290" s="39" t="s">
        <v>39</v>
      </c>
      <c r="AR290" s="14" t="s">
        <v>967</v>
      </c>
      <c r="AS290" s="14" t="s">
        <v>965</v>
      </c>
      <c r="AT290" s="39">
        <v>0.38958333333333334</v>
      </c>
      <c r="AU290" s="14" t="s">
        <v>965</v>
      </c>
      <c r="AV290" s="14" t="s">
        <v>965</v>
      </c>
      <c r="AW290" s="39">
        <v>0.3840277777777778</v>
      </c>
      <c r="AX290" s="14" t="s">
        <v>965</v>
      </c>
      <c r="AY290" s="14" t="s">
        <v>965</v>
      </c>
      <c r="AZ290" s="39">
        <v>0.3666666666666667</v>
      </c>
      <c r="BA290" s="14" t="s">
        <v>965</v>
      </c>
      <c r="BB290" s="14" t="s">
        <v>965</v>
      </c>
      <c r="BC290" s="39">
        <v>0.36736111111111108</v>
      </c>
      <c r="BD290" s="14" t="s">
        <v>965</v>
      </c>
      <c r="BE290" s="14" t="s">
        <v>20</v>
      </c>
      <c r="BF290" s="14" t="s">
        <v>20</v>
      </c>
      <c r="BG290" s="14" t="s">
        <v>965</v>
      </c>
      <c r="BH290" s="39">
        <v>0.37083333333333335</v>
      </c>
      <c r="BI290" s="39" t="s">
        <v>965</v>
      </c>
      <c r="BJ290" s="14" t="s">
        <v>965</v>
      </c>
      <c r="BK290" s="39">
        <v>0.37291666666666662</v>
      </c>
      <c r="BL290" s="14" t="s">
        <v>965</v>
      </c>
      <c r="BM290" s="14" t="s">
        <v>965</v>
      </c>
      <c r="BN290" s="39">
        <v>0.37291666666666662</v>
      </c>
      <c r="BO290" s="14" t="s">
        <v>965</v>
      </c>
      <c r="BP290" s="14" t="s">
        <v>22</v>
      </c>
      <c r="BQ290" s="39" t="s">
        <v>39</v>
      </c>
      <c r="BR290" s="14" t="s">
        <v>22</v>
      </c>
      <c r="BS290" s="14" t="s">
        <v>21</v>
      </c>
      <c r="BT290" s="39" t="e">
        <v>#N/A</v>
      </c>
      <c r="BU290" s="39" t="s">
        <v>21</v>
      </c>
      <c r="BV290" s="14" t="s">
        <v>20</v>
      </c>
      <c r="BW290" s="14" t="s">
        <v>20</v>
      </c>
      <c r="BX290" s="14" t="s">
        <v>20</v>
      </c>
      <c r="BY290" s="14" t="s">
        <v>965</v>
      </c>
      <c r="BZ290" s="39">
        <v>0.3666666666666667</v>
      </c>
      <c r="CA290" s="39" t="s">
        <v>965</v>
      </c>
      <c r="CB290" s="14" t="s">
        <v>965</v>
      </c>
      <c r="CC290" s="39">
        <v>0.375</v>
      </c>
      <c r="CD290" s="39" t="s">
        <v>965</v>
      </c>
      <c r="CE290" s="14" t="s">
        <v>965</v>
      </c>
      <c r="CF290" s="39">
        <v>0.37361111111111112</v>
      </c>
      <c r="CG290" s="39" t="s">
        <v>965</v>
      </c>
      <c r="CH290" s="14" t="s">
        <v>965</v>
      </c>
      <c r="CI290" s="39">
        <v>0.37291666666666662</v>
      </c>
      <c r="CJ290" s="39" t="s">
        <v>965</v>
      </c>
      <c r="CK290" s="14" t="s">
        <v>20</v>
      </c>
      <c r="CL290" s="14" t="s">
        <v>20</v>
      </c>
      <c r="CM290" s="1">
        <f t="shared" si="70"/>
        <v>30</v>
      </c>
      <c r="CN290" s="1">
        <f t="shared" si="71"/>
        <v>0</v>
      </c>
      <c r="CO290" s="1">
        <f t="shared" si="72"/>
        <v>11</v>
      </c>
      <c r="CP290" s="1">
        <f t="shared" si="73"/>
        <v>4</v>
      </c>
      <c r="CQ290" s="1">
        <f t="shared" si="74"/>
        <v>4</v>
      </c>
      <c r="CR290" s="1">
        <f>SUM(COUNTIFS($T290:$CL290,{"PAT","MAT"}))</f>
        <v>0</v>
      </c>
      <c r="CS290" s="1">
        <f t="shared" si="75"/>
        <v>0</v>
      </c>
      <c r="CT290" s="1">
        <f t="shared" si="76"/>
        <v>0</v>
      </c>
      <c r="CU290" s="1">
        <f t="shared" si="77"/>
        <v>0</v>
      </c>
      <c r="CV290" s="1">
        <f t="shared" si="78"/>
        <v>2</v>
      </c>
      <c r="CW290" s="1">
        <f t="shared" si="79"/>
        <v>0</v>
      </c>
      <c r="CX290" s="1">
        <f t="shared" si="80"/>
        <v>0</v>
      </c>
      <c r="CY290" s="1">
        <f t="shared" si="81"/>
        <v>2</v>
      </c>
      <c r="CZ290" s="1">
        <f t="shared" si="82"/>
        <v>1</v>
      </c>
      <c r="DA290" s="1">
        <f t="shared" si="83"/>
        <v>1</v>
      </c>
      <c r="DB290" s="1">
        <f>SUM(CM290:CX290)+SUM(COUNTIFS(Q290:CL290,{"TERM","RESIGNED"}))</f>
        <v>51</v>
      </c>
      <c r="DC290" s="1" t="s">
        <v>45</v>
      </c>
      <c r="DD290" s="1" t="s">
        <v>1018</v>
      </c>
      <c r="DE290" s="34"/>
    </row>
    <row r="291" spans="1:109" x14ac:dyDescent="0.25">
      <c r="A291" s="32">
        <f t="shared" si="84"/>
        <v>290</v>
      </c>
      <c r="B291" s="1" t="s">
        <v>172</v>
      </c>
      <c r="C291" s="1">
        <v>104583</v>
      </c>
      <c r="D291" s="27">
        <v>104583</v>
      </c>
      <c r="E291" s="1" t="s">
        <v>946</v>
      </c>
      <c r="F291" s="34" t="s">
        <v>852</v>
      </c>
      <c r="G291" s="34" t="s">
        <v>123</v>
      </c>
      <c r="H291" s="30">
        <v>44909</v>
      </c>
      <c r="I291" s="30" t="s">
        <v>39</v>
      </c>
      <c r="J291" s="30" t="s">
        <v>39</v>
      </c>
      <c r="K291" s="1">
        <f t="shared" ca="1" si="68"/>
        <v>393</v>
      </c>
      <c r="L291" s="34" t="str">
        <f t="shared" si="69"/>
        <v>Billable</v>
      </c>
      <c r="M291" s="34" t="s">
        <v>124</v>
      </c>
      <c r="N291" s="1" t="s">
        <v>41</v>
      </c>
      <c r="O291" s="1" t="s">
        <v>42</v>
      </c>
      <c r="P291" s="1"/>
      <c r="Q291" s="1"/>
      <c r="R291" s="1" t="s">
        <v>43</v>
      </c>
      <c r="S291" s="33" t="s">
        <v>542</v>
      </c>
      <c r="T291" s="14" t="s">
        <v>965</v>
      </c>
      <c r="U291" s="39">
        <v>0.38402777777777802</v>
      </c>
      <c r="V291" s="14" t="s">
        <v>965</v>
      </c>
      <c r="W291" s="14" t="s">
        <v>20</v>
      </c>
      <c r="X291" s="14" t="s">
        <v>20</v>
      </c>
      <c r="Y291" s="14" t="s">
        <v>965</v>
      </c>
      <c r="Z291" s="39">
        <v>0.34930555555555554</v>
      </c>
      <c r="AA291" s="14" t="s">
        <v>965</v>
      </c>
      <c r="AB291" s="14" t="s">
        <v>965</v>
      </c>
      <c r="AC291" s="39">
        <v>0.3972222222222222</v>
      </c>
      <c r="AD291" s="14" t="s">
        <v>965</v>
      </c>
      <c r="AE291" s="14" t="s">
        <v>965</v>
      </c>
      <c r="AF291" s="39">
        <v>0.40763888888888888</v>
      </c>
      <c r="AG291" s="14" t="s">
        <v>965</v>
      </c>
      <c r="AH291" s="14" t="s">
        <v>965</v>
      </c>
      <c r="AI291" s="39">
        <v>0.38263888888888892</v>
      </c>
      <c r="AJ291" s="14" t="s">
        <v>965</v>
      </c>
      <c r="AK291" s="14" t="s">
        <v>965</v>
      </c>
      <c r="AL291" s="39">
        <v>0.39513888888888887</v>
      </c>
      <c r="AM291" s="14" t="s">
        <v>965</v>
      </c>
      <c r="AN291" s="14" t="s">
        <v>20</v>
      </c>
      <c r="AO291" s="14" t="s">
        <v>20</v>
      </c>
      <c r="AP291" s="14" t="s">
        <v>965</v>
      </c>
      <c r="AQ291" s="39">
        <v>0.39166666666666666</v>
      </c>
      <c r="AR291" s="14" t="s">
        <v>965</v>
      </c>
      <c r="AS291" s="14" t="s">
        <v>965</v>
      </c>
      <c r="AT291" s="39">
        <v>0.41388888888888892</v>
      </c>
      <c r="AU291" s="14" t="s">
        <v>965</v>
      </c>
      <c r="AV291" s="14" t="s">
        <v>965</v>
      </c>
      <c r="AW291" s="39">
        <v>0.39027777777777778</v>
      </c>
      <c r="AX291" s="14" t="s">
        <v>965</v>
      </c>
      <c r="AY291" s="14" t="s">
        <v>965</v>
      </c>
      <c r="AZ291" s="39">
        <v>0.39999999999999997</v>
      </c>
      <c r="BA291" s="14" t="s">
        <v>965</v>
      </c>
      <c r="BB291" s="14" t="s">
        <v>965</v>
      </c>
      <c r="BC291" s="39">
        <v>0.3840277777777778</v>
      </c>
      <c r="BD291" s="14" t="s">
        <v>965</v>
      </c>
      <c r="BE291" s="14" t="s">
        <v>20</v>
      </c>
      <c r="BF291" s="14" t="s">
        <v>20</v>
      </c>
      <c r="BG291" s="14" t="s">
        <v>965</v>
      </c>
      <c r="BH291" s="39">
        <v>0.3840277777777778</v>
      </c>
      <c r="BI291" s="39" t="s">
        <v>965</v>
      </c>
      <c r="BJ291" s="14" t="s">
        <v>965</v>
      </c>
      <c r="BK291" s="39">
        <v>0.39513888888888887</v>
      </c>
      <c r="BL291" s="14" t="s">
        <v>965</v>
      </c>
      <c r="BM291" s="14" t="s">
        <v>965</v>
      </c>
      <c r="BN291" s="39">
        <v>0.40208333333333335</v>
      </c>
      <c r="BO291" s="14" t="s">
        <v>965</v>
      </c>
      <c r="BP291" s="14" t="s">
        <v>965</v>
      </c>
      <c r="BQ291" s="39">
        <v>0.39930555555555558</v>
      </c>
      <c r="BR291" s="14" t="s">
        <v>965</v>
      </c>
      <c r="BS291" s="14" t="s">
        <v>965</v>
      </c>
      <c r="BT291" s="39">
        <v>0.38541666666666669</v>
      </c>
      <c r="BU291" s="39" t="s">
        <v>965</v>
      </c>
      <c r="BV291" s="14" t="s">
        <v>20</v>
      </c>
      <c r="BW291" s="14" t="s">
        <v>20</v>
      </c>
      <c r="BX291" s="14" t="s">
        <v>20</v>
      </c>
      <c r="BY291" s="14" t="s">
        <v>22</v>
      </c>
      <c r="BZ291" s="39">
        <v>0.37708333333333338</v>
      </c>
      <c r="CA291" s="39" t="s">
        <v>22</v>
      </c>
      <c r="CB291" s="14" t="s">
        <v>22</v>
      </c>
      <c r="CC291" s="39">
        <v>0.39097222222222222</v>
      </c>
      <c r="CD291" s="39" t="s">
        <v>22</v>
      </c>
      <c r="CE291" s="14" t="s">
        <v>967</v>
      </c>
      <c r="CF291" s="39" t="s">
        <v>39</v>
      </c>
      <c r="CG291" s="39" t="s">
        <v>967</v>
      </c>
      <c r="CH291" s="14" t="s">
        <v>967</v>
      </c>
      <c r="CI291" s="39" t="s">
        <v>39</v>
      </c>
      <c r="CJ291" s="39" t="s">
        <v>967</v>
      </c>
      <c r="CK291" s="14" t="s">
        <v>20</v>
      </c>
      <c r="CL291" s="14" t="s">
        <v>20</v>
      </c>
      <c r="CM291" s="1">
        <f t="shared" si="70"/>
        <v>32</v>
      </c>
      <c r="CN291" s="1">
        <f t="shared" si="71"/>
        <v>0</v>
      </c>
      <c r="CO291" s="1">
        <f t="shared" si="72"/>
        <v>11</v>
      </c>
      <c r="CP291" s="1">
        <f t="shared" si="73"/>
        <v>0</v>
      </c>
      <c r="CQ291" s="1">
        <f t="shared" si="74"/>
        <v>4</v>
      </c>
      <c r="CR291" s="1">
        <f>SUM(COUNTIFS($T291:$CL291,{"PAT","MAT"}))</f>
        <v>0</v>
      </c>
      <c r="CS291" s="1">
        <f t="shared" si="75"/>
        <v>0</v>
      </c>
      <c r="CT291" s="1">
        <f t="shared" si="76"/>
        <v>0</v>
      </c>
      <c r="CU291" s="1">
        <f t="shared" si="77"/>
        <v>0</v>
      </c>
      <c r="CV291" s="1">
        <f t="shared" si="78"/>
        <v>4</v>
      </c>
      <c r="CW291" s="1">
        <f t="shared" si="79"/>
        <v>0</v>
      </c>
      <c r="CX291" s="1">
        <f t="shared" si="80"/>
        <v>0</v>
      </c>
      <c r="CY291" s="1">
        <f t="shared" si="81"/>
        <v>4</v>
      </c>
      <c r="CZ291" s="1">
        <f t="shared" si="82"/>
        <v>1</v>
      </c>
      <c r="DA291" s="1">
        <f t="shared" si="83"/>
        <v>1</v>
      </c>
      <c r="DB291" s="1">
        <f>SUM(CM291:CX291)+SUM(COUNTIFS(Q291:CL291,{"TERM","RESIGNED"}))</f>
        <v>51</v>
      </c>
      <c r="DC291" s="1" t="s">
        <v>45</v>
      </c>
      <c r="DD291" s="1" t="s">
        <v>1018</v>
      </c>
      <c r="DE291" s="34"/>
    </row>
    <row r="292" spans="1:109" x14ac:dyDescent="0.25">
      <c r="A292" s="32">
        <f t="shared" si="84"/>
        <v>291</v>
      </c>
      <c r="B292" s="1" t="s">
        <v>172</v>
      </c>
      <c r="C292" s="1">
        <v>104585</v>
      </c>
      <c r="D292" s="27">
        <v>104585</v>
      </c>
      <c r="E292" s="1" t="s">
        <v>946</v>
      </c>
      <c r="F292" s="34" t="s">
        <v>853</v>
      </c>
      <c r="G292" s="34" t="s">
        <v>123</v>
      </c>
      <c r="H292" s="30">
        <v>44909</v>
      </c>
      <c r="I292" s="30" t="s">
        <v>39</v>
      </c>
      <c r="J292" s="30" t="s">
        <v>39</v>
      </c>
      <c r="K292" s="1">
        <f t="shared" ca="1" si="68"/>
        <v>393</v>
      </c>
      <c r="L292" s="34" t="str">
        <f t="shared" si="69"/>
        <v>Billable</v>
      </c>
      <c r="M292" s="34" t="s">
        <v>124</v>
      </c>
      <c r="N292" s="1" t="s">
        <v>41</v>
      </c>
      <c r="O292" s="1" t="s">
        <v>42</v>
      </c>
      <c r="P292" s="1"/>
      <c r="Q292" s="1"/>
      <c r="R292" s="1" t="s">
        <v>43</v>
      </c>
      <c r="S292" s="33" t="s">
        <v>66</v>
      </c>
      <c r="T292" s="14" t="s">
        <v>965</v>
      </c>
      <c r="U292" s="39">
        <v>0.37013888888888902</v>
      </c>
      <c r="V292" s="14" t="s">
        <v>965</v>
      </c>
      <c r="W292" s="14" t="s">
        <v>20</v>
      </c>
      <c r="X292" s="14" t="s">
        <v>20</v>
      </c>
      <c r="Y292" s="14" t="s">
        <v>965</v>
      </c>
      <c r="Z292" s="39">
        <v>0.3923611111111111</v>
      </c>
      <c r="AA292" s="14" t="s">
        <v>965</v>
      </c>
      <c r="AB292" s="14" t="s">
        <v>965</v>
      </c>
      <c r="AC292" s="39">
        <v>0.36527777777777781</v>
      </c>
      <c r="AD292" s="14" t="s">
        <v>965</v>
      </c>
      <c r="AE292" s="14" t="s">
        <v>965</v>
      </c>
      <c r="AF292" s="39">
        <v>0.3888888888888889</v>
      </c>
      <c r="AG292" s="14" t="s">
        <v>965</v>
      </c>
      <c r="AH292" s="14" t="s">
        <v>965</v>
      </c>
      <c r="AI292" s="39">
        <v>0.37638888888888888</v>
      </c>
      <c r="AJ292" s="14" t="s">
        <v>965</v>
      </c>
      <c r="AK292" s="14" t="s">
        <v>965</v>
      </c>
      <c r="AL292" s="39">
        <v>0.47083333333333338</v>
      </c>
      <c r="AM292" s="14" t="s">
        <v>965</v>
      </c>
      <c r="AN292" s="14" t="s">
        <v>20</v>
      </c>
      <c r="AO292" s="14" t="s">
        <v>20</v>
      </c>
      <c r="AP292" s="14" t="s">
        <v>965</v>
      </c>
      <c r="AQ292" s="39">
        <v>0.38263888888888892</v>
      </c>
      <c r="AR292" s="14" t="s">
        <v>965</v>
      </c>
      <c r="AS292" s="14" t="s">
        <v>965</v>
      </c>
      <c r="AT292" s="39">
        <v>0.4055555555555555</v>
      </c>
      <c r="AU292" s="14" t="s">
        <v>965</v>
      </c>
      <c r="AV292" s="14" t="s">
        <v>965</v>
      </c>
      <c r="AW292" s="39">
        <v>0.38680555555555557</v>
      </c>
      <c r="AX292" s="14" t="s">
        <v>965</v>
      </c>
      <c r="AY292" s="14" t="s">
        <v>965</v>
      </c>
      <c r="AZ292" s="39">
        <v>0.37638888888888888</v>
      </c>
      <c r="BA292" s="14" t="s">
        <v>965</v>
      </c>
      <c r="BB292" s="14" t="s">
        <v>965</v>
      </c>
      <c r="BC292" s="39">
        <v>0.37013888888888885</v>
      </c>
      <c r="BD292" s="14" t="s">
        <v>965</v>
      </c>
      <c r="BE292" s="14" t="s">
        <v>20</v>
      </c>
      <c r="BF292" s="14" t="s">
        <v>20</v>
      </c>
      <c r="BG292" s="14" t="s">
        <v>965</v>
      </c>
      <c r="BH292" s="39">
        <v>0.37083333333333335</v>
      </c>
      <c r="BI292" s="39" t="s">
        <v>965</v>
      </c>
      <c r="BJ292" s="14" t="s">
        <v>965</v>
      </c>
      <c r="BK292" s="39">
        <v>0.38541666666666669</v>
      </c>
      <c r="BL292" s="14" t="s">
        <v>965</v>
      </c>
      <c r="BM292" s="14" t="s">
        <v>965</v>
      </c>
      <c r="BN292" s="39">
        <v>0.37361111111111112</v>
      </c>
      <c r="BO292" s="14" t="s">
        <v>965</v>
      </c>
      <c r="BP292" s="14" t="s">
        <v>965</v>
      </c>
      <c r="BQ292" s="39">
        <v>0.38263888888888892</v>
      </c>
      <c r="BR292" s="14" t="s">
        <v>965</v>
      </c>
      <c r="BS292" s="14" t="s">
        <v>967</v>
      </c>
      <c r="BT292" s="39" t="e">
        <v>#N/A</v>
      </c>
      <c r="BU292" s="39" t="s">
        <v>967</v>
      </c>
      <c r="BV292" s="14" t="s">
        <v>20</v>
      </c>
      <c r="BW292" s="14" t="s">
        <v>20</v>
      </c>
      <c r="BX292" s="14" t="s">
        <v>20</v>
      </c>
      <c r="BY292" s="14" t="s">
        <v>965</v>
      </c>
      <c r="BZ292" s="39">
        <v>0.37152777777777773</v>
      </c>
      <c r="CA292" s="39" t="s">
        <v>965</v>
      </c>
      <c r="CB292" s="14" t="s">
        <v>965</v>
      </c>
      <c r="CC292" s="39">
        <v>0.36041666666666666</v>
      </c>
      <c r="CD292" s="39" t="s">
        <v>965</v>
      </c>
      <c r="CE292" s="14" t="s">
        <v>965</v>
      </c>
      <c r="CF292" s="39">
        <v>0.36249999999999999</v>
      </c>
      <c r="CG292" s="39" t="s">
        <v>965</v>
      </c>
      <c r="CH292" s="14" t="s">
        <v>965</v>
      </c>
      <c r="CI292" s="39">
        <v>0.36527777777777781</v>
      </c>
      <c r="CJ292" s="39" t="s">
        <v>965</v>
      </c>
      <c r="CK292" s="14" t="s">
        <v>20</v>
      </c>
      <c r="CL292" s="14" t="s">
        <v>20</v>
      </c>
      <c r="CM292" s="1">
        <f t="shared" si="70"/>
        <v>38</v>
      </c>
      <c r="CN292" s="1">
        <f t="shared" si="71"/>
        <v>0</v>
      </c>
      <c r="CO292" s="1">
        <f t="shared" si="72"/>
        <v>11</v>
      </c>
      <c r="CP292" s="1">
        <f t="shared" si="73"/>
        <v>0</v>
      </c>
      <c r="CQ292" s="1">
        <f t="shared" si="74"/>
        <v>0</v>
      </c>
      <c r="CR292" s="1">
        <f>SUM(COUNTIFS($T292:$CL292,{"PAT","MAT"}))</f>
        <v>0</v>
      </c>
      <c r="CS292" s="1">
        <f t="shared" si="75"/>
        <v>0</v>
      </c>
      <c r="CT292" s="1">
        <f t="shared" si="76"/>
        <v>0</v>
      </c>
      <c r="CU292" s="1">
        <f t="shared" si="77"/>
        <v>0</v>
      </c>
      <c r="CV292" s="1">
        <f t="shared" si="78"/>
        <v>2</v>
      </c>
      <c r="CW292" s="1">
        <f t="shared" si="79"/>
        <v>0</v>
      </c>
      <c r="CX292" s="1">
        <f t="shared" si="80"/>
        <v>0</v>
      </c>
      <c r="CY292" s="1">
        <f t="shared" si="81"/>
        <v>2</v>
      </c>
      <c r="CZ292" s="1">
        <f t="shared" si="82"/>
        <v>1</v>
      </c>
      <c r="DA292" s="1">
        <f t="shared" si="83"/>
        <v>1</v>
      </c>
      <c r="DB292" s="1">
        <f>SUM(CM292:CX292)+SUM(COUNTIFS(Q292:CL292,{"TERM","RESIGNED"}))</f>
        <v>51</v>
      </c>
      <c r="DC292" s="1" t="s">
        <v>45</v>
      </c>
      <c r="DD292" s="1" t="s">
        <v>1018</v>
      </c>
      <c r="DE292" s="34"/>
    </row>
    <row r="293" spans="1:109" x14ac:dyDescent="0.25">
      <c r="A293" s="32">
        <f t="shared" si="84"/>
        <v>292</v>
      </c>
      <c r="B293" s="1" t="s">
        <v>172</v>
      </c>
      <c r="C293" s="1">
        <v>104592</v>
      </c>
      <c r="D293" s="27">
        <v>104592</v>
      </c>
      <c r="E293" s="1" t="s">
        <v>946</v>
      </c>
      <c r="F293" s="34" t="s">
        <v>854</v>
      </c>
      <c r="G293" s="34" t="s">
        <v>123</v>
      </c>
      <c r="H293" s="30">
        <v>44909</v>
      </c>
      <c r="I293" s="30" t="s">
        <v>39</v>
      </c>
      <c r="J293" s="30" t="s">
        <v>39</v>
      </c>
      <c r="K293" s="1">
        <f t="shared" ca="1" si="68"/>
        <v>393</v>
      </c>
      <c r="L293" s="34" t="str">
        <f t="shared" si="69"/>
        <v>Billable</v>
      </c>
      <c r="M293" s="34" t="s">
        <v>124</v>
      </c>
      <c r="N293" s="1" t="s">
        <v>41</v>
      </c>
      <c r="O293" s="1" t="s">
        <v>42</v>
      </c>
      <c r="P293" s="1"/>
      <c r="Q293" s="1"/>
      <c r="R293" s="1" t="s">
        <v>43</v>
      </c>
      <c r="S293" s="33" t="s">
        <v>142</v>
      </c>
      <c r="T293" s="14" t="s">
        <v>965</v>
      </c>
      <c r="U293" s="39">
        <v>0.39513888888888898</v>
      </c>
      <c r="V293" s="14" t="s">
        <v>965</v>
      </c>
      <c r="W293" s="14" t="s">
        <v>20</v>
      </c>
      <c r="X293" s="14" t="s">
        <v>20</v>
      </c>
      <c r="Y293" s="14" t="s">
        <v>965</v>
      </c>
      <c r="Z293" s="39">
        <v>0.37986111111111115</v>
      </c>
      <c r="AA293" s="14" t="s">
        <v>965</v>
      </c>
      <c r="AB293" s="14" t="s">
        <v>965</v>
      </c>
      <c r="AC293" s="39">
        <v>0.4055555555555555</v>
      </c>
      <c r="AD293" s="14" t="s">
        <v>965</v>
      </c>
      <c r="AE293" s="14" t="s">
        <v>965</v>
      </c>
      <c r="AF293" s="39">
        <v>0.37638888888888888</v>
      </c>
      <c r="AG293" s="14" t="s">
        <v>965</v>
      </c>
      <c r="AH293" s="14" t="s">
        <v>965</v>
      </c>
      <c r="AI293" s="39">
        <v>0.37361111111111112</v>
      </c>
      <c r="AJ293" s="14" t="s">
        <v>965</v>
      </c>
      <c r="AK293" s="14" t="s">
        <v>965</v>
      </c>
      <c r="AL293" s="39">
        <v>0.37638888888888888</v>
      </c>
      <c r="AM293" s="14" t="s">
        <v>965</v>
      </c>
      <c r="AN293" s="14" t="s">
        <v>20</v>
      </c>
      <c r="AO293" s="14" t="s">
        <v>20</v>
      </c>
      <c r="AP293" s="14" t="s">
        <v>965</v>
      </c>
      <c r="AQ293" s="39">
        <v>0.375</v>
      </c>
      <c r="AR293" s="14" t="s">
        <v>965</v>
      </c>
      <c r="AS293" s="14" t="s">
        <v>965</v>
      </c>
      <c r="AT293" s="39">
        <v>0.37847222222222227</v>
      </c>
      <c r="AU293" s="14" t="s">
        <v>965</v>
      </c>
      <c r="AV293" s="14" t="s">
        <v>965</v>
      </c>
      <c r="AW293" s="39">
        <v>0.37361111111111112</v>
      </c>
      <c r="AX293" s="14" t="s">
        <v>965</v>
      </c>
      <c r="AY293" s="14" t="s">
        <v>967</v>
      </c>
      <c r="AZ293" s="39" t="s">
        <v>39</v>
      </c>
      <c r="BA293" s="14" t="s">
        <v>967</v>
      </c>
      <c r="BB293" s="14" t="s">
        <v>967</v>
      </c>
      <c r="BC293" s="39" t="s">
        <v>39</v>
      </c>
      <c r="BD293" s="14" t="s">
        <v>967</v>
      </c>
      <c r="BE293" s="14" t="s">
        <v>20</v>
      </c>
      <c r="BF293" s="14" t="s">
        <v>20</v>
      </c>
      <c r="BG293" s="14" t="s">
        <v>967</v>
      </c>
      <c r="BH293" s="39" t="s">
        <v>39</v>
      </c>
      <c r="BI293" s="39" t="s">
        <v>967</v>
      </c>
      <c r="BJ293" s="14" t="s">
        <v>967</v>
      </c>
      <c r="BK293" s="39" t="s">
        <v>39</v>
      </c>
      <c r="BL293" s="14" t="s">
        <v>967</v>
      </c>
      <c r="BM293" s="14" t="s">
        <v>967</v>
      </c>
      <c r="BN293" s="39" t="s">
        <v>39</v>
      </c>
      <c r="BO293" s="14" t="s">
        <v>967</v>
      </c>
      <c r="BP293" s="14" t="s">
        <v>967</v>
      </c>
      <c r="BQ293" s="39" t="s">
        <v>39</v>
      </c>
      <c r="BR293" s="14" t="s">
        <v>967</v>
      </c>
      <c r="BS293" s="14" t="s">
        <v>968</v>
      </c>
      <c r="BT293" s="39" t="e">
        <v>#N/A</v>
      </c>
      <c r="BU293" s="39" t="s">
        <v>968</v>
      </c>
      <c r="BV293" s="14" t="s">
        <v>20</v>
      </c>
      <c r="BW293" s="14" t="s">
        <v>20</v>
      </c>
      <c r="BX293" s="14" t="s">
        <v>20</v>
      </c>
      <c r="BY293" s="14" t="s">
        <v>968</v>
      </c>
      <c r="BZ293" s="39" t="s">
        <v>39</v>
      </c>
      <c r="CA293" s="39" t="s">
        <v>968</v>
      </c>
      <c r="CB293" s="14" t="s">
        <v>968</v>
      </c>
      <c r="CC293" s="39" t="s">
        <v>39</v>
      </c>
      <c r="CD293" s="39" t="s">
        <v>968</v>
      </c>
      <c r="CE293" s="14" t="s">
        <v>968</v>
      </c>
      <c r="CF293" s="39" t="s">
        <v>39</v>
      </c>
      <c r="CG293" s="39" t="s">
        <v>968</v>
      </c>
      <c r="CH293" s="14" t="s">
        <v>968</v>
      </c>
      <c r="CI293" s="39" t="s">
        <v>39</v>
      </c>
      <c r="CJ293" s="39" t="s">
        <v>968</v>
      </c>
      <c r="CK293" s="14" t="s">
        <v>20</v>
      </c>
      <c r="CL293" s="14" t="s">
        <v>20</v>
      </c>
      <c r="CM293" s="1">
        <f t="shared" si="70"/>
        <v>18</v>
      </c>
      <c r="CN293" s="1">
        <f t="shared" si="71"/>
        <v>0</v>
      </c>
      <c r="CO293" s="1">
        <f t="shared" si="72"/>
        <v>11</v>
      </c>
      <c r="CP293" s="1">
        <f t="shared" si="73"/>
        <v>0</v>
      </c>
      <c r="CQ293" s="1">
        <f t="shared" si="74"/>
        <v>0</v>
      </c>
      <c r="CR293" s="1">
        <f>SUM(COUNTIFS($T293:$CL293,{"PAT","MAT"}))</f>
        <v>0</v>
      </c>
      <c r="CS293" s="1">
        <f t="shared" si="75"/>
        <v>0</v>
      </c>
      <c r="CT293" s="1">
        <f t="shared" si="76"/>
        <v>0</v>
      </c>
      <c r="CU293" s="1">
        <f t="shared" si="77"/>
        <v>10</v>
      </c>
      <c r="CV293" s="1">
        <f t="shared" si="78"/>
        <v>12</v>
      </c>
      <c r="CW293" s="1">
        <f t="shared" si="79"/>
        <v>0</v>
      </c>
      <c r="CX293" s="1">
        <f t="shared" si="80"/>
        <v>0</v>
      </c>
      <c r="CY293" s="1">
        <f t="shared" si="81"/>
        <v>22</v>
      </c>
      <c r="CZ293" s="1">
        <f t="shared" si="82"/>
        <v>1</v>
      </c>
      <c r="DA293" s="1">
        <f t="shared" si="83"/>
        <v>1</v>
      </c>
      <c r="DB293" s="1">
        <f>SUM(CM293:CX293)+SUM(COUNTIFS(Q293:CL293,{"TERM","RESIGNED"}))</f>
        <v>51</v>
      </c>
      <c r="DC293" s="1" t="s">
        <v>45</v>
      </c>
      <c r="DD293" s="1" t="s">
        <v>1020</v>
      </c>
      <c r="DE293" s="34"/>
    </row>
    <row r="294" spans="1:109" x14ac:dyDescent="0.25">
      <c r="A294" s="32">
        <f t="shared" si="84"/>
        <v>293</v>
      </c>
      <c r="B294" s="1" t="s">
        <v>172</v>
      </c>
      <c r="C294" s="1">
        <v>104604</v>
      </c>
      <c r="D294" s="27">
        <v>104604</v>
      </c>
      <c r="E294" s="1" t="s">
        <v>946</v>
      </c>
      <c r="F294" s="34" t="s">
        <v>861</v>
      </c>
      <c r="G294" s="34" t="s">
        <v>190</v>
      </c>
      <c r="H294" s="30">
        <v>44911</v>
      </c>
      <c r="I294" s="30" t="s">
        <v>39</v>
      </c>
      <c r="J294" s="30" t="s">
        <v>39</v>
      </c>
      <c r="K294" s="1">
        <f t="shared" ca="1" si="68"/>
        <v>391</v>
      </c>
      <c r="L294" s="34" t="str">
        <f t="shared" si="69"/>
        <v>Billable</v>
      </c>
      <c r="M294" s="34" t="s">
        <v>187</v>
      </c>
      <c r="N294" s="1" t="s">
        <v>41</v>
      </c>
      <c r="O294" s="1" t="s">
        <v>42</v>
      </c>
      <c r="P294" s="1"/>
      <c r="Q294" s="1"/>
      <c r="R294" s="1" t="s">
        <v>43</v>
      </c>
      <c r="S294" s="33" t="s">
        <v>250</v>
      </c>
      <c r="T294" s="14" t="s">
        <v>965</v>
      </c>
      <c r="U294" s="39">
        <v>0.36111111111111099</v>
      </c>
      <c r="V294" s="14" t="s">
        <v>965</v>
      </c>
      <c r="W294" s="14" t="s">
        <v>20</v>
      </c>
      <c r="X294" s="14" t="s">
        <v>20</v>
      </c>
      <c r="Y294" s="14" t="s">
        <v>965</v>
      </c>
      <c r="Z294" s="39">
        <v>0.37291666666666662</v>
      </c>
      <c r="AA294" s="14" t="s">
        <v>965</v>
      </c>
      <c r="AB294" s="14" t="s">
        <v>965</v>
      </c>
      <c r="AC294" s="39">
        <v>0.35347222222222219</v>
      </c>
      <c r="AD294" s="14" t="s">
        <v>965</v>
      </c>
      <c r="AE294" s="14" t="s">
        <v>965</v>
      </c>
      <c r="AF294" s="39">
        <v>0.3659722222222222</v>
      </c>
      <c r="AG294" s="14" t="s">
        <v>965</v>
      </c>
      <c r="AH294" s="14" t="s">
        <v>965</v>
      </c>
      <c r="AI294" s="39">
        <v>0.37361111111111112</v>
      </c>
      <c r="AJ294" s="14" t="s">
        <v>965</v>
      </c>
      <c r="AK294" s="14" t="s">
        <v>967</v>
      </c>
      <c r="AL294" s="39" t="s">
        <v>39</v>
      </c>
      <c r="AM294" s="14" t="s">
        <v>967</v>
      </c>
      <c r="AN294" s="14" t="s">
        <v>20</v>
      </c>
      <c r="AO294" s="14" t="s">
        <v>20</v>
      </c>
      <c r="AP294" s="14" t="s">
        <v>965</v>
      </c>
      <c r="AQ294" s="39">
        <v>0.39999999999999997</v>
      </c>
      <c r="AR294" s="14" t="s">
        <v>965</v>
      </c>
      <c r="AS294" s="14" t="s">
        <v>965</v>
      </c>
      <c r="AT294" s="39">
        <v>0.38055555555555554</v>
      </c>
      <c r="AU294" s="14" t="s">
        <v>965</v>
      </c>
      <c r="AV294" s="14" t="s">
        <v>965</v>
      </c>
      <c r="AW294" s="39">
        <v>0.34930555555555554</v>
      </c>
      <c r="AX294" s="14" t="s">
        <v>965</v>
      </c>
      <c r="AY294" s="14" t="s">
        <v>965</v>
      </c>
      <c r="AZ294" s="39">
        <v>0.37986111111111115</v>
      </c>
      <c r="BA294" s="14" t="s">
        <v>965</v>
      </c>
      <c r="BB294" s="14" t="s">
        <v>965</v>
      </c>
      <c r="BC294" s="39">
        <v>0.3611111111111111</v>
      </c>
      <c r="BD294" s="14" t="s">
        <v>965</v>
      </c>
      <c r="BE294" s="14" t="s">
        <v>20</v>
      </c>
      <c r="BF294" s="14" t="s">
        <v>20</v>
      </c>
      <c r="BG294" s="14" t="s">
        <v>965</v>
      </c>
      <c r="BH294" s="39">
        <v>0.35972222222222222</v>
      </c>
      <c r="BI294" s="39" t="s">
        <v>965</v>
      </c>
      <c r="BJ294" s="14" t="s">
        <v>965</v>
      </c>
      <c r="BK294" s="39">
        <v>0.3840277777777778</v>
      </c>
      <c r="BL294" s="14" t="s">
        <v>965</v>
      </c>
      <c r="BM294" s="14" t="s">
        <v>965</v>
      </c>
      <c r="BN294" s="39">
        <v>0.35972222222222222</v>
      </c>
      <c r="BO294" s="14" t="s">
        <v>965</v>
      </c>
      <c r="BP294" s="14" t="s">
        <v>965</v>
      </c>
      <c r="BQ294" s="39">
        <v>0.39166666666666666</v>
      </c>
      <c r="BR294" s="14" t="s">
        <v>965</v>
      </c>
      <c r="BS294" s="14" t="s">
        <v>965</v>
      </c>
      <c r="BT294" s="39">
        <v>0.37638888888888888</v>
      </c>
      <c r="BU294" s="39" t="s">
        <v>965</v>
      </c>
      <c r="BV294" s="14" t="s">
        <v>20</v>
      </c>
      <c r="BW294" s="14" t="s">
        <v>20</v>
      </c>
      <c r="BX294" s="14" t="s">
        <v>20</v>
      </c>
      <c r="BY294" s="14" t="s">
        <v>967</v>
      </c>
      <c r="BZ294" s="39" t="s">
        <v>39</v>
      </c>
      <c r="CA294" s="39" t="s">
        <v>967</v>
      </c>
      <c r="CB294" s="14" t="s">
        <v>968</v>
      </c>
      <c r="CC294" s="39" t="s">
        <v>39</v>
      </c>
      <c r="CD294" s="39" t="s">
        <v>968</v>
      </c>
      <c r="CE294" s="14" t="s">
        <v>968</v>
      </c>
      <c r="CF294" s="39" t="s">
        <v>39</v>
      </c>
      <c r="CG294" s="39" t="s">
        <v>968</v>
      </c>
      <c r="CH294" s="14" t="s">
        <v>967</v>
      </c>
      <c r="CI294" s="39" t="s">
        <v>39</v>
      </c>
      <c r="CJ294" s="39" t="s">
        <v>967</v>
      </c>
      <c r="CK294" s="14" t="s">
        <v>20</v>
      </c>
      <c r="CL294" s="14" t="s">
        <v>20</v>
      </c>
      <c r="CM294" s="1">
        <f t="shared" si="70"/>
        <v>30</v>
      </c>
      <c r="CN294" s="1">
        <f t="shared" si="71"/>
        <v>0</v>
      </c>
      <c r="CO294" s="1">
        <f t="shared" si="72"/>
        <v>11</v>
      </c>
      <c r="CP294" s="1">
        <f t="shared" si="73"/>
        <v>0</v>
      </c>
      <c r="CQ294" s="1">
        <f t="shared" si="74"/>
        <v>0</v>
      </c>
      <c r="CR294" s="1">
        <f>SUM(COUNTIFS($T294:$CL294,{"PAT","MAT"}))</f>
        <v>0</v>
      </c>
      <c r="CS294" s="1">
        <f t="shared" si="75"/>
        <v>0</v>
      </c>
      <c r="CT294" s="1">
        <f t="shared" si="76"/>
        <v>0</v>
      </c>
      <c r="CU294" s="1">
        <f t="shared" si="77"/>
        <v>4</v>
      </c>
      <c r="CV294" s="1">
        <f t="shared" si="78"/>
        <v>6</v>
      </c>
      <c r="CW294" s="1">
        <f t="shared" si="79"/>
        <v>0</v>
      </c>
      <c r="CX294" s="1">
        <f t="shared" si="80"/>
        <v>0</v>
      </c>
      <c r="CY294" s="1">
        <f t="shared" si="81"/>
        <v>10</v>
      </c>
      <c r="CZ294" s="1">
        <f t="shared" si="82"/>
        <v>1</v>
      </c>
      <c r="DA294" s="1">
        <f t="shared" si="83"/>
        <v>1</v>
      </c>
      <c r="DB294" s="1">
        <f>SUM(CM294:CX294)+SUM(COUNTIFS(Q294:CL294,{"TERM","RESIGNED"}))</f>
        <v>51</v>
      </c>
      <c r="DC294" s="1" t="s">
        <v>45</v>
      </c>
      <c r="DD294" s="1" t="s">
        <v>1018</v>
      </c>
      <c r="DE294" s="34"/>
    </row>
    <row r="295" spans="1:109" x14ac:dyDescent="0.25">
      <c r="A295" s="32">
        <f t="shared" si="84"/>
        <v>294</v>
      </c>
      <c r="B295" s="1" t="s">
        <v>172</v>
      </c>
      <c r="C295" s="1">
        <v>104675</v>
      </c>
      <c r="D295" s="27">
        <v>104675</v>
      </c>
      <c r="E295" s="1" t="s">
        <v>946</v>
      </c>
      <c r="F295" s="34" t="s">
        <v>863</v>
      </c>
      <c r="G295" s="34" t="s">
        <v>190</v>
      </c>
      <c r="H295" s="30">
        <v>44915</v>
      </c>
      <c r="I295" s="30" t="s">
        <v>39</v>
      </c>
      <c r="J295" s="30" t="s">
        <v>39</v>
      </c>
      <c r="K295" s="1">
        <f t="shared" ca="1" si="68"/>
        <v>387</v>
      </c>
      <c r="L295" s="34" t="str">
        <f t="shared" si="69"/>
        <v>Billable</v>
      </c>
      <c r="M295" s="34" t="s">
        <v>187</v>
      </c>
      <c r="N295" s="1" t="s">
        <v>41</v>
      </c>
      <c r="O295" s="1" t="s">
        <v>42</v>
      </c>
      <c r="P295" s="1"/>
      <c r="Q295" s="1"/>
      <c r="R295" s="1" t="s">
        <v>43</v>
      </c>
      <c r="S295" s="33" t="s">
        <v>239</v>
      </c>
      <c r="T295" s="14" t="s">
        <v>965</v>
      </c>
      <c r="U295" s="39">
        <v>0.37083333333333302</v>
      </c>
      <c r="V295" s="14" t="s">
        <v>965</v>
      </c>
      <c r="W295" s="14" t="s">
        <v>20</v>
      </c>
      <c r="X295" s="14" t="s">
        <v>20</v>
      </c>
      <c r="Y295" s="14" t="s">
        <v>965</v>
      </c>
      <c r="Z295" s="39">
        <v>0.38472222222222219</v>
      </c>
      <c r="AA295" s="14" t="s">
        <v>965</v>
      </c>
      <c r="AB295" s="14" t="s">
        <v>965</v>
      </c>
      <c r="AC295" s="39">
        <v>0.3666666666666667</v>
      </c>
      <c r="AD295" s="14" t="s">
        <v>965</v>
      </c>
      <c r="AE295" s="14" t="s">
        <v>965</v>
      </c>
      <c r="AF295" s="39">
        <v>0.39027777777777778</v>
      </c>
      <c r="AG295" s="14" t="s">
        <v>965</v>
      </c>
      <c r="AH295" s="14" t="s">
        <v>965</v>
      </c>
      <c r="AI295" s="39">
        <v>0.39652777777777781</v>
      </c>
      <c r="AJ295" s="14" t="s">
        <v>965</v>
      </c>
      <c r="AK295" s="14" t="s">
        <v>965</v>
      </c>
      <c r="AL295" s="39">
        <v>0.38541666666666669</v>
      </c>
      <c r="AM295" s="14" t="s">
        <v>965</v>
      </c>
      <c r="AN295" s="14" t="s">
        <v>20</v>
      </c>
      <c r="AO295" s="14" t="s">
        <v>20</v>
      </c>
      <c r="AP295" s="14" t="s">
        <v>965</v>
      </c>
      <c r="AQ295" s="39">
        <v>0.40208333333333335</v>
      </c>
      <c r="AR295" s="14" t="s">
        <v>965</v>
      </c>
      <c r="AS295" s="14" t="s">
        <v>965</v>
      </c>
      <c r="AT295" s="39">
        <v>0.38611111111111113</v>
      </c>
      <c r="AU295" s="14" t="s">
        <v>965</v>
      </c>
      <c r="AV295" s="14" t="s">
        <v>965</v>
      </c>
      <c r="AW295" s="39">
        <v>0.37916666666666665</v>
      </c>
      <c r="AX295" s="14" t="s">
        <v>965</v>
      </c>
      <c r="AY295" s="14" t="s">
        <v>965</v>
      </c>
      <c r="AZ295" s="39">
        <v>0.38541666666666669</v>
      </c>
      <c r="BA295" s="14" t="s">
        <v>965</v>
      </c>
      <c r="BB295" s="14" t="s">
        <v>965</v>
      </c>
      <c r="BC295" s="39">
        <v>0.36736111111111108</v>
      </c>
      <c r="BD295" s="14" t="s">
        <v>965</v>
      </c>
      <c r="BE295" s="14" t="s">
        <v>20</v>
      </c>
      <c r="BF295" s="14" t="s">
        <v>20</v>
      </c>
      <c r="BG295" s="14" t="s">
        <v>967</v>
      </c>
      <c r="BH295" s="39" t="s">
        <v>39</v>
      </c>
      <c r="BI295" s="39" t="s">
        <v>967</v>
      </c>
      <c r="BJ295" s="14" t="s">
        <v>22</v>
      </c>
      <c r="BK295" s="39" t="s">
        <v>39</v>
      </c>
      <c r="BL295" s="14" t="s">
        <v>22</v>
      </c>
      <c r="BM295" s="14" t="s">
        <v>965</v>
      </c>
      <c r="BN295" s="39">
        <v>0.40347222222222223</v>
      </c>
      <c r="BO295" s="14" t="s">
        <v>965</v>
      </c>
      <c r="BP295" s="14" t="s">
        <v>965</v>
      </c>
      <c r="BQ295" s="39">
        <v>0.40833333333333338</v>
      </c>
      <c r="BR295" s="14" t="s">
        <v>965</v>
      </c>
      <c r="BS295" s="14" t="s">
        <v>965</v>
      </c>
      <c r="BT295" s="39">
        <v>0.36874999999999997</v>
      </c>
      <c r="BU295" s="39" t="s">
        <v>965</v>
      </c>
      <c r="BV295" s="14" t="s">
        <v>20</v>
      </c>
      <c r="BW295" s="14" t="s">
        <v>20</v>
      </c>
      <c r="BX295" s="14" t="s">
        <v>20</v>
      </c>
      <c r="BY295" s="14" t="s">
        <v>965</v>
      </c>
      <c r="BZ295" s="39">
        <v>0.38125000000000003</v>
      </c>
      <c r="CA295" s="39" t="s">
        <v>965</v>
      </c>
      <c r="CB295" s="14" t="s">
        <v>965</v>
      </c>
      <c r="CC295" s="39">
        <v>0.36944444444444446</v>
      </c>
      <c r="CD295" s="39" t="s">
        <v>965</v>
      </c>
      <c r="CE295" s="14" t="s">
        <v>965</v>
      </c>
      <c r="CF295" s="39">
        <v>0.37083333333333335</v>
      </c>
      <c r="CG295" s="39" t="s">
        <v>965</v>
      </c>
      <c r="CH295" s="14" t="s">
        <v>967</v>
      </c>
      <c r="CI295" s="39" t="s">
        <v>39</v>
      </c>
      <c r="CJ295" s="39" t="s">
        <v>967</v>
      </c>
      <c r="CK295" s="14" t="s">
        <v>20</v>
      </c>
      <c r="CL295" s="14" t="s">
        <v>20</v>
      </c>
      <c r="CM295" s="1">
        <f t="shared" si="70"/>
        <v>34</v>
      </c>
      <c r="CN295" s="1">
        <f t="shared" si="71"/>
        <v>0</v>
      </c>
      <c r="CO295" s="1">
        <f t="shared" si="72"/>
        <v>11</v>
      </c>
      <c r="CP295" s="1">
        <f t="shared" si="73"/>
        <v>0</v>
      </c>
      <c r="CQ295" s="1">
        <f t="shared" si="74"/>
        <v>2</v>
      </c>
      <c r="CR295" s="1">
        <f>SUM(COUNTIFS($T295:$CL295,{"PAT","MAT"}))</f>
        <v>0</v>
      </c>
      <c r="CS295" s="1">
        <f t="shared" si="75"/>
        <v>0</v>
      </c>
      <c r="CT295" s="1">
        <f t="shared" si="76"/>
        <v>0</v>
      </c>
      <c r="CU295" s="1">
        <f t="shared" si="77"/>
        <v>0</v>
      </c>
      <c r="CV295" s="1">
        <f t="shared" si="78"/>
        <v>4</v>
      </c>
      <c r="CW295" s="1">
        <f t="shared" si="79"/>
        <v>0</v>
      </c>
      <c r="CX295" s="1">
        <f t="shared" si="80"/>
        <v>0</v>
      </c>
      <c r="CY295" s="1">
        <f t="shared" si="81"/>
        <v>4</v>
      </c>
      <c r="CZ295" s="1">
        <f t="shared" si="82"/>
        <v>1</v>
      </c>
      <c r="DA295" s="1">
        <f t="shared" si="83"/>
        <v>1</v>
      </c>
      <c r="DB295" s="1">
        <f>SUM(CM295:CX295)+SUM(COUNTIFS(Q295:CL295,{"TERM","RESIGNED"}))</f>
        <v>51</v>
      </c>
      <c r="DC295" s="1" t="s">
        <v>45</v>
      </c>
      <c r="DD295" s="1" t="s">
        <v>1018</v>
      </c>
      <c r="DE295" s="34"/>
    </row>
    <row r="296" spans="1:109" x14ac:dyDescent="0.25">
      <c r="A296" s="32">
        <f t="shared" si="84"/>
        <v>295</v>
      </c>
      <c r="B296" s="1" t="s">
        <v>172</v>
      </c>
      <c r="C296" s="1">
        <v>104676</v>
      </c>
      <c r="D296" s="27">
        <v>104676</v>
      </c>
      <c r="E296" s="1" t="s">
        <v>945</v>
      </c>
      <c r="F296" s="34" t="s">
        <v>862</v>
      </c>
      <c r="G296" s="34" t="s">
        <v>123</v>
      </c>
      <c r="H296" s="30">
        <v>44915</v>
      </c>
      <c r="I296" s="30" t="s">
        <v>39</v>
      </c>
      <c r="J296" s="30" t="s">
        <v>39</v>
      </c>
      <c r="K296" s="1">
        <f t="shared" ca="1" si="68"/>
        <v>387</v>
      </c>
      <c r="L296" s="34" t="str">
        <f t="shared" si="69"/>
        <v>Billable</v>
      </c>
      <c r="M296" s="34" t="s">
        <v>124</v>
      </c>
      <c r="N296" s="1" t="s">
        <v>41</v>
      </c>
      <c r="O296" s="1" t="s">
        <v>42</v>
      </c>
      <c r="P296" s="1"/>
      <c r="Q296" s="1"/>
      <c r="R296" s="1" t="s">
        <v>43</v>
      </c>
      <c r="S296" s="33" t="s">
        <v>367</v>
      </c>
      <c r="T296" s="14" t="s">
        <v>967</v>
      </c>
      <c r="U296" s="39" t="s">
        <v>39</v>
      </c>
      <c r="V296" s="14" t="s">
        <v>967</v>
      </c>
      <c r="W296" s="14" t="s">
        <v>20</v>
      </c>
      <c r="X296" s="14" t="s">
        <v>20</v>
      </c>
      <c r="Y296" s="14" t="s">
        <v>965</v>
      </c>
      <c r="Z296" s="39">
        <v>0.4236111111111111</v>
      </c>
      <c r="AA296" s="14" t="s">
        <v>965</v>
      </c>
      <c r="AB296" s="14" t="s">
        <v>965</v>
      </c>
      <c r="AC296" s="39">
        <v>0.40138888888888885</v>
      </c>
      <c r="AD296" s="14" t="s">
        <v>965</v>
      </c>
      <c r="AE296" s="14" t="s">
        <v>965</v>
      </c>
      <c r="AF296" s="39">
        <v>0.37152777777777773</v>
      </c>
      <c r="AG296" s="14" t="s">
        <v>965</v>
      </c>
      <c r="AH296" s="14" t="s">
        <v>965</v>
      </c>
      <c r="AI296" s="39">
        <v>0.36874999999999997</v>
      </c>
      <c r="AJ296" s="14" t="s">
        <v>965</v>
      </c>
      <c r="AK296" s="14" t="s">
        <v>965</v>
      </c>
      <c r="AL296" s="39">
        <v>0.37916666666666665</v>
      </c>
      <c r="AM296" s="14" t="s">
        <v>965</v>
      </c>
      <c r="AN296" s="14" t="s">
        <v>20</v>
      </c>
      <c r="AO296" s="14" t="s">
        <v>20</v>
      </c>
      <c r="AP296" s="14" t="s">
        <v>965</v>
      </c>
      <c r="AQ296" s="39">
        <v>0.38611111111111113</v>
      </c>
      <c r="AR296" s="14" t="s">
        <v>965</v>
      </c>
      <c r="AS296" s="14" t="s">
        <v>965</v>
      </c>
      <c r="AT296" s="39">
        <v>0.37222222222222223</v>
      </c>
      <c r="AU296" s="14" t="s">
        <v>965</v>
      </c>
      <c r="AV296" s="14" t="s">
        <v>965</v>
      </c>
      <c r="AW296" s="39">
        <v>0.36527777777777781</v>
      </c>
      <c r="AX296" s="14" t="s">
        <v>965</v>
      </c>
      <c r="AY296" s="14" t="s">
        <v>965</v>
      </c>
      <c r="AZ296" s="39">
        <v>0.39374999999999999</v>
      </c>
      <c r="BA296" s="14" t="s">
        <v>965</v>
      </c>
      <c r="BB296" s="14" t="s">
        <v>965</v>
      </c>
      <c r="BC296" s="39">
        <v>0.37013888888888885</v>
      </c>
      <c r="BD296" s="14" t="s">
        <v>965</v>
      </c>
      <c r="BE296" s="14" t="s">
        <v>20</v>
      </c>
      <c r="BF296" s="14" t="s">
        <v>20</v>
      </c>
      <c r="BG296" s="14" t="s">
        <v>965</v>
      </c>
      <c r="BH296" s="39">
        <v>0.37291666666666662</v>
      </c>
      <c r="BI296" s="39" t="s">
        <v>965</v>
      </c>
      <c r="BJ296" s="14" t="s">
        <v>965</v>
      </c>
      <c r="BK296" s="39">
        <v>0.375</v>
      </c>
      <c r="BL296" s="14" t="s">
        <v>965</v>
      </c>
      <c r="BM296" s="14" t="s">
        <v>965</v>
      </c>
      <c r="BN296" s="39">
        <v>0.375</v>
      </c>
      <c r="BO296" s="14" t="s">
        <v>965</v>
      </c>
      <c r="BP296" s="14" t="s">
        <v>965</v>
      </c>
      <c r="BQ296" s="39">
        <v>0.36874999999999997</v>
      </c>
      <c r="BR296" s="14" t="s">
        <v>965</v>
      </c>
      <c r="BS296" s="14" t="s">
        <v>967</v>
      </c>
      <c r="BT296" s="39" t="e">
        <v>#N/A</v>
      </c>
      <c r="BU296" s="39" t="s">
        <v>967</v>
      </c>
      <c r="BV296" s="14" t="s">
        <v>20</v>
      </c>
      <c r="BW296" s="14" t="s">
        <v>20</v>
      </c>
      <c r="BX296" s="14" t="s">
        <v>20</v>
      </c>
      <c r="BY296" s="14" t="s">
        <v>968</v>
      </c>
      <c r="BZ296" s="39" t="s">
        <v>39</v>
      </c>
      <c r="CA296" s="39" t="s">
        <v>968</v>
      </c>
      <c r="CB296" s="14" t="s">
        <v>965</v>
      </c>
      <c r="CC296" s="39">
        <v>0.40972222222222227</v>
      </c>
      <c r="CD296" s="39" t="s">
        <v>965</v>
      </c>
      <c r="CE296" s="14" t="s">
        <v>965</v>
      </c>
      <c r="CF296" s="39">
        <v>0.36249999999999999</v>
      </c>
      <c r="CG296" s="39" t="s">
        <v>965</v>
      </c>
      <c r="CH296" s="14" t="s">
        <v>965</v>
      </c>
      <c r="CI296" s="39">
        <v>0.36944444444444446</v>
      </c>
      <c r="CJ296" s="39" t="s">
        <v>965</v>
      </c>
      <c r="CK296" s="14" t="s">
        <v>20</v>
      </c>
      <c r="CL296" s="14" t="s">
        <v>20</v>
      </c>
      <c r="CM296" s="1">
        <f t="shared" si="70"/>
        <v>34</v>
      </c>
      <c r="CN296" s="1">
        <f t="shared" si="71"/>
        <v>0</v>
      </c>
      <c r="CO296" s="1">
        <f t="shared" si="72"/>
        <v>11</v>
      </c>
      <c r="CP296" s="1">
        <f t="shared" si="73"/>
        <v>0</v>
      </c>
      <c r="CQ296" s="1">
        <f t="shared" si="74"/>
        <v>0</v>
      </c>
      <c r="CR296" s="1">
        <f>SUM(COUNTIFS($T296:$CL296,{"PAT","MAT"}))</f>
        <v>0</v>
      </c>
      <c r="CS296" s="1">
        <f t="shared" si="75"/>
        <v>0</v>
      </c>
      <c r="CT296" s="1">
        <f t="shared" si="76"/>
        <v>0</v>
      </c>
      <c r="CU296" s="1">
        <f t="shared" si="77"/>
        <v>2</v>
      </c>
      <c r="CV296" s="1">
        <f t="shared" si="78"/>
        <v>4</v>
      </c>
      <c r="CW296" s="1">
        <f t="shared" si="79"/>
        <v>0</v>
      </c>
      <c r="CX296" s="1">
        <f t="shared" si="80"/>
        <v>0</v>
      </c>
      <c r="CY296" s="1">
        <f t="shared" si="81"/>
        <v>6</v>
      </c>
      <c r="CZ296" s="1">
        <f t="shared" si="82"/>
        <v>1</v>
      </c>
      <c r="DA296" s="1">
        <f t="shared" si="83"/>
        <v>1</v>
      </c>
      <c r="DB296" s="1">
        <f>SUM(CM296:CX296)+SUM(COUNTIFS(Q296:CL296,{"TERM","RESIGNED"}))</f>
        <v>51</v>
      </c>
      <c r="DC296" s="1" t="s">
        <v>45</v>
      </c>
      <c r="DD296" s="1" t="s">
        <v>1020</v>
      </c>
      <c r="DE296" s="34"/>
    </row>
    <row r="297" spans="1:109" x14ac:dyDescent="0.25">
      <c r="A297" s="32">
        <f t="shared" si="84"/>
        <v>296</v>
      </c>
      <c r="B297" s="1" t="s">
        <v>172</v>
      </c>
      <c r="C297" s="1">
        <v>104678</v>
      </c>
      <c r="D297" s="27">
        <v>104678</v>
      </c>
      <c r="E297" s="1" t="s">
        <v>946</v>
      </c>
      <c r="F297" s="34" t="s">
        <v>864</v>
      </c>
      <c r="G297" s="34" t="s">
        <v>190</v>
      </c>
      <c r="H297" s="30">
        <v>44915</v>
      </c>
      <c r="I297" s="30" t="s">
        <v>39</v>
      </c>
      <c r="J297" s="30" t="s">
        <v>39</v>
      </c>
      <c r="K297" s="1">
        <f t="shared" ca="1" si="68"/>
        <v>387</v>
      </c>
      <c r="L297" s="34" t="str">
        <f t="shared" si="69"/>
        <v>Billable</v>
      </c>
      <c r="M297" s="34" t="s">
        <v>187</v>
      </c>
      <c r="N297" s="1" t="s">
        <v>41</v>
      </c>
      <c r="O297" s="1" t="s">
        <v>42</v>
      </c>
      <c r="P297" s="1"/>
      <c r="Q297" s="1"/>
      <c r="R297" s="1" t="s">
        <v>43</v>
      </c>
      <c r="S297" s="33" t="s">
        <v>239</v>
      </c>
      <c r="T297" s="14" t="s">
        <v>965</v>
      </c>
      <c r="U297" s="39">
        <v>0.37013888888888902</v>
      </c>
      <c r="V297" s="14" t="s">
        <v>965</v>
      </c>
      <c r="W297" s="14" t="s">
        <v>20</v>
      </c>
      <c r="X297" s="14" t="s">
        <v>20</v>
      </c>
      <c r="Y297" s="14" t="s">
        <v>965</v>
      </c>
      <c r="Z297" s="39">
        <v>0.38263888888888892</v>
      </c>
      <c r="AA297" s="14" t="s">
        <v>965</v>
      </c>
      <c r="AB297" s="14" t="s">
        <v>968</v>
      </c>
      <c r="AC297" s="39">
        <v>0.10277777777777779</v>
      </c>
      <c r="AD297" s="14" t="s">
        <v>968</v>
      </c>
      <c r="AE297" s="14" t="s">
        <v>965</v>
      </c>
      <c r="AF297" s="39">
        <v>0.38472222222222219</v>
      </c>
      <c r="AG297" s="14" t="s">
        <v>965</v>
      </c>
      <c r="AH297" s="14" t="s">
        <v>965</v>
      </c>
      <c r="AI297" s="39">
        <v>0.38055555555555554</v>
      </c>
      <c r="AJ297" s="14" t="s">
        <v>965</v>
      </c>
      <c r="AK297" s="14" t="s">
        <v>965</v>
      </c>
      <c r="AL297" s="39">
        <v>0.39305555555555555</v>
      </c>
      <c r="AM297" s="14" t="s">
        <v>965</v>
      </c>
      <c r="AN297" s="14" t="s">
        <v>20</v>
      </c>
      <c r="AO297" s="14" t="s">
        <v>20</v>
      </c>
      <c r="AP297" s="14" t="s">
        <v>965</v>
      </c>
      <c r="AQ297" s="39">
        <v>0.38680555555555557</v>
      </c>
      <c r="AR297" s="14" t="s">
        <v>965</v>
      </c>
      <c r="AS297" s="14" t="s">
        <v>965</v>
      </c>
      <c r="AT297" s="39">
        <v>0.37777777777777777</v>
      </c>
      <c r="AU297" s="14" t="s">
        <v>965</v>
      </c>
      <c r="AV297" s="14" t="s">
        <v>965</v>
      </c>
      <c r="AW297" s="39">
        <v>0.37916666666666665</v>
      </c>
      <c r="AX297" s="14" t="s">
        <v>965</v>
      </c>
      <c r="AY297" s="14" t="s">
        <v>965</v>
      </c>
      <c r="AZ297" s="39">
        <v>0.37013888888888885</v>
      </c>
      <c r="BA297" s="14" t="s">
        <v>965</v>
      </c>
      <c r="BB297" s="14" t="s">
        <v>968</v>
      </c>
      <c r="BC297" s="39" t="s">
        <v>39</v>
      </c>
      <c r="BD297" s="14" t="s">
        <v>968</v>
      </c>
      <c r="BE297" s="14" t="s">
        <v>20</v>
      </c>
      <c r="BF297" s="14" t="s">
        <v>20</v>
      </c>
      <c r="BG297" s="14" t="s">
        <v>965</v>
      </c>
      <c r="BH297" s="39">
        <v>0.38194444444444442</v>
      </c>
      <c r="BI297" s="39" t="s">
        <v>965</v>
      </c>
      <c r="BJ297" s="14" t="s">
        <v>965</v>
      </c>
      <c r="BK297" s="39">
        <v>0.37916666666666665</v>
      </c>
      <c r="BL297" s="14" t="s">
        <v>965</v>
      </c>
      <c r="BM297" s="14" t="s">
        <v>965</v>
      </c>
      <c r="BN297" s="39">
        <v>0.37916666666666665</v>
      </c>
      <c r="BO297" s="14" t="s">
        <v>965</v>
      </c>
      <c r="BP297" s="14" t="s">
        <v>965</v>
      </c>
      <c r="BQ297" s="39">
        <v>0.3743055555555555</v>
      </c>
      <c r="BR297" s="14" t="s">
        <v>965</v>
      </c>
      <c r="BS297" s="14" t="s">
        <v>965</v>
      </c>
      <c r="BT297" s="39">
        <v>0.37222222222222223</v>
      </c>
      <c r="BU297" s="39" t="s">
        <v>965</v>
      </c>
      <c r="BV297" s="14" t="s">
        <v>20</v>
      </c>
      <c r="BW297" s="14" t="s">
        <v>20</v>
      </c>
      <c r="BX297" s="14" t="s">
        <v>20</v>
      </c>
      <c r="BY297" s="14" t="s">
        <v>968</v>
      </c>
      <c r="BZ297" s="39" t="s">
        <v>39</v>
      </c>
      <c r="CA297" s="39" t="s">
        <v>968</v>
      </c>
      <c r="CB297" s="14" t="s">
        <v>968</v>
      </c>
      <c r="CC297" s="39" t="s">
        <v>39</v>
      </c>
      <c r="CD297" s="39" t="s">
        <v>968</v>
      </c>
      <c r="CE297" s="14" t="s">
        <v>968</v>
      </c>
      <c r="CF297" s="39" t="s">
        <v>39</v>
      </c>
      <c r="CG297" s="39" t="s">
        <v>968</v>
      </c>
      <c r="CH297" s="14" t="s">
        <v>967</v>
      </c>
      <c r="CI297" s="39" t="s">
        <v>39</v>
      </c>
      <c r="CJ297" s="39" t="s">
        <v>967</v>
      </c>
      <c r="CK297" s="14" t="s">
        <v>20</v>
      </c>
      <c r="CL297" s="14" t="s">
        <v>20</v>
      </c>
      <c r="CM297" s="1">
        <f t="shared" si="70"/>
        <v>28</v>
      </c>
      <c r="CN297" s="1">
        <f t="shared" si="71"/>
        <v>0</v>
      </c>
      <c r="CO297" s="1">
        <f t="shared" si="72"/>
        <v>11</v>
      </c>
      <c r="CP297" s="1">
        <f t="shared" si="73"/>
        <v>0</v>
      </c>
      <c r="CQ297" s="1">
        <f t="shared" si="74"/>
        <v>0</v>
      </c>
      <c r="CR297" s="1">
        <f>SUM(COUNTIFS($T297:$CL297,{"PAT","MAT"}))</f>
        <v>0</v>
      </c>
      <c r="CS297" s="1">
        <f t="shared" si="75"/>
        <v>0</v>
      </c>
      <c r="CT297" s="1">
        <f t="shared" si="76"/>
        <v>0</v>
      </c>
      <c r="CU297" s="1">
        <f t="shared" si="77"/>
        <v>10</v>
      </c>
      <c r="CV297" s="1">
        <f t="shared" si="78"/>
        <v>2</v>
      </c>
      <c r="CW297" s="1">
        <f t="shared" si="79"/>
        <v>0</v>
      </c>
      <c r="CX297" s="1">
        <f t="shared" si="80"/>
        <v>0</v>
      </c>
      <c r="CY297" s="1">
        <f t="shared" si="81"/>
        <v>12</v>
      </c>
      <c r="CZ297" s="1">
        <f t="shared" si="82"/>
        <v>1</v>
      </c>
      <c r="DA297" s="1">
        <f t="shared" si="83"/>
        <v>1</v>
      </c>
      <c r="DB297" s="1">
        <f>SUM(CM297:CX297)+SUM(COUNTIFS(Q297:CL297,{"TERM","RESIGNED"}))</f>
        <v>51</v>
      </c>
      <c r="DC297" s="1" t="s">
        <v>45</v>
      </c>
      <c r="DD297" s="1" t="s">
        <v>1018</v>
      </c>
      <c r="DE297" s="34"/>
    </row>
    <row r="298" spans="1:109" x14ac:dyDescent="0.25">
      <c r="A298" s="32">
        <f t="shared" si="84"/>
        <v>297</v>
      </c>
      <c r="B298" s="1" t="s">
        <v>172</v>
      </c>
      <c r="C298" s="1">
        <v>104700</v>
      </c>
      <c r="D298" s="27">
        <v>104700</v>
      </c>
      <c r="E298" s="1" t="s">
        <v>946</v>
      </c>
      <c r="F298" s="34" t="s">
        <v>865</v>
      </c>
      <c r="G298" s="34" t="s">
        <v>186</v>
      </c>
      <c r="H298" s="30">
        <v>44918</v>
      </c>
      <c r="I298" s="30" t="s">
        <v>39</v>
      </c>
      <c r="J298" s="30" t="s">
        <v>39</v>
      </c>
      <c r="K298" s="1">
        <f t="shared" ca="1" si="68"/>
        <v>384</v>
      </c>
      <c r="L298" s="34" t="str">
        <f t="shared" si="69"/>
        <v>Billable</v>
      </c>
      <c r="M298" s="34" t="s">
        <v>187</v>
      </c>
      <c r="N298" s="1" t="s">
        <v>41</v>
      </c>
      <c r="O298" s="1" t="s">
        <v>42</v>
      </c>
      <c r="P298" s="1"/>
      <c r="Q298" s="1"/>
      <c r="R298" s="1" t="s">
        <v>43</v>
      </c>
      <c r="S298" s="33" t="s">
        <v>239</v>
      </c>
      <c r="T298" s="14" t="s">
        <v>965</v>
      </c>
      <c r="U298" s="39">
        <v>0.38750000000000001</v>
      </c>
      <c r="V298" s="14" t="s">
        <v>965</v>
      </c>
      <c r="W298" s="14" t="s">
        <v>20</v>
      </c>
      <c r="X298" s="14" t="s">
        <v>20</v>
      </c>
      <c r="Y298" s="14" t="s">
        <v>967</v>
      </c>
      <c r="Z298" s="39" t="s">
        <v>39</v>
      </c>
      <c r="AA298" s="14" t="s">
        <v>967</v>
      </c>
      <c r="AB298" s="14" t="s">
        <v>965</v>
      </c>
      <c r="AC298" s="39">
        <v>0.39583333333333331</v>
      </c>
      <c r="AD298" s="14" t="s">
        <v>965</v>
      </c>
      <c r="AE298" s="14" t="s">
        <v>965</v>
      </c>
      <c r="AF298" s="39">
        <v>0.39166666666666666</v>
      </c>
      <c r="AG298" s="14" t="s">
        <v>965</v>
      </c>
      <c r="AH298" s="14" t="s">
        <v>965</v>
      </c>
      <c r="AI298" s="39">
        <v>0.38541666666666669</v>
      </c>
      <c r="AJ298" s="14" t="s">
        <v>965</v>
      </c>
      <c r="AK298" s="14" t="s">
        <v>965</v>
      </c>
      <c r="AL298" s="39">
        <v>0.3979166666666667</v>
      </c>
      <c r="AM298" s="14" t="s">
        <v>965</v>
      </c>
      <c r="AN298" s="14" t="s">
        <v>20</v>
      </c>
      <c r="AO298" s="14" t="s">
        <v>20</v>
      </c>
      <c r="AP298" s="14" t="s">
        <v>965</v>
      </c>
      <c r="AQ298" s="39">
        <v>0.38472222222222219</v>
      </c>
      <c r="AR298" s="14" t="s">
        <v>965</v>
      </c>
      <c r="AS298" s="14" t="s">
        <v>965</v>
      </c>
      <c r="AT298" s="39">
        <v>0.3972222222222222</v>
      </c>
      <c r="AU298" s="14" t="s">
        <v>965</v>
      </c>
      <c r="AV298" s="14" t="s">
        <v>965</v>
      </c>
      <c r="AW298" s="39">
        <v>0.38263888888888892</v>
      </c>
      <c r="AX298" s="14" t="s">
        <v>965</v>
      </c>
      <c r="AY298" s="14" t="s">
        <v>965</v>
      </c>
      <c r="AZ298" s="39">
        <v>0.38125000000000003</v>
      </c>
      <c r="BA298" s="14" t="s">
        <v>965</v>
      </c>
      <c r="BB298" s="14" t="s">
        <v>965</v>
      </c>
      <c r="BC298" s="39">
        <v>0.37708333333333338</v>
      </c>
      <c r="BD298" s="14" t="s">
        <v>965</v>
      </c>
      <c r="BE298" s="14" t="s">
        <v>20</v>
      </c>
      <c r="BF298" s="14" t="s">
        <v>20</v>
      </c>
      <c r="BG298" s="14" t="s">
        <v>965</v>
      </c>
      <c r="BH298" s="39">
        <v>0.39652777777777781</v>
      </c>
      <c r="BI298" s="39" t="s">
        <v>965</v>
      </c>
      <c r="BJ298" s="14" t="s">
        <v>965</v>
      </c>
      <c r="BK298" s="39">
        <v>0.3840277777777778</v>
      </c>
      <c r="BL298" s="14" t="s">
        <v>965</v>
      </c>
      <c r="BM298" s="14" t="s">
        <v>965</v>
      </c>
      <c r="BN298" s="39">
        <v>0.38194444444444442</v>
      </c>
      <c r="BO298" s="14" t="s">
        <v>965</v>
      </c>
      <c r="BP298" s="14" t="s">
        <v>965</v>
      </c>
      <c r="BQ298" s="39">
        <v>0.40833333333333338</v>
      </c>
      <c r="BR298" s="14" t="s">
        <v>965</v>
      </c>
      <c r="BS298" s="14" t="s">
        <v>965</v>
      </c>
      <c r="BT298" s="39">
        <v>0.37916666666666665</v>
      </c>
      <c r="BU298" s="39" t="s">
        <v>965</v>
      </c>
      <c r="BV298" s="14" t="s">
        <v>20</v>
      </c>
      <c r="BW298" s="14" t="s">
        <v>20</v>
      </c>
      <c r="BX298" s="14" t="s">
        <v>20</v>
      </c>
      <c r="BY298" s="14" t="s">
        <v>965</v>
      </c>
      <c r="BZ298" s="39">
        <v>0.39513888888888887</v>
      </c>
      <c r="CA298" s="39" t="s">
        <v>965</v>
      </c>
      <c r="CB298" s="14" t="s">
        <v>965</v>
      </c>
      <c r="CC298" s="39">
        <v>0.37986111111111115</v>
      </c>
      <c r="CD298" s="39" t="s">
        <v>965</v>
      </c>
      <c r="CE298" s="14" t="s">
        <v>965</v>
      </c>
      <c r="CF298" s="39">
        <v>0.37916666666666665</v>
      </c>
      <c r="CG298" s="39" t="s">
        <v>965</v>
      </c>
      <c r="CH298" s="14" t="s">
        <v>967</v>
      </c>
      <c r="CI298" s="39" t="s">
        <v>39</v>
      </c>
      <c r="CJ298" s="39" t="s">
        <v>967</v>
      </c>
      <c r="CK298" s="14" t="s">
        <v>20</v>
      </c>
      <c r="CL298" s="14" t="s">
        <v>20</v>
      </c>
      <c r="CM298" s="1">
        <f t="shared" si="70"/>
        <v>36</v>
      </c>
      <c r="CN298" s="1">
        <f t="shared" si="71"/>
        <v>0</v>
      </c>
      <c r="CO298" s="1">
        <f t="shared" si="72"/>
        <v>11</v>
      </c>
      <c r="CP298" s="1">
        <f t="shared" si="73"/>
        <v>0</v>
      </c>
      <c r="CQ298" s="1">
        <f t="shared" si="74"/>
        <v>0</v>
      </c>
      <c r="CR298" s="1">
        <f>SUM(COUNTIFS($T298:$CL298,{"PAT","MAT"}))</f>
        <v>0</v>
      </c>
      <c r="CS298" s="1">
        <f t="shared" si="75"/>
        <v>0</v>
      </c>
      <c r="CT298" s="1">
        <f t="shared" si="76"/>
        <v>0</v>
      </c>
      <c r="CU298" s="1">
        <f t="shared" si="77"/>
        <v>0</v>
      </c>
      <c r="CV298" s="1">
        <f t="shared" si="78"/>
        <v>4</v>
      </c>
      <c r="CW298" s="1">
        <f t="shared" si="79"/>
        <v>0</v>
      </c>
      <c r="CX298" s="1">
        <f t="shared" si="80"/>
        <v>0</v>
      </c>
      <c r="CY298" s="1">
        <f t="shared" si="81"/>
        <v>4</v>
      </c>
      <c r="CZ298" s="1">
        <f t="shared" si="82"/>
        <v>1</v>
      </c>
      <c r="DA298" s="1">
        <f t="shared" si="83"/>
        <v>1</v>
      </c>
      <c r="DB298" s="1">
        <f>SUM(CM298:CX298)+SUM(COUNTIFS(Q298:CL298,{"TERM","RESIGNED"}))</f>
        <v>51</v>
      </c>
      <c r="DC298" s="1" t="s">
        <v>45</v>
      </c>
      <c r="DD298" s="1" t="s">
        <v>1018</v>
      </c>
      <c r="DE298" s="34"/>
    </row>
    <row r="299" spans="1:109" x14ac:dyDescent="0.25">
      <c r="A299" s="32">
        <f t="shared" si="84"/>
        <v>298</v>
      </c>
      <c r="B299" s="1" t="s">
        <v>172</v>
      </c>
      <c r="C299" s="1">
        <v>104714</v>
      </c>
      <c r="D299" s="27">
        <v>104714</v>
      </c>
      <c r="E299" s="1" t="s">
        <v>946</v>
      </c>
      <c r="F299" s="34" t="s">
        <v>866</v>
      </c>
      <c r="G299" s="34" t="s">
        <v>123</v>
      </c>
      <c r="H299" s="30">
        <v>44918</v>
      </c>
      <c r="I299" s="30" t="s">
        <v>39</v>
      </c>
      <c r="J299" s="30" t="s">
        <v>39</v>
      </c>
      <c r="K299" s="1">
        <f t="shared" ca="1" si="68"/>
        <v>384</v>
      </c>
      <c r="L299" s="34" t="str">
        <f t="shared" si="69"/>
        <v>Billable</v>
      </c>
      <c r="M299" s="34" t="s">
        <v>124</v>
      </c>
      <c r="N299" s="1" t="s">
        <v>41</v>
      </c>
      <c r="O299" s="1" t="s">
        <v>42</v>
      </c>
      <c r="P299" s="1"/>
      <c r="Q299" s="1"/>
      <c r="R299" s="1" t="s">
        <v>43</v>
      </c>
      <c r="S299" s="33" t="s">
        <v>542</v>
      </c>
      <c r="T299" s="14" t="s">
        <v>965</v>
      </c>
      <c r="U299" s="39">
        <v>0.38124999999999998</v>
      </c>
      <c r="V299" s="14" t="s">
        <v>965</v>
      </c>
      <c r="W299" s="14" t="s">
        <v>20</v>
      </c>
      <c r="X299" s="14" t="s">
        <v>20</v>
      </c>
      <c r="Y299" s="14" t="s">
        <v>965</v>
      </c>
      <c r="Z299" s="39">
        <v>0.37013888888888885</v>
      </c>
      <c r="AA299" s="14" t="s">
        <v>965</v>
      </c>
      <c r="AB299" s="14" t="s">
        <v>965</v>
      </c>
      <c r="AC299" s="39">
        <v>0.38750000000000001</v>
      </c>
      <c r="AD299" s="14" t="s">
        <v>965</v>
      </c>
      <c r="AE299" s="14" t="s">
        <v>967</v>
      </c>
      <c r="AF299" s="39" t="s">
        <v>39</v>
      </c>
      <c r="AG299" s="14" t="s">
        <v>967</v>
      </c>
      <c r="AH299" s="14" t="s">
        <v>965</v>
      </c>
      <c r="AI299" s="39">
        <v>0.38819444444444445</v>
      </c>
      <c r="AJ299" s="14" t="s">
        <v>965</v>
      </c>
      <c r="AK299" s="14" t="s">
        <v>965</v>
      </c>
      <c r="AL299" s="39">
        <v>0.41875000000000001</v>
      </c>
      <c r="AM299" s="14" t="s">
        <v>965</v>
      </c>
      <c r="AN299" s="14" t="s">
        <v>20</v>
      </c>
      <c r="AO299" s="14" t="s">
        <v>20</v>
      </c>
      <c r="AP299" s="14" t="s">
        <v>965</v>
      </c>
      <c r="AQ299" s="39">
        <v>0.3743055555555555</v>
      </c>
      <c r="AR299" s="14" t="s">
        <v>965</v>
      </c>
      <c r="AS299" s="14" t="s">
        <v>965</v>
      </c>
      <c r="AT299" s="39">
        <v>0.40277777777777773</v>
      </c>
      <c r="AU299" s="14" t="s">
        <v>965</v>
      </c>
      <c r="AV299" s="14" t="s">
        <v>965</v>
      </c>
      <c r="AW299" s="39">
        <v>0.38541666666666669</v>
      </c>
      <c r="AX299" s="14" t="s">
        <v>965</v>
      </c>
      <c r="AY299" s="14" t="s">
        <v>965</v>
      </c>
      <c r="AZ299" s="39">
        <v>0.39652777777777781</v>
      </c>
      <c r="BA299" s="14" t="s">
        <v>965</v>
      </c>
      <c r="BB299" s="14" t="s">
        <v>965</v>
      </c>
      <c r="BC299" s="39">
        <v>0.38125000000000003</v>
      </c>
      <c r="BD299" s="14" t="s">
        <v>965</v>
      </c>
      <c r="BE299" s="14" t="s">
        <v>20</v>
      </c>
      <c r="BF299" s="14" t="s">
        <v>20</v>
      </c>
      <c r="BG299" s="14" t="s">
        <v>965</v>
      </c>
      <c r="BH299" s="39">
        <v>0.38125000000000003</v>
      </c>
      <c r="BI299" s="39" t="s">
        <v>965</v>
      </c>
      <c r="BJ299" s="14" t="s">
        <v>965</v>
      </c>
      <c r="BK299" s="39">
        <v>0.42708333333333331</v>
      </c>
      <c r="BL299" s="14" t="s">
        <v>965</v>
      </c>
      <c r="BM299" s="14" t="s">
        <v>965</v>
      </c>
      <c r="BN299" s="39">
        <v>0.39444444444444443</v>
      </c>
      <c r="BO299" s="14" t="s">
        <v>965</v>
      </c>
      <c r="BP299" s="14" t="s">
        <v>965</v>
      </c>
      <c r="BQ299" s="39">
        <v>0.39861111111111108</v>
      </c>
      <c r="BR299" s="14" t="s">
        <v>965</v>
      </c>
      <c r="BS299" s="14" t="s">
        <v>965</v>
      </c>
      <c r="BT299" s="39">
        <v>0.38472222222222219</v>
      </c>
      <c r="BU299" s="39" t="s">
        <v>965</v>
      </c>
      <c r="BV299" s="14" t="s">
        <v>20</v>
      </c>
      <c r="BW299" s="14" t="s">
        <v>20</v>
      </c>
      <c r="BX299" s="14" t="s">
        <v>20</v>
      </c>
      <c r="BY299" s="14" t="s">
        <v>967</v>
      </c>
      <c r="BZ299" s="39" t="s">
        <v>39</v>
      </c>
      <c r="CA299" s="39" t="s">
        <v>967</v>
      </c>
      <c r="CB299" s="14" t="s">
        <v>21</v>
      </c>
      <c r="CC299" s="39" t="s">
        <v>39</v>
      </c>
      <c r="CD299" s="39" t="s">
        <v>21</v>
      </c>
      <c r="CE299" s="14" t="s">
        <v>21</v>
      </c>
      <c r="CF299" s="39" t="s">
        <v>39</v>
      </c>
      <c r="CG299" s="39" t="s">
        <v>21</v>
      </c>
      <c r="CH299" s="14" t="s">
        <v>21</v>
      </c>
      <c r="CI299" s="39" t="s">
        <v>39</v>
      </c>
      <c r="CJ299" s="39" t="s">
        <v>21</v>
      </c>
      <c r="CK299" s="14" t="s">
        <v>20</v>
      </c>
      <c r="CL299" s="14" t="s">
        <v>20</v>
      </c>
      <c r="CM299" s="1">
        <f t="shared" si="70"/>
        <v>30</v>
      </c>
      <c r="CN299" s="1">
        <f t="shared" si="71"/>
        <v>0</v>
      </c>
      <c r="CO299" s="1">
        <f t="shared" si="72"/>
        <v>11</v>
      </c>
      <c r="CP299" s="1">
        <f t="shared" si="73"/>
        <v>6</v>
      </c>
      <c r="CQ299" s="1">
        <f t="shared" si="74"/>
        <v>0</v>
      </c>
      <c r="CR299" s="1">
        <f>SUM(COUNTIFS($T299:$CL299,{"PAT","MAT"}))</f>
        <v>0</v>
      </c>
      <c r="CS299" s="1">
        <f t="shared" si="75"/>
        <v>0</v>
      </c>
      <c r="CT299" s="1">
        <f t="shared" si="76"/>
        <v>0</v>
      </c>
      <c r="CU299" s="1">
        <f t="shared" si="77"/>
        <v>0</v>
      </c>
      <c r="CV299" s="1">
        <f t="shared" si="78"/>
        <v>4</v>
      </c>
      <c r="CW299" s="1">
        <f t="shared" si="79"/>
        <v>0</v>
      </c>
      <c r="CX299" s="1">
        <f t="shared" si="80"/>
        <v>0</v>
      </c>
      <c r="CY299" s="1">
        <f t="shared" si="81"/>
        <v>4</v>
      </c>
      <c r="CZ299" s="1">
        <f t="shared" si="82"/>
        <v>1</v>
      </c>
      <c r="DA299" s="1">
        <f t="shared" si="83"/>
        <v>1</v>
      </c>
      <c r="DB299" s="1">
        <f>SUM(CM299:CX299)+SUM(COUNTIFS(Q299:CL299,{"TERM","RESIGNED"}))</f>
        <v>51</v>
      </c>
      <c r="DC299" s="1" t="s">
        <v>45</v>
      </c>
      <c r="DD299" s="1" t="s">
        <v>1018</v>
      </c>
      <c r="DE299" s="34"/>
    </row>
    <row r="300" spans="1:109" x14ac:dyDescent="0.25">
      <c r="A300" s="32">
        <f t="shared" si="84"/>
        <v>299</v>
      </c>
      <c r="B300" s="1" t="s">
        <v>172</v>
      </c>
      <c r="C300" s="1">
        <v>104718</v>
      </c>
      <c r="D300" s="27">
        <v>104718</v>
      </c>
      <c r="E300" s="1" t="s">
        <v>946</v>
      </c>
      <c r="F300" s="34" t="s">
        <v>867</v>
      </c>
      <c r="G300" s="34" t="s">
        <v>123</v>
      </c>
      <c r="H300" s="30">
        <v>44918</v>
      </c>
      <c r="I300" s="30" t="s">
        <v>39</v>
      </c>
      <c r="J300" s="30" t="s">
        <v>39</v>
      </c>
      <c r="K300" s="1">
        <f t="shared" ca="1" si="68"/>
        <v>384</v>
      </c>
      <c r="L300" s="34" t="str">
        <f t="shared" si="69"/>
        <v>Billable</v>
      </c>
      <c r="M300" s="34" t="s">
        <v>124</v>
      </c>
      <c r="N300" s="1" t="s">
        <v>41</v>
      </c>
      <c r="O300" s="1" t="s">
        <v>42</v>
      </c>
      <c r="P300" s="1"/>
      <c r="Q300" s="1"/>
      <c r="R300" s="1" t="s">
        <v>43</v>
      </c>
      <c r="S300" s="33" t="s">
        <v>542</v>
      </c>
      <c r="T300" s="14" t="s">
        <v>965</v>
      </c>
      <c r="U300" s="39">
        <v>0.38333333333333303</v>
      </c>
      <c r="V300" s="14" t="s">
        <v>965</v>
      </c>
      <c r="W300" s="14" t="s">
        <v>20</v>
      </c>
      <c r="X300" s="14" t="s">
        <v>20</v>
      </c>
      <c r="Y300" s="14" t="s">
        <v>967</v>
      </c>
      <c r="Z300" s="39" t="s">
        <v>39</v>
      </c>
      <c r="AA300" s="14" t="s">
        <v>967</v>
      </c>
      <c r="AB300" s="14" t="s">
        <v>965</v>
      </c>
      <c r="AC300" s="39">
        <v>0.42222222222222222</v>
      </c>
      <c r="AD300" s="14" t="s">
        <v>965</v>
      </c>
      <c r="AE300" s="14" t="s">
        <v>965</v>
      </c>
      <c r="AF300" s="39">
        <v>0.39513888888888887</v>
      </c>
      <c r="AG300" s="14" t="s">
        <v>965</v>
      </c>
      <c r="AH300" s="14" t="s">
        <v>965</v>
      </c>
      <c r="AI300" s="39">
        <v>0.38819444444444445</v>
      </c>
      <c r="AJ300" s="14" t="s">
        <v>965</v>
      </c>
      <c r="AK300" s="14" t="s">
        <v>965</v>
      </c>
      <c r="AL300" s="39">
        <v>0.4145833333333333</v>
      </c>
      <c r="AM300" s="14" t="s">
        <v>965</v>
      </c>
      <c r="AN300" s="14" t="s">
        <v>20</v>
      </c>
      <c r="AO300" s="14" t="s">
        <v>20</v>
      </c>
      <c r="AP300" s="14" t="s">
        <v>965</v>
      </c>
      <c r="AQ300" s="39">
        <v>0.38680555555555557</v>
      </c>
      <c r="AR300" s="14" t="s">
        <v>965</v>
      </c>
      <c r="AS300" s="14" t="s">
        <v>965</v>
      </c>
      <c r="AT300" s="39">
        <v>0.41388888888888892</v>
      </c>
      <c r="AU300" s="14" t="s">
        <v>965</v>
      </c>
      <c r="AV300" s="14" t="s">
        <v>965</v>
      </c>
      <c r="AW300" s="39">
        <v>0.38125000000000003</v>
      </c>
      <c r="AX300" s="14" t="s">
        <v>965</v>
      </c>
      <c r="AY300" s="14" t="s">
        <v>965</v>
      </c>
      <c r="AZ300" s="39">
        <v>0.37986111111111115</v>
      </c>
      <c r="BA300" s="14" t="s">
        <v>965</v>
      </c>
      <c r="BB300" s="14" t="s">
        <v>968</v>
      </c>
      <c r="BC300" s="39" t="s">
        <v>39</v>
      </c>
      <c r="BD300" s="14" t="s">
        <v>968</v>
      </c>
      <c r="BE300" s="14" t="s">
        <v>20</v>
      </c>
      <c r="BF300" s="14" t="s">
        <v>20</v>
      </c>
      <c r="BG300" s="14" t="s">
        <v>968</v>
      </c>
      <c r="BH300" s="39" t="s">
        <v>39</v>
      </c>
      <c r="BI300" s="39" t="s">
        <v>968</v>
      </c>
      <c r="BJ300" s="14" t="s">
        <v>21</v>
      </c>
      <c r="BK300" s="39" t="s">
        <v>39</v>
      </c>
      <c r="BL300" s="14" t="s">
        <v>21</v>
      </c>
      <c r="BM300" s="14" t="s">
        <v>21</v>
      </c>
      <c r="BN300" s="39" t="s">
        <v>39</v>
      </c>
      <c r="BO300" s="14" t="s">
        <v>21</v>
      </c>
      <c r="BP300" s="14" t="s">
        <v>21</v>
      </c>
      <c r="BQ300" s="39" t="s">
        <v>39</v>
      </c>
      <c r="BR300" s="14" t="s">
        <v>21</v>
      </c>
      <c r="BS300" s="14" t="s">
        <v>21</v>
      </c>
      <c r="BT300" s="39" t="e">
        <v>#N/A</v>
      </c>
      <c r="BU300" s="39" t="s">
        <v>21</v>
      </c>
      <c r="BV300" s="14" t="s">
        <v>20</v>
      </c>
      <c r="BW300" s="14" t="s">
        <v>20</v>
      </c>
      <c r="BX300" s="14" t="s">
        <v>20</v>
      </c>
      <c r="BY300" s="14" t="s">
        <v>21</v>
      </c>
      <c r="BZ300" s="39" t="s">
        <v>39</v>
      </c>
      <c r="CA300" s="39" t="s">
        <v>21</v>
      </c>
      <c r="CB300" s="14" t="s">
        <v>965</v>
      </c>
      <c r="CC300" s="39">
        <v>0.38472222222222219</v>
      </c>
      <c r="CD300" s="39" t="s">
        <v>965</v>
      </c>
      <c r="CE300" s="14" t="s">
        <v>965</v>
      </c>
      <c r="CF300" s="39">
        <v>0.36944444444444446</v>
      </c>
      <c r="CG300" s="39" t="s">
        <v>965</v>
      </c>
      <c r="CH300" s="14" t="s">
        <v>965</v>
      </c>
      <c r="CI300" s="39">
        <v>0.36944444444444446</v>
      </c>
      <c r="CJ300" s="39" t="s">
        <v>965</v>
      </c>
      <c r="CK300" s="14" t="s">
        <v>20</v>
      </c>
      <c r="CL300" s="14" t="s">
        <v>20</v>
      </c>
      <c r="CM300" s="1">
        <f t="shared" si="70"/>
        <v>24</v>
      </c>
      <c r="CN300" s="1">
        <f t="shared" si="71"/>
        <v>0</v>
      </c>
      <c r="CO300" s="1">
        <f t="shared" si="72"/>
        <v>11</v>
      </c>
      <c r="CP300" s="1">
        <f t="shared" si="73"/>
        <v>10</v>
      </c>
      <c r="CQ300" s="1">
        <f t="shared" si="74"/>
        <v>0</v>
      </c>
      <c r="CR300" s="1">
        <f>SUM(COUNTIFS($T300:$CL300,{"PAT","MAT"}))</f>
        <v>0</v>
      </c>
      <c r="CS300" s="1">
        <f t="shared" si="75"/>
        <v>0</v>
      </c>
      <c r="CT300" s="1">
        <f t="shared" si="76"/>
        <v>0</v>
      </c>
      <c r="CU300" s="1">
        <f t="shared" si="77"/>
        <v>4</v>
      </c>
      <c r="CV300" s="1">
        <f t="shared" si="78"/>
        <v>2</v>
      </c>
      <c r="CW300" s="1">
        <f t="shared" si="79"/>
        <v>0</v>
      </c>
      <c r="CX300" s="1">
        <f t="shared" si="80"/>
        <v>0</v>
      </c>
      <c r="CY300" s="1">
        <f t="shared" si="81"/>
        <v>6</v>
      </c>
      <c r="CZ300" s="1">
        <f t="shared" si="82"/>
        <v>1</v>
      </c>
      <c r="DA300" s="1">
        <f t="shared" si="83"/>
        <v>1</v>
      </c>
      <c r="DB300" s="1">
        <f>SUM(CM300:CX300)+SUM(COUNTIFS(Q300:CL300,{"TERM","RESIGNED"}))</f>
        <v>51</v>
      </c>
      <c r="DC300" s="1" t="s">
        <v>45</v>
      </c>
      <c r="DD300" s="1" t="s">
        <v>1018</v>
      </c>
      <c r="DE300" s="34"/>
    </row>
    <row r="301" spans="1:109" x14ac:dyDescent="0.25">
      <c r="A301" s="32">
        <f t="shared" si="84"/>
        <v>300</v>
      </c>
      <c r="B301" s="1" t="s">
        <v>172</v>
      </c>
      <c r="C301" s="1">
        <v>104733</v>
      </c>
      <c r="D301" s="27">
        <v>104733</v>
      </c>
      <c r="E301" s="1" t="s">
        <v>946</v>
      </c>
      <c r="F301" s="34" t="s">
        <v>877</v>
      </c>
      <c r="G301" s="34" t="s">
        <v>123</v>
      </c>
      <c r="H301" s="30">
        <v>44923</v>
      </c>
      <c r="I301" s="30" t="s">
        <v>39</v>
      </c>
      <c r="J301" s="30" t="s">
        <v>39</v>
      </c>
      <c r="K301" s="1">
        <f t="shared" ca="1" si="68"/>
        <v>379</v>
      </c>
      <c r="L301" s="34" t="str">
        <f t="shared" si="69"/>
        <v>Billable</v>
      </c>
      <c r="M301" s="34" t="s">
        <v>124</v>
      </c>
      <c r="N301" s="1" t="s">
        <v>41</v>
      </c>
      <c r="O301" s="1" t="s">
        <v>42</v>
      </c>
      <c r="P301" s="1"/>
      <c r="Q301" s="1"/>
      <c r="R301" s="1" t="s">
        <v>43</v>
      </c>
      <c r="S301" s="33" t="s">
        <v>154</v>
      </c>
      <c r="T301" s="14" t="s">
        <v>965</v>
      </c>
      <c r="U301" s="39">
        <v>0.375694444444444</v>
      </c>
      <c r="V301" s="14" t="s">
        <v>965</v>
      </c>
      <c r="W301" s="14" t="s">
        <v>20</v>
      </c>
      <c r="X301" s="14" t="s">
        <v>20</v>
      </c>
      <c r="Y301" s="14" t="s">
        <v>965</v>
      </c>
      <c r="Z301" s="39">
        <v>0.38263888888888892</v>
      </c>
      <c r="AA301" s="14" t="s">
        <v>965</v>
      </c>
      <c r="AB301" s="14" t="s">
        <v>965</v>
      </c>
      <c r="AC301" s="39">
        <v>0.37777777777777777</v>
      </c>
      <c r="AD301" s="14" t="s">
        <v>965</v>
      </c>
      <c r="AE301" s="14" t="s">
        <v>965</v>
      </c>
      <c r="AF301" s="39">
        <v>0.37291666666666662</v>
      </c>
      <c r="AG301" s="14" t="s">
        <v>965</v>
      </c>
      <c r="AH301" s="14" t="s">
        <v>965</v>
      </c>
      <c r="AI301" s="39">
        <v>0.37708333333333338</v>
      </c>
      <c r="AJ301" s="14" t="s">
        <v>965</v>
      </c>
      <c r="AK301" s="14" t="s">
        <v>965</v>
      </c>
      <c r="AL301" s="39">
        <v>0.36805555555555558</v>
      </c>
      <c r="AM301" s="14" t="s">
        <v>965</v>
      </c>
      <c r="AN301" s="14" t="s">
        <v>20</v>
      </c>
      <c r="AO301" s="14" t="s">
        <v>20</v>
      </c>
      <c r="AP301" s="14" t="s">
        <v>965</v>
      </c>
      <c r="AQ301" s="39">
        <v>0.3520833333333333</v>
      </c>
      <c r="AR301" s="14" t="s">
        <v>965</v>
      </c>
      <c r="AS301" s="14" t="s">
        <v>965</v>
      </c>
      <c r="AT301" s="39">
        <v>0.39652777777777781</v>
      </c>
      <c r="AU301" s="14" t="s">
        <v>965</v>
      </c>
      <c r="AV301" s="14" t="s">
        <v>965</v>
      </c>
      <c r="AW301" s="39">
        <v>0.3743055555555555</v>
      </c>
      <c r="AX301" s="14" t="s">
        <v>965</v>
      </c>
      <c r="AY301" s="14" t="s">
        <v>965</v>
      </c>
      <c r="AZ301" s="39">
        <v>0.33749999999999997</v>
      </c>
      <c r="BA301" s="14" t="s">
        <v>965</v>
      </c>
      <c r="BB301" s="14" t="s">
        <v>965</v>
      </c>
      <c r="BC301" s="39">
        <v>0.38472222222222219</v>
      </c>
      <c r="BD301" s="14" t="s">
        <v>965</v>
      </c>
      <c r="BE301" s="14" t="s">
        <v>20</v>
      </c>
      <c r="BF301" s="14" t="s">
        <v>20</v>
      </c>
      <c r="BG301" s="14" t="s">
        <v>965</v>
      </c>
      <c r="BH301" s="39">
        <v>0.32222222222222224</v>
      </c>
      <c r="BI301" s="39" t="s">
        <v>966</v>
      </c>
      <c r="BJ301" s="14" t="s">
        <v>965</v>
      </c>
      <c r="BK301" s="39">
        <v>0.39374999999999999</v>
      </c>
      <c r="BL301" s="14" t="s">
        <v>965</v>
      </c>
      <c r="BM301" s="14" t="s">
        <v>965</v>
      </c>
      <c r="BN301" s="39">
        <v>0.39027777777777778</v>
      </c>
      <c r="BO301" s="14" t="s">
        <v>965</v>
      </c>
      <c r="BP301" s="14" t="s">
        <v>967</v>
      </c>
      <c r="BQ301" s="39" t="s">
        <v>39</v>
      </c>
      <c r="BR301" s="14" t="s">
        <v>967</v>
      </c>
      <c r="BS301" s="14" t="s">
        <v>965</v>
      </c>
      <c r="BT301" s="39">
        <v>0.3833333333333333</v>
      </c>
      <c r="BU301" s="39" t="s">
        <v>965</v>
      </c>
      <c r="BV301" s="14" t="s">
        <v>20</v>
      </c>
      <c r="BW301" s="14" t="s">
        <v>20</v>
      </c>
      <c r="BX301" s="14" t="s">
        <v>20</v>
      </c>
      <c r="BY301" s="14" t="s">
        <v>965</v>
      </c>
      <c r="BZ301" s="39">
        <v>0.37777777777777777</v>
      </c>
      <c r="CA301" s="39" t="s">
        <v>965</v>
      </c>
      <c r="CB301" s="14" t="s">
        <v>22</v>
      </c>
      <c r="CC301" s="39">
        <v>0.33263888888888887</v>
      </c>
      <c r="CD301" s="39" t="s">
        <v>22</v>
      </c>
      <c r="CE301" s="14" t="s">
        <v>965</v>
      </c>
      <c r="CF301" s="39">
        <v>0.3756944444444445</v>
      </c>
      <c r="CG301" s="39" t="s">
        <v>965</v>
      </c>
      <c r="CH301" s="14" t="s">
        <v>965</v>
      </c>
      <c r="CI301" s="39">
        <v>0.38263888888888892</v>
      </c>
      <c r="CJ301" s="39" t="s">
        <v>965</v>
      </c>
      <c r="CK301" s="14" t="s">
        <v>20</v>
      </c>
      <c r="CL301" s="14" t="s">
        <v>20</v>
      </c>
      <c r="CM301" s="1">
        <f t="shared" si="70"/>
        <v>35</v>
      </c>
      <c r="CN301" s="1">
        <f t="shared" si="71"/>
        <v>0.5</v>
      </c>
      <c r="CO301" s="1">
        <f t="shared" si="72"/>
        <v>11</v>
      </c>
      <c r="CP301" s="1">
        <f t="shared" si="73"/>
        <v>0</v>
      </c>
      <c r="CQ301" s="1">
        <f t="shared" si="74"/>
        <v>2</v>
      </c>
      <c r="CR301" s="1">
        <f>SUM(COUNTIFS($T301:$CL301,{"PAT","MAT"}))</f>
        <v>0</v>
      </c>
      <c r="CS301" s="1">
        <f t="shared" si="75"/>
        <v>0</v>
      </c>
      <c r="CT301" s="1">
        <f t="shared" si="76"/>
        <v>0</v>
      </c>
      <c r="CU301" s="1">
        <f t="shared" si="77"/>
        <v>0</v>
      </c>
      <c r="CV301" s="1">
        <f t="shared" si="78"/>
        <v>2</v>
      </c>
      <c r="CW301" s="1">
        <f t="shared" si="79"/>
        <v>0</v>
      </c>
      <c r="CX301" s="1">
        <f t="shared" si="80"/>
        <v>0</v>
      </c>
      <c r="CY301" s="1">
        <f t="shared" si="81"/>
        <v>2</v>
      </c>
      <c r="CZ301" s="1">
        <f t="shared" si="82"/>
        <v>1</v>
      </c>
      <c r="DA301" s="1">
        <f t="shared" si="83"/>
        <v>1</v>
      </c>
      <c r="DB301" s="1">
        <f>SUM(CM301:CX301)+SUM(COUNTIFS(Q301:CL301,{"TERM","RESIGNED"}))</f>
        <v>50.5</v>
      </c>
      <c r="DC301" s="1" t="s">
        <v>45</v>
      </c>
      <c r="DD301" s="1" t="s">
        <v>1020</v>
      </c>
      <c r="DE301" s="34"/>
    </row>
    <row r="302" spans="1:109" x14ac:dyDescent="0.25">
      <c r="A302" s="32">
        <f t="shared" si="84"/>
        <v>301</v>
      </c>
      <c r="B302" s="1" t="s">
        <v>172</v>
      </c>
      <c r="C302" s="1">
        <v>104748</v>
      </c>
      <c r="D302" s="27">
        <v>104748</v>
      </c>
      <c r="E302" s="1" t="s">
        <v>945</v>
      </c>
      <c r="F302" s="34" t="s">
        <v>882</v>
      </c>
      <c r="G302" s="34" t="s">
        <v>190</v>
      </c>
      <c r="H302" s="30">
        <v>44929</v>
      </c>
      <c r="I302" s="30" t="s">
        <v>39</v>
      </c>
      <c r="J302" s="30" t="s">
        <v>39</v>
      </c>
      <c r="K302" s="1">
        <f t="shared" ca="1" si="68"/>
        <v>373</v>
      </c>
      <c r="L302" s="34" t="str">
        <f t="shared" si="69"/>
        <v>Billable</v>
      </c>
      <c r="M302" s="34" t="s">
        <v>187</v>
      </c>
      <c r="N302" s="1" t="s">
        <v>41</v>
      </c>
      <c r="O302" s="1" t="s">
        <v>42</v>
      </c>
      <c r="P302" s="1"/>
      <c r="Q302" s="1"/>
      <c r="R302" s="1" t="s">
        <v>43</v>
      </c>
      <c r="S302" s="33" t="s">
        <v>248</v>
      </c>
      <c r="T302" s="14" t="s">
        <v>965</v>
      </c>
      <c r="U302" s="39" t="s">
        <v>39</v>
      </c>
      <c r="V302" s="14" t="s">
        <v>965</v>
      </c>
      <c r="W302" s="14" t="s">
        <v>20</v>
      </c>
      <c r="X302" s="14" t="s">
        <v>20</v>
      </c>
      <c r="Y302" s="14" t="s">
        <v>967</v>
      </c>
      <c r="Z302" s="39" t="s">
        <v>39</v>
      </c>
      <c r="AA302" s="14" t="s">
        <v>967</v>
      </c>
      <c r="AB302" s="14" t="s">
        <v>965</v>
      </c>
      <c r="AC302" s="39" t="s">
        <v>39</v>
      </c>
      <c r="AD302" s="14" t="s">
        <v>965</v>
      </c>
      <c r="AE302" s="14" t="s">
        <v>965</v>
      </c>
      <c r="AF302" s="39" t="s">
        <v>39</v>
      </c>
      <c r="AG302" s="14" t="s">
        <v>965</v>
      </c>
      <c r="AH302" s="14" t="s">
        <v>965</v>
      </c>
      <c r="AI302" s="39" t="s">
        <v>39</v>
      </c>
      <c r="AJ302" s="14" t="s">
        <v>965</v>
      </c>
      <c r="AK302" s="14" t="s">
        <v>965</v>
      </c>
      <c r="AL302" s="39" t="s">
        <v>39</v>
      </c>
      <c r="AM302" s="14" t="s">
        <v>965</v>
      </c>
      <c r="AN302" s="14" t="s">
        <v>20</v>
      </c>
      <c r="AO302" s="14" t="s">
        <v>20</v>
      </c>
      <c r="AP302" s="14" t="s">
        <v>965</v>
      </c>
      <c r="AQ302" s="39" t="s">
        <v>39</v>
      </c>
      <c r="AR302" s="14" t="s">
        <v>965</v>
      </c>
      <c r="AS302" s="14" t="s">
        <v>965</v>
      </c>
      <c r="AT302" s="39" t="s">
        <v>39</v>
      </c>
      <c r="AU302" s="14" t="s">
        <v>965</v>
      </c>
      <c r="AV302" s="14" t="s">
        <v>965</v>
      </c>
      <c r="AW302" s="39" t="s">
        <v>39</v>
      </c>
      <c r="AX302" s="14" t="s">
        <v>965</v>
      </c>
      <c r="AY302" s="14" t="s">
        <v>965</v>
      </c>
      <c r="AZ302" s="39" t="s">
        <v>39</v>
      </c>
      <c r="BA302" s="14" t="s">
        <v>965</v>
      </c>
      <c r="BB302" s="14" t="s">
        <v>965</v>
      </c>
      <c r="BC302" s="39" t="s">
        <v>39</v>
      </c>
      <c r="BD302" s="14" t="s">
        <v>965</v>
      </c>
      <c r="BE302" s="14" t="s">
        <v>20</v>
      </c>
      <c r="BF302" s="14" t="s">
        <v>20</v>
      </c>
      <c r="BG302" s="14" t="s">
        <v>965</v>
      </c>
      <c r="BH302" s="39" t="s">
        <v>39</v>
      </c>
      <c r="BI302" s="39" t="s">
        <v>965</v>
      </c>
      <c r="BJ302" s="14" t="s">
        <v>965</v>
      </c>
      <c r="BK302" s="39" t="s">
        <v>39</v>
      </c>
      <c r="BL302" s="14" t="s">
        <v>965</v>
      </c>
      <c r="BM302" s="14" t="s">
        <v>965</v>
      </c>
      <c r="BN302" s="39" t="s">
        <v>39</v>
      </c>
      <c r="BO302" s="14" t="s">
        <v>965</v>
      </c>
      <c r="BP302" s="14" t="s">
        <v>965</v>
      </c>
      <c r="BQ302" s="39" t="s">
        <v>39</v>
      </c>
      <c r="BR302" s="14" t="s">
        <v>965</v>
      </c>
      <c r="BS302" s="14" t="s">
        <v>965</v>
      </c>
      <c r="BT302" s="39" t="e">
        <v>#N/A</v>
      </c>
      <c r="BU302" s="39" t="s">
        <v>965</v>
      </c>
      <c r="BV302" s="14" t="s">
        <v>20</v>
      </c>
      <c r="BW302" s="14" t="s">
        <v>20</v>
      </c>
      <c r="BX302" s="14" t="s">
        <v>20</v>
      </c>
      <c r="BY302" s="14" t="s">
        <v>965</v>
      </c>
      <c r="BZ302" s="39" t="s">
        <v>39</v>
      </c>
      <c r="CA302" s="39" t="s">
        <v>965</v>
      </c>
      <c r="CB302" s="14" t="s">
        <v>965</v>
      </c>
      <c r="CC302" s="39" t="s">
        <v>39</v>
      </c>
      <c r="CD302" s="39" t="s">
        <v>965</v>
      </c>
      <c r="CE302" s="14" t="s">
        <v>965</v>
      </c>
      <c r="CF302" s="39" t="s">
        <v>39</v>
      </c>
      <c r="CG302" s="39" t="s">
        <v>965</v>
      </c>
      <c r="CH302" s="14" t="s">
        <v>967</v>
      </c>
      <c r="CI302" s="39" t="s">
        <v>39</v>
      </c>
      <c r="CJ302" s="39" t="s">
        <v>967</v>
      </c>
      <c r="CK302" s="14" t="s">
        <v>20</v>
      </c>
      <c r="CL302" s="14" t="s">
        <v>20</v>
      </c>
      <c r="CM302" s="1">
        <f t="shared" si="70"/>
        <v>36</v>
      </c>
      <c r="CN302" s="1">
        <f t="shared" si="71"/>
        <v>0</v>
      </c>
      <c r="CO302" s="1">
        <f t="shared" si="72"/>
        <v>11</v>
      </c>
      <c r="CP302" s="1">
        <f t="shared" si="73"/>
        <v>0</v>
      </c>
      <c r="CQ302" s="1">
        <f t="shared" si="74"/>
        <v>0</v>
      </c>
      <c r="CR302" s="1">
        <f>SUM(COUNTIFS($T302:$CL302,{"PAT","MAT"}))</f>
        <v>0</v>
      </c>
      <c r="CS302" s="1">
        <f t="shared" si="75"/>
        <v>0</v>
      </c>
      <c r="CT302" s="1">
        <f t="shared" si="76"/>
        <v>0</v>
      </c>
      <c r="CU302" s="1">
        <f t="shared" si="77"/>
        <v>0</v>
      </c>
      <c r="CV302" s="1">
        <f t="shared" si="78"/>
        <v>4</v>
      </c>
      <c r="CW302" s="1">
        <f t="shared" si="79"/>
        <v>0</v>
      </c>
      <c r="CX302" s="1">
        <f t="shared" si="80"/>
        <v>0</v>
      </c>
      <c r="CY302" s="1">
        <f t="shared" si="81"/>
        <v>4</v>
      </c>
      <c r="CZ302" s="1">
        <f t="shared" si="82"/>
        <v>1</v>
      </c>
      <c r="DA302" s="1">
        <f t="shared" si="83"/>
        <v>1</v>
      </c>
      <c r="DB302" s="1">
        <f>SUM(CM302:CX302)+SUM(COUNTIFS(Q302:CL302,{"TERM","RESIGNED"}))</f>
        <v>51</v>
      </c>
      <c r="DC302" s="1" t="s">
        <v>45</v>
      </c>
      <c r="DD302" s="1" t="s">
        <v>1020</v>
      </c>
      <c r="DE302" s="34"/>
    </row>
    <row r="303" spans="1:109" x14ac:dyDescent="0.25">
      <c r="A303" s="32">
        <f t="shared" si="84"/>
        <v>302</v>
      </c>
      <c r="B303" s="1" t="s">
        <v>172</v>
      </c>
      <c r="C303" s="1">
        <v>104752</v>
      </c>
      <c r="D303" s="27">
        <v>104752</v>
      </c>
      <c r="E303" s="1" t="s">
        <v>946</v>
      </c>
      <c r="F303" s="34" t="s">
        <v>883</v>
      </c>
      <c r="G303" s="34" t="s">
        <v>190</v>
      </c>
      <c r="H303" s="30">
        <v>44929</v>
      </c>
      <c r="I303" s="30" t="s">
        <v>39</v>
      </c>
      <c r="J303" s="30" t="s">
        <v>39</v>
      </c>
      <c r="K303" s="1">
        <f t="shared" ca="1" si="68"/>
        <v>373</v>
      </c>
      <c r="L303" s="34" t="str">
        <f t="shared" si="69"/>
        <v>Billable</v>
      </c>
      <c r="M303" s="34" t="s">
        <v>187</v>
      </c>
      <c r="N303" s="1" t="s">
        <v>41</v>
      </c>
      <c r="O303" s="1" t="s">
        <v>42</v>
      </c>
      <c r="P303" s="1"/>
      <c r="Q303" s="1"/>
      <c r="R303" s="1" t="s">
        <v>43</v>
      </c>
      <c r="S303" s="33" t="s">
        <v>235</v>
      </c>
      <c r="T303" s="14" t="s">
        <v>965</v>
      </c>
      <c r="U303" s="39">
        <v>0.36597222222222198</v>
      </c>
      <c r="V303" s="14" t="s">
        <v>965</v>
      </c>
      <c r="W303" s="14" t="s">
        <v>20</v>
      </c>
      <c r="X303" s="14" t="s">
        <v>20</v>
      </c>
      <c r="Y303" s="14" t="s">
        <v>965</v>
      </c>
      <c r="Z303" s="39">
        <v>0.20277777777777781</v>
      </c>
      <c r="AA303" s="14" t="s">
        <v>22</v>
      </c>
      <c r="AB303" s="14" t="s">
        <v>965</v>
      </c>
      <c r="AC303" s="39">
        <v>0.37916666666666665</v>
      </c>
      <c r="AD303" s="14" t="s">
        <v>965</v>
      </c>
      <c r="AE303" s="14" t="s">
        <v>965</v>
      </c>
      <c r="AF303" s="39">
        <v>0.38472222222222219</v>
      </c>
      <c r="AG303" s="14" t="s">
        <v>965</v>
      </c>
      <c r="AH303" s="14" t="s">
        <v>965</v>
      </c>
      <c r="AI303" s="39">
        <v>0.38055555555555554</v>
      </c>
      <c r="AJ303" s="14" t="s">
        <v>965</v>
      </c>
      <c r="AK303" s="14" t="s">
        <v>965</v>
      </c>
      <c r="AL303" s="39">
        <v>0.3263888888888889</v>
      </c>
      <c r="AM303" s="14" t="s">
        <v>966</v>
      </c>
      <c r="AN303" s="14" t="s">
        <v>20</v>
      </c>
      <c r="AO303" s="14" t="s">
        <v>20</v>
      </c>
      <c r="AP303" s="14" t="s">
        <v>965</v>
      </c>
      <c r="AQ303" s="39">
        <v>0.39444444444444443</v>
      </c>
      <c r="AR303" s="14" t="s">
        <v>965</v>
      </c>
      <c r="AS303" s="14" t="s">
        <v>965</v>
      </c>
      <c r="AT303" s="39">
        <v>0.38125000000000003</v>
      </c>
      <c r="AU303" s="14" t="s">
        <v>965</v>
      </c>
      <c r="AV303" s="14" t="s">
        <v>965</v>
      </c>
      <c r="AW303" s="39">
        <v>0.37847222222222227</v>
      </c>
      <c r="AX303" s="14" t="s">
        <v>965</v>
      </c>
      <c r="AY303" s="14" t="s">
        <v>965</v>
      </c>
      <c r="AZ303" s="39">
        <v>0.38055555555555554</v>
      </c>
      <c r="BA303" s="14" t="s">
        <v>965</v>
      </c>
      <c r="BB303" s="14" t="s">
        <v>965</v>
      </c>
      <c r="BC303" s="39">
        <v>0.3215277777777778</v>
      </c>
      <c r="BD303" s="14" t="s">
        <v>965</v>
      </c>
      <c r="BE303" s="14" t="s">
        <v>20</v>
      </c>
      <c r="BF303" s="14" t="s">
        <v>20</v>
      </c>
      <c r="BG303" s="14" t="s">
        <v>965</v>
      </c>
      <c r="BH303" s="39">
        <v>0.3611111111111111</v>
      </c>
      <c r="BI303" s="39" t="s">
        <v>965</v>
      </c>
      <c r="BJ303" s="14" t="s">
        <v>965</v>
      </c>
      <c r="BK303" s="39">
        <v>0.39027777777777778</v>
      </c>
      <c r="BL303" s="14" t="s">
        <v>965</v>
      </c>
      <c r="BM303" s="14" t="s">
        <v>965</v>
      </c>
      <c r="BN303" s="39">
        <v>6.9444444444444441E-3</v>
      </c>
      <c r="BO303" s="14" t="s">
        <v>22</v>
      </c>
      <c r="BP303" s="14" t="s">
        <v>965</v>
      </c>
      <c r="BQ303" s="39">
        <v>0.3833333333333333</v>
      </c>
      <c r="BR303" s="14" t="s">
        <v>965</v>
      </c>
      <c r="BS303" s="14" t="s">
        <v>965</v>
      </c>
      <c r="BT303" s="39">
        <v>0.35069444444444442</v>
      </c>
      <c r="BU303" s="39" t="s">
        <v>966</v>
      </c>
      <c r="BV303" s="14" t="s">
        <v>20</v>
      </c>
      <c r="BW303" s="14" t="s">
        <v>20</v>
      </c>
      <c r="BX303" s="14" t="s">
        <v>20</v>
      </c>
      <c r="BY303" s="14" t="s">
        <v>22</v>
      </c>
      <c r="BZ303" s="39" t="s">
        <v>39</v>
      </c>
      <c r="CA303" s="39" t="s">
        <v>22</v>
      </c>
      <c r="CB303" s="14" t="s">
        <v>967</v>
      </c>
      <c r="CC303" s="39" t="s">
        <v>39</v>
      </c>
      <c r="CD303" s="39" t="s">
        <v>967</v>
      </c>
      <c r="CE303" s="14" t="s">
        <v>968</v>
      </c>
      <c r="CF303" s="39" t="s">
        <v>39</v>
      </c>
      <c r="CG303" s="39" t="s">
        <v>968</v>
      </c>
      <c r="CH303" s="14" t="s">
        <v>967</v>
      </c>
      <c r="CI303" s="39" t="s">
        <v>39</v>
      </c>
      <c r="CJ303" s="39" t="s">
        <v>967</v>
      </c>
      <c r="CK303" s="14" t="s">
        <v>20</v>
      </c>
      <c r="CL303" s="14" t="s">
        <v>20</v>
      </c>
      <c r="CM303" s="1">
        <f t="shared" si="70"/>
        <v>28</v>
      </c>
      <c r="CN303" s="1">
        <f t="shared" si="71"/>
        <v>1</v>
      </c>
      <c r="CO303" s="1">
        <f t="shared" si="72"/>
        <v>11</v>
      </c>
      <c r="CP303" s="1">
        <f t="shared" si="73"/>
        <v>0</v>
      </c>
      <c r="CQ303" s="1">
        <f t="shared" si="74"/>
        <v>4</v>
      </c>
      <c r="CR303" s="1">
        <f>SUM(COUNTIFS($T303:$CL303,{"PAT","MAT"}))</f>
        <v>0</v>
      </c>
      <c r="CS303" s="1">
        <f t="shared" si="75"/>
        <v>0</v>
      </c>
      <c r="CT303" s="1">
        <f t="shared" si="76"/>
        <v>0</v>
      </c>
      <c r="CU303" s="1">
        <f t="shared" si="77"/>
        <v>2</v>
      </c>
      <c r="CV303" s="1">
        <f t="shared" si="78"/>
        <v>4</v>
      </c>
      <c r="CW303" s="1">
        <f t="shared" si="79"/>
        <v>0</v>
      </c>
      <c r="CX303" s="1">
        <f t="shared" si="80"/>
        <v>0</v>
      </c>
      <c r="CY303" s="1">
        <f t="shared" si="81"/>
        <v>6</v>
      </c>
      <c r="CZ303" s="1">
        <f t="shared" si="82"/>
        <v>1</v>
      </c>
      <c r="DA303" s="1">
        <f t="shared" si="83"/>
        <v>1</v>
      </c>
      <c r="DB303" s="1">
        <f>SUM(CM303:CX303)+SUM(COUNTIFS(Q303:CL303,{"TERM","RESIGNED"}))</f>
        <v>50</v>
      </c>
      <c r="DC303" s="1" t="s">
        <v>45</v>
      </c>
      <c r="DD303" s="1" t="s">
        <v>1018</v>
      </c>
      <c r="DE303" s="34"/>
    </row>
    <row r="304" spans="1:109" x14ac:dyDescent="0.25">
      <c r="A304" s="32">
        <f t="shared" si="84"/>
        <v>303</v>
      </c>
      <c r="B304" s="1" t="s">
        <v>172</v>
      </c>
      <c r="C304" s="1">
        <v>104778</v>
      </c>
      <c r="D304" s="27">
        <v>104778</v>
      </c>
      <c r="E304" s="1" t="s">
        <v>946</v>
      </c>
      <c r="F304" s="34" t="s">
        <v>884</v>
      </c>
      <c r="G304" s="34" t="s">
        <v>123</v>
      </c>
      <c r="H304" s="30">
        <v>44930</v>
      </c>
      <c r="I304" s="30" t="s">
        <v>39</v>
      </c>
      <c r="J304" s="30" t="s">
        <v>39</v>
      </c>
      <c r="K304" s="1">
        <f t="shared" ca="1" si="68"/>
        <v>372</v>
      </c>
      <c r="L304" s="34" t="str">
        <f t="shared" si="69"/>
        <v>Billable</v>
      </c>
      <c r="M304" s="34" t="s">
        <v>124</v>
      </c>
      <c r="N304" s="1" t="s">
        <v>41</v>
      </c>
      <c r="O304" s="1" t="s">
        <v>42</v>
      </c>
      <c r="P304" s="1"/>
      <c r="Q304" s="1"/>
      <c r="R304" s="1" t="s">
        <v>43</v>
      </c>
      <c r="S304" s="33" t="s">
        <v>165</v>
      </c>
      <c r="T304" s="14" t="s">
        <v>965</v>
      </c>
      <c r="U304" s="39">
        <v>0.39236111111111099</v>
      </c>
      <c r="V304" s="14" t="s">
        <v>965</v>
      </c>
      <c r="W304" s="14" t="s">
        <v>20</v>
      </c>
      <c r="X304" s="14" t="s">
        <v>20</v>
      </c>
      <c r="Y304" s="14" t="s">
        <v>965</v>
      </c>
      <c r="Z304" s="39">
        <v>0.38611111111111113</v>
      </c>
      <c r="AA304" s="14" t="s">
        <v>965</v>
      </c>
      <c r="AB304" s="14" t="s">
        <v>965</v>
      </c>
      <c r="AC304" s="39">
        <v>0.38611111111111113</v>
      </c>
      <c r="AD304" s="14" t="s">
        <v>965</v>
      </c>
      <c r="AE304" s="14" t="s">
        <v>965</v>
      </c>
      <c r="AF304" s="39">
        <v>0.39513888888888887</v>
      </c>
      <c r="AG304" s="14" t="s">
        <v>965</v>
      </c>
      <c r="AH304" s="14" t="s">
        <v>965</v>
      </c>
      <c r="AI304" s="39">
        <v>0.38541666666666669</v>
      </c>
      <c r="AJ304" s="14" t="s">
        <v>965</v>
      </c>
      <c r="AK304" s="14" t="s">
        <v>965</v>
      </c>
      <c r="AL304" s="39">
        <v>0.38611111111111113</v>
      </c>
      <c r="AM304" s="14" t="s">
        <v>965</v>
      </c>
      <c r="AN304" s="14" t="s">
        <v>20</v>
      </c>
      <c r="AO304" s="14" t="s">
        <v>20</v>
      </c>
      <c r="AP304" s="14" t="s">
        <v>965</v>
      </c>
      <c r="AQ304" s="39">
        <v>0.38819444444444445</v>
      </c>
      <c r="AR304" s="14" t="s">
        <v>965</v>
      </c>
      <c r="AS304" s="14" t="s">
        <v>965</v>
      </c>
      <c r="AT304" s="39">
        <v>0.39166666666666666</v>
      </c>
      <c r="AU304" s="14" t="s">
        <v>965</v>
      </c>
      <c r="AV304" s="14" t="s">
        <v>965</v>
      </c>
      <c r="AW304" s="39">
        <v>0.38958333333333334</v>
      </c>
      <c r="AX304" s="14" t="s">
        <v>965</v>
      </c>
      <c r="AY304" s="14" t="s">
        <v>965</v>
      </c>
      <c r="AZ304" s="39">
        <v>0.39583333333333331</v>
      </c>
      <c r="BA304" s="14" t="s">
        <v>965</v>
      </c>
      <c r="BB304" s="14" t="s">
        <v>965</v>
      </c>
      <c r="BC304" s="39">
        <v>0.38819444444444445</v>
      </c>
      <c r="BD304" s="14" t="s">
        <v>965</v>
      </c>
      <c r="BE304" s="14" t="s">
        <v>20</v>
      </c>
      <c r="BF304" s="14" t="s">
        <v>20</v>
      </c>
      <c r="BG304" s="14" t="s">
        <v>966</v>
      </c>
      <c r="BH304" s="39">
        <v>0.39861111111111108</v>
      </c>
      <c r="BI304" s="39" t="s">
        <v>966</v>
      </c>
      <c r="BJ304" s="14" t="s">
        <v>965</v>
      </c>
      <c r="BK304" s="39">
        <v>0.38263888888888892</v>
      </c>
      <c r="BL304" s="14" t="s">
        <v>965</v>
      </c>
      <c r="BM304" s="14" t="s">
        <v>965</v>
      </c>
      <c r="BN304" s="39">
        <v>0.3833333333333333</v>
      </c>
      <c r="BO304" s="14" t="s">
        <v>965</v>
      </c>
      <c r="BP304" s="14" t="s">
        <v>965</v>
      </c>
      <c r="BQ304" s="39">
        <v>0.3888888888888889</v>
      </c>
      <c r="BR304" s="14" t="s">
        <v>965</v>
      </c>
      <c r="BS304" s="14" t="s">
        <v>965</v>
      </c>
      <c r="BT304" s="39">
        <v>0.39930555555555558</v>
      </c>
      <c r="BU304" s="39" t="s">
        <v>965</v>
      </c>
      <c r="BV304" s="14" t="s">
        <v>20</v>
      </c>
      <c r="BW304" s="14" t="s">
        <v>20</v>
      </c>
      <c r="BX304" s="14" t="s">
        <v>20</v>
      </c>
      <c r="BY304" s="14" t="s">
        <v>965</v>
      </c>
      <c r="BZ304" s="39">
        <v>0.40138888888888885</v>
      </c>
      <c r="CA304" s="39" t="s">
        <v>965</v>
      </c>
      <c r="CB304" s="14" t="s">
        <v>965</v>
      </c>
      <c r="CC304" s="39">
        <v>0.38194444444444442</v>
      </c>
      <c r="CD304" s="39" t="s">
        <v>965</v>
      </c>
      <c r="CE304" s="14" t="s">
        <v>965</v>
      </c>
      <c r="CF304" s="39">
        <v>0.3840277777777778</v>
      </c>
      <c r="CG304" s="39" t="s">
        <v>965</v>
      </c>
      <c r="CH304" s="14" t="s">
        <v>965</v>
      </c>
      <c r="CI304" s="39">
        <v>0.3972222222222222</v>
      </c>
      <c r="CJ304" s="39" t="s">
        <v>965</v>
      </c>
      <c r="CK304" s="14" t="s">
        <v>20</v>
      </c>
      <c r="CL304" s="14" t="s">
        <v>20</v>
      </c>
      <c r="CM304" s="1">
        <f t="shared" si="70"/>
        <v>38</v>
      </c>
      <c r="CN304" s="1">
        <f t="shared" si="71"/>
        <v>1</v>
      </c>
      <c r="CO304" s="1">
        <f t="shared" si="72"/>
        <v>11</v>
      </c>
      <c r="CP304" s="1">
        <f t="shared" si="73"/>
        <v>0</v>
      </c>
      <c r="CQ304" s="1">
        <f t="shared" si="74"/>
        <v>0</v>
      </c>
      <c r="CR304" s="1">
        <f>SUM(COUNTIFS($T304:$CL304,{"PAT","MAT"}))</f>
        <v>0</v>
      </c>
      <c r="CS304" s="1">
        <f t="shared" si="75"/>
        <v>0</v>
      </c>
      <c r="CT304" s="1">
        <f t="shared" si="76"/>
        <v>0</v>
      </c>
      <c r="CU304" s="1">
        <f t="shared" si="77"/>
        <v>0</v>
      </c>
      <c r="CV304" s="1">
        <f t="shared" si="78"/>
        <v>0</v>
      </c>
      <c r="CW304" s="1">
        <f t="shared" si="79"/>
        <v>0</v>
      </c>
      <c r="CX304" s="1">
        <f t="shared" si="80"/>
        <v>0</v>
      </c>
      <c r="CY304" s="1">
        <f t="shared" si="81"/>
        <v>0</v>
      </c>
      <c r="CZ304" s="1">
        <f t="shared" si="82"/>
        <v>1</v>
      </c>
      <c r="DA304" s="1">
        <f t="shared" si="83"/>
        <v>1</v>
      </c>
      <c r="DB304" s="1">
        <f>SUM(CM304:CX304)+SUM(COUNTIFS(Q304:CL304,{"TERM","RESIGNED"}))</f>
        <v>50</v>
      </c>
      <c r="DC304" s="1" t="s">
        <v>45</v>
      </c>
      <c r="DD304" s="1" t="s">
        <v>1020</v>
      </c>
      <c r="DE304" s="34"/>
    </row>
    <row r="305" spans="1:109" x14ac:dyDescent="0.25">
      <c r="A305" s="32">
        <f t="shared" si="84"/>
        <v>304</v>
      </c>
      <c r="B305" s="1" t="s">
        <v>172</v>
      </c>
      <c r="C305" s="1">
        <v>104779</v>
      </c>
      <c r="D305" s="27">
        <v>104779</v>
      </c>
      <c r="E305" s="1" t="s">
        <v>946</v>
      </c>
      <c r="F305" s="34" t="s">
        <v>885</v>
      </c>
      <c r="G305" s="34" t="s">
        <v>123</v>
      </c>
      <c r="H305" s="30">
        <v>44930</v>
      </c>
      <c r="I305" s="30" t="s">
        <v>39</v>
      </c>
      <c r="J305" s="30" t="s">
        <v>39</v>
      </c>
      <c r="K305" s="1">
        <f t="shared" ca="1" si="68"/>
        <v>372</v>
      </c>
      <c r="L305" s="34" t="str">
        <f t="shared" si="69"/>
        <v>Billable</v>
      </c>
      <c r="M305" s="34" t="s">
        <v>124</v>
      </c>
      <c r="N305" s="1" t="s">
        <v>41</v>
      </c>
      <c r="O305" s="1" t="s">
        <v>42</v>
      </c>
      <c r="P305" s="1"/>
      <c r="Q305" s="1"/>
      <c r="R305" s="1" t="s">
        <v>43</v>
      </c>
      <c r="S305" s="33" t="s">
        <v>165</v>
      </c>
      <c r="T305" s="14" t="s">
        <v>965</v>
      </c>
      <c r="U305" s="39">
        <v>0.36388888888888898</v>
      </c>
      <c r="V305" s="14" t="s">
        <v>965</v>
      </c>
      <c r="W305" s="14" t="s">
        <v>20</v>
      </c>
      <c r="X305" s="14" t="s">
        <v>20</v>
      </c>
      <c r="Y305" s="14" t="s">
        <v>967</v>
      </c>
      <c r="Z305" s="39" t="s">
        <v>39</v>
      </c>
      <c r="AA305" s="14" t="s">
        <v>967</v>
      </c>
      <c r="AB305" s="14" t="s">
        <v>965</v>
      </c>
      <c r="AC305" s="39">
        <v>0.36805555555555558</v>
      </c>
      <c r="AD305" s="14" t="s">
        <v>965</v>
      </c>
      <c r="AE305" s="14" t="s">
        <v>965</v>
      </c>
      <c r="AF305" s="39">
        <v>0.37361111111111112</v>
      </c>
      <c r="AG305" s="14" t="s">
        <v>965</v>
      </c>
      <c r="AH305" s="14" t="s">
        <v>965</v>
      </c>
      <c r="AI305" s="39">
        <v>0.36041666666666666</v>
      </c>
      <c r="AJ305" s="14" t="s">
        <v>965</v>
      </c>
      <c r="AK305" s="14" t="s">
        <v>965</v>
      </c>
      <c r="AL305" s="39">
        <v>0.375</v>
      </c>
      <c r="AM305" s="14" t="s">
        <v>965</v>
      </c>
      <c r="AN305" s="14" t="s">
        <v>20</v>
      </c>
      <c r="AO305" s="14" t="s">
        <v>20</v>
      </c>
      <c r="AP305" s="14" t="s">
        <v>965</v>
      </c>
      <c r="AQ305" s="39">
        <v>0.37986111111111115</v>
      </c>
      <c r="AR305" s="14" t="s">
        <v>965</v>
      </c>
      <c r="AS305" s="14" t="s">
        <v>965</v>
      </c>
      <c r="AT305" s="39">
        <v>0.36249999999999999</v>
      </c>
      <c r="AU305" s="14" t="s">
        <v>965</v>
      </c>
      <c r="AV305" s="14" t="s">
        <v>965</v>
      </c>
      <c r="AW305" s="39">
        <v>0.3743055555555555</v>
      </c>
      <c r="AX305" s="14" t="s">
        <v>965</v>
      </c>
      <c r="AY305" s="14" t="s">
        <v>965</v>
      </c>
      <c r="AZ305" s="39">
        <v>0.36736111111111108</v>
      </c>
      <c r="BA305" s="14" t="s">
        <v>965</v>
      </c>
      <c r="BB305" s="14" t="s">
        <v>965</v>
      </c>
      <c r="BC305" s="39">
        <v>0.36388888888888887</v>
      </c>
      <c r="BD305" s="14" t="s">
        <v>965</v>
      </c>
      <c r="BE305" s="14" t="s">
        <v>20</v>
      </c>
      <c r="BF305" s="14" t="s">
        <v>20</v>
      </c>
      <c r="BG305" s="14" t="s">
        <v>965</v>
      </c>
      <c r="BH305" s="39">
        <v>0.37152777777777773</v>
      </c>
      <c r="BI305" s="39" t="s">
        <v>965</v>
      </c>
      <c r="BJ305" s="14" t="s">
        <v>965</v>
      </c>
      <c r="BK305" s="39">
        <v>0.36319444444444443</v>
      </c>
      <c r="BL305" s="14" t="s">
        <v>965</v>
      </c>
      <c r="BM305" s="14" t="s">
        <v>965</v>
      </c>
      <c r="BN305" s="39">
        <v>0.375</v>
      </c>
      <c r="BO305" s="14" t="s">
        <v>965</v>
      </c>
      <c r="BP305" s="14" t="s">
        <v>965</v>
      </c>
      <c r="BQ305" s="39">
        <v>0.36736111111111108</v>
      </c>
      <c r="BR305" s="14" t="s">
        <v>965</v>
      </c>
      <c r="BS305" s="14" t="s">
        <v>965</v>
      </c>
      <c r="BT305" s="39">
        <v>0.36249999999999999</v>
      </c>
      <c r="BU305" s="39" t="s">
        <v>965</v>
      </c>
      <c r="BV305" s="14" t="s">
        <v>20</v>
      </c>
      <c r="BW305" s="14" t="s">
        <v>20</v>
      </c>
      <c r="BX305" s="14" t="s">
        <v>20</v>
      </c>
      <c r="BY305" s="14" t="s">
        <v>965</v>
      </c>
      <c r="BZ305" s="39">
        <v>0.37222222222222223</v>
      </c>
      <c r="CA305" s="39" t="s">
        <v>965</v>
      </c>
      <c r="CB305" s="14" t="s">
        <v>965</v>
      </c>
      <c r="CC305" s="39">
        <v>0.37986111111111115</v>
      </c>
      <c r="CD305" s="39" t="s">
        <v>965</v>
      </c>
      <c r="CE305" s="14" t="s">
        <v>968</v>
      </c>
      <c r="CF305" s="39" t="s">
        <v>39</v>
      </c>
      <c r="CG305" s="39" t="s">
        <v>968</v>
      </c>
      <c r="CH305" s="14" t="s">
        <v>967</v>
      </c>
      <c r="CI305" s="39" t="s">
        <v>39</v>
      </c>
      <c r="CJ305" s="39" t="s">
        <v>967</v>
      </c>
      <c r="CK305" s="14" t="s">
        <v>20</v>
      </c>
      <c r="CL305" s="14" t="s">
        <v>20</v>
      </c>
      <c r="CM305" s="1">
        <f t="shared" si="70"/>
        <v>34</v>
      </c>
      <c r="CN305" s="1">
        <f t="shared" si="71"/>
        <v>0</v>
      </c>
      <c r="CO305" s="1">
        <f t="shared" si="72"/>
        <v>11</v>
      </c>
      <c r="CP305" s="1">
        <f t="shared" si="73"/>
        <v>0</v>
      </c>
      <c r="CQ305" s="1">
        <f t="shared" si="74"/>
        <v>0</v>
      </c>
      <c r="CR305" s="1">
        <f>SUM(COUNTIFS($T305:$CL305,{"PAT","MAT"}))</f>
        <v>0</v>
      </c>
      <c r="CS305" s="1">
        <f t="shared" si="75"/>
        <v>0</v>
      </c>
      <c r="CT305" s="1">
        <f t="shared" si="76"/>
        <v>0</v>
      </c>
      <c r="CU305" s="1">
        <f t="shared" si="77"/>
        <v>2</v>
      </c>
      <c r="CV305" s="1">
        <f t="shared" si="78"/>
        <v>4</v>
      </c>
      <c r="CW305" s="1">
        <f t="shared" si="79"/>
        <v>0</v>
      </c>
      <c r="CX305" s="1">
        <f t="shared" si="80"/>
        <v>0</v>
      </c>
      <c r="CY305" s="1">
        <f t="shared" si="81"/>
        <v>6</v>
      </c>
      <c r="CZ305" s="1">
        <f t="shared" si="82"/>
        <v>1</v>
      </c>
      <c r="DA305" s="1">
        <f t="shared" si="83"/>
        <v>1</v>
      </c>
      <c r="DB305" s="1">
        <f>SUM(CM305:CX305)+SUM(COUNTIFS(Q305:CL305,{"TERM","RESIGNED"}))</f>
        <v>51</v>
      </c>
      <c r="DC305" s="1" t="s">
        <v>45</v>
      </c>
      <c r="DD305" s="1" t="s">
        <v>1020</v>
      </c>
      <c r="DE305" s="34"/>
    </row>
    <row r="306" spans="1:109" x14ac:dyDescent="0.25">
      <c r="A306" s="32">
        <f t="shared" si="84"/>
        <v>305</v>
      </c>
      <c r="B306" s="1" t="s">
        <v>172</v>
      </c>
      <c r="C306" s="1">
        <v>104780</v>
      </c>
      <c r="D306" s="27">
        <v>104780</v>
      </c>
      <c r="E306" s="1" t="s">
        <v>946</v>
      </c>
      <c r="F306" s="34" t="s">
        <v>886</v>
      </c>
      <c r="G306" s="34" t="s">
        <v>123</v>
      </c>
      <c r="H306" s="30">
        <v>44930</v>
      </c>
      <c r="I306" s="30" t="s">
        <v>39</v>
      </c>
      <c r="J306" s="30" t="s">
        <v>39</v>
      </c>
      <c r="K306" s="1">
        <f t="shared" ca="1" si="68"/>
        <v>372</v>
      </c>
      <c r="L306" s="34" t="str">
        <f t="shared" si="69"/>
        <v>Billable</v>
      </c>
      <c r="M306" s="34" t="s">
        <v>124</v>
      </c>
      <c r="N306" s="1" t="s">
        <v>41</v>
      </c>
      <c r="O306" s="1" t="s">
        <v>42</v>
      </c>
      <c r="P306" s="1"/>
      <c r="Q306" s="1"/>
      <c r="R306" s="1" t="s">
        <v>43</v>
      </c>
      <c r="S306" s="33" t="s">
        <v>165</v>
      </c>
      <c r="T306" s="14" t="s">
        <v>965</v>
      </c>
      <c r="U306" s="39">
        <v>0.38750000000000001</v>
      </c>
      <c r="V306" s="14" t="s">
        <v>965</v>
      </c>
      <c r="W306" s="14" t="s">
        <v>20</v>
      </c>
      <c r="X306" s="14" t="s">
        <v>20</v>
      </c>
      <c r="Y306" s="14" t="s">
        <v>965</v>
      </c>
      <c r="Z306" s="39">
        <v>0.38611111111111113</v>
      </c>
      <c r="AA306" s="14" t="s">
        <v>965</v>
      </c>
      <c r="AB306" s="14" t="s">
        <v>965</v>
      </c>
      <c r="AC306" s="39">
        <v>0.38541666666666669</v>
      </c>
      <c r="AD306" s="14" t="s">
        <v>965</v>
      </c>
      <c r="AE306" s="14" t="s">
        <v>965</v>
      </c>
      <c r="AF306" s="39">
        <v>0.38680555555555557</v>
      </c>
      <c r="AG306" s="14" t="s">
        <v>965</v>
      </c>
      <c r="AH306" s="14" t="s">
        <v>965</v>
      </c>
      <c r="AI306" s="39">
        <v>0.3840277777777778</v>
      </c>
      <c r="AJ306" s="14" t="s">
        <v>965</v>
      </c>
      <c r="AK306" s="14" t="s">
        <v>965</v>
      </c>
      <c r="AL306" s="39">
        <v>0.38611111111111113</v>
      </c>
      <c r="AM306" s="14" t="s">
        <v>965</v>
      </c>
      <c r="AN306" s="14" t="s">
        <v>20</v>
      </c>
      <c r="AO306" s="14" t="s">
        <v>20</v>
      </c>
      <c r="AP306" s="14" t="s">
        <v>965</v>
      </c>
      <c r="AQ306" s="39">
        <v>0.38263888888888892</v>
      </c>
      <c r="AR306" s="14" t="s">
        <v>965</v>
      </c>
      <c r="AS306" s="14" t="s">
        <v>965</v>
      </c>
      <c r="AT306" s="39">
        <v>0.37638888888888888</v>
      </c>
      <c r="AU306" s="14" t="s">
        <v>965</v>
      </c>
      <c r="AV306" s="14" t="s">
        <v>965</v>
      </c>
      <c r="AW306" s="39">
        <v>0.3840277777777778</v>
      </c>
      <c r="AX306" s="14" t="s">
        <v>965</v>
      </c>
      <c r="AY306" s="14" t="s">
        <v>965</v>
      </c>
      <c r="AZ306" s="39">
        <v>0.38819444444444445</v>
      </c>
      <c r="BA306" s="14" t="s">
        <v>965</v>
      </c>
      <c r="BB306" s="14" t="s">
        <v>965</v>
      </c>
      <c r="BC306" s="39">
        <v>0.38611111111111113</v>
      </c>
      <c r="BD306" s="14" t="s">
        <v>965</v>
      </c>
      <c r="BE306" s="14" t="s">
        <v>20</v>
      </c>
      <c r="BF306" s="14" t="s">
        <v>20</v>
      </c>
      <c r="BG306" s="14" t="s">
        <v>965</v>
      </c>
      <c r="BH306" s="39">
        <v>0.39097222222222222</v>
      </c>
      <c r="BI306" s="39" t="s">
        <v>965</v>
      </c>
      <c r="BJ306" s="14" t="s">
        <v>965</v>
      </c>
      <c r="BK306" s="39">
        <v>0.38472222222222219</v>
      </c>
      <c r="BL306" s="14" t="s">
        <v>965</v>
      </c>
      <c r="BM306" s="14" t="s">
        <v>965</v>
      </c>
      <c r="BN306" s="39">
        <v>0.37986111111111115</v>
      </c>
      <c r="BO306" s="14" t="s">
        <v>965</v>
      </c>
      <c r="BP306" s="14" t="s">
        <v>965</v>
      </c>
      <c r="BQ306" s="39">
        <v>0.38194444444444442</v>
      </c>
      <c r="BR306" s="14" t="s">
        <v>965</v>
      </c>
      <c r="BS306" s="14" t="s">
        <v>965</v>
      </c>
      <c r="BT306" s="39">
        <v>0.39097222222222222</v>
      </c>
      <c r="BU306" s="39" t="s">
        <v>965</v>
      </c>
      <c r="BV306" s="14" t="s">
        <v>20</v>
      </c>
      <c r="BW306" s="14" t="s">
        <v>20</v>
      </c>
      <c r="BX306" s="14" t="s">
        <v>20</v>
      </c>
      <c r="BY306" s="14" t="s">
        <v>965</v>
      </c>
      <c r="BZ306" s="39">
        <v>0.39444444444444443</v>
      </c>
      <c r="CA306" s="39" t="s">
        <v>965</v>
      </c>
      <c r="CB306" s="14" t="s">
        <v>965</v>
      </c>
      <c r="CC306" s="39">
        <v>0.37777777777777777</v>
      </c>
      <c r="CD306" s="39" t="s">
        <v>965</v>
      </c>
      <c r="CE306" s="14" t="s">
        <v>965</v>
      </c>
      <c r="CF306" s="39">
        <v>0.37777777777777777</v>
      </c>
      <c r="CG306" s="39" t="s">
        <v>965</v>
      </c>
      <c r="CH306" s="14" t="s">
        <v>967</v>
      </c>
      <c r="CI306" s="39" t="s">
        <v>39</v>
      </c>
      <c r="CJ306" s="39" t="s">
        <v>967</v>
      </c>
      <c r="CK306" s="14" t="s">
        <v>20</v>
      </c>
      <c r="CL306" s="14" t="s">
        <v>20</v>
      </c>
      <c r="CM306" s="1">
        <f t="shared" si="70"/>
        <v>38</v>
      </c>
      <c r="CN306" s="1">
        <f t="shared" si="71"/>
        <v>0</v>
      </c>
      <c r="CO306" s="1">
        <f t="shared" si="72"/>
        <v>11</v>
      </c>
      <c r="CP306" s="1">
        <f t="shared" si="73"/>
        <v>0</v>
      </c>
      <c r="CQ306" s="1">
        <f t="shared" si="74"/>
        <v>0</v>
      </c>
      <c r="CR306" s="1">
        <f>SUM(COUNTIFS($T306:$CL306,{"PAT","MAT"}))</f>
        <v>0</v>
      </c>
      <c r="CS306" s="1">
        <f t="shared" si="75"/>
        <v>0</v>
      </c>
      <c r="CT306" s="1">
        <f t="shared" si="76"/>
        <v>0</v>
      </c>
      <c r="CU306" s="1">
        <f t="shared" si="77"/>
        <v>0</v>
      </c>
      <c r="CV306" s="1">
        <f t="shared" si="78"/>
        <v>2</v>
      </c>
      <c r="CW306" s="1">
        <f t="shared" si="79"/>
        <v>0</v>
      </c>
      <c r="CX306" s="1">
        <f t="shared" si="80"/>
        <v>0</v>
      </c>
      <c r="CY306" s="1">
        <f t="shared" si="81"/>
        <v>2</v>
      </c>
      <c r="CZ306" s="1">
        <f t="shared" si="82"/>
        <v>1</v>
      </c>
      <c r="DA306" s="1">
        <f t="shared" si="83"/>
        <v>1</v>
      </c>
      <c r="DB306" s="1">
        <f>SUM(CM306:CX306)+SUM(COUNTIFS(Q306:CL306,{"TERM","RESIGNED"}))</f>
        <v>51</v>
      </c>
      <c r="DC306" s="1" t="s">
        <v>45</v>
      </c>
      <c r="DD306" s="1" t="s">
        <v>1020</v>
      </c>
      <c r="DE306" s="34"/>
    </row>
    <row r="307" spans="1:109" x14ac:dyDescent="0.25">
      <c r="A307" s="32">
        <f t="shared" si="84"/>
        <v>306</v>
      </c>
      <c r="B307" s="1" t="s">
        <v>172</v>
      </c>
      <c r="C307" s="1">
        <v>104784</v>
      </c>
      <c r="D307" s="27">
        <v>104784</v>
      </c>
      <c r="E307" s="1" t="s">
        <v>945</v>
      </c>
      <c r="F307" s="34" t="s">
        <v>888</v>
      </c>
      <c r="G307" s="34" t="s">
        <v>123</v>
      </c>
      <c r="H307" s="30">
        <v>44930</v>
      </c>
      <c r="I307" s="30" t="s">
        <v>39</v>
      </c>
      <c r="J307" s="30" t="s">
        <v>39</v>
      </c>
      <c r="K307" s="1">
        <f t="shared" ca="1" si="68"/>
        <v>372</v>
      </c>
      <c r="L307" s="34" t="str">
        <f t="shared" si="69"/>
        <v>Billable</v>
      </c>
      <c r="M307" s="34" t="s">
        <v>124</v>
      </c>
      <c r="N307" s="1" t="s">
        <v>41</v>
      </c>
      <c r="O307" s="1" t="s">
        <v>42</v>
      </c>
      <c r="P307" s="1"/>
      <c r="Q307" s="1"/>
      <c r="R307" s="1" t="s">
        <v>43</v>
      </c>
      <c r="S307" s="33" t="s">
        <v>165</v>
      </c>
      <c r="T307" s="14" t="s">
        <v>965</v>
      </c>
      <c r="U307" s="39">
        <v>0.38472222222222202</v>
      </c>
      <c r="V307" s="14" t="s">
        <v>965</v>
      </c>
      <c r="W307" s="14" t="s">
        <v>20</v>
      </c>
      <c r="X307" s="14" t="s">
        <v>20</v>
      </c>
      <c r="Y307" s="14" t="s">
        <v>965</v>
      </c>
      <c r="Z307" s="39">
        <v>0.38055555555555554</v>
      </c>
      <c r="AA307" s="14" t="s">
        <v>965</v>
      </c>
      <c r="AB307" s="14" t="s">
        <v>965</v>
      </c>
      <c r="AC307" s="39">
        <v>0.38055555555555554</v>
      </c>
      <c r="AD307" s="14" t="s">
        <v>965</v>
      </c>
      <c r="AE307" s="14" t="s">
        <v>965</v>
      </c>
      <c r="AF307" s="39">
        <v>0.38194444444444442</v>
      </c>
      <c r="AG307" s="14" t="s">
        <v>965</v>
      </c>
      <c r="AH307" s="14" t="s">
        <v>965</v>
      </c>
      <c r="AI307" s="39">
        <v>0.37986111111111115</v>
      </c>
      <c r="AJ307" s="14" t="s">
        <v>965</v>
      </c>
      <c r="AK307" s="14" t="s">
        <v>965</v>
      </c>
      <c r="AL307" s="39">
        <v>0.3833333333333333</v>
      </c>
      <c r="AM307" s="14" t="s">
        <v>965</v>
      </c>
      <c r="AN307" s="14" t="s">
        <v>20</v>
      </c>
      <c r="AO307" s="14" t="s">
        <v>20</v>
      </c>
      <c r="AP307" s="14" t="s">
        <v>965</v>
      </c>
      <c r="AQ307" s="39">
        <v>0.37777777777777777</v>
      </c>
      <c r="AR307" s="14" t="s">
        <v>965</v>
      </c>
      <c r="AS307" s="14" t="s">
        <v>965</v>
      </c>
      <c r="AT307" s="39">
        <v>0.37916666666666665</v>
      </c>
      <c r="AU307" s="14" t="s">
        <v>965</v>
      </c>
      <c r="AV307" s="14" t="s">
        <v>965</v>
      </c>
      <c r="AW307" s="39">
        <v>0.38263888888888892</v>
      </c>
      <c r="AX307" s="14" t="s">
        <v>965</v>
      </c>
      <c r="AY307" s="14" t="s">
        <v>965</v>
      </c>
      <c r="AZ307" s="39">
        <v>0.38263888888888892</v>
      </c>
      <c r="BA307" s="14" t="s">
        <v>965</v>
      </c>
      <c r="BB307" s="14" t="s">
        <v>965</v>
      </c>
      <c r="BC307" s="39">
        <v>0.38263888888888892</v>
      </c>
      <c r="BD307" s="14" t="s">
        <v>965</v>
      </c>
      <c r="BE307" s="14" t="s">
        <v>20</v>
      </c>
      <c r="BF307" s="14" t="s">
        <v>20</v>
      </c>
      <c r="BG307" s="14" t="s">
        <v>965</v>
      </c>
      <c r="BH307" s="39">
        <v>0.3840277777777778</v>
      </c>
      <c r="BI307" s="39" t="s">
        <v>965</v>
      </c>
      <c r="BJ307" s="14" t="s">
        <v>965</v>
      </c>
      <c r="BK307" s="39">
        <v>0.38055555555555554</v>
      </c>
      <c r="BL307" s="14" t="s">
        <v>965</v>
      </c>
      <c r="BM307" s="14" t="s">
        <v>965</v>
      </c>
      <c r="BN307" s="39">
        <v>0.3743055555555555</v>
      </c>
      <c r="BO307" s="14" t="s">
        <v>965</v>
      </c>
      <c r="BP307" s="14" t="s">
        <v>965</v>
      </c>
      <c r="BQ307" s="39">
        <v>0.38055555555555554</v>
      </c>
      <c r="BR307" s="14" t="s">
        <v>965</v>
      </c>
      <c r="BS307" s="14" t="s">
        <v>965</v>
      </c>
      <c r="BT307" s="39">
        <v>0.3840277777777778</v>
      </c>
      <c r="BU307" s="39" t="s">
        <v>965</v>
      </c>
      <c r="BV307" s="14" t="s">
        <v>20</v>
      </c>
      <c r="BW307" s="14" t="s">
        <v>20</v>
      </c>
      <c r="BX307" s="14" t="s">
        <v>20</v>
      </c>
      <c r="BY307" s="14" t="s">
        <v>965</v>
      </c>
      <c r="BZ307" s="39">
        <v>0.3840277777777778</v>
      </c>
      <c r="CA307" s="39" t="s">
        <v>965</v>
      </c>
      <c r="CB307" s="14" t="s">
        <v>965</v>
      </c>
      <c r="CC307" s="39">
        <v>0.37916666666666665</v>
      </c>
      <c r="CD307" s="39" t="s">
        <v>965</v>
      </c>
      <c r="CE307" s="14" t="s">
        <v>967</v>
      </c>
      <c r="CF307" s="39" t="s">
        <v>39</v>
      </c>
      <c r="CG307" s="39" t="s">
        <v>967</v>
      </c>
      <c r="CH307" s="14" t="s">
        <v>967</v>
      </c>
      <c r="CI307" s="39" t="s">
        <v>39</v>
      </c>
      <c r="CJ307" s="39" t="s">
        <v>967</v>
      </c>
      <c r="CK307" s="14" t="s">
        <v>20</v>
      </c>
      <c r="CL307" s="14" t="s">
        <v>20</v>
      </c>
      <c r="CM307" s="1">
        <f t="shared" si="70"/>
        <v>36</v>
      </c>
      <c r="CN307" s="1">
        <f t="shared" si="71"/>
        <v>0</v>
      </c>
      <c r="CO307" s="1">
        <f t="shared" si="72"/>
        <v>11</v>
      </c>
      <c r="CP307" s="1">
        <f t="shared" si="73"/>
        <v>0</v>
      </c>
      <c r="CQ307" s="1">
        <f t="shared" si="74"/>
        <v>0</v>
      </c>
      <c r="CR307" s="1">
        <f>SUM(COUNTIFS($T307:$CL307,{"PAT","MAT"}))</f>
        <v>0</v>
      </c>
      <c r="CS307" s="1">
        <f t="shared" si="75"/>
        <v>0</v>
      </c>
      <c r="CT307" s="1">
        <f t="shared" si="76"/>
        <v>0</v>
      </c>
      <c r="CU307" s="1">
        <f t="shared" si="77"/>
        <v>0</v>
      </c>
      <c r="CV307" s="1">
        <f t="shared" si="78"/>
        <v>4</v>
      </c>
      <c r="CW307" s="1">
        <f t="shared" si="79"/>
        <v>0</v>
      </c>
      <c r="CX307" s="1">
        <f t="shared" si="80"/>
        <v>0</v>
      </c>
      <c r="CY307" s="1">
        <f t="shared" si="81"/>
        <v>4</v>
      </c>
      <c r="CZ307" s="1">
        <f t="shared" si="82"/>
        <v>1</v>
      </c>
      <c r="DA307" s="1">
        <f t="shared" si="83"/>
        <v>1</v>
      </c>
      <c r="DB307" s="1">
        <f>SUM(CM307:CX307)+SUM(COUNTIFS(Q307:CL307,{"TERM","RESIGNED"}))</f>
        <v>51</v>
      </c>
      <c r="DC307" s="1" t="s">
        <v>45</v>
      </c>
      <c r="DD307" s="1" t="s">
        <v>1020</v>
      </c>
      <c r="DE307" s="34"/>
    </row>
    <row r="308" spans="1:109" x14ac:dyDescent="0.25">
      <c r="A308" s="32">
        <f t="shared" si="84"/>
        <v>307</v>
      </c>
      <c r="B308" s="1" t="s">
        <v>172</v>
      </c>
      <c r="C308" s="1">
        <v>104800</v>
      </c>
      <c r="D308" s="27">
        <v>104800</v>
      </c>
      <c r="E308" s="1" t="s">
        <v>946</v>
      </c>
      <c r="F308" s="34" t="s">
        <v>889</v>
      </c>
      <c r="G308" s="34" t="s">
        <v>186</v>
      </c>
      <c r="H308" s="30">
        <v>44932</v>
      </c>
      <c r="I308" s="30" t="s">
        <v>39</v>
      </c>
      <c r="J308" s="30" t="s">
        <v>39</v>
      </c>
      <c r="K308" s="1">
        <f t="shared" ca="1" si="68"/>
        <v>370</v>
      </c>
      <c r="L308" s="34" t="str">
        <f t="shared" si="69"/>
        <v>Billable</v>
      </c>
      <c r="M308" s="34" t="s">
        <v>187</v>
      </c>
      <c r="N308" s="1" t="s">
        <v>41</v>
      </c>
      <c r="O308" s="1" t="s">
        <v>42</v>
      </c>
      <c r="P308" s="1"/>
      <c r="Q308" s="1"/>
      <c r="R308" s="1" t="s">
        <v>43</v>
      </c>
      <c r="S308" s="33" t="s">
        <v>239</v>
      </c>
      <c r="T308" s="14" t="s">
        <v>965</v>
      </c>
      <c r="U308" s="39">
        <v>0.37222222222222201</v>
      </c>
      <c r="V308" s="14" t="s">
        <v>965</v>
      </c>
      <c r="W308" s="14" t="s">
        <v>20</v>
      </c>
      <c r="X308" s="14" t="s">
        <v>20</v>
      </c>
      <c r="Y308" s="14" t="s">
        <v>965</v>
      </c>
      <c r="Z308" s="39">
        <v>0.36944444444444446</v>
      </c>
      <c r="AA308" s="14" t="s">
        <v>965</v>
      </c>
      <c r="AB308" s="14" t="s">
        <v>965</v>
      </c>
      <c r="AC308" s="39">
        <v>0.37916666666666665</v>
      </c>
      <c r="AD308" s="14" t="s">
        <v>965</v>
      </c>
      <c r="AE308" s="14" t="s">
        <v>965</v>
      </c>
      <c r="AF308" s="39">
        <v>0.3833333333333333</v>
      </c>
      <c r="AG308" s="14" t="s">
        <v>965</v>
      </c>
      <c r="AH308" s="14" t="s">
        <v>965</v>
      </c>
      <c r="AI308" s="39">
        <v>0.37847222222222227</v>
      </c>
      <c r="AJ308" s="14" t="s">
        <v>965</v>
      </c>
      <c r="AK308" s="14" t="s">
        <v>967</v>
      </c>
      <c r="AL308" s="39" t="s">
        <v>39</v>
      </c>
      <c r="AM308" s="14" t="s">
        <v>967</v>
      </c>
      <c r="AN308" s="14" t="s">
        <v>20</v>
      </c>
      <c r="AO308" s="14" t="s">
        <v>20</v>
      </c>
      <c r="AP308" s="14" t="s">
        <v>968</v>
      </c>
      <c r="AQ308" s="39" t="s">
        <v>39</v>
      </c>
      <c r="AR308" s="14" t="s">
        <v>968</v>
      </c>
      <c r="AS308" s="14" t="s">
        <v>968</v>
      </c>
      <c r="AT308" s="39" t="s">
        <v>39</v>
      </c>
      <c r="AU308" s="14" t="s">
        <v>968</v>
      </c>
      <c r="AV308" s="14" t="s">
        <v>965</v>
      </c>
      <c r="AW308" s="39">
        <v>0.3743055555555555</v>
      </c>
      <c r="AX308" s="14" t="s">
        <v>965</v>
      </c>
      <c r="AY308" s="14" t="s">
        <v>965</v>
      </c>
      <c r="AZ308" s="39">
        <v>0.37847222222222227</v>
      </c>
      <c r="BA308" s="14" t="s">
        <v>965</v>
      </c>
      <c r="BB308" s="14" t="s">
        <v>965</v>
      </c>
      <c r="BC308" s="39">
        <v>0.3756944444444445</v>
      </c>
      <c r="BD308" s="14" t="s">
        <v>965</v>
      </c>
      <c r="BE308" s="14" t="s">
        <v>20</v>
      </c>
      <c r="BF308" s="14" t="s">
        <v>20</v>
      </c>
      <c r="BG308" s="14" t="s">
        <v>965</v>
      </c>
      <c r="BH308" s="39">
        <v>0.39652777777777781</v>
      </c>
      <c r="BI308" s="39" t="s">
        <v>965</v>
      </c>
      <c r="BJ308" s="14" t="s">
        <v>965</v>
      </c>
      <c r="BK308" s="39">
        <v>0.38194444444444442</v>
      </c>
      <c r="BL308" s="14" t="s">
        <v>965</v>
      </c>
      <c r="BM308" s="14" t="s">
        <v>965</v>
      </c>
      <c r="BN308" s="39">
        <v>0.37708333333333338</v>
      </c>
      <c r="BO308" s="14" t="s">
        <v>965</v>
      </c>
      <c r="BP308" s="14" t="s">
        <v>22</v>
      </c>
      <c r="BQ308" s="39">
        <v>0.36458333333333331</v>
      </c>
      <c r="BR308" s="14" t="s">
        <v>965</v>
      </c>
      <c r="BS308" s="14" t="s">
        <v>968</v>
      </c>
      <c r="BT308" s="39" t="e">
        <v>#N/A</v>
      </c>
      <c r="BU308" s="39" t="s">
        <v>968</v>
      </c>
      <c r="BV308" s="14" t="s">
        <v>20</v>
      </c>
      <c r="BW308" s="14" t="s">
        <v>20</v>
      </c>
      <c r="BX308" s="14" t="s">
        <v>20</v>
      </c>
      <c r="BY308" s="14" t="s">
        <v>968</v>
      </c>
      <c r="BZ308" s="39" t="s">
        <v>39</v>
      </c>
      <c r="CA308" s="39" t="s">
        <v>968</v>
      </c>
      <c r="CB308" s="14" t="s">
        <v>968</v>
      </c>
      <c r="CC308" s="39" t="s">
        <v>39</v>
      </c>
      <c r="CD308" s="39" t="s">
        <v>968</v>
      </c>
      <c r="CE308" s="14" t="s">
        <v>968</v>
      </c>
      <c r="CF308" s="39" t="s">
        <v>39</v>
      </c>
      <c r="CG308" s="39" t="s">
        <v>968</v>
      </c>
      <c r="CH308" s="14" t="s">
        <v>968</v>
      </c>
      <c r="CI308" s="39" t="s">
        <v>39</v>
      </c>
      <c r="CJ308" s="39" t="s">
        <v>968</v>
      </c>
      <c r="CK308" s="14" t="s">
        <v>20</v>
      </c>
      <c r="CL308" s="14" t="s">
        <v>20</v>
      </c>
      <c r="CM308" s="1">
        <f t="shared" si="70"/>
        <v>23</v>
      </c>
      <c r="CN308" s="1">
        <f t="shared" si="71"/>
        <v>0</v>
      </c>
      <c r="CO308" s="1">
        <f t="shared" si="72"/>
        <v>11</v>
      </c>
      <c r="CP308" s="1">
        <f t="shared" si="73"/>
        <v>0</v>
      </c>
      <c r="CQ308" s="1">
        <f t="shared" si="74"/>
        <v>1</v>
      </c>
      <c r="CR308" s="1">
        <f>SUM(COUNTIFS($T308:$CL308,{"PAT","MAT"}))</f>
        <v>0</v>
      </c>
      <c r="CS308" s="1">
        <f t="shared" si="75"/>
        <v>0</v>
      </c>
      <c r="CT308" s="1">
        <f t="shared" si="76"/>
        <v>0</v>
      </c>
      <c r="CU308" s="1">
        <f t="shared" si="77"/>
        <v>14</v>
      </c>
      <c r="CV308" s="1">
        <f t="shared" si="78"/>
        <v>2</v>
      </c>
      <c r="CW308" s="1">
        <f t="shared" si="79"/>
        <v>0</v>
      </c>
      <c r="CX308" s="1">
        <f t="shared" si="80"/>
        <v>0</v>
      </c>
      <c r="CY308" s="1">
        <f t="shared" si="81"/>
        <v>16</v>
      </c>
      <c r="CZ308" s="1">
        <f t="shared" si="82"/>
        <v>1</v>
      </c>
      <c r="DA308" s="1">
        <f t="shared" si="83"/>
        <v>1</v>
      </c>
      <c r="DB308" s="1">
        <f>SUM(CM308:CX308)+SUM(COUNTIFS(Q308:CL308,{"TERM","RESIGNED"}))</f>
        <v>51</v>
      </c>
      <c r="DC308" s="1" t="s">
        <v>45</v>
      </c>
      <c r="DD308" s="1" t="s">
        <v>1018</v>
      </c>
      <c r="DE308" s="34"/>
    </row>
    <row r="309" spans="1:109" x14ac:dyDescent="0.25">
      <c r="A309" s="32">
        <f t="shared" si="84"/>
        <v>308</v>
      </c>
      <c r="B309" s="1" t="s">
        <v>172</v>
      </c>
      <c r="C309" s="1">
        <v>104853</v>
      </c>
      <c r="D309" s="27">
        <v>104853</v>
      </c>
      <c r="E309" s="1" t="s">
        <v>946</v>
      </c>
      <c r="F309" s="34" t="s">
        <v>891</v>
      </c>
      <c r="G309" s="34" t="s">
        <v>123</v>
      </c>
      <c r="H309" s="30">
        <v>44939</v>
      </c>
      <c r="I309" s="30" t="s">
        <v>39</v>
      </c>
      <c r="J309" s="30" t="s">
        <v>39</v>
      </c>
      <c r="K309" s="1">
        <f t="shared" ca="1" si="68"/>
        <v>363</v>
      </c>
      <c r="L309" s="34" t="str">
        <f t="shared" si="69"/>
        <v>Billable</v>
      </c>
      <c r="M309" s="34" t="s">
        <v>124</v>
      </c>
      <c r="N309" s="1" t="s">
        <v>41</v>
      </c>
      <c r="O309" s="1" t="s">
        <v>42</v>
      </c>
      <c r="P309" s="1"/>
      <c r="Q309" s="1"/>
      <c r="R309" s="1" t="s">
        <v>43</v>
      </c>
      <c r="S309" s="33" t="s">
        <v>169</v>
      </c>
      <c r="T309" s="14" t="s">
        <v>967</v>
      </c>
      <c r="U309" s="39" t="s">
        <v>39</v>
      </c>
      <c r="V309" s="14" t="s">
        <v>967</v>
      </c>
      <c r="W309" s="14" t="s">
        <v>20</v>
      </c>
      <c r="X309" s="14" t="s">
        <v>20</v>
      </c>
      <c r="Y309" s="14" t="s">
        <v>965</v>
      </c>
      <c r="Z309" s="39">
        <v>0.3979166666666667</v>
      </c>
      <c r="AA309" s="14" t="s">
        <v>965</v>
      </c>
      <c r="AB309" s="14" t="s">
        <v>965</v>
      </c>
      <c r="AC309" s="39">
        <v>0.38125000000000003</v>
      </c>
      <c r="AD309" s="14" t="s">
        <v>965</v>
      </c>
      <c r="AE309" s="14" t="s">
        <v>965</v>
      </c>
      <c r="AF309" s="39">
        <v>0.38680555555555557</v>
      </c>
      <c r="AG309" s="14" t="s">
        <v>965</v>
      </c>
      <c r="AH309" s="14" t="s">
        <v>965</v>
      </c>
      <c r="AI309" s="39">
        <v>0.39652777777777781</v>
      </c>
      <c r="AJ309" s="14" t="s">
        <v>965</v>
      </c>
      <c r="AK309" s="14" t="s">
        <v>965</v>
      </c>
      <c r="AL309" s="39">
        <v>0.37847222222222227</v>
      </c>
      <c r="AM309" s="14" t="s">
        <v>965</v>
      </c>
      <c r="AN309" s="14" t="s">
        <v>20</v>
      </c>
      <c r="AO309" s="14" t="s">
        <v>20</v>
      </c>
      <c r="AP309" s="14" t="s">
        <v>965</v>
      </c>
      <c r="AQ309" s="39">
        <v>0.40486111111111112</v>
      </c>
      <c r="AR309" s="14" t="s">
        <v>965</v>
      </c>
      <c r="AS309" s="14" t="s">
        <v>965</v>
      </c>
      <c r="AT309" s="39">
        <v>0.39444444444444443</v>
      </c>
      <c r="AU309" s="14" t="s">
        <v>965</v>
      </c>
      <c r="AV309" s="14" t="s">
        <v>965</v>
      </c>
      <c r="AW309" s="39">
        <v>0.39583333333333331</v>
      </c>
      <c r="AX309" s="14" t="s">
        <v>965</v>
      </c>
      <c r="AY309" s="14" t="s">
        <v>965</v>
      </c>
      <c r="AZ309" s="39">
        <v>0.40902777777777777</v>
      </c>
      <c r="BA309" s="14" t="s">
        <v>965</v>
      </c>
      <c r="BB309" s="14" t="s">
        <v>965</v>
      </c>
      <c r="BC309" s="39">
        <v>0.37708333333333338</v>
      </c>
      <c r="BD309" s="14" t="s">
        <v>965</v>
      </c>
      <c r="BE309" s="14" t="s">
        <v>20</v>
      </c>
      <c r="BF309" s="14" t="s">
        <v>20</v>
      </c>
      <c r="BG309" s="14" t="s">
        <v>965</v>
      </c>
      <c r="BH309" s="39">
        <v>0.39305555555555555</v>
      </c>
      <c r="BI309" s="39" t="s">
        <v>965</v>
      </c>
      <c r="BJ309" s="14" t="s">
        <v>965</v>
      </c>
      <c r="BK309" s="39">
        <v>0.37708333333333338</v>
      </c>
      <c r="BL309" s="14" t="s">
        <v>965</v>
      </c>
      <c r="BM309" s="14" t="s">
        <v>965</v>
      </c>
      <c r="BN309" s="39">
        <v>0.37638888888888888</v>
      </c>
      <c r="BO309" s="14" t="s">
        <v>965</v>
      </c>
      <c r="BP309" s="14" t="s">
        <v>965</v>
      </c>
      <c r="BQ309" s="39">
        <v>0.37847222222222227</v>
      </c>
      <c r="BR309" s="14" t="s">
        <v>965</v>
      </c>
      <c r="BS309" s="14" t="s">
        <v>965</v>
      </c>
      <c r="BT309" s="39">
        <v>0.39027777777777778</v>
      </c>
      <c r="BU309" s="39" t="s">
        <v>965</v>
      </c>
      <c r="BV309" s="14" t="s">
        <v>20</v>
      </c>
      <c r="BW309" s="14" t="s">
        <v>20</v>
      </c>
      <c r="BX309" s="14" t="s">
        <v>20</v>
      </c>
      <c r="BY309" s="14" t="s">
        <v>967</v>
      </c>
      <c r="BZ309" s="39" t="s">
        <v>39</v>
      </c>
      <c r="CA309" s="39" t="s">
        <v>967</v>
      </c>
      <c r="CB309" s="14" t="s">
        <v>965</v>
      </c>
      <c r="CC309" s="39">
        <v>0.43541666666666662</v>
      </c>
      <c r="CD309" s="39" t="s">
        <v>965</v>
      </c>
      <c r="CE309" s="14" t="s">
        <v>965</v>
      </c>
      <c r="CF309" s="39">
        <v>0.38194444444444442</v>
      </c>
      <c r="CG309" s="39" t="s">
        <v>965</v>
      </c>
      <c r="CH309" s="14" t="s">
        <v>965</v>
      </c>
      <c r="CI309" s="39">
        <v>0.37291666666666662</v>
      </c>
      <c r="CJ309" s="39" t="s">
        <v>965</v>
      </c>
      <c r="CK309" s="14" t="s">
        <v>20</v>
      </c>
      <c r="CL309" s="14" t="s">
        <v>20</v>
      </c>
      <c r="CM309" s="1">
        <f t="shared" si="70"/>
        <v>36</v>
      </c>
      <c r="CN309" s="1">
        <f t="shared" si="71"/>
        <v>0</v>
      </c>
      <c r="CO309" s="1">
        <f t="shared" si="72"/>
        <v>11</v>
      </c>
      <c r="CP309" s="1">
        <f t="shared" si="73"/>
        <v>0</v>
      </c>
      <c r="CQ309" s="1">
        <f t="shared" si="74"/>
        <v>0</v>
      </c>
      <c r="CR309" s="1">
        <f>SUM(COUNTIFS($T309:$CL309,{"PAT","MAT"}))</f>
        <v>0</v>
      </c>
      <c r="CS309" s="1">
        <f t="shared" si="75"/>
        <v>0</v>
      </c>
      <c r="CT309" s="1">
        <f t="shared" si="76"/>
        <v>0</v>
      </c>
      <c r="CU309" s="1">
        <f t="shared" si="77"/>
        <v>0</v>
      </c>
      <c r="CV309" s="1">
        <f t="shared" si="78"/>
        <v>4</v>
      </c>
      <c r="CW309" s="1">
        <f t="shared" si="79"/>
        <v>0</v>
      </c>
      <c r="CX309" s="1">
        <f t="shared" si="80"/>
        <v>0</v>
      </c>
      <c r="CY309" s="1">
        <f t="shared" si="81"/>
        <v>4</v>
      </c>
      <c r="CZ309" s="1">
        <f t="shared" si="82"/>
        <v>1</v>
      </c>
      <c r="DA309" s="1">
        <f t="shared" si="83"/>
        <v>1</v>
      </c>
      <c r="DB309" s="1">
        <f>SUM(CM309:CX309)+SUM(COUNTIFS(Q309:CL309,{"TERM","RESIGNED"}))</f>
        <v>51</v>
      </c>
      <c r="DC309" s="1" t="s">
        <v>45</v>
      </c>
      <c r="DD309" s="1" t="s">
        <v>1018</v>
      </c>
      <c r="DE309" s="34"/>
    </row>
    <row r="310" spans="1:109" x14ac:dyDescent="0.25">
      <c r="A310" s="32">
        <f t="shared" si="84"/>
        <v>309</v>
      </c>
      <c r="B310" s="1" t="s">
        <v>172</v>
      </c>
      <c r="C310" s="1">
        <v>104867</v>
      </c>
      <c r="D310" s="27">
        <v>104867</v>
      </c>
      <c r="E310" s="1" t="s">
        <v>946</v>
      </c>
      <c r="F310" s="34" t="s">
        <v>893</v>
      </c>
      <c r="G310" s="34" t="s">
        <v>123</v>
      </c>
      <c r="H310" s="30">
        <v>44939</v>
      </c>
      <c r="I310" s="30" t="s">
        <v>39</v>
      </c>
      <c r="J310" s="30" t="s">
        <v>39</v>
      </c>
      <c r="K310" s="1">
        <f t="shared" ca="1" si="68"/>
        <v>363</v>
      </c>
      <c r="L310" s="34" t="str">
        <f t="shared" si="69"/>
        <v>Billable</v>
      </c>
      <c r="M310" s="34" t="s">
        <v>124</v>
      </c>
      <c r="N310" s="1" t="s">
        <v>41</v>
      </c>
      <c r="O310" s="1" t="s">
        <v>42</v>
      </c>
      <c r="P310" s="1"/>
      <c r="Q310" s="1"/>
      <c r="R310" s="1" t="s">
        <v>43</v>
      </c>
      <c r="S310" s="33" t="s">
        <v>66</v>
      </c>
      <c r="T310" s="14" t="s">
        <v>965</v>
      </c>
      <c r="U310" s="39">
        <v>0.37361111111111101</v>
      </c>
      <c r="V310" s="14" t="s">
        <v>965</v>
      </c>
      <c r="W310" s="14" t="s">
        <v>20</v>
      </c>
      <c r="X310" s="14" t="s">
        <v>20</v>
      </c>
      <c r="Y310" s="14" t="s">
        <v>965</v>
      </c>
      <c r="Z310" s="39">
        <v>0.3979166666666667</v>
      </c>
      <c r="AA310" s="14" t="s">
        <v>965</v>
      </c>
      <c r="AB310" s="14" t="s">
        <v>21</v>
      </c>
      <c r="AC310" s="39" t="s">
        <v>39</v>
      </c>
      <c r="AD310" s="14" t="s">
        <v>21</v>
      </c>
      <c r="AE310" s="14" t="s">
        <v>965</v>
      </c>
      <c r="AF310" s="39">
        <v>0.3888888888888889</v>
      </c>
      <c r="AG310" s="14" t="s">
        <v>965</v>
      </c>
      <c r="AH310" s="14" t="s">
        <v>966</v>
      </c>
      <c r="AI310" s="39">
        <v>0.31388888888888888</v>
      </c>
      <c r="AJ310" s="14" t="s">
        <v>966</v>
      </c>
      <c r="AK310" s="14" t="s">
        <v>965</v>
      </c>
      <c r="AL310" s="39">
        <v>0.36388888888888887</v>
      </c>
      <c r="AM310" s="14" t="s">
        <v>965</v>
      </c>
      <c r="AN310" s="14" t="s">
        <v>20</v>
      </c>
      <c r="AO310" s="14" t="s">
        <v>20</v>
      </c>
      <c r="AP310" s="14" t="s">
        <v>965</v>
      </c>
      <c r="AQ310" s="39">
        <v>0.38194444444444442</v>
      </c>
      <c r="AR310" s="14" t="s">
        <v>965</v>
      </c>
      <c r="AS310" s="14" t="s">
        <v>21</v>
      </c>
      <c r="AT310" s="39" t="s">
        <v>39</v>
      </c>
      <c r="AU310" s="14" t="s">
        <v>21</v>
      </c>
      <c r="AV310" s="14" t="s">
        <v>22</v>
      </c>
      <c r="AW310" s="39">
        <v>0.37083333333333335</v>
      </c>
      <c r="AX310" s="14" t="s">
        <v>22</v>
      </c>
      <c r="AY310" s="14" t="s">
        <v>965</v>
      </c>
      <c r="AZ310" s="39">
        <v>0.38680555555555557</v>
      </c>
      <c r="BA310" s="14" t="s">
        <v>965</v>
      </c>
      <c r="BB310" s="14" t="s">
        <v>22</v>
      </c>
      <c r="BC310" s="39" t="s">
        <v>39</v>
      </c>
      <c r="BD310" s="14" t="s">
        <v>22</v>
      </c>
      <c r="BE310" s="14" t="s">
        <v>20</v>
      </c>
      <c r="BF310" s="14" t="s">
        <v>20</v>
      </c>
      <c r="BG310" s="14" t="s">
        <v>22</v>
      </c>
      <c r="BH310" s="39" t="s">
        <v>39</v>
      </c>
      <c r="BI310" s="39" t="s">
        <v>22</v>
      </c>
      <c r="BJ310" s="14" t="s">
        <v>21</v>
      </c>
      <c r="BK310" s="39" t="s">
        <v>39</v>
      </c>
      <c r="BL310" s="14" t="s">
        <v>21</v>
      </c>
      <c r="BM310" s="14" t="s">
        <v>21</v>
      </c>
      <c r="BN310" s="39" t="s">
        <v>39</v>
      </c>
      <c r="BO310" s="14" t="s">
        <v>21</v>
      </c>
      <c r="BP310" s="14" t="s">
        <v>965</v>
      </c>
      <c r="BQ310" s="39">
        <v>0.37777777777777777</v>
      </c>
      <c r="BR310" s="14" t="s">
        <v>965</v>
      </c>
      <c r="BS310" s="14" t="s">
        <v>965</v>
      </c>
      <c r="BT310" s="39">
        <v>0.35972222222222222</v>
      </c>
      <c r="BU310" s="39" t="s">
        <v>965</v>
      </c>
      <c r="BV310" s="14" t="s">
        <v>20</v>
      </c>
      <c r="BW310" s="14" t="s">
        <v>20</v>
      </c>
      <c r="BX310" s="14" t="s">
        <v>20</v>
      </c>
      <c r="BY310" s="14" t="s">
        <v>965</v>
      </c>
      <c r="BZ310" s="39">
        <v>0.34791666666666665</v>
      </c>
      <c r="CA310" s="39" t="s">
        <v>966</v>
      </c>
      <c r="CB310" s="14" t="s">
        <v>21</v>
      </c>
      <c r="CC310" s="39" t="s">
        <v>39</v>
      </c>
      <c r="CD310" s="39" t="s">
        <v>21</v>
      </c>
      <c r="CE310" s="14" t="s">
        <v>965</v>
      </c>
      <c r="CF310" s="39">
        <v>0.35902777777777778</v>
      </c>
      <c r="CG310" s="39" t="s">
        <v>965</v>
      </c>
      <c r="CH310" s="14" t="s">
        <v>22</v>
      </c>
      <c r="CI310" s="39">
        <v>0.35902777777777778</v>
      </c>
      <c r="CJ310" s="39" t="s">
        <v>22</v>
      </c>
      <c r="CK310" s="14" t="s">
        <v>20</v>
      </c>
      <c r="CL310" s="14" t="s">
        <v>20</v>
      </c>
      <c r="CM310" s="1">
        <f t="shared" si="70"/>
        <v>19</v>
      </c>
      <c r="CN310" s="1">
        <f t="shared" si="71"/>
        <v>1.5</v>
      </c>
      <c r="CO310" s="1">
        <f t="shared" si="72"/>
        <v>11</v>
      </c>
      <c r="CP310" s="1">
        <f t="shared" si="73"/>
        <v>10</v>
      </c>
      <c r="CQ310" s="1">
        <f t="shared" si="74"/>
        <v>8</v>
      </c>
      <c r="CR310" s="1">
        <f>SUM(COUNTIFS($T310:$CL310,{"PAT","MAT"}))</f>
        <v>0</v>
      </c>
      <c r="CS310" s="1">
        <f t="shared" si="75"/>
        <v>0</v>
      </c>
      <c r="CT310" s="1">
        <f t="shared" si="76"/>
        <v>0</v>
      </c>
      <c r="CU310" s="1">
        <f t="shared" si="77"/>
        <v>0</v>
      </c>
      <c r="CV310" s="1">
        <f t="shared" si="78"/>
        <v>0</v>
      </c>
      <c r="CW310" s="1">
        <f t="shared" si="79"/>
        <v>0</v>
      </c>
      <c r="CX310" s="1">
        <f t="shared" si="80"/>
        <v>0</v>
      </c>
      <c r="CY310" s="1">
        <f t="shared" si="81"/>
        <v>0</v>
      </c>
      <c r="CZ310" s="1">
        <f t="shared" si="82"/>
        <v>1</v>
      </c>
      <c r="DA310" s="1">
        <f t="shared" si="83"/>
        <v>1</v>
      </c>
      <c r="DB310" s="1">
        <f>SUM(CM310:CX310)+SUM(COUNTIFS(Q310:CL310,{"TERM","RESIGNED"}))</f>
        <v>49.5</v>
      </c>
      <c r="DC310" s="1" t="s">
        <v>45</v>
      </c>
      <c r="DD310" s="1" t="s">
        <v>1018</v>
      </c>
      <c r="DE310" s="34"/>
    </row>
    <row r="311" spans="1:109" x14ac:dyDescent="0.25">
      <c r="A311" s="32">
        <f t="shared" si="84"/>
        <v>310</v>
      </c>
      <c r="B311" s="1" t="s">
        <v>172</v>
      </c>
      <c r="C311" s="1">
        <v>104874</v>
      </c>
      <c r="D311" s="27">
        <v>104874</v>
      </c>
      <c r="E311" s="1" t="s">
        <v>946</v>
      </c>
      <c r="F311" s="34" t="s">
        <v>895</v>
      </c>
      <c r="G311" s="34" t="s">
        <v>123</v>
      </c>
      <c r="H311" s="30">
        <v>44939</v>
      </c>
      <c r="I311" s="30" t="s">
        <v>39</v>
      </c>
      <c r="J311" s="30" t="s">
        <v>39</v>
      </c>
      <c r="K311" s="1">
        <f t="shared" ca="1" si="68"/>
        <v>363</v>
      </c>
      <c r="L311" s="34" t="str">
        <f t="shared" si="69"/>
        <v>Billable</v>
      </c>
      <c r="M311" s="34" t="s">
        <v>124</v>
      </c>
      <c r="N311" s="1" t="s">
        <v>41</v>
      </c>
      <c r="O311" s="1" t="s">
        <v>42</v>
      </c>
      <c r="P311" s="1"/>
      <c r="Q311" s="1"/>
      <c r="R311" s="1" t="s">
        <v>43</v>
      </c>
      <c r="S311" s="33" t="s">
        <v>253</v>
      </c>
      <c r="T311" s="14" t="s">
        <v>965</v>
      </c>
      <c r="U311" s="39">
        <v>0.37916666666666698</v>
      </c>
      <c r="V311" s="14" t="s">
        <v>965</v>
      </c>
      <c r="W311" s="14" t="s">
        <v>20</v>
      </c>
      <c r="X311" s="14" t="s">
        <v>20</v>
      </c>
      <c r="Y311" s="14" t="s">
        <v>965</v>
      </c>
      <c r="Z311" s="39">
        <v>0.39305555555555555</v>
      </c>
      <c r="AA311" s="14" t="s">
        <v>965</v>
      </c>
      <c r="AB311" s="14" t="s">
        <v>965</v>
      </c>
      <c r="AC311" s="39">
        <v>0.39444444444444443</v>
      </c>
      <c r="AD311" s="14" t="s">
        <v>965</v>
      </c>
      <c r="AE311" s="14" t="s">
        <v>965</v>
      </c>
      <c r="AF311" s="39">
        <v>0.37847222222222227</v>
      </c>
      <c r="AG311" s="14" t="s">
        <v>965</v>
      </c>
      <c r="AH311" s="14" t="s">
        <v>965</v>
      </c>
      <c r="AI311" s="39">
        <v>0.39930555555555558</v>
      </c>
      <c r="AJ311" s="14" t="s">
        <v>965</v>
      </c>
      <c r="AK311" s="14" t="s">
        <v>22</v>
      </c>
      <c r="AL311" s="39" t="s">
        <v>39</v>
      </c>
      <c r="AM311" s="14" t="s">
        <v>22</v>
      </c>
      <c r="AN311" s="14" t="s">
        <v>20</v>
      </c>
      <c r="AO311" s="14" t="s">
        <v>20</v>
      </c>
      <c r="AP311" s="14" t="s">
        <v>965</v>
      </c>
      <c r="AQ311" s="39">
        <v>0.4069444444444445</v>
      </c>
      <c r="AR311" s="14" t="s">
        <v>965</v>
      </c>
      <c r="AS311" s="14" t="s">
        <v>965</v>
      </c>
      <c r="AT311" s="39">
        <v>0.4069444444444445</v>
      </c>
      <c r="AU311" s="14" t="s">
        <v>965</v>
      </c>
      <c r="AV311" s="14" t="s">
        <v>965</v>
      </c>
      <c r="AW311" s="39">
        <v>0.3840277777777778</v>
      </c>
      <c r="AX311" s="14" t="s">
        <v>965</v>
      </c>
      <c r="AY311" s="14" t="s">
        <v>965</v>
      </c>
      <c r="AZ311" s="39">
        <v>0.38680555555555557</v>
      </c>
      <c r="BA311" s="14" t="s">
        <v>965</v>
      </c>
      <c r="BB311" s="14" t="s">
        <v>965</v>
      </c>
      <c r="BC311" s="39">
        <v>0.37777777777777777</v>
      </c>
      <c r="BD311" s="14" t="s">
        <v>965</v>
      </c>
      <c r="BE311" s="14" t="s">
        <v>20</v>
      </c>
      <c r="BF311" s="14" t="s">
        <v>20</v>
      </c>
      <c r="BG311" s="14" t="s">
        <v>22</v>
      </c>
      <c r="BH311" s="39" t="s">
        <v>39</v>
      </c>
      <c r="BI311" s="39" t="s">
        <v>22</v>
      </c>
      <c r="BJ311" s="14" t="s">
        <v>967</v>
      </c>
      <c r="BK311" s="39" t="s">
        <v>39</v>
      </c>
      <c r="BL311" s="14" t="s">
        <v>967</v>
      </c>
      <c r="BM311" s="14" t="s">
        <v>967</v>
      </c>
      <c r="BN311" s="39" t="s">
        <v>39</v>
      </c>
      <c r="BO311" s="14" t="s">
        <v>967</v>
      </c>
      <c r="BP311" s="14" t="s">
        <v>967</v>
      </c>
      <c r="BQ311" s="39" t="s">
        <v>39</v>
      </c>
      <c r="BR311" s="14" t="s">
        <v>967</v>
      </c>
      <c r="BS311" s="14" t="s">
        <v>968</v>
      </c>
      <c r="BT311" s="39" t="e">
        <v>#N/A</v>
      </c>
      <c r="BU311" s="39" t="s">
        <v>968</v>
      </c>
      <c r="BV311" s="14" t="s">
        <v>20</v>
      </c>
      <c r="BW311" s="14" t="s">
        <v>20</v>
      </c>
      <c r="BX311" s="14" t="s">
        <v>20</v>
      </c>
      <c r="BY311" s="14" t="s">
        <v>965</v>
      </c>
      <c r="BZ311" s="39">
        <v>0.37013888888888885</v>
      </c>
      <c r="CA311" s="39" t="s">
        <v>965</v>
      </c>
      <c r="CB311" s="14" t="s">
        <v>965</v>
      </c>
      <c r="CC311" s="39">
        <v>0.37638888888888888</v>
      </c>
      <c r="CD311" s="39" t="s">
        <v>965</v>
      </c>
      <c r="CE311" s="14" t="s">
        <v>965</v>
      </c>
      <c r="CF311" s="39">
        <v>0.37083333333333335</v>
      </c>
      <c r="CG311" s="39" t="s">
        <v>965</v>
      </c>
      <c r="CH311" s="14" t="s">
        <v>965</v>
      </c>
      <c r="CI311" s="39">
        <v>0.37638888888888888</v>
      </c>
      <c r="CJ311" s="39" t="s">
        <v>965</v>
      </c>
      <c r="CK311" s="14" t="s">
        <v>20</v>
      </c>
      <c r="CL311" s="14" t="s">
        <v>20</v>
      </c>
      <c r="CM311" s="1">
        <f t="shared" si="70"/>
        <v>28</v>
      </c>
      <c r="CN311" s="1">
        <f t="shared" si="71"/>
        <v>0</v>
      </c>
      <c r="CO311" s="1">
        <f t="shared" si="72"/>
        <v>11</v>
      </c>
      <c r="CP311" s="1">
        <f t="shared" si="73"/>
        <v>0</v>
      </c>
      <c r="CQ311" s="1">
        <f t="shared" si="74"/>
        <v>4</v>
      </c>
      <c r="CR311" s="1">
        <f>SUM(COUNTIFS($T311:$CL311,{"PAT","MAT"}))</f>
        <v>0</v>
      </c>
      <c r="CS311" s="1">
        <f t="shared" si="75"/>
        <v>0</v>
      </c>
      <c r="CT311" s="1">
        <f t="shared" si="76"/>
        <v>0</v>
      </c>
      <c r="CU311" s="1">
        <f t="shared" si="77"/>
        <v>2</v>
      </c>
      <c r="CV311" s="1">
        <f t="shared" si="78"/>
        <v>6</v>
      </c>
      <c r="CW311" s="1">
        <f t="shared" si="79"/>
        <v>0</v>
      </c>
      <c r="CX311" s="1">
        <f t="shared" si="80"/>
        <v>0</v>
      </c>
      <c r="CY311" s="1">
        <f t="shared" si="81"/>
        <v>8</v>
      </c>
      <c r="CZ311" s="1">
        <f t="shared" si="82"/>
        <v>1</v>
      </c>
      <c r="DA311" s="1">
        <f t="shared" si="83"/>
        <v>1</v>
      </c>
      <c r="DB311" s="1">
        <f>SUM(CM311:CX311)+SUM(COUNTIFS(Q311:CL311,{"TERM","RESIGNED"}))</f>
        <v>51</v>
      </c>
      <c r="DC311" s="1" t="s">
        <v>45</v>
      </c>
      <c r="DD311" s="1" t="s">
        <v>1018</v>
      </c>
      <c r="DE311" s="34"/>
    </row>
    <row r="312" spans="1:109" x14ac:dyDescent="0.25">
      <c r="A312" s="32">
        <f t="shared" si="84"/>
        <v>311</v>
      </c>
      <c r="B312" s="1" t="s">
        <v>172</v>
      </c>
      <c r="C312" s="1">
        <v>104878</v>
      </c>
      <c r="D312" s="27">
        <v>104878</v>
      </c>
      <c r="E312" s="1" t="s">
        <v>946</v>
      </c>
      <c r="F312" s="34" t="s">
        <v>896</v>
      </c>
      <c r="G312" s="34" t="s">
        <v>123</v>
      </c>
      <c r="H312" s="30">
        <v>44939</v>
      </c>
      <c r="I312" s="30" t="s">
        <v>39</v>
      </c>
      <c r="J312" s="30" t="s">
        <v>39</v>
      </c>
      <c r="K312" s="1">
        <f t="shared" ca="1" si="68"/>
        <v>363</v>
      </c>
      <c r="L312" s="34" t="str">
        <f t="shared" si="69"/>
        <v>Billable</v>
      </c>
      <c r="M312" s="34" t="s">
        <v>124</v>
      </c>
      <c r="N312" s="1" t="s">
        <v>41</v>
      </c>
      <c r="O312" s="1" t="s">
        <v>42</v>
      </c>
      <c r="P312" s="1"/>
      <c r="Q312" s="1"/>
      <c r="R312" s="1" t="s">
        <v>43</v>
      </c>
      <c r="S312" s="33" t="s">
        <v>169</v>
      </c>
      <c r="T312" s="14" t="s">
        <v>965</v>
      </c>
      <c r="U312" s="39">
        <v>0.40972222222222199</v>
      </c>
      <c r="V312" s="14" t="s">
        <v>965</v>
      </c>
      <c r="W312" s="14" t="s">
        <v>20</v>
      </c>
      <c r="X312" s="14" t="s">
        <v>20</v>
      </c>
      <c r="Y312" s="14" t="s">
        <v>965</v>
      </c>
      <c r="Z312" s="39">
        <v>0.40625</v>
      </c>
      <c r="AA312" s="14" t="s">
        <v>965</v>
      </c>
      <c r="AB312" s="14" t="s">
        <v>965</v>
      </c>
      <c r="AC312" s="39">
        <v>0.39444444444444443</v>
      </c>
      <c r="AD312" s="14" t="s">
        <v>965</v>
      </c>
      <c r="AE312" s="14" t="s">
        <v>965</v>
      </c>
      <c r="AF312" s="39">
        <v>0.39305555555555555</v>
      </c>
      <c r="AG312" s="14" t="s">
        <v>965</v>
      </c>
      <c r="AH312" s="14" t="s">
        <v>965</v>
      </c>
      <c r="AI312" s="39">
        <v>0.4069444444444445</v>
      </c>
      <c r="AJ312" s="14" t="s">
        <v>965</v>
      </c>
      <c r="AK312" s="14" t="s">
        <v>965</v>
      </c>
      <c r="AL312" s="39">
        <v>0.37708333333333338</v>
      </c>
      <c r="AM312" s="14" t="s">
        <v>965</v>
      </c>
      <c r="AN312" s="14" t="s">
        <v>20</v>
      </c>
      <c r="AO312" s="14" t="s">
        <v>20</v>
      </c>
      <c r="AP312" s="14" t="s">
        <v>965</v>
      </c>
      <c r="AQ312" s="39">
        <v>0.41111111111111115</v>
      </c>
      <c r="AR312" s="14" t="s">
        <v>965</v>
      </c>
      <c r="AS312" s="14" t="s">
        <v>965</v>
      </c>
      <c r="AT312" s="39">
        <v>0.41041666666666665</v>
      </c>
      <c r="AU312" s="14" t="s">
        <v>965</v>
      </c>
      <c r="AV312" s="14" t="s">
        <v>965</v>
      </c>
      <c r="AW312" s="39">
        <v>0.39374999999999999</v>
      </c>
      <c r="AX312" s="14" t="s">
        <v>965</v>
      </c>
      <c r="AY312" s="14" t="s">
        <v>965</v>
      </c>
      <c r="AZ312" s="39">
        <v>0.41250000000000003</v>
      </c>
      <c r="BA312" s="14" t="s">
        <v>965</v>
      </c>
      <c r="BB312" s="14" t="s">
        <v>965</v>
      </c>
      <c r="BC312" s="39">
        <v>0.3888888888888889</v>
      </c>
      <c r="BD312" s="14" t="s">
        <v>965</v>
      </c>
      <c r="BE312" s="14" t="s">
        <v>20</v>
      </c>
      <c r="BF312" s="14" t="s">
        <v>20</v>
      </c>
      <c r="BG312" s="14" t="s">
        <v>965</v>
      </c>
      <c r="BH312" s="39">
        <v>0.40833333333333338</v>
      </c>
      <c r="BI312" s="39" t="s">
        <v>965</v>
      </c>
      <c r="BJ312" s="14" t="s">
        <v>965</v>
      </c>
      <c r="BK312" s="39">
        <v>0.38611111111111113</v>
      </c>
      <c r="BL312" s="14" t="s">
        <v>965</v>
      </c>
      <c r="BM312" s="14" t="s">
        <v>965</v>
      </c>
      <c r="BN312" s="39">
        <v>0.38263888888888892</v>
      </c>
      <c r="BO312" s="14" t="s">
        <v>965</v>
      </c>
      <c r="BP312" s="14" t="s">
        <v>965</v>
      </c>
      <c r="BQ312" s="39">
        <v>0.3756944444444445</v>
      </c>
      <c r="BR312" s="14" t="s">
        <v>965</v>
      </c>
      <c r="BS312" s="14" t="s">
        <v>965</v>
      </c>
      <c r="BT312" s="39">
        <v>0.40208333333333335</v>
      </c>
      <c r="BU312" s="39" t="s">
        <v>965</v>
      </c>
      <c r="BV312" s="14" t="s">
        <v>20</v>
      </c>
      <c r="BW312" s="14" t="s">
        <v>20</v>
      </c>
      <c r="BX312" s="14" t="s">
        <v>20</v>
      </c>
      <c r="BY312" s="14" t="s">
        <v>21</v>
      </c>
      <c r="BZ312" s="39" t="s">
        <v>39</v>
      </c>
      <c r="CA312" s="39" t="s">
        <v>21</v>
      </c>
      <c r="CB312" s="14" t="s">
        <v>21</v>
      </c>
      <c r="CC312" s="39" t="s">
        <v>39</v>
      </c>
      <c r="CD312" s="39" t="s">
        <v>21</v>
      </c>
      <c r="CE312" s="14" t="s">
        <v>21</v>
      </c>
      <c r="CF312" s="39" t="s">
        <v>39</v>
      </c>
      <c r="CG312" s="39" t="s">
        <v>21</v>
      </c>
      <c r="CH312" s="14" t="s">
        <v>21</v>
      </c>
      <c r="CI312" s="39" t="s">
        <v>39</v>
      </c>
      <c r="CJ312" s="39" t="s">
        <v>21</v>
      </c>
      <c r="CK312" s="14" t="s">
        <v>20</v>
      </c>
      <c r="CL312" s="14" t="s">
        <v>20</v>
      </c>
      <c r="CM312" s="1">
        <f t="shared" si="70"/>
        <v>32</v>
      </c>
      <c r="CN312" s="1">
        <f t="shared" si="71"/>
        <v>0</v>
      </c>
      <c r="CO312" s="1">
        <f t="shared" si="72"/>
        <v>11</v>
      </c>
      <c r="CP312" s="1">
        <f t="shared" si="73"/>
        <v>8</v>
      </c>
      <c r="CQ312" s="1">
        <f t="shared" si="74"/>
        <v>0</v>
      </c>
      <c r="CR312" s="1">
        <f>SUM(COUNTIFS($T312:$CL312,{"PAT","MAT"}))</f>
        <v>0</v>
      </c>
      <c r="CS312" s="1">
        <f t="shared" si="75"/>
        <v>0</v>
      </c>
      <c r="CT312" s="1">
        <f t="shared" si="76"/>
        <v>0</v>
      </c>
      <c r="CU312" s="1">
        <f t="shared" si="77"/>
        <v>0</v>
      </c>
      <c r="CV312" s="1">
        <f t="shared" si="78"/>
        <v>0</v>
      </c>
      <c r="CW312" s="1">
        <f t="shared" si="79"/>
        <v>0</v>
      </c>
      <c r="CX312" s="1">
        <f t="shared" si="80"/>
        <v>0</v>
      </c>
      <c r="CY312" s="1">
        <f t="shared" si="81"/>
        <v>0</v>
      </c>
      <c r="CZ312" s="1">
        <f t="shared" si="82"/>
        <v>1</v>
      </c>
      <c r="DA312" s="1">
        <f t="shared" si="83"/>
        <v>1</v>
      </c>
      <c r="DB312" s="1">
        <f>SUM(CM312:CX312)+SUM(COUNTIFS(Q312:CL312,{"TERM","RESIGNED"}))</f>
        <v>51</v>
      </c>
      <c r="DC312" s="1" t="s">
        <v>45</v>
      </c>
      <c r="DD312" s="1" t="s">
        <v>1018</v>
      </c>
      <c r="DE312" s="34"/>
    </row>
    <row r="313" spans="1:109" x14ac:dyDescent="0.25">
      <c r="A313" s="32">
        <f t="shared" si="84"/>
        <v>312</v>
      </c>
      <c r="B313" s="1" t="s">
        <v>172</v>
      </c>
      <c r="C313" s="1">
        <v>104883</v>
      </c>
      <c r="D313" s="27">
        <v>104883</v>
      </c>
      <c r="E313" s="1" t="s">
        <v>945</v>
      </c>
      <c r="F313" s="34" t="s">
        <v>904</v>
      </c>
      <c r="G313" s="34" t="s">
        <v>190</v>
      </c>
      <c r="H313" s="30">
        <v>44943</v>
      </c>
      <c r="I313" s="30" t="s">
        <v>39</v>
      </c>
      <c r="J313" s="30" t="s">
        <v>39</v>
      </c>
      <c r="K313" s="1">
        <f t="shared" ca="1" si="68"/>
        <v>359</v>
      </c>
      <c r="L313" s="34" t="str">
        <f t="shared" si="69"/>
        <v>Billable</v>
      </c>
      <c r="M313" s="34" t="s">
        <v>187</v>
      </c>
      <c r="N313" s="1" t="s">
        <v>41</v>
      </c>
      <c r="O313" s="1" t="s">
        <v>42</v>
      </c>
      <c r="P313" s="1"/>
      <c r="Q313" s="1"/>
      <c r="R313" s="1" t="s">
        <v>43</v>
      </c>
      <c r="S313" s="33" t="s">
        <v>239</v>
      </c>
      <c r="T313" s="14" t="s">
        <v>967</v>
      </c>
      <c r="U313" s="39" t="s">
        <v>39</v>
      </c>
      <c r="V313" s="14" t="s">
        <v>967</v>
      </c>
      <c r="W313" s="14" t="s">
        <v>20</v>
      </c>
      <c r="X313" s="14" t="s">
        <v>20</v>
      </c>
      <c r="Y313" s="14" t="s">
        <v>965</v>
      </c>
      <c r="Z313" s="39">
        <v>0.38750000000000001</v>
      </c>
      <c r="AA313" s="14" t="s">
        <v>965</v>
      </c>
      <c r="AB313" s="14" t="s">
        <v>965</v>
      </c>
      <c r="AC313" s="39">
        <v>0.3840277777777778</v>
      </c>
      <c r="AD313" s="14" t="s">
        <v>965</v>
      </c>
      <c r="AE313" s="14" t="s">
        <v>965</v>
      </c>
      <c r="AF313" s="39">
        <v>0.40069444444444446</v>
      </c>
      <c r="AG313" s="14" t="s">
        <v>965</v>
      </c>
      <c r="AH313" s="14" t="s">
        <v>965</v>
      </c>
      <c r="AI313" s="39">
        <v>0.38541666666666669</v>
      </c>
      <c r="AJ313" s="14" t="s">
        <v>965</v>
      </c>
      <c r="AK313" s="14" t="s">
        <v>965</v>
      </c>
      <c r="AL313" s="39">
        <v>0.375</v>
      </c>
      <c r="AM313" s="14" t="s">
        <v>965</v>
      </c>
      <c r="AN313" s="14" t="s">
        <v>20</v>
      </c>
      <c r="AO313" s="14" t="s">
        <v>20</v>
      </c>
      <c r="AP313" s="14" t="s">
        <v>965</v>
      </c>
      <c r="AQ313" s="39">
        <v>0.40625</v>
      </c>
      <c r="AR313" s="14" t="s">
        <v>965</v>
      </c>
      <c r="AS313" s="14" t="s">
        <v>965</v>
      </c>
      <c r="AT313" s="39">
        <v>0.37847222222222227</v>
      </c>
      <c r="AU313" s="14" t="s">
        <v>965</v>
      </c>
      <c r="AV313" s="14" t="s">
        <v>965</v>
      </c>
      <c r="AW313" s="39">
        <v>0.37777777777777777</v>
      </c>
      <c r="AX313" s="14" t="s">
        <v>965</v>
      </c>
      <c r="AY313" s="14" t="s">
        <v>968</v>
      </c>
      <c r="AZ313" s="39" t="s">
        <v>39</v>
      </c>
      <c r="BA313" s="14" t="s">
        <v>968</v>
      </c>
      <c r="BB313" s="14" t="s">
        <v>965</v>
      </c>
      <c r="BC313" s="39">
        <v>0.41388888888888892</v>
      </c>
      <c r="BD313" s="14" t="s">
        <v>965</v>
      </c>
      <c r="BE313" s="14" t="s">
        <v>20</v>
      </c>
      <c r="BF313" s="14" t="s">
        <v>20</v>
      </c>
      <c r="BG313" s="14" t="s">
        <v>965</v>
      </c>
      <c r="BH313" s="39">
        <v>0.38611111111111113</v>
      </c>
      <c r="BI313" s="39" t="s">
        <v>965</v>
      </c>
      <c r="BJ313" s="14" t="s">
        <v>965</v>
      </c>
      <c r="BK313" s="39">
        <v>0.41944444444444445</v>
      </c>
      <c r="BL313" s="14" t="s">
        <v>965</v>
      </c>
      <c r="BM313" s="14" t="s">
        <v>965</v>
      </c>
      <c r="BN313" s="39">
        <v>0.38541666666666669</v>
      </c>
      <c r="BO313" s="14" t="s">
        <v>965</v>
      </c>
      <c r="BP313" s="14" t="s">
        <v>965</v>
      </c>
      <c r="BQ313" s="39">
        <v>0.40277777777777773</v>
      </c>
      <c r="BR313" s="14" t="s">
        <v>965</v>
      </c>
      <c r="BS313" s="14" t="s">
        <v>967</v>
      </c>
      <c r="BT313" s="39" t="e">
        <v>#N/A</v>
      </c>
      <c r="BU313" s="39" t="s">
        <v>967</v>
      </c>
      <c r="BV313" s="14" t="s">
        <v>20</v>
      </c>
      <c r="BW313" s="14" t="s">
        <v>20</v>
      </c>
      <c r="BX313" s="14" t="s">
        <v>20</v>
      </c>
      <c r="BY313" s="14" t="s">
        <v>965</v>
      </c>
      <c r="BZ313" s="39">
        <v>0.38750000000000001</v>
      </c>
      <c r="CA313" s="39" t="s">
        <v>965</v>
      </c>
      <c r="CB313" s="14" t="s">
        <v>967</v>
      </c>
      <c r="CC313" s="39" t="s">
        <v>39</v>
      </c>
      <c r="CD313" s="39" t="s">
        <v>967</v>
      </c>
      <c r="CE313" s="14" t="s">
        <v>965</v>
      </c>
      <c r="CF313" s="39">
        <v>0.375</v>
      </c>
      <c r="CG313" s="39" t="s">
        <v>965</v>
      </c>
      <c r="CH313" s="14" t="s">
        <v>965</v>
      </c>
      <c r="CI313" s="39">
        <v>0.39444444444444443</v>
      </c>
      <c r="CJ313" s="39" t="s">
        <v>965</v>
      </c>
      <c r="CK313" s="14" t="s">
        <v>20</v>
      </c>
      <c r="CL313" s="14" t="s">
        <v>20</v>
      </c>
      <c r="CM313" s="1">
        <f t="shared" si="70"/>
        <v>32</v>
      </c>
      <c r="CN313" s="1">
        <f t="shared" si="71"/>
        <v>0</v>
      </c>
      <c r="CO313" s="1">
        <f t="shared" si="72"/>
        <v>11</v>
      </c>
      <c r="CP313" s="1">
        <f t="shared" si="73"/>
        <v>0</v>
      </c>
      <c r="CQ313" s="1">
        <f t="shared" si="74"/>
        <v>0</v>
      </c>
      <c r="CR313" s="1">
        <f>SUM(COUNTIFS($T313:$CL313,{"PAT","MAT"}))</f>
        <v>0</v>
      </c>
      <c r="CS313" s="1">
        <f t="shared" si="75"/>
        <v>0</v>
      </c>
      <c r="CT313" s="1">
        <f t="shared" si="76"/>
        <v>0</v>
      </c>
      <c r="CU313" s="1">
        <f t="shared" si="77"/>
        <v>2</v>
      </c>
      <c r="CV313" s="1">
        <f t="shared" si="78"/>
        <v>6</v>
      </c>
      <c r="CW313" s="1">
        <f t="shared" si="79"/>
        <v>0</v>
      </c>
      <c r="CX313" s="1">
        <f t="shared" si="80"/>
        <v>0</v>
      </c>
      <c r="CY313" s="1">
        <f t="shared" si="81"/>
        <v>8</v>
      </c>
      <c r="CZ313" s="1">
        <f t="shared" si="82"/>
        <v>1</v>
      </c>
      <c r="DA313" s="1">
        <f t="shared" si="83"/>
        <v>1</v>
      </c>
      <c r="DB313" s="1">
        <f>SUM(CM313:CX313)+SUM(COUNTIFS(Q313:CL313,{"TERM","RESIGNED"}))</f>
        <v>51</v>
      </c>
      <c r="DC313" s="1" t="s">
        <v>45</v>
      </c>
      <c r="DD313" s="1" t="s">
        <v>1018</v>
      </c>
      <c r="DE313" s="34"/>
    </row>
    <row r="314" spans="1:109" x14ac:dyDescent="0.25">
      <c r="A314" s="32">
        <f t="shared" si="84"/>
        <v>313</v>
      </c>
      <c r="B314" s="1" t="s">
        <v>172</v>
      </c>
      <c r="C314" s="1">
        <v>104884</v>
      </c>
      <c r="D314" s="27">
        <v>104884</v>
      </c>
      <c r="E314" s="1" t="s">
        <v>946</v>
      </c>
      <c r="F314" s="34" t="s">
        <v>905</v>
      </c>
      <c r="G314" s="34" t="s">
        <v>190</v>
      </c>
      <c r="H314" s="30">
        <v>44943</v>
      </c>
      <c r="I314" s="30" t="s">
        <v>39</v>
      </c>
      <c r="J314" s="30" t="s">
        <v>39</v>
      </c>
      <c r="K314" s="1">
        <f t="shared" ca="1" si="68"/>
        <v>359</v>
      </c>
      <c r="L314" s="34" t="str">
        <f t="shared" si="69"/>
        <v>Billable</v>
      </c>
      <c r="M314" s="34" t="s">
        <v>187</v>
      </c>
      <c r="N314" s="1" t="s">
        <v>41</v>
      </c>
      <c r="O314" s="1" t="s">
        <v>42</v>
      </c>
      <c r="P314" s="1"/>
      <c r="Q314" s="1"/>
      <c r="R314" s="1" t="s">
        <v>43</v>
      </c>
      <c r="S314" s="33" t="s">
        <v>235</v>
      </c>
      <c r="T314" s="14" t="s">
        <v>967</v>
      </c>
      <c r="U314" s="39" t="s">
        <v>39</v>
      </c>
      <c r="V314" s="14" t="s">
        <v>967</v>
      </c>
      <c r="W314" s="14" t="s">
        <v>20</v>
      </c>
      <c r="X314" s="14" t="s">
        <v>20</v>
      </c>
      <c r="Y314" s="14" t="s">
        <v>965</v>
      </c>
      <c r="Z314" s="39">
        <v>0.38680555555555557</v>
      </c>
      <c r="AA314" s="14" t="s">
        <v>965</v>
      </c>
      <c r="AB314" s="14" t="s">
        <v>965</v>
      </c>
      <c r="AC314" s="39">
        <v>0.3263888888888889</v>
      </c>
      <c r="AD314" s="14" t="s">
        <v>966</v>
      </c>
      <c r="AE314" s="14" t="s">
        <v>965</v>
      </c>
      <c r="AF314" s="39">
        <v>0.38958333333333334</v>
      </c>
      <c r="AG314" s="14" t="s">
        <v>965</v>
      </c>
      <c r="AH314" s="14" t="s">
        <v>965</v>
      </c>
      <c r="AI314" s="39">
        <v>0.37708333333333338</v>
      </c>
      <c r="AJ314" s="14" t="s">
        <v>965</v>
      </c>
      <c r="AK314" s="14" t="s">
        <v>965</v>
      </c>
      <c r="AL314" s="39">
        <v>0.24166666666666667</v>
      </c>
      <c r="AM314" s="14" t="s">
        <v>966</v>
      </c>
      <c r="AN314" s="14" t="s">
        <v>20</v>
      </c>
      <c r="AO314" s="14" t="s">
        <v>20</v>
      </c>
      <c r="AP314" s="14" t="s">
        <v>965</v>
      </c>
      <c r="AQ314" s="39">
        <v>0.38958333333333334</v>
      </c>
      <c r="AR314" s="14" t="s">
        <v>965</v>
      </c>
      <c r="AS314" s="14" t="s">
        <v>965</v>
      </c>
      <c r="AT314" s="39">
        <v>0.38263888888888892</v>
      </c>
      <c r="AU314" s="14" t="s">
        <v>965</v>
      </c>
      <c r="AV314" s="14" t="s">
        <v>965</v>
      </c>
      <c r="AW314" s="39">
        <v>0.37083333333333335</v>
      </c>
      <c r="AX314" s="14" t="s">
        <v>965</v>
      </c>
      <c r="AY314" s="14" t="s">
        <v>965</v>
      </c>
      <c r="AZ314" s="39">
        <v>0.375</v>
      </c>
      <c r="BA314" s="14" t="s">
        <v>965</v>
      </c>
      <c r="BB314" s="14" t="s">
        <v>965</v>
      </c>
      <c r="BC314" s="39">
        <v>0.25833333333333336</v>
      </c>
      <c r="BD314" s="14" t="s">
        <v>966</v>
      </c>
      <c r="BE314" s="14" t="s">
        <v>20</v>
      </c>
      <c r="BF314" s="14" t="s">
        <v>20</v>
      </c>
      <c r="BG314" s="14" t="s">
        <v>965</v>
      </c>
      <c r="BH314" s="39">
        <v>0.3840277777777778</v>
      </c>
      <c r="BI314" s="39" t="s">
        <v>965</v>
      </c>
      <c r="BJ314" s="14" t="s">
        <v>965</v>
      </c>
      <c r="BK314" s="39">
        <v>0.35347222222222219</v>
      </c>
      <c r="BL314" s="14" t="s">
        <v>966</v>
      </c>
      <c r="BM314" s="14" t="s">
        <v>965</v>
      </c>
      <c r="BN314" s="39">
        <v>3.8194444444444441E-2</v>
      </c>
      <c r="BO314" s="14" t="s">
        <v>22</v>
      </c>
      <c r="BP314" s="14" t="s">
        <v>965</v>
      </c>
      <c r="BQ314" s="39">
        <v>0.36805555555555558</v>
      </c>
      <c r="BR314" s="14" t="s">
        <v>965</v>
      </c>
      <c r="BS314" s="14" t="s">
        <v>965</v>
      </c>
      <c r="BT314" s="39">
        <v>8.3333333333333332E-3</v>
      </c>
      <c r="BU314" s="39" t="s">
        <v>22</v>
      </c>
      <c r="BV314" s="14" t="s">
        <v>20</v>
      </c>
      <c r="BW314" s="14" t="s">
        <v>20</v>
      </c>
      <c r="BX314" s="14" t="s">
        <v>20</v>
      </c>
      <c r="BY314" s="14" t="s">
        <v>968</v>
      </c>
      <c r="BZ314" s="39" t="s">
        <v>39</v>
      </c>
      <c r="CA314" s="39" t="s">
        <v>968</v>
      </c>
      <c r="CB314" s="14" t="s">
        <v>965</v>
      </c>
      <c r="CC314" s="39">
        <v>0.19166666666666665</v>
      </c>
      <c r="CD314" s="39" t="s">
        <v>22</v>
      </c>
      <c r="CE314" s="14" t="s">
        <v>967</v>
      </c>
      <c r="CF314" s="39" t="s">
        <v>39</v>
      </c>
      <c r="CG314" s="39" t="s">
        <v>967</v>
      </c>
      <c r="CH314" s="14" t="s">
        <v>968</v>
      </c>
      <c r="CI314" s="39" t="s">
        <v>39</v>
      </c>
      <c r="CJ314" s="39" t="s">
        <v>968</v>
      </c>
      <c r="CK314" s="14" t="s">
        <v>20</v>
      </c>
      <c r="CL314" s="14" t="s">
        <v>20</v>
      </c>
      <c r="CM314" s="1">
        <f t="shared" si="70"/>
        <v>25</v>
      </c>
      <c r="CN314" s="1">
        <f t="shared" si="71"/>
        <v>2</v>
      </c>
      <c r="CO314" s="1">
        <f t="shared" si="72"/>
        <v>11</v>
      </c>
      <c r="CP314" s="1">
        <f t="shared" si="73"/>
        <v>0</v>
      </c>
      <c r="CQ314" s="1">
        <f t="shared" si="74"/>
        <v>3</v>
      </c>
      <c r="CR314" s="1">
        <f>SUM(COUNTIFS($T314:$CL314,{"PAT","MAT"}))</f>
        <v>0</v>
      </c>
      <c r="CS314" s="1">
        <f t="shared" si="75"/>
        <v>0</v>
      </c>
      <c r="CT314" s="1">
        <f t="shared" si="76"/>
        <v>0</v>
      </c>
      <c r="CU314" s="1">
        <f t="shared" si="77"/>
        <v>4</v>
      </c>
      <c r="CV314" s="1">
        <f t="shared" si="78"/>
        <v>4</v>
      </c>
      <c r="CW314" s="1">
        <f t="shared" si="79"/>
        <v>0</v>
      </c>
      <c r="CX314" s="1">
        <f t="shared" si="80"/>
        <v>0</v>
      </c>
      <c r="CY314" s="1">
        <f t="shared" si="81"/>
        <v>8</v>
      </c>
      <c r="CZ314" s="1">
        <f t="shared" si="82"/>
        <v>1</v>
      </c>
      <c r="DA314" s="1">
        <f t="shared" si="83"/>
        <v>1</v>
      </c>
      <c r="DB314" s="1">
        <f>SUM(CM314:CX314)+SUM(COUNTIFS(Q314:CL314,{"TERM","RESIGNED"}))</f>
        <v>49</v>
      </c>
      <c r="DC314" s="1" t="s">
        <v>45</v>
      </c>
      <c r="DD314" s="1" t="s">
        <v>1018</v>
      </c>
      <c r="DE314" s="34"/>
    </row>
    <row r="315" spans="1:109" x14ac:dyDescent="0.25">
      <c r="A315" s="32">
        <f t="shared" si="84"/>
        <v>314</v>
      </c>
      <c r="B315" s="1" t="s">
        <v>172</v>
      </c>
      <c r="C315" s="1">
        <v>104889</v>
      </c>
      <c r="D315" s="27">
        <v>104889</v>
      </c>
      <c r="E315" s="1" t="s">
        <v>945</v>
      </c>
      <c r="F315" s="34" t="s">
        <v>900</v>
      </c>
      <c r="G315" s="34" t="s">
        <v>186</v>
      </c>
      <c r="H315" s="30">
        <v>44943</v>
      </c>
      <c r="I315" s="30" t="s">
        <v>39</v>
      </c>
      <c r="J315" s="30" t="s">
        <v>39</v>
      </c>
      <c r="K315" s="1">
        <f t="shared" ca="1" si="68"/>
        <v>359</v>
      </c>
      <c r="L315" s="34" t="str">
        <f t="shared" si="69"/>
        <v>Billable</v>
      </c>
      <c r="M315" s="34" t="s">
        <v>187</v>
      </c>
      <c r="N315" s="1" t="s">
        <v>41</v>
      </c>
      <c r="O315" s="1" t="s">
        <v>42</v>
      </c>
      <c r="P315" s="1"/>
      <c r="Q315" s="1"/>
      <c r="R315" s="1" t="s">
        <v>43</v>
      </c>
      <c r="S315" s="33" t="s">
        <v>248</v>
      </c>
      <c r="T315" s="14" t="s">
        <v>968</v>
      </c>
      <c r="U315" s="39" t="s">
        <v>39</v>
      </c>
      <c r="V315" s="14" t="s">
        <v>968</v>
      </c>
      <c r="W315" s="14" t="s">
        <v>20</v>
      </c>
      <c r="X315" s="14" t="s">
        <v>20</v>
      </c>
      <c r="Y315" s="14" t="s">
        <v>967</v>
      </c>
      <c r="Z315" s="39" t="s">
        <v>39</v>
      </c>
      <c r="AA315" s="14" t="s">
        <v>967</v>
      </c>
      <c r="AB315" s="14" t="s">
        <v>965</v>
      </c>
      <c r="AC315" s="39" t="s">
        <v>39</v>
      </c>
      <c r="AD315" s="14" t="s">
        <v>965</v>
      </c>
      <c r="AE315" s="14" t="s">
        <v>965</v>
      </c>
      <c r="AF315" s="39" t="s">
        <v>39</v>
      </c>
      <c r="AG315" s="14" t="s">
        <v>965</v>
      </c>
      <c r="AH315" s="14" t="s">
        <v>965</v>
      </c>
      <c r="AI315" s="39" t="s">
        <v>39</v>
      </c>
      <c r="AJ315" s="14" t="s">
        <v>965</v>
      </c>
      <c r="AK315" s="14" t="s">
        <v>965</v>
      </c>
      <c r="AL315" s="39" t="s">
        <v>39</v>
      </c>
      <c r="AM315" s="14" t="s">
        <v>965</v>
      </c>
      <c r="AN315" s="14" t="s">
        <v>20</v>
      </c>
      <c r="AO315" s="14" t="s">
        <v>20</v>
      </c>
      <c r="AP315" s="14" t="s">
        <v>965</v>
      </c>
      <c r="AQ315" s="39" t="s">
        <v>39</v>
      </c>
      <c r="AR315" s="14" t="s">
        <v>965</v>
      </c>
      <c r="AS315" s="14" t="s">
        <v>22</v>
      </c>
      <c r="AT315" s="39" t="s">
        <v>39</v>
      </c>
      <c r="AU315" s="14" t="s">
        <v>22</v>
      </c>
      <c r="AV315" s="14" t="s">
        <v>965</v>
      </c>
      <c r="AW315" s="39" t="s">
        <v>39</v>
      </c>
      <c r="AX315" s="14" t="s">
        <v>965</v>
      </c>
      <c r="AY315" s="14" t="s">
        <v>965</v>
      </c>
      <c r="AZ315" s="39" t="s">
        <v>39</v>
      </c>
      <c r="BA315" s="14" t="s">
        <v>965</v>
      </c>
      <c r="BB315" s="14" t="s">
        <v>965</v>
      </c>
      <c r="BC315" s="39" t="s">
        <v>39</v>
      </c>
      <c r="BD315" s="14" t="s">
        <v>965</v>
      </c>
      <c r="BE315" s="14" t="s">
        <v>20</v>
      </c>
      <c r="BF315" s="14" t="s">
        <v>20</v>
      </c>
      <c r="BG315" s="14" t="s">
        <v>22</v>
      </c>
      <c r="BH315" s="39" t="s">
        <v>39</v>
      </c>
      <c r="BI315" s="39" t="s">
        <v>22</v>
      </c>
      <c r="BJ315" s="14" t="s">
        <v>22</v>
      </c>
      <c r="BK315" s="39" t="s">
        <v>39</v>
      </c>
      <c r="BL315" s="14" t="s">
        <v>22</v>
      </c>
      <c r="BM315" s="14" t="s">
        <v>965</v>
      </c>
      <c r="BN315" s="39" t="s">
        <v>39</v>
      </c>
      <c r="BO315" s="14" t="s">
        <v>965</v>
      </c>
      <c r="BP315" s="14" t="s">
        <v>965</v>
      </c>
      <c r="BQ315" s="39" t="s">
        <v>39</v>
      </c>
      <c r="BR315" s="14" t="s">
        <v>965</v>
      </c>
      <c r="BS315" s="14" t="s">
        <v>965</v>
      </c>
      <c r="BT315" s="39" t="e">
        <v>#N/A</v>
      </c>
      <c r="BU315" s="39" t="s">
        <v>965</v>
      </c>
      <c r="BV315" s="14" t="s">
        <v>20</v>
      </c>
      <c r="BW315" s="14" t="s">
        <v>20</v>
      </c>
      <c r="BX315" s="14" t="s">
        <v>20</v>
      </c>
      <c r="BY315" s="14" t="s">
        <v>965</v>
      </c>
      <c r="BZ315" s="39" t="s">
        <v>39</v>
      </c>
      <c r="CA315" s="39" t="s">
        <v>965</v>
      </c>
      <c r="CB315" s="14" t="s">
        <v>965</v>
      </c>
      <c r="CC315" s="39" t="s">
        <v>39</v>
      </c>
      <c r="CD315" s="39" t="s">
        <v>965</v>
      </c>
      <c r="CE315" s="14" t="s">
        <v>965</v>
      </c>
      <c r="CF315" s="39" t="s">
        <v>39</v>
      </c>
      <c r="CG315" s="39" t="s">
        <v>965</v>
      </c>
      <c r="CH315" s="14" t="s">
        <v>965</v>
      </c>
      <c r="CI315" s="39" t="s">
        <v>39</v>
      </c>
      <c r="CJ315" s="39" t="s">
        <v>965</v>
      </c>
      <c r="CK315" s="14" t="s">
        <v>20</v>
      </c>
      <c r="CL315" s="14" t="s">
        <v>20</v>
      </c>
      <c r="CM315" s="1">
        <f t="shared" si="70"/>
        <v>30</v>
      </c>
      <c r="CN315" s="1">
        <f t="shared" si="71"/>
        <v>0</v>
      </c>
      <c r="CO315" s="1">
        <f t="shared" si="72"/>
        <v>11</v>
      </c>
      <c r="CP315" s="1">
        <f t="shared" si="73"/>
        <v>0</v>
      </c>
      <c r="CQ315" s="1">
        <f t="shared" si="74"/>
        <v>6</v>
      </c>
      <c r="CR315" s="1">
        <f>SUM(COUNTIFS($T315:$CL315,{"PAT","MAT"}))</f>
        <v>0</v>
      </c>
      <c r="CS315" s="1">
        <f t="shared" si="75"/>
        <v>0</v>
      </c>
      <c r="CT315" s="1">
        <f t="shared" si="76"/>
        <v>0</v>
      </c>
      <c r="CU315" s="1">
        <f t="shared" si="77"/>
        <v>2</v>
      </c>
      <c r="CV315" s="1">
        <f t="shared" si="78"/>
        <v>2</v>
      </c>
      <c r="CW315" s="1">
        <f t="shared" si="79"/>
        <v>0</v>
      </c>
      <c r="CX315" s="1">
        <f t="shared" si="80"/>
        <v>0</v>
      </c>
      <c r="CY315" s="1">
        <f t="shared" si="81"/>
        <v>4</v>
      </c>
      <c r="CZ315" s="1">
        <f t="shared" si="82"/>
        <v>1</v>
      </c>
      <c r="DA315" s="1">
        <f t="shared" si="83"/>
        <v>1</v>
      </c>
      <c r="DB315" s="1">
        <f>SUM(CM315:CX315)+SUM(COUNTIFS(Q315:CL315,{"TERM","RESIGNED"}))</f>
        <v>51</v>
      </c>
      <c r="DC315" s="1" t="s">
        <v>45</v>
      </c>
      <c r="DD315" s="1" t="s">
        <v>1020</v>
      </c>
      <c r="DE315" s="34"/>
    </row>
    <row r="316" spans="1:109" x14ac:dyDescent="0.25">
      <c r="A316" s="32">
        <f t="shared" si="84"/>
        <v>315</v>
      </c>
      <c r="B316" s="1" t="s">
        <v>172</v>
      </c>
      <c r="C316" s="1">
        <v>104890</v>
      </c>
      <c r="D316" s="27">
        <v>104890</v>
      </c>
      <c r="E316" s="1" t="s">
        <v>945</v>
      </c>
      <c r="F316" s="34" t="s">
        <v>901</v>
      </c>
      <c r="G316" s="34" t="s">
        <v>186</v>
      </c>
      <c r="H316" s="30">
        <v>44943</v>
      </c>
      <c r="I316" s="30" t="s">
        <v>39</v>
      </c>
      <c r="J316" s="30" t="s">
        <v>39</v>
      </c>
      <c r="K316" s="1">
        <f t="shared" ca="1" si="68"/>
        <v>359</v>
      </c>
      <c r="L316" s="34" t="str">
        <f t="shared" si="69"/>
        <v>Billable</v>
      </c>
      <c r="M316" s="34" t="s">
        <v>187</v>
      </c>
      <c r="N316" s="1" t="s">
        <v>41</v>
      </c>
      <c r="O316" s="1" t="s">
        <v>42</v>
      </c>
      <c r="P316" s="1"/>
      <c r="Q316" s="1"/>
      <c r="R316" s="1" t="s">
        <v>43</v>
      </c>
      <c r="S316" s="33" t="s">
        <v>305</v>
      </c>
      <c r="T316" s="14" t="s">
        <v>21</v>
      </c>
      <c r="U316" s="39" t="s">
        <v>39</v>
      </c>
      <c r="V316" s="14" t="s">
        <v>21</v>
      </c>
      <c r="W316" s="14" t="s">
        <v>20</v>
      </c>
      <c r="X316" s="14" t="s">
        <v>20</v>
      </c>
      <c r="Y316" s="14" t="s">
        <v>21</v>
      </c>
      <c r="Z316" s="39" t="s">
        <v>39</v>
      </c>
      <c r="AA316" s="14" t="s">
        <v>21</v>
      </c>
      <c r="AB316" s="14" t="s">
        <v>21</v>
      </c>
      <c r="AC316" s="39" t="s">
        <v>39</v>
      </c>
      <c r="AD316" s="14" t="s">
        <v>21</v>
      </c>
      <c r="AE316" s="14" t="s">
        <v>21</v>
      </c>
      <c r="AF316" s="39" t="s">
        <v>39</v>
      </c>
      <c r="AG316" s="14" t="s">
        <v>21</v>
      </c>
      <c r="AH316" s="14" t="s">
        <v>21</v>
      </c>
      <c r="AI316" s="39" t="s">
        <v>39</v>
      </c>
      <c r="AJ316" s="14" t="s">
        <v>21</v>
      </c>
      <c r="AK316" s="14" t="s">
        <v>21</v>
      </c>
      <c r="AL316" s="39" t="s">
        <v>39</v>
      </c>
      <c r="AM316" s="14" t="s">
        <v>21</v>
      </c>
      <c r="AN316" s="14" t="s">
        <v>20</v>
      </c>
      <c r="AO316" s="14" t="s">
        <v>20</v>
      </c>
      <c r="AP316" s="14" t="s">
        <v>21</v>
      </c>
      <c r="AQ316" s="39" t="s">
        <v>39</v>
      </c>
      <c r="AR316" s="14" t="s">
        <v>21</v>
      </c>
      <c r="AS316" s="14" t="s">
        <v>21</v>
      </c>
      <c r="AT316" s="39" t="s">
        <v>39</v>
      </c>
      <c r="AU316" s="14" t="s">
        <v>21</v>
      </c>
      <c r="AV316" s="14" t="s">
        <v>21</v>
      </c>
      <c r="AW316" s="39" t="s">
        <v>39</v>
      </c>
      <c r="AX316" s="14" t="s">
        <v>21</v>
      </c>
      <c r="AY316" s="14" t="s">
        <v>21</v>
      </c>
      <c r="AZ316" s="39" t="s">
        <v>39</v>
      </c>
      <c r="BA316" s="14" t="s">
        <v>21</v>
      </c>
      <c r="BB316" s="14" t="s">
        <v>21</v>
      </c>
      <c r="BC316" s="39" t="s">
        <v>39</v>
      </c>
      <c r="BD316" s="14" t="s">
        <v>21</v>
      </c>
      <c r="BE316" s="14" t="s">
        <v>20</v>
      </c>
      <c r="BF316" s="14" t="s">
        <v>20</v>
      </c>
      <c r="BG316" s="14" t="s">
        <v>21</v>
      </c>
      <c r="BH316" s="39" t="s">
        <v>39</v>
      </c>
      <c r="BI316" s="39" t="s">
        <v>21</v>
      </c>
      <c r="BJ316" s="14" t="s">
        <v>21</v>
      </c>
      <c r="BK316" s="39" t="s">
        <v>39</v>
      </c>
      <c r="BL316" s="14" t="s">
        <v>21</v>
      </c>
      <c r="BM316" s="14" t="s">
        <v>21</v>
      </c>
      <c r="BN316" s="39" t="s">
        <v>39</v>
      </c>
      <c r="BO316" s="14" t="s">
        <v>21</v>
      </c>
      <c r="BP316" s="14" t="s">
        <v>21</v>
      </c>
      <c r="BQ316" s="39" t="s">
        <v>39</v>
      </c>
      <c r="BR316" s="14" t="s">
        <v>21</v>
      </c>
      <c r="BS316" s="14" t="s">
        <v>21</v>
      </c>
      <c r="BT316" s="39" t="e">
        <v>#N/A</v>
      </c>
      <c r="BU316" s="39" t="s">
        <v>21</v>
      </c>
      <c r="BV316" s="14" t="s">
        <v>20</v>
      </c>
      <c r="BW316" s="14" t="s">
        <v>20</v>
      </c>
      <c r="BX316" s="14" t="s">
        <v>20</v>
      </c>
      <c r="BY316" s="14" t="s">
        <v>21</v>
      </c>
      <c r="BZ316" s="39" t="s">
        <v>39</v>
      </c>
      <c r="CA316" s="39" t="s">
        <v>21</v>
      </c>
      <c r="CB316" s="14" t="s">
        <v>21</v>
      </c>
      <c r="CC316" s="39" t="s">
        <v>39</v>
      </c>
      <c r="CD316" s="39" t="s">
        <v>21</v>
      </c>
      <c r="CE316" s="14" t="s">
        <v>21</v>
      </c>
      <c r="CF316" s="39" t="s">
        <v>39</v>
      </c>
      <c r="CG316" s="39" t="s">
        <v>21</v>
      </c>
      <c r="CH316" s="14" t="s">
        <v>21</v>
      </c>
      <c r="CI316" s="39" t="s">
        <v>39</v>
      </c>
      <c r="CJ316" s="39" t="s">
        <v>21</v>
      </c>
      <c r="CK316" s="14" t="s">
        <v>20</v>
      </c>
      <c r="CL316" s="14" t="s">
        <v>20</v>
      </c>
      <c r="CM316" s="1">
        <f t="shared" si="70"/>
        <v>0</v>
      </c>
      <c r="CN316" s="1">
        <f t="shared" si="71"/>
        <v>0</v>
      </c>
      <c r="CO316" s="1">
        <f t="shared" si="72"/>
        <v>11</v>
      </c>
      <c r="CP316" s="1">
        <f t="shared" si="73"/>
        <v>40</v>
      </c>
      <c r="CQ316" s="1">
        <f t="shared" si="74"/>
        <v>0</v>
      </c>
      <c r="CR316" s="1">
        <f>SUM(COUNTIFS($T316:$CL316,{"PAT","MAT"}))</f>
        <v>0</v>
      </c>
      <c r="CS316" s="1">
        <f t="shared" si="75"/>
        <v>0</v>
      </c>
      <c r="CT316" s="1">
        <f t="shared" si="76"/>
        <v>0</v>
      </c>
      <c r="CU316" s="1">
        <f t="shared" si="77"/>
        <v>0</v>
      </c>
      <c r="CV316" s="1">
        <f t="shared" si="78"/>
        <v>0</v>
      </c>
      <c r="CW316" s="1">
        <f t="shared" si="79"/>
        <v>0</v>
      </c>
      <c r="CX316" s="1">
        <f t="shared" si="80"/>
        <v>0</v>
      </c>
      <c r="CY316" s="1">
        <f t="shared" si="81"/>
        <v>0</v>
      </c>
      <c r="CZ316" s="1">
        <f t="shared" si="82"/>
        <v>0</v>
      </c>
      <c r="DA316" s="1">
        <f t="shared" si="83"/>
        <v>0</v>
      </c>
      <c r="DB316" s="1">
        <f>SUM(CM316:CX316)+SUM(COUNTIFS(Q316:CL316,{"TERM","RESIGNED"}))</f>
        <v>51</v>
      </c>
      <c r="DC316" s="1" t="s">
        <v>45</v>
      </c>
      <c r="DD316" s="1" t="s">
        <v>1021</v>
      </c>
      <c r="DE316" s="34"/>
    </row>
    <row r="317" spans="1:109" x14ac:dyDescent="0.25">
      <c r="A317" s="32">
        <f t="shared" si="84"/>
        <v>316</v>
      </c>
      <c r="B317" s="1" t="s">
        <v>172</v>
      </c>
      <c r="C317" s="1">
        <v>104908</v>
      </c>
      <c r="D317" s="27">
        <v>104908</v>
      </c>
      <c r="E317" s="1" t="s">
        <v>946</v>
      </c>
      <c r="F317" s="34" t="s">
        <v>906</v>
      </c>
      <c r="G317" s="34" t="s">
        <v>123</v>
      </c>
      <c r="H317" s="30">
        <v>44943</v>
      </c>
      <c r="I317" s="30" t="s">
        <v>39</v>
      </c>
      <c r="J317" s="30" t="s">
        <v>39</v>
      </c>
      <c r="K317" s="1">
        <f t="shared" ca="1" si="68"/>
        <v>359</v>
      </c>
      <c r="L317" s="34" t="str">
        <f t="shared" si="69"/>
        <v>Billable</v>
      </c>
      <c r="M317" s="34" t="s">
        <v>124</v>
      </c>
      <c r="N317" s="1" t="s">
        <v>41</v>
      </c>
      <c r="O317" s="1" t="s">
        <v>42</v>
      </c>
      <c r="P317" s="1"/>
      <c r="Q317" s="1"/>
      <c r="R317" s="1" t="s">
        <v>43</v>
      </c>
      <c r="S317" s="33" t="s">
        <v>254</v>
      </c>
      <c r="T317" s="14" t="s">
        <v>965</v>
      </c>
      <c r="U317" s="39">
        <v>0.40416666666666701</v>
      </c>
      <c r="V317" s="14" t="s">
        <v>965</v>
      </c>
      <c r="W317" s="14" t="s">
        <v>20</v>
      </c>
      <c r="X317" s="14" t="s">
        <v>20</v>
      </c>
      <c r="Y317" s="14" t="s">
        <v>965</v>
      </c>
      <c r="Z317" s="39">
        <v>0.4152777777777778</v>
      </c>
      <c r="AA317" s="14" t="s">
        <v>965</v>
      </c>
      <c r="AB317" s="14" t="s">
        <v>965</v>
      </c>
      <c r="AC317" s="39">
        <v>0.38263888888888892</v>
      </c>
      <c r="AD317" s="14" t="s">
        <v>965</v>
      </c>
      <c r="AE317" s="14" t="s">
        <v>965</v>
      </c>
      <c r="AF317" s="39">
        <v>0.39166666666666666</v>
      </c>
      <c r="AG317" s="14" t="s">
        <v>965</v>
      </c>
      <c r="AH317" s="14" t="s">
        <v>965</v>
      </c>
      <c r="AI317" s="39">
        <v>0.40763888888888888</v>
      </c>
      <c r="AJ317" s="14" t="s">
        <v>965</v>
      </c>
      <c r="AK317" s="14" t="s">
        <v>965</v>
      </c>
      <c r="AL317" s="39">
        <v>0.39444444444444443</v>
      </c>
      <c r="AM317" s="14" t="s">
        <v>965</v>
      </c>
      <c r="AN317" s="14" t="s">
        <v>20</v>
      </c>
      <c r="AO317" s="14" t="s">
        <v>20</v>
      </c>
      <c r="AP317" s="14" t="s">
        <v>965</v>
      </c>
      <c r="AQ317" s="39">
        <v>0.40902777777777777</v>
      </c>
      <c r="AR317" s="14" t="s">
        <v>965</v>
      </c>
      <c r="AS317" s="14" t="s">
        <v>965</v>
      </c>
      <c r="AT317" s="39">
        <v>0.39097222222222222</v>
      </c>
      <c r="AU317" s="14" t="s">
        <v>965</v>
      </c>
      <c r="AV317" s="14" t="s">
        <v>965</v>
      </c>
      <c r="AW317" s="39">
        <v>0.39444444444444443</v>
      </c>
      <c r="AX317" s="14" t="s">
        <v>965</v>
      </c>
      <c r="AY317" s="14" t="s">
        <v>965</v>
      </c>
      <c r="AZ317" s="39">
        <v>0.40763888888888888</v>
      </c>
      <c r="BA317" s="14" t="s">
        <v>965</v>
      </c>
      <c r="BB317" s="14" t="s">
        <v>965</v>
      </c>
      <c r="BC317" s="39">
        <v>0.38194444444444442</v>
      </c>
      <c r="BD317" s="14" t="s">
        <v>965</v>
      </c>
      <c r="BE317" s="14" t="s">
        <v>20</v>
      </c>
      <c r="BF317" s="14" t="s">
        <v>20</v>
      </c>
      <c r="BG317" s="14" t="s">
        <v>965</v>
      </c>
      <c r="BH317" s="39">
        <v>0.38541666666666669</v>
      </c>
      <c r="BI317" s="39" t="s">
        <v>965</v>
      </c>
      <c r="BJ317" s="14" t="s">
        <v>965</v>
      </c>
      <c r="BK317" s="39">
        <v>0.37986111111111115</v>
      </c>
      <c r="BL317" s="14" t="s">
        <v>965</v>
      </c>
      <c r="BM317" s="14" t="s">
        <v>965</v>
      </c>
      <c r="BN317" s="39">
        <v>0.38263888888888892</v>
      </c>
      <c r="BO317" s="14" t="s">
        <v>965</v>
      </c>
      <c r="BP317" s="14" t="s">
        <v>970</v>
      </c>
      <c r="BQ317" s="39" t="s">
        <v>39</v>
      </c>
      <c r="BR317" s="14" t="s">
        <v>970</v>
      </c>
      <c r="BS317" s="14" t="s">
        <v>967</v>
      </c>
      <c r="BT317" s="39" t="e">
        <v>#N/A</v>
      </c>
      <c r="BU317" s="39" t="s">
        <v>967</v>
      </c>
      <c r="BV317" s="14" t="s">
        <v>20</v>
      </c>
      <c r="BW317" s="14" t="s">
        <v>20</v>
      </c>
      <c r="BX317" s="14" t="s">
        <v>20</v>
      </c>
      <c r="BY317" s="14" t="s">
        <v>967</v>
      </c>
      <c r="BZ317" s="39" t="s">
        <v>39</v>
      </c>
      <c r="CA317" s="39" t="s">
        <v>967</v>
      </c>
      <c r="CB317" s="14" t="s">
        <v>968</v>
      </c>
      <c r="CC317" s="39" t="s">
        <v>39</v>
      </c>
      <c r="CD317" s="39" t="s">
        <v>968</v>
      </c>
      <c r="CE317" s="14" t="s">
        <v>968</v>
      </c>
      <c r="CF317" s="39" t="s">
        <v>39</v>
      </c>
      <c r="CG317" s="39" t="s">
        <v>968</v>
      </c>
      <c r="CH317" s="14" t="s">
        <v>965</v>
      </c>
      <c r="CI317" s="39">
        <v>0.37708333333333338</v>
      </c>
      <c r="CJ317" s="39" t="s">
        <v>965</v>
      </c>
      <c r="CK317" s="14" t="s">
        <v>20</v>
      </c>
      <c r="CL317" s="14" t="s">
        <v>20</v>
      </c>
      <c r="CM317" s="1">
        <f t="shared" si="70"/>
        <v>30</v>
      </c>
      <c r="CN317" s="1">
        <f t="shared" si="71"/>
        <v>0</v>
      </c>
      <c r="CO317" s="1">
        <f t="shared" si="72"/>
        <v>11</v>
      </c>
      <c r="CP317" s="1">
        <f t="shared" si="73"/>
        <v>0</v>
      </c>
      <c r="CQ317" s="1">
        <f t="shared" si="74"/>
        <v>0</v>
      </c>
      <c r="CR317" s="1">
        <f>SUM(COUNTIFS($T317:$CL317,{"PAT","MAT"}))</f>
        <v>0</v>
      </c>
      <c r="CS317" s="1">
        <f t="shared" si="75"/>
        <v>0</v>
      </c>
      <c r="CT317" s="1">
        <f t="shared" si="76"/>
        <v>0</v>
      </c>
      <c r="CU317" s="1">
        <f t="shared" si="77"/>
        <v>4</v>
      </c>
      <c r="CV317" s="1">
        <f t="shared" si="78"/>
        <v>4</v>
      </c>
      <c r="CW317" s="1">
        <f t="shared" si="79"/>
        <v>2</v>
      </c>
      <c r="CX317" s="1">
        <f t="shared" si="80"/>
        <v>0</v>
      </c>
      <c r="CY317" s="1">
        <f t="shared" si="81"/>
        <v>10</v>
      </c>
      <c r="CZ317" s="1">
        <f t="shared" si="82"/>
        <v>1</v>
      </c>
      <c r="DA317" s="1">
        <f t="shared" si="83"/>
        <v>1</v>
      </c>
      <c r="DB317" s="1">
        <f>SUM(CM317:CX317)+SUM(COUNTIFS(Q317:CL317,{"TERM","RESIGNED"}))</f>
        <v>51</v>
      </c>
      <c r="DC317" s="1" t="s">
        <v>45</v>
      </c>
      <c r="DD317" s="1" t="s">
        <v>1018</v>
      </c>
      <c r="DE317" s="34"/>
    </row>
    <row r="318" spans="1:109" x14ac:dyDescent="0.25">
      <c r="A318" s="32">
        <f t="shared" si="84"/>
        <v>317</v>
      </c>
      <c r="B318" s="1" t="s">
        <v>172</v>
      </c>
      <c r="C318" s="1">
        <v>104923</v>
      </c>
      <c r="D318" s="27">
        <v>104923</v>
      </c>
      <c r="E318" s="1" t="s">
        <v>945</v>
      </c>
      <c r="F318" s="34" t="s">
        <v>907</v>
      </c>
      <c r="G318" s="34" t="s">
        <v>186</v>
      </c>
      <c r="H318" s="30">
        <v>44946</v>
      </c>
      <c r="I318" s="30" t="s">
        <v>39</v>
      </c>
      <c r="J318" s="30" t="s">
        <v>39</v>
      </c>
      <c r="K318" s="1">
        <f t="shared" ca="1" si="68"/>
        <v>356</v>
      </c>
      <c r="L318" s="34" t="str">
        <f t="shared" si="69"/>
        <v>Billable</v>
      </c>
      <c r="M318" s="34" t="s">
        <v>187</v>
      </c>
      <c r="N318" s="1" t="s">
        <v>41</v>
      </c>
      <c r="O318" s="1" t="s">
        <v>42</v>
      </c>
      <c r="P318" s="1"/>
      <c r="Q318" s="1"/>
      <c r="R318" s="1" t="s">
        <v>43</v>
      </c>
      <c r="S318" s="33" t="s">
        <v>304</v>
      </c>
      <c r="T318" s="14" t="s">
        <v>965</v>
      </c>
      <c r="U318" s="39">
        <v>0.44583333333333303</v>
      </c>
      <c r="V318" s="14" t="s">
        <v>965</v>
      </c>
      <c r="W318" s="14" t="s">
        <v>20</v>
      </c>
      <c r="X318" s="14" t="s">
        <v>20</v>
      </c>
      <c r="Y318" s="14" t="s">
        <v>967</v>
      </c>
      <c r="Z318" s="39" t="s">
        <v>39</v>
      </c>
      <c r="AA318" s="14" t="s">
        <v>967</v>
      </c>
      <c r="AB318" s="14" t="s">
        <v>967</v>
      </c>
      <c r="AC318" s="39" t="s">
        <v>39</v>
      </c>
      <c r="AD318" s="14" t="s">
        <v>967</v>
      </c>
      <c r="AE318" s="14" t="s">
        <v>968</v>
      </c>
      <c r="AF318" s="39" t="s">
        <v>39</v>
      </c>
      <c r="AG318" s="14" t="s">
        <v>968</v>
      </c>
      <c r="AH318" s="14" t="s">
        <v>968</v>
      </c>
      <c r="AI318" s="39" t="s">
        <v>39</v>
      </c>
      <c r="AJ318" s="14" t="s">
        <v>968</v>
      </c>
      <c r="AK318" s="14" t="s">
        <v>968</v>
      </c>
      <c r="AL318" s="39" t="s">
        <v>39</v>
      </c>
      <c r="AM318" s="14" t="s">
        <v>968</v>
      </c>
      <c r="AN318" s="14" t="s">
        <v>20</v>
      </c>
      <c r="AO318" s="14" t="s">
        <v>20</v>
      </c>
      <c r="AP318" s="14" t="s">
        <v>965</v>
      </c>
      <c r="AQ318" s="39">
        <v>0.375</v>
      </c>
      <c r="AR318" s="14" t="s">
        <v>965</v>
      </c>
      <c r="AS318" s="14" t="s">
        <v>965</v>
      </c>
      <c r="AT318" s="39">
        <v>0.38263888888888892</v>
      </c>
      <c r="AU318" s="14" t="s">
        <v>965</v>
      </c>
      <c r="AV318" s="14" t="s">
        <v>965</v>
      </c>
      <c r="AW318" s="39">
        <v>0.4236111111111111</v>
      </c>
      <c r="AX318" s="14" t="s">
        <v>965</v>
      </c>
      <c r="AY318" s="14" t="s">
        <v>965</v>
      </c>
      <c r="AZ318" s="39">
        <v>0.40138888888888885</v>
      </c>
      <c r="BA318" s="14" t="s">
        <v>965</v>
      </c>
      <c r="BB318" s="14" t="s">
        <v>965</v>
      </c>
      <c r="BC318" s="39">
        <v>0.4152777777777778</v>
      </c>
      <c r="BD318" s="14" t="s">
        <v>965</v>
      </c>
      <c r="BE318" s="14" t="s">
        <v>20</v>
      </c>
      <c r="BF318" s="14" t="s">
        <v>20</v>
      </c>
      <c r="BG318" s="14" t="s">
        <v>965</v>
      </c>
      <c r="BH318" s="39">
        <v>0.39999999999999997</v>
      </c>
      <c r="BI318" s="39" t="s">
        <v>965</v>
      </c>
      <c r="BJ318" s="14" t="s">
        <v>965</v>
      </c>
      <c r="BK318" s="39">
        <v>0.37986111111111115</v>
      </c>
      <c r="BL318" s="14" t="s">
        <v>965</v>
      </c>
      <c r="BM318" s="14" t="s">
        <v>965</v>
      </c>
      <c r="BN318" s="39">
        <v>0.38194444444444442</v>
      </c>
      <c r="BO318" s="14" t="s">
        <v>965</v>
      </c>
      <c r="BP318" s="14" t="s">
        <v>965</v>
      </c>
      <c r="BQ318" s="39">
        <v>0.375</v>
      </c>
      <c r="BR318" s="14" t="s">
        <v>965</v>
      </c>
      <c r="BS318" s="14" t="s">
        <v>965</v>
      </c>
      <c r="BT318" s="39">
        <v>0.37361111111111112</v>
      </c>
      <c r="BU318" s="39" t="s">
        <v>965</v>
      </c>
      <c r="BV318" s="14" t="s">
        <v>20</v>
      </c>
      <c r="BW318" s="14" t="s">
        <v>20</v>
      </c>
      <c r="BX318" s="14" t="s">
        <v>20</v>
      </c>
      <c r="BY318" s="14" t="s">
        <v>967</v>
      </c>
      <c r="BZ318" s="39" t="s">
        <v>39</v>
      </c>
      <c r="CA318" s="39" t="s">
        <v>967</v>
      </c>
      <c r="CB318" s="14" t="s">
        <v>965</v>
      </c>
      <c r="CC318" s="39">
        <v>0.4284722222222222</v>
      </c>
      <c r="CD318" s="39" t="s">
        <v>965</v>
      </c>
      <c r="CE318" s="14" t="s">
        <v>965</v>
      </c>
      <c r="CF318" s="39">
        <v>0.37777777777777777</v>
      </c>
      <c r="CG318" s="39" t="s">
        <v>965</v>
      </c>
      <c r="CH318" s="14" t="s">
        <v>968</v>
      </c>
      <c r="CI318" s="39" t="s">
        <v>39</v>
      </c>
      <c r="CJ318" s="39" t="s">
        <v>968</v>
      </c>
      <c r="CK318" s="14" t="s">
        <v>20</v>
      </c>
      <c r="CL318" s="14" t="s">
        <v>20</v>
      </c>
      <c r="CM318" s="1">
        <f t="shared" si="70"/>
        <v>26</v>
      </c>
      <c r="CN318" s="1">
        <f t="shared" si="71"/>
        <v>0</v>
      </c>
      <c r="CO318" s="1">
        <f t="shared" si="72"/>
        <v>11</v>
      </c>
      <c r="CP318" s="1">
        <f t="shared" si="73"/>
        <v>0</v>
      </c>
      <c r="CQ318" s="1">
        <f t="shared" si="74"/>
        <v>0</v>
      </c>
      <c r="CR318" s="1">
        <f>SUM(COUNTIFS($T318:$CL318,{"PAT","MAT"}))</f>
        <v>0</v>
      </c>
      <c r="CS318" s="1">
        <f t="shared" si="75"/>
        <v>0</v>
      </c>
      <c r="CT318" s="1">
        <f t="shared" si="76"/>
        <v>0</v>
      </c>
      <c r="CU318" s="1">
        <f t="shared" si="77"/>
        <v>8</v>
      </c>
      <c r="CV318" s="1">
        <f t="shared" si="78"/>
        <v>6</v>
      </c>
      <c r="CW318" s="1">
        <f t="shared" si="79"/>
        <v>0</v>
      </c>
      <c r="CX318" s="1">
        <f t="shared" si="80"/>
        <v>0</v>
      </c>
      <c r="CY318" s="1">
        <f t="shared" si="81"/>
        <v>14</v>
      </c>
      <c r="CZ318" s="1">
        <f t="shared" si="82"/>
        <v>1</v>
      </c>
      <c r="DA318" s="1">
        <f t="shared" si="83"/>
        <v>1</v>
      </c>
      <c r="DB318" s="1">
        <f>SUM(CM318:CX318)+SUM(COUNTIFS(Q318:CL318,{"TERM","RESIGNED"}))</f>
        <v>51</v>
      </c>
      <c r="DC318" s="1" t="s">
        <v>45</v>
      </c>
      <c r="DD318" s="1" t="s">
        <v>1020</v>
      </c>
      <c r="DE318" s="34"/>
    </row>
    <row r="319" spans="1:109" x14ac:dyDescent="0.25">
      <c r="A319" s="32">
        <f t="shared" si="84"/>
        <v>318</v>
      </c>
      <c r="B319" s="1" t="s">
        <v>172</v>
      </c>
      <c r="C319" s="1">
        <v>104933</v>
      </c>
      <c r="D319" s="27">
        <v>104933</v>
      </c>
      <c r="E319" s="1" t="s">
        <v>946</v>
      </c>
      <c r="F319" s="34" t="s">
        <v>908</v>
      </c>
      <c r="G319" s="34" t="s">
        <v>123</v>
      </c>
      <c r="H319" s="30">
        <v>44946</v>
      </c>
      <c r="I319" s="30" t="s">
        <v>39</v>
      </c>
      <c r="J319" s="30" t="s">
        <v>39</v>
      </c>
      <c r="K319" s="1">
        <f t="shared" ca="1" si="68"/>
        <v>356</v>
      </c>
      <c r="L319" s="34" t="str">
        <f t="shared" si="69"/>
        <v>Billable</v>
      </c>
      <c r="M319" s="34" t="s">
        <v>124</v>
      </c>
      <c r="N319" s="1" t="s">
        <v>41</v>
      </c>
      <c r="O319" s="1" t="s">
        <v>42</v>
      </c>
      <c r="P319" s="1"/>
      <c r="Q319" s="1"/>
      <c r="R319" s="1" t="s">
        <v>43</v>
      </c>
      <c r="S319" s="33" t="s">
        <v>542</v>
      </c>
      <c r="T319" s="14" t="s">
        <v>965</v>
      </c>
      <c r="U319" s="39">
        <v>0.38541666666666702</v>
      </c>
      <c r="V319" s="14" t="s">
        <v>965</v>
      </c>
      <c r="W319" s="14" t="s">
        <v>20</v>
      </c>
      <c r="X319" s="14" t="s">
        <v>20</v>
      </c>
      <c r="Y319" s="14" t="s">
        <v>967</v>
      </c>
      <c r="Z319" s="39" t="s">
        <v>39</v>
      </c>
      <c r="AA319" s="14" t="s">
        <v>967</v>
      </c>
      <c r="AB319" s="14" t="s">
        <v>967</v>
      </c>
      <c r="AC319" s="39" t="s">
        <v>39</v>
      </c>
      <c r="AD319" s="14" t="s">
        <v>967</v>
      </c>
      <c r="AE319" s="14" t="s">
        <v>967</v>
      </c>
      <c r="AF319" s="39" t="s">
        <v>39</v>
      </c>
      <c r="AG319" s="14" t="s">
        <v>967</v>
      </c>
      <c r="AH319" s="14" t="s">
        <v>968</v>
      </c>
      <c r="AI319" s="39" t="s">
        <v>39</v>
      </c>
      <c r="AJ319" s="14" t="s">
        <v>968</v>
      </c>
      <c r="AK319" s="14" t="s">
        <v>968</v>
      </c>
      <c r="AL319" s="39" t="s">
        <v>39</v>
      </c>
      <c r="AM319" s="14" t="s">
        <v>968</v>
      </c>
      <c r="AN319" s="14" t="s">
        <v>20</v>
      </c>
      <c r="AO319" s="14" t="s">
        <v>20</v>
      </c>
      <c r="AP319" s="14" t="s">
        <v>965</v>
      </c>
      <c r="AQ319" s="39">
        <v>0.39166666666666666</v>
      </c>
      <c r="AR319" s="14" t="s">
        <v>965</v>
      </c>
      <c r="AS319" s="14" t="s">
        <v>965</v>
      </c>
      <c r="AT319" s="39">
        <v>0.42291666666666666</v>
      </c>
      <c r="AU319" s="14" t="s">
        <v>965</v>
      </c>
      <c r="AV319" s="14" t="s">
        <v>965</v>
      </c>
      <c r="AW319" s="39">
        <v>0.39513888888888887</v>
      </c>
      <c r="AX319" s="14" t="s">
        <v>965</v>
      </c>
      <c r="AY319" s="14" t="s">
        <v>965</v>
      </c>
      <c r="AZ319" s="39">
        <v>0.45555555555555555</v>
      </c>
      <c r="BA319" s="14" t="s">
        <v>965</v>
      </c>
      <c r="BB319" s="14" t="s">
        <v>965</v>
      </c>
      <c r="BC319" s="39">
        <v>0.39444444444444443</v>
      </c>
      <c r="BD319" s="14" t="s">
        <v>965</v>
      </c>
      <c r="BE319" s="14" t="s">
        <v>20</v>
      </c>
      <c r="BF319" s="14" t="s">
        <v>20</v>
      </c>
      <c r="BG319" s="14" t="s">
        <v>965</v>
      </c>
      <c r="BH319" s="39">
        <v>0.38611111111111113</v>
      </c>
      <c r="BI319" s="39" t="s">
        <v>965</v>
      </c>
      <c r="BJ319" s="14" t="s">
        <v>965</v>
      </c>
      <c r="BK319" s="39">
        <v>0.39999999999999997</v>
      </c>
      <c r="BL319" s="14" t="s">
        <v>965</v>
      </c>
      <c r="BM319" s="14" t="s">
        <v>965</v>
      </c>
      <c r="BN319" s="39">
        <v>0.43263888888888885</v>
      </c>
      <c r="BO319" s="14" t="s">
        <v>965</v>
      </c>
      <c r="BP319" s="14" t="s">
        <v>965</v>
      </c>
      <c r="BQ319" s="39">
        <v>0.40208333333333335</v>
      </c>
      <c r="BR319" s="14" t="s">
        <v>965</v>
      </c>
      <c r="BS319" s="14" t="s">
        <v>965</v>
      </c>
      <c r="BT319" s="39">
        <v>0.38263888888888892</v>
      </c>
      <c r="BU319" s="39" t="s">
        <v>965</v>
      </c>
      <c r="BV319" s="14" t="s">
        <v>20</v>
      </c>
      <c r="BW319" s="14" t="s">
        <v>20</v>
      </c>
      <c r="BX319" s="14" t="s">
        <v>20</v>
      </c>
      <c r="BY319" s="14" t="s">
        <v>965</v>
      </c>
      <c r="BZ319" s="39">
        <v>0.37986111111111115</v>
      </c>
      <c r="CA319" s="39" t="s">
        <v>965</v>
      </c>
      <c r="CB319" s="14" t="s">
        <v>965</v>
      </c>
      <c r="CC319" s="39">
        <v>0.37847222222222227</v>
      </c>
      <c r="CD319" s="39" t="s">
        <v>965</v>
      </c>
      <c r="CE319" s="14" t="s">
        <v>22</v>
      </c>
      <c r="CF319" s="39">
        <v>0.37152777777777773</v>
      </c>
      <c r="CG319" s="39" t="s">
        <v>22</v>
      </c>
      <c r="CH319" s="14" t="s">
        <v>21</v>
      </c>
      <c r="CI319" s="39" t="s">
        <v>39</v>
      </c>
      <c r="CJ319" s="39" t="s">
        <v>21</v>
      </c>
      <c r="CK319" s="14" t="s">
        <v>20</v>
      </c>
      <c r="CL319" s="14" t="s">
        <v>20</v>
      </c>
      <c r="CM319" s="1">
        <f t="shared" si="70"/>
        <v>26</v>
      </c>
      <c r="CN319" s="1">
        <f t="shared" si="71"/>
        <v>0</v>
      </c>
      <c r="CO319" s="1">
        <f t="shared" si="72"/>
        <v>11</v>
      </c>
      <c r="CP319" s="1">
        <f t="shared" si="73"/>
        <v>2</v>
      </c>
      <c r="CQ319" s="1">
        <f t="shared" si="74"/>
        <v>2</v>
      </c>
      <c r="CR319" s="1">
        <f>SUM(COUNTIFS($T319:$CL319,{"PAT","MAT"}))</f>
        <v>0</v>
      </c>
      <c r="CS319" s="1">
        <f t="shared" si="75"/>
        <v>0</v>
      </c>
      <c r="CT319" s="1">
        <f t="shared" si="76"/>
        <v>0</v>
      </c>
      <c r="CU319" s="1">
        <f t="shared" si="77"/>
        <v>4</v>
      </c>
      <c r="CV319" s="1">
        <f t="shared" si="78"/>
        <v>6</v>
      </c>
      <c r="CW319" s="1">
        <f t="shared" si="79"/>
        <v>0</v>
      </c>
      <c r="CX319" s="1">
        <f t="shared" si="80"/>
        <v>0</v>
      </c>
      <c r="CY319" s="1">
        <f t="shared" si="81"/>
        <v>10</v>
      </c>
      <c r="CZ319" s="1">
        <f t="shared" si="82"/>
        <v>1</v>
      </c>
      <c r="DA319" s="1">
        <f t="shared" si="83"/>
        <v>1</v>
      </c>
      <c r="DB319" s="1">
        <f>SUM(CM319:CX319)+SUM(COUNTIFS(Q319:CL319,{"TERM","RESIGNED"}))</f>
        <v>51</v>
      </c>
      <c r="DC319" s="1" t="s">
        <v>45</v>
      </c>
      <c r="DD319" s="1" t="s">
        <v>1018</v>
      </c>
      <c r="DE319" s="34"/>
    </row>
    <row r="320" spans="1:109" x14ac:dyDescent="0.25">
      <c r="A320" s="32">
        <f t="shared" si="84"/>
        <v>319</v>
      </c>
      <c r="B320" s="1" t="s">
        <v>172</v>
      </c>
      <c r="C320" s="1">
        <v>104940</v>
      </c>
      <c r="D320" s="27">
        <v>104940</v>
      </c>
      <c r="E320" s="1" t="s">
        <v>946</v>
      </c>
      <c r="F320" s="34" t="s">
        <v>909</v>
      </c>
      <c r="G320" s="34" t="s">
        <v>123</v>
      </c>
      <c r="H320" s="30">
        <v>44946</v>
      </c>
      <c r="I320" s="30" t="s">
        <v>39</v>
      </c>
      <c r="J320" s="30" t="s">
        <v>39</v>
      </c>
      <c r="K320" s="1">
        <f t="shared" ca="1" si="68"/>
        <v>356</v>
      </c>
      <c r="L320" s="34" t="str">
        <f t="shared" si="69"/>
        <v>Billable</v>
      </c>
      <c r="M320" s="34" t="s">
        <v>124</v>
      </c>
      <c r="N320" s="1" t="s">
        <v>41</v>
      </c>
      <c r="O320" s="1" t="s">
        <v>42</v>
      </c>
      <c r="P320" s="1"/>
      <c r="Q320" s="1"/>
      <c r="R320" s="1" t="s">
        <v>43</v>
      </c>
      <c r="S320" s="33" t="s">
        <v>126</v>
      </c>
      <c r="T320" s="14" t="s">
        <v>967</v>
      </c>
      <c r="U320" s="39" t="s">
        <v>39</v>
      </c>
      <c r="V320" s="14" t="s">
        <v>967</v>
      </c>
      <c r="W320" s="14" t="s">
        <v>20</v>
      </c>
      <c r="X320" s="14" t="s">
        <v>20</v>
      </c>
      <c r="Y320" s="14" t="s">
        <v>967</v>
      </c>
      <c r="Z320" s="39" t="s">
        <v>39</v>
      </c>
      <c r="AA320" s="14" t="s">
        <v>967</v>
      </c>
      <c r="AB320" s="14" t="s">
        <v>965</v>
      </c>
      <c r="AC320" s="39">
        <v>0.37847222222222227</v>
      </c>
      <c r="AD320" s="14" t="s">
        <v>965</v>
      </c>
      <c r="AE320" s="14" t="s">
        <v>965</v>
      </c>
      <c r="AF320" s="39">
        <v>0.38750000000000001</v>
      </c>
      <c r="AG320" s="14" t="s">
        <v>965</v>
      </c>
      <c r="AH320" s="14" t="s">
        <v>965</v>
      </c>
      <c r="AI320" s="39">
        <v>0.38472222222222219</v>
      </c>
      <c r="AJ320" s="14" t="s">
        <v>965</v>
      </c>
      <c r="AK320" s="14" t="s">
        <v>965</v>
      </c>
      <c r="AL320" s="39">
        <v>0.38680555555555557</v>
      </c>
      <c r="AM320" s="14" t="s">
        <v>965</v>
      </c>
      <c r="AN320" s="14" t="s">
        <v>20</v>
      </c>
      <c r="AO320" s="14" t="s">
        <v>20</v>
      </c>
      <c r="AP320" s="14" t="s">
        <v>965</v>
      </c>
      <c r="AQ320" s="39">
        <v>0.38958333333333334</v>
      </c>
      <c r="AR320" s="14" t="s">
        <v>965</v>
      </c>
      <c r="AS320" s="14" t="s">
        <v>965</v>
      </c>
      <c r="AT320" s="39">
        <v>0.38263888888888892</v>
      </c>
      <c r="AU320" s="14" t="s">
        <v>965</v>
      </c>
      <c r="AV320" s="14" t="s">
        <v>965</v>
      </c>
      <c r="AW320" s="39">
        <v>0.37847222222222227</v>
      </c>
      <c r="AX320" s="14" t="s">
        <v>965</v>
      </c>
      <c r="AY320" s="14" t="s">
        <v>965</v>
      </c>
      <c r="AZ320" s="39">
        <v>0.38472222222222219</v>
      </c>
      <c r="BA320" s="14" t="s">
        <v>965</v>
      </c>
      <c r="BB320" s="14" t="s">
        <v>965</v>
      </c>
      <c r="BC320" s="39">
        <v>0.3840277777777778</v>
      </c>
      <c r="BD320" s="14" t="s">
        <v>965</v>
      </c>
      <c r="BE320" s="14" t="s">
        <v>20</v>
      </c>
      <c r="BF320" s="14" t="s">
        <v>20</v>
      </c>
      <c r="BG320" s="14" t="s">
        <v>965</v>
      </c>
      <c r="BH320" s="39">
        <v>0.38194444444444442</v>
      </c>
      <c r="BI320" s="39" t="s">
        <v>965</v>
      </c>
      <c r="BJ320" s="14" t="s">
        <v>965</v>
      </c>
      <c r="BK320" s="39">
        <v>0.37847222222222227</v>
      </c>
      <c r="BL320" s="14" t="s">
        <v>965</v>
      </c>
      <c r="BM320" s="14" t="s">
        <v>965</v>
      </c>
      <c r="BN320" s="39">
        <v>0.39513888888888887</v>
      </c>
      <c r="BO320" s="14" t="s">
        <v>965</v>
      </c>
      <c r="BP320" s="14" t="s">
        <v>965</v>
      </c>
      <c r="BQ320" s="39">
        <v>0.3833333333333333</v>
      </c>
      <c r="BR320" s="14" t="s">
        <v>965</v>
      </c>
      <c r="BS320" s="14" t="s">
        <v>967</v>
      </c>
      <c r="BT320" s="39" t="e">
        <v>#N/A</v>
      </c>
      <c r="BU320" s="39" t="s">
        <v>967</v>
      </c>
      <c r="BV320" s="14" t="s">
        <v>20</v>
      </c>
      <c r="BW320" s="14" t="s">
        <v>20</v>
      </c>
      <c r="BX320" s="14" t="s">
        <v>20</v>
      </c>
      <c r="BY320" s="14" t="s">
        <v>965</v>
      </c>
      <c r="BZ320" s="39">
        <v>0.39027777777777778</v>
      </c>
      <c r="CA320" s="39" t="s">
        <v>965</v>
      </c>
      <c r="CB320" s="14" t="s">
        <v>965</v>
      </c>
      <c r="CC320" s="39">
        <v>0.3743055555555555</v>
      </c>
      <c r="CD320" s="39" t="s">
        <v>965</v>
      </c>
      <c r="CE320" s="14" t="s">
        <v>965</v>
      </c>
      <c r="CF320" s="39">
        <v>0.37708333333333338</v>
      </c>
      <c r="CG320" s="39" t="s">
        <v>965</v>
      </c>
      <c r="CH320" s="14" t="s">
        <v>965</v>
      </c>
      <c r="CI320" s="39">
        <v>0.37847222222222227</v>
      </c>
      <c r="CJ320" s="39" t="s">
        <v>965</v>
      </c>
      <c r="CK320" s="14" t="s">
        <v>20</v>
      </c>
      <c r="CL320" s="14" t="s">
        <v>20</v>
      </c>
      <c r="CM320" s="1">
        <f t="shared" si="70"/>
        <v>34</v>
      </c>
      <c r="CN320" s="1">
        <f t="shared" si="71"/>
        <v>0</v>
      </c>
      <c r="CO320" s="1">
        <f t="shared" si="72"/>
        <v>11</v>
      </c>
      <c r="CP320" s="1">
        <f t="shared" si="73"/>
        <v>0</v>
      </c>
      <c r="CQ320" s="1">
        <f t="shared" si="74"/>
        <v>0</v>
      </c>
      <c r="CR320" s="1">
        <f>SUM(COUNTIFS($T320:$CL320,{"PAT","MAT"}))</f>
        <v>0</v>
      </c>
      <c r="CS320" s="1">
        <f t="shared" si="75"/>
        <v>0</v>
      </c>
      <c r="CT320" s="1">
        <f t="shared" si="76"/>
        <v>0</v>
      </c>
      <c r="CU320" s="1">
        <f t="shared" si="77"/>
        <v>0</v>
      </c>
      <c r="CV320" s="1">
        <f t="shared" si="78"/>
        <v>6</v>
      </c>
      <c r="CW320" s="1">
        <f t="shared" si="79"/>
        <v>0</v>
      </c>
      <c r="CX320" s="1">
        <f t="shared" si="80"/>
        <v>0</v>
      </c>
      <c r="CY320" s="1">
        <f t="shared" si="81"/>
        <v>6</v>
      </c>
      <c r="CZ320" s="1">
        <f t="shared" si="82"/>
        <v>1</v>
      </c>
      <c r="DA320" s="1">
        <f t="shared" si="83"/>
        <v>1</v>
      </c>
      <c r="DB320" s="1">
        <f>SUM(CM320:CX320)+SUM(COUNTIFS(Q320:CL320,{"TERM","RESIGNED"}))</f>
        <v>51</v>
      </c>
      <c r="DC320" s="1" t="s">
        <v>45</v>
      </c>
      <c r="DD320" s="1" t="s">
        <v>1021</v>
      </c>
      <c r="DE320" s="34"/>
    </row>
    <row r="321" spans="1:109" x14ac:dyDescent="0.25">
      <c r="A321" s="32">
        <f t="shared" si="84"/>
        <v>320</v>
      </c>
      <c r="B321" s="1" t="s">
        <v>172</v>
      </c>
      <c r="C321" s="1">
        <v>104961</v>
      </c>
      <c r="D321" s="27">
        <v>104961</v>
      </c>
      <c r="E321" s="1" t="s">
        <v>946</v>
      </c>
      <c r="F321" s="34" t="s">
        <v>910</v>
      </c>
      <c r="G321" s="34" t="s">
        <v>123</v>
      </c>
      <c r="H321" s="30">
        <v>44950</v>
      </c>
      <c r="I321" s="30" t="s">
        <v>39</v>
      </c>
      <c r="J321" s="30" t="s">
        <v>39</v>
      </c>
      <c r="K321" s="1">
        <f t="shared" ca="1" si="68"/>
        <v>352</v>
      </c>
      <c r="L321" s="34" t="str">
        <f t="shared" si="69"/>
        <v>Billable</v>
      </c>
      <c r="M321" s="34" t="s">
        <v>124</v>
      </c>
      <c r="N321" s="1" t="s">
        <v>41</v>
      </c>
      <c r="O321" s="1" t="s">
        <v>42</v>
      </c>
      <c r="P321" s="1"/>
      <c r="Q321" s="1"/>
      <c r="R321" s="1" t="s">
        <v>43</v>
      </c>
      <c r="S321" s="33" t="s">
        <v>126</v>
      </c>
      <c r="T321" s="14" t="s">
        <v>965</v>
      </c>
      <c r="U321" s="39">
        <v>0.375</v>
      </c>
      <c r="V321" s="14" t="s">
        <v>965</v>
      </c>
      <c r="W321" s="14" t="s">
        <v>20</v>
      </c>
      <c r="X321" s="14" t="s">
        <v>20</v>
      </c>
      <c r="Y321" s="14" t="s">
        <v>968</v>
      </c>
      <c r="Z321" s="39" t="s">
        <v>39</v>
      </c>
      <c r="AA321" s="14" t="s">
        <v>968</v>
      </c>
      <c r="AB321" s="14" t="s">
        <v>968</v>
      </c>
      <c r="AC321" s="39" t="s">
        <v>39</v>
      </c>
      <c r="AD321" s="14" t="s">
        <v>968</v>
      </c>
      <c r="AE321" s="14" t="s">
        <v>22</v>
      </c>
      <c r="AF321" s="39" t="s">
        <v>39</v>
      </c>
      <c r="AG321" s="14" t="s">
        <v>22</v>
      </c>
      <c r="AH321" s="14" t="s">
        <v>965</v>
      </c>
      <c r="AI321" s="39">
        <v>0.3756944444444445</v>
      </c>
      <c r="AJ321" s="14" t="s">
        <v>965</v>
      </c>
      <c r="AK321" s="14" t="s">
        <v>965</v>
      </c>
      <c r="AL321" s="39">
        <v>0.38819444444444445</v>
      </c>
      <c r="AM321" s="14" t="s">
        <v>965</v>
      </c>
      <c r="AN321" s="14" t="s">
        <v>20</v>
      </c>
      <c r="AO321" s="14" t="s">
        <v>20</v>
      </c>
      <c r="AP321" s="14" t="s">
        <v>967</v>
      </c>
      <c r="AQ321" s="39" t="s">
        <v>39</v>
      </c>
      <c r="AR321" s="14" t="s">
        <v>967</v>
      </c>
      <c r="AS321" s="14" t="s">
        <v>965</v>
      </c>
      <c r="AT321" s="39">
        <v>0.37152777777777773</v>
      </c>
      <c r="AU321" s="14" t="s">
        <v>965</v>
      </c>
      <c r="AV321" s="14" t="s">
        <v>965</v>
      </c>
      <c r="AW321" s="39">
        <v>0.38194444444444442</v>
      </c>
      <c r="AX321" s="14" t="s">
        <v>965</v>
      </c>
      <c r="AY321" s="14" t="s">
        <v>965</v>
      </c>
      <c r="AZ321" s="39">
        <v>0.37986111111111115</v>
      </c>
      <c r="BA321" s="14" t="s">
        <v>965</v>
      </c>
      <c r="BB321" s="14" t="s">
        <v>965</v>
      </c>
      <c r="BC321" s="39">
        <v>0.39513888888888887</v>
      </c>
      <c r="BD321" s="14" t="s">
        <v>965</v>
      </c>
      <c r="BE321" s="14" t="s">
        <v>20</v>
      </c>
      <c r="BF321" s="14" t="s">
        <v>20</v>
      </c>
      <c r="BG321" s="14" t="s">
        <v>965</v>
      </c>
      <c r="BH321" s="39">
        <v>0.35416666666666669</v>
      </c>
      <c r="BI321" s="39" t="s">
        <v>965</v>
      </c>
      <c r="BJ321" s="14" t="s">
        <v>965</v>
      </c>
      <c r="BK321" s="39">
        <v>0.40277777777777773</v>
      </c>
      <c r="BL321" s="14" t="s">
        <v>965</v>
      </c>
      <c r="BM321" s="14" t="s">
        <v>965</v>
      </c>
      <c r="BN321" s="39">
        <v>0.34027777777777773</v>
      </c>
      <c r="BO321" s="14" t="s">
        <v>966</v>
      </c>
      <c r="BP321" s="14" t="s">
        <v>965</v>
      </c>
      <c r="BQ321" s="39">
        <v>0.35138888888888892</v>
      </c>
      <c r="BR321" s="14" t="s">
        <v>966</v>
      </c>
      <c r="BS321" s="14" t="s">
        <v>965</v>
      </c>
      <c r="BT321" s="39">
        <v>0.34236111111111112</v>
      </c>
      <c r="BU321" s="39" t="s">
        <v>966</v>
      </c>
      <c r="BV321" s="14" t="s">
        <v>20</v>
      </c>
      <c r="BW321" s="14" t="s">
        <v>20</v>
      </c>
      <c r="BX321" s="14" t="s">
        <v>20</v>
      </c>
      <c r="BY321" s="14" t="s">
        <v>965</v>
      </c>
      <c r="BZ321" s="39">
        <v>0.37291666666666662</v>
      </c>
      <c r="CA321" s="39" t="s">
        <v>965</v>
      </c>
      <c r="CB321" s="14" t="s">
        <v>965</v>
      </c>
      <c r="CC321" s="39">
        <v>0.37291666666666662</v>
      </c>
      <c r="CD321" s="39" t="s">
        <v>965</v>
      </c>
      <c r="CE321" s="14" t="s">
        <v>22</v>
      </c>
      <c r="CF321" s="39">
        <v>0.36249999999999999</v>
      </c>
      <c r="CG321" s="39" t="s">
        <v>22</v>
      </c>
      <c r="CH321" s="14" t="s">
        <v>21</v>
      </c>
      <c r="CI321" s="39" t="s">
        <v>39</v>
      </c>
      <c r="CJ321" s="39" t="s">
        <v>21</v>
      </c>
      <c r="CK321" s="14" t="s">
        <v>20</v>
      </c>
      <c r="CL321" s="14" t="s">
        <v>20</v>
      </c>
      <c r="CM321" s="1">
        <f t="shared" si="70"/>
        <v>25</v>
      </c>
      <c r="CN321" s="1">
        <f t="shared" si="71"/>
        <v>1.5</v>
      </c>
      <c r="CO321" s="1">
        <f t="shared" si="72"/>
        <v>11</v>
      </c>
      <c r="CP321" s="1">
        <f t="shared" si="73"/>
        <v>2</v>
      </c>
      <c r="CQ321" s="1">
        <f t="shared" si="74"/>
        <v>4</v>
      </c>
      <c r="CR321" s="1">
        <f>SUM(COUNTIFS($T321:$CL321,{"PAT","MAT"}))</f>
        <v>0</v>
      </c>
      <c r="CS321" s="1">
        <f t="shared" si="75"/>
        <v>0</v>
      </c>
      <c r="CT321" s="1">
        <f t="shared" si="76"/>
        <v>0</v>
      </c>
      <c r="CU321" s="1">
        <f t="shared" si="77"/>
        <v>4</v>
      </c>
      <c r="CV321" s="1">
        <f t="shared" si="78"/>
        <v>2</v>
      </c>
      <c r="CW321" s="1">
        <f t="shared" si="79"/>
        <v>0</v>
      </c>
      <c r="CX321" s="1">
        <f t="shared" si="80"/>
        <v>0</v>
      </c>
      <c r="CY321" s="1">
        <f t="shared" si="81"/>
        <v>6</v>
      </c>
      <c r="CZ321" s="1">
        <f t="shared" si="82"/>
        <v>1</v>
      </c>
      <c r="DA321" s="1">
        <f t="shared" si="83"/>
        <v>1</v>
      </c>
      <c r="DB321" s="1">
        <f>SUM(CM321:CX321)+SUM(COUNTIFS(Q321:CL321,{"TERM","RESIGNED"}))</f>
        <v>49.5</v>
      </c>
      <c r="DC321" s="1" t="s">
        <v>45</v>
      </c>
      <c r="DD321" s="1" t="s">
        <v>1021</v>
      </c>
      <c r="DE321" s="34"/>
    </row>
    <row r="322" spans="1:109" x14ac:dyDescent="0.25">
      <c r="A322" s="32">
        <f t="shared" si="84"/>
        <v>321</v>
      </c>
      <c r="B322" s="1" t="s">
        <v>172</v>
      </c>
      <c r="C322" s="1">
        <v>104964</v>
      </c>
      <c r="D322" s="27">
        <v>104964</v>
      </c>
      <c r="E322" s="1" t="s">
        <v>946</v>
      </c>
      <c r="F322" s="34" t="s">
        <v>911</v>
      </c>
      <c r="G322" s="34" t="s">
        <v>123</v>
      </c>
      <c r="H322" s="30">
        <v>44950</v>
      </c>
      <c r="I322" s="30" t="s">
        <v>39</v>
      </c>
      <c r="J322" s="30" t="s">
        <v>39</v>
      </c>
      <c r="K322" s="1">
        <f t="shared" ref="K322:K385" ca="1" si="85">IF(O322="ACTIVE",(TODAY()-H322),(J322-H322))</f>
        <v>352</v>
      </c>
      <c r="L322" s="34" t="str">
        <f t="shared" ref="L322:L385" si="86">IF(OR(M322="Email Verification",M322="Operations",M322="OJT",M322="Bottom Quartile Group",M322="Training"),"Billable","Non Billable")</f>
        <v>Billable</v>
      </c>
      <c r="M322" s="34" t="s">
        <v>124</v>
      </c>
      <c r="N322" s="1" t="s">
        <v>41</v>
      </c>
      <c r="O322" s="1" t="s">
        <v>42</v>
      </c>
      <c r="P322" s="1"/>
      <c r="Q322" s="1"/>
      <c r="R322" s="1" t="s">
        <v>43</v>
      </c>
      <c r="S322" s="33" t="s">
        <v>364</v>
      </c>
      <c r="T322" s="14" t="s">
        <v>965</v>
      </c>
      <c r="U322" s="39">
        <v>0.375694444444444</v>
      </c>
      <c r="V322" s="14" t="s">
        <v>965</v>
      </c>
      <c r="W322" s="14" t="s">
        <v>20</v>
      </c>
      <c r="X322" s="14" t="s">
        <v>20</v>
      </c>
      <c r="Y322" s="14" t="s">
        <v>965</v>
      </c>
      <c r="Z322" s="39">
        <v>0.40416666666666662</v>
      </c>
      <c r="AA322" s="14" t="s">
        <v>965</v>
      </c>
      <c r="AB322" s="14" t="s">
        <v>965</v>
      </c>
      <c r="AC322" s="39">
        <v>0.37847222222222227</v>
      </c>
      <c r="AD322" s="14" t="s">
        <v>965</v>
      </c>
      <c r="AE322" s="14" t="s">
        <v>965</v>
      </c>
      <c r="AF322" s="39">
        <v>0.37777777777777777</v>
      </c>
      <c r="AG322" s="14" t="s">
        <v>965</v>
      </c>
      <c r="AH322" s="14" t="s">
        <v>967</v>
      </c>
      <c r="AI322" s="39" t="s">
        <v>39</v>
      </c>
      <c r="AJ322" s="14" t="s">
        <v>967</v>
      </c>
      <c r="AK322" s="14" t="s">
        <v>967</v>
      </c>
      <c r="AL322" s="39" t="s">
        <v>39</v>
      </c>
      <c r="AM322" s="14" t="s">
        <v>967</v>
      </c>
      <c r="AN322" s="14" t="s">
        <v>20</v>
      </c>
      <c r="AO322" s="14" t="s">
        <v>20</v>
      </c>
      <c r="AP322" s="14" t="s">
        <v>967</v>
      </c>
      <c r="AQ322" s="39" t="s">
        <v>39</v>
      </c>
      <c r="AR322" s="14" t="s">
        <v>967</v>
      </c>
      <c r="AS322" s="14" t="s">
        <v>967</v>
      </c>
      <c r="AT322" s="39" t="s">
        <v>39</v>
      </c>
      <c r="AU322" s="14" t="s">
        <v>967</v>
      </c>
      <c r="AV322" s="14" t="s">
        <v>967</v>
      </c>
      <c r="AW322" s="39" t="s">
        <v>39</v>
      </c>
      <c r="AX322" s="14" t="s">
        <v>967</v>
      </c>
      <c r="AY322" s="14" t="s">
        <v>968</v>
      </c>
      <c r="AZ322" s="39" t="s">
        <v>39</v>
      </c>
      <c r="BA322" s="14" t="s">
        <v>968</v>
      </c>
      <c r="BB322" s="14" t="s">
        <v>968</v>
      </c>
      <c r="BC322" s="39" t="s">
        <v>39</v>
      </c>
      <c r="BD322" s="14" t="s">
        <v>968</v>
      </c>
      <c r="BE322" s="14" t="s">
        <v>20</v>
      </c>
      <c r="BF322" s="14" t="s">
        <v>20</v>
      </c>
      <c r="BG322" s="14" t="s">
        <v>968</v>
      </c>
      <c r="BH322" s="39" t="s">
        <v>39</v>
      </c>
      <c r="BI322" s="39" t="s">
        <v>968</v>
      </c>
      <c r="BJ322" s="14" t="s">
        <v>968</v>
      </c>
      <c r="BK322" s="39" t="s">
        <v>39</v>
      </c>
      <c r="BL322" s="14" t="s">
        <v>968</v>
      </c>
      <c r="BM322" s="14" t="s">
        <v>968</v>
      </c>
      <c r="BN322" s="39" t="s">
        <v>39</v>
      </c>
      <c r="BO322" s="14" t="s">
        <v>968</v>
      </c>
      <c r="BP322" s="14" t="s">
        <v>968</v>
      </c>
      <c r="BQ322" s="39" t="s">
        <v>39</v>
      </c>
      <c r="BR322" s="14" t="s">
        <v>968</v>
      </c>
      <c r="BS322" s="14" t="s">
        <v>22</v>
      </c>
      <c r="BT322" s="39">
        <v>0.32708333333333334</v>
      </c>
      <c r="BU322" s="39" t="s">
        <v>22</v>
      </c>
      <c r="BV322" s="14" t="s">
        <v>20</v>
      </c>
      <c r="BW322" s="14" t="s">
        <v>20</v>
      </c>
      <c r="BX322" s="14" t="s">
        <v>20</v>
      </c>
      <c r="BY322" s="14" t="s">
        <v>965</v>
      </c>
      <c r="BZ322" s="39">
        <v>0.37708333333333338</v>
      </c>
      <c r="CA322" s="39" t="s">
        <v>965</v>
      </c>
      <c r="CB322" s="14" t="s">
        <v>965</v>
      </c>
      <c r="CC322" s="39">
        <v>0.37638888888888888</v>
      </c>
      <c r="CD322" s="39" t="s">
        <v>965</v>
      </c>
      <c r="CE322" s="14" t="s">
        <v>965</v>
      </c>
      <c r="CF322" s="39">
        <v>0.37708333333333338</v>
      </c>
      <c r="CG322" s="39" t="s">
        <v>965</v>
      </c>
      <c r="CH322" s="14" t="s">
        <v>967</v>
      </c>
      <c r="CI322" s="39" t="s">
        <v>39</v>
      </c>
      <c r="CJ322" s="39" t="s">
        <v>967</v>
      </c>
      <c r="CK322" s="14" t="s">
        <v>20</v>
      </c>
      <c r="CL322" s="14" t="s">
        <v>20</v>
      </c>
      <c r="CM322" s="1">
        <f t="shared" ref="CM322:CM385" si="87">COUNTIFS($T322:$CL322,"P")</f>
        <v>14</v>
      </c>
      <c r="CN322" s="1">
        <f t="shared" ref="CN322:CN385" si="88">COUNTIFS($T322:$CL322,"HD")/2</f>
        <v>0</v>
      </c>
      <c r="CO322" s="1">
        <f t="shared" ref="CO322:CO385" si="89">COUNTIFS($T322:$CL322,"DO")</f>
        <v>11</v>
      </c>
      <c r="CP322" s="1">
        <f t="shared" ref="CP322:CP385" si="90">COUNTIFS($T322:$CL322,"UPL")</f>
        <v>0</v>
      </c>
      <c r="CQ322" s="1">
        <f t="shared" ref="CQ322:CQ385" si="91">COUNTIFS($T322:$CL322,"LWP")</f>
        <v>2</v>
      </c>
      <c r="CR322" s="1">
        <f>SUM(COUNTIFS($T322:$CL322,{"PAT","MAT"}))</f>
        <v>0</v>
      </c>
      <c r="CS322" s="1">
        <f t="shared" ref="CS322:CS385" si="92">COUNTIFS($T322:$CL322,"HO")</f>
        <v>0</v>
      </c>
      <c r="CT322" s="1">
        <f t="shared" ref="CT322:CT385" si="93">COUNTIFS($T322:$CL322,"NA")</f>
        <v>0</v>
      </c>
      <c r="CU322" s="1">
        <f t="shared" ref="CU322:CU385" si="94">COUNTIFS($T322:$CL322,"PL")</f>
        <v>12</v>
      </c>
      <c r="CV322" s="1">
        <f t="shared" ref="CV322:CV385" si="95">COUNTIFS($T322:$CL322,"CL")</f>
        <v>12</v>
      </c>
      <c r="CW322" s="1">
        <f t="shared" ref="CW322:CW385" si="96">COUNTIFS($T322:$CL322,"BL")</f>
        <v>0</v>
      </c>
      <c r="CX322" s="1">
        <f t="shared" ref="CX322:CX385" si="97">COUNTIFS($T322:$CL322,"CO")</f>
        <v>0</v>
      </c>
      <c r="CY322" s="1">
        <f t="shared" ref="CY322:CY385" si="98">SUM(CU322:CX322)</f>
        <v>24</v>
      </c>
      <c r="CZ322" s="1">
        <f t="shared" ref="CZ322:CZ385" si="99">IF(SUM(CM322+CN322)&gt;=17,1,0)</f>
        <v>0</v>
      </c>
      <c r="DA322" s="1">
        <f t="shared" ref="DA322:DA385" si="100">IF(SUM(CM322+CN322)&gt;=13,1,0)</f>
        <v>1</v>
      </c>
      <c r="DB322" s="1">
        <f>SUM(CM322:CX322)+SUM(COUNTIFS(Q322:CL322,{"TERM","RESIGNED"}))</f>
        <v>51</v>
      </c>
      <c r="DC322" s="1" t="s">
        <v>45</v>
      </c>
      <c r="DD322" s="1" t="s">
        <v>1021</v>
      </c>
      <c r="DE322" s="34"/>
    </row>
    <row r="323" spans="1:109" x14ac:dyDescent="0.25">
      <c r="A323" s="32">
        <f t="shared" ref="A323:A386" si="101">A322+1</f>
        <v>322</v>
      </c>
      <c r="B323" s="1" t="s">
        <v>172</v>
      </c>
      <c r="C323" s="1">
        <v>104967</v>
      </c>
      <c r="D323" s="27">
        <v>104967</v>
      </c>
      <c r="E323" s="1" t="s">
        <v>946</v>
      </c>
      <c r="F323" s="34" t="s">
        <v>912</v>
      </c>
      <c r="G323" s="34" t="s">
        <v>190</v>
      </c>
      <c r="H323" s="30">
        <v>44950</v>
      </c>
      <c r="I323" s="30" t="s">
        <v>39</v>
      </c>
      <c r="J323" s="30" t="s">
        <v>39</v>
      </c>
      <c r="K323" s="1">
        <f t="shared" ca="1" si="85"/>
        <v>352</v>
      </c>
      <c r="L323" s="34" t="str">
        <f t="shared" si="86"/>
        <v>Billable</v>
      </c>
      <c r="M323" s="34" t="s">
        <v>187</v>
      </c>
      <c r="N323" s="1" t="s">
        <v>41</v>
      </c>
      <c r="O323" s="1" t="s">
        <v>42</v>
      </c>
      <c r="P323" s="1"/>
      <c r="Q323" s="1"/>
      <c r="R323" s="1" t="s">
        <v>43</v>
      </c>
      <c r="S323" s="33" t="s">
        <v>431</v>
      </c>
      <c r="T323" s="14" t="s">
        <v>965</v>
      </c>
      <c r="U323" s="39">
        <v>0.45624999999999999</v>
      </c>
      <c r="V323" s="14" t="s">
        <v>965</v>
      </c>
      <c r="W323" s="14" t="s">
        <v>20</v>
      </c>
      <c r="X323" s="14" t="s">
        <v>20</v>
      </c>
      <c r="Y323" s="14" t="s">
        <v>965</v>
      </c>
      <c r="Z323" s="39">
        <v>0</v>
      </c>
      <c r="AA323" s="14" t="s">
        <v>22</v>
      </c>
      <c r="AB323" s="14" t="s">
        <v>965</v>
      </c>
      <c r="AC323" s="39">
        <v>0.38541666666666669</v>
      </c>
      <c r="AD323" s="14" t="s">
        <v>965</v>
      </c>
      <c r="AE323" s="14" t="s">
        <v>965</v>
      </c>
      <c r="AF323" s="39">
        <v>0.39166666666666666</v>
      </c>
      <c r="AG323" s="14" t="s">
        <v>965</v>
      </c>
      <c r="AH323" s="14" t="s">
        <v>965</v>
      </c>
      <c r="AI323" s="39">
        <v>0.3979166666666667</v>
      </c>
      <c r="AJ323" s="14" t="s">
        <v>965</v>
      </c>
      <c r="AK323" s="14" t="s">
        <v>965</v>
      </c>
      <c r="AL323" s="39">
        <v>0.35833333333333334</v>
      </c>
      <c r="AM323" s="14" t="s">
        <v>965</v>
      </c>
      <c r="AN323" s="14" t="s">
        <v>20</v>
      </c>
      <c r="AO323" s="14" t="s">
        <v>20</v>
      </c>
      <c r="AP323" s="14" t="s">
        <v>965</v>
      </c>
      <c r="AQ323" s="39">
        <v>0.37291666666666662</v>
      </c>
      <c r="AR323" s="14" t="s">
        <v>965</v>
      </c>
      <c r="AS323" s="14" t="s">
        <v>966</v>
      </c>
      <c r="AT323" s="39">
        <v>0.22847222222222222</v>
      </c>
      <c r="AU323" s="14" t="s">
        <v>966</v>
      </c>
      <c r="AV323" s="14" t="s">
        <v>967</v>
      </c>
      <c r="AW323" s="39" t="s">
        <v>39</v>
      </c>
      <c r="AX323" s="14" t="s">
        <v>967</v>
      </c>
      <c r="AY323" s="14" t="s">
        <v>967</v>
      </c>
      <c r="AZ323" s="39" t="s">
        <v>39</v>
      </c>
      <c r="BA323" s="14" t="s">
        <v>967</v>
      </c>
      <c r="BB323" s="14" t="s">
        <v>965</v>
      </c>
      <c r="BC323" s="39">
        <v>0.27777777777777779</v>
      </c>
      <c r="BD323" s="14" t="s">
        <v>966</v>
      </c>
      <c r="BE323" s="14" t="s">
        <v>20</v>
      </c>
      <c r="BF323" s="14" t="s">
        <v>20</v>
      </c>
      <c r="BG323" s="14" t="s">
        <v>965</v>
      </c>
      <c r="BH323" s="39">
        <v>0.19930555555555554</v>
      </c>
      <c r="BI323" s="39" t="s">
        <v>966</v>
      </c>
      <c r="BJ323" s="14" t="s">
        <v>965</v>
      </c>
      <c r="BK323" s="39">
        <v>0.37916666666666665</v>
      </c>
      <c r="BL323" s="14" t="s">
        <v>965</v>
      </c>
      <c r="BM323" s="14" t="s">
        <v>965</v>
      </c>
      <c r="BN323" s="39">
        <v>0.40347222222222223</v>
      </c>
      <c r="BO323" s="14" t="s">
        <v>965</v>
      </c>
      <c r="BP323" s="14" t="s">
        <v>965</v>
      </c>
      <c r="BQ323" s="39">
        <v>0.41875000000000001</v>
      </c>
      <c r="BR323" s="14" t="s">
        <v>965</v>
      </c>
      <c r="BS323" s="14" t="s">
        <v>965</v>
      </c>
      <c r="BT323" s="39">
        <v>0.39166666666666666</v>
      </c>
      <c r="BU323" s="39" t="s">
        <v>965</v>
      </c>
      <c r="BV323" s="14" t="s">
        <v>20</v>
      </c>
      <c r="BW323" s="14" t="s">
        <v>20</v>
      </c>
      <c r="BX323" s="14" t="s">
        <v>20</v>
      </c>
      <c r="BY323" s="14" t="s">
        <v>22</v>
      </c>
      <c r="BZ323" s="39" t="s">
        <v>39</v>
      </c>
      <c r="CA323" s="39" t="s">
        <v>22</v>
      </c>
      <c r="CB323" s="14" t="s">
        <v>21</v>
      </c>
      <c r="CC323" s="39" t="s">
        <v>39</v>
      </c>
      <c r="CD323" s="39" t="s">
        <v>21</v>
      </c>
      <c r="CE323" s="14" t="s">
        <v>22</v>
      </c>
      <c r="CF323" s="39" t="s">
        <v>39</v>
      </c>
      <c r="CG323" s="39" t="s">
        <v>22</v>
      </c>
      <c r="CH323" s="14" t="s">
        <v>967</v>
      </c>
      <c r="CI323" s="39" t="s">
        <v>39</v>
      </c>
      <c r="CJ323" s="39" t="s">
        <v>967</v>
      </c>
      <c r="CK323" s="14" t="s">
        <v>20</v>
      </c>
      <c r="CL323" s="14" t="s">
        <v>20</v>
      </c>
      <c r="CM323" s="1">
        <f t="shared" si="87"/>
        <v>23</v>
      </c>
      <c r="CN323" s="1">
        <f t="shared" si="88"/>
        <v>2</v>
      </c>
      <c r="CO323" s="1">
        <f t="shared" si="89"/>
        <v>11</v>
      </c>
      <c r="CP323" s="1">
        <f t="shared" si="90"/>
        <v>2</v>
      </c>
      <c r="CQ323" s="1">
        <f t="shared" si="91"/>
        <v>5</v>
      </c>
      <c r="CR323" s="1">
        <f>SUM(COUNTIFS($T323:$CL323,{"PAT","MAT"}))</f>
        <v>0</v>
      </c>
      <c r="CS323" s="1">
        <f t="shared" si="92"/>
        <v>0</v>
      </c>
      <c r="CT323" s="1">
        <f t="shared" si="93"/>
        <v>0</v>
      </c>
      <c r="CU323" s="1">
        <f t="shared" si="94"/>
        <v>0</v>
      </c>
      <c r="CV323" s="1">
        <f t="shared" si="95"/>
        <v>6</v>
      </c>
      <c r="CW323" s="1">
        <f t="shared" si="96"/>
        <v>0</v>
      </c>
      <c r="CX323" s="1">
        <f t="shared" si="97"/>
        <v>0</v>
      </c>
      <c r="CY323" s="1">
        <f t="shared" si="98"/>
        <v>6</v>
      </c>
      <c r="CZ323" s="1">
        <f t="shared" si="99"/>
        <v>1</v>
      </c>
      <c r="DA323" s="1">
        <f t="shared" si="100"/>
        <v>1</v>
      </c>
      <c r="DB323" s="1">
        <f>SUM(CM323:CX323)+SUM(COUNTIFS(Q323:CL323,{"TERM","RESIGNED"}))</f>
        <v>49</v>
      </c>
      <c r="DC323" s="1" t="s">
        <v>45</v>
      </c>
      <c r="DD323" s="1" t="s">
        <v>1018</v>
      </c>
      <c r="DE323" s="34"/>
    </row>
    <row r="324" spans="1:109" x14ac:dyDescent="0.25">
      <c r="A324" s="32">
        <f t="shared" si="101"/>
        <v>323</v>
      </c>
      <c r="B324" s="1" t="s">
        <v>172</v>
      </c>
      <c r="C324" s="1">
        <v>104976</v>
      </c>
      <c r="D324" s="27">
        <v>104976</v>
      </c>
      <c r="E324" s="1" t="s">
        <v>945</v>
      </c>
      <c r="F324" s="34" t="s">
        <v>914</v>
      </c>
      <c r="G324" s="34" t="s">
        <v>123</v>
      </c>
      <c r="H324" s="30">
        <v>44953</v>
      </c>
      <c r="I324" s="30" t="s">
        <v>39</v>
      </c>
      <c r="J324" s="30" t="s">
        <v>39</v>
      </c>
      <c r="K324" s="1">
        <f t="shared" ca="1" si="85"/>
        <v>349</v>
      </c>
      <c r="L324" s="34" t="str">
        <f t="shared" si="86"/>
        <v>Billable</v>
      </c>
      <c r="M324" s="34" t="s">
        <v>124</v>
      </c>
      <c r="N324" s="1" t="s">
        <v>41</v>
      </c>
      <c r="O324" s="1" t="s">
        <v>42</v>
      </c>
      <c r="P324" s="1"/>
      <c r="Q324" s="1"/>
      <c r="R324" s="1" t="s">
        <v>43</v>
      </c>
      <c r="S324" s="33" t="s">
        <v>142</v>
      </c>
      <c r="T324" s="14" t="s">
        <v>965</v>
      </c>
      <c r="U324" s="39">
        <v>0.39930555555555602</v>
      </c>
      <c r="V324" s="14" t="s">
        <v>965</v>
      </c>
      <c r="W324" s="14" t="s">
        <v>20</v>
      </c>
      <c r="X324" s="14" t="s">
        <v>20</v>
      </c>
      <c r="Y324" s="14" t="s">
        <v>965</v>
      </c>
      <c r="Z324" s="39">
        <v>0.3833333333333333</v>
      </c>
      <c r="AA324" s="14" t="s">
        <v>965</v>
      </c>
      <c r="AB324" s="14" t="s">
        <v>965</v>
      </c>
      <c r="AC324" s="39">
        <v>0.40416666666666662</v>
      </c>
      <c r="AD324" s="14" t="s">
        <v>965</v>
      </c>
      <c r="AE324" s="14" t="s">
        <v>965</v>
      </c>
      <c r="AF324" s="39">
        <v>0.375</v>
      </c>
      <c r="AG324" s="14" t="s">
        <v>965</v>
      </c>
      <c r="AH324" s="14" t="s">
        <v>965</v>
      </c>
      <c r="AI324" s="39">
        <v>0.37291666666666662</v>
      </c>
      <c r="AJ324" s="14" t="s">
        <v>965</v>
      </c>
      <c r="AK324" s="14" t="s">
        <v>965</v>
      </c>
      <c r="AL324" s="39">
        <v>0.37638888888888888</v>
      </c>
      <c r="AM324" s="14" t="s">
        <v>965</v>
      </c>
      <c r="AN324" s="14" t="s">
        <v>20</v>
      </c>
      <c r="AO324" s="14" t="s">
        <v>20</v>
      </c>
      <c r="AP324" s="14" t="s">
        <v>965</v>
      </c>
      <c r="AQ324" s="39">
        <v>0.38263888888888892</v>
      </c>
      <c r="AR324" s="14" t="s">
        <v>965</v>
      </c>
      <c r="AS324" s="14" t="s">
        <v>967</v>
      </c>
      <c r="AT324" s="39" t="s">
        <v>39</v>
      </c>
      <c r="AU324" s="14" t="s">
        <v>967</v>
      </c>
      <c r="AV324" s="14" t="s">
        <v>967</v>
      </c>
      <c r="AW324" s="39" t="s">
        <v>39</v>
      </c>
      <c r="AX324" s="14" t="s">
        <v>967</v>
      </c>
      <c r="AY324" s="14" t="s">
        <v>967</v>
      </c>
      <c r="AZ324" s="39" t="s">
        <v>39</v>
      </c>
      <c r="BA324" s="14" t="s">
        <v>967</v>
      </c>
      <c r="BB324" s="14" t="s">
        <v>965</v>
      </c>
      <c r="BC324" s="39">
        <v>0.3833333333333333</v>
      </c>
      <c r="BD324" s="14" t="s">
        <v>965</v>
      </c>
      <c r="BE324" s="14" t="s">
        <v>20</v>
      </c>
      <c r="BF324" s="14" t="s">
        <v>20</v>
      </c>
      <c r="BG324" s="14" t="s">
        <v>965</v>
      </c>
      <c r="BH324" s="39">
        <v>0.38125000000000003</v>
      </c>
      <c r="BI324" s="39" t="s">
        <v>965</v>
      </c>
      <c r="BJ324" s="14" t="s">
        <v>965</v>
      </c>
      <c r="BK324" s="39">
        <v>0.37916666666666665</v>
      </c>
      <c r="BL324" s="14" t="s">
        <v>965</v>
      </c>
      <c r="BM324" s="14" t="s">
        <v>965</v>
      </c>
      <c r="BN324" s="39">
        <v>0.39513888888888887</v>
      </c>
      <c r="BO324" s="14" t="s">
        <v>965</v>
      </c>
      <c r="BP324" s="14" t="s">
        <v>965</v>
      </c>
      <c r="BQ324" s="39">
        <v>0.36805555555555558</v>
      </c>
      <c r="BR324" s="14" t="s">
        <v>965</v>
      </c>
      <c r="BS324" s="14" t="s">
        <v>965</v>
      </c>
      <c r="BT324" s="39">
        <v>0.3756944444444445</v>
      </c>
      <c r="BU324" s="39" t="s">
        <v>965</v>
      </c>
      <c r="BV324" s="14" t="s">
        <v>20</v>
      </c>
      <c r="BW324" s="14" t="s">
        <v>20</v>
      </c>
      <c r="BX324" s="14" t="s">
        <v>20</v>
      </c>
      <c r="BY324" s="14" t="s">
        <v>965</v>
      </c>
      <c r="BZ324" s="39">
        <v>0.37638888888888888</v>
      </c>
      <c r="CA324" s="39" t="s">
        <v>965</v>
      </c>
      <c r="CB324" s="14" t="s">
        <v>965</v>
      </c>
      <c r="CC324" s="39">
        <v>0.36805555555555558</v>
      </c>
      <c r="CD324" s="39" t="s">
        <v>965</v>
      </c>
      <c r="CE324" s="14" t="s">
        <v>967</v>
      </c>
      <c r="CF324" s="39" t="s">
        <v>39</v>
      </c>
      <c r="CG324" s="39" t="s">
        <v>967</v>
      </c>
      <c r="CH324" s="14" t="s">
        <v>965</v>
      </c>
      <c r="CI324" s="39">
        <v>0.37708333333333338</v>
      </c>
      <c r="CJ324" s="39" t="s">
        <v>965</v>
      </c>
      <c r="CK324" s="14" t="s">
        <v>20</v>
      </c>
      <c r="CL324" s="14" t="s">
        <v>20</v>
      </c>
      <c r="CM324" s="1">
        <f t="shared" si="87"/>
        <v>32</v>
      </c>
      <c r="CN324" s="1">
        <f t="shared" si="88"/>
        <v>0</v>
      </c>
      <c r="CO324" s="1">
        <f t="shared" si="89"/>
        <v>11</v>
      </c>
      <c r="CP324" s="1">
        <f t="shared" si="90"/>
        <v>0</v>
      </c>
      <c r="CQ324" s="1">
        <f t="shared" si="91"/>
        <v>0</v>
      </c>
      <c r="CR324" s="1">
        <f>SUM(COUNTIFS($T324:$CL324,{"PAT","MAT"}))</f>
        <v>0</v>
      </c>
      <c r="CS324" s="1">
        <f t="shared" si="92"/>
        <v>0</v>
      </c>
      <c r="CT324" s="1">
        <f t="shared" si="93"/>
        <v>0</v>
      </c>
      <c r="CU324" s="1">
        <f t="shared" si="94"/>
        <v>0</v>
      </c>
      <c r="CV324" s="1">
        <f t="shared" si="95"/>
        <v>8</v>
      </c>
      <c r="CW324" s="1">
        <f t="shared" si="96"/>
        <v>0</v>
      </c>
      <c r="CX324" s="1">
        <f t="shared" si="97"/>
        <v>0</v>
      </c>
      <c r="CY324" s="1">
        <f t="shared" si="98"/>
        <v>8</v>
      </c>
      <c r="CZ324" s="1">
        <f t="shared" si="99"/>
        <v>1</v>
      </c>
      <c r="DA324" s="1">
        <f t="shared" si="100"/>
        <v>1</v>
      </c>
      <c r="DB324" s="1">
        <f>SUM(CM324:CX324)+SUM(COUNTIFS(Q324:CL324,{"TERM","RESIGNED"}))</f>
        <v>51</v>
      </c>
      <c r="DC324" s="1" t="s">
        <v>45</v>
      </c>
      <c r="DD324" s="1" t="s">
        <v>1020</v>
      </c>
      <c r="DE324" s="34"/>
    </row>
    <row r="325" spans="1:109" x14ac:dyDescent="0.25">
      <c r="A325" s="32">
        <f t="shared" si="101"/>
        <v>324</v>
      </c>
      <c r="B325" s="1" t="s">
        <v>172</v>
      </c>
      <c r="C325" s="1">
        <v>104980</v>
      </c>
      <c r="D325" s="27">
        <v>104980</v>
      </c>
      <c r="E325" s="1" t="s">
        <v>946</v>
      </c>
      <c r="F325" s="34" t="s">
        <v>915</v>
      </c>
      <c r="G325" s="34" t="s">
        <v>123</v>
      </c>
      <c r="H325" s="30">
        <v>44953</v>
      </c>
      <c r="I325" s="30" t="s">
        <v>39</v>
      </c>
      <c r="J325" s="30" t="s">
        <v>39</v>
      </c>
      <c r="K325" s="1">
        <f t="shared" ca="1" si="85"/>
        <v>349</v>
      </c>
      <c r="L325" s="34" t="str">
        <f t="shared" si="86"/>
        <v>Billable</v>
      </c>
      <c r="M325" s="34" t="s">
        <v>124</v>
      </c>
      <c r="N325" s="1" t="s">
        <v>41</v>
      </c>
      <c r="O325" s="1" t="s">
        <v>42</v>
      </c>
      <c r="P325" s="1"/>
      <c r="Q325" s="1"/>
      <c r="R325" s="1" t="s">
        <v>43</v>
      </c>
      <c r="S325" s="33" t="s">
        <v>66</v>
      </c>
      <c r="T325" s="14" t="s">
        <v>965</v>
      </c>
      <c r="U325" s="39">
        <v>0.38124999999999998</v>
      </c>
      <c r="V325" s="14" t="s">
        <v>965</v>
      </c>
      <c r="W325" s="14" t="s">
        <v>20</v>
      </c>
      <c r="X325" s="14" t="s">
        <v>20</v>
      </c>
      <c r="Y325" s="14" t="s">
        <v>965</v>
      </c>
      <c r="Z325" s="39">
        <v>0.41805555555555557</v>
      </c>
      <c r="AA325" s="14" t="s">
        <v>965</v>
      </c>
      <c r="AB325" s="14" t="s">
        <v>965</v>
      </c>
      <c r="AC325" s="39">
        <v>0.39583333333333331</v>
      </c>
      <c r="AD325" s="14" t="s">
        <v>965</v>
      </c>
      <c r="AE325" s="14" t="s">
        <v>965</v>
      </c>
      <c r="AF325" s="39">
        <v>0.40277777777777773</v>
      </c>
      <c r="AG325" s="14" t="s">
        <v>965</v>
      </c>
      <c r="AH325" s="14" t="s">
        <v>965</v>
      </c>
      <c r="AI325" s="39">
        <v>0.3840277777777778</v>
      </c>
      <c r="AJ325" s="14" t="s">
        <v>965</v>
      </c>
      <c r="AK325" s="14" t="s">
        <v>965</v>
      </c>
      <c r="AL325" s="39">
        <v>0.39166666666666666</v>
      </c>
      <c r="AM325" s="14" t="s">
        <v>965</v>
      </c>
      <c r="AN325" s="14" t="s">
        <v>20</v>
      </c>
      <c r="AO325" s="14" t="s">
        <v>20</v>
      </c>
      <c r="AP325" s="14" t="s">
        <v>965</v>
      </c>
      <c r="AQ325" s="39">
        <v>0.38819444444444445</v>
      </c>
      <c r="AR325" s="14" t="s">
        <v>965</v>
      </c>
      <c r="AS325" s="14" t="s">
        <v>965</v>
      </c>
      <c r="AT325" s="39">
        <v>0.39583333333333331</v>
      </c>
      <c r="AU325" s="14" t="s">
        <v>965</v>
      </c>
      <c r="AV325" s="14" t="s">
        <v>965</v>
      </c>
      <c r="AW325" s="39">
        <v>0.4055555555555555</v>
      </c>
      <c r="AX325" s="14" t="s">
        <v>965</v>
      </c>
      <c r="AY325" s="14" t="s">
        <v>965</v>
      </c>
      <c r="AZ325" s="39">
        <v>0.3979166666666667</v>
      </c>
      <c r="BA325" s="14" t="s">
        <v>965</v>
      </c>
      <c r="BB325" s="14" t="s">
        <v>965</v>
      </c>
      <c r="BC325" s="39">
        <v>0.40277777777777773</v>
      </c>
      <c r="BD325" s="14" t="s">
        <v>965</v>
      </c>
      <c r="BE325" s="14" t="s">
        <v>20</v>
      </c>
      <c r="BF325" s="14" t="s">
        <v>20</v>
      </c>
      <c r="BG325" s="14" t="s">
        <v>965</v>
      </c>
      <c r="BH325" s="39">
        <v>0.39027777777777778</v>
      </c>
      <c r="BI325" s="39" t="s">
        <v>965</v>
      </c>
      <c r="BJ325" s="14" t="s">
        <v>968</v>
      </c>
      <c r="BK325" s="39" t="s">
        <v>39</v>
      </c>
      <c r="BL325" s="14" t="s">
        <v>968</v>
      </c>
      <c r="BM325" s="14" t="s">
        <v>968</v>
      </c>
      <c r="BN325" s="39" t="s">
        <v>39</v>
      </c>
      <c r="BO325" s="14" t="s">
        <v>968</v>
      </c>
      <c r="BP325" s="14" t="s">
        <v>968</v>
      </c>
      <c r="BQ325" s="39" t="s">
        <v>39</v>
      </c>
      <c r="BR325" s="14" t="s">
        <v>968</v>
      </c>
      <c r="BS325" s="14" t="s">
        <v>968</v>
      </c>
      <c r="BT325" s="39" t="e">
        <v>#N/A</v>
      </c>
      <c r="BU325" s="39" t="s">
        <v>968</v>
      </c>
      <c r="BV325" s="14" t="s">
        <v>20</v>
      </c>
      <c r="BW325" s="14" t="s">
        <v>20</v>
      </c>
      <c r="BX325" s="14" t="s">
        <v>20</v>
      </c>
      <c r="BY325" s="14" t="s">
        <v>21</v>
      </c>
      <c r="BZ325" s="39" t="s">
        <v>39</v>
      </c>
      <c r="CA325" s="39" t="s">
        <v>21</v>
      </c>
      <c r="CB325" s="14" t="s">
        <v>21</v>
      </c>
      <c r="CC325" s="39" t="s">
        <v>39</v>
      </c>
      <c r="CD325" s="39" t="s">
        <v>21</v>
      </c>
      <c r="CE325" s="14" t="s">
        <v>21</v>
      </c>
      <c r="CF325" s="39" t="s">
        <v>39</v>
      </c>
      <c r="CG325" s="39" t="s">
        <v>21</v>
      </c>
      <c r="CH325" s="14" t="s">
        <v>967</v>
      </c>
      <c r="CI325" s="39" t="s">
        <v>39</v>
      </c>
      <c r="CJ325" s="39" t="s">
        <v>967</v>
      </c>
      <c r="CK325" s="14" t="s">
        <v>20</v>
      </c>
      <c r="CL325" s="14" t="s">
        <v>20</v>
      </c>
      <c r="CM325" s="1">
        <f t="shared" si="87"/>
        <v>24</v>
      </c>
      <c r="CN325" s="1">
        <f t="shared" si="88"/>
        <v>0</v>
      </c>
      <c r="CO325" s="1">
        <f t="shared" si="89"/>
        <v>11</v>
      </c>
      <c r="CP325" s="1">
        <f t="shared" si="90"/>
        <v>6</v>
      </c>
      <c r="CQ325" s="1">
        <f t="shared" si="91"/>
        <v>0</v>
      </c>
      <c r="CR325" s="1">
        <f>SUM(COUNTIFS($T325:$CL325,{"PAT","MAT"}))</f>
        <v>0</v>
      </c>
      <c r="CS325" s="1">
        <f t="shared" si="92"/>
        <v>0</v>
      </c>
      <c r="CT325" s="1">
        <f t="shared" si="93"/>
        <v>0</v>
      </c>
      <c r="CU325" s="1">
        <f t="shared" si="94"/>
        <v>8</v>
      </c>
      <c r="CV325" s="1">
        <f t="shared" si="95"/>
        <v>2</v>
      </c>
      <c r="CW325" s="1">
        <f t="shared" si="96"/>
        <v>0</v>
      </c>
      <c r="CX325" s="1">
        <f t="shared" si="97"/>
        <v>0</v>
      </c>
      <c r="CY325" s="1">
        <f t="shared" si="98"/>
        <v>10</v>
      </c>
      <c r="CZ325" s="1">
        <f t="shared" si="99"/>
        <v>1</v>
      </c>
      <c r="DA325" s="1">
        <f t="shared" si="100"/>
        <v>1</v>
      </c>
      <c r="DB325" s="1">
        <f>SUM(CM325:CX325)+SUM(COUNTIFS(Q325:CL325,{"TERM","RESIGNED"}))</f>
        <v>51</v>
      </c>
      <c r="DC325" s="1" t="s">
        <v>45</v>
      </c>
      <c r="DD325" s="1" t="s">
        <v>1018</v>
      </c>
      <c r="DE325" s="34"/>
    </row>
    <row r="326" spans="1:109" x14ac:dyDescent="0.25">
      <c r="A326" s="32">
        <f t="shared" si="101"/>
        <v>325</v>
      </c>
      <c r="B326" s="1" t="s">
        <v>172</v>
      </c>
      <c r="C326" s="1">
        <v>104981</v>
      </c>
      <c r="D326" s="27">
        <v>104981</v>
      </c>
      <c r="E326" s="1" t="s">
        <v>946</v>
      </c>
      <c r="F326" s="34" t="s">
        <v>916</v>
      </c>
      <c r="G326" s="34" t="s">
        <v>123</v>
      </c>
      <c r="H326" s="30">
        <v>44953</v>
      </c>
      <c r="I326" s="30" t="s">
        <v>39</v>
      </c>
      <c r="J326" s="30" t="s">
        <v>39</v>
      </c>
      <c r="K326" s="1">
        <f t="shared" ca="1" si="85"/>
        <v>349</v>
      </c>
      <c r="L326" s="34" t="str">
        <f t="shared" si="86"/>
        <v>Billable</v>
      </c>
      <c r="M326" s="34" t="s">
        <v>124</v>
      </c>
      <c r="N326" s="1" t="s">
        <v>41</v>
      </c>
      <c r="O326" s="1" t="s">
        <v>42</v>
      </c>
      <c r="P326" s="1"/>
      <c r="Q326" s="1"/>
      <c r="R326" s="1" t="s">
        <v>43</v>
      </c>
      <c r="S326" s="33" t="s">
        <v>135</v>
      </c>
      <c r="T326" s="14" t="s">
        <v>965</v>
      </c>
      <c r="U326" s="39">
        <v>0.37222222222222201</v>
      </c>
      <c r="V326" s="14" t="s">
        <v>965</v>
      </c>
      <c r="W326" s="14" t="s">
        <v>20</v>
      </c>
      <c r="X326" s="14" t="s">
        <v>20</v>
      </c>
      <c r="Y326" s="14" t="s">
        <v>965</v>
      </c>
      <c r="Z326" s="39">
        <v>0.39097222222222222</v>
      </c>
      <c r="AA326" s="14" t="s">
        <v>965</v>
      </c>
      <c r="AB326" s="14" t="s">
        <v>965</v>
      </c>
      <c r="AC326" s="39">
        <v>0.35416666666666669</v>
      </c>
      <c r="AD326" s="14" t="s">
        <v>965</v>
      </c>
      <c r="AE326" s="14" t="s">
        <v>965</v>
      </c>
      <c r="AF326" s="39">
        <v>0.37083333333333335</v>
      </c>
      <c r="AG326" s="14" t="s">
        <v>965</v>
      </c>
      <c r="AH326" s="14" t="s">
        <v>965</v>
      </c>
      <c r="AI326" s="39">
        <v>0.3659722222222222</v>
      </c>
      <c r="AJ326" s="14" t="s">
        <v>965</v>
      </c>
      <c r="AK326" s="14" t="s">
        <v>965</v>
      </c>
      <c r="AL326" s="39">
        <v>0.3527777777777778</v>
      </c>
      <c r="AM326" s="14" t="s">
        <v>965</v>
      </c>
      <c r="AN326" s="14" t="s">
        <v>20</v>
      </c>
      <c r="AO326" s="14" t="s">
        <v>20</v>
      </c>
      <c r="AP326" s="14" t="s">
        <v>965</v>
      </c>
      <c r="AQ326" s="39">
        <v>0.36249999999999999</v>
      </c>
      <c r="AR326" s="14" t="s">
        <v>965</v>
      </c>
      <c r="AS326" s="14" t="s">
        <v>965</v>
      </c>
      <c r="AT326" s="39">
        <v>0.37291666666666662</v>
      </c>
      <c r="AU326" s="14" t="s">
        <v>965</v>
      </c>
      <c r="AV326" s="14" t="s">
        <v>965</v>
      </c>
      <c r="AW326" s="39">
        <v>0.37638888888888888</v>
      </c>
      <c r="AX326" s="14" t="s">
        <v>965</v>
      </c>
      <c r="AY326" s="14" t="s">
        <v>965</v>
      </c>
      <c r="AZ326" s="39">
        <v>0.37013888888888885</v>
      </c>
      <c r="BA326" s="14" t="s">
        <v>965</v>
      </c>
      <c r="BB326" s="14" t="s">
        <v>965</v>
      </c>
      <c r="BC326" s="39">
        <v>0.36249999999999999</v>
      </c>
      <c r="BD326" s="14" t="s">
        <v>965</v>
      </c>
      <c r="BE326" s="14" t="s">
        <v>20</v>
      </c>
      <c r="BF326" s="14" t="s">
        <v>20</v>
      </c>
      <c r="BG326" s="14" t="s">
        <v>965</v>
      </c>
      <c r="BH326" s="39">
        <v>0.36388888888888887</v>
      </c>
      <c r="BI326" s="39" t="s">
        <v>965</v>
      </c>
      <c r="BJ326" s="14" t="s">
        <v>965</v>
      </c>
      <c r="BK326" s="39">
        <v>0.36388888888888887</v>
      </c>
      <c r="BL326" s="14" t="s">
        <v>965</v>
      </c>
      <c r="BM326" s="14" t="s">
        <v>965</v>
      </c>
      <c r="BN326" s="39">
        <v>0.36249999999999999</v>
      </c>
      <c r="BO326" s="14" t="s">
        <v>965</v>
      </c>
      <c r="BP326" s="14" t="s">
        <v>965</v>
      </c>
      <c r="BQ326" s="39">
        <v>0.37222222222222223</v>
      </c>
      <c r="BR326" s="14" t="s">
        <v>965</v>
      </c>
      <c r="BS326" s="14" t="s">
        <v>965</v>
      </c>
      <c r="BT326" s="39">
        <v>0.36527777777777781</v>
      </c>
      <c r="BU326" s="39" t="s">
        <v>965</v>
      </c>
      <c r="BV326" s="14" t="s">
        <v>20</v>
      </c>
      <c r="BW326" s="14" t="s">
        <v>20</v>
      </c>
      <c r="BX326" s="14" t="s">
        <v>20</v>
      </c>
      <c r="BY326" s="14" t="s">
        <v>967</v>
      </c>
      <c r="BZ326" s="39" t="s">
        <v>39</v>
      </c>
      <c r="CA326" s="39" t="s">
        <v>967</v>
      </c>
      <c r="CB326" s="14" t="s">
        <v>967</v>
      </c>
      <c r="CC326" s="39" t="s">
        <v>39</v>
      </c>
      <c r="CD326" s="39" t="s">
        <v>967</v>
      </c>
      <c r="CE326" s="14" t="s">
        <v>967</v>
      </c>
      <c r="CF326" s="39" t="s">
        <v>39</v>
      </c>
      <c r="CG326" s="39" t="s">
        <v>967</v>
      </c>
      <c r="CH326" s="14" t="s">
        <v>967</v>
      </c>
      <c r="CI326" s="39" t="s">
        <v>39</v>
      </c>
      <c r="CJ326" s="39" t="s">
        <v>967</v>
      </c>
      <c r="CK326" s="14" t="s">
        <v>20</v>
      </c>
      <c r="CL326" s="14" t="s">
        <v>20</v>
      </c>
      <c r="CM326" s="1">
        <f t="shared" si="87"/>
        <v>32</v>
      </c>
      <c r="CN326" s="1">
        <f t="shared" si="88"/>
        <v>0</v>
      </c>
      <c r="CO326" s="1">
        <f t="shared" si="89"/>
        <v>11</v>
      </c>
      <c r="CP326" s="1">
        <f t="shared" si="90"/>
        <v>0</v>
      </c>
      <c r="CQ326" s="1">
        <f t="shared" si="91"/>
        <v>0</v>
      </c>
      <c r="CR326" s="1">
        <f>SUM(COUNTIFS($T326:$CL326,{"PAT","MAT"}))</f>
        <v>0</v>
      </c>
      <c r="CS326" s="1">
        <f t="shared" si="92"/>
        <v>0</v>
      </c>
      <c r="CT326" s="1">
        <f t="shared" si="93"/>
        <v>0</v>
      </c>
      <c r="CU326" s="1">
        <f t="shared" si="94"/>
        <v>0</v>
      </c>
      <c r="CV326" s="1">
        <f t="shared" si="95"/>
        <v>8</v>
      </c>
      <c r="CW326" s="1">
        <f t="shared" si="96"/>
        <v>0</v>
      </c>
      <c r="CX326" s="1">
        <f t="shared" si="97"/>
        <v>0</v>
      </c>
      <c r="CY326" s="1">
        <f t="shared" si="98"/>
        <v>8</v>
      </c>
      <c r="CZ326" s="1">
        <f t="shared" si="99"/>
        <v>1</v>
      </c>
      <c r="DA326" s="1">
        <f t="shared" si="100"/>
        <v>1</v>
      </c>
      <c r="DB326" s="1">
        <f>SUM(CM326:CX326)+SUM(COUNTIFS(Q326:CL326,{"TERM","RESIGNED"}))</f>
        <v>51</v>
      </c>
      <c r="DC326" s="1" t="s">
        <v>45</v>
      </c>
      <c r="DD326" s="1" t="s">
        <v>1018</v>
      </c>
      <c r="DE326" s="34"/>
    </row>
    <row r="327" spans="1:109" x14ac:dyDescent="0.25">
      <c r="A327" s="32">
        <f t="shared" si="101"/>
        <v>326</v>
      </c>
      <c r="B327" s="1" t="s">
        <v>172</v>
      </c>
      <c r="C327" s="1">
        <v>104991</v>
      </c>
      <c r="D327" s="27">
        <v>104991</v>
      </c>
      <c r="E327" s="1" t="s">
        <v>946</v>
      </c>
      <c r="F327" s="34" t="s">
        <v>917</v>
      </c>
      <c r="G327" s="34" t="s">
        <v>186</v>
      </c>
      <c r="H327" s="30">
        <v>44957</v>
      </c>
      <c r="I327" s="30" t="s">
        <v>39</v>
      </c>
      <c r="J327" s="30" t="s">
        <v>39</v>
      </c>
      <c r="K327" s="1">
        <f t="shared" ca="1" si="85"/>
        <v>345</v>
      </c>
      <c r="L327" s="34" t="str">
        <f t="shared" si="86"/>
        <v>Billable</v>
      </c>
      <c r="M327" s="34" t="s">
        <v>187</v>
      </c>
      <c r="N327" s="1" t="s">
        <v>41</v>
      </c>
      <c r="O327" s="1" t="s">
        <v>42</v>
      </c>
      <c r="P327" s="1"/>
      <c r="Q327" s="1"/>
      <c r="R327" s="1" t="s">
        <v>43</v>
      </c>
      <c r="S327" s="33" t="s">
        <v>311</v>
      </c>
      <c r="T327" s="14" t="s">
        <v>965</v>
      </c>
      <c r="U327" s="39">
        <v>0.37708333333333299</v>
      </c>
      <c r="V327" s="14" t="s">
        <v>965</v>
      </c>
      <c r="W327" s="14" t="s">
        <v>20</v>
      </c>
      <c r="X327" s="14" t="s">
        <v>20</v>
      </c>
      <c r="Y327" s="14" t="s">
        <v>965</v>
      </c>
      <c r="Z327" s="39">
        <v>0.37847222222222227</v>
      </c>
      <c r="AA327" s="14" t="s">
        <v>965</v>
      </c>
      <c r="AB327" s="14" t="s">
        <v>965</v>
      </c>
      <c r="AC327" s="39">
        <v>0.38194444444444442</v>
      </c>
      <c r="AD327" s="14" t="s">
        <v>965</v>
      </c>
      <c r="AE327" s="14" t="s">
        <v>967</v>
      </c>
      <c r="AF327" s="39" t="s">
        <v>39</v>
      </c>
      <c r="AG327" s="14" t="s">
        <v>967</v>
      </c>
      <c r="AH327" s="14" t="s">
        <v>968</v>
      </c>
      <c r="AI327" s="39" t="s">
        <v>39</v>
      </c>
      <c r="AJ327" s="14" t="s">
        <v>968</v>
      </c>
      <c r="AK327" s="14" t="s">
        <v>965</v>
      </c>
      <c r="AL327" s="39">
        <v>0.36874999999999997</v>
      </c>
      <c r="AM327" s="14" t="s">
        <v>965</v>
      </c>
      <c r="AN327" s="14" t="s">
        <v>20</v>
      </c>
      <c r="AO327" s="14" t="s">
        <v>20</v>
      </c>
      <c r="AP327" s="14" t="s">
        <v>965</v>
      </c>
      <c r="AQ327" s="39">
        <v>0.38194444444444442</v>
      </c>
      <c r="AR327" s="14" t="s">
        <v>965</v>
      </c>
      <c r="AS327" s="14" t="s">
        <v>965</v>
      </c>
      <c r="AT327" s="39">
        <v>0.37013888888888885</v>
      </c>
      <c r="AU327" s="14" t="s">
        <v>965</v>
      </c>
      <c r="AV327" s="14" t="s">
        <v>965</v>
      </c>
      <c r="AW327" s="39">
        <v>0.37291666666666662</v>
      </c>
      <c r="AX327" s="14" t="s">
        <v>965</v>
      </c>
      <c r="AY327" s="14" t="s">
        <v>965</v>
      </c>
      <c r="AZ327" s="39">
        <v>0.37013888888888885</v>
      </c>
      <c r="BA327" s="14" t="s">
        <v>965</v>
      </c>
      <c r="BB327" s="14" t="s">
        <v>965</v>
      </c>
      <c r="BC327" s="39">
        <v>0.36805555555555558</v>
      </c>
      <c r="BD327" s="14" t="s">
        <v>965</v>
      </c>
      <c r="BE327" s="14" t="s">
        <v>20</v>
      </c>
      <c r="BF327" s="14" t="s">
        <v>20</v>
      </c>
      <c r="BG327" s="14" t="s">
        <v>965</v>
      </c>
      <c r="BH327" s="39">
        <v>0.37222222222222223</v>
      </c>
      <c r="BI327" s="39" t="s">
        <v>965</v>
      </c>
      <c r="BJ327" s="14" t="s">
        <v>965</v>
      </c>
      <c r="BK327" s="39">
        <v>0.3840277777777778</v>
      </c>
      <c r="BL327" s="14" t="s">
        <v>965</v>
      </c>
      <c r="BM327" s="14" t="s">
        <v>965</v>
      </c>
      <c r="BN327" s="39">
        <v>0.37222222222222223</v>
      </c>
      <c r="BO327" s="14" t="s">
        <v>965</v>
      </c>
      <c r="BP327" s="14" t="s">
        <v>965</v>
      </c>
      <c r="BQ327" s="39">
        <v>0.37986111111111115</v>
      </c>
      <c r="BR327" s="14" t="s">
        <v>965</v>
      </c>
      <c r="BS327" s="14" t="s">
        <v>965</v>
      </c>
      <c r="BT327" s="39">
        <v>0.36458333333333331</v>
      </c>
      <c r="BU327" s="39" t="s">
        <v>965</v>
      </c>
      <c r="BV327" s="14" t="s">
        <v>20</v>
      </c>
      <c r="BW327" s="14" t="s">
        <v>20</v>
      </c>
      <c r="BX327" s="14" t="s">
        <v>20</v>
      </c>
      <c r="BY327" s="14" t="s">
        <v>967</v>
      </c>
      <c r="BZ327" s="39" t="s">
        <v>39</v>
      </c>
      <c r="CA327" s="39" t="s">
        <v>967</v>
      </c>
      <c r="CB327" s="14" t="s">
        <v>965</v>
      </c>
      <c r="CC327" s="39">
        <v>0.37291666666666662</v>
      </c>
      <c r="CD327" s="39" t="s">
        <v>965</v>
      </c>
      <c r="CE327" s="14" t="s">
        <v>965</v>
      </c>
      <c r="CF327" s="39">
        <v>0.3666666666666667</v>
      </c>
      <c r="CG327" s="39" t="s">
        <v>965</v>
      </c>
      <c r="CH327" s="14" t="s">
        <v>965</v>
      </c>
      <c r="CI327" s="39">
        <v>0.37847222222222227</v>
      </c>
      <c r="CJ327" s="39" t="s">
        <v>965</v>
      </c>
      <c r="CK327" s="14" t="s">
        <v>20</v>
      </c>
      <c r="CL327" s="14" t="s">
        <v>20</v>
      </c>
      <c r="CM327" s="1">
        <f t="shared" si="87"/>
        <v>34</v>
      </c>
      <c r="CN327" s="1">
        <f t="shared" si="88"/>
        <v>0</v>
      </c>
      <c r="CO327" s="1">
        <f t="shared" si="89"/>
        <v>11</v>
      </c>
      <c r="CP327" s="1">
        <f t="shared" si="90"/>
        <v>0</v>
      </c>
      <c r="CQ327" s="1">
        <f t="shared" si="91"/>
        <v>0</v>
      </c>
      <c r="CR327" s="1">
        <f>SUM(COUNTIFS($T327:$CL327,{"PAT","MAT"}))</f>
        <v>0</v>
      </c>
      <c r="CS327" s="1">
        <f t="shared" si="92"/>
        <v>0</v>
      </c>
      <c r="CT327" s="1">
        <f t="shared" si="93"/>
        <v>0</v>
      </c>
      <c r="CU327" s="1">
        <f t="shared" si="94"/>
        <v>2</v>
      </c>
      <c r="CV327" s="1">
        <f t="shared" si="95"/>
        <v>4</v>
      </c>
      <c r="CW327" s="1">
        <f t="shared" si="96"/>
        <v>0</v>
      </c>
      <c r="CX327" s="1">
        <f t="shared" si="97"/>
        <v>0</v>
      </c>
      <c r="CY327" s="1">
        <f t="shared" si="98"/>
        <v>6</v>
      </c>
      <c r="CZ327" s="1">
        <f t="shared" si="99"/>
        <v>1</v>
      </c>
      <c r="DA327" s="1">
        <f t="shared" si="100"/>
        <v>1</v>
      </c>
      <c r="DB327" s="1">
        <f>SUM(CM327:CX327)+SUM(COUNTIFS(Q327:CL327,{"TERM","RESIGNED"}))</f>
        <v>51</v>
      </c>
      <c r="DC327" s="1" t="s">
        <v>45</v>
      </c>
      <c r="DD327" s="1" t="s">
        <v>1018</v>
      </c>
      <c r="DE327" s="34"/>
    </row>
    <row r="328" spans="1:109" x14ac:dyDescent="0.25">
      <c r="A328" s="32">
        <f t="shared" si="101"/>
        <v>327</v>
      </c>
      <c r="B328" s="1" t="s">
        <v>172</v>
      </c>
      <c r="C328" s="1">
        <v>104993</v>
      </c>
      <c r="D328" s="27">
        <v>104993</v>
      </c>
      <c r="E328" s="1" t="s">
        <v>946</v>
      </c>
      <c r="F328" s="34" t="s">
        <v>918</v>
      </c>
      <c r="G328" s="34" t="s">
        <v>186</v>
      </c>
      <c r="H328" s="30">
        <v>44957</v>
      </c>
      <c r="I328" s="30" t="s">
        <v>39</v>
      </c>
      <c r="J328" s="30" t="s">
        <v>39</v>
      </c>
      <c r="K328" s="1">
        <f t="shared" ca="1" si="85"/>
        <v>345</v>
      </c>
      <c r="L328" s="34" t="str">
        <f t="shared" si="86"/>
        <v>Billable</v>
      </c>
      <c r="M328" s="34" t="s">
        <v>187</v>
      </c>
      <c r="N328" s="1" t="s">
        <v>41</v>
      </c>
      <c r="O328" s="1" t="s">
        <v>42</v>
      </c>
      <c r="P328" s="1"/>
      <c r="Q328" s="1"/>
      <c r="R328" s="1" t="s">
        <v>43</v>
      </c>
      <c r="S328" s="33" t="s">
        <v>311</v>
      </c>
      <c r="T328" s="14" t="s">
        <v>965</v>
      </c>
      <c r="U328" s="39">
        <v>0.36944444444444402</v>
      </c>
      <c r="V328" s="14" t="s">
        <v>965</v>
      </c>
      <c r="W328" s="14" t="s">
        <v>20</v>
      </c>
      <c r="X328" s="14" t="s">
        <v>20</v>
      </c>
      <c r="Y328" s="14" t="s">
        <v>965</v>
      </c>
      <c r="Z328" s="39">
        <v>0.39305555555555555</v>
      </c>
      <c r="AA328" s="14" t="s">
        <v>965</v>
      </c>
      <c r="AB328" s="14" t="s">
        <v>965</v>
      </c>
      <c r="AC328" s="39">
        <v>0.38125000000000003</v>
      </c>
      <c r="AD328" s="14" t="s">
        <v>965</v>
      </c>
      <c r="AE328" s="14" t="s">
        <v>965</v>
      </c>
      <c r="AF328" s="39">
        <v>0.3833333333333333</v>
      </c>
      <c r="AG328" s="14" t="s">
        <v>965</v>
      </c>
      <c r="AH328" s="14" t="s">
        <v>965</v>
      </c>
      <c r="AI328" s="39">
        <v>0.3743055555555555</v>
      </c>
      <c r="AJ328" s="14" t="s">
        <v>965</v>
      </c>
      <c r="AK328" s="14" t="s">
        <v>22</v>
      </c>
      <c r="AL328" s="39" t="s">
        <v>39</v>
      </c>
      <c r="AM328" s="14" t="s">
        <v>22</v>
      </c>
      <c r="AN328" s="14" t="s">
        <v>20</v>
      </c>
      <c r="AO328" s="14" t="s">
        <v>20</v>
      </c>
      <c r="AP328" s="14" t="s">
        <v>965</v>
      </c>
      <c r="AQ328" s="39">
        <v>0.39097222222222222</v>
      </c>
      <c r="AR328" s="14" t="s">
        <v>965</v>
      </c>
      <c r="AS328" s="14" t="s">
        <v>965</v>
      </c>
      <c r="AT328" s="39">
        <v>0.37708333333333338</v>
      </c>
      <c r="AU328" s="14" t="s">
        <v>965</v>
      </c>
      <c r="AV328" s="14" t="s">
        <v>965</v>
      </c>
      <c r="AW328" s="39">
        <v>0.37638888888888888</v>
      </c>
      <c r="AX328" s="14" t="s">
        <v>965</v>
      </c>
      <c r="AY328" s="14" t="s">
        <v>965</v>
      </c>
      <c r="AZ328" s="39">
        <v>0.3833333333333333</v>
      </c>
      <c r="BA328" s="14" t="s">
        <v>965</v>
      </c>
      <c r="BB328" s="14" t="s">
        <v>965</v>
      </c>
      <c r="BC328" s="39">
        <v>0.36944444444444446</v>
      </c>
      <c r="BD328" s="14" t="s">
        <v>965</v>
      </c>
      <c r="BE328" s="14" t="s">
        <v>20</v>
      </c>
      <c r="BF328" s="14" t="s">
        <v>20</v>
      </c>
      <c r="BG328" s="14" t="s">
        <v>965</v>
      </c>
      <c r="BH328" s="39">
        <v>0.3756944444444445</v>
      </c>
      <c r="BI328" s="39" t="s">
        <v>965</v>
      </c>
      <c r="BJ328" s="14" t="s">
        <v>965</v>
      </c>
      <c r="BK328" s="39">
        <v>0.40347222222222223</v>
      </c>
      <c r="BL328" s="14" t="s">
        <v>965</v>
      </c>
      <c r="BM328" s="14" t="s">
        <v>965</v>
      </c>
      <c r="BN328" s="39">
        <v>0.38125000000000003</v>
      </c>
      <c r="BO328" s="14" t="s">
        <v>965</v>
      </c>
      <c r="BP328" s="14" t="s">
        <v>22</v>
      </c>
      <c r="BQ328" s="39">
        <v>0.38819444444444445</v>
      </c>
      <c r="BR328" s="14" t="s">
        <v>965</v>
      </c>
      <c r="BS328" s="14" t="s">
        <v>966</v>
      </c>
      <c r="BT328" s="39">
        <v>0.26250000000000001</v>
      </c>
      <c r="BU328" s="39" t="s">
        <v>966</v>
      </c>
      <c r="BV328" s="14" t="s">
        <v>20</v>
      </c>
      <c r="BW328" s="14" t="s">
        <v>20</v>
      </c>
      <c r="BX328" s="14" t="s">
        <v>20</v>
      </c>
      <c r="BY328" s="14" t="s">
        <v>967</v>
      </c>
      <c r="BZ328" s="39" t="s">
        <v>39</v>
      </c>
      <c r="CA328" s="39" t="s">
        <v>967</v>
      </c>
      <c r="CB328" s="14" t="s">
        <v>967</v>
      </c>
      <c r="CC328" s="39" t="s">
        <v>39</v>
      </c>
      <c r="CD328" s="39" t="s">
        <v>967</v>
      </c>
      <c r="CE328" s="14" t="s">
        <v>965</v>
      </c>
      <c r="CF328" s="39">
        <v>0.36944444444444446</v>
      </c>
      <c r="CG328" s="39" t="s">
        <v>965</v>
      </c>
      <c r="CH328" s="14" t="s">
        <v>21</v>
      </c>
      <c r="CI328" s="39" t="s">
        <v>39</v>
      </c>
      <c r="CJ328" s="39" t="s">
        <v>21</v>
      </c>
      <c r="CK328" s="14" t="s">
        <v>20</v>
      </c>
      <c r="CL328" s="14" t="s">
        <v>20</v>
      </c>
      <c r="CM328" s="1">
        <f t="shared" si="87"/>
        <v>29</v>
      </c>
      <c r="CN328" s="1">
        <f t="shared" si="88"/>
        <v>1</v>
      </c>
      <c r="CO328" s="1">
        <f t="shared" si="89"/>
        <v>11</v>
      </c>
      <c r="CP328" s="1">
        <f t="shared" si="90"/>
        <v>2</v>
      </c>
      <c r="CQ328" s="1">
        <f t="shared" si="91"/>
        <v>3</v>
      </c>
      <c r="CR328" s="1">
        <f>SUM(COUNTIFS($T328:$CL328,{"PAT","MAT"}))</f>
        <v>0</v>
      </c>
      <c r="CS328" s="1">
        <f t="shared" si="92"/>
        <v>0</v>
      </c>
      <c r="CT328" s="1">
        <f t="shared" si="93"/>
        <v>0</v>
      </c>
      <c r="CU328" s="1">
        <f t="shared" si="94"/>
        <v>0</v>
      </c>
      <c r="CV328" s="1">
        <f t="shared" si="95"/>
        <v>4</v>
      </c>
      <c r="CW328" s="1">
        <f t="shared" si="96"/>
        <v>0</v>
      </c>
      <c r="CX328" s="1">
        <f t="shared" si="97"/>
        <v>0</v>
      </c>
      <c r="CY328" s="1">
        <f t="shared" si="98"/>
        <v>4</v>
      </c>
      <c r="CZ328" s="1">
        <f t="shared" si="99"/>
        <v>1</v>
      </c>
      <c r="DA328" s="1">
        <f t="shared" si="100"/>
        <v>1</v>
      </c>
      <c r="DB328" s="1">
        <f>SUM(CM328:CX328)+SUM(COUNTIFS(Q328:CL328,{"TERM","RESIGNED"}))</f>
        <v>50</v>
      </c>
      <c r="DC328" s="1" t="s">
        <v>45</v>
      </c>
      <c r="DD328" s="1" t="s">
        <v>1018</v>
      </c>
      <c r="DE328" s="34"/>
    </row>
    <row r="329" spans="1:109" x14ac:dyDescent="0.25">
      <c r="A329" s="32">
        <f t="shared" si="101"/>
        <v>328</v>
      </c>
      <c r="B329" s="1" t="s">
        <v>172</v>
      </c>
      <c r="C329" s="1">
        <v>104996</v>
      </c>
      <c r="D329" s="27">
        <v>104996</v>
      </c>
      <c r="E329" s="1" t="s">
        <v>945</v>
      </c>
      <c r="F329" s="34" t="s">
        <v>919</v>
      </c>
      <c r="G329" s="34" t="s">
        <v>186</v>
      </c>
      <c r="H329" s="30">
        <v>44957</v>
      </c>
      <c r="I329" s="30" t="s">
        <v>39</v>
      </c>
      <c r="J329" s="30" t="s">
        <v>39</v>
      </c>
      <c r="K329" s="1">
        <f t="shared" ca="1" si="85"/>
        <v>345</v>
      </c>
      <c r="L329" s="34" t="str">
        <f t="shared" si="86"/>
        <v>Billable</v>
      </c>
      <c r="M329" s="34" t="s">
        <v>187</v>
      </c>
      <c r="N329" s="1" t="s">
        <v>41</v>
      </c>
      <c r="O329" s="1" t="s">
        <v>42</v>
      </c>
      <c r="P329" s="1"/>
      <c r="Q329" s="1"/>
      <c r="R329" s="1" t="s">
        <v>43</v>
      </c>
      <c r="S329" s="33" t="s">
        <v>949</v>
      </c>
      <c r="T329" s="14" t="s">
        <v>965</v>
      </c>
      <c r="U329" s="39">
        <v>0.39930555555555602</v>
      </c>
      <c r="V329" s="14" t="s">
        <v>965</v>
      </c>
      <c r="W329" s="14" t="s">
        <v>20</v>
      </c>
      <c r="X329" s="14" t="s">
        <v>20</v>
      </c>
      <c r="Y329" s="14" t="s">
        <v>965</v>
      </c>
      <c r="Z329" s="39">
        <v>0.38125000000000003</v>
      </c>
      <c r="AA329" s="14" t="s">
        <v>965</v>
      </c>
      <c r="AB329" s="14" t="s">
        <v>965</v>
      </c>
      <c r="AC329" s="39">
        <v>0.38125000000000003</v>
      </c>
      <c r="AD329" s="14" t="s">
        <v>965</v>
      </c>
      <c r="AE329" s="14" t="s">
        <v>965</v>
      </c>
      <c r="AF329" s="39">
        <v>0.3888888888888889</v>
      </c>
      <c r="AG329" s="14" t="s">
        <v>965</v>
      </c>
      <c r="AH329" s="14" t="s">
        <v>965</v>
      </c>
      <c r="AI329" s="39">
        <v>0.38472222222222219</v>
      </c>
      <c r="AJ329" s="14" t="s">
        <v>965</v>
      </c>
      <c r="AK329" s="14" t="s">
        <v>966</v>
      </c>
      <c r="AL329" s="39">
        <v>0.43263888888888885</v>
      </c>
      <c r="AM329" s="14" t="s">
        <v>966</v>
      </c>
      <c r="AN329" s="14" t="s">
        <v>20</v>
      </c>
      <c r="AO329" s="14" t="s">
        <v>20</v>
      </c>
      <c r="AP329" s="14" t="s">
        <v>968</v>
      </c>
      <c r="AQ329" s="39">
        <v>0.15902777777777777</v>
      </c>
      <c r="AR329" s="14" t="s">
        <v>968</v>
      </c>
      <c r="AS329" s="14" t="s">
        <v>965</v>
      </c>
      <c r="AT329" s="39">
        <v>0.38472222222222219</v>
      </c>
      <c r="AU329" s="14" t="s">
        <v>965</v>
      </c>
      <c r="AV329" s="14" t="s">
        <v>965</v>
      </c>
      <c r="AW329" s="39">
        <v>0.37708333333333338</v>
      </c>
      <c r="AX329" s="14" t="s">
        <v>965</v>
      </c>
      <c r="AY329" s="14" t="s">
        <v>965</v>
      </c>
      <c r="AZ329" s="39">
        <v>0.3833333333333333</v>
      </c>
      <c r="BA329" s="14" t="s">
        <v>965</v>
      </c>
      <c r="BB329" s="14" t="s">
        <v>965</v>
      </c>
      <c r="BC329" s="39">
        <v>0.37916666666666665</v>
      </c>
      <c r="BD329" s="14" t="s">
        <v>965</v>
      </c>
      <c r="BE329" s="14" t="s">
        <v>20</v>
      </c>
      <c r="BF329" s="14" t="s">
        <v>20</v>
      </c>
      <c r="BG329" s="14" t="s">
        <v>965</v>
      </c>
      <c r="BH329" s="39">
        <v>0.28333333333333333</v>
      </c>
      <c r="BI329" s="39" t="s">
        <v>965</v>
      </c>
      <c r="BJ329" s="14" t="s">
        <v>965</v>
      </c>
      <c r="BK329" s="39">
        <v>0.39166666666666666</v>
      </c>
      <c r="BL329" s="14" t="s">
        <v>965</v>
      </c>
      <c r="BM329" s="14" t="s">
        <v>965</v>
      </c>
      <c r="BN329" s="39">
        <v>0.37847222222222227</v>
      </c>
      <c r="BO329" s="14" t="s">
        <v>965</v>
      </c>
      <c r="BP329" s="14" t="s">
        <v>965</v>
      </c>
      <c r="BQ329" s="39">
        <v>0.38819444444444445</v>
      </c>
      <c r="BR329" s="14" t="s">
        <v>965</v>
      </c>
      <c r="BS329" s="14" t="s">
        <v>965</v>
      </c>
      <c r="BT329" s="39">
        <v>0.3888888888888889</v>
      </c>
      <c r="BU329" s="39" t="s">
        <v>965</v>
      </c>
      <c r="BV329" s="14" t="s">
        <v>20</v>
      </c>
      <c r="BW329" s="14" t="s">
        <v>20</v>
      </c>
      <c r="BX329" s="14" t="s">
        <v>20</v>
      </c>
      <c r="BY329" s="14" t="s">
        <v>965</v>
      </c>
      <c r="BZ329" s="39">
        <v>0.42083333333333334</v>
      </c>
      <c r="CA329" s="39" t="s">
        <v>965</v>
      </c>
      <c r="CB329" s="14" t="s">
        <v>967</v>
      </c>
      <c r="CC329" s="39" t="s">
        <v>39</v>
      </c>
      <c r="CD329" s="39" t="s">
        <v>967</v>
      </c>
      <c r="CE329" s="14" t="s">
        <v>967</v>
      </c>
      <c r="CF329" s="39" t="s">
        <v>39</v>
      </c>
      <c r="CG329" s="39" t="s">
        <v>967</v>
      </c>
      <c r="CH329" s="14" t="s">
        <v>967</v>
      </c>
      <c r="CI329" s="39" t="s">
        <v>39</v>
      </c>
      <c r="CJ329" s="39" t="s">
        <v>967</v>
      </c>
      <c r="CK329" s="14" t="s">
        <v>20</v>
      </c>
      <c r="CL329" s="14" t="s">
        <v>20</v>
      </c>
      <c r="CM329" s="1">
        <f t="shared" si="87"/>
        <v>30</v>
      </c>
      <c r="CN329" s="1">
        <f t="shared" si="88"/>
        <v>1</v>
      </c>
      <c r="CO329" s="1">
        <f t="shared" si="89"/>
        <v>11</v>
      </c>
      <c r="CP329" s="1">
        <f t="shared" si="90"/>
        <v>0</v>
      </c>
      <c r="CQ329" s="1">
        <f t="shared" si="91"/>
        <v>0</v>
      </c>
      <c r="CR329" s="1">
        <f>SUM(COUNTIFS($T329:$CL329,{"PAT","MAT"}))</f>
        <v>0</v>
      </c>
      <c r="CS329" s="1">
        <f t="shared" si="92"/>
        <v>0</v>
      </c>
      <c r="CT329" s="1">
        <f t="shared" si="93"/>
        <v>0</v>
      </c>
      <c r="CU329" s="1">
        <f t="shared" si="94"/>
        <v>2</v>
      </c>
      <c r="CV329" s="1">
        <f t="shared" si="95"/>
        <v>6</v>
      </c>
      <c r="CW329" s="1">
        <f t="shared" si="96"/>
        <v>0</v>
      </c>
      <c r="CX329" s="1">
        <f t="shared" si="97"/>
        <v>0</v>
      </c>
      <c r="CY329" s="1">
        <f t="shared" si="98"/>
        <v>8</v>
      </c>
      <c r="CZ329" s="1">
        <f t="shared" si="99"/>
        <v>1</v>
      </c>
      <c r="DA329" s="1">
        <f t="shared" si="100"/>
        <v>1</v>
      </c>
      <c r="DB329" s="1">
        <f>SUM(CM329:CX329)+SUM(COUNTIFS(Q329:CL329,{"TERM","RESIGNED"}))</f>
        <v>50</v>
      </c>
      <c r="DC329" s="1" t="s">
        <v>45</v>
      </c>
      <c r="DD329" s="1" t="s">
        <v>1018</v>
      </c>
      <c r="DE329" s="34"/>
    </row>
    <row r="330" spans="1:109" x14ac:dyDescent="0.25">
      <c r="A330" s="32">
        <f t="shared" si="101"/>
        <v>329</v>
      </c>
      <c r="B330" s="1" t="s">
        <v>172</v>
      </c>
      <c r="C330" s="1">
        <v>105000</v>
      </c>
      <c r="D330" s="27">
        <v>105000</v>
      </c>
      <c r="E330" s="1" t="s">
        <v>946</v>
      </c>
      <c r="F330" s="34" t="s">
        <v>920</v>
      </c>
      <c r="G330" s="34" t="s">
        <v>123</v>
      </c>
      <c r="H330" s="30">
        <v>44957</v>
      </c>
      <c r="I330" s="30" t="s">
        <v>39</v>
      </c>
      <c r="J330" s="30" t="s">
        <v>39</v>
      </c>
      <c r="K330" s="1">
        <f t="shared" ca="1" si="85"/>
        <v>345</v>
      </c>
      <c r="L330" s="34" t="str">
        <f t="shared" si="86"/>
        <v>Billable</v>
      </c>
      <c r="M330" s="34" t="s">
        <v>124</v>
      </c>
      <c r="N330" s="1" t="s">
        <v>41</v>
      </c>
      <c r="O330" s="1" t="s">
        <v>42</v>
      </c>
      <c r="P330" s="1"/>
      <c r="Q330" s="1"/>
      <c r="R330" s="1" t="s">
        <v>43</v>
      </c>
      <c r="S330" s="33" t="s">
        <v>66</v>
      </c>
      <c r="T330" s="14" t="s">
        <v>965</v>
      </c>
      <c r="U330" s="39">
        <v>0.36944444444444402</v>
      </c>
      <c r="V330" s="14" t="s">
        <v>965</v>
      </c>
      <c r="W330" s="14" t="s">
        <v>20</v>
      </c>
      <c r="X330" s="14" t="s">
        <v>20</v>
      </c>
      <c r="Y330" s="14" t="s">
        <v>965</v>
      </c>
      <c r="Z330" s="39">
        <v>0.39513888888888887</v>
      </c>
      <c r="AA330" s="14" t="s">
        <v>965</v>
      </c>
      <c r="AB330" s="14" t="s">
        <v>965</v>
      </c>
      <c r="AC330" s="39">
        <v>0.35347222222222219</v>
      </c>
      <c r="AD330" s="14" t="s">
        <v>965</v>
      </c>
      <c r="AE330" s="14" t="s">
        <v>965</v>
      </c>
      <c r="AF330" s="39">
        <v>0.37291666666666662</v>
      </c>
      <c r="AG330" s="14" t="s">
        <v>965</v>
      </c>
      <c r="AH330" s="14" t="s">
        <v>965</v>
      </c>
      <c r="AI330" s="39">
        <v>0.3659722222222222</v>
      </c>
      <c r="AJ330" s="14" t="s">
        <v>965</v>
      </c>
      <c r="AK330" s="14" t="s">
        <v>965</v>
      </c>
      <c r="AL330" s="39">
        <v>0.36388888888888887</v>
      </c>
      <c r="AM330" s="14" t="s">
        <v>965</v>
      </c>
      <c r="AN330" s="14" t="s">
        <v>20</v>
      </c>
      <c r="AO330" s="14" t="s">
        <v>20</v>
      </c>
      <c r="AP330" s="14" t="s">
        <v>965</v>
      </c>
      <c r="AQ330" s="39">
        <v>0.37638888888888888</v>
      </c>
      <c r="AR330" s="14" t="s">
        <v>965</v>
      </c>
      <c r="AS330" s="14" t="s">
        <v>965</v>
      </c>
      <c r="AT330" s="39">
        <v>0.37222222222222223</v>
      </c>
      <c r="AU330" s="14" t="s">
        <v>965</v>
      </c>
      <c r="AV330" s="14" t="s">
        <v>965</v>
      </c>
      <c r="AW330" s="39">
        <v>0.38055555555555554</v>
      </c>
      <c r="AX330" s="14" t="s">
        <v>965</v>
      </c>
      <c r="AY330" s="14" t="s">
        <v>965</v>
      </c>
      <c r="AZ330" s="39">
        <v>0.37708333333333338</v>
      </c>
      <c r="BA330" s="14" t="s">
        <v>965</v>
      </c>
      <c r="BB330" s="14" t="s">
        <v>965</v>
      </c>
      <c r="BC330" s="39">
        <v>0.3611111111111111</v>
      </c>
      <c r="BD330" s="14" t="s">
        <v>965</v>
      </c>
      <c r="BE330" s="14" t="s">
        <v>20</v>
      </c>
      <c r="BF330" s="14" t="s">
        <v>20</v>
      </c>
      <c r="BG330" s="14" t="s">
        <v>965</v>
      </c>
      <c r="BH330" s="39">
        <v>0.3666666666666667</v>
      </c>
      <c r="BI330" s="39" t="s">
        <v>965</v>
      </c>
      <c r="BJ330" s="14" t="s">
        <v>965</v>
      </c>
      <c r="BK330" s="39">
        <v>0.36388888888888887</v>
      </c>
      <c r="BL330" s="14" t="s">
        <v>965</v>
      </c>
      <c r="BM330" s="14" t="s">
        <v>965</v>
      </c>
      <c r="BN330" s="39">
        <v>0.37222222222222223</v>
      </c>
      <c r="BO330" s="14" t="s">
        <v>965</v>
      </c>
      <c r="BP330" s="14" t="s">
        <v>965</v>
      </c>
      <c r="BQ330" s="39">
        <v>0.375</v>
      </c>
      <c r="BR330" s="14" t="s">
        <v>965</v>
      </c>
      <c r="BS330" s="14" t="s">
        <v>967</v>
      </c>
      <c r="BT330" s="39">
        <v>0.36180555555555555</v>
      </c>
      <c r="BU330" s="39" t="s">
        <v>967</v>
      </c>
      <c r="BV330" s="14" t="s">
        <v>20</v>
      </c>
      <c r="BW330" s="14" t="s">
        <v>20</v>
      </c>
      <c r="BX330" s="14" t="s">
        <v>20</v>
      </c>
      <c r="BY330" s="14" t="s">
        <v>967</v>
      </c>
      <c r="BZ330" s="39" t="s">
        <v>39</v>
      </c>
      <c r="CA330" s="39" t="s">
        <v>967</v>
      </c>
      <c r="CB330" s="14" t="s">
        <v>965</v>
      </c>
      <c r="CC330" s="39">
        <v>0.36736111111111108</v>
      </c>
      <c r="CD330" s="39" t="s">
        <v>965</v>
      </c>
      <c r="CE330" s="14" t="s">
        <v>965</v>
      </c>
      <c r="CF330" s="39">
        <v>0.36944444444444446</v>
      </c>
      <c r="CG330" s="39" t="s">
        <v>965</v>
      </c>
      <c r="CH330" s="14" t="s">
        <v>965</v>
      </c>
      <c r="CI330" s="39">
        <v>0.37361111111111112</v>
      </c>
      <c r="CJ330" s="39" t="s">
        <v>965</v>
      </c>
      <c r="CK330" s="14" t="s">
        <v>20</v>
      </c>
      <c r="CL330" s="14" t="s">
        <v>20</v>
      </c>
      <c r="CM330" s="1">
        <f t="shared" si="87"/>
        <v>36</v>
      </c>
      <c r="CN330" s="1">
        <f t="shared" si="88"/>
        <v>0</v>
      </c>
      <c r="CO330" s="1">
        <f t="shared" si="89"/>
        <v>11</v>
      </c>
      <c r="CP330" s="1">
        <f t="shared" si="90"/>
        <v>0</v>
      </c>
      <c r="CQ330" s="1">
        <f t="shared" si="91"/>
        <v>0</v>
      </c>
      <c r="CR330" s="1">
        <f>SUM(COUNTIFS($T330:$CL330,{"PAT","MAT"}))</f>
        <v>0</v>
      </c>
      <c r="CS330" s="1">
        <f t="shared" si="92"/>
        <v>0</v>
      </c>
      <c r="CT330" s="1">
        <f t="shared" si="93"/>
        <v>0</v>
      </c>
      <c r="CU330" s="1">
        <f t="shared" si="94"/>
        <v>0</v>
      </c>
      <c r="CV330" s="1">
        <f t="shared" si="95"/>
        <v>4</v>
      </c>
      <c r="CW330" s="1">
        <f t="shared" si="96"/>
        <v>0</v>
      </c>
      <c r="CX330" s="1">
        <f t="shared" si="97"/>
        <v>0</v>
      </c>
      <c r="CY330" s="1">
        <f t="shared" si="98"/>
        <v>4</v>
      </c>
      <c r="CZ330" s="1">
        <f t="shared" si="99"/>
        <v>1</v>
      </c>
      <c r="DA330" s="1">
        <f t="shared" si="100"/>
        <v>1</v>
      </c>
      <c r="DB330" s="1">
        <f>SUM(CM330:CX330)+SUM(COUNTIFS(Q330:CL330,{"TERM","RESIGNED"}))</f>
        <v>51</v>
      </c>
      <c r="DC330" s="1" t="s">
        <v>45</v>
      </c>
      <c r="DD330" s="1" t="s">
        <v>1018</v>
      </c>
      <c r="DE330" s="34"/>
    </row>
    <row r="331" spans="1:109" x14ac:dyDescent="0.25">
      <c r="A331" s="32">
        <f t="shared" si="101"/>
        <v>330</v>
      </c>
      <c r="B331" s="1" t="s">
        <v>172</v>
      </c>
      <c r="C331" s="1">
        <v>105005</v>
      </c>
      <c r="D331" s="27">
        <v>105005</v>
      </c>
      <c r="E331" s="1" t="s">
        <v>946</v>
      </c>
      <c r="F331" s="34" t="s">
        <v>894</v>
      </c>
      <c r="G331" s="34" t="s">
        <v>123</v>
      </c>
      <c r="H331" s="30">
        <v>44957</v>
      </c>
      <c r="I331" s="30" t="s">
        <v>39</v>
      </c>
      <c r="J331" s="30" t="s">
        <v>39</v>
      </c>
      <c r="K331" s="1">
        <f t="shared" ca="1" si="85"/>
        <v>345</v>
      </c>
      <c r="L331" s="34" t="str">
        <f t="shared" si="86"/>
        <v>Billable</v>
      </c>
      <c r="M331" s="34" t="s">
        <v>124</v>
      </c>
      <c r="N331" s="1" t="s">
        <v>41</v>
      </c>
      <c r="O331" s="1" t="s">
        <v>42</v>
      </c>
      <c r="P331" s="1"/>
      <c r="Q331" s="1"/>
      <c r="R331" s="1" t="s">
        <v>43</v>
      </c>
      <c r="S331" s="33" t="s">
        <v>196</v>
      </c>
      <c r="T331" s="14" t="s">
        <v>965</v>
      </c>
      <c r="U331" s="39">
        <v>0.47777777777777802</v>
      </c>
      <c r="V331" s="14" t="s">
        <v>965</v>
      </c>
      <c r="W331" s="14" t="s">
        <v>20</v>
      </c>
      <c r="X331" s="14" t="s">
        <v>20</v>
      </c>
      <c r="Y331" s="14" t="s">
        <v>967</v>
      </c>
      <c r="Z331" s="39" t="s">
        <v>39</v>
      </c>
      <c r="AA331" s="14" t="s">
        <v>967</v>
      </c>
      <c r="AB331" s="14" t="s">
        <v>965</v>
      </c>
      <c r="AC331" s="39">
        <v>0.4145833333333333</v>
      </c>
      <c r="AD331" s="14" t="s">
        <v>965</v>
      </c>
      <c r="AE331" s="14" t="s">
        <v>965</v>
      </c>
      <c r="AF331" s="39">
        <v>0.40625</v>
      </c>
      <c r="AG331" s="14" t="s">
        <v>965</v>
      </c>
      <c r="AH331" s="14" t="s">
        <v>965</v>
      </c>
      <c r="AI331" s="39">
        <v>0.39999999999999997</v>
      </c>
      <c r="AJ331" s="14" t="s">
        <v>965</v>
      </c>
      <c r="AK331" s="14" t="s">
        <v>965</v>
      </c>
      <c r="AL331" s="39">
        <v>0.4284722222222222</v>
      </c>
      <c r="AM331" s="14" t="s">
        <v>965</v>
      </c>
      <c r="AN331" s="14" t="s">
        <v>20</v>
      </c>
      <c r="AO331" s="14" t="s">
        <v>20</v>
      </c>
      <c r="AP331" s="14" t="s">
        <v>965</v>
      </c>
      <c r="AQ331" s="39">
        <v>0.41736111111111113</v>
      </c>
      <c r="AR331" s="14" t="s">
        <v>965</v>
      </c>
      <c r="AS331" s="14" t="s">
        <v>965</v>
      </c>
      <c r="AT331" s="39">
        <v>0.42222222222222222</v>
      </c>
      <c r="AU331" s="14" t="s">
        <v>965</v>
      </c>
      <c r="AV331" s="14" t="s">
        <v>965</v>
      </c>
      <c r="AW331" s="39">
        <v>0.39930555555555558</v>
      </c>
      <c r="AX331" s="14" t="s">
        <v>965</v>
      </c>
      <c r="AY331" s="14" t="s">
        <v>965</v>
      </c>
      <c r="AZ331" s="39">
        <v>0.41388888888888892</v>
      </c>
      <c r="BA331" s="14" t="s">
        <v>965</v>
      </c>
      <c r="BB331" s="14" t="s">
        <v>965</v>
      </c>
      <c r="BC331" s="39">
        <v>0.38958333333333334</v>
      </c>
      <c r="BD331" s="14" t="s">
        <v>965</v>
      </c>
      <c r="BE331" s="14" t="s">
        <v>20</v>
      </c>
      <c r="BF331" s="14" t="s">
        <v>20</v>
      </c>
      <c r="BG331" s="14" t="s">
        <v>965</v>
      </c>
      <c r="BH331" s="39">
        <v>0.39999999999999997</v>
      </c>
      <c r="BI331" s="39" t="s">
        <v>965</v>
      </c>
      <c r="BJ331" s="14" t="s">
        <v>965</v>
      </c>
      <c r="BK331" s="39">
        <v>0.41666666666666669</v>
      </c>
      <c r="BL331" s="14" t="s">
        <v>965</v>
      </c>
      <c r="BM331" s="14" t="s">
        <v>965</v>
      </c>
      <c r="BN331" s="39">
        <v>0.4201388888888889</v>
      </c>
      <c r="BO331" s="14" t="s">
        <v>965</v>
      </c>
      <c r="BP331" s="14" t="s">
        <v>965</v>
      </c>
      <c r="BQ331" s="39">
        <v>0.39444444444444443</v>
      </c>
      <c r="BR331" s="14" t="s">
        <v>965</v>
      </c>
      <c r="BS331" s="14" t="s">
        <v>965</v>
      </c>
      <c r="BT331" s="39">
        <v>0.39027777777777778</v>
      </c>
      <c r="BU331" s="39" t="s">
        <v>965</v>
      </c>
      <c r="BV331" s="14" t="s">
        <v>20</v>
      </c>
      <c r="BW331" s="14" t="s">
        <v>20</v>
      </c>
      <c r="BX331" s="14" t="s">
        <v>20</v>
      </c>
      <c r="BY331" s="14" t="s">
        <v>967</v>
      </c>
      <c r="BZ331" s="39" t="s">
        <v>39</v>
      </c>
      <c r="CA331" s="39" t="s">
        <v>967</v>
      </c>
      <c r="CB331" s="14" t="s">
        <v>965</v>
      </c>
      <c r="CC331" s="39">
        <v>0.38125000000000003</v>
      </c>
      <c r="CD331" s="39" t="s">
        <v>965</v>
      </c>
      <c r="CE331" s="14" t="s">
        <v>965</v>
      </c>
      <c r="CF331" s="39">
        <v>0.43541666666666662</v>
      </c>
      <c r="CG331" s="39" t="s">
        <v>965</v>
      </c>
      <c r="CH331" s="14" t="s">
        <v>965</v>
      </c>
      <c r="CI331" s="39">
        <v>0.37152777777777773</v>
      </c>
      <c r="CJ331" s="39" t="s">
        <v>965</v>
      </c>
      <c r="CK331" s="14" t="s">
        <v>20</v>
      </c>
      <c r="CL331" s="14" t="s">
        <v>20</v>
      </c>
      <c r="CM331" s="1">
        <f t="shared" si="87"/>
        <v>36</v>
      </c>
      <c r="CN331" s="1">
        <f t="shared" si="88"/>
        <v>0</v>
      </c>
      <c r="CO331" s="1">
        <f t="shared" si="89"/>
        <v>11</v>
      </c>
      <c r="CP331" s="1">
        <f t="shared" si="90"/>
        <v>0</v>
      </c>
      <c r="CQ331" s="1">
        <f t="shared" si="91"/>
        <v>0</v>
      </c>
      <c r="CR331" s="1">
        <f>SUM(COUNTIFS($T331:$CL331,{"PAT","MAT"}))</f>
        <v>0</v>
      </c>
      <c r="CS331" s="1">
        <f t="shared" si="92"/>
        <v>0</v>
      </c>
      <c r="CT331" s="1">
        <f t="shared" si="93"/>
        <v>0</v>
      </c>
      <c r="CU331" s="1">
        <f t="shared" si="94"/>
        <v>0</v>
      </c>
      <c r="CV331" s="1">
        <f t="shared" si="95"/>
        <v>4</v>
      </c>
      <c r="CW331" s="1">
        <f t="shared" si="96"/>
        <v>0</v>
      </c>
      <c r="CX331" s="1">
        <f t="shared" si="97"/>
        <v>0</v>
      </c>
      <c r="CY331" s="1">
        <f t="shared" si="98"/>
        <v>4</v>
      </c>
      <c r="CZ331" s="1">
        <f t="shared" si="99"/>
        <v>1</v>
      </c>
      <c r="DA331" s="1">
        <f t="shared" si="100"/>
        <v>1</v>
      </c>
      <c r="DB331" s="1">
        <f>SUM(CM331:CX331)+SUM(COUNTIFS(Q331:CL331,{"TERM","RESIGNED"}))</f>
        <v>51</v>
      </c>
      <c r="DC331" s="1" t="s">
        <v>45</v>
      </c>
      <c r="DD331" s="1" t="s">
        <v>1018</v>
      </c>
      <c r="DE331" s="34"/>
    </row>
    <row r="332" spans="1:109" x14ac:dyDescent="0.25">
      <c r="A332" s="32">
        <f t="shared" si="101"/>
        <v>331</v>
      </c>
      <c r="B332" s="1" t="s">
        <v>172</v>
      </c>
      <c r="C332" s="1">
        <v>105013</v>
      </c>
      <c r="D332" s="27">
        <v>105013</v>
      </c>
      <c r="E332" s="1" t="s">
        <v>945</v>
      </c>
      <c r="F332" s="34" t="s">
        <v>921</v>
      </c>
      <c r="G332" s="34" t="s">
        <v>123</v>
      </c>
      <c r="H332" s="30">
        <v>44957</v>
      </c>
      <c r="I332" s="30" t="s">
        <v>39</v>
      </c>
      <c r="J332" s="30" t="s">
        <v>39</v>
      </c>
      <c r="K332" s="1">
        <f t="shared" ca="1" si="85"/>
        <v>345</v>
      </c>
      <c r="L332" s="34" t="str">
        <f t="shared" si="86"/>
        <v>Billable</v>
      </c>
      <c r="M332" s="34" t="s">
        <v>124</v>
      </c>
      <c r="N332" s="1" t="s">
        <v>41</v>
      </c>
      <c r="O332" s="1" t="s">
        <v>42</v>
      </c>
      <c r="P332" s="1"/>
      <c r="Q332" s="1"/>
      <c r="R332" s="1" t="s">
        <v>43</v>
      </c>
      <c r="S332" s="33" t="s">
        <v>285</v>
      </c>
      <c r="T332" s="14" t="s">
        <v>967</v>
      </c>
      <c r="U332" s="39" t="s">
        <v>39</v>
      </c>
      <c r="V332" s="14" t="s">
        <v>967</v>
      </c>
      <c r="W332" s="14" t="s">
        <v>20</v>
      </c>
      <c r="X332" s="14" t="s">
        <v>20</v>
      </c>
      <c r="Y332" s="14" t="s">
        <v>968</v>
      </c>
      <c r="Z332" s="39" t="s">
        <v>39</v>
      </c>
      <c r="AA332" s="14" t="s">
        <v>968</v>
      </c>
      <c r="AB332" s="14" t="s">
        <v>965</v>
      </c>
      <c r="AC332" s="39">
        <v>0.38472222222222219</v>
      </c>
      <c r="AD332" s="14" t="s">
        <v>965</v>
      </c>
      <c r="AE332" s="14" t="s">
        <v>965</v>
      </c>
      <c r="AF332" s="39" t="s">
        <v>39</v>
      </c>
      <c r="AG332" s="14" t="s">
        <v>965</v>
      </c>
      <c r="AH332" s="14" t="s">
        <v>965</v>
      </c>
      <c r="AI332" s="39">
        <v>0.3840277777777778</v>
      </c>
      <c r="AJ332" s="14" t="s">
        <v>965</v>
      </c>
      <c r="AK332" s="14" t="s">
        <v>965</v>
      </c>
      <c r="AL332" s="39">
        <v>0.37777777777777777</v>
      </c>
      <c r="AM332" s="14" t="s">
        <v>965</v>
      </c>
      <c r="AN332" s="14" t="s">
        <v>20</v>
      </c>
      <c r="AO332" s="14" t="s">
        <v>20</v>
      </c>
      <c r="AP332" s="14" t="s">
        <v>965</v>
      </c>
      <c r="AQ332" s="39">
        <v>0.45833333333333331</v>
      </c>
      <c r="AR332" s="14" t="s">
        <v>965</v>
      </c>
      <c r="AS332" s="14" t="s">
        <v>965</v>
      </c>
      <c r="AT332" s="39">
        <v>0.38125000000000003</v>
      </c>
      <c r="AU332" s="14" t="s">
        <v>965</v>
      </c>
      <c r="AV332" s="14" t="s">
        <v>965</v>
      </c>
      <c r="AW332" s="39">
        <v>0.37916666666666665</v>
      </c>
      <c r="AX332" s="14" t="s">
        <v>965</v>
      </c>
      <c r="AY332" s="14" t="s">
        <v>965</v>
      </c>
      <c r="AZ332" s="39">
        <v>0.38125000000000003</v>
      </c>
      <c r="BA332" s="14" t="s">
        <v>965</v>
      </c>
      <c r="BB332" s="14" t="s">
        <v>965</v>
      </c>
      <c r="BC332" s="39">
        <v>0.37708333333333338</v>
      </c>
      <c r="BD332" s="14" t="s">
        <v>965</v>
      </c>
      <c r="BE332" s="14" t="s">
        <v>20</v>
      </c>
      <c r="BF332" s="14" t="s">
        <v>20</v>
      </c>
      <c r="BG332" s="14" t="s">
        <v>965</v>
      </c>
      <c r="BH332" s="39">
        <v>0.38263888888888892</v>
      </c>
      <c r="BI332" s="39" t="s">
        <v>965</v>
      </c>
      <c r="BJ332" s="14" t="s">
        <v>965</v>
      </c>
      <c r="BK332" s="39">
        <v>0.37986111111111115</v>
      </c>
      <c r="BL332" s="14" t="s">
        <v>965</v>
      </c>
      <c r="BM332" s="14" t="s">
        <v>965</v>
      </c>
      <c r="BN332" s="39">
        <v>0.37847222222222227</v>
      </c>
      <c r="BO332" s="14" t="s">
        <v>965</v>
      </c>
      <c r="BP332" s="14" t="s">
        <v>965</v>
      </c>
      <c r="BQ332" s="39">
        <v>0.39166666666666666</v>
      </c>
      <c r="BR332" s="14" t="s">
        <v>965</v>
      </c>
      <c r="BS332" s="14" t="s">
        <v>965</v>
      </c>
      <c r="BT332" s="39">
        <v>0.4680555555555555</v>
      </c>
      <c r="BU332" s="39" t="s">
        <v>965</v>
      </c>
      <c r="BV332" s="14" t="s">
        <v>20</v>
      </c>
      <c r="BW332" s="14" t="s">
        <v>20</v>
      </c>
      <c r="BX332" s="14" t="s">
        <v>20</v>
      </c>
      <c r="BY332" s="14" t="s">
        <v>965</v>
      </c>
      <c r="BZ332" s="39">
        <v>0.37291666666666662</v>
      </c>
      <c r="CA332" s="39" t="s">
        <v>965</v>
      </c>
      <c r="CB332" s="14" t="s">
        <v>965</v>
      </c>
      <c r="CC332" s="39">
        <v>0.39583333333333331</v>
      </c>
      <c r="CD332" s="39" t="s">
        <v>965</v>
      </c>
      <c r="CE332" s="14" t="s">
        <v>965</v>
      </c>
      <c r="CF332" s="39">
        <v>0.3743055555555555</v>
      </c>
      <c r="CG332" s="39" t="s">
        <v>965</v>
      </c>
      <c r="CH332" s="14" t="s">
        <v>967</v>
      </c>
      <c r="CI332" s="39" t="s">
        <v>39</v>
      </c>
      <c r="CJ332" s="39" t="s">
        <v>967</v>
      </c>
      <c r="CK332" s="14" t="s">
        <v>20</v>
      </c>
      <c r="CL332" s="14" t="s">
        <v>20</v>
      </c>
      <c r="CM332" s="1">
        <f t="shared" si="87"/>
        <v>34</v>
      </c>
      <c r="CN332" s="1">
        <f t="shared" si="88"/>
        <v>0</v>
      </c>
      <c r="CO332" s="1">
        <f t="shared" si="89"/>
        <v>11</v>
      </c>
      <c r="CP332" s="1">
        <f t="shared" si="90"/>
        <v>0</v>
      </c>
      <c r="CQ332" s="1">
        <f t="shared" si="91"/>
        <v>0</v>
      </c>
      <c r="CR332" s="1">
        <f>SUM(COUNTIFS($T332:$CL332,{"PAT","MAT"}))</f>
        <v>0</v>
      </c>
      <c r="CS332" s="1">
        <f t="shared" si="92"/>
        <v>0</v>
      </c>
      <c r="CT332" s="1">
        <f t="shared" si="93"/>
        <v>0</v>
      </c>
      <c r="CU332" s="1">
        <f t="shared" si="94"/>
        <v>2</v>
      </c>
      <c r="CV332" s="1">
        <f t="shared" si="95"/>
        <v>4</v>
      </c>
      <c r="CW332" s="1">
        <f t="shared" si="96"/>
        <v>0</v>
      </c>
      <c r="CX332" s="1">
        <f t="shared" si="97"/>
        <v>0</v>
      </c>
      <c r="CY332" s="1">
        <f t="shared" si="98"/>
        <v>6</v>
      </c>
      <c r="CZ332" s="1">
        <f t="shared" si="99"/>
        <v>1</v>
      </c>
      <c r="DA332" s="1">
        <f t="shared" si="100"/>
        <v>1</v>
      </c>
      <c r="DB332" s="1">
        <f>SUM(CM332:CX332)+SUM(COUNTIFS(Q332:CL332,{"TERM","RESIGNED"}))</f>
        <v>51</v>
      </c>
      <c r="DC332" s="1" t="s">
        <v>45</v>
      </c>
      <c r="DD332" s="1" t="s">
        <v>1023</v>
      </c>
      <c r="DE332" s="34"/>
    </row>
    <row r="333" spans="1:109" x14ac:dyDescent="0.25">
      <c r="A333" s="32">
        <f t="shared" si="101"/>
        <v>332</v>
      </c>
      <c r="B333" s="1" t="s">
        <v>172</v>
      </c>
      <c r="C333" s="1">
        <v>105015</v>
      </c>
      <c r="D333" s="27">
        <v>105015</v>
      </c>
      <c r="E333" s="1" t="s">
        <v>946</v>
      </c>
      <c r="F333" s="34" t="s">
        <v>922</v>
      </c>
      <c r="G333" s="34" t="s">
        <v>123</v>
      </c>
      <c r="H333" s="30">
        <v>44957</v>
      </c>
      <c r="I333" s="30" t="s">
        <v>39</v>
      </c>
      <c r="J333" s="30" t="s">
        <v>39</v>
      </c>
      <c r="K333" s="1">
        <f t="shared" ca="1" si="85"/>
        <v>345</v>
      </c>
      <c r="L333" s="34" t="str">
        <f t="shared" si="86"/>
        <v>Billable</v>
      </c>
      <c r="M333" s="34" t="s">
        <v>124</v>
      </c>
      <c r="N333" s="1" t="s">
        <v>41</v>
      </c>
      <c r="O333" s="1" t="s">
        <v>42</v>
      </c>
      <c r="P333" s="1"/>
      <c r="Q333" s="1"/>
      <c r="R333" s="1" t="s">
        <v>43</v>
      </c>
      <c r="S333" s="33" t="s">
        <v>366</v>
      </c>
      <c r="T333" s="14" t="s">
        <v>965</v>
      </c>
      <c r="U333" s="39">
        <v>0.40277777777777801</v>
      </c>
      <c r="V333" s="14" t="s">
        <v>965</v>
      </c>
      <c r="W333" s="14" t="s">
        <v>20</v>
      </c>
      <c r="X333" s="14" t="s">
        <v>20</v>
      </c>
      <c r="Y333" s="14" t="s">
        <v>965</v>
      </c>
      <c r="Z333" s="39">
        <v>0.42986111111111108</v>
      </c>
      <c r="AA333" s="14" t="s">
        <v>965</v>
      </c>
      <c r="AB333" s="14" t="s">
        <v>965</v>
      </c>
      <c r="AC333" s="39">
        <v>0.4069444444444445</v>
      </c>
      <c r="AD333" s="14" t="s">
        <v>965</v>
      </c>
      <c r="AE333" s="14" t="s">
        <v>965</v>
      </c>
      <c r="AF333" s="39">
        <v>0.41180555555555554</v>
      </c>
      <c r="AG333" s="14" t="s">
        <v>965</v>
      </c>
      <c r="AH333" s="14" t="s">
        <v>965</v>
      </c>
      <c r="AI333" s="39">
        <v>0.48472222222222222</v>
      </c>
      <c r="AJ333" s="14" t="s">
        <v>965</v>
      </c>
      <c r="AK333" s="14" t="s">
        <v>965</v>
      </c>
      <c r="AL333" s="39">
        <v>0.46875</v>
      </c>
      <c r="AM333" s="14" t="s">
        <v>965</v>
      </c>
      <c r="AN333" s="14" t="s">
        <v>20</v>
      </c>
      <c r="AO333" s="14" t="s">
        <v>20</v>
      </c>
      <c r="AP333" s="14" t="s">
        <v>965</v>
      </c>
      <c r="AQ333" s="39">
        <v>0.42569444444444443</v>
      </c>
      <c r="AR333" s="14" t="s">
        <v>965</v>
      </c>
      <c r="AS333" s="14" t="s">
        <v>965</v>
      </c>
      <c r="AT333" s="39">
        <v>0.3833333333333333</v>
      </c>
      <c r="AU333" s="14" t="s">
        <v>965</v>
      </c>
      <c r="AV333" s="14" t="s">
        <v>965</v>
      </c>
      <c r="AW333" s="39">
        <v>0.42222222222222222</v>
      </c>
      <c r="AX333" s="14" t="s">
        <v>965</v>
      </c>
      <c r="AY333" s="14" t="s">
        <v>965</v>
      </c>
      <c r="AZ333" s="39">
        <v>0.4145833333333333</v>
      </c>
      <c r="BA333" s="14" t="s">
        <v>965</v>
      </c>
      <c r="BB333" s="14" t="s">
        <v>965</v>
      </c>
      <c r="BC333" s="39">
        <v>0.39305555555555555</v>
      </c>
      <c r="BD333" s="14" t="s">
        <v>965</v>
      </c>
      <c r="BE333" s="14" t="s">
        <v>20</v>
      </c>
      <c r="BF333" s="14" t="s">
        <v>20</v>
      </c>
      <c r="BG333" s="14" t="s">
        <v>965</v>
      </c>
      <c r="BH333" s="39">
        <v>0.38958333333333334</v>
      </c>
      <c r="BI333" s="39" t="s">
        <v>965</v>
      </c>
      <c r="BJ333" s="14" t="s">
        <v>965</v>
      </c>
      <c r="BK333" s="39">
        <v>0.3972222222222222</v>
      </c>
      <c r="BL333" s="14" t="s">
        <v>965</v>
      </c>
      <c r="BM333" s="14" t="s">
        <v>967</v>
      </c>
      <c r="BN333" s="39" t="s">
        <v>39</v>
      </c>
      <c r="BO333" s="14" t="s">
        <v>967</v>
      </c>
      <c r="BP333" s="14" t="s">
        <v>967</v>
      </c>
      <c r="BQ333" s="39" t="s">
        <v>39</v>
      </c>
      <c r="BR333" s="14" t="s">
        <v>967</v>
      </c>
      <c r="BS333" s="14" t="s">
        <v>967</v>
      </c>
      <c r="BT333" s="39" t="e">
        <v>#N/A</v>
      </c>
      <c r="BU333" s="39" t="s">
        <v>967</v>
      </c>
      <c r="BV333" s="14" t="s">
        <v>20</v>
      </c>
      <c r="BW333" s="14" t="s">
        <v>20</v>
      </c>
      <c r="BX333" s="14" t="s">
        <v>20</v>
      </c>
      <c r="BY333" s="14" t="s">
        <v>968</v>
      </c>
      <c r="BZ333" s="39" t="s">
        <v>39</v>
      </c>
      <c r="CA333" s="39" t="s">
        <v>968</v>
      </c>
      <c r="CB333" s="14" t="s">
        <v>968</v>
      </c>
      <c r="CC333" s="39" t="s">
        <v>39</v>
      </c>
      <c r="CD333" s="39" t="s">
        <v>968</v>
      </c>
      <c r="CE333" s="14" t="s">
        <v>968</v>
      </c>
      <c r="CF333" s="39" t="s">
        <v>39</v>
      </c>
      <c r="CG333" s="39" t="s">
        <v>968</v>
      </c>
      <c r="CH333" s="14" t="s">
        <v>968</v>
      </c>
      <c r="CI333" s="39" t="s">
        <v>39</v>
      </c>
      <c r="CJ333" s="39" t="s">
        <v>968</v>
      </c>
      <c r="CK333" s="14" t="s">
        <v>20</v>
      </c>
      <c r="CL333" s="14" t="s">
        <v>20</v>
      </c>
      <c r="CM333" s="1">
        <f t="shared" si="87"/>
        <v>26</v>
      </c>
      <c r="CN333" s="1">
        <f t="shared" si="88"/>
        <v>0</v>
      </c>
      <c r="CO333" s="1">
        <f t="shared" si="89"/>
        <v>11</v>
      </c>
      <c r="CP333" s="1">
        <f t="shared" si="90"/>
        <v>0</v>
      </c>
      <c r="CQ333" s="1">
        <f t="shared" si="91"/>
        <v>0</v>
      </c>
      <c r="CR333" s="1">
        <f>SUM(COUNTIFS($T333:$CL333,{"PAT","MAT"}))</f>
        <v>0</v>
      </c>
      <c r="CS333" s="1">
        <f t="shared" si="92"/>
        <v>0</v>
      </c>
      <c r="CT333" s="1">
        <f t="shared" si="93"/>
        <v>0</v>
      </c>
      <c r="CU333" s="1">
        <f t="shared" si="94"/>
        <v>8</v>
      </c>
      <c r="CV333" s="1">
        <f t="shared" si="95"/>
        <v>6</v>
      </c>
      <c r="CW333" s="1">
        <f t="shared" si="96"/>
        <v>0</v>
      </c>
      <c r="CX333" s="1">
        <f t="shared" si="97"/>
        <v>0</v>
      </c>
      <c r="CY333" s="1">
        <f t="shared" si="98"/>
        <v>14</v>
      </c>
      <c r="CZ333" s="1">
        <f t="shared" si="99"/>
        <v>1</v>
      </c>
      <c r="DA333" s="1">
        <f t="shared" si="100"/>
        <v>1</v>
      </c>
      <c r="DB333" s="1">
        <f>SUM(CM333:CX333)+SUM(COUNTIFS(Q333:CL333,{"TERM","RESIGNED"}))</f>
        <v>51</v>
      </c>
      <c r="DC333" s="1" t="s">
        <v>45</v>
      </c>
      <c r="DD333" s="1" t="s">
        <v>1023</v>
      </c>
      <c r="DE333" s="34"/>
    </row>
    <row r="334" spans="1:109" x14ac:dyDescent="0.25">
      <c r="A334" s="32">
        <f t="shared" si="101"/>
        <v>333</v>
      </c>
      <c r="B334" s="1" t="s">
        <v>172</v>
      </c>
      <c r="C334" s="1">
        <v>105027</v>
      </c>
      <c r="D334" s="27">
        <v>105027</v>
      </c>
      <c r="E334" s="1" t="s">
        <v>946</v>
      </c>
      <c r="F334" s="34" t="s">
        <v>924</v>
      </c>
      <c r="G334" s="34" t="s">
        <v>186</v>
      </c>
      <c r="H334" s="30">
        <v>44960</v>
      </c>
      <c r="I334" s="30" t="s">
        <v>39</v>
      </c>
      <c r="J334" s="30" t="s">
        <v>39</v>
      </c>
      <c r="K334" s="1">
        <f t="shared" ca="1" si="85"/>
        <v>342</v>
      </c>
      <c r="L334" s="34" t="str">
        <f t="shared" si="86"/>
        <v>Billable</v>
      </c>
      <c r="M334" s="34" t="s">
        <v>187</v>
      </c>
      <c r="N334" s="1" t="s">
        <v>41</v>
      </c>
      <c r="O334" s="1" t="s">
        <v>42</v>
      </c>
      <c r="P334" s="1"/>
      <c r="Q334" s="1"/>
      <c r="R334" s="1" t="s">
        <v>43</v>
      </c>
      <c r="S334" s="33" t="s">
        <v>235</v>
      </c>
      <c r="T334" s="14" t="s">
        <v>965</v>
      </c>
      <c r="U334" s="39">
        <v>0.37708333333333299</v>
      </c>
      <c r="V334" s="14" t="s">
        <v>965</v>
      </c>
      <c r="W334" s="14" t="s">
        <v>20</v>
      </c>
      <c r="X334" s="14" t="s">
        <v>20</v>
      </c>
      <c r="Y334" s="14" t="s">
        <v>965</v>
      </c>
      <c r="Z334" s="39">
        <v>0.38819444444444445</v>
      </c>
      <c r="AA334" s="14" t="s">
        <v>965</v>
      </c>
      <c r="AB334" s="14" t="s">
        <v>965</v>
      </c>
      <c r="AC334" s="39">
        <v>0.38472222222222219</v>
      </c>
      <c r="AD334" s="14" t="s">
        <v>965</v>
      </c>
      <c r="AE334" s="14" t="s">
        <v>965</v>
      </c>
      <c r="AF334" s="39">
        <v>0.38125000000000003</v>
      </c>
      <c r="AG334" s="14" t="s">
        <v>965</v>
      </c>
      <c r="AH334" s="14" t="s">
        <v>965</v>
      </c>
      <c r="AI334" s="39">
        <v>0.39374999999999999</v>
      </c>
      <c r="AJ334" s="14" t="s">
        <v>965</v>
      </c>
      <c r="AK334" s="14" t="s">
        <v>965</v>
      </c>
      <c r="AL334" s="39">
        <v>0.39097222222222222</v>
      </c>
      <c r="AM334" s="14" t="s">
        <v>965</v>
      </c>
      <c r="AN334" s="14" t="s">
        <v>20</v>
      </c>
      <c r="AO334" s="14" t="s">
        <v>20</v>
      </c>
      <c r="AP334" s="14" t="s">
        <v>965</v>
      </c>
      <c r="AQ334" s="39">
        <v>0.39652777777777781</v>
      </c>
      <c r="AR334" s="14" t="s">
        <v>965</v>
      </c>
      <c r="AS334" s="14" t="s">
        <v>965</v>
      </c>
      <c r="AT334" s="39">
        <v>0.3888888888888889</v>
      </c>
      <c r="AU334" s="14" t="s">
        <v>965</v>
      </c>
      <c r="AV334" s="14" t="s">
        <v>965</v>
      </c>
      <c r="AW334" s="39">
        <v>0.3923611111111111</v>
      </c>
      <c r="AX334" s="14" t="s">
        <v>965</v>
      </c>
      <c r="AY334" s="14" t="s">
        <v>965</v>
      </c>
      <c r="AZ334" s="39">
        <v>0.3756944444444445</v>
      </c>
      <c r="BA334" s="14" t="s">
        <v>965</v>
      </c>
      <c r="BB334" s="14" t="s">
        <v>965</v>
      </c>
      <c r="BC334" s="39">
        <v>0.37847222222222227</v>
      </c>
      <c r="BD334" s="14" t="s">
        <v>965</v>
      </c>
      <c r="BE334" s="14" t="s">
        <v>20</v>
      </c>
      <c r="BF334" s="14" t="s">
        <v>20</v>
      </c>
      <c r="BG334" s="14" t="s">
        <v>965</v>
      </c>
      <c r="BH334" s="39">
        <v>0.38680555555555557</v>
      </c>
      <c r="BI334" s="39" t="s">
        <v>965</v>
      </c>
      <c r="BJ334" s="14" t="s">
        <v>965</v>
      </c>
      <c r="BK334" s="39">
        <v>0.39444444444444443</v>
      </c>
      <c r="BL334" s="14" t="s">
        <v>965</v>
      </c>
      <c r="BM334" s="14" t="s">
        <v>965</v>
      </c>
      <c r="BN334" s="39">
        <v>0.37638888888888888</v>
      </c>
      <c r="BO334" s="14" t="s">
        <v>965</v>
      </c>
      <c r="BP334" s="14" t="s">
        <v>965</v>
      </c>
      <c r="BQ334" s="39">
        <v>0.41250000000000003</v>
      </c>
      <c r="BR334" s="14" t="s">
        <v>965</v>
      </c>
      <c r="BS334" s="14" t="s">
        <v>965</v>
      </c>
      <c r="BT334" s="39">
        <v>0.3743055555555555</v>
      </c>
      <c r="BU334" s="39" t="s">
        <v>965</v>
      </c>
      <c r="BV334" s="14" t="s">
        <v>20</v>
      </c>
      <c r="BW334" s="14" t="s">
        <v>20</v>
      </c>
      <c r="BX334" s="14" t="s">
        <v>20</v>
      </c>
      <c r="BY334" s="14" t="s">
        <v>968</v>
      </c>
      <c r="BZ334" s="39" t="s">
        <v>39</v>
      </c>
      <c r="CA334" s="39" t="s">
        <v>968</v>
      </c>
      <c r="CB334" s="14" t="s">
        <v>968</v>
      </c>
      <c r="CC334" s="39" t="s">
        <v>39</v>
      </c>
      <c r="CD334" s="39" t="s">
        <v>968</v>
      </c>
      <c r="CE334" s="14" t="s">
        <v>967</v>
      </c>
      <c r="CF334" s="39" t="s">
        <v>39</v>
      </c>
      <c r="CG334" s="39" t="s">
        <v>967</v>
      </c>
      <c r="CH334" s="14" t="s">
        <v>967</v>
      </c>
      <c r="CI334" s="39" t="s">
        <v>39</v>
      </c>
      <c r="CJ334" s="39" t="s">
        <v>967</v>
      </c>
      <c r="CK334" s="14" t="s">
        <v>20</v>
      </c>
      <c r="CL334" s="14" t="s">
        <v>20</v>
      </c>
      <c r="CM334" s="1">
        <f t="shared" si="87"/>
        <v>32</v>
      </c>
      <c r="CN334" s="1">
        <f t="shared" si="88"/>
        <v>0</v>
      </c>
      <c r="CO334" s="1">
        <f t="shared" si="89"/>
        <v>11</v>
      </c>
      <c r="CP334" s="1">
        <f t="shared" si="90"/>
        <v>0</v>
      </c>
      <c r="CQ334" s="1">
        <f t="shared" si="91"/>
        <v>0</v>
      </c>
      <c r="CR334" s="1">
        <f>SUM(COUNTIFS($T334:$CL334,{"PAT","MAT"}))</f>
        <v>0</v>
      </c>
      <c r="CS334" s="1">
        <f t="shared" si="92"/>
        <v>0</v>
      </c>
      <c r="CT334" s="1">
        <f t="shared" si="93"/>
        <v>0</v>
      </c>
      <c r="CU334" s="1">
        <f t="shared" si="94"/>
        <v>4</v>
      </c>
      <c r="CV334" s="1">
        <f t="shared" si="95"/>
        <v>4</v>
      </c>
      <c r="CW334" s="1">
        <f t="shared" si="96"/>
        <v>0</v>
      </c>
      <c r="CX334" s="1">
        <f t="shared" si="97"/>
        <v>0</v>
      </c>
      <c r="CY334" s="1">
        <f t="shared" si="98"/>
        <v>8</v>
      </c>
      <c r="CZ334" s="1">
        <f t="shared" si="99"/>
        <v>1</v>
      </c>
      <c r="DA334" s="1">
        <f t="shared" si="100"/>
        <v>1</v>
      </c>
      <c r="DB334" s="1">
        <f>SUM(CM334:CX334)+SUM(COUNTIFS(Q334:CL334,{"TERM","RESIGNED"}))</f>
        <v>51</v>
      </c>
      <c r="DC334" s="1" t="s">
        <v>45</v>
      </c>
      <c r="DD334" s="1" t="s">
        <v>1018</v>
      </c>
      <c r="DE334" s="34"/>
    </row>
    <row r="335" spans="1:109" x14ac:dyDescent="0.25">
      <c r="A335" s="32">
        <f t="shared" si="101"/>
        <v>334</v>
      </c>
      <c r="B335" s="1" t="s">
        <v>172</v>
      </c>
      <c r="C335" s="1">
        <v>105030</v>
      </c>
      <c r="D335" s="27">
        <v>105030</v>
      </c>
      <c r="E335" s="1" t="s">
        <v>945</v>
      </c>
      <c r="F335" s="34" t="s">
        <v>933</v>
      </c>
      <c r="G335" s="34" t="s">
        <v>186</v>
      </c>
      <c r="H335" s="30">
        <v>44960</v>
      </c>
      <c r="I335" s="30" t="s">
        <v>39</v>
      </c>
      <c r="J335" s="30" t="s">
        <v>39</v>
      </c>
      <c r="K335" s="1">
        <f t="shared" ca="1" si="85"/>
        <v>342</v>
      </c>
      <c r="L335" s="34" t="str">
        <f t="shared" si="86"/>
        <v>Billable</v>
      </c>
      <c r="M335" s="34" t="s">
        <v>187</v>
      </c>
      <c r="N335" s="1" t="s">
        <v>41</v>
      </c>
      <c r="O335" s="1" t="s">
        <v>42</v>
      </c>
      <c r="P335" s="1"/>
      <c r="Q335" s="1"/>
      <c r="R335" s="1" t="s">
        <v>43</v>
      </c>
      <c r="S335" s="33" t="s">
        <v>305</v>
      </c>
      <c r="T335" s="14" t="s">
        <v>965</v>
      </c>
      <c r="U335" s="39">
        <v>0.38611111111111102</v>
      </c>
      <c r="V335" s="14" t="s">
        <v>965</v>
      </c>
      <c r="W335" s="14" t="s">
        <v>20</v>
      </c>
      <c r="X335" s="14" t="s">
        <v>20</v>
      </c>
      <c r="Y335" s="14" t="s">
        <v>965</v>
      </c>
      <c r="Z335" s="39">
        <v>0.38680555555555557</v>
      </c>
      <c r="AA335" s="14" t="s">
        <v>965</v>
      </c>
      <c r="AB335" s="14" t="s">
        <v>965</v>
      </c>
      <c r="AC335" s="39">
        <v>0.38055555555555554</v>
      </c>
      <c r="AD335" s="14" t="s">
        <v>965</v>
      </c>
      <c r="AE335" s="14" t="s">
        <v>965</v>
      </c>
      <c r="AF335" s="39">
        <v>0.37638888888888888</v>
      </c>
      <c r="AG335" s="14" t="s">
        <v>965</v>
      </c>
      <c r="AH335" s="14" t="s">
        <v>965</v>
      </c>
      <c r="AI335" s="39">
        <v>0.37361111111111112</v>
      </c>
      <c r="AJ335" s="14" t="s">
        <v>965</v>
      </c>
      <c r="AK335" s="14" t="s">
        <v>965</v>
      </c>
      <c r="AL335" s="39">
        <v>0.38819444444444445</v>
      </c>
      <c r="AM335" s="14" t="s">
        <v>965</v>
      </c>
      <c r="AN335" s="14" t="s">
        <v>20</v>
      </c>
      <c r="AO335" s="14" t="s">
        <v>20</v>
      </c>
      <c r="AP335" s="14" t="s">
        <v>967</v>
      </c>
      <c r="AQ335" s="39" t="s">
        <v>39</v>
      </c>
      <c r="AR335" s="14" t="s">
        <v>967</v>
      </c>
      <c r="AS335" s="14" t="s">
        <v>968</v>
      </c>
      <c r="AT335" s="39" t="s">
        <v>39</v>
      </c>
      <c r="AU335" s="14" t="s">
        <v>968</v>
      </c>
      <c r="AV335" s="14" t="s">
        <v>968</v>
      </c>
      <c r="AW335" s="39" t="s">
        <v>39</v>
      </c>
      <c r="AX335" s="14" t="s">
        <v>968</v>
      </c>
      <c r="AY335" s="14" t="s">
        <v>968</v>
      </c>
      <c r="AZ335" s="39" t="s">
        <v>39</v>
      </c>
      <c r="BA335" s="14" t="s">
        <v>968</v>
      </c>
      <c r="BB335" s="14" t="s">
        <v>22</v>
      </c>
      <c r="BC335" s="39" t="s">
        <v>39</v>
      </c>
      <c r="BD335" s="14" t="s">
        <v>22</v>
      </c>
      <c r="BE335" s="14" t="s">
        <v>20</v>
      </c>
      <c r="BF335" s="14" t="s">
        <v>20</v>
      </c>
      <c r="BG335" s="14" t="s">
        <v>965</v>
      </c>
      <c r="BH335" s="39">
        <v>0.36944444444444446</v>
      </c>
      <c r="BI335" s="39" t="s">
        <v>965</v>
      </c>
      <c r="BJ335" s="14" t="s">
        <v>965</v>
      </c>
      <c r="BK335" s="39">
        <v>0.39861111111111108</v>
      </c>
      <c r="BL335" s="14" t="s">
        <v>965</v>
      </c>
      <c r="BM335" s="14" t="s">
        <v>965</v>
      </c>
      <c r="BN335" s="39">
        <v>0.36805555555555558</v>
      </c>
      <c r="BO335" s="14" t="s">
        <v>965</v>
      </c>
      <c r="BP335" s="14" t="s">
        <v>965</v>
      </c>
      <c r="BQ335" s="39">
        <v>0.37986111111111115</v>
      </c>
      <c r="BR335" s="14" t="s">
        <v>965</v>
      </c>
      <c r="BS335" s="14" t="s">
        <v>965</v>
      </c>
      <c r="BT335" s="39">
        <v>0.36458333333333331</v>
      </c>
      <c r="BU335" s="39" t="s">
        <v>965</v>
      </c>
      <c r="BV335" s="14" t="s">
        <v>20</v>
      </c>
      <c r="BW335" s="14" t="s">
        <v>20</v>
      </c>
      <c r="BX335" s="14" t="s">
        <v>20</v>
      </c>
      <c r="BY335" s="14" t="s">
        <v>965</v>
      </c>
      <c r="BZ335" s="39">
        <v>0.375</v>
      </c>
      <c r="CA335" s="39" t="s">
        <v>965</v>
      </c>
      <c r="CB335" s="14" t="s">
        <v>965</v>
      </c>
      <c r="CC335" s="39">
        <v>0.37291666666666662</v>
      </c>
      <c r="CD335" s="39" t="s">
        <v>965</v>
      </c>
      <c r="CE335" s="14" t="s">
        <v>965</v>
      </c>
      <c r="CF335" s="39">
        <v>0.3666666666666667</v>
      </c>
      <c r="CG335" s="39" t="s">
        <v>965</v>
      </c>
      <c r="CH335" s="14" t="s">
        <v>967</v>
      </c>
      <c r="CI335" s="39" t="s">
        <v>39</v>
      </c>
      <c r="CJ335" s="39" t="s">
        <v>967</v>
      </c>
      <c r="CK335" s="14" t="s">
        <v>20</v>
      </c>
      <c r="CL335" s="14" t="s">
        <v>20</v>
      </c>
      <c r="CM335" s="1">
        <f t="shared" si="87"/>
        <v>28</v>
      </c>
      <c r="CN335" s="1">
        <f t="shared" si="88"/>
        <v>0</v>
      </c>
      <c r="CO335" s="1">
        <f t="shared" si="89"/>
        <v>11</v>
      </c>
      <c r="CP335" s="1">
        <f t="shared" si="90"/>
        <v>0</v>
      </c>
      <c r="CQ335" s="1">
        <f t="shared" si="91"/>
        <v>2</v>
      </c>
      <c r="CR335" s="1">
        <f>SUM(COUNTIFS($T335:$CL335,{"PAT","MAT"}))</f>
        <v>0</v>
      </c>
      <c r="CS335" s="1">
        <f t="shared" si="92"/>
        <v>0</v>
      </c>
      <c r="CT335" s="1">
        <f t="shared" si="93"/>
        <v>0</v>
      </c>
      <c r="CU335" s="1">
        <f t="shared" si="94"/>
        <v>6</v>
      </c>
      <c r="CV335" s="1">
        <f t="shared" si="95"/>
        <v>4</v>
      </c>
      <c r="CW335" s="1">
        <f t="shared" si="96"/>
        <v>0</v>
      </c>
      <c r="CX335" s="1">
        <f t="shared" si="97"/>
        <v>0</v>
      </c>
      <c r="CY335" s="1">
        <f t="shared" si="98"/>
        <v>10</v>
      </c>
      <c r="CZ335" s="1">
        <f t="shared" si="99"/>
        <v>1</v>
      </c>
      <c r="DA335" s="1">
        <f t="shared" si="100"/>
        <v>1</v>
      </c>
      <c r="DB335" s="1">
        <f>SUM(CM335:CX335)+SUM(COUNTIFS(Q335:CL335,{"TERM","RESIGNED"}))</f>
        <v>51</v>
      </c>
      <c r="DC335" s="1" t="s">
        <v>45</v>
      </c>
      <c r="DD335" s="1" t="s">
        <v>1018</v>
      </c>
      <c r="DE335" s="34"/>
    </row>
    <row r="336" spans="1:109" x14ac:dyDescent="0.25">
      <c r="A336" s="32">
        <f t="shared" si="101"/>
        <v>335</v>
      </c>
      <c r="B336" s="1" t="s">
        <v>172</v>
      </c>
      <c r="C336" s="1">
        <v>105035</v>
      </c>
      <c r="D336" s="27">
        <v>105035</v>
      </c>
      <c r="E336" s="1" t="s">
        <v>946</v>
      </c>
      <c r="F336" s="34" t="s">
        <v>934</v>
      </c>
      <c r="G336" s="34" t="s">
        <v>186</v>
      </c>
      <c r="H336" s="30">
        <v>44960</v>
      </c>
      <c r="I336" s="30" t="s">
        <v>39</v>
      </c>
      <c r="J336" s="30" t="s">
        <v>39</v>
      </c>
      <c r="K336" s="1">
        <f t="shared" ca="1" si="85"/>
        <v>342</v>
      </c>
      <c r="L336" s="34" t="str">
        <f t="shared" si="86"/>
        <v>Billable</v>
      </c>
      <c r="M336" s="34" t="s">
        <v>187</v>
      </c>
      <c r="N336" s="1" t="s">
        <v>41</v>
      </c>
      <c r="O336" s="1" t="s">
        <v>42</v>
      </c>
      <c r="P336" s="1"/>
      <c r="Q336" s="1"/>
      <c r="R336" s="1" t="s">
        <v>43</v>
      </c>
      <c r="S336" s="33" t="s">
        <v>239</v>
      </c>
      <c r="T336" s="14" t="s">
        <v>965</v>
      </c>
      <c r="U336" s="39">
        <v>0.27222222222222198</v>
      </c>
      <c r="V336" s="14" t="s">
        <v>966</v>
      </c>
      <c r="W336" s="14" t="s">
        <v>20</v>
      </c>
      <c r="X336" s="14" t="s">
        <v>20</v>
      </c>
      <c r="Y336" s="14" t="s">
        <v>966</v>
      </c>
      <c r="Z336" s="39">
        <v>0.26041666666666669</v>
      </c>
      <c r="AA336" s="14" t="s">
        <v>966</v>
      </c>
      <c r="AB336" s="14" t="s">
        <v>968</v>
      </c>
      <c r="AC336" s="39" t="s">
        <v>39</v>
      </c>
      <c r="AD336" s="14" t="s">
        <v>968</v>
      </c>
      <c r="AE336" s="14" t="s">
        <v>965</v>
      </c>
      <c r="AF336" s="39">
        <v>0.38958333333333334</v>
      </c>
      <c r="AG336" s="14" t="s">
        <v>965</v>
      </c>
      <c r="AH336" s="14" t="s">
        <v>965</v>
      </c>
      <c r="AI336" s="39">
        <v>0.36805555555555558</v>
      </c>
      <c r="AJ336" s="14" t="s">
        <v>965</v>
      </c>
      <c r="AK336" s="14" t="s">
        <v>965</v>
      </c>
      <c r="AL336" s="39">
        <v>0.35972222222222222</v>
      </c>
      <c r="AM336" s="14" t="s">
        <v>965</v>
      </c>
      <c r="AN336" s="14" t="s">
        <v>20</v>
      </c>
      <c r="AO336" s="14" t="s">
        <v>20</v>
      </c>
      <c r="AP336" s="14" t="s">
        <v>965</v>
      </c>
      <c r="AQ336" s="39">
        <v>0.40347222222222223</v>
      </c>
      <c r="AR336" s="14" t="s">
        <v>965</v>
      </c>
      <c r="AS336" s="14" t="s">
        <v>965</v>
      </c>
      <c r="AT336" s="39">
        <v>0.37222222222222223</v>
      </c>
      <c r="AU336" s="14" t="s">
        <v>965</v>
      </c>
      <c r="AV336" s="14" t="s">
        <v>965</v>
      </c>
      <c r="AW336" s="39">
        <v>0.3888888888888889</v>
      </c>
      <c r="AX336" s="14" t="s">
        <v>965</v>
      </c>
      <c r="AY336" s="14" t="s">
        <v>968</v>
      </c>
      <c r="AZ336" s="39" t="s">
        <v>39</v>
      </c>
      <c r="BA336" s="14" t="s">
        <v>968</v>
      </c>
      <c r="BB336" s="14" t="s">
        <v>965</v>
      </c>
      <c r="BC336" s="39">
        <v>0.41111111111111115</v>
      </c>
      <c r="BD336" s="14" t="s">
        <v>965</v>
      </c>
      <c r="BE336" s="14" t="s">
        <v>20</v>
      </c>
      <c r="BF336" s="14" t="s">
        <v>20</v>
      </c>
      <c r="BG336" s="14" t="s">
        <v>965</v>
      </c>
      <c r="BH336" s="39">
        <v>0.38750000000000001</v>
      </c>
      <c r="BI336" s="39" t="s">
        <v>965</v>
      </c>
      <c r="BJ336" s="14" t="s">
        <v>965</v>
      </c>
      <c r="BK336" s="39">
        <v>0.4152777777777778</v>
      </c>
      <c r="BL336" s="14" t="s">
        <v>965</v>
      </c>
      <c r="BM336" s="14" t="s">
        <v>965</v>
      </c>
      <c r="BN336" s="39">
        <v>0.38125000000000003</v>
      </c>
      <c r="BO336" s="14" t="s">
        <v>965</v>
      </c>
      <c r="BP336" s="14" t="s">
        <v>965</v>
      </c>
      <c r="BQ336" s="39">
        <v>0.38750000000000001</v>
      </c>
      <c r="BR336" s="14" t="s">
        <v>965</v>
      </c>
      <c r="BS336" s="14" t="s">
        <v>968</v>
      </c>
      <c r="BT336" s="39" t="e">
        <v>#N/A</v>
      </c>
      <c r="BU336" s="39" t="s">
        <v>968</v>
      </c>
      <c r="BV336" s="14" t="s">
        <v>20</v>
      </c>
      <c r="BW336" s="14" t="s">
        <v>20</v>
      </c>
      <c r="BX336" s="14" t="s">
        <v>20</v>
      </c>
      <c r="BY336" s="14" t="s">
        <v>965</v>
      </c>
      <c r="BZ336" s="39">
        <v>0.38125000000000003</v>
      </c>
      <c r="CA336" s="39" t="s">
        <v>965</v>
      </c>
      <c r="CB336" s="14" t="s">
        <v>967</v>
      </c>
      <c r="CC336" s="39" t="s">
        <v>39</v>
      </c>
      <c r="CD336" s="39" t="s">
        <v>967</v>
      </c>
      <c r="CE336" s="14" t="s">
        <v>965</v>
      </c>
      <c r="CF336" s="39">
        <v>0.37013888888888885</v>
      </c>
      <c r="CG336" s="39" t="s">
        <v>965</v>
      </c>
      <c r="CH336" s="14" t="s">
        <v>967</v>
      </c>
      <c r="CI336" s="39" t="s">
        <v>39</v>
      </c>
      <c r="CJ336" s="39" t="s">
        <v>967</v>
      </c>
      <c r="CK336" s="14" t="s">
        <v>20</v>
      </c>
      <c r="CL336" s="14" t="s">
        <v>20</v>
      </c>
      <c r="CM336" s="1">
        <f t="shared" si="87"/>
        <v>27</v>
      </c>
      <c r="CN336" s="1">
        <f t="shared" si="88"/>
        <v>1.5</v>
      </c>
      <c r="CO336" s="1">
        <f t="shared" si="89"/>
        <v>11</v>
      </c>
      <c r="CP336" s="1">
        <f t="shared" si="90"/>
        <v>0</v>
      </c>
      <c r="CQ336" s="1">
        <f t="shared" si="91"/>
        <v>0</v>
      </c>
      <c r="CR336" s="1">
        <f>SUM(COUNTIFS($T336:$CL336,{"PAT","MAT"}))</f>
        <v>0</v>
      </c>
      <c r="CS336" s="1">
        <f t="shared" si="92"/>
        <v>0</v>
      </c>
      <c r="CT336" s="1">
        <f t="shared" si="93"/>
        <v>0</v>
      </c>
      <c r="CU336" s="1">
        <f t="shared" si="94"/>
        <v>6</v>
      </c>
      <c r="CV336" s="1">
        <f t="shared" si="95"/>
        <v>4</v>
      </c>
      <c r="CW336" s="1">
        <f t="shared" si="96"/>
        <v>0</v>
      </c>
      <c r="CX336" s="1">
        <f t="shared" si="97"/>
        <v>0</v>
      </c>
      <c r="CY336" s="1">
        <f t="shared" si="98"/>
        <v>10</v>
      </c>
      <c r="CZ336" s="1">
        <f t="shared" si="99"/>
        <v>1</v>
      </c>
      <c r="DA336" s="1">
        <f t="shared" si="100"/>
        <v>1</v>
      </c>
      <c r="DB336" s="1">
        <f>SUM(CM336:CX336)+SUM(COUNTIFS(Q336:CL336,{"TERM","RESIGNED"}))</f>
        <v>49.5</v>
      </c>
      <c r="DC336" s="1" t="s">
        <v>45</v>
      </c>
      <c r="DD336" s="1" t="s">
        <v>1018</v>
      </c>
      <c r="DE336" s="34"/>
    </row>
    <row r="337" spans="1:109" x14ac:dyDescent="0.25">
      <c r="A337" s="32">
        <f t="shared" si="101"/>
        <v>336</v>
      </c>
      <c r="B337" s="1" t="s">
        <v>172</v>
      </c>
      <c r="C337" s="1">
        <v>105037</v>
      </c>
      <c r="D337" s="27">
        <v>105037</v>
      </c>
      <c r="E337" s="1" t="s">
        <v>946</v>
      </c>
      <c r="F337" s="34" t="s">
        <v>925</v>
      </c>
      <c r="G337" s="34" t="s">
        <v>186</v>
      </c>
      <c r="H337" s="30">
        <v>44960</v>
      </c>
      <c r="I337" s="30" t="s">
        <v>39</v>
      </c>
      <c r="J337" s="30" t="s">
        <v>39</v>
      </c>
      <c r="K337" s="1">
        <f t="shared" ca="1" si="85"/>
        <v>342</v>
      </c>
      <c r="L337" s="34" t="str">
        <f t="shared" si="86"/>
        <v>Billable</v>
      </c>
      <c r="M337" s="34" t="s">
        <v>187</v>
      </c>
      <c r="N337" s="1" t="s">
        <v>41</v>
      </c>
      <c r="O337" s="1" t="s">
        <v>42</v>
      </c>
      <c r="P337" s="1"/>
      <c r="Q337" s="1"/>
      <c r="R337" s="1" t="s">
        <v>43</v>
      </c>
      <c r="S337" s="33" t="s">
        <v>949</v>
      </c>
      <c r="T337" s="14" t="s">
        <v>965</v>
      </c>
      <c r="U337" s="39">
        <v>0.39236111111111099</v>
      </c>
      <c r="V337" s="14" t="s">
        <v>965</v>
      </c>
      <c r="W337" s="14" t="s">
        <v>20</v>
      </c>
      <c r="X337" s="14" t="s">
        <v>20</v>
      </c>
      <c r="Y337" s="14" t="s">
        <v>965</v>
      </c>
      <c r="Z337" s="39">
        <v>0.38750000000000001</v>
      </c>
      <c r="AA337" s="14" t="s">
        <v>965</v>
      </c>
      <c r="AB337" s="14" t="s">
        <v>965</v>
      </c>
      <c r="AC337" s="39">
        <v>0.25625000000000003</v>
      </c>
      <c r="AD337" s="14" t="s">
        <v>965</v>
      </c>
      <c r="AE337" s="14" t="s">
        <v>965</v>
      </c>
      <c r="AF337" s="39">
        <v>0.38125000000000003</v>
      </c>
      <c r="AG337" s="14" t="s">
        <v>965</v>
      </c>
      <c r="AH337" s="14" t="s">
        <v>965</v>
      </c>
      <c r="AI337" s="39">
        <v>0.38680555555555557</v>
      </c>
      <c r="AJ337" s="14" t="s">
        <v>965</v>
      </c>
      <c r="AK337" s="14" t="s">
        <v>965</v>
      </c>
      <c r="AL337" s="39">
        <v>0.37291666666666662</v>
      </c>
      <c r="AM337" s="14" t="s">
        <v>965</v>
      </c>
      <c r="AN337" s="14" t="s">
        <v>20</v>
      </c>
      <c r="AO337" s="14" t="s">
        <v>20</v>
      </c>
      <c r="AP337" s="14" t="s">
        <v>965</v>
      </c>
      <c r="AQ337" s="39">
        <v>0.39652777777777781</v>
      </c>
      <c r="AR337" s="14" t="s">
        <v>965</v>
      </c>
      <c r="AS337" s="14" t="s">
        <v>965</v>
      </c>
      <c r="AT337" s="39">
        <v>0.3659722222222222</v>
      </c>
      <c r="AU337" s="14" t="s">
        <v>965</v>
      </c>
      <c r="AV337" s="14" t="s">
        <v>965</v>
      </c>
      <c r="AW337" s="39">
        <v>0.36874999999999997</v>
      </c>
      <c r="AX337" s="14" t="s">
        <v>965</v>
      </c>
      <c r="AY337" s="14" t="s">
        <v>966</v>
      </c>
      <c r="AZ337" s="39">
        <v>0.22083333333333333</v>
      </c>
      <c r="BA337" s="14" t="s">
        <v>966</v>
      </c>
      <c r="BB337" s="14" t="s">
        <v>965</v>
      </c>
      <c r="BC337" s="39">
        <v>0.38472222222222219</v>
      </c>
      <c r="BD337" s="14" t="s">
        <v>965</v>
      </c>
      <c r="BE337" s="14" t="s">
        <v>20</v>
      </c>
      <c r="BF337" s="14" t="s">
        <v>20</v>
      </c>
      <c r="BG337" s="14" t="s">
        <v>965</v>
      </c>
      <c r="BH337" s="39">
        <v>0.37986111111111115</v>
      </c>
      <c r="BI337" s="39" t="s">
        <v>965</v>
      </c>
      <c r="BJ337" s="14" t="s">
        <v>965</v>
      </c>
      <c r="BK337" s="39">
        <v>0.39305555555555555</v>
      </c>
      <c r="BL337" s="14" t="s">
        <v>965</v>
      </c>
      <c r="BM337" s="14" t="s">
        <v>965</v>
      </c>
      <c r="BN337" s="39">
        <v>0.40972222222222227</v>
      </c>
      <c r="BO337" s="14" t="s">
        <v>965</v>
      </c>
      <c r="BP337" s="14" t="s">
        <v>965</v>
      </c>
      <c r="BQ337" s="39">
        <v>0.38611111111111113</v>
      </c>
      <c r="BR337" s="14" t="s">
        <v>965</v>
      </c>
      <c r="BS337" s="14" t="s">
        <v>965</v>
      </c>
      <c r="BT337" s="39">
        <v>0.39444444444444443</v>
      </c>
      <c r="BU337" s="39" t="s">
        <v>965</v>
      </c>
      <c r="BV337" s="14" t="s">
        <v>20</v>
      </c>
      <c r="BW337" s="14" t="s">
        <v>20</v>
      </c>
      <c r="BX337" s="14" t="s">
        <v>20</v>
      </c>
      <c r="BY337" s="14" t="s">
        <v>965</v>
      </c>
      <c r="BZ337" s="39">
        <v>0.3666666666666667</v>
      </c>
      <c r="CA337" s="39" t="s">
        <v>965</v>
      </c>
      <c r="CB337" s="14" t="s">
        <v>965</v>
      </c>
      <c r="CC337" s="39">
        <v>0.375</v>
      </c>
      <c r="CD337" s="39" t="s">
        <v>965</v>
      </c>
      <c r="CE337" s="14" t="s">
        <v>967</v>
      </c>
      <c r="CF337" s="39" t="s">
        <v>39</v>
      </c>
      <c r="CG337" s="39" t="s">
        <v>967</v>
      </c>
      <c r="CH337" s="14" t="s">
        <v>967</v>
      </c>
      <c r="CI337" s="39" t="s">
        <v>39</v>
      </c>
      <c r="CJ337" s="39" t="s">
        <v>967</v>
      </c>
      <c r="CK337" s="14" t="s">
        <v>20</v>
      </c>
      <c r="CL337" s="14" t="s">
        <v>20</v>
      </c>
      <c r="CM337" s="1">
        <f t="shared" si="87"/>
        <v>34</v>
      </c>
      <c r="CN337" s="1">
        <f t="shared" si="88"/>
        <v>1</v>
      </c>
      <c r="CO337" s="1">
        <f t="shared" si="89"/>
        <v>11</v>
      </c>
      <c r="CP337" s="1">
        <f t="shared" si="90"/>
        <v>0</v>
      </c>
      <c r="CQ337" s="1">
        <f t="shared" si="91"/>
        <v>0</v>
      </c>
      <c r="CR337" s="1">
        <f>SUM(COUNTIFS($T337:$CL337,{"PAT","MAT"}))</f>
        <v>0</v>
      </c>
      <c r="CS337" s="1">
        <f t="shared" si="92"/>
        <v>0</v>
      </c>
      <c r="CT337" s="1">
        <f t="shared" si="93"/>
        <v>0</v>
      </c>
      <c r="CU337" s="1">
        <f t="shared" si="94"/>
        <v>0</v>
      </c>
      <c r="CV337" s="1">
        <f t="shared" si="95"/>
        <v>4</v>
      </c>
      <c r="CW337" s="1">
        <f t="shared" si="96"/>
        <v>0</v>
      </c>
      <c r="CX337" s="1">
        <f t="shared" si="97"/>
        <v>0</v>
      </c>
      <c r="CY337" s="1">
        <f t="shared" si="98"/>
        <v>4</v>
      </c>
      <c r="CZ337" s="1">
        <f t="shared" si="99"/>
        <v>1</v>
      </c>
      <c r="DA337" s="1">
        <f t="shared" si="100"/>
        <v>1</v>
      </c>
      <c r="DB337" s="1">
        <f>SUM(CM337:CX337)+SUM(COUNTIFS(Q337:CL337,{"TERM","RESIGNED"}))</f>
        <v>50</v>
      </c>
      <c r="DC337" s="1" t="s">
        <v>45</v>
      </c>
      <c r="DD337" s="1" t="s">
        <v>1018</v>
      </c>
      <c r="DE337" s="34"/>
    </row>
    <row r="338" spans="1:109" x14ac:dyDescent="0.25">
      <c r="A338" s="32">
        <f t="shared" si="101"/>
        <v>337</v>
      </c>
      <c r="B338" s="1" t="s">
        <v>172</v>
      </c>
      <c r="C338" s="1">
        <v>105058</v>
      </c>
      <c r="D338" s="27">
        <v>105058</v>
      </c>
      <c r="E338" s="1" t="s">
        <v>946</v>
      </c>
      <c r="F338" s="34" t="s">
        <v>927</v>
      </c>
      <c r="G338" s="34" t="s">
        <v>186</v>
      </c>
      <c r="H338" s="30">
        <v>44960</v>
      </c>
      <c r="I338" s="30" t="s">
        <v>39</v>
      </c>
      <c r="J338" s="30" t="s">
        <v>39</v>
      </c>
      <c r="K338" s="1">
        <f t="shared" ca="1" si="85"/>
        <v>342</v>
      </c>
      <c r="L338" s="34" t="str">
        <f t="shared" si="86"/>
        <v>Billable</v>
      </c>
      <c r="M338" s="34" t="s">
        <v>187</v>
      </c>
      <c r="N338" s="1" t="s">
        <v>41</v>
      </c>
      <c r="O338" s="1" t="s">
        <v>42</v>
      </c>
      <c r="P338" s="1"/>
      <c r="Q338" s="1"/>
      <c r="R338" s="1" t="s">
        <v>43</v>
      </c>
      <c r="S338" s="33" t="s">
        <v>235</v>
      </c>
      <c r="T338" s="14" t="s">
        <v>965</v>
      </c>
      <c r="U338" s="39">
        <v>0.37291666666666701</v>
      </c>
      <c r="V338" s="14" t="s">
        <v>965</v>
      </c>
      <c r="W338" s="14" t="s">
        <v>20</v>
      </c>
      <c r="X338" s="14" t="s">
        <v>20</v>
      </c>
      <c r="Y338" s="14" t="s">
        <v>967</v>
      </c>
      <c r="Z338" s="39" t="s">
        <v>39</v>
      </c>
      <c r="AA338" s="14" t="s">
        <v>967</v>
      </c>
      <c r="AB338" s="14" t="s">
        <v>967</v>
      </c>
      <c r="AC338" s="39" t="s">
        <v>39</v>
      </c>
      <c r="AD338" s="14" t="s">
        <v>967</v>
      </c>
      <c r="AE338" s="14" t="s">
        <v>966</v>
      </c>
      <c r="AF338" s="39">
        <v>0.25208333333333333</v>
      </c>
      <c r="AG338" s="14" t="s">
        <v>966</v>
      </c>
      <c r="AH338" s="14" t="s">
        <v>965</v>
      </c>
      <c r="AI338" s="39">
        <v>0.39513888888888887</v>
      </c>
      <c r="AJ338" s="14" t="s">
        <v>965</v>
      </c>
      <c r="AK338" s="14" t="s">
        <v>965</v>
      </c>
      <c r="AL338" s="39">
        <v>0.38750000000000001</v>
      </c>
      <c r="AM338" s="14" t="s">
        <v>965</v>
      </c>
      <c r="AN338" s="14" t="s">
        <v>20</v>
      </c>
      <c r="AO338" s="14" t="s">
        <v>20</v>
      </c>
      <c r="AP338" s="14" t="s">
        <v>965</v>
      </c>
      <c r="AQ338" s="39">
        <v>0.3972222222222222</v>
      </c>
      <c r="AR338" s="14" t="s">
        <v>965</v>
      </c>
      <c r="AS338" s="14" t="s">
        <v>965</v>
      </c>
      <c r="AT338" s="39">
        <v>0.38541666666666669</v>
      </c>
      <c r="AU338" s="14" t="s">
        <v>965</v>
      </c>
      <c r="AV338" s="14" t="s">
        <v>965</v>
      </c>
      <c r="AW338" s="39">
        <v>0.38055555555555554</v>
      </c>
      <c r="AX338" s="14" t="s">
        <v>965</v>
      </c>
      <c r="AY338" s="14" t="s">
        <v>965</v>
      </c>
      <c r="AZ338" s="39">
        <v>0.37361111111111112</v>
      </c>
      <c r="BA338" s="14" t="s">
        <v>965</v>
      </c>
      <c r="BB338" s="14" t="s">
        <v>965</v>
      </c>
      <c r="BC338" s="39">
        <v>0.37638888888888888</v>
      </c>
      <c r="BD338" s="14" t="s">
        <v>965</v>
      </c>
      <c r="BE338" s="14" t="s">
        <v>20</v>
      </c>
      <c r="BF338" s="14" t="s">
        <v>20</v>
      </c>
      <c r="BG338" s="14" t="s">
        <v>968</v>
      </c>
      <c r="BH338" s="39" t="s">
        <v>39</v>
      </c>
      <c r="BI338" s="39" t="s">
        <v>968</v>
      </c>
      <c r="BJ338" s="14" t="s">
        <v>968</v>
      </c>
      <c r="BK338" s="39" t="s">
        <v>39</v>
      </c>
      <c r="BL338" s="14" t="s">
        <v>968</v>
      </c>
      <c r="BM338" s="14" t="s">
        <v>21</v>
      </c>
      <c r="BN338" s="39" t="s">
        <v>39</v>
      </c>
      <c r="BO338" s="14" t="s">
        <v>21</v>
      </c>
      <c r="BP338" s="14" t="s">
        <v>965</v>
      </c>
      <c r="BQ338" s="39">
        <v>0.38541666666666669</v>
      </c>
      <c r="BR338" s="14" t="s">
        <v>965</v>
      </c>
      <c r="BS338" s="14" t="s">
        <v>965</v>
      </c>
      <c r="BT338" s="39">
        <v>0.375</v>
      </c>
      <c r="BU338" s="39" t="s">
        <v>965</v>
      </c>
      <c r="BV338" s="14" t="s">
        <v>20</v>
      </c>
      <c r="BW338" s="14" t="s">
        <v>20</v>
      </c>
      <c r="BX338" s="14" t="s">
        <v>20</v>
      </c>
      <c r="BY338" s="14" t="s">
        <v>965</v>
      </c>
      <c r="BZ338" s="39">
        <v>0.37638888888888888</v>
      </c>
      <c r="CA338" s="39" t="s">
        <v>965</v>
      </c>
      <c r="CB338" s="14" t="s">
        <v>22</v>
      </c>
      <c r="CC338" s="39">
        <v>0.34236111111111112</v>
      </c>
      <c r="CD338" s="39" t="s">
        <v>22</v>
      </c>
      <c r="CE338" s="14" t="s">
        <v>965</v>
      </c>
      <c r="CF338" s="39">
        <v>0.37777777777777777</v>
      </c>
      <c r="CG338" s="39" t="s">
        <v>965</v>
      </c>
      <c r="CH338" s="14" t="s">
        <v>967</v>
      </c>
      <c r="CI338" s="39" t="s">
        <v>39</v>
      </c>
      <c r="CJ338" s="39" t="s">
        <v>967</v>
      </c>
      <c r="CK338" s="14" t="s">
        <v>20</v>
      </c>
      <c r="CL338" s="14" t="s">
        <v>20</v>
      </c>
      <c r="CM338" s="1">
        <f t="shared" si="87"/>
        <v>24</v>
      </c>
      <c r="CN338" s="1">
        <f t="shared" si="88"/>
        <v>1</v>
      </c>
      <c r="CO338" s="1">
        <f t="shared" si="89"/>
        <v>11</v>
      </c>
      <c r="CP338" s="1">
        <f t="shared" si="90"/>
        <v>2</v>
      </c>
      <c r="CQ338" s="1">
        <f t="shared" si="91"/>
        <v>2</v>
      </c>
      <c r="CR338" s="1">
        <f>SUM(COUNTIFS($T338:$CL338,{"PAT","MAT"}))</f>
        <v>0</v>
      </c>
      <c r="CS338" s="1">
        <f t="shared" si="92"/>
        <v>0</v>
      </c>
      <c r="CT338" s="1">
        <f t="shared" si="93"/>
        <v>0</v>
      </c>
      <c r="CU338" s="1">
        <f t="shared" si="94"/>
        <v>4</v>
      </c>
      <c r="CV338" s="1">
        <f t="shared" si="95"/>
        <v>6</v>
      </c>
      <c r="CW338" s="1">
        <f t="shared" si="96"/>
        <v>0</v>
      </c>
      <c r="CX338" s="1">
        <f t="shared" si="97"/>
        <v>0</v>
      </c>
      <c r="CY338" s="1">
        <f t="shared" si="98"/>
        <v>10</v>
      </c>
      <c r="CZ338" s="1">
        <f t="shared" si="99"/>
        <v>1</v>
      </c>
      <c r="DA338" s="1">
        <f t="shared" si="100"/>
        <v>1</v>
      </c>
      <c r="DB338" s="1">
        <f>SUM(CM338:CX338)+SUM(COUNTIFS(Q338:CL338,{"TERM","RESIGNED"}))</f>
        <v>50</v>
      </c>
      <c r="DC338" s="1" t="s">
        <v>45</v>
      </c>
      <c r="DD338" s="1" t="s">
        <v>1018</v>
      </c>
      <c r="DE338" s="34"/>
    </row>
    <row r="339" spans="1:109" x14ac:dyDescent="0.25">
      <c r="A339" s="32">
        <f t="shared" si="101"/>
        <v>338</v>
      </c>
      <c r="B339" s="1" t="s">
        <v>172</v>
      </c>
      <c r="C339" s="1">
        <v>105059</v>
      </c>
      <c r="D339" s="27">
        <v>105059</v>
      </c>
      <c r="E339" s="1" t="s">
        <v>946</v>
      </c>
      <c r="F339" s="34" t="s">
        <v>928</v>
      </c>
      <c r="G339" s="34" t="s">
        <v>123</v>
      </c>
      <c r="H339" s="30">
        <v>44960</v>
      </c>
      <c r="I339" s="30" t="s">
        <v>39</v>
      </c>
      <c r="J339" s="30" t="s">
        <v>39</v>
      </c>
      <c r="K339" s="1">
        <f t="shared" ca="1" si="85"/>
        <v>342</v>
      </c>
      <c r="L339" s="34" t="str">
        <f t="shared" si="86"/>
        <v>Billable</v>
      </c>
      <c r="M339" s="34" t="s">
        <v>124</v>
      </c>
      <c r="N339" s="1" t="s">
        <v>41</v>
      </c>
      <c r="O339" s="1" t="s">
        <v>42</v>
      </c>
      <c r="P339" s="1"/>
      <c r="Q339" s="1"/>
      <c r="R339" s="1" t="s">
        <v>43</v>
      </c>
      <c r="S339" s="33" t="s">
        <v>66</v>
      </c>
      <c r="T339" s="14" t="s">
        <v>965</v>
      </c>
      <c r="U339" s="39">
        <v>0.38194444444444398</v>
      </c>
      <c r="V339" s="14" t="s">
        <v>965</v>
      </c>
      <c r="W339" s="14" t="s">
        <v>20</v>
      </c>
      <c r="X339" s="14" t="s">
        <v>20</v>
      </c>
      <c r="Y339" s="14" t="s">
        <v>965</v>
      </c>
      <c r="Z339" s="39">
        <v>0.3833333333333333</v>
      </c>
      <c r="AA339" s="14" t="s">
        <v>965</v>
      </c>
      <c r="AB339" s="14" t="s">
        <v>965</v>
      </c>
      <c r="AC339" s="39">
        <v>0.35000000000000003</v>
      </c>
      <c r="AD339" s="14" t="s">
        <v>966</v>
      </c>
      <c r="AE339" s="14" t="s">
        <v>965</v>
      </c>
      <c r="AF339" s="39">
        <v>0.38125000000000003</v>
      </c>
      <c r="AG339" s="14" t="s">
        <v>965</v>
      </c>
      <c r="AH339" s="14" t="s">
        <v>965</v>
      </c>
      <c r="AI339" s="39">
        <v>0.375</v>
      </c>
      <c r="AJ339" s="14" t="s">
        <v>965</v>
      </c>
      <c r="AK339" s="14" t="s">
        <v>965</v>
      </c>
      <c r="AL339" s="39">
        <v>0.36736111111111108</v>
      </c>
      <c r="AM339" s="14" t="s">
        <v>965</v>
      </c>
      <c r="AN339" s="14" t="s">
        <v>20</v>
      </c>
      <c r="AO339" s="14" t="s">
        <v>20</v>
      </c>
      <c r="AP339" s="14" t="s">
        <v>967</v>
      </c>
      <c r="AQ339" s="39" t="s">
        <v>39</v>
      </c>
      <c r="AR339" s="14" t="s">
        <v>967</v>
      </c>
      <c r="AS339" s="14" t="s">
        <v>965</v>
      </c>
      <c r="AT339" s="39">
        <v>0.38055555555555554</v>
      </c>
      <c r="AU339" s="14" t="s">
        <v>965</v>
      </c>
      <c r="AV339" s="14" t="s">
        <v>965</v>
      </c>
      <c r="AW339" s="39">
        <v>0.37916666666666665</v>
      </c>
      <c r="AX339" s="14" t="s">
        <v>965</v>
      </c>
      <c r="AY339" s="14" t="s">
        <v>965</v>
      </c>
      <c r="AZ339" s="39">
        <v>0.375</v>
      </c>
      <c r="BA339" s="14" t="s">
        <v>965</v>
      </c>
      <c r="BB339" s="14" t="s">
        <v>965</v>
      </c>
      <c r="BC339" s="39">
        <v>0.36041666666666666</v>
      </c>
      <c r="BD339" s="14" t="s">
        <v>965</v>
      </c>
      <c r="BE339" s="14" t="s">
        <v>20</v>
      </c>
      <c r="BF339" s="14" t="s">
        <v>20</v>
      </c>
      <c r="BG339" s="14" t="s">
        <v>965</v>
      </c>
      <c r="BH339" s="39">
        <v>0.36944444444444446</v>
      </c>
      <c r="BI339" s="39" t="s">
        <v>965</v>
      </c>
      <c r="BJ339" s="14" t="s">
        <v>965</v>
      </c>
      <c r="BK339" s="39">
        <v>0.3756944444444445</v>
      </c>
      <c r="BL339" s="14" t="s">
        <v>965</v>
      </c>
      <c r="BM339" s="14" t="s">
        <v>965</v>
      </c>
      <c r="BN339" s="39">
        <v>0.37083333333333335</v>
      </c>
      <c r="BO339" s="14" t="s">
        <v>965</v>
      </c>
      <c r="BP339" s="14" t="s">
        <v>965</v>
      </c>
      <c r="BQ339" s="39">
        <v>0.37916666666666665</v>
      </c>
      <c r="BR339" s="14" t="s">
        <v>965</v>
      </c>
      <c r="BS339" s="14" t="s">
        <v>965</v>
      </c>
      <c r="BT339" s="39">
        <v>0.35694444444444445</v>
      </c>
      <c r="BU339" s="39" t="s">
        <v>965</v>
      </c>
      <c r="BV339" s="14" t="s">
        <v>20</v>
      </c>
      <c r="BW339" s="14" t="s">
        <v>20</v>
      </c>
      <c r="BX339" s="14" t="s">
        <v>20</v>
      </c>
      <c r="BY339" s="14" t="s">
        <v>965</v>
      </c>
      <c r="BZ339" s="39">
        <v>0.35902777777777778</v>
      </c>
      <c r="CA339" s="39" t="s">
        <v>965</v>
      </c>
      <c r="CB339" s="14" t="s">
        <v>965</v>
      </c>
      <c r="CC339" s="39">
        <v>0.35902777777777778</v>
      </c>
      <c r="CD339" s="39" t="s">
        <v>965</v>
      </c>
      <c r="CE339" s="14" t="s">
        <v>965</v>
      </c>
      <c r="CF339" s="39">
        <v>0.35902777777777778</v>
      </c>
      <c r="CG339" s="39" t="s">
        <v>965</v>
      </c>
      <c r="CH339" s="14" t="s">
        <v>21</v>
      </c>
      <c r="CI339" s="39" t="s">
        <v>39</v>
      </c>
      <c r="CJ339" s="39" t="s">
        <v>21</v>
      </c>
      <c r="CK339" s="14" t="s">
        <v>20</v>
      </c>
      <c r="CL339" s="14" t="s">
        <v>20</v>
      </c>
      <c r="CM339" s="1">
        <f t="shared" si="87"/>
        <v>35</v>
      </c>
      <c r="CN339" s="1">
        <f t="shared" si="88"/>
        <v>0.5</v>
      </c>
      <c r="CO339" s="1">
        <f t="shared" si="89"/>
        <v>11</v>
      </c>
      <c r="CP339" s="1">
        <f t="shared" si="90"/>
        <v>2</v>
      </c>
      <c r="CQ339" s="1">
        <f t="shared" si="91"/>
        <v>0</v>
      </c>
      <c r="CR339" s="1">
        <f>SUM(COUNTIFS($T339:$CL339,{"PAT","MAT"}))</f>
        <v>0</v>
      </c>
      <c r="CS339" s="1">
        <f t="shared" si="92"/>
        <v>0</v>
      </c>
      <c r="CT339" s="1">
        <f t="shared" si="93"/>
        <v>0</v>
      </c>
      <c r="CU339" s="1">
        <f t="shared" si="94"/>
        <v>0</v>
      </c>
      <c r="CV339" s="1">
        <f t="shared" si="95"/>
        <v>2</v>
      </c>
      <c r="CW339" s="1">
        <f t="shared" si="96"/>
        <v>0</v>
      </c>
      <c r="CX339" s="1">
        <f t="shared" si="97"/>
        <v>0</v>
      </c>
      <c r="CY339" s="1">
        <f t="shared" si="98"/>
        <v>2</v>
      </c>
      <c r="CZ339" s="1">
        <f t="shared" si="99"/>
        <v>1</v>
      </c>
      <c r="DA339" s="1">
        <f t="shared" si="100"/>
        <v>1</v>
      </c>
      <c r="DB339" s="1">
        <f>SUM(CM339:CX339)+SUM(COUNTIFS(Q339:CL339,{"TERM","RESIGNED"}))</f>
        <v>50.5</v>
      </c>
      <c r="DC339" s="1" t="s">
        <v>45</v>
      </c>
      <c r="DD339" s="1" t="s">
        <v>1018</v>
      </c>
      <c r="DE339" s="34"/>
    </row>
    <row r="340" spans="1:109" x14ac:dyDescent="0.25">
      <c r="A340" s="32">
        <f t="shared" si="101"/>
        <v>339</v>
      </c>
      <c r="B340" s="1" t="s">
        <v>172</v>
      </c>
      <c r="C340" s="1">
        <v>105067</v>
      </c>
      <c r="D340" s="27">
        <v>105067</v>
      </c>
      <c r="E340" s="1" t="s">
        <v>946</v>
      </c>
      <c r="F340" s="34" t="s">
        <v>930</v>
      </c>
      <c r="G340" s="34" t="s">
        <v>186</v>
      </c>
      <c r="H340" s="30">
        <v>44960</v>
      </c>
      <c r="I340" s="30" t="s">
        <v>39</v>
      </c>
      <c r="J340" s="30" t="s">
        <v>39</v>
      </c>
      <c r="K340" s="1">
        <f t="shared" ca="1" si="85"/>
        <v>342</v>
      </c>
      <c r="L340" s="34" t="str">
        <f t="shared" si="86"/>
        <v>Billable</v>
      </c>
      <c r="M340" s="34" t="s">
        <v>187</v>
      </c>
      <c r="N340" s="1" t="s">
        <v>41</v>
      </c>
      <c r="O340" s="1" t="s">
        <v>42</v>
      </c>
      <c r="P340" s="1"/>
      <c r="Q340" s="1"/>
      <c r="R340" s="1" t="s">
        <v>43</v>
      </c>
      <c r="S340" s="33" t="s">
        <v>248</v>
      </c>
      <c r="T340" s="14" t="s">
        <v>967</v>
      </c>
      <c r="U340" s="39" t="s">
        <v>39</v>
      </c>
      <c r="V340" s="14" t="s">
        <v>967</v>
      </c>
      <c r="W340" s="14" t="s">
        <v>20</v>
      </c>
      <c r="X340" s="14" t="s">
        <v>20</v>
      </c>
      <c r="Y340" s="14" t="s">
        <v>967</v>
      </c>
      <c r="Z340" s="39" t="s">
        <v>39</v>
      </c>
      <c r="AA340" s="14" t="s">
        <v>967</v>
      </c>
      <c r="AB340" s="14" t="s">
        <v>968</v>
      </c>
      <c r="AC340" s="39" t="s">
        <v>39</v>
      </c>
      <c r="AD340" s="14" t="s">
        <v>968</v>
      </c>
      <c r="AE340" s="14" t="s">
        <v>22</v>
      </c>
      <c r="AF340" s="39" t="s">
        <v>39</v>
      </c>
      <c r="AG340" s="14" t="s">
        <v>22</v>
      </c>
      <c r="AH340" s="14" t="s">
        <v>22</v>
      </c>
      <c r="AI340" s="39" t="s">
        <v>39</v>
      </c>
      <c r="AJ340" s="14" t="s">
        <v>22</v>
      </c>
      <c r="AK340" s="14" t="s">
        <v>965</v>
      </c>
      <c r="AL340" s="39" t="s">
        <v>39</v>
      </c>
      <c r="AM340" s="14" t="s">
        <v>965</v>
      </c>
      <c r="AN340" s="14" t="s">
        <v>20</v>
      </c>
      <c r="AO340" s="14" t="s">
        <v>20</v>
      </c>
      <c r="AP340" s="14" t="s">
        <v>965</v>
      </c>
      <c r="AQ340" s="39" t="s">
        <v>39</v>
      </c>
      <c r="AR340" s="14" t="s">
        <v>965</v>
      </c>
      <c r="AS340" s="14" t="s">
        <v>965</v>
      </c>
      <c r="AT340" s="39" t="s">
        <v>39</v>
      </c>
      <c r="AU340" s="14" t="s">
        <v>965</v>
      </c>
      <c r="AV340" s="14" t="s">
        <v>22</v>
      </c>
      <c r="AW340" s="39" t="s">
        <v>39</v>
      </c>
      <c r="AX340" s="14" t="s">
        <v>22</v>
      </c>
      <c r="AY340" s="14" t="s">
        <v>22</v>
      </c>
      <c r="AZ340" s="39" t="s">
        <v>39</v>
      </c>
      <c r="BA340" s="14" t="s">
        <v>22</v>
      </c>
      <c r="BB340" s="14" t="s">
        <v>965</v>
      </c>
      <c r="BC340" s="39" t="s">
        <v>39</v>
      </c>
      <c r="BD340" s="14" t="s">
        <v>965</v>
      </c>
      <c r="BE340" s="14" t="s">
        <v>20</v>
      </c>
      <c r="BF340" s="14" t="s">
        <v>20</v>
      </c>
      <c r="BG340" s="14" t="s">
        <v>965</v>
      </c>
      <c r="BH340" s="39" t="s">
        <v>39</v>
      </c>
      <c r="BI340" s="39" t="s">
        <v>965</v>
      </c>
      <c r="BJ340" s="14" t="s">
        <v>965</v>
      </c>
      <c r="BK340" s="39" t="s">
        <v>39</v>
      </c>
      <c r="BL340" s="14" t="s">
        <v>965</v>
      </c>
      <c r="BM340" s="14" t="s">
        <v>965</v>
      </c>
      <c r="BN340" s="39" t="s">
        <v>39</v>
      </c>
      <c r="BO340" s="14" t="s">
        <v>965</v>
      </c>
      <c r="BP340" s="14" t="s">
        <v>22</v>
      </c>
      <c r="BQ340" s="39" t="s">
        <v>39</v>
      </c>
      <c r="BR340" s="14" t="s">
        <v>22</v>
      </c>
      <c r="BS340" s="14" t="s">
        <v>965</v>
      </c>
      <c r="BT340" s="39" t="e">
        <v>#N/A</v>
      </c>
      <c r="BU340" s="39" t="s">
        <v>965</v>
      </c>
      <c r="BV340" s="14" t="s">
        <v>20</v>
      </c>
      <c r="BW340" s="14" t="s">
        <v>20</v>
      </c>
      <c r="BX340" s="14" t="s">
        <v>20</v>
      </c>
      <c r="BY340" s="14" t="s">
        <v>22</v>
      </c>
      <c r="BZ340" s="39" t="s">
        <v>39</v>
      </c>
      <c r="CA340" s="39" t="s">
        <v>22</v>
      </c>
      <c r="CB340" s="14" t="s">
        <v>22</v>
      </c>
      <c r="CC340" s="39" t="s">
        <v>39</v>
      </c>
      <c r="CD340" s="39" t="s">
        <v>22</v>
      </c>
      <c r="CE340" s="14" t="s">
        <v>22</v>
      </c>
      <c r="CF340" s="39" t="s">
        <v>39</v>
      </c>
      <c r="CG340" s="39" t="s">
        <v>22</v>
      </c>
      <c r="CH340" s="14" t="s">
        <v>22</v>
      </c>
      <c r="CI340" s="39" t="s">
        <v>39</v>
      </c>
      <c r="CJ340" s="39" t="s">
        <v>22</v>
      </c>
      <c r="CK340" s="14" t="s">
        <v>20</v>
      </c>
      <c r="CL340" s="14" t="s">
        <v>20</v>
      </c>
      <c r="CM340" s="1">
        <f t="shared" si="87"/>
        <v>16</v>
      </c>
      <c r="CN340" s="1">
        <f t="shared" si="88"/>
        <v>0</v>
      </c>
      <c r="CO340" s="1">
        <f t="shared" si="89"/>
        <v>11</v>
      </c>
      <c r="CP340" s="1">
        <f t="shared" si="90"/>
        <v>0</v>
      </c>
      <c r="CQ340" s="1">
        <f t="shared" si="91"/>
        <v>18</v>
      </c>
      <c r="CR340" s="1">
        <f>SUM(COUNTIFS($T340:$CL340,{"PAT","MAT"}))</f>
        <v>0</v>
      </c>
      <c r="CS340" s="1">
        <f t="shared" si="92"/>
        <v>0</v>
      </c>
      <c r="CT340" s="1">
        <f t="shared" si="93"/>
        <v>0</v>
      </c>
      <c r="CU340" s="1">
        <f t="shared" si="94"/>
        <v>2</v>
      </c>
      <c r="CV340" s="1">
        <f t="shared" si="95"/>
        <v>4</v>
      </c>
      <c r="CW340" s="1">
        <f t="shared" si="96"/>
        <v>0</v>
      </c>
      <c r="CX340" s="1">
        <f t="shared" si="97"/>
        <v>0</v>
      </c>
      <c r="CY340" s="1">
        <f t="shared" si="98"/>
        <v>6</v>
      </c>
      <c r="CZ340" s="1">
        <f t="shared" si="99"/>
        <v>0</v>
      </c>
      <c r="DA340" s="1">
        <f t="shared" si="100"/>
        <v>1</v>
      </c>
      <c r="DB340" s="1">
        <f>SUM(CM340:CX340)+SUM(COUNTIFS(Q340:CL340,{"TERM","RESIGNED"}))</f>
        <v>51</v>
      </c>
      <c r="DC340" s="1" t="s">
        <v>45</v>
      </c>
      <c r="DD340" s="1" t="s">
        <v>1020</v>
      </c>
      <c r="DE340" s="34"/>
    </row>
    <row r="341" spans="1:109" x14ac:dyDescent="0.25">
      <c r="A341" s="32">
        <f t="shared" si="101"/>
        <v>340</v>
      </c>
      <c r="B341" s="1" t="s">
        <v>172</v>
      </c>
      <c r="C341" s="1">
        <v>105068</v>
      </c>
      <c r="D341" s="27">
        <v>105068</v>
      </c>
      <c r="E341" s="1" t="s">
        <v>946</v>
      </c>
      <c r="F341" s="34" t="s">
        <v>931</v>
      </c>
      <c r="G341" s="34" t="s">
        <v>186</v>
      </c>
      <c r="H341" s="30">
        <v>44960</v>
      </c>
      <c r="I341" s="30" t="s">
        <v>39</v>
      </c>
      <c r="J341" s="30" t="s">
        <v>39</v>
      </c>
      <c r="K341" s="1">
        <f t="shared" ca="1" si="85"/>
        <v>342</v>
      </c>
      <c r="L341" s="34" t="str">
        <f t="shared" si="86"/>
        <v>Billable</v>
      </c>
      <c r="M341" s="34" t="s">
        <v>187</v>
      </c>
      <c r="N341" s="1" t="s">
        <v>41</v>
      </c>
      <c r="O341" s="1" t="s">
        <v>42</v>
      </c>
      <c r="P341" s="1"/>
      <c r="Q341" s="1"/>
      <c r="R341" s="1" t="s">
        <v>43</v>
      </c>
      <c r="S341" s="33" t="s">
        <v>302</v>
      </c>
      <c r="T341" s="14" t="s">
        <v>965</v>
      </c>
      <c r="U341" s="39" t="s">
        <v>39</v>
      </c>
      <c r="V341" s="14" t="s">
        <v>965</v>
      </c>
      <c r="W341" s="14" t="s">
        <v>20</v>
      </c>
      <c r="X341" s="14" t="s">
        <v>20</v>
      </c>
      <c r="Y341" s="14" t="s">
        <v>965</v>
      </c>
      <c r="Z341" s="39" t="s">
        <v>39</v>
      </c>
      <c r="AA341" s="14" t="s">
        <v>965</v>
      </c>
      <c r="AB341" s="14" t="s">
        <v>965</v>
      </c>
      <c r="AC341" s="39" t="s">
        <v>39</v>
      </c>
      <c r="AD341" s="14" t="s">
        <v>965</v>
      </c>
      <c r="AE341" s="14" t="s">
        <v>965</v>
      </c>
      <c r="AF341" s="39" t="s">
        <v>39</v>
      </c>
      <c r="AG341" s="14" t="s">
        <v>965</v>
      </c>
      <c r="AH341" s="14" t="s">
        <v>965</v>
      </c>
      <c r="AI341" s="39" t="s">
        <v>39</v>
      </c>
      <c r="AJ341" s="14" t="s">
        <v>965</v>
      </c>
      <c r="AK341" s="14" t="s">
        <v>965</v>
      </c>
      <c r="AL341" s="39" t="s">
        <v>39</v>
      </c>
      <c r="AM341" s="14" t="s">
        <v>965</v>
      </c>
      <c r="AN341" s="14" t="s">
        <v>20</v>
      </c>
      <c r="AO341" s="14" t="s">
        <v>20</v>
      </c>
      <c r="AP341" s="14" t="s">
        <v>965</v>
      </c>
      <c r="AQ341" s="39" t="s">
        <v>39</v>
      </c>
      <c r="AR341" s="14" t="s">
        <v>965</v>
      </c>
      <c r="AS341" s="14" t="s">
        <v>966</v>
      </c>
      <c r="AT341" s="39" t="s">
        <v>39</v>
      </c>
      <c r="AU341" s="14" t="s">
        <v>966</v>
      </c>
      <c r="AV341" s="14" t="s">
        <v>965</v>
      </c>
      <c r="AW341" s="39" t="s">
        <v>39</v>
      </c>
      <c r="AX341" s="14" t="s">
        <v>965</v>
      </c>
      <c r="AY341" s="14" t="s">
        <v>965</v>
      </c>
      <c r="AZ341" s="39" t="s">
        <v>39</v>
      </c>
      <c r="BA341" s="14" t="s">
        <v>965</v>
      </c>
      <c r="BB341" s="14" t="s">
        <v>965</v>
      </c>
      <c r="BC341" s="39" t="s">
        <v>39</v>
      </c>
      <c r="BD341" s="14" t="s">
        <v>965</v>
      </c>
      <c r="BE341" s="14" t="s">
        <v>20</v>
      </c>
      <c r="BF341" s="14" t="s">
        <v>20</v>
      </c>
      <c r="BG341" s="14" t="s">
        <v>965</v>
      </c>
      <c r="BH341" s="39" t="s">
        <v>39</v>
      </c>
      <c r="BI341" s="39" t="s">
        <v>965</v>
      </c>
      <c r="BJ341" s="14" t="s">
        <v>965</v>
      </c>
      <c r="BK341" s="39" t="s">
        <v>39</v>
      </c>
      <c r="BL341" s="14" t="s">
        <v>965</v>
      </c>
      <c r="BM341" s="14" t="s">
        <v>965</v>
      </c>
      <c r="BN341" s="39" t="s">
        <v>39</v>
      </c>
      <c r="BO341" s="14" t="s">
        <v>965</v>
      </c>
      <c r="BP341" s="14" t="s">
        <v>965</v>
      </c>
      <c r="BQ341" s="39" t="s">
        <v>39</v>
      </c>
      <c r="BR341" s="14" t="s">
        <v>965</v>
      </c>
      <c r="BS341" s="14" t="s">
        <v>965</v>
      </c>
      <c r="BT341" s="39" t="e">
        <v>#N/A</v>
      </c>
      <c r="BU341" s="39" t="s">
        <v>965</v>
      </c>
      <c r="BV341" s="14" t="s">
        <v>20</v>
      </c>
      <c r="BW341" s="14" t="s">
        <v>20</v>
      </c>
      <c r="BX341" s="14" t="s">
        <v>20</v>
      </c>
      <c r="BY341" s="14" t="s">
        <v>965</v>
      </c>
      <c r="BZ341" s="39" t="s">
        <v>39</v>
      </c>
      <c r="CA341" s="39" t="s">
        <v>965</v>
      </c>
      <c r="CB341" s="14" t="s">
        <v>965</v>
      </c>
      <c r="CC341" s="39" t="s">
        <v>39</v>
      </c>
      <c r="CD341" s="39" t="s">
        <v>965</v>
      </c>
      <c r="CE341" s="14" t="s">
        <v>22</v>
      </c>
      <c r="CF341" s="39" t="s">
        <v>39</v>
      </c>
      <c r="CG341" s="39" t="s">
        <v>22</v>
      </c>
      <c r="CH341" s="14" t="s">
        <v>965</v>
      </c>
      <c r="CI341" s="39" t="s">
        <v>39</v>
      </c>
      <c r="CJ341" s="39" t="s">
        <v>965</v>
      </c>
      <c r="CK341" s="14" t="s">
        <v>20</v>
      </c>
      <c r="CL341" s="14" t="s">
        <v>20</v>
      </c>
      <c r="CM341" s="1">
        <f t="shared" si="87"/>
        <v>36</v>
      </c>
      <c r="CN341" s="1">
        <f t="shared" si="88"/>
        <v>1</v>
      </c>
      <c r="CO341" s="1">
        <f t="shared" si="89"/>
        <v>11</v>
      </c>
      <c r="CP341" s="1">
        <f t="shared" si="90"/>
        <v>0</v>
      </c>
      <c r="CQ341" s="1">
        <f t="shared" si="91"/>
        <v>2</v>
      </c>
      <c r="CR341" s="1">
        <f>SUM(COUNTIFS($T341:$CL341,{"PAT","MAT"}))</f>
        <v>0</v>
      </c>
      <c r="CS341" s="1">
        <f t="shared" si="92"/>
        <v>0</v>
      </c>
      <c r="CT341" s="1">
        <f t="shared" si="93"/>
        <v>0</v>
      </c>
      <c r="CU341" s="1">
        <f t="shared" si="94"/>
        <v>0</v>
      </c>
      <c r="CV341" s="1">
        <f t="shared" si="95"/>
        <v>0</v>
      </c>
      <c r="CW341" s="1">
        <f t="shared" si="96"/>
        <v>0</v>
      </c>
      <c r="CX341" s="1">
        <f t="shared" si="97"/>
        <v>0</v>
      </c>
      <c r="CY341" s="1">
        <f t="shared" si="98"/>
        <v>0</v>
      </c>
      <c r="CZ341" s="1">
        <f t="shared" si="99"/>
        <v>1</v>
      </c>
      <c r="DA341" s="1">
        <f t="shared" si="100"/>
        <v>1</v>
      </c>
      <c r="DB341" s="1">
        <f>SUM(CM341:CX341)+SUM(COUNTIFS(Q341:CL341,{"TERM","RESIGNED"}))</f>
        <v>50</v>
      </c>
      <c r="DC341" s="1" t="s">
        <v>45</v>
      </c>
      <c r="DD341" s="1" t="s">
        <v>1019</v>
      </c>
      <c r="DE341" s="34"/>
    </row>
    <row r="342" spans="1:109" x14ac:dyDescent="0.25">
      <c r="A342" s="32">
        <f t="shared" si="101"/>
        <v>341</v>
      </c>
      <c r="B342" s="1" t="s">
        <v>172</v>
      </c>
      <c r="C342" s="1">
        <v>105098</v>
      </c>
      <c r="D342" s="27">
        <v>105098</v>
      </c>
      <c r="E342" s="1" t="s">
        <v>945</v>
      </c>
      <c r="F342" s="34" t="s">
        <v>936</v>
      </c>
      <c r="G342" s="34" t="s">
        <v>190</v>
      </c>
      <c r="H342" s="30">
        <v>44967</v>
      </c>
      <c r="I342" s="30" t="s">
        <v>39</v>
      </c>
      <c r="J342" s="30" t="s">
        <v>39</v>
      </c>
      <c r="K342" s="1">
        <f t="shared" ca="1" si="85"/>
        <v>335</v>
      </c>
      <c r="L342" s="34" t="str">
        <f t="shared" si="86"/>
        <v>Billable</v>
      </c>
      <c r="M342" s="34" t="s">
        <v>187</v>
      </c>
      <c r="N342" s="1" t="s">
        <v>41</v>
      </c>
      <c r="O342" s="1" t="s">
        <v>42</v>
      </c>
      <c r="P342" s="1"/>
      <c r="Q342" s="1"/>
      <c r="R342" s="1" t="s">
        <v>43</v>
      </c>
      <c r="S342" s="33" t="s">
        <v>255</v>
      </c>
      <c r="T342" s="14" t="s">
        <v>965</v>
      </c>
      <c r="U342" s="39">
        <v>0.390972222222222</v>
      </c>
      <c r="V342" s="14" t="s">
        <v>965</v>
      </c>
      <c r="W342" s="14" t="s">
        <v>20</v>
      </c>
      <c r="X342" s="14" t="s">
        <v>20</v>
      </c>
      <c r="Y342" s="14" t="s">
        <v>965</v>
      </c>
      <c r="Z342" s="39">
        <v>0.40277777777777773</v>
      </c>
      <c r="AA342" s="14" t="s">
        <v>965</v>
      </c>
      <c r="AB342" s="14" t="s">
        <v>965</v>
      </c>
      <c r="AC342" s="39">
        <v>0.3923611111111111</v>
      </c>
      <c r="AD342" s="14" t="s">
        <v>965</v>
      </c>
      <c r="AE342" s="14" t="s">
        <v>965</v>
      </c>
      <c r="AF342" s="39">
        <v>0.37986111111111115</v>
      </c>
      <c r="AG342" s="14" t="s">
        <v>965</v>
      </c>
      <c r="AH342" s="14" t="s">
        <v>966</v>
      </c>
      <c r="AI342" s="39">
        <v>0.25486111111111109</v>
      </c>
      <c r="AJ342" s="14" t="s">
        <v>966</v>
      </c>
      <c r="AK342" s="14" t="s">
        <v>965</v>
      </c>
      <c r="AL342" s="39">
        <v>0.38958333333333334</v>
      </c>
      <c r="AM342" s="14" t="s">
        <v>965</v>
      </c>
      <c r="AN342" s="14" t="s">
        <v>20</v>
      </c>
      <c r="AO342" s="14" t="s">
        <v>20</v>
      </c>
      <c r="AP342" s="14" t="s">
        <v>965</v>
      </c>
      <c r="AQ342" s="39">
        <v>0.16666666666666666</v>
      </c>
      <c r="AR342" s="14" t="s">
        <v>965</v>
      </c>
      <c r="AS342" s="14" t="s">
        <v>965</v>
      </c>
      <c r="AT342" s="39">
        <v>0.38194444444444442</v>
      </c>
      <c r="AU342" s="14" t="s">
        <v>965</v>
      </c>
      <c r="AV342" s="14" t="s">
        <v>965</v>
      </c>
      <c r="AW342" s="39">
        <v>0.37638888888888888</v>
      </c>
      <c r="AX342" s="14" t="s">
        <v>965</v>
      </c>
      <c r="AY342" s="14" t="s">
        <v>965</v>
      </c>
      <c r="AZ342" s="39">
        <v>0.37638888888888888</v>
      </c>
      <c r="BA342" s="14" t="s">
        <v>965</v>
      </c>
      <c r="BB342" s="14" t="s">
        <v>965</v>
      </c>
      <c r="BC342" s="39">
        <v>0.37638888888888888</v>
      </c>
      <c r="BD342" s="14" t="s">
        <v>965</v>
      </c>
      <c r="BE342" s="14" t="s">
        <v>20</v>
      </c>
      <c r="BF342" s="14" t="s">
        <v>20</v>
      </c>
      <c r="BG342" s="14" t="s">
        <v>965</v>
      </c>
      <c r="BH342" s="39">
        <v>0.37847222222222227</v>
      </c>
      <c r="BI342" s="39" t="s">
        <v>965</v>
      </c>
      <c r="BJ342" s="14" t="s">
        <v>965</v>
      </c>
      <c r="BK342" s="39">
        <v>0.38194444444444442</v>
      </c>
      <c r="BL342" s="14" t="s">
        <v>965</v>
      </c>
      <c r="BM342" s="14" t="s">
        <v>965</v>
      </c>
      <c r="BN342" s="39">
        <v>0.37638888888888888</v>
      </c>
      <c r="BO342" s="14" t="s">
        <v>965</v>
      </c>
      <c r="BP342" s="14" t="s">
        <v>966</v>
      </c>
      <c r="BQ342" s="39">
        <v>0.26319444444444445</v>
      </c>
      <c r="BR342" s="14" t="s">
        <v>966</v>
      </c>
      <c r="BS342" s="14" t="s">
        <v>967</v>
      </c>
      <c r="BT342" s="39" t="e">
        <v>#N/A</v>
      </c>
      <c r="BU342" s="39" t="s">
        <v>967</v>
      </c>
      <c r="BV342" s="14" t="s">
        <v>20</v>
      </c>
      <c r="BW342" s="14" t="s">
        <v>20</v>
      </c>
      <c r="BX342" s="14" t="s">
        <v>20</v>
      </c>
      <c r="BY342" s="14" t="s">
        <v>965</v>
      </c>
      <c r="BZ342" s="39">
        <v>0.37638888888888888</v>
      </c>
      <c r="CA342" s="39" t="s">
        <v>965</v>
      </c>
      <c r="CB342" s="14" t="s">
        <v>965</v>
      </c>
      <c r="CC342" s="39">
        <v>0.38055555555555554</v>
      </c>
      <c r="CD342" s="39" t="s">
        <v>965</v>
      </c>
      <c r="CE342" s="14" t="s">
        <v>965</v>
      </c>
      <c r="CF342" s="39">
        <v>0.38541666666666669</v>
      </c>
      <c r="CG342" s="39" t="s">
        <v>965</v>
      </c>
      <c r="CH342" s="14" t="s">
        <v>967</v>
      </c>
      <c r="CI342" s="39" t="s">
        <v>39</v>
      </c>
      <c r="CJ342" s="39" t="s">
        <v>967</v>
      </c>
      <c r="CK342" s="14" t="s">
        <v>20</v>
      </c>
      <c r="CL342" s="14" t="s">
        <v>20</v>
      </c>
      <c r="CM342" s="1">
        <f t="shared" si="87"/>
        <v>32</v>
      </c>
      <c r="CN342" s="1">
        <f t="shared" si="88"/>
        <v>2</v>
      </c>
      <c r="CO342" s="1">
        <f t="shared" si="89"/>
        <v>11</v>
      </c>
      <c r="CP342" s="1">
        <f t="shared" si="90"/>
        <v>0</v>
      </c>
      <c r="CQ342" s="1">
        <f t="shared" si="91"/>
        <v>0</v>
      </c>
      <c r="CR342" s="1">
        <f>SUM(COUNTIFS($T342:$CL342,{"PAT","MAT"}))</f>
        <v>0</v>
      </c>
      <c r="CS342" s="1">
        <f t="shared" si="92"/>
        <v>0</v>
      </c>
      <c r="CT342" s="1">
        <f t="shared" si="93"/>
        <v>0</v>
      </c>
      <c r="CU342" s="1">
        <f t="shared" si="94"/>
        <v>0</v>
      </c>
      <c r="CV342" s="1">
        <f t="shared" si="95"/>
        <v>4</v>
      </c>
      <c r="CW342" s="1">
        <f t="shared" si="96"/>
        <v>0</v>
      </c>
      <c r="CX342" s="1">
        <f t="shared" si="97"/>
        <v>0</v>
      </c>
      <c r="CY342" s="1">
        <f t="shared" si="98"/>
        <v>4</v>
      </c>
      <c r="CZ342" s="1">
        <f t="shared" si="99"/>
        <v>1</v>
      </c>
      <c r="DA342" s="1">
        <f t="shared" si="100"/>
        <v>1</v>
      </c>
      <c r="DB342" s="1">
        <f>SUM(CM342:CX342)+SUM(COUNTIFS(Q342:CL342,{"TERM","RESIGNED"}))</f>
        <v>49</v>
      </c>
      <c r="DC342" s="1" t="s">
        <v>45</v>
      </c>
      <c r="DD342" s="1" t="s">
        <v>1018</v>
      </c>
      <c r="DE342" s="34"/>
    </row>
    <row r="343" spans="1:109" x14ac:dyDescent="0.25">
      <c r="A343" s="32">
        <f t="shared" si="101"/>
        <v>342</v>
      </c>
      <c r="B343" s="1" t="s">
        <v>172</v>
      </c>
      <c r="C343" s="1">
        <v>105115</v>
      </c>
      <c r="D343" s="27">
        <v>105115</v>
      </c>
      <c r="E343" s="1" t="s">
        <v>946</v>
      </c>
      <c r="F343" s="34" t="s">
        <v>937</v>
      </c>
      <c r="G343" s="34" t="s">
        <v>123</v>
      </c>
      <c r="H343" s="30">
        <v>44967</v>
      </c>
      <c r="I343" s="30" t="s">
        <v>39</v>
      </c>
      <c r="J343" s="30" t="s">
        <v>39</v>
      </c>
      <c r="K343" s="1">
        <f t="shared" ca="1" si="85"/>
        <v>335</v>
      </c>
      <c r="L343" s="34" t="str">
        <f t="shared" si="86"/>
        <v>Billable</v>
      </c>
      <c r="M343" s="34" t="s">
        <v>124</v>
      </c>
      <c r="N343" s="1" t="s">
        <v>41</v>
      </c>
      <c r="O343" s="1" t="s">
        <v>42</v>
      </c>
      <c r="P343" s="1"/>
      <c r="Q343" s="1"/>
      <c r="R343" s="1" t="s">
        <v>43</v>
      </c>
      <c r="S343" s="33" t="s">
        <v>154</v>
      </c>
      <c r="T343" s="14" t="s">
        <v>22</v>
      </c>
      <c r="U343" s="39">
        <v>0.36249999999999999</v>
      </c>
      <c r="V343" s="14" t="s">
        <v>22</v>
      </c>
      <c r="W343" s="14" t="s">
        <v>20</v>
      </c>
      <c r="X343" s="14" t="s">
        <v>20</v>
      </c>
      <c r="Y343" s="14" t="s">
        <v>965</v>
      </c>
      <c r="Z343" s="39">
        <v>0.37708333333333338</v>
      </c>
      <c r="AA343" s="14" t="s">
        <v>965</v>
      </c>
      <c r="AB343" s="14" t="s">
        <v>965</v>
      </c>
      <c r="AC343" s="39">
        <v>0.3666666666666667</v>
      </c>
      <c r="AD343" s="14" t="s">
        <v>965</v>
      </c>
      <c r="AE343" s="14" t="s">
        <v>965</v>
      </c>
      <c r="AF343" s="39">
        <v>0.37013888888888885</v>
      </c>
      <c r="AG343" s="14" t="s">
        <v>965</v>
      </c>
      <c r="AH343" s="14" t="s">
        <v>965</v>
      </c>
      <c r="AI343" s="39">
        <v>0.37152777777777773</v>
      </c>
      <c r="AJ343" s="14" t="s">
        <v>965</v>
      </c>
      <c r="AK343" s="14" t="s">
        <v>965</v>
      </c>
      <c r="AL343" s="39">
        <v>0.37638888888888888</v>
      </c>
      <c r="AM343" s="14" t="s">
        <v>965</v>
      </c>
      <c r="AN343" s="14" t="s">
        <v>20</v>
      </c>
      <c r="AO343" s="14" t="s">
        <v>20</v>
      </c>
      <c r="AP343" s="14" t="s">
        <v>965</v>
      </c>
      <c r="AQ343" s="39">
        <v>0.37638888888888888</v>
      </c>
      <c r="AR343" s="14" t="s">
        <v>965</v>
      </c>
      <c r="AS343" s="14" t="s">
        <v>965</v>
      </c>
      <c r="AT343" s="39">
        <v>0.39374999999999999</v>
      </c>
      <c r="AU343" s="14" t="s">
        <v>965</v>
      </c>
      <c r="AV343" s="14" t="s">
        <v>965</v>
      </c>
      <c r="AW343" s="39">
        <v>0.38611111111111113</v>
      </c>
      <c r="AX343" s="14" t="s">
        <v>965</v>
      </c>
      <c r="AY343" s="14" t="s">
        <v>966</v>
      </c>
      <c r="AZ343" s="39">
        <v>0.23333333333333331</v>
      </c>
      <c r="BA343" s="14" t="s">
        <v>966</v>
      </c>
      <c r="BB343" s="14" t="s">
        <v>965</v>
      </c>
      <c r="BC343" s="39">
        <v>0.38541666666666669</v>
      </c>
      <c r="BD343" s="14" t="s">
        <v>965</v>
      </c>
      <c r="BE343" s="14" t="s">
        <v>20</v>
      </c>
      <c r="BF343" s="14" t="s">
        <v>20</v>
      </c>
      <c r="BG343" s="14" t="s">
        <v>965</v>
      </c>
      <c r="BH343" s="39">
        <v>0.40277777777777773</v>
      </c>
      <c r="BI343" s="39" t="s">
        <v>965</v>
      </c>
      <c r="BJ343" s="14" t="s">
        <v>965</v>
      </c>
      <c r="BK343" s="39">
        <v>0.3840277777777778</v>
      </c>
      <c r="BL343" s="14" t="s">
        <v>965</v>
      </c>
      <c r="BM343" s="14" t="s">
        <v>21</v>
      </c>
      <c r="BN343" s="39" t="s">
        <v>39</v>
      </c>
      <c r="BO343" s="14" t="s">
        <v>21</v>
      </c>
      <c r="BP343" s="14" t="s">
        <v>967</v>
      </c>
      <c r="BQ343" s="39" t="s">
        <v>39</v>
      </c>
      <c r="BR343" s="14" t="s">
        <v>967</v>
      </c>
      <c r="BS343" s="14" t="s">
        <v>967</v>
      </c>
      <c r="BT343" s="39" t="e">
        <v>#N/A</v>
      </c>
      <c r="BU343" s="39" t="s">
        <v>967</v>
      </c>
      <c r="BV343" s="14" t="s">
        <v>20</v>
      </c>
      <c r="BW343" s="14" t="s">
        <v>20</v>
      </c>
      <c r="BX343" s="14" t="s">
        <v>20</v>
      </c>
      <c r="BY343" s="14" t="s">
        <v>968</v>
      </c>
      <c r="BZ343" s="39" t="s">
        <v>39</v>
      </c>
      <c r="CA343" s="39" t="s">
        <v>968</v>
      </c>
      <c r="CB343" s="14" t="s">
        <v>968</v>
      </c>
      <c r="CC343" s="39" t="s">
        <v>39</v>
      </c>
      <c r="CD343" s="39" t="s">
        <v>968</v>
      </c>
      <c r="CE343" s="14" t="s">
        <v>968</v>
      </c>
      <c r="CF343" s="39" t="s">
        <v>39</v>
      </c>
      <c r="CG343" s="39" t="s">
        <v>968</v>
      </c>
      <c r="CH343" s="14" t="s">
        <v>968</v>
      </c>
      <c r="CI343" s="39" t="s">
        <v>39</v>
      </c>
      <c r="CJ343" s="39" t="s">
        <v>968</v>
      </c>
      <c r="CK343" s="14" t="s">
        <v>20</v>
      </c>
      <c r="CL343" s="14" t="s">
        <v>20</v>
      </c>
      <c r="CM343" s="1">
        <f t="shared" si="87"/>
        <v>22</v>
      </c>
      <c r="CN343" s="1">
        <f t="shared" si="88"/>
        <v>1</v>
      </c>
      <c r="CO343" s="1">
        <f t="shared" si="89"/>
        <v>11</v>
      </c>
      <c r="CP343" s="1">
        <f t="shared" si="90"/>
        <v>2</v>
      </c>
      <c r="CQ343" s="1">
        <f t="shared" si="91"/>
        <v>2</v>
      </c>
      <c r="CR343" s="1">
        <f>SUM(COUNTIFS($T343:$CL343,{"PAT","MAT"}))</f>
        <v>0</v>
      </c>
      <c r="CS343" s="1">
        <f t="shared" si="92"/>
        <v>0</v>
      </c>
      <c r="CT343" s="1">
        <f t="shared" si="93"/>
        <v>0</v>
      </c>
      <c r="CU343" s="1">
        <f t="shared" si="94"/>
        <v>8</v>
      </c>
      <c r="CV343" s="1">
        <f t="shared" si="95"/>
        <v>4</v>
      </c>
      <c r="CW343" s="1">
        <f t="shared" si="96"/>
        <v>0</v>
      </c>
      <c r="CX343" s="1">
        <f t="shared" si="97"/>
        <v>0</v>
      </c>
      <c r="CY343" s="1">
        <f t="shared" si="98"/>
        <v>12</v>
      </c>
      <c r="CZ343" s="1">
        <f t="shared" si="99"/>
        <v>1</v>
      </c>
      <c r="DA343" s="1">
        <f t="shared" si="100"/>
        <v>1</v>
      </c>
      <c r="DB343" s="1">
        <f>SUM(CM343:CX343)+SUM(COUNTIFS(Q343:CL343,{"TERM","RESIGNED"}))</f>
        <v>50</v>
      </c>
      <c r="DC343" s="1" t="s">
        <v>45</v>
      </c>
      <c r="DD343" s="1" t="s">
        <v>1020</v>
      </c>
      <c r="DE343" s="34"/>
    </row>
    <row r="344" spans="1:109" x14ac:dyDescent="0.25">
      <c r="A344" s="32">
        <f t="shared" si="101"/>
        <v>343</v>
      </c>
      <c r="B344" s="1" t="s">
        <v>172</v>
      </c>
      <c r="C344" s="1">
        <v>105122</v>
      </c>
      <c r="D344" s="27">
        <v>105122</v>
      </c>
      <c r="E344" s="1" t="s">
        <v>946</v>
      </c>
      <c r="F344" s="34" t="s">
        <v>938</v>
      </c>
      <c r="G344" s="34" t="s">
        <v>123</v>
      </c>
      <c r="H344" s="30">
        <v>44967</v>
      </c>
      <c r="I344" s="30" t="s">
        <v>39</v>
      </c>
      <c r="J344" s="30" t="s">
        <v>39</v>
      </c>
      <c r="K344" s="1">
        <f t="shared" ca="1" si="85"/>
        <v>335</v>
      </c>
      <c r="L344" s="34" t="str">
        <f t="shared" si="86"/>
        <v>Billable</v>
      </c>
      <c r="M344" s="34" t="s">
        <v>124</v>
      </c>
      <c r="N344" s="1" t="s">
        <v>41</v>
      </c>
      <c r="O344" s="1" t="s">
        <v>42</v>
      </c>
      <c r="P344" s="1"/>
      <c r="Q344" s="1"/>
      <c r="R344" s="1" t="s">
        <v>43</v>
      </c>
      <c r="S344" s="33" t="s">
        <v>154</v>
      </c>
      <c r="T344" s="14" t="s">
        <v>967</v>
      </c>
      <c r="U344" s="39" t="s">
        <v>39</v>
      </c>
      <c r="V344" s="14" t="s">
        <v>967</v>
      </c>
      <c r="W344" s="14" t="s">
        <v>20</v>
      </c>
      <c r="X344" s="14" t="s">
        <v>20</v>
      </c>
      <c r="Y344" s="14" t="s">
        <v>968</v>
      </c>
      <c r="Z344" s="39" t="s">
        <v>39</v>
      </c>
      <c r="AA344" s="14" t="s">
        <v>968</v>
      </c>
      <c r="AB344" s="14" t="s">
        <v>968</v>
      </c>
      <c r="AC344" s="39" t="s">
        <v>39</v>
      </c>
      <c r="AD344" s="14" t="s">
        <v>968</v>
      </c>
      <c r="AE344" s="14" t="s">
        <v>968</v>
      </c>
      <c r="AF344" s="39" t="s">
        <v>39</v>
      </c>
      <c r="AG344" s="14" t="s">
        <v>968</v>
      </c>
      <c r="AH344" s="14" t="s">
        <v>968</v>
      </c>
      <c r="AI344" s="39" t="s">
        <v>39</v>
      </c>
      <c r="AJ344" s="14" t="s">
        <v>968</v>
      </c>
      <c r="AK344" s="14" t="s">
        <v>965</v>
      </c>
      <c r="AL344" s="39">
        <v>0.37152777777777773</v>
      </c>
      <c r="AM344" s="14" t="s">
        <v>965</v>
      </c>
      <c r="AN344" s="14" t="s">
        <v>20</v>
      </c>
      <c r="AO344" s="14" t="s">
        <v>20</v>
      </c>
      <c r="AP344" s="14" t="s">
        <v>967</v>
      </c>
      <c r="AQ344" s="39" t="s">
        <v>39</v>
      </c>
      <c r="AR344" s="14" t="s">
        <v>967</v>
      </c>
      <c r="AS344" s="14" t="s">
        <v>965</v>
      </c>
      <c r="AT344" s="39">
        <v>0.39374999999999999</v>
      </c>
      <c r="AU344" s="14" t="s">
        <v>965</v>
      </c>
      <c r="AV344" s="14" t="s">
        <v>965</v>
      </c>
      <c r="AW344" s="39">
        <v>0.37291666666666662</v>
      </c>
      <c r="AX344" s="14" t="s">
        <v>965</v>
      </c>
      <c r="AY344" s="14" t="s">
        <v>965</v>
      </c>
      <c r="AZ344" s="39">
        <v>0.40902777777777777</v>
      </c>
      <c r="BA344" s="14" t="s">
        <v>965</v>
      </c>
      <c r="BB344" s="14" t="s">
        <v>965</v>
      </c>
      <c r="BC344" s="39">
        <v>0.41041666666666665</v>
      </c>
      <c r="BD344" s="14" t="s">
        <v>965</v>
      </c>
      <c r="BE344" s="14" t="s">
        <v>20</v>
      </c>
      <c r="BF344" s="14" t="s">
        <v>20</v>
      </c>
      <c r="BG344" s="14" t="s">
        <v>965</v>
      </c>
      <c r="BH344" s="39">
        <v>0.40208333333333335</v>
      </c>
      <c r="BI344" s="39" t="s">
        <v>965</v>
      </c>
      <c r="BJ344" s="14" t="s">
        <v>965</v>
      </c>
      <c r="BK344" s="39">
        <v>0.3979166666666667</v>
      </c>
      <c r="BL344" s="14" t="s">
        <v>965</v>
      </c>
      <c r="BM344" s="14" t="s">
        <v>965</v>
      </c>
      <c r="BN344" s="39">
        <v>0.39097222222222222</v>
      </c>
      <c r="BO344" s="14" t="s">
        <v>965</v>
      </c>
      <c r="BP344" s="14" t="s">
        <v>965</v>
      </c>
      <c r="BQ344" s="39">
        <v>0.38194444444444442</v>
      </c>
      <c r="BR344" s="14" t="s">
        <v>965</v>
      </c>
      <c r="BS344" s="14" t="s">
        <v>965</v>
      </c>
      <c r="BT344" s="39">
        <v>0.37916666666666665</v>
      </c>
      <c r="BU344" s="39" t="s">
        <v>965</v>
      </c>
      <c r="BV344" s="14" t="s">
        <v>20</v>
      </c>
      <c r="BW344" s="14" t="s">
        <v>20</v>
      </c>
      <c r="BX344" s="14" t="s">
        <v>20</v>
      </c>
      <c r="BY344" s="14" t="s">
        <v>965</v>
      </c>
      <c r="BZ344" s="39">
        <v>0.3666666666666667</v>
      </c>
      <c r="CA344" s="39" t="s">
        <v>965</v>
      </c>
      <c r="CB344" s="14" t="s">
        <v>965</v>
      </c>
      <c r="CC344" s="39">
        <v>0.37986111111111115</v>
      </c>
      <c r="CD344" s="39" t="s">
        <v>965</v>
      </c>
      <c r="CE344" s="14" t="s">
        <v>965</v>
      </c>
      <c r="CF344" s="39">
        <v>0.37777777777777777</v>
      </c>
      <c r="CG344" s="39" t="s">
        <v>965</v>
      </c>
      <c r="CH344" s="14" t="s">
        <v>965</v>
      </c>
      <c r="CI344" s="39">
        <v>0.37847222222222227</v>
      </c>
      <c r="CJ344" s="39" t="s">
        <v>965</v>
      </c>
      <c r="CK344" s="14" t="s">
        <v>20</v>
      </c>
      <c r="CL344" s="14" t="s">
        <v>20</v>
      </c>
      <c r="CM344" s="1">
        <f t="shared" si="87"/>
        <v>28</v>
      </c>
      <c r="CN344" s="1">
        <f t="shared" si="88"/>
        <v>0</v>
      </c>
      <c r="CO344" s="1">
        <f t="shared" si="89"/>
        <v>11</v>
      </c>
      <c r="CP344" s="1">
        <f t="shared" si="90"/>
        <v>0</v>
      </c>
      <c r="CQ344" s="1">
        <f t="shared" si="91"/>
        <v>0</v>
      </c>
      <c r="CR344" s="1">
        <f>SUM(COUNTIFS($T344:$CL344,{"PAT","MAT"}))</f>
        <v>0</v>
      </c>
      <c r="CS344" s="1">
        <f t="shared" si="92"/>
        <v>0</v>
      </c>
      <c r="CT344" s="1">
        <f t="shared" si="93"/>
        <v>0</v>
      </c>
      <c r="CU344" s="1">
        <f t="shared" si="94"/>
        <v>8</v>
      </c>
      <c r="CV344" s="1">
        <f t="shared" si="95"/>
        <v>4</v>
      </c>
      <c r="CW344" s="1">
        <f t="shared" si="96"/>
        <v>0</v>
      </c>
      <c r="CX344" s="1">
        <f t="shared" si="97"/>
        <v>0</v>
      </c>
      <c r="CY344" s="1">
        <f t="shared" si="98"/>
        <v>12</v>
      </c>
      <c r="CZ344" s="1">
        <f t="shared" si="99"/>
        <v>1</v>
      </c>
      <c r="DA344" s="1">
        <f t="shared" si="100"/>
        <v>1</v>
      </c>
      <c r="DB344" s="1">
        <f>SUM(CM344:CX344)+SUM(COUNTIFS(Q344:CL344,{"TERM","RESIGNED"}))</f>
        <v>51</v>
      </c>
      <c r="DC344" s="1" t="s">
        <v>45</v>
      </c>
      <c r="DD344" s="1" t="s">
        <v>1020</v>
      </c>
      <c r="DE344" s="34"/>
    </row>
    <row r="345" spans="1:109" x14ac:dyDescent="0.25">
      <c r="A345" s="32">
        <f t="shared" si="101"/>
        <v>344</v>
      </c>
      <c r="B345" s="1" t="s">
        <v>172</v>
      </c>
      <c r="C345" s="1">
        <v>105124</v>
      </c>
      <c r="D345" s="27">
        <v>105124</v>
      </c>
      <c r="E345" s="1" t="s">
        <v>946</v>
      </c>
      <c r="F345" s="34" t="s">
        <v>939</v>
      </c>
      <c r="G345" s="34" t="s">
        <v>123</v>
      </c>
      <c r="H345" s="30">
        <v>44967</v>
      </c>
      <c r="I345" s="30" t="s">
        <v>39</v>
      </c>
      <c r="J345" s="30" t="s">
        <v>39</v>
      </c>
      <c r="K345" s="1">
        <f t="shared" ca="1" si="85"/>
        <v>335</v>
      </c>
      <c r="L345" s="34" t="str">
        <f t="shared" si="86"/>
        <v>Billable</v>
      </c>
      <c r="M345" s="34" t="s">
        <v>124</v>
      </c>
      <c r="N345" s="1" t="s">
        <v>41</v>
      </c>
      <c r="O345" s="1" t="s">
        <v>42</v>
      </c>
      <c r="P345" s="1"/>
      <c r="Q345" s="1"/>
      <c r="R345" s="1" t="s">
        <v>43</v>
      </c>
      <c r="S345" s="33" t="s">
        <v>154</v>
      </c>
      <c r="T345" s="14" t="s">
        <v>965</v>
      </c>
      <c r="U345" s="39">
        <v>0.38541666666666702</v>
      </c>
      <c r="V345" s="14" t="s">
        <v>965</v>
      </c>
      <c r="W345" s="14" t="s">
        <v>20</v>
      </c>
      <c r="X345" s="14" t="s">
        <v>20</v>
      </c>
      <c r="Y345" s="14" t="s">
        <v>970</v>
      </c>
      <c r="Z345" s="39" t="s">
        <v>39</v>
      </c>
      <c r="AA345" s="14" t="s">
        <v>970</v>
      </c>
      <c r="AB345" s="14" t="s">
        <v>965</v>
      </c>
      <c r="AC345" s="39">
        <v>0.37708333333333338</v>
      </c>
      <c r="AD345" s="14" t="s">
        <v>965</v>
      </c>
      <c r="AE345" s="14" t="s">
        <v>965</v>
      </c>
      <c r="AF345" s="39">
        <v>0.38958333333333334</v>
      </c>
      <c r="AG345" s="14" t="s">
        <v>965</v>
      </c>
      <c r="AH345" s="14" t="s">
        <v>965</v>
      </c>
      <c r="AI345" s="39">
        <v>0.3972222222222222</v>
      </c>
      <c r="AJ345" s="14" t="s">
        <v>965</v>
      </c>
      <c r="AK345" s="14" t="s">
        <v>965</v>
      </c>
      <c r="AL345" s="39">
        <v>0.3743055555555555</v>
      </c>
      <c r="AM345" s="14" t="s">
        <v>965</v>
      </c>
      <c r="AN345" s="14" t="s">
        <v>20</v>
      </c>
      <c r="AO345" s="14" t="s">
        <v>20</v>
      </c>
      <c r="AP345" s="14" t="s">
        <v>965</v>
      </c>
      <c r="AQ345" s="39">
        <v>0.37222222222222223</v>
      </c>
      <c r="AR345" s="14" t="s">
        <v>965</v>
      </c>
      <c r="AS345" s="14" t="s">
        <v>965</v>
      </c>
      <c r="AT345" s="39">
        <v>0.39374999999999999</v>
      </c>
      <c r="AU345" s="14" t="s">
        <v>965</v>
      </c>
      <c r="AV345" s="14" t="s">
        <v>965</v>
      </c>
      <c r="AW345" s="39">
        <v>0.38819444444444445</v>
      </c>
      <c r="AX345" s="14" t="s">
        <v>965</v>
      </c>
      <c r="AY345" s="14" t="s">
        <v>965</v>
      </c>
      <c r="AZ345" s="39">
        <v>0.40763888888888888</v>
      </c>
      <c r="BA345" s="14" t="s">
        <v>965</v>
      </c>
      <c r="BB345" s="14" t="s">
        <v>965</v>
      </c>
      <c r="BC345" s="39">
        <v>0.375</v>
      </c>
      <c r="BD345" s="14" t="s">
        <v>965</v>
      </c>
      <c r="BE345" s="14" t="s">
        <v>20</v>
      </c>
      <c r="BF345" s="14" t="s">
        <v>20</v>
      </c>
      <c r="BG345" s="14" t="s">
        <v>965</v>
      </c>
      <c r="BH345" s="39">
        <v>0.38194444444444442</v>
      </c>
      <c r="BI345" s="39" t="s">
        <v>965</v>
      </c>
      <c r="BJ345" s="14" t="s">
        <v>965</v>
      </c>
      <c r="BK345" s="39">
        <v>0.4069444444444445</v>
      </c>
      <c r="BL345" s="14" t="s">
        <v>965</v>
      </c>
      <c r="BM345" s="14" t="s">
        <v>965</v>
      </c>
      <c r="BN345" s="39">
        <v>0.36944444444444446</v>
      </c>
      <c r="BO345" s="14" t="s">
        <v>965</v>
      </c>
      <c r="BP345" s="14" t="s">
        <v>965</v>
      </c>
      <c r="BQ345" s="39">
        <v>0.38472222222222219</v>
      </c>
      <c r="BR345" s="14" t="s">
        <v>965</v>
      </c>
      <c r="BS345" s="14" t="s">
        <v>967</v>
      </c>
      <c r="BT345" s="39" t="e">
        <v>#N/A</v>
      </c>
      <c r="BU345" s="39" t="s">
        <v>967</v>
      </c>
      <c r="BV345" s="14" t="s">
        <v>20</v>
      </c>
      <c r="BW345" s="14" t="s">
        <v>20</v>
      </c>
      <c r="BX345" s="14" t="s">
        <v>20</v>
      </c>
      <c r="BY345" s="14" t="s">
        <v>965</v>
      </c>
      <c r="BZ345" s="39">
        <v>0.36736111111111108</v>
      </c>
      <c r="CA345" s="39" t="s">
        <v>965</v>
      </c>
      <c r="CB345" s="14" t="s">
        <v>965</v>
      </c>
      <c r="CC345" s="39">
        <v>0.37708333333333338</v>
      </c>
      <c r="CD345" s="39" t="s">
        <v>965</v>
      </c>
      <c r="CE345" s="14" t="s">
        <v>965</v>
      </c>
      <c r="CF345" s="39">
        <v>0.39374999999999999</v>
      </c>
      <c r="CG345" s="39" t="s">
        <v>965</v>
      </c>
      <c r="CH345" s="14" t="s">
        <v>967</v>
      </c>
      <c r="CI345" s="39" t="s">
        <v>39</v>
      </c>
      <c r="CJ345" s="39" t="s">
        <v>967</v>
      </c>
      <c r="CK345" s="14" t="s">
        <v>20</v>
      </c>
      <c r="CL345" s="14" t="s">
        <v>20</v>
      </c>
      <c r="CM345" s="1">
        <f t="shared" si="87"/>
        <v>34</v>
      </c>
      <c r="CN345" s="1">
        <f t="shared" si="88"/>
        <v>0</v>
      </c>
      <c r="CO345" s="1">
        <f t="shared" si="89"/>
        <v>11</v>
      </c>
      <c r="CP345" s="1">
        <f t="shared" si="90"/>
        <v>0</v>
      </c>
      <c r="CQ345" s="1">
        <f t="shared" si="91"/>
        <v>0</v>
      </c>
      <c r="CR345" s="1">
        <f>SUM(COUNTIFS($T345:$CL345,{"PAT","MAT"}))</f>
        <v>0</v>
      </c>
      <c r="CS345" s="1">
        <f t="shared" si="92"/>
        <v>0</v>
      </c>
      <c r="CT345" s="1">
        <f t="shared" si="93"/>
        <v>0</v>
      </c>
      <c r="CU345" s="1">
        <f t="shared" si="94"/>
        <v>0</v>
      </c>
      <c r="CV345" s="1">
        <f t="shared" si="95"/>
        <v>4</v>
      </c>
      <c r="CW345" s="1">
        <f t="shared" si="96"/>
        <v>2</v>
      </c>
      <c r="CX345" s="1">
        <f t="shared" si="97"/>
        <v>0</v>
      </c>
      <c r="CY345" s="1">
        <f t="shared" si="98"/>
        <v>6</v>
      </c>
      <c r="CZ345" s="1">
        <f t="shared" si="99"/>
        <v>1</v>
      </c>
      <c r="DA345" s="1">
        <f t="shared" si="100"/>
        <v>1</v>
      </c>
      <c r="DB345" s="1">
        <f>SUM(CM345:CX345)+SUM(COUNTIFS(Q345:CL345,{"TERM","RESIGNED"}))</f>
        <v>51</v>
      </c>
      <c r="DC345" s="1" t="s">
        <v>45</v>
      </c>
      <c r="DD345" s="1" t="s">
        <v>1018</v>
      </c>
      <c r="DE345" s="34"/>
    </row>
    <row r="346" spans="1:109" x14ac:dyDescent="0.25">
      <c r="A346" s="32">
        <f t="shared" si="101"/>
        <v>345</v>
      </c>
      <c r="B346" s="1" t="s">
        <v>172</v>
      </c>
      <c r="C346" s="1">
        <v>105127</v>
      </c>
      <c r="D346" s="27">
        <v>105127</v>
      </c>
      <c r="E346" s="1" t="s">
        <v>946</v>
      </c>
      <c r="F346" s="34" t="s">
        <v>940</v>
      </c>
      <c r="G346" s="34" t="s">
        <v>190</v>
      </c>
      <c r="H346" s="30">
        <v>44971</v>
      </c>
      <c r="I346" s="30" t="s">
        <v>39</v>
      </c>
      <c r="J346" s="30" t="s">
        <v>39</v>
      </c>
      <c r="K346" s="1">
        <f t="shared" ca="1" si="85"/>
        <v>331</v>
      </c>
      <c r="L346" s="34" t="str">
        <f t="shared" si="86"/>
        <v>Billable</v>
      </c>
      <c r="M346" s="34" t="s">
        <v>187</v>
      </c>
      <c r="N346" s="1" t="s">
        <v>41</v>
      </c>
      <c r="O346" s="1" t="s">
        <v>42</v>
      </c>
      <c r="P346" s="1"/>
      <c r="Q346" s="1"/>
      <c r="R346" s="1" t="s">
        <v>43</v>
      </c>
      <c r="S346" s="33" t="s">
        <v>255</v>
      </c>
      <c r="T346" s="14" t="s">
        <v>965</v>
      </c>
      <c r="U346" s="39">
        <v>0.39513888888888898</v>
      </c>
      <c r="V346" s="14" t="s">
        <v>965</v>
      </c>
      <c r="W346" s="14" t="s">
        <v>20</v>
      </c>
      <c r="X346" s="14" t="s">
        <v>20</v>
      </c>
      <c r="Y346" s="14" t="s">
        <v>965</v>
      </c>
      <c r="Z346" s="39">
        <v>0.4201388888888889</v>
      </c>
      <c r="AA346" s="14" t="s">
        <v>965</v>
      </c>
      <c r="AB346" s="14" t="s">
        <v>965</v>
      </c>
      <c r="AC346" s="39">
        <v>0.40347222222222223</v>
      </c>
      <c r="AD346" s="14" t="s">
        <v>965</v>
      </c>
      <c r="AE346" s="14" t="s">
        <v>965</v>
      </c>
      <c r="AF346" s="39">
        <v>0.39999999999999997</v>
      </c>
      <c r="AG346" s="14" t="s">
        <v>965</v>
      </c>
      <c r="AH346" s="14" t="s">
        <v>965</v>
      </c>
      <c r="AI346" s="39">
        <v>0.39374999999999999</v>
      </c>
      <c r="AJ346" s="14" t="s">
        <v>965</v>
      </c>
      <c r="AK346" s="14" t="s">
        <v>965</v>
      </c>
      <c r="AL346" s="39">
        <v>0.39444444444444443</v>
      </c>
      <c r="AM346" s="14" t="s">
        <v>965</v>
      </c>
      <c r="AN346" s="14" t="s">
        <v>20</v>
      </c>
      <c r="AO346" s="14" t="s">
        <v>20</v>
      </c>
      <c r="AP346" s="14" t="s">
        <v>965</v>
      </c>
      <c r="AQ346" s="39">
        <v>0.40972222222222227</v>
      </c>
      <c r="AR346" s="14" t="s">
        <v>965</v>
      </c>
      <c r="AS346" s="14" t="s">
        <v>965</v>
      </c>
      <c r="AT346" s="39">
        <v>0.39999999999999997</v>
      </c>
      <c r="AU346" s="14" t="s">
        <v>965</v>
      </c>
      <c r="AV346" s="14" t="s">
        <v>965</v>
      </c>
      <c r="AW346" s="39">
        <v>0.40277777777777773</v>
      </c>
      <c r="AX346" s="14" t="s">
        <v>965</v>
      </c>
      <c r="AY346" s="14" t="s">
        <v>965</v>
      </c>
      <c r="AZ346" s="39">
        <v>0.39374999999999999</v>
      </c>
      <c r="BA346" s="14" t="s">
        <v>965</v>
      </c>
      <c r="BB346" s="14" t="s">
        <v>965</v>
      </c>
      <c r="BC346" s="39">
        <v>0.3833333333333333</v>
      </c>
      <c r="BD346" s="14" t="s">
        <v>965</v>
      </c>
      <c r="BE346" s="14" t="s">
        <v>20</v>
      </c>
      <c r="BF346" s="14" t="s">
        <v>20</v>
      </c>
      <c r="BG346" s="14" t="s">
        <v>965</v>
      </c>
      <c r="BH346" s="39">
        <v>0.38541666666666669</v>
      </c>
      <c r="BI346" s="39" t="s">
        <v>965</v>
      </c>
      <c r="BJ346" s="14" t="s">
        <v>965</v>
      </c>
      <c r="BK346" s="39">
        <v>0.38125000000000003</v>
      </c>
      <c r="BL346" s="14" t="s">
        <v>965</v>
      </c>
      <c r="BM346" s="14" t="s">
        <v>965</v>
      </c>
      <c r="BN346" s="39">
        <v>0.38125000000000003</v>
      </c>
      <c r="BO346" s="14" t="s">
        <v>965</v>
      </c>
      <c r="BP346" s="14" t="s">
        <v>965</v>
      </c>
      <c r="BQ346" s="39">
        <v>0.39027777777777778</v>
      </c>
      <c r="BR346" s="14" t="s">
        <v>965</v>
      </c>
      <c r="BS346" s="14" t="s">
        <v>965</v>
      </c>
      <c r="BT346" s="39">
        <v>0.37152777777777773</v>
      </c>
      <c r="BU346" s="39" t="s">
        <v>965</v>
      </c>
      <c r="BV346" s="14" t="s">
        <v>20</v>
      </c>
      <c r="BW346" s="14" t="s">
        <v>20</v>
      </c>
      <c r="BX346" s="14" t="s">
        <v>20</v>
      </c>
      <c r="BY346" s="14" t="s">
        <v>965</v>
      </c>
      <c r="BZ346" s="39">
        <v>0.37847222222222227</v>
      </c>
      <c r="CA346" s="39" t="s">
        <v>965</v>
      </c>
      <c r="CB346" s="14" t="s">
        <v>967</v>
      </c>
      <c r="CC346" s="39" t="s">
        <v>39</v>
      </c>
      <c r="CD346" s="39" t="s">
        <v>967</v>
      </c>
      <c r="CE346" s="14" t="s">
        <v>967</v>
      </c>
      <c r="CF346" s="39" t="s">
        <v>39</v>
      </c>
      <c r="CG346" s="39" t="s">
        <v>967</v>
      </c>
      <c r="CH346" s="14" t="s">
        <v>967</v>
      </c>
      <c r="CI346" s="39" t="s">
        <v>39</v>
      </c>
      <c r="CJ346" s="39" t="s">
        <v>967</v>
      </c>
      <c r="CK346" s="14" t="s">
        <v>20</v>
      </c>
      <c r="CL346" s="14" t="s">
        <v>20</v>
      </c>
      <c r="CM346" s="1">
        <f t="shared" si="87"/>
        <v>34</v>
      </c>
      <c r="CN346" s="1">
        <f t="shared" si="88"/>
        <v>0</v>
      </c>
      <c r="CO346" s="1">
        <f t="shared" si="89"/>
        <v>11</v>
      </c>
      <c r="CP346" s="1">
        <f t="shared" si="90"/>
        <v>0</v>
      </c>
      <c r="CQ346" s="1">
        <f t="shared" si="91"/>
        <v>0</v>
      </c>
      <c r="CR346" s="1">
        <f>SUM(COUNTIFS($T346:$CL346,{"PAT","MAT"}))</f>
        <v>0</v>
      </c>
      <c r="CS346" s="1">
        <f t="shared" si="92"/>
        <v>0</v>
      </c>
      <c r="CT346" s="1">
        <f t="shared" si="93"/>
        <v>0</v>
      </c>
      <c r="CU346" s="1">
        <f t="shared" si="94"/>
        <v>0</v>
      </c>
      <c r="CV346" s="1">
        <f t="shared" si="95"/>
        <v>6</v>
      </c>
      <c r="CW346" s="1">
        <f t="shared" si="96"/>
        <v>0</v>
      </c>
      <c r="CX346" s="1">
        <f t="shared" si="97"/>
        <v>0</v>
      </c>
      <c r="CY346" s="1">
        <f t="shared" si="98"/>
        <v>6</v>
      </c>
      <c r="CZ346" s="1">
        <f t="shared" si="99"/>
        <v>1</v>
      </c>
      <c r="DA346" s="1">
        <f t="shared" si="100"/>
        <v>1</v>
      </c>
      <c r="DB346" s="1">
        <f>SUM(CM346:CX346)+SUM(COUNTIFS(Q346:CL346,{"TERM","RESIGNED"}))</f>
        <v>51</v>
      </c>
      <c r="DC346" s="1" t="s">
        <v>45</v>
      </c>
      <c r="DD346" s="1" t="s">
        <v>1018</v>
      </c>
      <c r="DE346" s="34"/>
    </row>
    <row r="347" spans="1:109" x14ac:dyDescent="0.25">
      <c r="A347" s="32">
        <f t="shared" si="101"/>
        <v>346</v>
      </c>
      <c r="B347" s="1" t="s">
        <v>172</v>
      </c>
      <c r="C347" s="1">
        <v>105135</v>
      </c>
      <c r="D347" s="27">
        <v>105135</v>
      </c>
      <c r="E347" s="1" t="s">
        <v>946</v>
      </c>
      <c r="F347" s="34" t="s">
        <v>941</v>
      </c>
      <c r="G347" s="34" t="s">
        <v>186</v>
      </c>
      <c r="H347" s="30">
        <v>44971</v>
      </c>
      <c r="I347" s="30" t="s">
        <v>39</v>
      </c>
      <c r="J347" s="30" t="s">
        <v>39</v>
      </c>
      <c r="K347" s="1">
        <f t="shared" ca="1" si="85"/>
        <v>331</v>
      </c>
      <c r="L347" s="34" t="str">
        <f t="shared" si="86"/>
        <v>Billable</v>
      </c>
      <c r="M347" s="34" t="s">
        <v>187</v>
      </c>
      <c r="N347" s="1" t="s">
        <v>41</v>
      </c>
      <c r="O347" s="1" t="s">
        <v>42</v>
      </c>
      <c r="P347" s="1"/>
      <c r="Q347" s="1"/>
      <c r="R347" s="1" t="s">
        <v>43</v>
      </c>
      <c r="S347" s="33" t="s">
        <v>443</v>
      </c>
      <c r="T347" s="14" t="s">
        <v>965</v>
      </c>
      <c r="U347" s="39">
        <v>0.389583333333333</v>
      </c>
      <c r="V347" s="14" t="s">
        <v>965</v>
      </c>
      <c r="W347" s="14" t="s">
        <v>20</v>
      </c>
      <c r="X347" s="14" t="s">
        <v>20</v>
      </c>
      <c r="Y347" s="14" t="s">
        <v>965</v>
      </c>
      <c r="Z347" s="39">
        <v>0.39999999999999997</v>
      </c>
      <c r="AA347" s="14" t="s">
        <v>965</v>
      </c>
      <c r="AB347" s="14" t="s">
        <v>965</v>
      </c>
      <c r="AC347" s="39">
        <v>0.37638888888888888</v>
      </c>
      <c r="AD347" s="14" t="s">
        <v>965</v>
      </c>
      <c r="AE347" s="14" t="s">
        <v>965</v>
      </c>
      <c r="AF347" s="39">
        <v>0.37986111111111115</v>
      </c>
      <c r="AG347" s="14" t="s">
        <v>965</v>
      </c>
      <c r="AH347" s="14" t="s">
        <v>965</v>
      </c>
      <c r="AI347" s="39">
        <v>0.38680555555555557</v>
      </c>
      <c r="AJ347" s="14" t="s">
        <v>965</v>
      </c>
      <c r="AK347" s="14" t="s">
        <v>965</v>
      </c>
      <c r="AL347" s="39">
        <v>0.39027777777777778</v>
      </c>
      <c r="AM347" s="14" t="s">
        <v>965</v>
      </c>
      <c r="AN347" s="14" t="s">
        <v>20</v>
      </c>
      <c r="AO347" s="14" t="s">
        <v>20</v>
      </c>
      <c r="AP347" s="14" t="s">
        <v>965</v>
      </c>
      <c r="AQ347" s="39">
        <v>0.39097222222222222</v>
      </c>
      <c r="AR347" s="14" t="s">
        <v>965</v>
      </c>
      <c r="AS347" s="14" t="s">
        <v>965</v>
      </c>
      <c r="AT347" s="39">
        <v>0.3888888888888889</v>
      </c>
      <c r="AU347" s="14" t="s">
        <v>965</v>
      </c>
      <c r="AV347" s="14" t="s">
        <v>965</v>
      </c>
      <c r="AW347" s="39">
        <v>0.37013888888888885</v>
      </c>
      <c r="AX347" s="14" t="s">
        <v>965</v>
      </c>
      <c r="AY347" s="14" t="s">
        <v>965</v>
      </c>
      <c r="AZ347" s="39">
        <v>0.37291666666666662</v>
      </c>
      <c r="BA347" s="14" t="s">
        <v>965</v>
      </c>
      <c r="BB347" s="14" t="s">
        <v>968</v>
      </c>
      <c r="BC347" s="39" t="s">
        <v>39</v>
      </c>
      <c r="BD347" s="14" t="s">
        <v>968</v>
      </c>
      <c r="BE347" s="14" t="s">
        <v>20</v>
      </c>
      <c r="BF347" s="14" t="s">
        <v>20</v>
      </c>
      <c r="BG347" s="14" t="s">
        <v>965</v>
      </c>
      <c r="BH347" s="39">
        <v>0.375</v>
      </c>
      <c r="BI347" s="39" t="s">
        <v>965</v>
      </c>
      <c r="BJ347" s="14" t="s">
        <v>965</v>
      </c>
      <c r="BK347" s="39">
        <v>0.21944444444444444</v>
      </c>
      <c r="BL347" s="14" t="s">
        <v>22</v>
      </c>
      <c r="BM347" s="14" t="s">
        <v>965</v>
      </c>
      <c r="BN347" s="39">
        <v>0.36874999999999997</v>
      </c>
      <c r="BO347" s="14" t="s">
        <v>965</v>
      </c>
      <c r="BP347" s="14" t="s">
        <v>967</v>
      </c>
      <c r="BQ347" s="39" t="s">
        <v>39</v>
      </c>
      <c r="BR347" s="14" t="s">
        <v>967</v>
      </c>
      <c r="BS347" s="14" t="s">
        <v>967</v>
      </c>
      <c r="BT347" s="39" t="e">
        <v>#N/A</v>
      </c>
      <c r="BU347" s="39" t="s">
        <v>967</v>
      </c>
      <c r="BV347" s="14" t="s">
        <v>20</v>
      </c>
      <c r="BW347" s="14" t="s">
        <v>20</v>
      </c>
      <c r="BX347" s="14" t="s">
        <v>20</v>
      </c>
      <c r="BY347" s="14" t="s">
        <v>967</v>
      </c>
      <c r="BZ347" s="39" t="s">
        <v>39</v>
      </c>
      <c r="CA347" s="39" t="s">
        <v>967</v>
      </c>
      <c r="CB347" s="14" t="s">
        <v>965</v>
      </c>
      <c r="CC347" s="39">
        <v>0.37916666666666665</v>
      </c>
      <c r="CD347" s="39" t="s">
        <v>965</v>
      </c>
      <c r="CE347" s="14" t="s">
        <v>965</v>
      </c>
      <c r="CF347" s="39">
        <v>0.37638888888888888</v>
      </c>
      <c r="CG347" s="39" t="s">
        <v>965</v>
      </c>
      <c r="CH347" s="14" t="s">
        <v>965</v>
      </c>
      <c r="CI347" s="39">
        <v>0.3756944444444445</v>
      </c>
      <c r="CJ347" s="39" t="s">
        <v>965</v>
      </c>
      <c r="CK347" s="14" t="s">
        <v>20</v>
      </c>
      <c r="CL347" s="14" t="s">
        <v>20</v>
      </c>
      <c r="CM347" s="1">
        <f t="shared" si="87"/>
        <v>31</v>
      </c>
      <c r="CN347" s="1">
        <f t="shared" si="88"/>
        <v>0</v>
      </c>
      <c r="CO347" s="1">
        <f t="shared" si="89"/>
        <v>11</v>
      </c>
      <c r="CP347" s="1">
        <f t="shared" si="90"/>
        <v>0</v>
      </c>
      <c r="CQ347" s="1">
        <f t="shared" si="91"/>
        <v>1</v>
      </c>
      <c r="CR347" s="1">
        <f>SUM(COUNTIFS($T347:$CL347,{"PAT","MAT"}))</f>
        <v>0</v>
      </c>
      <c r="CS347" s="1">
        <f t="shared" si="92"/>
        <v>0</v>
      </c>
      <c r="CT347" s="1">
        <f t="shared" si="93"/>
        <v>0</v>
      </c>
      <c r="CU347" s="1">
        <f t="shared" si="94"/>
        <v>2</v>
      </c>
      <c r="CV347" s="1">
        <f t="shared" si="95"/>
        <v>6</v>
      </c>
      <c r="CW347" s="1">
        <f t="shared" si="96"/>
        <v>0</v>
      </c>
      <c r="CX347" s="1">
        <f t="shared" si="97"/>
        <v>0</v>
      </c>
      <c r="CY347" s="1">
        <f t="shared" si="98"/>
        <v>8</v>
      </c>
      <c r="CZ347" s="1">
        <f t="shared" si="99"/>
        <v>1</v>
      </c>
      <c r="DA347" s="1">
        <f t="shared" si="100"/>
        <v>1</v>
      </c>
      <c r="DB347" s="1">
        <f>SUM(CM347:CX347)+SUM(COUNTIFS(Q347:CL347,{"TERM","RESIGNED"}))</f>
        <v>51</v>
      </c>
      <c r="DC347" s="1" t="s">
        <v>45</v>
      </c>
      <c r="DD347" s="1" t="s">
        <v>1018</v>
      </c>
      <c r="DE347" s="34"/>
    </row>
    <row r="348" spans="1:109" x14ac:dyDescent="0.25">
      <c r="A348" s="32">
        <f t="shared" si="101"/>
        <v>347</v>
      </c>
      <c r="B348" s="1" t="s">
        <v>172</v>
      </c>
      <c r="C348" s="1">
        <v>105144</v>
      </c>
      <c r="D348" s="27">
        <v>105144</v>
      </c>
      <c r="E348" s="1" t="s">
        <v>946</v>
      </c>
      <c r="F348" s="34" t="s">
        <v>942</v>
      </c>
      <c r="G348" s="34" t="s">
        <v>123</v>
      </c>
      <c r="H348" s="30">
        <v>44971</v>
      </c>
      <c r="I348" s="30" t="s">
        <v>39</v>
      </c>
      <c r="J348" s="30" t="s">
        <v>39</v>
      </c>
      <c r="K348" s="1">
        <f t="shared" ca="1" si="85"/>
        <v>331</v>
      </c>
      <c r="L348" s="34" t="str">
        <f t="shared" si="86"/>
        <v>Billable</v>
      </c>
      <c r="M348" s="34" t="s">
        <v>124</v>
      </c>
      <c r="N348" s="1" t="s">
        <v>41</v>
      </c>
      <c r="O348" s="1" t="s">
        <v>42</v>
      </c>
      <c r="P348" s="1"/>
      <c r="Q348" s="1"/>
      <c r="R348" s="1" t="s">
        <v>43</v>
      </c>
      <c r="S348" s="33" t="s">
        <v>154</v>
      </c>
      <c r="T348" s="14" t="s">
        <v>965</v>
      </c>
      <c r="U348" s="39">
        <v>0.46319444444444402</v>
      </c>
      <c r="V348" s="14" t="s">
        <v>965</v>
      </c>
      <c r="W348" s="14" t="s">
        <v>20</v>
      </c>
      <c r="X348" s="14" t="s">
        <v>20</v>
      </c>
      <c r="Y348" s="14" t="s">
        <v>967</v>
      </c>
      <c r="Z348" s="39" t="s">
        <v>39</v>
      </c>
      <c r="AA348" s="14" t="s">
        <v>967</v>
      </c>
      <c r="AB348" s="14" t="s">
        <v>965</v>
      </c>
      <c r="AC348" s="39">
        <v>0.38680555555555557</v>
      </c>
      <c r="AD348" s="14" t="s">
        <v>965</v>
      </c>
      <c r="AE348" s="14" t="s">
        <v>965</v>
      </c>
      <c r="AF348" s="39">
        <v>0.39097222222222222</v>
      </c>
      <c r="AG348" s="14" t="s">
        <v>965</v>
      </c>
      <c r="AH348" s="14" t="s">
        <v>965</v>
      </c>
      <c r="AI348" s="39">
        <v>0.39374999999999999</v>
      </c>
      <c r="AJ348" s="14" t="s">
        <v>965</v>
      </c>
      <c r="AK348" s="14" t="s">
        <v>965</v>
      </c>
      <c r="AL348" s="39">
        <v>0.37638888888888888</v>
      </c>
      <c r="AM348" s="14" t="s">
        <v>965</v>
      </c>
      <c r="AN348" s="14" t="s">
        <v>20</v>
      </c>
      <c r="AO348" s="14" t="s">
        <v>20</v>
      </c>
      <c r="AP348" s="14" t="s">
        <v>965</v>
      </c>
      <c r="AQ348" s="39">
        <v>0.37638888888888888</v>
      </c>
      <c r="AR348" s="14" t="s">
        <v>965</v>
      </c>
      <c r="AS348" s="14" t="s">
        <v>965</v>
      </c>
      <c r="AT348" s="39">
        <v>0.38680555555555557</v>
      </c>
      <c r="AU348" s="14" t="s">
        <v>965</v>
      </c>
      <c r="AV348" s="14" t="s">
        <v>965</v>
      </c>
      <c r="AW348" s="39">
        <v>0.37777777777777777</v>
      </c>
      <c r="AX348" s="14" t="s">
        <v>965</v>
      </c>
      <c r="AY348" s="14" t="s">
        <v>965</v>
      </c>
      <c r="AZ348" s="39">
        <v>0.4055555555555555</v>
      </c>
      <c r="BA348" s="14" t="s">
        <v>965</v>
      </c>
      <c r="BB348" s="14" t="s">
        <v>965</v>
      </c>
      <c r="BC348" s="39">
        <v>0.3833333333333333</v>
      </c>
      <c r="BD348" s="14" t="s">
        <v>965</v>
      </c>
      <c r="BE348" s="14" t="s">
        <v>20</v>
      </c>
      <c r="BF348" s="14" t="s">
        <v>20</v>
      </c>
      <c r="BG348" s="14" t="s">
        <v>965</v>
      </c>
      <c r="BH348" s="39">
        <v>0.39513888888888887</v>
      </c>
      <c r="BI348" s="39" t="s">
        <v>965</v>
      </c>
      <c r="BJ348" s="14" t="s">
        <v>965</v>
      </c>
      <c r="BK348" s="39">
        <v>0.32291666666666669</v>
      </c>
      <c r="BL348" s="14" t="s">
        <v>966</v>
      </c>
      <c r="BM348" s="14" t="s">
        <v>965</v>
      </c>
      <c r="BN348" s="39">
        <v>0.33819444444444446</v>
      </c>
      <c r="BO348" s="14" t="s">
        <v>966</v>
      </c>
      <c r="BP348" s="14" t="s">
        <v>967</v>
      </c>
      <c r="BQ348" s="39" t="s">
        <v>39</v>
      </c>
      <c r="BR348" s="14" t="s">
        <v>967</v>
      </c>
      <c r="BS348" s="14" t="s">
        <v>967</v>
      </c>
      <c r="BT348" s="39" t="e">
        <v>#N/A</v>
      </c>
      <c r="BU348" s="39" t="s">
        <v>967</v>
      </c>
      <c r="BV348" s="14" t="s">
        <v>20</v>
      </c>
      <c r="BW348" s="14" t="s">
        <v>20</v>
      </c>
      <c r="BX348" s="14" t="s">
        <v>20</v>
      </c>
      <c r="BY348" s="14" t="s">
        <v>965</v>
      </c>
      <c r="BZ348" s="39">
        <v>0.3666666666666667</v>
      </c>
      <c r="CA348" s="39" t="s">
        <v>965</v>
      </c>
      <c r="CB348" s="14" t="s">
        <v>965</v>
      </c>
      <c r="CC348" s="39">
        <v>0.40138888888888885</v>
      </c>
      <c r="CD348" s="39" t="s">
        <v>965</v>
      </c>
      <c r="CE348" s="14" t="s">
        <v>965</v>
      </c>
      <c r="CF348" s="39">
        <v>0.3923611111111111</v>
      </c>
      <c r="CG348" s="39" t="s">
        <v>965</v>
      </c>
      <c r="CH348" s="14" t="s">
        <v>965</v>
      </c>
      <c r="CI348" s="39">
        <v>0.47083333333333338</v>
      </c>
      <c r="CJ348" s="39" t="s">
        <v>965</v>
      </c>
      <c r="CK348" s="14" t="s">
        <v>20</v>
      </c>
      <c r="CL348" s="14" t="s">
        <v>20</v>
      </c>
      <c r="CM348" s="1">
        <f t="shared" si="87"/>
        <v>32</v>
      </c>
      <c r="CN348" s="1">
        <f t="shared" si="88"/>
        <v>1</v>
      </c>
      <c r="CO348" s="1">
        <f t="shared" si="89"/>
        <v>11</v>
      </c>
      <c r="CP348" s="1">
        <f t="shared" si="90"/>
        <v>0</v>
      </c>
      <c r="CQ348" s="1">
        <f t="shared" si="91"/>
        <v>0</v>
      </c>
      <c r="CR348" s="1">
        <f>SUM(COUNTIFS($T348:$CL348,{"PAT","MAT"}))</f>
        <v>0</v>
      </c>
      <c r="CS348" s="1">
        <f t="shared" si="92"/>
        <v>0</v>
      </c>
      <c r="CT348" s="1">
        <f t="shared" si="93"/>
        <v>0</v>
      </c>
      <c r="CU348" s="1">
        <f t="shared" si="94"/>
        <v>0</v>
      </c>
      <c r="CV348" s="1">
        <f t="shared" si="95"/>
        <v>6</v>
      </c>
      <c r="CW348" s="1">
        <f t="shared" si="96"/>
        <v>0</v>
      </c>
      <c r="CX348" s="1">
        <f t="shared" si="97"/>
        <v>0</v>
      </c>
      <c r="CY348" s="1">
        <f t="shared" si="98"/>
        <v>6</v>
      </c>
      <c r="CZ348" s="1">
        <f t="shared" si="99"/>
        <v>1</v>
      </c>
      <c r="DA348" s="1">
        <f t="shared" si="100"/>
        <v>1</v>
      </c>
      <c r="DB348" s="1">
        <f>SUM(CM348:CX348)+SUM(COUNTIFS(Q348:CL348,{"TERM","RESIGNED"}))</f>
        <v>50</v>
      </c>
      <c r="DC348" s="1" t="s">
        <v>45</v>
      </c>
      <c r="DD348" s="1" t="s">
        <v>1023</v>
      </c>
      <c r="DE348" s="34"/>
    </row>
    <row r="349" spans="1:109" x14ac:dyDescent="0.25">
      <c r="A349" s="32">
        <f t="shared" si="101"/>
        <v>348</v>
      </c>
      <c r="B349" s="1" t="s">
        <v>172</v>
      </c>
      <c r="C349" s="1">
        <v>105160</v>
      </c>
      <c r="D349" s="27">
        <v>105160</v>
      </c>
      <c r="E349" s="1" t="s">
        <v>946</v>
      </c>
      <c r="F349" s="34" t="s">
        <v>952</v>
      </c>
      <c r="G349" s="34" t="s">
        <v>123</v>
      </c>
      <c r="H349" s="30">
        <v>44974</v>
      </c>
      <c r="I349" s="30" t="s">
        <v>39</v>
      </c>
      <c r="J349" s="30" t="s">
        <v>39</v>
      </c>
      <c r="K349" s="1">
        <f t="shared" ca="1" si="85"/>
        <v>328</v>
      </c>
      <c r="L349" s="34" t="str">
        <f t="shared" si="86"/>
        <v>Billable</v>
      </c>
      <c r="M349" s="34" t="s">
        <v>124</v>
      </c>
      <c r="N349" s="1" t="s">
        <v>41</v>
      </c>
      <c r="O349" s="1" t="s">
        <v>42</v>
      </c>
      <c r="P349" s="1"/>
      <c r="Q349" s="1"/>
      <c r="R349" s="1" t="s">
        <v>43</v>
      </c>
      <c r="S349" s="33" t="s">
        <v>154</v>
      </c>
      <c r="T349" s="14" t="s">
        <v>22</v>
      </c>
      <c r="U349" s="39" t="s">
        <v>39</v>
      </c>
      <c r="V349" s="14" t="s">
        <v>22</v>
      </c>
      <c r="W349" s="14" t="s">
        <v>20</v>
      </c>
      <c r="X349" s="14" t="s">
        <v>20</v>
      </c>
      <c r="Y349" s="14" t="s">
        <v>22</v>
      </c>
      <c r="Z349" s="39" t="s">
        <v>39</v>
      </c>
      <c r="AA349" s="14" t="s">
        <v>22</v>
      </c>
      <c r="AB349" s="14" t="s">
        <v>965</v>
      </c>
      <c r="AC349" s="39">
        <v>0.35902777777777778</v>
      </c>
      <c r="AD349" s="14" t="s">
        <v>965</v>
      </c>
      <c r="AE349" s="14" t="s">
        <v>965</v>
      </c>
      <c r="AF349" s="39">
        <v>0.36874999999999997</v>
      </c>
      <c r="AG349" s="14" t="s">
        <v>965</v>
      </c>
      <c r="AH349" s="14" t="s">
        <v>965</v>
      </c>
      <c r="AI349" s="39">
        <v>0.37013888888888885</v>
      </c>
      <c r="AJ349" s="14" t="s">
        <v>965</v>
      </c>
      <c r="AK349" s="14" t="s">
        <v>965</v>
      </c>
      <c r="AL349" s="39">
        <v>0.37708333333333338</v>
      </c>
      <c r="AM349" s="14" t="s">
        <v>965</v>
      </c>
      <c r="AN349" s="14" t="s">
        <v>20</v>
      </c>
      <c r="AO349" s="14" t="s">
        <v>20</v>
      </c>
      <c r="AP349" s="14" t="s">
        <v>965</v>
      </c>
      <c r="AQ349" s="39">
        <v>0.37638888888888888</v>
      </c>
      <c r="AR349" s="14" t="s">
        <v>965</v>
      </c>
      <c r="AS349" s="14" t="s">
        <v>965</v>
      </c>
      <c r="AT349" s="39">
        <v>0.39305555555555555</v>
      </c>
      <c r="AU349" s="14" t="s">
        <v>965</v>
      </c>
      <c r="AV349" s="14" t="s">
        <v>965</v>
      </c>
      <c r="AW349" s="39">
        <v>0.38680555555555557</v>
      </c>
      <c r="AX349" s="14" t="s">
        <v>965</v>
      </c>
      <c r="AY349" s="14" t="s">
        <v>965</v>
      </c>
      <c r="AZ349" s="39">
        <v>0.40902777777777777</v>
      </c>
      <c r="BA349" s="14" t="s">
        <v>965</v>
      </c>
      <c r="BB349" s="14" t="s">
        <v>965</v>
      </c>
      <c r="BC349" s="39">
        <v>0.40625</v>
      </c>
      <c r="BD349" s="14" t="s">
        <v>965</v>
      </c>
      <c r="BE349" s="14" t="s">
        <v>20</v>
      </c>
      <c r="BF349" s="14" t="s">
        <v>20</v>
      </c>
      <c r="BG349" s="14" t="s">
        <v>965</v>
      </c>
      <c r="BH349" s="39">
        <v>0.40138888888888885</v>
      </c>
      <c r="BI349" s="39" t="s">
        <v>965</v>
      </c>
      <c r="BJ349" s="14" t="s">
        <v>965</v>
      </c>
      <c r="BK349" s="39">
        <v>0.3979166666666667</v>
      </c>
      <c r="BL349" s="14" t="s">
        <v>965</v>
      </c>
      <c r="BM349" s="14" t="s">
        <v>965</v>
      </c>
      <c r="BN349" s="39">
        <v>0.4055555555555555</v>
      </c>
      <c r="BO349" s="14" t="s">
        <v>965</v>
      </c>
      <c r="BP349" s="14" t="s">
        <v>965</v>
      </c>
      <c r="BQ349" s="39">
        <v>0.38263888888888892</v>
      </c>
      <c r="BR349" s="14" t="s">
        <v>965</v>
      </c>
      <c r="BS349" s="14" t="s">
        <v>966</v>
      </c>
      <c r="BT349" s="39">
        <v>0.26319444444444445</v>
      </c>
      <c r="BU349" s="39" t="s">
        <v>966</v>
      </c>
      <c r="BV349" s="14" t="s">
        <v>20</v>
      </c>
      <c r="BW349" s="14" t="s">
        <v>20</v>
      </c>
      <c r="BX349" s="14" t="s">
        <v>20</v>
      </c>
      <c r="BY349" s="14" t="s">
        <v>965</v>
      </c>
      <c r="BZ349" s="39">
        <v>0.3666666666666667</v>
      </c>
      <c r="CA349" s="39" t="s">
        <v>965</v>
      </c>
      <c r="CB349" s="14" t="s">
        <v>965</v>
      </c>
      <c r="CC349" s="39">
        <v>0.39305555555555555</v>
      </c>
      <c r="CD349" s="39" t="s">
        <v>965</v>
      </c>
      <c r="CE349" s="14" t="s">
        <v>965</v>
      </c>
      <c r="CF349" s="39">
        <v>0.38055555555555554</v>
      </c>
      <c r="CG349" s="39" t="s">
        <v>965</v>
      </c>
      <c r="CH349" s="14" t="s">
        <v>965</v>
      </c>
      <c r="CI349" s="39">
        <v>0.42291666666666666</v>
      </c>
      <c r="CJ349" s="39" t="s">
        <v>965</v>
      </c>
      <c r="CK349" s="14" t="s">
        <v>20</v>
      </c>
      <c r="CL349" s="14" t="s">
        <v>20</v>
      </c>
      <c r="CM349" s="1">
        <f t="shared" si="87"/>
        <v>34</v>
      </c>
      <c r="CN349" s="1">
        <f t="shared" si="88"/>
        <v>1</v>
      </c>
      <c r="CO349" s="1">
        <f t="shared" si="89"/>
        <v>11</v>
      </c>
      <c r="CP349" s="1">
        <f t="shared" si="90"/>
        <v>0</v>
      </c>
      <c r="CQ349" s="1">
        <f t="shared" si="91"/>
        <v>4</v>
      </c>
      <c r="CR349" s="1">
        <f>SUM(COUNTIFS($T349:$CL349,{"PAT","MAT"}))</f>
        <v>0</v>
      </c>
      <c r="CS349" s="1">
        <f t="shared" si="92"/>
        <v>0</v>
      </c>
      <c r="CT349" s="1">
        <f t="shared" si="93"/>
        <v>0</v>
      </c>
      <c r="CU349" s="1">
        <f t="shared" si="94"/>
        <v>0</v>
      </c>
      <c r="CV349" s="1">
        <f t="shared" si="95"/>
        <v>0</v>
      </c>
      <c r="CW349" s="1">
        <f t="shared" si="96"/>
        <v>0</v>
      </c>
      <c r="CX349" s="1">
        <f t="shared" si="97"/>
        <v>0</v>
      </c>
      <c r="CY349" s="1">
        <f t="shared" si="98"/>
        <v>0</v>
      </c>
      <c r="CZ349" s="1">
        <f t="shared" si="99"/>
        <v>1</v>
      </c>
      <c r="DA349" s="1">
        <f t="shared" si="100"/>
        <v>1</v>
      </c>
      <c r="DB349" s="1">
        <f>SUM(CM349:CX349)+SUM(COUNTIFS(Q349:CL349,{"TERM","RESIGNED"}))</f>
        <v>50</v>
      </c>
      <c r="DC349" s="1" t="s">
        <v>45</v>
      </c>
      <c r="DD349" s="1" t="s">
        <v>1020</v>
      </c>
      <c r="DE349" s="34"/>
    </row>
    <row r="350" spans="1:109" x14ac:dyDescent="0.25">
      <c r="A350" s="32">
        <f t="shared" si="101"/>
        <v>349</v>
      </c>
      <c r="B350" s="1" t="s">
        <v>172</v>
      </c>
      <c r="C350" s="1">
        <v>105166</v>
      </c>
      <c r="D350" s="27">
        <v>105166</v>
      </c>
      <c r="E350" s="1" t="s">
        <v>946</v>
      </c>
      <c r="F350" s="34" t="s">
        <v>953</v>
      </c>
      <c r="G350" s="34" t="s">
        <v>123</v>
      </c>
      <c r="H350" s="30">
        <v>44974</v>
      </c>
      <c r="I350" s="30" t="s">
        <v>39</v>
      </c>
      <c r="J350" s="30" t="s">
        <v>39</v>
      </c>
      <c r="K350" s="1">
        <f t="shared" ca="1" si="85"/>
        <v>328</v>
      </c>
      <c r="L350" s="34" t="str">
        <f t="shared" si="86"/>
        <v>Billable</v>
      </c>
      <c r="M350" s="34" t="s">
        <v>124</v>
      </c>
      <c r="N350" s="1" t="s">
        <v>41</v>
      </c>
      <c r="O350" s="1" t="s">
        <v>42</v>
      </c>
      <c r="P350" s="1"/>
      <c r="Q350" s="1"/>
      <c r="R350" s="1" t="s">
        <v>43</v>
      </c>
      <c r="S350" s="33" t="s">
        <v>154</v>
      </c>
      <c r="T350" s="14" t="s">
        <v>965</v>
      </c>
      <c r="U350" s="39">
        <v>0.46527777777777801</v>
      </c>
      <c r="V350" s="14" t="s">
        <v>965</v>
      </c>
      <c r="W350" s="14" t="s">
        <v>20</v>
      </c>
      <c r="X350" s="14" t="s">
        <v>20</v>
      </c>
      <c r="Y350" s="14" t="s">
        <v>965</v>
      </c>
      <c r="Z350" s="39">
        <v>0.37916666666666665</v>
      </c>
      <c r="AA350" s="14" t="s">
        <v>965</v>
      </c>
      <c r="AB350" s="14" t="s">
        <v>965</v>
      </c>
      <c r="AC350" s="39">
        <v>0.37708333333333338</v>
      </c>
      <c r="AD350" s="14" t="s">
        <v>965</v>
      </c>
      <c r="AE350" s="14" t="s">
        <v>965</v>
      </c>
      <c r="AF350" s="39">
        <v>0.39999999999999997</v>
      </c>
      <c r="AG350" s="14" t="s">
        <v>965</v>
      </c>
      <c r="AH350" s="14" t="s">
        <v>965</v>
      </c>
      <c r="AI350" s="39">
        <v>0.39097222222222222</v>
      </c>
      <c r="AJ350" s="14" t="s">
        <v>965</v>
      </c>
      <c r="AK350" s="14" t="s">
        <v>965</v>
      </c>
      <c r="AL350" s="39">
        <v>0.38055555555555554</v>
      </c>
      <c r="AM350" s="14" t="s">
        <v>965</v>
      </c>
      <c r="AN350" s="14" t="s">
        <v>20</v>
      </c>
      <c r="AO350" s="14" t="s">
        <v>20</v>
      </c>
      <c r="AP350" s="14" t="s">
        <v>965</v>
      </c>
      <c r="AQ350" s="39">
        <v>0.37916666666666665</v>
      </c>
      <c r="AR350" s="14" t="s">
        <v>965</v>
      </c>
      <c r="AS350" s="14" t="s">
        <v>965</v>
      </c>
      <c r="AT350" s="39">
        <v>0.39374999999999999</v>
      </c>
      <c r="AU350" s="14" t="s">
        <v>965</v>
      </c>
      <c r="AV350" s="14" t="s">
        <v>965</v>
      </c>
      <c r="AW350" s="39">
        <v>0.37361111111111112</v>
      </c>
      <c r="AX350" s="14" t="s">
        <v>965</v>
      </c>
      <c r="AY350" s="14" t="s">
        <v>965</v>
      </c>
      <c r="AZ350" s="39">
        <v>0.40972222222222227</v>
      </c>
      <c r="BA350" s="14" t="s">
        <v>965</v>
      </c>
      <c r="BB350" s="14" t="s">
        <v>967</v>
      </c>
      <c r="BC350" s="39" t="s">
        <v>39</v>
      </c>
      <c r="BD350" s="14" t="s">
        <v>967</v>
      </c>
      <c r="BE350" s="14" t="s">
        <v>20</v>
      </c>
      <c r="BF350" s="14" t="s">
        <v>20</v>
      </c>
      <c r="BG350" s="14" t="s">
        <v>965</v>
      </c>
      <c r="BH350" s="39">
        <v>0.38263888888888892</v>
      </c>
      <c r="BI350" s="39" t="s">
        <v>965</v>
      </c>
      <c r="BJ350" s="14" t="s">
        <v>965</v>
      </c>
      <c r="BK350" s="39">
        <v>0.4513888888888889</v>
      </c>
      <c r="BL350" s="14" t="s">
        <v>965</v>
      </c>
      <c r="BM350" s="14" t="s">
        <v>22</v>
      </c>
      <c r="BN350" s="39">
        <v>0.4381944444444445</v>
      </c>
      <c r="BO350" s="14" t="s">
        <v>22</v>
      </c>
      <c r="BP350" s="14" t="s">
        <v>965</v>
      </c>
      <c r="BQ350" s="39">
        <v>0.39999999999999997</v>
      </c>
      <c r="BR350" s="14" t="s">
        <v>965</v>
      </c>
      <c r="BS350" s="14" t="s">
        <v>965</v>
      </c>
      <c r="BT350" s="39">
        <v>0.40625</v>
      </c>
      <c r="BU350" s="39" t="s">
        <v>965</v>
      </c>
      <c r="BV350" s="14" t="s">
        <v>20</v>
      </c>
      <c r="BW350" s="14" t="s">
        <v>20</v>
      </c>
      <c r="BX350" s="14" t="s">
        <v>20</v>
      </c>
      <c r="BY350" s="14" t="s">
        <v>965</v>
      </c>
      <c r="BZ350" s="39">
        <v>0.36736111111111108</v>
      </c>
      <c r="CA350" s="39" t="s">
        <v>965</v>
      </c>
      <c r="CB350" s="14" t="s">
        <v>965</v>
      </c>
      <c r="CC350" s="39">
        <v>0.38958333333333334</v>
      </c>
      <c r="CD350" s="39" t="s">
        <v>965</v>
      </c>
      <c r="CE350" s="14" t="s">
        <v>965</v>
      </c>
      <c r="CF350" s="39">
        <v>0.39513888888888887</v>
      </c>
      <c r="CG350" s="39" t="s">
        <v>965</v>
      </c>
      <c r="CH350" s="14" t="s">
        <v>965</v>
      </c>
      <c r="CI350" s="39">
        <v>0.40138888888888885</v>
      </c>
      <c r="CJ350" s="39" t="s">
        <v>965</v>
      </c>
      <c r="CK350" s="14" t="s">
        <v>20</v>
      </c>
      <c r="CL350" s="14" t="s">
        <v>20</v>
      </c>
      <c r="CM350" s="1">
        <f t="shared" si="87"/>
        <v>36</v>
      </c>
      <c r="CN350" s="1">
        <f t="shared" si="88"/>
        <v>0</v>
      </c>
      <c r="CO350" s="1">
        <f t="shared" si="89"/>
        <v>11</v>
      </c>
      <c r="CP350" s="1">
        <f t="shared" si="90"/>
        <v>0</v>
      </c>
      <c r="CQ350" s="1">
        <f t="shared" si="91"/>
        <v>2</v>
      </c>
      <c r="CR350" s="1">
        <f>SUM(COUNTIFS($T350:$CL350,{"PAT","MAT"}))</f>
        <v>0</v>
      </c>
      <c r="CS350" s="1">
        <f t="shared" si="92"/>
        <v>0</v>
      </c>
      <c r="CT350" s="1">
        <f t="shared" si="93"/>
        <v>0</v>
      </c>
      <c r="CU350" s="1">
        <f t="shared" si="94"/>
        <v>0</v>
      </c>
      <c r="CV350" s="1">
        <f t="shared" si="95"/>
        <v>2</v>
      </c>
      <c r="CW350" s="1">
        <f t="shared" si="96"/>
        <v>0</v>
      </c>
      <c r="CX350" s="1">
        <f t="shared" si="97"/>
        <v>0</v>
      </c>
      <c r="CY350" s="1">
        <f t="shared" si="98"/>
        <v>2</v>
      </c>
      <c r="CZ350" s="1">
        <f t="shared" si="99"/>
        <v>1</v>
      </c>
      <c r="DA350" s="1">
        <f t="shared" si="100"/>
        <v>1</v>
      </c>
      <c r="DB350" s="1">
        <f>SUM(CM350:CX350)+SUM(COUNTIFS(Q350:CL350,{"TERM","RESIGNED"}))</f>
        <v>51</v>
      </c>
      <c r="DC350" s="1" t="s">
        <v>45</v>
      </c>
      <c r="DD350" s="1" t="s">
        <v>1023</v>
      </c>
      <c r="DE350" s="34"/>
    </row>
    <row r="351" spans="1:109" x14ac:dyDescent="0.25">
      <c r="A351" s="32">
        <f t="shared" si="101"/>
        <v>350</v>
      </c>
      <c r="B351" s="1" t="s">
        <v>172</v>
      </c>
      <c r="C351" s="1">
        <v>105172</v>
      </c>
      <c r="D351" s="27">
        <v>105172</v>
      </c>
      <c r="E351" s="1" t="s">
        <v>945</v>
      </c>
      <c r="F351" s="34" t="s">
        <v>961</v>
      </c>
      <c r="G351" s="34" t="s">
        <v>190</v>
      </c>
      <c r="H351" s="30">
        <v>44979</v>
      </c>
      <c r="I351" s="30" t="s">
        <v>39</v>
      </c>
      <c r="J351" s="30" t="s">
        <v>39</v>
      </c>
      <c r="K351" s="1">
        <f t="shared" ca="1" si="85"/>
        <v>323</v>
      </c>
      <c r="L351" s="34" t="str">
        <f t="shared" si="86"/>
        <v>Billable</v>
      </c>
      <c r="M351" s="34" t="s">
        <v>187</v>
      </c>
      <c r="N351" s="1" t="s">
        <v>41</v>
      </c>
      <c r="O351" s="1" t="s">
        <v>42</v>
      </c>
      <c r="P351" s="1"/>
      <c r="Q351" s="1"/>
      <c r="R351" s="1" t="s">
        <v>43</v>
      </c>
      <c r="S351" s="33" t="s">
        <v>311</v>
      </c>
      <c r="T351" s="14" t="s">
        <v>965</v>
      </c>
      <c r="U351" s="39">
        <v>0.38472222222222202</v>
      </c>
      <c r="V351" s="14" t="s">
        <v>965</v>
      </c>
      <c r="W351" s="14" t="s">
        <v>20</v>
      </c>
      <c r="X351" s="14" t="s">
        <v>20</v>
      </c>
      <c r="Y351" s="14" t="s">
        <v>965</v>
      </c>
      <c r="Z351" s="39">
        <v>0.37638888888888888</v>
      </c>
      <c r="AA351" s="14" t="s">
        <v>965</v>
      </c>
      <c r="AB351" s="14" t="s">
        <v>965</v>
      </c>
      <c r="AC351" s="39">
        <v>0.38750000000000001</v>
      </c>
      <c r="AD351" s="14" t="s">
        <v>965</v>
      </c>
      <c r="AE351" s="14" t="s">
        <v>965</v>
      </c>
      <c r="AF351" s="39">
        <v>0.40833333333333338</v>
      </c>
      <c r="AG351" s="14" t="s">
        <v>965</v>
      </c>
      <c r="AH351" s="14" t="s">
        <v>965</v>
      </c>
      <c r="AI351" s="39">
        <v>0.45555555555555555</v>
      </c>
      <c r="AJ351" s="14" t="s">
        <v>965</v>
      </c>
      <c r="AK351" s="14" t="s">
        <v>965</v>
      </c>
      <c r="AL351" s="39">
        <v>0.3833333333333333</v>
      </c>
      <c r="AM351" s="14" t="s">
        <v>965</v>
      </c>
      <c r="AN351" s="14" t="s">
        <v>20</v>
      </c>
      <c r="AO351" s="14" t="s">
        <v>20</v>
      </c>
      <c r="AP351" s="14" t="s">
        <v>965</v>
      </c>
      <c r="AQ351" s="39">
        <v>0.38611111111111113</v>
      </c>
      <c r="AR351" s="14" t="s">
        <v>965</v>
      </c>
      <c r="AS351" s="14" t="s">
        <v>965</v>
      </c>
      <c r="AT351" s="39">
        <v>0.38263888888888892</v>
      </c>
      <c r="AU351" s="14" t="s">
        <v>965</v>
      </c>
      <c r="AV351" s="14" t="s">
        <v>965</v>
      </c>
      <c r="AW351" s="39">
        <v>0.38541666666666669</v>
      </c>
      <c r="AX351" s="14" t="s">
        <v>965</v>
      </c>
      <c r="AY351" s="14" t="s">
        <v>965</v>
      </c>
      <c r="AZ351" s="39">
        <v>0.38958333333333334</v>
      </c>
      <c r="BA351" s="14" t="s">
        <v>965</v>
      </c>
      <c r="BB351" s="14" t="s">
        <v>965</v>
      </c>
      <c r="BC351" s="39">
        <v>0</v>
      </c>
      <c r="BD351" s="14" t="s">
        <v>965</v>
      </c>
      <c r="BE351" s="14" t="s">
        <v>20</v>
      </c>
      <c r="BF351" s="14" t="s">
        <v>20</v>
      </c>
      <c r="BG351" s="14" t="s">
        <v>965</v>
      </c>
      <c r="BH351" s="39">
        <v>0.37986111111111115</v>
      </c>
      <c r="BI351" s="39" t="s">
        <v>965</v>
      </c>
      <c r="BJ351" s="14" t="s">
        <v>965</v>
      </c>
      <c r="BK351" s="39">
        <v>0.37916666666666665</v>
      </c>
      <c r="BL351" s="14" t="s">
        <v>965</v>
      </c>
      <c r="BM351" s="14" t="s">
        <v>22</v>
      </c>
      <c r="BN351" s="39" t="s">
        <v>39</v>
      </c>
      <c r="BO351" s="14" t="s">
        <v>22</v>
      </c>
      <c r="BP351" s="14" t="s">
        <v>965</v>
      </c>
      <c r="BQ351" s="39">
        <v>0.38125000000000003</v>
      </c>
      <c r="BR351" s="14" t="s">
        <v>965</v>
      </c>
      <c r="BS351" s="14" t="s">
        <v>965</v>
      </c>
      <c r="BT351" s="39">
        <v>0.38750000000000001</v>
      </c>
      <c r="BU351" s="39" t="s">
        <v>965</v>
      </c>
      <c r="BV351" s="14" t="s">
        <v>20</v>
      </c>
      <c r="BW351" s="14" t="s">
        <v>20</v>
      </c>
      <c r="BX351" s="14" t="s">
        <v>20</v>
      </c>
      <c r="BY351" s="14" t="s">
        <v>965</v>
      </c>
      <c r="BZ351" s="39">
        <v>0.38958333333333334</v>
      </c>
      <c r="CA351" s="39" t="s">
        <v>965</v>
      </c>
      <c r="CB351" s="14" t="s">
        <v>965</v>
      </c>
      <c r="CC351" s="39">
        <v>0.39305555555555555</v>
      </c>
      <c r="CD351" s="39" t="s">
        <v>965</v>
      </c>
      <c r="CE351" s="14" t="s">
        <v>965</v>
      </c>
      <c r="CF351" s="39">
        <v>0.38055555555555554</v>
      </c>
      <c r="CG351" s="39" t="s">
        <v>965</v>
      </c>
      <c r="CH351" s="14" t="s">
        <v>967</v>
      </c>
      <c r="CI351" s="39" t="s">
        <v>39</v>
      </c>
      <c r="CJ351" s="39" t="s">
        <v>967</v>
      </c>
      <c r="CK351" s="14" t="s">
        <v>20</v>
      </c>
      <c r="CL351" s="14" t="s">
        <v>20</v>
      </c>
      <c r="CM351" s="1">
        <f t="shared" si="87"/>
        <v>36</v>
      </c>
      <c r="CN351" s="1">
        <f t="shared" si="88"/>
        <v>0</v>
      </c>
      <c r="CO351" s="1">
        <f t="shared" si="89"/>
        <v>11</v>
      </c>
      <c r="CP351" s="1">
        <f t="shared" si="90"/>
        <v>0</v>
      </c>
      <c r="CQ351" s="1">
        <f t="shared" si="91"/>
        <v>2</v>
      </c>
      <c r="CR351" s="1">
        <f>SUM(COUNTIFS($T351:$CL351,{"PAT","MAT"}))</f>
        <v>0</v>
      </c>
      <c r="CS351" s="1">
        <f t="shared" si="92"/>
        <v>0</v>
      </c>
      <c r="CT351" s="1">
        <f t="shared" si="93"/>
        <v>0</v>
      </c>
      <c r="CU351" s="1">
        <f t="shared" si="94"/>
        <v>0</v>
      </c>
      <c r="CV351" s="1">
        <f t="shared" si="95"/>
        <v>2</v>
      </c>
      <c r="CW351" s="1">
        <f t="shared" si="96"/>
        <v>0</v>
      </c>
      <c r="CX351" s="1">
        <f t="shared" si="97"/>
        <v>0</v>
      </c>
      <c r="CY351" s="1">
        <f t="shared" si="98"/>
        <v>2</v>
      </c>
      <c r="CZ351" s="1">
        <f t="shared" si="99"/>
        <v>1</v>
      </c>
      <c r="DA351" s="1">
        <f t="shared" si="100"/>
        <v>1</v>
      </c>
      <c r="DB351" s="1">
        <f>SUM(CM351:CX351)+SUM(COUNTIFS(Q351:CL351,{"TERM","RESIGNED"}))</f>
        <v>51</v>
      </c>
      <c r="DC351" s="1" t="s">
        <v>45</v>
      </c>
      <c r="DD351" s="1" t="s">
        <v>1021</v>
      </c>
      <c r="DE351" s="34"/>
    </row>
    <row r="352" spans="1:109" x14ac:dyDescent="0.25">
      <c r="A352" s="32">
        <f t="shared" si="101"/>
        <v>351</v>
      </c>
      <c r="B352" s="1" t="s">
        <v>172</v>
      </c>
      <c r="C352" s="1">
        <v>105182</v>
      </c>
      <c r="D352" s="27">
        <v>105182</v>
      </c>
      <c r="E352" s="1" t="s">
        <v>946</v>
      </c>
      <c r="F352" s="34" t="s">
        <v>997</v>
      </c>
      <c r="G352" s="34" t="s">
        <v>186</v>
      </c>
      <c r="H352" s="30">
        <v>44979</v>
      </c>
      <c r="I352" s="30" t="s">
        <v>39</v>
      </c>
      <c r="J352" s="30" t="s">
        <v>39</v>
      </c>
      <c r="K352" s="1">
        <f t="shared" ca="1" si="85"/>
        <v>323</v>
      </c>
      <c r="L352" s="34" t="str">
        <f t="shared" si="86"/>
        <v>Billable</v>
      </c>
      <c r="M352" s="34" t="s">
        <v>187</v>
      </c>
      <c r="N352" s="1" t="s">
        <v>41</v>
      </c>
      <c r="O352" s="1" t="s">
        <v>42</v>
      </c>
      <c r="P352" s="1"/>
      <c r="Q352" s="1"/>
      <c r="R352" s="1" t="s">
        <v>43</v>
      </c>
      <c r="S352" s="33" t="s">
        <v>443</v>
      </c>
      <c r="T352" s="14" t="s">
        <v>965</v>
      </c>
      <c r="U352" s="39">
        <v>0.38819444444444401</v>
      </c>
      <c r="V352" s="14" t="s">
        <v>965</v>
      </c>
      <c r="W352" s="14" t="s">
        <v>20</v>
      </c>
      <c r="X352" s="14" t="s">
        <v>20</v>
      </c>
      <c r="Y352" s="14" t="s">
        <v>965</v>
      </c>
      <c r="Z352" s="39">
        <v>0.38125000000000003</v>
      </c>
      <c r="AA352" s="14" t="s">
        <v>965</v>
      </c>
      <c r="AB352" s="14" t="s">
        <v>965</v>
      </c>
      <c r="AC352" s="39">
        <v>0.38750000000000001</v>
      </c>
      <c r="AD352" s="14" t="s">
        <v>965</v>
      </c>
      <c r="AE352" s="14" t="s">
        <v>965</v>
      </c>
      <c r="AF352" s="39">
        <v>0.38472222222222219</v>
      </c>
      <c r="AG352" s="14" t="s">
        <v>965</v>
      </c>
      <c r="AH352" s="14" t="s">
        <v>965</v>
      </c>
      <c r="AI352" s="39">
        <v>0.38750000000000001</v>
      </c>
      <c r="AJ352" s="14" t="s">
        <v>965</v>
      </c>
      <c r="AK352" s="14" t="s">
        <v>965</v>
      </c>
      <c r="AL352" s="39">
        <v>0.38680555555555557</v>
      </c>
      <c r="AM352" s="14" t="s">
        <v>965</v>
      </c>
      <c r="AN352" s="14" t="s">
        <v>20</v>
      </c>
      <c r="AO352" s="14" t="s">
        <v>20</v>
      </c>
      <c r="AP352" s="14" t="s">
        <v>965</v>
      </c>
      <c r="AQ352" s="39">
        <v>0.39305555555555555</v>
      </c>
      <c r="AR352" s="14" t="s">
        <v>965</v>
      </c>
      <c r="AS352" s="14" t="s">
        <v>965</v>
      </c>
      <c r="AT352" s="39">
        <v>0.38125000000000003</v>
      </c>
      <c r="AU352" s="14" t="s">
        <v>965</v>
      </c>
      <c r="AV352" s="14" t="s">
        <v>965</v>
      </c>
      <c r="AW352" s="39">
        <v>0.38472222222222219</v>
      </c>
      <c r="AX352" s="14" t="s">
        <v>965</v>
      </c>
      <c r="AY352" s="14" t="s">
        <v>967</v>
      </c>
      <c r="AZ352" s="39" t="s">
        <v>39</v>
      </c>
      <c r="BA352" s="14" t="s">
        <v>967</v>
      </c>
      <c r="BB352" s="14" t="s">
        <v>968</v>
      </c>
      <c r="BC352" s="39" t="s">
        <v>39</v>
      </c>
      <c r="BD352" s="14" t="s">
        <v>968</v>
      </c>
      <c r="BE352" s="14" t="s">
        <v>20</v>
      </c>
      <c r="BF352" s="14" t="s">
        <v>20</v>
      </c>
      <c r="BG352" s="14" t="s">
        <v>965</v>
      </c>
      <c r="BH352" s="39">
        <v>0.38125000000000003</v>
      </c>
      <c r="BI352" s="39" t="s">
        <v>965</v>
      </c>
      <c r="BJ352" s="14" t="s">
        <v>965</v>
      </c>
      <c r="BK352" s="39">
        <v>0.39513888888888887</v>
      </c>
      <c r="BL352" s="14" t="s">
        <v>965</v>
      </c>
      <c r="BM352" s="14" t="s">
        <v>965</v>
      </c>
      <c r="BN352" s="39">
        <v>0.37638888888888888</v>
      </c>
      <c r="BO352" s="14" t="s">
        <v>965</v>
      </c>
      <c r="BP352" s="14" t="s">
        <v>965</v>
      </c>
      <c r="BQ352" s="39">
        <v>0.38125000000000003</v>
      </c>
      <c r="BR352" s="14" t="s">
        <v>965</v>
      </c>
      <c r="BS352" s="14" t="s">
        <v>965</v>
      </c>
      <c r="BT352" s="39">
        <v>0.37708333333333338</v>
      </c>
      <c r="BU352" s="39" t="s">
        <v>965</v>
      </c>
      <c r="BV352" s="14" t="s">
        <v>20</v>
      </c>
      <c r="BW352" s="14" t="s">
        <v>20</v>
      </c>
      <c r="BX352" s="14" t="s">
        <v>20</v>
      </c>
      <c r="BY352" s="14" t="s">
        <v>967</v>
      </c>
      <c r="BZ352" s="39" t="s">
        <v>39</v>
      </c>
      <c r="CA352" s="39" t="s">
        <v>967</v>
      </c>
      <c r="CB352" s="14" t="s">
        <v>967</v>
      </c>
      <c r="CC352" s="39" t="s">
        <v>39</v>
      </c>
      <c r="CD352" s="39" t="s">
        <v>967</v>
      </c>
      <c r="CE352" s="14" t="s">
        <v>967</v>
      </c>
      <c r="CF352" s="39" t="s">
        <v>39</v>
      </c>
      <c r="CG352" s="39" t="s">
        <v>967</v>
      </c>
      <c r="CH352" s="14" t="s">
        <v>967</v>
      </c>
      <c r="CI352" s="39" t="s">
        <v>39</v>
      </c>
      <c r="CJ352" s="39" t="s">
        <v>967</v>
      </c>
      <c r="CK352" s="14" t="s">
        <v>20</v>
      </c>
      <c r="CL352" s="14" t="s">
        <v>20</v>
      </c>
      <c r="CM352" s="1">
        <f t="shared" si="87"/>
        <v>28</v>
      </c>
      <c r="CN352" s="1">
        <f t="shared" si="88"/>
        <v>0</v>
      </c>
      <c r="CO352" s="1">
        <f t="shared" si="89"/>
        <v>11</v>
      </c>
      <c r="CP352" s="1">
        <f t="shared" si="90"/>
        <v>0</v>
      </c>
      <c r="CQ352" s="1">
        <f t="shared" si="91"/>
        <v>0</v>
      </c>
      <c r="CR352" s="1">
        <f>SUM(COUNTIFS($T352:$CL352,{"PAT","MAT"}))</f>
        <v>0</v>
      </c>
      <c r="CS352" s="1">
        <f t="shared" si="92"/>
        <v>0</v>
      </c>
      <c r="CT352" s="1">
        <f t="shared" si="93"/>
        <v>0</v>
      </c>
      <c r="CU352" s="1">
        <f t="shared" si="94"/>
        <v>2</v>
      </c>
      <c r="CV352" s="1">
        <f t="shared" si="95"/>
        <v>10</v>
      </c>
      <c r="CW352" s="1">
        <f t="shared" si="96"/>
        <v>0</v>
      </c>
      <c r="CX352" s="1">
        <f t="shared" si="97"/>
        <v>0</v>
      </c>
      <c r="CY352" s="1">
        <f t="shared" si="98"/>
        <v>12</v>
      </c>
      <c r="CZ352" s="1">
        <f t="shared" si="99"/>
        <v>1</v>
      </c>
      <c r="DA352" s="1">
        <f t="shared" si="100"/>
        <v>1</v>
      </c>
      <c r="DB352" s="1">
        <f>SUM(CM352:CX352)+SUM(COUNTIFS(Q352:CL352,{"TERM","RESIGNED"}))</f>
        <v>51</v>
      </c>
      <c r="DC352" s="1" t="s">
        <v>45</v>
      </c>
      <c r="DD352" s="1" t="s">
        <v>1018</v>
      </c>
      <c r="DE352" s="34"/>
    </row>
    <row r="353" spans="1:109" x14ac:dyDescent="0.25">
      <c r="A353" s="32">
        <f t="shared" si="101"/>
        <v>352</v>
      </c>
      <c r="B353" s="1" t="s">
        <v>172</v>
      </c>
      <c r="C353" s="1">
        <v>105201</v>
      </c>
      <c r="D353" s="27">
        <v>105201</v>
      </c>
      <c r="E353" s="1" t="s">
        <v>945</v>
      </c>
      <c r="F353" s="34" t="s">
        <v>1002</v>
      </c>
      <c r="G353" s="34" t="s">
        <v>190</v>
      </c>
      <c r="H353" s="30">
        <v>45040</v>
      </c>
      <c r="I353" s="30" t="s">
        <v>39</v>
      </c>
      <c r="J353" s="30" t="s">
        <v>39</v>
      </c>
      <c r="K353" s="1">
        <f t="shared" ca="1" si="85"/>
        <v>262</v>
      </c>
      <c r="L353" s="34" t="str">
        <f t="shared" si="86"/>
        <v>Billable</v>
      </c>
      <c r="M353" s="34" t="s">
        <v>187</v>
      </c>
      <c r="N353" s="1" t="s">
        <v>41</v>
      </c>
      <c r="O353" s="1" t="s">
        <v>42</v>
      </c>
      <c r="P353" s="1"/>
      <c r="Q353" s="1"/>
      <c r="R353" s="1" t="s">
        <v>43</v>
      </c>
      <c r="S353" s="33" t="s">
        <v>248</v>
      </c>
      <c r="T353" s="14" t="s">
        <v>965</v>
      </c>
      <c r="U353" s="39" t="s">
        <v>39</v>
      </c>
      <c r="V353" s="14" t="s">
        <v>965</v>
      </c>
      <c r="W353" s="14" t="s">
        <v>20</v>
      </c>
      <c r="X353" s="14" t="s">
        <v>20</v>
      </c>
      <c r="Y353" s="14" t="s">
        <v>967</v>
      </c>
      <c r="Z353" s="39" t="s">
        <v>39</v>
      </c>
      <c r="AA353" s="14" t="s">
        <v>967</v>
      </c>
      <c r="AB353" s="14" t="s">
        <v>965</v>
      </c>
      <c r="AC353" s="39" t="s">
        <v>39</v>
      </c>
      <c r="AD353" s="14" t="s">
        <v>965</v>
      </c>
      <c r="AE353" s="14" t="s">
        <v>965</v>
      </c>
      <c r="AF353" s="39" t="s">
        <v>39</v>
      </c>
      <c r="AG353" s="14" t="s">
        <v>965</v>
      </c>
      <c r="AH353" s="14" t="s">
        <v>965</v>
      </c>
      <c r="AI353" s="39" t="s">
        <v>39</v>
      </c>
      <c r="AJ353" s="14" t="s">
        <v>965</v>
      </c>
      <c r="AK353" s="14" t="s">
        <v>965</v>
      </c>
      <c r="AL353" s="39" t="s">
        <v>39</v>
      </c>
      <c r="AM353" s="14" t="s">
        <v>965</v>
      </c>
      <c r="AN353" s="14" t="s">
        <v>20</v>
      </c>
      <c r="AO353" s="14" t="s">
        <v>20</v>
      </c>
      <c r="AP353" s="14" t="s">
        <v>965</v>
      </c>
      <c r="AQ353" s="39" t="s">
        <v>39</v>
      </c>
      <c r="AR353" s="14" t="s">
        <v>965</v>
      </c>
      <c r="AS353" s="14" t="s">
        <v>965</v>
      </c>
      <c r="AT353" s="39" t="s">
        <v>39</v>
      </c>
      <c r="AU353" s="14" t="s">
        <v>965</v>
      </c>
      <c r="AV353" s="14" t="s">
        <v>965</v>
      </c>
      <c r="AW353" s="39" t="s">
        <v>39</v>
      </c>
      <c r="AX353" s="14" t="s">
        <v>965</v>
      </c>
      <c r="AY353" s="14" t="s">
        <v>965</v>
      </c>
      <c r="AZ353" s="39" t="s">
        <v>39</v>
      </c>
      <c r="BA353" s="14" t="s">
        <v>965</v>
      </c>
      <c r="BB353" s="14" t="s">
        <v>965</v>
      </c>
      <c r="BC353" s="39" t="s">
        <v>39</v>
      </c>
      <c r="BD353" s="14" t="s">
        <v>965</v>
      </c>
      <c r="BE353" s="14" t="s">
        <v>20</v>
      </c>
      <c r="BF353" s="14" t="s">
        <v>20</v>
      </c>
      <c r="BG353" s="14" t="s">
        <v>965</v>
      </c>
      <c r="BH353" s="39" t="s">
        <v>39</v>
      </c>
      <c r="BI353" s="39" t="s">
        <v>965</v>
      </c>
      <c r="BJ353" s="14" t="s">
        <v>965</v>
      </c>
      <c r="BK353" s="39" t="s">
        <v>39</v>
      </c>
      <c r="BL353" s="14" t="s">
        <v>965</v>
      </c>
      <c r="BM353" s="14" t="s">
        <v>965</v>
      </c>
      <c r="BN353" s="39" t="s">
        <v>39</v>
      </c>
      <c r="BO353" s="14" t="s">
        <v>965</v>
      </c>
      <c r="BP353" s="14" t="s">
        <v>965</v>
      </c>
      <c r="BQ353" s="39" t="s">
        <v>39</v>
      </c>
      <c r="BR353" s="14" t="s">
        <v>965</v>
      </c>
      <c r="BS353" s="14" t="s">
        <v>965</v>
      </c>
      <c r="BT353" s="39" t="e">
        <v>#N/A</v>
      </c>
      <c r="BU353" s="39" t="s">
        <v>965</v>
      </c>
      <c r="BV353" s="14" t="s">
        <v>20</v>
      </c>
      <c r="BW353" s="14" t="s">
        <v>20</v>
      </c>
      <c r="BX353" s="14" t="s">
        <v>20</v>
      </c>
      <c r="BY353" s="14" t="s">
        <v>967</v>
      </c>
      <c r="BZ353" s="39" t="s">
        <v>39</v>
      </c>
      <c r="CA353" s="39" t="s">
        <v>967</v>
      </c>
      <c r="CB353" s="14" t="s">
        <v>965</v>
      </c>
      <c r="CC353" s="39" t="s">
        <v>39</v>
      </c>
      <c r="CD353" s="39" t="s">
        <v>965</v>
      </c>
      <c r="CE353" s="14" t="s">
        <v>965</v>
      </c>
      <c r="CF353" s="39" t="s">
        <v>39</v>
      </c>
      <c r="CG353" s="39" t="s">
        <v>965</v>
      </c>
      <c r="CH353" s="14" t="s">
        <v>965</v>
      </c>
      <c r="CI353" s="39" t="s">
        <v>39</v>
      </c>
      <c r="CJ353" s="39" t="s">
        <v>965</v>
      </c>
      <c r="CK353" s="14" t="s">
        <v>20</v>
      </c>
      <c r="CL353" s="14" t="s">
        <v>20</v>
      </c>
      <c r="CM353" s="1">
        <f t="shared" si="87"/>
        <v>36</v>
      </c>
      <c r="CN353" s="1">
        <f t="shared" si="88"/>
        <v>0</v>
      </c>
      <c r="CO353" s="1">
        <f t="shared" si="89"/>
        <v>11</v>
      </c>
      <c r="CP353" s="1">
        <f t="shared" si="90"/>
        <v>0</v>
      </c>
      <c r="CQ353" s="1">
        <f t="shared" si="91"/>
        <v>0</v>
      </c>
      <c r="CR353" s="1">
        <f>SUM(COUNTIFS($T353:$CL353,{"PAT","MAT"}))</f>
        <v>0</v>
      </c>
      <c r="CS353" s="1">
        <f t="shared" si="92"/>
        <v>0</v>
      </c>
      <c r="CT353" s="1">
        <f t="shared" si="93"/>
        <v>0</v>
      </c>
      <c r="CU353" s="1">
        <f t="shared" si="94"/>
        <v>0</v>
      </c>
      <c r="CV353" s="1">
        <f t="shared" si="95"/>
        <v>4</v>
      </c>
      <c r="CW353" s="1">
        <f t="shared" si="96"/>
        <v>0</v>
      </c>
      <c r="CX353" s="1">
        <f t="shared" si="97"/>
        <v>0</v>
      </c>
      <c r="CY353" s="1">
        <f t="shared" si="98"/>
        <v>4</v>
      </c>
      <c r="CZ353" s="1">
        <f t="shared" si="99"/>
        <v>1</v>
      </c>
      <c r="DA353" s="1">
        <f t="shared" si="100"/>
        <v>1</v>
      </c>
      <c r="DB353" s="1">
        <f>SUM(CM353:CX353)+SUM(COUNTIFS(Q353:CL353,{"TERM","RESIGNED"}))</f>
        <v>51</v>
      </c>
      <c r="DC353" s="1" t="s">
        <v>45</v>
      </c>
      <c r="DD353" s="1" t="s">
        <v>1020</v>
      </c>
      <c r="DE353" s="34"/>
    </row>
    <row r="354" spans="1:109" x14ac:dyDescent="0.25">
      <c r="A354" s="32">
        <f t="shared" si="101"/>
        <v>353</v>
      </c>
      <c r="B354" s="1" t="s">
        <v>172</v>
      </c>
      <c r="C354" s="1">
        <v>105203</v>
      </c>
      <c r="D354" s="27">
        <v>105203</v>
      </c>
      <c r="E354" s="1" t="s">
        <v>946</v>
      </c>
      <c r="F354" s="34" t="s">
        <v>1003</v>
      </c>
      <c r="G354" s="34" t="s">
        <v>190</v>
      </c>
      <c r="H354" s="30">
        <v>45040</v>
      </c>
      <c r="I354" s="30" t="s">
        <v>39</v>
      </c>
      <c r="J354" s="30" t="s">
        <v>39</v>
      </c>
      <c r="K354" s="1">
        <f t="shared" ca="1" si="85"/>
        <v>262</v>
      </c>
      <c r="L354" s="34" t="str">
        <f t="shared" si="86"/>
        <v>Billable</v>
      </c>
      <c r="M354" s="34" t="s">
        <v>187</v>
      </c>
      <c r="N354" s="1" t="s">
        <v>41</v>
      </c>
      <c r="O354" s="1" t="s">
        <v>42</v>
      </c>
      <c r="P354" s="1"/>
      <c r="Q354" s="1"/>
      <c r="R354" s="1" t="s">
        <v>43</v>
      </c>
      <c r="S354" s="33" t="s">
        <v>235</v>
      </c>
      <c r="T354" s="14" t="s">
        <v>965</v>
      </c>
      <c r="U354" s="39">
        <v>0.37986111111111098</v>
      </c>
      <c r="V354" s="14" t="s">
        <v>965</v>
      </c>
      <c r="W354" s="14" t="s">
        <v>20</v>
      </c>
      <c r="X354" s="14" t="s">
        <v>20</v>
      </c>
      <c r="Y354" s="14" t="s">
        <v>965</v>
      </c>
      <c r="Z354" s="39">
        <v>0.38680555555555557</v>
      </c>
      <c r="AA354" s="14" t="s">
        <v>965</v>
      </c>
      <c r="AB354" s="14" t="s">
        <v>965</v>
      </c>
      <c r="AC354" s="39">
        <v>0.37916666666666665</v>
      </c>
      <c r="AD354" s="14" t="s">
        <v>965</v>
      </c>
      <c r="AE354" s="14" t="s">
        <v>967</v>
      </c>
      <c r="AF354" s="39" t="s">
        <v>39</v>
      </c>
      <c r="AG354" s="14" t="s">
        <v>967</v>
      </c>
      <c r="AH354" s="14" t="s">
        <v>965</v>
      </c>
      <c r="AI354" s="39">
        <v>0.3743055555555555</v>
      </c>
      <c r="AJ354" s="14" t="s">
        <v>965</v>
      </c>
      <c r="AK354" s="14" t="s">
        <v>965</v>
      </c>
      <c r="AL354" s="39">
        <v>0.3743055555555555</v>
      </c>
      <c r="AM354" s="14" t="s">
        <v>965</v>
      </c>
      <c r="AN354" s="14" t="s">
        <v>20</v>
      </c>
      <c r="AO354" s="14" t="s">
        <v>20</v>
      </c>
      <c r="AP354" s="14" t="s">
        <v>965</v>
      </c>
      <c r="AQ354" s="39">
        <v>0.3833333333333333</v>
      </c>
      <c r="AR354" s="14" t="s">
        <v>965</v>
      </c>
      <c r="AS354" s="14" t="s">
        <v>965</v>
      </c>
      <c r="AT354" s="39">
        <v>0.39166666666666666</v>
      </c>
      <c r="AU354" s="14" t="s">
        <v>965</v>
      </c>
      <c r="AV354" s="14" t="s">
        <v>965</v>
      </c>
      <c r="AW354" s="39">
        <v>0.37986111111111115</v>
      </c>
      <c r="AX354" s="14" t="s">
        <v>965</v>
      </c>
      <c r="AY354" s="14" t="s">
        <v>968</v>
      </c>
      <c r="AZ354" s="39" t="s">
        <v>39</v>
      </c>
      <c r="BA354" s="14" t="s">
        <v>968</v>
      </c>
      <c r="BB354" s="14" t="s">
        <v>968</v>
      </c>
      <c r="BC354" s="39" t="s">
        <v>39</v>
      </c>
      <c r="BD354" s="14" t="s">
        <v>968</v>
      </c>
      <c r="BE354" s="14" t="s">
        <v>20</v>
      </c>
      <c r="BF354" s="14" t="s">
        <v>20</v>
      </c>
      <c r="BG354" s="14" t="s">
        <v>965</v>
      </c>
      <c r="BH354" s="39">
        <v>0.38611111111111113</v>
      </c>
      <c r="BI354" s="39" t="s">
        <v>965</v>
      </c>
      <c r="BJ354" s="14" t="s">
        <v>965</v>
      </c>
      <c r="BK354" s="39">
        <v>0.39374999999999999</v>
      </c>
      <c r="BL354" s="14" t="s">
        <v>965</v>
      </c>
      <c r="BM354" s="14" t="s">
        <v>965</v>
      </c>
      <c r="BN354" s="39">
        <v>0.375</v>
      </c>
      <c r="BO354" s="14" t="s">
        <v>965</v>
      </c>
      <c r="BP354" s="14" t="s">
        <v>965</v>
      </c>
      <c r="BQ354" s="39">
        <v>0.375</v>
      </c>
      <c r="BR354" s="14" t="s">
        <v>965</v>
      </c>
      <c r="BS354" s="14" t="s">
        <v>965</v>
      </c>
      <c r="BT354" s="39">
        <v>0.36527777777777781</v>
      </c>
      <c r="BU354" s="39" t="s">
        <v>965</v>
      </c>
      <c r="BV354" s="14" t="s">
        <v>20</v>
      </c>
      <c r="BW354" s="14" t="s">
        <v>20</v>
      </c>
      <c r="BX354" s="14" t="s">
        <v>20</v>
      </c>
      <c r="BY354" s="14" t="s">
        <v>967</v>
      </c>
      <c r="BZ354" s="39" t="s">
        <v>39</v>
      </c>
      <c r="CA354" s="39" t="s">
        <v>967</v>
      </c>
      <c r="CB354" s="14" t="s">
        <v>965</v>
      </c>
      <c r="CC354" s="39">
        <v>0.3743055555555555</v>
      </c>
      <c r="CD354" s="39" t="s">
        <v>965</v>
      </c>
      <c r="CE354" s="14" t="s">
        <v>968</v>
      </c>
      <c r="CF354" s="39" t="s">
        <v>39</v>
      </c>
      <c r="CG354" s="39" t="s">
        <v>968</v>
      </c>
      <c r="CH354" s="14" t="s">
        <v>968</v>
      </c>
      <c r="CI354" s="39" t="s">
        <v>39</v>
      </c>
      <c r="CJ354" s="39" t="s">
        <v>968</v>
      </c>
      <c r="CK354" s="14" t="s">
        <v>20</v>
      </c>
      <c r="CL354" s="14" t="s">
        <v>20</v>
      </c>
      <c r="CM354" s="1">
        <f t="shared" si="87"/>
        <v>28</v>
      </c>
      <c r="CN354" s="1">
        <f t="shared" si="88"/>
        <v>0</v>
      </c>
      <c r="CO354" s="1">
        <f t="shared" si="89"/>
        <v>11</v>
      </c>
      <c r="CP354" s="1">
        <f t="shared" si="90"/>
        <v>0</v>
      </c>
      <c r="CQ354" s="1">
        <f t="shared" si="91"/>
        <v>0</v>
      </c>
      <c r="CR354" s="1">
        <f>SUM(COUNTIFS($T354:$CL354,{"PAT","MAT"}))</f>
        <v>0</v>
      </c>
      <c r="CS354" s="1">
        <f t="shared" si="92"/>
        <v>0</v>
      </c>
      <c r="CT354" s="1">
        <f t="shared" si="93"/>
        <v>0</v>
      </c>
      <c r="CU354" s="1">
        <f t="shared" si="94"/>
        <v>8</v>
      </c>
      <c r="CV354" s="1">
        <f t="shared" si="95"/>
        <v>4</v>
      </c>
      <c r="CW354" s="1">
        <f t="shared" si="96"/>
        <v>0</v>
      </c>
      <c r="CX354" s="1">
        <f t="shared" si="97"/>
        <v>0</v>
      </c>
      <c r="CY354" s="1">
        <f t="shared" si="98"/>
        <v>12</v>
      </c>
      <c r="CZ354" s="1">
        <f t="shared" si="99"/>
        <v>1</v>
      </c>
      <c r="DA354" s="1">
        <f t="shared" si="100"/>
        <v>1</v>
      </c>
      <c r="DB354" s="1">
        <f>SUM(CM354:CX354)+SUM(COUNTIFS(Q354:CL354,{"TERM","RESIGNED"}))</f>
        <v>51</v>
      </c>
      <c r="DC354" s="1" t="s">
        <v>45</v>
      </c>
      <c r="DD354" s="1" t="s">
        <v>1018</v>
      </c>
      <c r="DE354" s="34"/>
    </row>
    <row r="355" spans="1:109" x14ac:dyDescent="0.25">
      <c r="A355" s="32">
        <f t="shared" si="101"/>
        <v>354</v>
      </c>
      <c r="B355" s="1" t="s">
        <v>172</v>
      </c>
      <c r="C355" s="1">
        <v>105210</v>
      </c>
      <c r="D355" s="27">
        <v>105210</v>
      </c>
      <c r="E355" s="1" t="s">
        <v>946</v>
      </c>
      <c r="F355" s="34" t="s">
        <v>1012</v>
      </c>
      <c r="G355" s="34" t="s">
        <v>190</v>
      </c>
      <c r="H355" s="30">
        <v>45040</v>
      </c>
      <c r="I355" s="30" t="s">
        <v>39</v>
      </c>
      <c r="J355" s="30" t="s">
        <v>39</v>
      </c>
      <c r="K355" s="1">
        <f t="shared" ca="1" si="85"/>
        <v>262</v>
      </c>
      <c r="L355" s="34" t="str">
        <f t="shared" si="86"/>
        <v>Billable</v>
      </c>
      <c r="M355" s="34" t="s">
        <v>187</v>
      </c>
      <c r="N355" s="1" t="s">
        <v>41</v>
      </c>
      <c r="O355" s="1" t="s">
        <v>42</v>
      </c>
      <c r="P355" s="1"/>
      <c r="Q355" s="1"/>
      <c r="R355" s="1" t="s">
        <v>43</v>
      </c>
      <c r="S355" s="33" t="s">
        <v>235</v>
      </c>
      <c r="T355" s="14" t="s">
        <v>968</v>
      </c>
      <c r="U355" s="39" t="s">
        <v>39</v>
      </c>
      <c r="V355" s="14" t="s">
        <v>968</v>
      </c>
      <c r="W355" s="14" t="s">
        <v>20</v>
      </c>
      <c r="X355" s="14" t="s">
        <v>20</v>
      </c>
      <c r="Y355" s="14" t="s">
        <v>965</v>
      </c>
      <c r="Z355" s="39">
        <v>0.38263888888888892</v>
      </c>
      <c r="AA355" s="14" t="s">
        <v>965</v>
      </c>
      <c r="AB355" s="14" t="s">
        <v>965</v>
      </c>
      <c r="AC355" s="39">
        <v>0.37916666666666665</v>
      </c>
      <c r="AD355" s="14" t="s">
        <v>965</v>
      </c>
      <c r="AE355" s="14" t="s">
        <v>965</v>
      </c>
      <c r="AF355" s="39">
        <v>0.3840277777777778</v>
      </c>
      <c r="AG355" s="14" t="s">
        <v>965</v>
      </c>
      <c r="AH355" s="14" t="s">
        <v>965</v>
      </c>
      <c r="AI355" s="39">
        <v>0.37361111111111112</v>
      </c>
      <c r="AJ355" s="14" t="s">
        <v>965</v>
      </c>
      <c r="AK355" s="14" t="s">
        <v>965</v>
      </c>
      <c r="AL355" s="39">
        <v>0.3756944444444445</v>
      </c>
      <c r="AM355" s="14" t="s">
        <v>965</v>
      </c>
      <c r="AN355" s="14" t="s">
        <v>20</v>
      </c>
      <c r="AO355" s="14" t="s">
        <v>20</v>
      </c>
      <c r="AP355" s="14" t="s">
        <v>968</v>
      </c>
      <c r="AQ355" s="39" t="s">
        <v>39</v>
      </c>
      <c r="AR355" s="14" t="s">
        <v>968</v>
      </c>
      <c r="AS355" s="14" t="s">
        <v>965</v>
      </c>
      <c r="AT355" s="39">
        <v>0.39027777777777778</v>
      </c>
      <c r="AU355" s="14" t="s">
        <v>965</v>
      </c>
      <c r="AV355" s="14" t="s">
        <v>965</v>
      </c>
      <c r="AW355" s="39">
        <v>0.37916666666666665</v>
      </c>
      <c r="AX355" s="14" t="s">
        <v>965</v>
      </c>
      <c r="AY355" s="14" t="s">
        <v>965</v>
      </c>
      <c r="AZ355" s="39">
        <v>0.37916666666666665</v>
      </c>
      <c r="BA355" s="14" t="s">
        <v>965</v>
      </c>
      <c r="BB355" s="14" t="s">
        <v>965</v>
      </c>
      <c r="BC355" s="39">
        <v>0.37361111111111112</v>
      </c>
      <c r="BD355" s="14" t="s">
        <v>965</v>
      </c>
      <c r="BE355" s="14" t="s">
        <v>20</v>
      </c>
      <c r="BF355" s="14" t="s">
        <v>20</v>
      </c>
      <c r="BG355" s="14" t="s">
        <v>965</v>
      </c>
      <c r="BH355" s="39">
        <v>0.38611111111111113</v>
      </c>
      <c r="BI355" s="39" t="s">
        <v>965</v>
      </c>
      <c r="BJ355" s="14" t="s">
        <v>965</v>
      </c>
      <c r="BK355" s="39">
        <v>0.3840277777777778</v>
      </c>
      <c r="BL355" s="14" t="s">
        <v>965</v>
      </c>
      <c r="BM355" s="14" t="s">
        <v>965</v>
      </c>
      <c r="BN355" s="39">
        <v>0.3756944444444445</v>
      </c>
      <c r="BO355" s="14" t="s">
        <v>965</v>
      </c>
      <c r="BP355" s="14" t="s">
        <v>965</v>
      </c>
      <c r="BQ355" s="39">
        <v>0.37291666666666662</v>
      </c>
      <c r="BR355" s="14" t="s">
        <v>965</v>
      </c>
      <c r="BS355" s="14" t="s">
        <v>965</v>
      </c>
      <c r="BT355" s="39">
        <v>0.3666666666666667</v>
      </c>
      <c r="BU355" s="39" t="s">
        <v>965</v>
      </c>
      <c r="BV355" s="14" t="s">
        <v>20</v>
      </c>
      <c r="BW355" s="14" t="s">
        <v>20</v>
      </c>
      <c r="BX355" s="14" t="s">
        <v>20</v>
      </c>
      <c r="BY355" s="14" t="s">
        <v>967</v>
      </c>
      <c r="BZ355" s="39" t="s">
        <v>39</v>
      </c>
      <c r="CA355" s="39" t="s">
        <v>967</v>
      </c>
      <c r="CB355" s="14" t="s">
        <v>965</v>
      </c>
      <c r="CC355" s="39">
        <v>0.37152777777777773</v>
      </c>
      <c r="CD355" s="39" t="s">
        <v>965</v>
      </c>
      <c r="CE355" s="14" t="s">
        <v>967</v>
      </c>
      <c r="CF355" s="39" t="s">
        <v>39</v>
      </c>
      <c r="CG355" s="39" t="s">
        <v>967</v>
      </c>
      <c r="CH355" s="14" t="s">
        <v>968</v>
      </c>
      <c r="CI355" s="39" t="s">
        <v>39</v>
      </c>
      <c r="CJ355" s="39" t="s">
        <v>968</v>
      </c>
      <c r="CK355" s="14" t="s">
        <v>20</v>
      </c>
      <c r="CL355" s="14" t="s">
        <v>20</v>
      </c>
      <c r="CM355" s="1">
        <f t="shared" si="87"/>
        <v>30</v>
      </c>
      <c r="CN355" s="1">
        <f t="shared" si="88"/>
        <v>0</v>
      </c>
      <c r="CO355" s="1">
        <f t="shared" si="89"/>
        <v>11</v>
      </c>
      <c r="CP355" s="1">
        <f t="shared" si="90"/>
        <v>0</v>
      </c>
      <c r="CQ355" s="1">
        <f t="shared" si="91"/>
        <v>0</v>
      </c>
      <c r="CR355" s="1">
        <f>SUM(COUNTIFS($T355:$CL355,{"PAT","MAT"}))</f>
        <v>0</v>
      </c>
      <c r="CS355" s="1">
        <f t="shared" si="92"/>
        <v>0</v>
      </c>
      <c r="CT355" s="1">
        <f t="shared" si="93"/>
        <v>0</v>
      </c>
      <c r="CU355" s="1">
        <f t="shared" si="94"/>
        <v>6</v>
      </c>
      <c r="CV355" s="1">
        <f t="shared" si="95"/>
        <v>4</v>
      </c>
      <c r="CW355" s="1">
        <f t="shared" si="96"/>
        <v>0</v>
      </c>
      <c r="CX355" s="1">
        <f t="shared" si="97"/>
        <v>0</v>
      </c>
      <c r="CY355" s="1">
        <f t="shared" si="98"/>
        <v>10</v>
      </c>
      <c r="CZ355" s="1">
        <f t="shared" si="99"/>
        <v>1</v>
      </c>
      <c r="DA355" s="1">
        <f t="shared" si="100"/>
        <v>1</v>
      </c>
      <c r="DB355" s="1">
        <f>SUM(CM355:CX355)+SUM(COUNTIFS(Q355:CL355,{"TERM","RESIGNED"}))</f>
        <v>51</v>
      </c>
      <c r="DC355" s="1" t="s">
        <v>45</v>
      </c>
      <c r="DD355" s="1" t="s">
        <v>1018</v>
      </c>
      <c r="DE355" s="34" t="s">
        <v>1183</v>
      </c>
    </row>
    <row r="356" spans="1:109" x14ac:dyDescent="0.25">
      <c r="A356" s="32">
        <f t="shared" si="101"/>
        <v>355</v>
      </c>
      <c r="B356" s="1" t="s">
        <v>172</v>
      </c>
      <c r="C356" s="1">
        <v>105213</v>
      </c>
      <c r="D356" s="27">
        <v>105213</v>
      </c>
      <c r="E356" s="1" t="s">
        <v>945</v>
      </c>
      <c r="F356" s="34" t="s">
        <v>1008</v>
      </c>
      <c r="G356" s="34" t="s">
        <v>190</v>
      </c>
      <c r="H356" s="30">
        <v>45040</v>
      </c>
      <c r="I356" s="30" t="s">
        <v>39</v>
      </c>
      <c r="J356" s="30" t="s">
        <v>39</v>
      </c>
      <c r="K356" s="1">
        <f t="shared" ca="1" si="85"/>
        <v>262</v>
      </c>
      <c r="L356" s="34" t="str">
        <f t="shared" si="86"/>
        <v>Billable</v>
      </c>
      <c r="M356" s="34" t="s">
        <v>187</v>
      </c>
      <c r="N356" s="1" t="s">
        <v>41</v>
      </c>
      <c r="O356" s="1" t="s">
        <v>42</v>
      </c>
      <c r="P356" s="1"/>
      <c r="Q356" s="1"/>
      <c r="R356" s="1" t="s">
        <v>43</v>
      </c>
      <c r="S356" s="33" t="s">
        <v>248</v>
      </c>
      <c r="T356" s="14" t="s">
        <v>965</v>
      </c>
      <c r="U356" s="39" t="s">
        <v>39</v>
      </c>
      <c r="V356" s="14" t="s">
        <v>965</v>
      </c>
      <c r="W356" s="14" t="s">
        <v>20</v>
      </c>
      <c r="X356" s="14" t="s">
        <v>20</v>
      </c>
      <c r="Y356" s="14" t="s">
        <v>967</v>
      </c>
      <c r="Z356" s="39" t="s">
        <v>39</v>
      </c>
      <c r="AA356" s="14" t="s">
        <v>967</v>
      </c>
      <c r="AB356" s="14" t="s">
        <v>965</v>
      </c>
      <c r="AC356" s="39" t="s">
        <v>39</v>
      </c>
      <c r="AD356" s="14" t="s">
        <v>965</v>
      </c>
      <c r="AE356" s="14" t="s">
        <v>965</v>
      </c>
      <c r="AF356" s="39" t="s">
        <v>39</v>
      </c>
      <c r="AG356" s="14" t="s">
        <v>965</v>
      </c>
      <c r="AH356" s="14" t="s">
        <v>965</v>
      </c>
      <c r="AI356" s="39" t="s">
        <v>39</v>
      </c>
      <c r="AJ356" s="14" t="s">
        <v>965</v>
      </c>
      <c r="AK356" s="14" t="s">
        <v>965</v>
      </c>
      <c r="AL356" s="39" t="s">
        <v>39</v>
      </c>
      <c r="AM356" s="14" t="s">
        <v>965</v>
      </c>
      <c r="AN356" s="14" t="s">
        <v>20</v>
      </c>
      <c r="AO356" s="14" t="s">
        <v>20</v>
      </c>
      <c r="AP356" s="14" t="s">
        <v>965</v>
      </c>
      <c r="AQ356" s="39" t="s">
        <v>39</v>
      </c>
      <c r="AR356" s="14" t="s">
        <v>965</v>
      </c>
      <c r="AS356" s="14" t="s">
        <v>965</v>
      </c>
      <c r="AT356" s="39" t="s">
        <v>39</v>
      </c>
      <c r="AU356" s="14" t="s">
        <v>965</v>
      </c>
      <c r="AV356" s="14" t="s">
        <v>965</v>
      </c>
      <c r="AW356" s="39" t="s">
        <v>39</v>
      </c>
      <c r="AX356" s="14" t="s">
        <v>965</v>
      </c>
      <c r="AY356" s="14" t="s">
        <v>965</v>
      </c>
      <c r="AZ356" s="39" t="s">
        <v>39</v>
      </c>
      <c r="BA356" s="14" t="s">
        <v>965</v>
      </c>
      <c r="BB356" s="14" t="s">
        <v>965</v>
      </c>
      <c r="BC356" s="39" t="s">
        <v>39</v>
      </c>
      <c r="BD356" s="14" t="s">
        <v>965</v>
      </c>
      <c r="BE356" s="14" t="s">
        <v>20</v>
      </c>
      <c r="BF356" s="14" t="s">
        <v>20</v>
      </c>
      <c r="BG356" s="14" t="s">
        <v>965</v>
      </c>
      <c r="BH356" s="39" t="s">
        <v>39</v>
      </c>
      <c r="BI356" s="39" t="s">
        <v>965</v>
      </c>
      <c r="BJ356" s="14" t="s">
        <v>965</v>
      </c>
      <c r="BK356" s="39" t="s">
        <v>39</v>
      </c>
      <c r="BL356" s="14" t="s">
        <v>965</v>
      </c>
      <c r="BM356" s="14" t="s">
        <v>965</v>
      </c>
      <c r="BN356" s="39" t="s">
        <v>39</v>
      </c>
      <c r="BO356" s="14" t="s">
        <v>965</v>
      </c>
      <c r="BP356" s="14" t="s">
        <v>965</v>
      </c>
      <c r="BQ356" s="39" t="s">
        <v>39</v>
      </c>
      <c r="BR356" s="14" t="s">
        <v>965</v>
      </c>
      <c r="BS356" s="14" t="s">
        <v>965</v>
      </c>
      <c r="BT356" s="39" t="e">
        <v>#N/A</v>
      </c>
      <c r="BU356" s="39" t="s">
        <v>965</v>
      </c>
      <c r="BV356" s="14" t="s">
        <v>20</v>
      </c>
      <c r="BW356" s="14" t="s">
        <v>20</v>
      </c>
      <c r="BX356" s="14" t="s">
        <v>20</v>
      </c>
      <c r="BY356" s="14" t="s">
        <v>965</v>
      </c>
      <c r="BZ356" s="39" t="s">
        <v>39</v>
      </c>
      <c r="CA356" s="39" t="s">
        <v>965</v>
      </c>
      <c r="CB356" s="14" t="s">
        <v>965</v>
      </c>
      <c r="CC356" s="39" t="s">
        <v>39</v>
      </c>
      <c r="CD356" s="39" t="s">
        <v>965</v>
      </c>
      <c r="CE356" s="14" t="s">
        <v>965</v>
      </c>
      <c r="CF356" s="39" t="s">
        <v>39</v>
      </c>
      <c r="CG356" s="39" t="s">
        <v>965</v>
      </c>
      <c r="CH356" s="14" t="s">
        <v>967</v>
      </c>
      <c r="CI356" s="39" t="s">
        <v>39</v>
      </c>
      <c r="CJ356" s="39" t="s">
        <v>967</v>
      </c>
      <c r="CK356" s="14" t="s">
        <v>20</v>
      </c>
      <c r="CL356" s="14" t="s">
        <v>20</v>
      </c>
      <c r="CM356" s="1">
        <f t="shared" si="87"/>
        <v>36</v>
      </c>
      <c r="CN356" s="1">
        <f t="shared" si="88"/>
        <v>0</v>
      </c>
      <c r="CO356" s="1">
        <f t="shared" si="89"/>
        <v>11</v>
      </c>
      <c r="CP356" s="1">
        <f t="shared" si="90"/>
        <v>0</v>
      </c>
      <c r="CQ356" s="1">
        <f t="shared" si="91"/>
        <v>0</v>
      </c>
      <c r="CR356" s="1">
        <f>SUM(COUNTIFS($T356:$CL356,{"PAT","MAT"}))</f>
        <v>0</v>
      </c>
      <c r="CS356" s="1">
        <f t="shared" si="92"/>
        <v>0</v>
      </c>
      <c r="CT356" s="1">
        <f t="shared" si="93"/>
        <v>0</v>
      </c>
      <c r="CU356" s="1">
        <f t="shared" si="94"/>
        <v>0</v>
      </c>
      <c r="CV356" s="1">
        <f t="shared" si="95"/>
        <v>4</v>
      </c>
      <c r="CW356" s="1">
        <f t="shared" si="96"/>
        <v>0</v>
      </c>
      <c r="CX356" s="1">
        <f t="shared" si="97"/>
        <v>0</v>
      </c>
      <c r="CY356" s="1">
        <f t="shared" si="98"/>
        <v>4</v>
      </c>
      <c r="CZ356" s="1">
        <f t="shared" si="99"/>
        <v>1</v>
      </c>
      <c r="DA356" s="1">
        <f t="shared" si="100"/>
        <v>1</v>
      </c>
      <c r="DB356" s="1">
        <f>SUM(CM356:CX356)+SUM(COUNTIFS(Q356:CL356,{"TERM","RESIGNED"}))</f>
        <v>51</v>
      </c>
      <c r="DC356" s="1" t="s">
        <v>45</v>
      </c>
      <c r="DD356" s="1" t="s">
        <v>1020</v>
      </c>
      <c r="DE356" s="34"/>
    </row>
    <row r="357" spans="1:109" x14ac:dyDescent="0.25">
      <c r="A357" s="32">
        <f t="shared" si="101"/>
        <v>356</v>
      </c>
      <c r="B357" s="1" t="s">
        <v>172</v>
      </c>
      <c r="C357" s="1">
        <v>105215</v>
      </c>
      <c r="D357" s="27">
        <v>105215</v>
      </c>
      <c r="E357" s="1" t="s">
        <v>945</v>
      </c>
      <c r="F357" s="34" t="s">
        <v>1009</v>
      </c>
      <c r="G357" s="34" t="s">
        <v>190</v>
      </c>
      <c r="H357" s="30">
        <v>45040</v>
      </c>
      <c r="I357" s="30" t="s">
        <v>39</v>
      </c>
      <c r="J357" s="30" t="s">
        <v>39</v>
      </c>
      <c r="K357" s="1">
        <f t="shared" ca="1" si="85"/>
        <v>262</v>
      </c>
      <c r="L357" s="34" t="str">
        <f t="shared" si="86"/>
        <v>Billable</v>
      </c>
      <c r="M357" s="34" t="s">
        <v>187</v>
      </c>
      <c r="N357" s="1" t="s">
        <v>41</v>
      </c>
      <c r="O357" s="1" t="s">
        <v>42</v>
      </c>
      <c r="P357" s="1"/>
      <c r="Q357" s="1"/>
      <c r="R357" s="1" t="s">
        <v>43</v>
      </c>
      <c r="S357" s="33" t="s">
        <v>239</v>
      </c>
      <c r="T357" s="14" t="s">
        <v>965</v>
      </c>
      <c r="U357" s="39">
        <v>0.375694444444444</v>
      </c>
      <c r="V357" s="14" t="s">
        <v>965</v>
      </c>
      <c r="W357" s="14" t="s">
        <v>20</v>
      </c>
      <c r="X357" s="14" t="s">
        <v>20</v>
      </c>
      <c r="Y357" s="14" t="s">
        <v>965</v>
      </c>
      <c r="Z357" s="39">
        <v>0.39374999999999999</v>
      </c>
      <c r="AA357" s="14" t="s">
        <v>965</v>
      </c>
      <c r="AB357" s="14" t="s">
        <v>965</v>
      </c>
      <c r="AC357" s="39">
        <v>0.38958333333333334</v>
      </c>
      <c r="AD357" s="14" t="s">
        <v>965</v>
      </c>
      <c r="AE357" s="14" t="s">
        <v>965</v>
      </c>
      <c r="AF357" s="39">
        <v>0.40208333333333335</v>
      </c>
      <c r="AG357" s="14" t="s">
        <v>965</v>
      </c>
      <c r="AH357" s="14" t="s">
        <v>965</v>
      </c>
      <c r="AI357" s="39">
        <v>0.38541666666666669</v>
      </c>
      <c r="AJ357" s="14" t="s">
        <v>965</v>
      </c>
      <c r="AK357" s="14" t="s">
        <v>965</v>
      </c>
      <c r="AL357" s="39">
        <v>0.38055555555555554</v>
      </c>
      <c r="AM357" s="14" t="s">
        <v>965</v>
      </c>
      <c r="AN357" s="14" t="s">
        <v>20</v>
      </c>
      <c r="AO357" s="14" t="s">
        <v>20</v>
      </c>
      <c r="AP357" s="14" t="s">
        <v>965</v>
      </c>
      <c r="AQ357" s="39">
        <v>0.4069444444444445</v>
      </c>
      <c r="AR357" s="14" t="s">
        <v>965</v>
      </c>
      <c r="AS357" s="14" t="s">
        <v>965</v>
      </c>
      <c r="AT357" s="39">
        <v>0.39374999999999999</v>
      </c>
      <c r="AU357" s="14" t="s">
        <v>965</v>
      </c>
      <c r="AV357" s="14" t="s">
        <v>965</v>
      </c>
      <c r="AW357" s="39">
        <v>0.37638888888888888</v>
      </c>
      <c r="AX357" s="14" t="s">
        <v>965</v>
      </c>
      <c r="AY357" s="14" t="s">
        <v>965</v>
      </c>
      <c r="AZ357" s="39">
        <v>0.38472222222222219</v>
      </c>
      <c r="BA357" s="14" t="s">
        <v>965</v>
      </c>
      <c r="BB357" s="14" t="s">
        <v>965</v>
      </c>
      <c r="BC357" s="39">
        <v>0.37638888888888888</v>
      </c>
      <c r="BD357" s="14" t="s">
        <v>965</v>
      </c>
      <c r="BE357" s="14" t="s">
        <v>20</v>
      </c>
      <c r="BF357" s="14" t="s">
        <v>20</v>
      </c>
      <c r="BG357" s="14" t="s">
        <v>965</v>
      </c>
      <c r="BH357" s="39">
        <v>0.3923611111111111</v>
      </c>
      <c r="BI357" s="39" t="s">
        <v>965</v>
      </c>
      <c r="BJ357" s="14" t="s">
        <v>965</v>
      </c>
      <c r="BK357" s="39">
        <v>0.39166666666666666</v>
      </c>
      <c r="BL357" s="14" t="s">
        <v>965</v>
      </c>
      <c r="BM357" s="14" t="s">
        <v>965</v>
      </c>
      <c r="BN357" s="39">
        <v>0.3972222222222222</v>
      </c>
      <c r="BO357" s="14" t="s">
        <v>965</v>
      </c>
      <c r="BP357" s="14" t="s">
        <v>965</v>
      </c>
      <c r="BQ357" s="39">
        <v>0.4145833333333333</v>
      </c>
      <c r="BR357" s="14" t="s">
        <v>965</v>
      </c>
      <c r="BS357" s="14" t="s">
        <v>965</v>
      </c>
      <c r="BT357" s="39">
        <v>0.37916666666666665</v>
      </c>
      <c r="BU357" s="39" t="s">
        <v>965</v>
      </c>
      <c r="BV357" s="14" t="s">
        <v>20</v>
      </c>
      <c r="BW357" s="14" t="s">
        <v>20</v>
      </c>
      <c r="BX357" s="14" t="s">
        <v>20</v>
      </c>
      <c r="BY357" s="14" t="s">
        <v>965</v>
      </c>
      <c r="BZ357" s="39">
        <v>0.38819444444444445</v>
      </c>
      <c r="CA357" s="39" t="s">
        <v>965</v>
      </c>
      <c r="CB357" s="14" t="s">
        <v>965</v>
      </c>
      <c r="CC357" s="39">
        <v>0.37986111111111115</v>
      </c>
      <c r="CD357" s="39" t="s">
        <v>965</v>
      </c>
      <c r="CE357" s="14" t="s">
        <v>965</v>
      </c>
      <c r="CF357" s="39">
        <v>0.37986111111111115</v>
      </c>
      <c r="CG357" s="39" t="s">
        <v>965</v>
      </c>
      <c r="CH357" s="14" t="s">
        <v>967</v>
      </c>
      <c r="CI357" s="39" t="s">
        <v>39</v>
      </c>
      <c r="CJ357" s="39" t="s">
        <v>967</v>
      </c>
      <c r="CK357" s="14" t="s">
        <v>20</v>
      </c>
      <c r="CL357" s="14" t="s">
        <v>20</v>
      </c>
      <c r="CM357" s="1">
        <f t="shared" si="87"/>
        <v>38</v>
      </c>
      <c r="CN357" s="1">
        <f t="shared" si="88"/>
        <v>0</v>
      </c>
      <c r="CO357" s="1">
        <f t="shared" si="89"/>
        <v>11</v>
      </c>
      <c r="CP357" s="1">
        <f t="shared" si="90"/>
        <v>0</v>
      </c>
      <c r="CQ357" s="1">
        <f t="shared" si="91"/>
        <v>0</v>
      </c>
      <c r="CR357" s="1">
        <f>SUM(COUNTIFS($T357:$CL357,{"PAT","MAT"}))</f>
        <v>0</v>
      </c>
      <c r="CS357" s="1">
        <f t="shared" si="92"/>
        <v>0</v>
      </c>
      <c r="CT357" s="1">
        <f t="shared" si="93"/>
        <v>0</v>
      </c>
      <c r="CU357" s="1">
        <f t="shared" si="94"/>
        <v>0</v>
      </c>
      <c r="CV357" s="1">
        <f t="shared" si="95"/>
        <v>2</v>
      </c>
      <c r="CW357" s="1">
        <f t="shared" si="96"/>
        <v>0</v>
      </c>
      <c r="CX357" s="1">
        <f t="shared" si="97"/>
        <v>0</v>
      </c>
      <c r="CY357" s="1">
        <f t="shared" si="98"/>
        <v>2</v>
      </c>
      <c r="CZ357" s="1">
        <f t="shared" si="99"/>
        <v>1</v>
      </c>
      <c r="DA357" s="1">
        <f t="shared" si="100"/>
        <v>1</v>
      </c>
      <c r="DB357" s="1">
        <f>SUM(CM357:CX357)+SUM(COUNTIFS(Q357:CL357,{"TERM","RESIGNED"}))</f>
        <v>51</v>
      </c>
      <c r="DC357" s="1" t="s">
        <v>45</v>
      </c>
      <c r="DD357" s="1" t="s">
        <v>1018</v>
      </c>
      <c r="DE357" s="34"/>
    </row>
    <row r="358" spans="1:109" x14ac:dyDescent="0.25">
      <c r="A358" s="32">
        <f t="shared" si="101"/>
        <v>357</v>
      </c>
      <c r="B358" s="1" t="s">
        <v>172</v>
      </c>
      <c r="C358" s="1">
        <v>105223</v>
      </c>
      <c r="D358" s="27">
        <v>105223</v>
      </c>
      <c r="E358" s="1" t="s">
        <v>946</v>
      </c>
      <c r="F358" s="34" t="s">
        <v>1010</v>
      </c>
      <c r="G358" s="34" t="s">
        <v>186</v>
      </c>
      <c r="H358" s="30">
        <v>45040</v>
      </c>
      <c r="I358" s="30" t="s">
        <v>39</v>
      </c>
      <c r="J358" s="30" t="s">
        <v>39</v>
      </c>
      <c r="K358" s="1">
        <f t="shared" ca="1" si="85"/>
        <v>262</v>
      </c>
      <c r="L358" s="34" t="str">
        <f t="shared" si="86"/>
        <v>Billable</v>
      </c>
      <c r="M358" s="34" t="s">
        <v>187</v>
      </c>
      <c r="N358" s="1" t="s">
        <v>41</v>
      </c>
      <c r="O358" s="1" t="s">
        <v>42</v>
      </c>
      <c r="P358" s="1"/>
      <c r="Q358" s="1"/>
      <c r="R358" s="1" t="s">
        <v>43</v>
      </c>
      <c r="S358" s="33" t="s">
        <v>235</v>
      </c>
      <c r="T358" s="14" t="s">
        <v>970</v>
      </c>
      <c r="U358" s="39" t="s">
        <v>39</v>
      </c>
      <c r="V358" s="14" t="s">
        <v>970</v>
      </c>
      <c r="W358" s="14" t="s">
        <v>20</v>
      </c>
      <c r="X358" s="14" t="s">
        <v>20</v>
      </c>
      <c r="Y358" s="14" t="s">
        <v>965</v>
      </c>
      <c r="Z358" s="39">
        <v>0.3833333333333333</v>
      </c>
      <c r="AA358" s="14" t="s">
        <v>965</v>
      </c>
      <c r="AB358" s="14" t="s">
        <v>965</v>
      </c>
      <c r="AC358" s="39">
        <v>0.37986111111111115</v>
      </c>
      <c r="AD358" s="14" t="s">
        <v>965</v>
      </c>
      <c r="AE358" s="14" t="s">
        <v>965</v>
      </c>
      <c r="AF358" s="39">
        <v>0.38472222222222219</v>
      </c>
      <c r="AG358" s="14" t="s">
        <v>965</v>
      </c>
      <c r="AH358" s="14" t="s">
        <v>965</v>
      </c>
      <c r="AI358" s="39">
        <v>0.3743055555555555</v>
      </c>
      <c r="AJ358" s="14" t="s">
        <v>965</v>
      </c>
      <c r="AK358" s="14" t="s">
        <v>965</v>
      </c>
      <c r="AL358" s="39">
        <v>0.375</v>
      </c>
      <c r="AM358" s="14" t="s">
        <v>965</v>
      </c>
      <c r="AN358" s="14" t="s">
        <v>20</v>
      </c>
      <c r="AO358" s="14" t="s">
        <v>20</v>
      </c>
      <c r="AP358" s="14" t="s">
        <v>965</v>
      </c>
      <c r="AQ358" s="39">
        <v>0.3833333333333333</v>
      </c>
      <c r="AR358" s="14" t="s">
        <v>965</v>
      </c>
      <c r="AS358" s="14" t="s">
        <v>965</v>
      </c>
      <c r="AT358" s="39">
        <v>0.39027777777777778</v>
      </c>
      <c r="AU358" s="14" t="s">
        <v>965</v>
      </c>
      <c r="AV358" s="14" t="s">
        <v>965</v>
      </c>
      <c r="AW358" s="39">
        <v>0.37847222222222227</v>
      </c>
      <c r="AX358" s="14" t="s">
        <v>965</v>
      </c>
      <c r="AY358" s="14" t="s">
        <v>965</v>
      </c>
      <c r="AZ358" s="39">
        <v>0.37777777777777777</v>
      </c>
      <c r="BA358" s="14" t="s">
        <v>965</v>
      </c>
      <c r="BB358" s="14" t="s">
        <v>965</v>
      </c>
      <c r="BC358" s="39">
        <v>0.37291666666666662</v>
      </c>
      <c r="BD358" s="14" t="s">
        <v>965</v>
      </c>
      <c r="BE358" s="14" t="s">
        <v>20</v>
      </c>
      <c r="BF358" s="14" t="s">
        <v>20</v>
      </c>
      <c r="BG358" s="14" t="s">
        <v>965</v>
      </c>
      <c r="BH358" s="39">
        <v>0.38611111111111113</v>
      </c>
      <c r="BI358" s="39" t="s">
        <v>965</v>
      </c>
      <c r="BJ358" s="14" t="s">
        <v>965</v>
      </c>
      <c r="BK358" s="39">
        <v>0.3840277777777778</v>
      </c>
      <c r="BL358" s="14" t="s">
        <v>965</v>
      </c>
      <c r="BM358" s="14" t="s">
        <v>965</v>
      </c>
      <c r="BN358" s="39">
        <v>0.3743055555555555</v>
      </c>
      <c r="BO358" s="14" t="s">
        <v>965</v>
      </c>
      <c r="BP358" s="14" t="s">
        <v>965</v>
      </c>
      <c r="BQ358" s="39">
        <v>0.37291666666666662</v>
      </c>
      <c r="BR358" s="14" t="s">
        <v>965</v>
      </c>
      <c r="BS358" s="14" t="s">
        <v>968</v>
      </c>
      <c r="BT358" s="39" t="e">
        <v>#N/A</v>
      </c>
      <c r="BU358" s="39" t="s">
        <v>968</v>
      </c>
      <c r="BV358" s="14" t="s">
        <v>20</v>
      </c>
      <c r="BW358" s="14" t="s">
        <v>20</v>
      </c>
      <c r="BX358" s="14" t="s">
        <v>20</v>
      </c>
      <c r="BY358" s="14" t="s">
        <v>967</v>
      </c>
      <c r="BZ358" s="39" t="s">
        <v>39</v>
      </c>
      <c r="CA358" s="39" t="s">
        <v>967</v>
      </c>
      <c r="CB358" s="14" t="s">
        <v>965</v>
      </c>
      <c r="CC358" s="39">
        <v>0.3743055555555555</v>
      </c>
      <c r="CD358" s="39" t="s">
        <v>965</v>
      </c>
      <c r="CE358" s="14" t="s">
        <v>967</v>
      </c>
      <c r="CF358" s="39" t="s">
        <v>39</v>
      </c>
      <c r="CG358" s="39" t="s">
        <v>967</v>
      </c>
      <c r="CH358" s="14" t="s">
        <v>967</v>
      </c>
      <c r="CI358" s="39" t="s">
        <v>39</v>
      </c>
      <c r="CJ358" s="39" t="s">
        <v>967</v>
      </c>
      <c r="CK358" s="14" t="s">
        <v>20</v>
      </c>
      <c r="CL358" s="14" t="s">
        <v>20</v>
      </c>
      <c r="CM358" s="1">
        <f t="shared" si="87"/>
        <v>30</v>
      </c>
      <c r="CN358" s="1">
        <f t="shared" si="88"/>
        <v>0</v>
      </c>
      <c r="CO358" s="1">
        <f t="shared" si="89"/>
        <v>11</v>
      </c>
      <c r="CP358" s="1">
        <f t="shared" si="90"/>
        <v>0</v>
      </c>
      <c r="CQ358" s="1">
        <f t="shared" si="91"/>
        <v>0</v>
      </c>
      <c r="CR358" s="1">
        <f>SUM(COUNTIFS($T358:$CL358,{"PAT","MAT"}))</f>
        <v>0</v>
      </c>
      <c r="CS358" s="1">
        <f t="shared" si="92"/>
        <v>0</v>
      </c>
      <c r="CT358" s="1">
        <f t="shared" si="93"/>
        <v>0</v>
      </c>
      <c r="CU358" s="1">
        <f t="shared" si="94"/>
        <v>2</v>
      </c>
      <c r="CV358" s="1">
        <f t="shared" si="95"/>
        <v>6</v>
      </c>
      <c r="CW358" s="1">
        <f t="shared" si="96"/>
        <v>2</v>
      </c>
      <c r="CX358" s="1">
        <f t="shared" si="97"/>
        <v>0</v>
      </c>
      <c r="CY358" s="1">
        <f t="shared" si="98"/>
        <v>10</v>
      </c>
      <c r="CZ358" s="1">
        <f t="shared" si="99"/>
        <v>1</v>
      </c>
      <c r="DA358" s="1">
        <f t="shared" si="100"/>
        <v>1</v>
      </c>
      <c r="DB358" s="1">
        <f>SUM(CM358:CX358)+SUM(COUNTIFS(Q358:CL358,{"TERM","RESIGNED"}))</f>
        <v>51</v>
      </c>
      <c r="DC358" s="1" t="s">
        <v>45</v>
      </c>
      <c r="DD358" s="1" t="s">
        <v>1018</v>
      </c>
      <c r="DE358" s="34"/>
    </row>
    <row r="359" spans="1:109" x14ac:dyDescent="0.25">
      <c r="A359" s="32">
        <f t="shared" si="101"/>
        <v>358</v>
      </c>
      <c r="B359" s="1" t="s">
        <v>172</v>
      </c>
      <c r="C359" s="1">
        <v>105225</v>
      </c>
      <c r="D359" s="27">
        <v>105225</v>
      </c>
      <c r="E359" s="1" t="s">
        <v>946</v>
      </c>
      <c r="F359" s="34" t="s">
        <v>1005</v>
      </c>
      <c r="G359" s="34" t="s">
        <v>162</v>
      </c>
      <c r="H359" s="30">
        <v>45040</v>
      </c>
      <c r="I359" s="30" t="s">
        <v>39</v>
      </c>
      <c r="J359" s="30" t="s">
        <v>39</v>
      </c>
      <c r="K359" s="1">
        <f t="shared" ca="1" si="85"/>
        <v>262</v>
      </c>
      <c r="L359" s="34" t="str">
        <f t="shared" si="86"/>
        <v>Billable</v>
      </c>
      <c r="M359" s="34" t="s">
        <v>124</v>
      </c>
      <c r="N359" s="1" t="s">
        <v>41</v>
      </c>
      <c r="O359" s="1" t="s">
        <v>42</v>
      </c>
      <c r="P359" s="1"/>
      <c r="Q359" s="1"/>
      <c r="R359" s="1" t="s">
        <v>43</v>
      </c>
      <c r="S359" s="33" t="s">
        <v>163</v>
      </c>
      <c r="T359" s="14" t="s">
        <v>965</v>
      </c>
      <c r="U359" s="39">
        <v>0.37152777777777801</v>
      </c>
      <c r="V359" s="14" t="s">
        <v>965</v>
      </c>
      <c r="W359" s="14" t="s">
        <v>20</v>
      </c>
      <c r="X359" s="14" t="s">
        <v>20</v>
      </c>
      <c r="Y359" s="14" t="s">
        <v>965</v>
      </c>
      <c r="Z359" s="39">
        <v>0.37638888888888888</v>
      </c>
      <c r="AA359" s="14" t="s">
        <v>965</v>
      </c>
      <c r="AB359" s="14" t="s">
        <v>967</v>
      </c>
      <c r="AC359" s="39" t="s">
        <v>39</v>
      </c>
      <c r="AD359" s="14" t="s">
        <v>967</v>
      </c>
      <c r="AE359" s="14" t="s">
        <v>965</v>
      </c>
      <c r="AF359" s="39">
        <v>0.37847222222222227</v>
      </c>
      <c r="AG359" s="14" t="s">
        <v>965</v>
      </c>
      <c r="AH359" s="14" t="s">
        <v>965</v>
      </c>
      <c r="AI359" s="39">
        <v>0.37708333333333338</v>
      </c>
      <c r="AJ359" s="14" t="s">
        <v>965</v>
      </c>
      <c r="AK359" s="14" t="s">
        <v>965</v>
      </c>
      <c r="AL359" s="39">
        <v>0.37638888888888888</v>
      </c>
      <c r="AM359" s="14" t="s">
        <v>965</v>
      </c>
      <c r="AN359" s="14" t="s">
        <v>20</v>
      </c>
      <c r="AO359" s="14" t="s">
        <v>20</v>
      </c>
      <c r="AP359" s="14" t="s">
        <v>968</v>
      </c>
      <c r="AQ359" s="39" t="s">
        <v>39</v>
      </c>
      <c r="AR359" s="14" t="s">
        <v>968</v>
      </c>
      <c r="AS359" s="14" t="s">
        <v>968</v>
      </c>
      <c r="AT359" s="39" t="s">
        <v>39</v>
      </c>
      <c r="AU359" s="14" t="s">
        <v>968</v>
      </c>
      <c r="AV359" s="14" t="s">
        <v>965</v>
      </c>
      <c r="AW359" s="39">
        <v>0.37708333333333338</v>
      </c>
      <c r="AX359" s="14" t="s">
        <v>965</v>
      </c>
      <c r="AY359" s="14" t="s">
        <v>965</v>
      </c>
      <c r="AZ359" s="39">
        <v>0.38055555555555554</v>
      </c>
      <c r="BA359" s="14" t="s">
        <v>965</v>
      </c>
      <c r="BB359" s="14" t="s">
        <v>965</v>
      </c>
      <c r="BC359" s="39">
        <v>0.37708333333333338</v>
      </c>
      <c r="BD359" s="14" t="s">
        <v>965</v>
      </c>
      <c r="BE359" s="14" t="s">
        <v>20</v>
      </c>
      <c r="BF359" s="14" t="s">
        <v>20</v>
      </c>
      <c r="BG359" s="14" t="s">
        <v>965</v>
      </c>
      <c r="BH359" s="39">
        <v>0.37708333333333338</v>
      </c>
      <c r="BI359" s="39" t="s">
        <v>965</v>
      </c>
      <c r="BJ359" s="14" t="s">
        <v>965</v>
      </c>
      <c r="BK359" s="39">
        <v>0.3743055555555555</v>
      </c>
      <c r="BL359" s="14" t="s">
        <v>965</v>
      </c>
      <c r="BM359" s="14" t="s">
        <v>965</v>
      </c>
      <c r="BN359" s="39">
        <v>0.375</v>
      </c>
      <c r="BO359" s="14" t="s">
        <v>965</v>
      </c>
      <c r="BP359" s="14" t="s">
        <v>965</v>
      </c>
      <c r="BQ359" s="39">
        <v>0.37152777777777773</v>
      </c>
      <c r="BR359" s="14" t="s">
        <v>965</v>
      </c>
      <c r="BS359" s="14" t="s">
        <v>965</v>
      </c>
      <c r="BT359" s="39">
        <v>0.3756944444444445</v>
      </c>
      <c r="BU359" s="39" t="s">
        <v>965</v>
      </c>
      <c r="BV359" s="14" t="s">
        <v>20</v>
      </c>
      <c r="BW359" s="14" t="s">
        <v>20</v>
      </c>
      <c r="BX359" s="14" t="s">
        <v>20</v>
      </c>
      <c r="BY359" s="14" t="s">
        <v>965</v>
      </c>
      <c r="BZ359" s="39">
        <v>0.3743055555555555</v>
      </c>
      <c r="CA359" s="39" t="s">
        <v>965</v>
      </c>
      <c r="CB359" s="14" t="s">
        <v>965</v>
      </c>
      <c r="CC359" s="39">
        <v>0.37291666666666662</v>
      </c>
      <c r="CD359" s="39" t="s">
        <v>965</v>
      </c>
      <c r="CE359" s="14" t="s">
        <v>965</v>
      </c>
      <c r="CF359" s="39">
        <v>0.3743055555555555</v>
      </c>
      <c r="CG359" s="39" t="s">
        <v>965</v>
      </c>
      <c r="CH359" s="14" t="s">
        <v>965</v>
      </c>
      <c r="CI359" s="39">
        <v>0.37916666666666665</v>
      </c>
      <c r="CJ359" s="39" t="s">
        <v>965</v>
      </c>
      <c r="CK359" s="14" t="s">
        <v>20</v>
      </c>
      <c r="CL359" s="14" t="s">
        <v>20</v>
      </c>
      <c r="CM359" s="1">
        <f t="shared" si="87"/>
        <v>34</v>
      </c>
      <c r="CN359" s="1">
        <f t="shared" si="88"/>
        <v>0</v>
      </c>
      <c r="CO359" s="1">
        <f t="shared" si="89"/>
        <v>11</v>
      </c>
      <c r="CP359" s="1">
        <f t="shared" si="90"/>
        <v>0</v>
      </c>
      <c r="CQ359" s="1">
        <f t="shared" si="91"/>
        <v>0</v>
      </c>
      <c r="CR359" s="1">
        <f>SUM(COUNTIFS($T359:$CL359,{"PAT","MAT"}))</f>
        <v>0</v>
      </c>
      <c r="CS359" s="1">
        <f t="shared" si="92"/>
        <v>0</v>
      </c>
      <c r="CT359" s="1">
        <f t="shared" si="93"/>
        <v>0</v>
      </c>
      <c r="CU359" s="1">
        <f t="shared" si="94"/>
        <v>4</v>
      </c>
      <c r="CV359" s="1">
        <f t="shared" si="95"/>
        <v>2</v>
      </c>
      <c r="CW359" s="1">
        <f t="shared" si="96"/>
        <v>0</v>
      </c>
      <c r="CX359" s="1">
        <f t="shared" si="97"/>
        <v>0</v>
      </c>
      <c r="CY359" s="1">
        <f t="shared" si="98"/>
        <v>6</v>
      </c>
      <c r="CZ359" s="1">
        <f t="shared" si="99"/>
        <v>1</v>
      </c>
      <c r="DA359" s="1">
        <f t="shared" si="100"/>
        <v>1</v>
      </c>
      <c r="DB359" s="1">
        <f>SUM(CM359:CX359)+SUM(COUNTIFS(Q359:CL359,{"TERM","RESIGNED"}))</f>
        <v>51</v>
      </c>
      <c r="DC359" s="1" t="s">
        <v>45</v>
      </c>
      <c r="DD359" s="1" t="s">
        <v>1020</v>
      </c>
      <c r="DE359" s="34"/>
    </row>
    <row r="360" spans="1:109" x14ac:dyDescent="0.25">
      <c r="A360" s="32">
        <f t="shared" si="101"/>
        <v>359</v>
      </c>
      <c r="B360" s="1" t="s">
        <v>172</v>
      </c>
      <c r="C360" s="1">
        <v>105227</v>
      </c>
      <c r="D360" s="27">
        <v>105227</v>
      </c>
      <c r="E360" s="1" t="s">
        <v>946</v>
      </c>
      <c r="F360" s="34" t="s">
        <v>1011</v>
      </c>
      <c r="G360" s="34" t="s">
        <v>162</v>
      </c>
      <c r="H360" s="30">
        <v>45040</v>
      </c>
      <c r="I360" s="30" t="s">
        <v>39</v>
      </c>
      <c r="J360" s="30" t="s">
        <v>39</v>
      </c>
      <c r="K360" s="1">
        <f t="shared" ca="1" si="85"/>
        <v>262</v>
      </c>
      <c r="L360" s="34" t="str">
        <f t="shared" si="86"/>
        <v>Billable</v>
      </c>
      <c r="M360" s="34" t="s">
        <v>124</v>
      </c>
      <c r="N360" s="1" t="s">
        <v>41</v>
      </c>
      <c r="O360" s="1" t="s">
        <v>42</v>
      </c>
      <c r="P360" s="1"/>
      <c r="Q360" s="1"/>
      <c r="R360" s="1" t="s">
        <v>43</v>
      </c>
      <c r="S360" s="33" t="s">
        <v>142</v>
      </c>
      <c r="T360" s="14" t="s">
        <v>965</v>
      </c>
      <c r="U360" s="39">
        <v>0.4</v>
      </c>
      <c r="V360" s="14" t="s">
        <v>965</v>
      </c>
      <c r="W360" s="14" t="s">
        <v>20</v>
      </c>
      <c r="X360" s="14" t="s">
        <v>20</v>
      </c>
      <c r="Y360" s="14" t="s">
        <v>967</v>
      </c>
      <c r="Z360" s="39" t="s">
        <v>39</v>
      </c>
      <c r="AA360" s="14" t="s">
        <v>967</v>
      </c>
      <c r="AB360" s="14" t="s">
        <v>965</v>
      </c>
      <c r="AC360" s="39">
        <v>0.4069444444444445</v>
      </c>
      <c r="AD360" s="14" t="s">
        <v>965</v>
      </c>
      <c r="AE360" s="14" t="s">
        <v>965</v>
      </c>
      <c r="AF360" s="39">
        <v>0.38680555555555557</v>
      </c>
      <c r="AG360" s="14" t="s">
        <v>965</v>
      </c>
      <c r="AH360" s="14" t="s">
        <v>965</v>
      </c>
      <c r="AI360" s="39">
        <v>0.37638888888888888</v>
      </c>
      <c r="AJ360" s="14" t="s">
        <v>965</v>
      </c>
      <c r="AK360" s="14" t="s">
        <v>965</v>
      </c>
      <c r="AL360" s="39">
        <v>0.37986111111111115</v>
      </c>
      <c r="AM360" s="14" t="s">
        <v>965</v>
      </c>
      <c r="AN360" s="14" t="s">
        <v>20</v>
      </c>
      <c r="AO360" s="14" t="s">
        <v>20</v>
      </c>
      <c r="AP360" s="14" t="s">
        <v>967</v>
      </c>
      <c r="AQ360" s="39" t="s">
        <v>39</v>
      </c>
      <c r="AR360" s="14" t="s">
        <v>967</v>
      </c>
      <c r="AS360" s="14" t="s">
        <v>967</v>
      </c>
      <c r="AT360" s="39" t="s">
        <v>39</v>
      </c>
      <c r="AU360" s="14" t="s">
        <v>967</v>
      </c>
      <c r="AV360" s="14" t="s">
        <v>965</v>
      </c>
      <c r="AW360" s="39">
        <v>0.3756944444444445</v>
      </c>
      <c r="AX360" s="14" t="s">
        <v>965</v>
      </c>
      <c r="AY360" s="14" t="s">
        <v>965</v>
      </c>
      <c r="AZ360" s="39">
        <v>0.38263888888888892</v>
      </c>
      <c r="BA360" s="14" t="s">
        <v>965</v>
      </c>
      <c r="BB360" s="14" t="s">
        <v>965</v>
      </c>
      <c r="BC360" s="39">
        <v>0.37291666666666662</v>
      </c>
      <c r="BD360" s="14" t="s">
        <v>965</v>
      </c>
      <c r="BE360" s="14" t="s">
        <v>20</v>
      </c>
      <c r="BF360" s="14" t="s">
        <v>20</v>
      </c>
      <c r="BG360" s="14" t="s">
        <v>965</v>
      </c>
      <c r="BH360" s="39">
        <v>0.375</v>
      </c>
      <c r="BI360" s="39" t="s">
        <v>965</v>
      </c>
      <c r="BJ360" s="14" t="s">
        <v>965</v>
      </c>
      <c r="BK360" s="39">
        <v>0.3756944444444445</v>
      </c>
      <c r="BL360" s="14" t="s">
        <v>965</v>
      </c>
      <c r="BM360" s="14" t="s">
        <v>965</v>
      </c>
      <c r="BN360" s="39">
        <v>0.41875000000000001</v>
      </c>
      <c r="BO360" s="14" t="s">
        <v>965</v>
      </c>
      <c r="BP360" s="14" t="s">
        <v>965</v>
      </c>
      <c r="BQ360" s="39">
        <v>0.37361111111111112</v>
      </c>
      <c r="BR360" s="14" t="s">
        <v>965</v>
      </c>
      <c r="BS360" s="14" t="s">
        <v>965</v>
      </c>
      <c r="BT360" s="39">
        <v>0.375</v>
      </c>
      <c r="BU360" s="39" t="s">
        <v>965</v>
      </c>
      <c r="BV360" s="14" t="s">
        <v>20</v>
      </c>
      <c r="BW360" s="14" t="s">
        <v>20</v>
      </c>
      <c r="BX360" s="14" t="s">
        <v>20</v>
      </c>
      <c r="BY360" s="14" t="s">
        <v>965</v>
      </c>
      <c r="BZ360" s="39">
        <v>0.375</v>
      </c>
      <c r="CA360" s="39" t="s">
        <v>965</v>
      </c>
      <c r="CB360" s="14" t="s">
        <v>965</v>
      </c>
      <c r="CC360" s="39">
        <v>0.40069444444444446</v>
      </c>
      <c r="CD360" s="39" t="s">
        <v>965</v>
      </c>
      <c r="CE360" s="14" t="s">
        <v>967</v>
      </c>
      <c r="CF360" s="39" t="s">
        <v>39</v>
      </c>
      <c r="CG360" s="39" t="s">
        <v>967</v>
      </c>
      <c r="CH360" s="14" t="s">
        <v>21</v>
      </c>
      <c r="CI360" s="39" t="s">
        <v>39</v>
      </c>
      <c r="CJ360" s="39" t="s">
        <v>21</v>
      </c>
      <c r="CK360" s="14" t="s">
        <v>20</v>
      </c>
      <c r="CL360" s="14" t="s">
        <v>20</v>
      </c>
      <c r="CM360" s="1">
        <f t="shared" si="87"/>
        <v>30</v>
      </c>
      <c r="CN360" s="1">
        <f t="shared" si="88"/>
        <v>0</v>
      </c>
      <c r="CO360" s="1">
        <f t="shared" si="89"/>
        <v>11</v>
      </c>
      <c r="CP360" s="1">
        <f t="shared" si="90"/>
        <v>2</v>
      </c>
      <c r="CQ360" s="1">
        <f t="shared" si="91"/>
        <v>0</v>
      </c>
      <c r="CR360" s="1">
        <f>SUM(COUNTIFS($T360:$CL360,{"PAT","MAT"}))</f>
        <v>0</v>
      </c>
      <c r="CS360" s="1">
        <f t="shared" si="92"/>
        <v>0</v>
      </c>
      <c r="CT360" s="1">
        <f t="shared" si="93"/>
        <v>0</v>
      </c>
      <c r="CU360" s="1">
        <f t="shared" si="94"/>
        <v>0</v>
      </c>
      <c r="CV360" s="1">
        <f t="shared" si="95"/>
        <v>8</v>
      </c>
      <c r="CW360" s="1">
        <f t="shared" si="96"/>
        <v>0</v>
      </c>
      <c r="CX360" s="1">
        <f t="shared" si="97"/>
        <v>0</v>
      </c>
      <c r="CY360" s="1">
        <f t="shared" si="98"/>
        <v>8</v>
      </c>
      <c r="CZ360" s="1">
        <f t="shared" si="99"/>
        <v>1</v>
      </c>
      <c r="DA360" s="1">
        <f t="shared" si="100"/>
        <v>1</v>
      </c>
      <c r="DB360" s="1">
        <f>SUM(CM360:CX360)+SUM(COUNTIFS(Q360:CL360,{"TERM","RESIGNED"}))</f>
        <v>51</v>
      </c>
      <c r="DC360" s="1" t="s">
        <v>45</v>
      </c>
      <c r="DD360" s="1" t="s">
        <v>1020</v>
      </c>
      <c r="DE360" s="34"/>
    </row>
    <row r="361" spans="1:109" x14ac:dyDescent="0.25">
      <c r="A361" s="32">
        <f t="shared" si="101"/>
        <v>360</v>
      </c>
      <c r="B361" s="1" t="s">
        <v>172</v>
      </c>
      <c r="C361" s="1">
        <v>105229</v>
      </c>
      <c r="D361" s="27">
        <v>105229</v>
      </c>
      <c r="E361" s="1" t="s">
        <v>945</v>
      </c>
      <c r="F361" s="34" t="s">
        <v>1006</v>
      </c>
      <c r="G361" s="34" t="s">
        <v>162</v>
      </c>
      <c r="H361" s="30">
        <v>45040</v>
      </c>
      <c r="I361" s="30" t="s">
        <v>39</v>
      </c>
      <c r="J361" s="30" t="s">
        <v>39</v>
      </c>
      <c r="K361" s="1">
        <f t="shared" ca="1" si="85"/>
        <v>262</v>
      </c>
      <c r="L361" s="34" t="str">
        <f t="shared" si="86"/>
        <v>Billable</v>
      </c>
      <c r="M361" s="34" t="s">
        <v>124</v>
      </c>
      <c r="N361" s="1" t="s">
        <v>41</v>
      </c>
      <c r="O361" s="1" t="s">
        <v>42</v>
      </c>
      <c r="P361" s="1"/>
      <c r="Q361" s="1"/>
      <c r="R361" s="1" t="s">
        <v>43</v>
      </c>
      <c r="S361" s="33" t="s">
        <v>142</v>
      </c>
      <c r="T361" s="14" t="s">
        <v>965</v>
      </c>
      <c r="U361" s="39">
        <v>0.4</v>
      </c>
      <c r="V361" s="14" t="s">
        <v>965</v>
      </c>
      <c r="W361" s="14" t="s">
        <v>20</v>
      </c>
      <c r="X361" s="14" t="s">
        <v>20</v>
      </c>
      <c r="Y361" s="14" t="s">
        <v>965</v>
      </c>
      <c r="Z361" s="39">
        <v>0.37847222222222227</v>
      </c>
      <c r="AA361" s="14" t="s">
        <v>965</v>
      </c>
      <c r="AB361" s="14" t="s">
        <v>965</v>
      </c>
      <c r="AC361" s="39">
        <v>0.40347222222222223</v>
      </c>
      <c r="AD361" s="14" t="s">
        <v>965</v>
      </c>
      <c r="AE361" s="14" t="s">
        <v>965</v>
      </c>
      <c r="AF361" s="39">
        <v>0.3743055555555555</v>
      </c>
      <c r="AG361" s="14" t="s">
        <v>965</v>
      </c>
      <c r="AH361" s="14" t="s">
        <v>967</v>
      </c>
      <c r="AI361" s="39" t="s">
        <v>39</v>
      </c>
      <c r="AJ361" s="14" t="s">
        <v>967</v>
      </c>
      <c r="AK361" s="14" t="s">
        <v>968</v>
      </c>
      <c r="AL361" s="39" t="s">
        <v>39</v>
      </c>
      <c r="AM361" s="14" t="s">
        <v>968</v>
      </c>
      <c r="AN361" s="14" t="s">
        <v>20</v>
      </c>
      <c r="AO361" s="14" t="s">
        <v>20</v>
      </c>
      <c r="AP361" s="14" t="s">
        <v>965</v>
      </c>
      <c r="AQ361" s="39">
        <v>0.375</v>
      </c>
      <c r="AR361" s="14" t="s">
        <v>965</v>
      </c>
      <c r="AS361" s="14" t="s">
        <v>965</v>
      </c>
      <c r="AT361" s="39">
        <v>0.35833333333333334</v>
      </c>
      <c r="AU361" s="14" t="s">
        <v>965</v>
      </c>
      <c r="AV361" s="14" t="s">
        <v>965</v>
      </c>
      <c r="AW361" s="39">
        <v>0.37638888888888888</v>
      </c>
      <c r="AX361" s="14" t="s">
        <v>965</v>
      </c>
      <c r="AY361" s="14" t="s">
        <v>965</v>
      </c>
      <c r="AZ361" s="39">
        <v>0.38194444444444442</v>
      </c>
      <c r="BA361" s="14" t="s">
        <v>965</v>
      </c>
      <c r="BB361" s="14" t="s">
        <v>965</v>
      </c>
      <c r="BC361" s="39">
        <v>0.37152777777777773</v>
      </c>
      <c r="BD361" s="14" t="s">
        <v>965</v>
      </c>
      <c r="BE361" s="14" t="s">
        <v>20</v>
      </c>
      <c r="BF361" s="14" t="s">
        <v>20</v>
      </c>
      <c r="BG361" s="14" t="s">
        <v>965</v>
      </c>
      <c r="BH361" s="39">
        <v>0.3756944444444445</v>
      </c>
      <c r="BI361" s="39" t="s">
        <v>965</v>
      </c>
      <c r="BJ361" s="14" t="s">
        <v>965</v>
      </c>
      <c r="BK361" s="39">
        <v>0.375</v>
      </c>
      <c r="BL361" s="14" t="s">
        <v>965</v>
      </c>
      <c r="BM361" s="14" t="s">
        <v>965</v>
      </c>
      <c r="BN361" s="39">
        <v>0.41805555555555557</v>
      </c>
      <c r="BO361" s="14" t="s">
        <v>965</v>
      </c>
      <c r="BP361" s="14" t="s">
        <v>965</v>
      </c>
      <c r="BQ361" s="39">
        <v>0.3743055555555555</v>
      </c>
      <c r="BR361" s="14" t="s">
        <v>965</v>
      </c>
      <c r="BS361" s="14" t="s">
        <v>965</v>
      </c>
      <c r="BT361" s="39">
        <v>0.37638888888888888</v>
      </c>
      <c r="BU361" s="39" t="s">
        <v>965</v>
      </c>
      <c r="BV361" s="14" t="s">
        <v>20</v>
      </c>
      <c r="BW361" s="14" t="s">
        <v>20</v>
      </c>
      <c r="BX361" s="14" t="s">
        <v>20</v>
      </c>
      <c r="BY361" s="14" t="s">
        <v>967</v>
      </c>
      <c r="BZ361" s="39" t="s">
        <v>39</v>
      </c>
      <c r="CA361" s="39" t="s">
        <v>967</v>
      </c>
      <c r="CB361" s="14" t="s">
        <v>965</v>
      </c>
      <c r="CC361" s="39">
        <v>0.39999999999999997</v>
      </c>
      <c r="CD361" s="39" t="s">
        <v>965</v>
      </c>
      <c r="CE361" s="14" t="s">
        <v>965</v>
      </c>
      <c r="CF361" s="39">
        <v>0.375</v>
      </c>
      <c r="CG361" s="39" t="s">
        <v>965</v>
      </c>
      <c r="CH361" s="14" t="s">
        <v>965</v>
      </c>
      <c r="CI361" s="39">
        <v>0.37916666666666665</v>
      </c>
      <c r="CJ361" s="39" t="s">
        <v>965</v>
      </c>
      <c r="CK361" s="14" t="s">
        <v>20</v>
      </c>
      <c r="CL361" s="14" t="s">
        <v>20</v>
      </c>
      <c r="CM361" s="1">
        <f t="shared" si="87"/>
        <v>34</v>
      </c>
      <c r="CN361" s="1">
        <f t="shared" si="88"/>
        <v>0</v>
      </c>
      <c r="CO361" s="1">
        <f t="shared" si="89"/>
        <v>11</v>
      </c>
      <c r="CP361" s="1">
        <f t="shared" si="90"/>
        <v>0</v>
      </c>
      <c r="CQ361" s="1">
        <f t="shared" si="91"/>
        <v>0</v>
      </c>
      <c r="CR361" s="1">
        <f>SUM(COUNTIFS($T361:$CL361,{"PAT","MAT"}))</f>
        <v>0</v>
      </c>
      <c r="CS361" s="1">
        <f t="shared" si="92"/>
        <v>0</v>
      </c>
      <c r="CT361" s="1">
        <f t="shared" si="93"/>
        <v>0</v>
      </c>
      <c r="CU361" s="1">
        <f t="shared" si="94"/>
        <v>2</v>
      </c>
      <c r="CV361" s="1">
        <f t="shared" si="95"/>
        <v>4</v>
      </c>
      <c r="CW361" s="1">
        <f t="shared" si="96"/>
        <v>0</v>
      </c>
      <c r="CX361" s="1">
        <f t="shared" si="97"/>
        <v>0</v>
      </c>
      <c r="CY361" s="1">
        <f t="shared" si="98"/>
        <v>6</v>
      </c>
      <c r="CZ361" s="1">
        <f t="shared" si="99"/>
        <v>1</v>
      </c>
      <c r="DA361" s="1">
        <f t="shared" si="100"/>
        <v>1</v>
      </c>
      <c r="DB361" s="1">
        <f>SUM(CM361:CX361)+SUM(COUNTIFS(Q361:CL361,{"TERM","RESIGNED"}))</f>
        <v>51</v>
      </c>
      <c r="DC361" s="1" t="s">
        <v>45</v>
      </c>
      <c r="DD361" s="1" t="s">
        <v>1020</v>
      </c>
      <c r="DE361" s="34"/>
    </row>
    <row r="362" spans="1:109" x14ac:dyDescent="0.25">
      <c r="A362" s="32">
        <f t="shared" si="101"/>
        <v>361</v>
      </c>
      <c r="B362" s="1" t="s">
        <v>172</v>
      </c>
      <c r="C362" s="1">
        <v>105231</v>
      </c>
      <c r="D362" s="27">
        <v>105231</v>
      </c>
      <c r="E362" s="1" t="s">
        <v>945</v>
      </c>
      <c r="F362" s="34" t="s">
        <v>1033</v>
      </c>
      <c r="G362" s="34" t="s">
        <v>162</v>
      </c>
      <c r="H362" s="30">
        <v>45040</v>
      </c>
      <c r="I362" s="30" t="s">
        <v>39</v>
      </c>
      <c r="J362" s="30" t="s">
        <v>39</v>
      </c>
      <c r="K362" s="1">
        <f t="shared" ca="1" si="85"/>
        <v>262</v>
      </c>
      <c r="L362" s="34" t="str">
        <f t="shared" si="86"/>
        <v>Billable</v>
      </c>
      <c r="M362" s="34" t="s">
        <v>124</v>
      </c>
      <c r="N362" s="1" t="s">
        <v>41</v>
      </c>
      <c r="O362" s="1" t="s">
        <v>42</v>
      </c>
      <c r="P362" s="1"/>
      <c r="Q362" s="1"/>
      <c r="R362" s="1" t="s">
        <v>43</v>
      </c>
      <c r="S362" s="33" t="s">
        <v>367</v>
      </c>
      <c r="T362" s="14" t="s">
        <v>965</v>
      </c>
      <c r="U362" s="39">
        <v>0.390972222222222</v>
      </c>
      <c r="V362" s="14" t="s">
        <v>965</v>
      </c>
      <c r="W362" s="14" t="s">
        <v>20</v>
      </c>
      <c r="X362" s="14" t="s">
        <v>20</v>
      </c>
      <c r="Y362" s="14" t="s">
        <v>965</v>
      </c>
      <c r="Z362" s="39">
        <v>0.37916666666666665</v>
      </c>
      <c r="AA362" s="14" t="s">
        <v>965</v>
      </c>
      <c r="AB362" s="14" t="s">
        <v>965</v>
      </c>
      <c r="AC362" s="39">
        <v>0.40277777777777773</v>
      </c>
      <c r="AD362" s="14" t="s">
        <v>965</v>
      </c>
      <c r="AE362" s="14" t="s">
        <v>965</v>
      </c>
      <c r="AF362" s="39">
        <v>0.36527777777777781</v>
      </c>
      <c r="AG362" s="14" t="s">
        <v>965</v>
      </c>
      <c r="AH362" s="14" t="s">
        <v>965</v>
      </c>
      <c r="AI362" s="39">
        <v>0.37222222222222223</v>
      </c>
      <c r="AJ362" s="14" t="s">
        <v>965</v>
      </c>
      <c r="AK362" s="14" t="s">
        <v>965</v>
      </c>
      <c r="AL362" s="39">
        <v>0.37361111111111112</v>
      </c>
      <c r="AM362" s="14" t="s">
        <v>965</v>
      </c>
      <c r="AN362" s="14" t="s">
        <v>20</v>
      </c>
      <c r="AO362" s="14" t="s">
        <v>20</v>
      </c>
      <c r="AP362" s="14" t="s">
        <v>965</v>
      </c>
      <c r="AQ362" s="39">
        <v>0.38611111111111113</v>
      </c>
      <c r="AR362" s="14" t="s">
        <v>965</v>
      </c>
      <c r="AS362" s="14" t="s">
        <v>965</v>
      </c>
      <c r="AT362" s="39">
        <v>0.3743055555555555</v>
      </c>
      <c r="AU362" s="14" t="s">
        <v>965</v>
      </c>
      <c r="AV362" s="14" t="s">
        <v>965</v>
      </c>
      <c r="AW362" s="39">
        <v>0.36388888888888887</v>
      </c>
      <c r="AX362" s="14" t="s">
        <v>965</v>
      </c>
      <c r="AY362" s="14" t="s">
        <v>965</v>
      </c>
      <c r="AZ362" s="39">
        <v>0.37777777777777777</v>
      </c>
      <c r="BA362" s="14" t="s">
        <v>965</v>
      </c>
      <c r="BB362" s="14" t="s">
        <v>965</v>
      </c>
      <c r="BC362" s="39">
        <v>0.37361111111111112</v>
      </c>
      <c r="BD362" s="14" t="s">
        <v>965</v>
      </c>
      <c r="BE362" s="14" t="s">
        <v>20</v>
      </c>
      <c r="BF362" s="14" t="s">
        <v>20</v>
      </c>
      <c r="BG362" s="14" t="s">
        <v>968</v>
      </c>
      <c r="BH362" s="39" t="s">
        <v>39</v>
      </c>
      <c r="BI362" s="39" t="s">
        <v>968</v>
      </c>
      <c r="BJ362" s="14" t="s">
        <v>968</v>
      </c>
      <c r="BK362" s="39" t="s">
        <v>39</v>
      </c>
      <c r="BL362" s="14" t="s">
        <v>968</v>
      </c>
      <c r="BM362" s="14" t="s">
        <v>968</v>
      </c>
      <c r="BN362" s="39" t="s">
        <v>39</v>
      </c>
      <c r="BO362" s="14" t="s">
        <v>968</v>
      </c>
      <c r="BP362" s="14" t="s">
        <v>967</v>
      </c>
      <c r="BQ362" s="39" t="s">
        <v>39</v>
      </c>
      <c r="BR362" s="14" t="s">
        <v>967</v>
      </c>
      <c r="BS362" s="14" t="s">
        <v>967</v>
      </c>
      <c r="BT362" s="39" t="e">
        <v>#N/A</v>
      </c>
      <c r="BU362" s="39" t="s">
        <v>967</v>
      </c>
      <c r="BV362" s="14" t="s">
        <v>20</v>
      </c>
      <c r="BW362" s="14" t="s">
        <v>20</v>
      </c>
      <c r="BX362" s="14" t="s">
        <v>20</v>
      </c>
      <c r="BY362" s="14" t="s">
        <v>21</v>
      </c>
      <c r="BZ362" s="39" t="s">
        <v>39</v>
      </c>
      <c r="CA362" s="39" t="s">
        <v>21</v>
      </c>
      <c r="CB362" s="14" t="s">
        <v>965</v>
      </c>
      <c r="CC362" s="39">
        <v>0.38611111111111113</v>
      </c>
      <c r="CD362" s="39" t="s">
        <v>965</v>
      </c>
      <c r="CE362" s="14" t="s">
        <v>965</v>
      </c>
      <c r="CF362" s="39">
        <v>0.38125000000000003</v>
      </c>
      <c r="CG362" s="39" t="s">
        <v>965</v>
      </c>
      <c r="CH362" s="14" t="s">
        <v>965</v>
      </c>
      <c r="CI362" s="39">
        <v>0.47847222222222219</v>
      </c>
      <c r="CJ362" s="39" t="s">
        <v>965</v>
      </c>
      <c r="CK362" s="14" t="s">
        <v>20</v>
      </c>
      <c r="CL362" s="14" t="s">
        <v>20</v>
      </c>
      <c r="CM362" s="1">
        <f t="shared" si="87"/>
        <v>28</v>
      </c>
      <c r="CN362" s="1">
        <f t="shared" si="88"/>
        <v>0</v>
      </c>
      <c r="CO362" s="1">
        <f t="shared" si="89"/>
        <v>11</v>
      </c>
      <c r="CP362" s="1">
        <f t="shared" si="90"/>
        <v>2</v>
      </c>
      <c r="CQ362" s="1">
        <f t="shared" si="91"/>
        <v>0</v>
      </c>
      <c r="CR362" s="1">
        <f>SUM(COUNTIFS($T362:$CL362,{"PAT","MAT"}))</f>
        <v>0</v>
      </c>
      <c r="CS362" s="1">
        <f t="shared" si="92"/>
        <v>0</v>
      </c>
      <c r="CT362" s="1">
        <f t="shared" si="93"/>
        <v>0</v>
      </c>
      <c r="CU362" s="1">
        <f t="shared" si="94"/>
        <v>6</v>
      </c>
      <c r="CV362" s="1">
        <f t="shared" si="95"/>
        <v>4</v>
      </c>
      <c r="CW362" s="1">
        <f t="shared" si="96"/>
        <v>0</v>
      </c>
      <c r="CX362" s="1">
        <f t="shared" si="97"/>
        <v>0</v>
      </c>
      <c r="CY362" s="1">
        <f t="shared" si="98"/>
        <v>10</v>
      </c>
      <c r="CZ362" s="1">
        <f t="shared" si="99"/>
        <v>1</v>
      </c>
      <c r="DA362" s="1">
        <f t="shared" si="100"/>
        <v>1</v>
      </c>
      <c r="DB362" s="1">
        <f>SUM(CM362:CX362)+SUM(COUNTIFS(Q362:CL362,{"TERM","RESIGNED"}))</f>
        <v>51</v>
      </c>
      <c r="DC362" s="1" t="s">
        <v>45</v>
      </c>
      <c r="DD362" s="1" t="s">
        <v>1020</v>
      </c>
      <c r="DE362" s="34"/>
    </row>
    <row r="363" spans="1:109" x14ac:dyDescent="0.25">
      <c r="A363" s="32">
        <f t="shared" si="101"/>
        <v>362</v>
      </c>
      <c r="B363" s="1" t="s">
        <v>172</v>
      </c>
      <c r="C363" s="1">
        <v>105236</v>
      </c>
      <c r="D363" s="27">
        <v>105236</v>
      </c>
      <c r="E363" s="1" t="s">
        <v>946</v>
      </c>
      <c r="F363" s="34" t="s">
        <v>1004</v>
      </c>
      <c r="G363" s="34" t="s">
        <v>186</v>
      </c>
      <c r="H363" s="30">
        <v>45040</v>
      </c>
      <c r="I363" s="30" t="s">
        <v>39</v>
      </c>
      <c r="J363" s="30" t="s">
        <v>39</v>
      </c>
      <c r="K363" s="1">
        <f t="shared" ca="1" si="85"/>
        <v>262</v>
      </c>
      <c r="L363" s="34" t="str">
        <f t="shared" si="86"/>
        <v>Billable</v>
      </c>
      <c r="M363" s="34" t="s">
        <v>187</v>
      </c>
      <c r="N363" s="1" t="s">
        <v>41</v>
      </c>
      <c r="O363" s="1" t="s">
        <v>42</v>
      </c>
      <c r="P363" s="1"/>
      <c r="Q363" s="1"/>
      <c r="R363" s="1" t="s">
        <v>43</v>
      </c>
      <c r="S363" s="33" t="s">
        <v>311</v>
      </c>
      <c r="T363" s="14" t="s">
        <v>965</v>
      </c>
      <c r="U363" s="39">
        <v>0.38888888888888901</v>
      </c>
      <c r="V363" s="14" t="s">
        <v>965</v>
      </c>
      <c r="W363" s="14" t="s">
        <v>20</v>
      </c>
      <c r="X363" s="14" t="s">
        <v>20</v>
      </c>
      <c r="Y363" s="14" t="s">
        <v>965</v>
      </c>
      <c r="Z363" s="39">
        <v>0.38750000000000001</v>
      </c>
      <c r="AA363" s="14" t="s">
        <v>965</v>
      </c>
      <c r="AB363" s="14" t="s">
        <v>965</v>
      </c>
      <c r="AC363" s="39">
        <v>0.3833333333333333</v>
      </c>
      <c r="AD363" s="14" t="s">
        <v>965</v>
      </c>
      <c r="AE363" s="14" t="s">
        <v>965</v>
      </c>
      <c r="AF363" s="39">
        <v>0.38541666666666669</v>
      </c>
      <c r="AG363" s="14" t="s">
        <v>965</v>
      </c>
      <c r="AH363" s="14" t="s">
        <v>965</v>
      </c>
      <c r="AI363" s="39">
        <v>0.38194444444444442</v>
      </c>
      <c r="AJ363" s="14" t="s">
        <v>965</v>
      </c>
      <c r="AK363" s="14" t="s">
        <v>965</v>
      </c>
      <c r="AL363" s="39">
        <v>0.3833333333333333</v>
      </c>
      <c r="AM363" s="14" t="s">
        <v>965</v>
      </c>
      <c r="AN363" s="14" t="s">
        <v>20</v>
      </c>
      <c r="AO363" s="14" t="s">
        <v>20</v>
      </c>
      <c r="AP363" s="14" t="s">
        <v>965</v>
      </c>
      <c r="AQ363" s="39">
        <v>0.3972222222222222</v>
      </c>
      <c r="AR363" s="14" t="s">
        <v>965</v>
      </c>
      <c r="AS363" s="14" t="s">
        <v>965</v>
      </c>
      <c r="AT363" s="39">
        <v>0.37916666666666665</v>
      </c>
      <c r="AU363" s="14" t="s">
        <v>965</v>
      </c>
      <c r="AV363" s="14" t="s">
        <v>965</v>
      </c>
      <c r="AW363" s="39">
        <v>0.37986111111111115</v>
      </c>
      <c r="AX363" s="14" t="s">
        <v>965</v>
      </c>
      <c r="AY363" s="14" t="s">
        <v>965</v>
      </c>
      <c r="AZ363" s="39">
        <v>0.37708333333333338</v>
      </c>
      <c r="BA363" s="14" t="s">
        <v>965</v>
      </c>
      <c r="BB363" s="14" t="s">
        <v>965</v>
      </c>
      <c r="BC363" s="39">
        <v>0.37708333333333338</v>
      </c>
      <c r="BD363" s="14" t="s">
        <v>965</v>
      </c>
      <c r="BE363" s="14" t="s">
        <v>20</v>
      </c>
      <c r="BF363" s="14" t="s">
        <v>20</v>
      </c>
      <c r="BG363" s="14" t="s">
        <v>965</v>
      </c>
      <c r="BH363" s="39">
        <v>0.35972222222222222</v>
      </c>
      <c r="BI363" s="39" t="s">
        <v>965</v>
      </c>
      <c r="BJ363" s="14" t="s">
        <v>965</v>
      </c>
      <c r="BK363" s="39">
        <v>0.3743055555555555</v>
      </c>
      <c r="BL363" s="14" t="s">
        <v>965</v>
      </c>
      <c r="BM363" s="14" t="s">
        <v>965</v>
      </c>
      <c r="BN363" s="39">
        <v>0.37152777777777773</v>
      </c>
      <c r="BO363" s="14" t="s">
        <v>965</v>
      </c>
      <c r="BP363" s="14" t="s">
        <v>965</v>
      </c>
      <c r="BQ363" s="39">
        <v>0.47361111111111115</v>
      </c>
      <c r="BR363" s="14" t="s">
        <v>965</v>
      </c>
      <c r="BS363" s="14" t="s">
        <v>965</v>
      </c>
      <c r="BT363" s="39">
        <v>0.37013888888888885</v>
      </c>
      <c r="BU363" s="39" t="s">
        <v>965</v>
      </c>
      <c r="BV363" s="14" t="s">
        <v>20</v>
      </c>
      <c r="BW363" s="14" t="s">
        <v>20</v>
      </c>
      <c r="BX363" s="14" t="s">
        <v>20</v>
      </c>
      <c r="BY363" s="14" t="s">
        <v>967</v>
      </c>
      <c r="BZ363" s="39" t="s">
        <v>39</v>
      </c>
      <c r="CA363" s="39" t="s">
        <v>967</v>
      </c>
      <c r="CB363" s="14" t="s">
        <v>965</v>
      </c>
      <c r="CC363" s="39">
        <v>0.36944444444444446</v>
      </c>
      <c r="CD363" s="39" t="s">
        <v>965</v>
      </c>
      <c r="CE363" s="14" t="s">
        <v>965</v>
      </c>
      <c r="CF363" s="39">
        <v>0.37708333333333338</v>
      </c>
      <c r="CG363" s="39" t="s">
        <v>965</v>
      </c>
      <c r="CH363" s="14" t="s">
        <v>967</v>
      </c>
      <c r="CI363" s="39" t="s">
        <v>39</v>
      </c>
      <c r="CJ363" s="39" t="s">
        <v>967</v>
      </c>
      <c r="CK363" s="14" t="s">
        <v>20</v>
      </c>
      <c r="CL363" s="14" t="s">
        <v>20</v>
      </c>
      <c r="CM363" s="1">
        <f t="shared" si="87"/>
        <v>36</v>
      </c>
      <c r="CN363" s="1">
        <f t="shared" si="88"/>
        <v>0</v>
      </c>
      <c r="CO363" s="1">
        <f t="shared" si="89"/>
        <v>11</v>
      </c>
      <c r="CP363" s="1">
        <f t="shared" si="90"/>
        <v>0</v>
      </c>
      <c r="CQ363" s="1">
        <f t="shared" si="91"/>
        <v>0</v>
      </c>
      <c r="CR363" s="1">
        <f>SUM(COUNTIFS($T363:$CL363,{"PAT","MAT"}))</f>
        <v>0</v>
      </c>
      <c r="CS363" s="1">
        <f t="shared" si="92"/>
        <v>0</v>
      </c>
      <c r="CT363" s="1">
        <f t="shared" si="93"/>
        <v>0</v>
      </c>
      <c r="CU363" s="1">
        <f t="shared" si="94"/>
        <v>0</v>
      </c>
      <c r="CV363" s="1">
        <f t="shared" si="95"/>
        <v>4</v>
      </c>
      <c r="CW363" s="1">
        <f t="shared" si="96"/>
        <v>0</v>
      </c>
      <c r="CX363" s="1">
        <f t="shared" si="97"/>
        <v>0</v>
      </c>
      <c r="CY363" s="1">
        <f t="shared" si="98"/>
        <v>4</v>
      </c>
      <c r="CZ363" s="1">
        <f t="shared" si="99"/>
        <v>1</v>
      </c>
      <c r="DA363" s="1">
        <f t="shared" si="100"/>
        <v>1</v>
      </c>
      <c r="DB363" s="1">
        <f>SUM(CM363:CX363)+SUM(COUNTIFS(Q363:CL363,{"TERM","RESIGNED"}))</f>
        <v>51</v>
      </c>
      <c r="DC363" s="1" t="s">
        <v>45</v>
      </c>
      <c r="DD363" s="1" t="s">
        <v>1021</v>
      </c>
      <c r="DE363" s="34"/>
    </row>
    <row r="364" spans="1:109" x14ac:dyDescent="0.25">
      <c r="A364" s="32">
        <f t="shared" si="101"/>
        <v>363</v>
      </c>
      <c r="B364" s="1" t="s">
        <v>172</v>
      </c>
      <c r="C364" s="1">
        <v>105237</v>
      </c>
      <c r="D364" s="27">
        <v>105237</v>
      </c>
      <c r="E364" s="1" t="s">
        <v>946</v>
      </c>
      <c r="F364" s="34" t="s">
        <v>1014</v>
      </c>
      <c r="G364" s="34" t="s">
        <v>186</v>
      </c>
      <c r="H364" s="30">
        <v>45070</v>
      </c>
      <c r="I364" s="30" t="s">
        <v>39</v>
      </c>
      <c r="J364" s="30" t="s">
        <v>39</v>
      </c>
      <c r="K364" s="1">
        <f t="shared" ca="1" si="85"/>
        <v>232</v>
      </c>
      <c r="L364" s="34" t="str">
        <f t="shared" si="86"/>
        <v>Billable</v>
      </c>
      <c r="M364" s="34" t="s">
        <v>187</v>
      </c>
      <c r="N364" s="1" t="s">
        <v>41</v>
      </c>
      <c r="O364" s="1" t="s">
        <v>42</v>
      </c>
      <c r="P364" s="1"/>
      <c r="Q364" s="1"/>
      <c r="R364" s="1" t="s">
        <v>43</v>
      </c>
      <c r="S364" s="33" t="s">
        <v>443</v>
      </c>
      <c r="T364" s="14" t="s">
        <v>965</v>
      </c>
      <c r="U364" s="39">
        <v>0.38888888888888901</v>
      </c>
      <c r="V364" s="14" t="s">
        <v>965</v>
      </c>
      <c r="W364" s="14" t="s">
        <v>20</v>
      </c>
      <c r="X364" s="14" t="s">
        <v>20</v>
      </c>
      <c r="Y364" s="14" t="s">
        <v>965</v>
      </c>
      <c r="Z364" s="39">
        <v>0.39513888888888887</v>
      </c>
      <c r="AA364" s="14" t="s">
        <v>965</v>
      </c>
      <c r="AB364" s="14" t="s">
        <v>965</v>
      </c>
      <c r="AC364" s="39">
        <v>0.39583333333333331</v>
      </c>
      <c r="AD364" s="14" t="s">
        <v>965</v>
      </c>
      <c r="AE364" s="14" t="s">
        <v>965</v>
      </c>
      <c r="AF364" s="39">
        <v>0.39583333333333331</v>
      </c>
      <c r="AG364" s="14" t="s">
        <v>965</v>
      </c>
      <c r="AH364" s="14" t="s">
        <v>965</v>
      </c>
      <c r="AI364" s="39">
        <v>0.4055555555555555</v>
      </c>
      <c r="AJ364" s="14" t="s">
        <v>965</v>
      </c>
      <c r="AK364" s="14" t="s">
        <v>965</v>
      </c>
      <c r="AL364" s="39">
        <v>0.40833333333333338</v>
      </c>
      <c r="AM364" s="14" t="s">
        <v>965</v>
      </c>
      <c r="AN364" s="14" t="s">
        <v>20</v>
      </c>
      <c r="AO364" s="14" t="s">
        <v>20</v>
      </c>
      <c r="AP364" s="14" t="s">
        <v>967</v>
      </c>
      <c r="AQ364" s="39" t="s">
        <v>39</v>
      </c>
      <c r="AR364" s="14" t="s">
        <v>967</v>
      </c>
      <c r="AS364" s="14" t="s">
        <v>965</v>
      </c>
      <c r="AT364" s="39">
        <v>0.39305555555555555</v>
      </c>
      <c r="AU364" s="14" t="s">
        <v>965</v>
      </c>
      <c r="AV364" s="14" t="s">
        <v>965</v>
      </c>
      <c r="AW364" s="39">
        <v>0.38611111111111113</v>
      </c>
      <c r="AX364" s="14" t="s">
        <v>965</v>
      </c>
      <c r="AY364" s="14" t="s">
        <v>965</v>
      </c>
      <c r="AZ364" s="39">
        <v>0.3923611111111111</v>
      </c>
      <c r="BA364" s="14" t="s">
        <v>965</v>
      </c>
      <c r="BB364" s="14" t="s">
        <v>965</v>
      </c>
      <c r="BC364" s="39">
        <v>0.39513888888888887</v>
      </c>
      <c r="BD364" s="14" t="s">
        <v>965</v>
      </c>
      <c r="BE364" s="14" t="s">
        <v>20</v>
      </c>
      <c r="BF364" s="14" t="s">
        <v>20</v>
      </c>
      <c r="BG364" s="14" t="s">
        <v>965</v>
      </c>
      <c r="BH364" s="39">
        <v>0.38263888888888892</v>
      </c>
      <c r="BI364" s="39" t="s">
        <v>965</v>
      </c>
      <c r="BJ364" s="14" t="s">
        <v>965</v>
      </c>
      <c r="BK364" s="39">
        <v>0.40763888888888888</v>
      </c>
      <c r="BL364" s="14" t="s">
        <v>965</v>
      </c>
      <c r="BM364" s="14" t="s">
        <v>965</v>
      </c>
      <c r="BN364" s="39">
        <v>0.38194444444444442</v>
      </c>
      <c r="BO364" s="14" t="s">
        <v>965</v>
      </c>
      <c r="BP364" s="14" t="s">
        <v>965</v>
      </c>
      <c r="BQ364" s="39">
        <v>0.39374999999999999</v>
      </c>
      <c r="BR364" s="14" t="s">
        <v>965</v>
      </c>
      <c r="BS364" s="14" t="s">
        <v>965</v>
      </c>
      <c r="BT364" s="39">
        <v>0.3840277777777778</v>
      </c>
      <c r="BU364" s="39" t="s">
        <v>965</v>
      </c>
      <c r="BV364" s="14" t="s">
        <v>20</v>
      </c>
      <c r="BW364" s="14" t="s">
        <v>20</v>
      </c>
      <c r="BX364" s="14" t="s">
        <v>20</v>
      </c>
      <c r="BY364" s="14" t="s">
        <v>967</v>
      </c>
      <c r="BZ364" s="39" t="s">
        <v>39</v>
      </c>
      <c r="CA364" s="39" t="s">
        <v>967</v>
      </c>
      <c r="CB364" s="14" t="s">
        <v>965</v>
      </c>
      <c r="CC364" s="39">
        <v>0.39097222222222222</v>
      </c>
      <c r="CD364" s="39" t="s">
        <v>965</v>
      </c>
      <c r="CE364" s="14" t="s">
        <v>965</v>
      </c>
      <c r="CF364" s="39">
        <v>0.38541666666666669</v>
      </c>
      <c r="CG364" s="39" t="s">
        <v>965</v>
      </c>
      <c r="CH364" s="14" t="s">
        <v>965</v>
      </c>
      <c r="CI364" s="39">
        <v>0.38055555555555554</v>
      </c>
      <c r="CJ364" s="39" t="s">
        <v>965</v>
      </c>
      <c r="CK364" s="14" t="s">
        <v>20</v>
      </c>
      <c r="CL364" s="14" t="s">
        <v>20</v>
      </c>
      <c r="CM364" s="1">
        <f t="shared" si="87"/>
        <v>36</v>
      </c>
      <c r="CN364" s="1">
        <f t="shared" si="88"/>
        <v>0</v>
      </c>
      <c r="CO364" s="1">
        <f t="shared" si="89"/>
        <v>11</v>
      </c>
      <c r="CP364" s="1">
        <f t="shared" si="90"/>
        <v>0</v>
      </c>
      <c r="CQ364" s="1">
        <f t="shared" si="91"/>
        <v>0</v>
      </c>
      <c r="CR364" s="1">
        <f>SUM(COUNTIFS($T364:$CL364,{"PAT","MAT"}))</f>
        <v>0</v>
      </c>
      <c r="CS364" s="1">
        <f t="shared" si="92"/>
        <v>0</v>
      </c>
      <c r="CT364" s="1">
        <f t="shared" si="93"/>
        <v>0</v>
      </c>
      <c r="CU364" s="1">
        <f t="shared" si="94"/>
        <v>0</v>
      </c>
      <c r="CV364" s="1">
        <f t="shared" si="95"/>
        <v>4</v>
      </c>
      <c r="CW364" s="1">
        <f t="shared" si="96"/>
        <v>0</v>
      </c>
      <c r="CX364" s="1">
        <f t="shared" si="97"/>
        <v>0</v>
      </c>
      <c r="CY364" s="1">
        <f t="shared" si="98"/>
        <v>4</v>
      </c>
      <c r="CZ364" s="1">
        <f t="shared" si="99"/>
        <v>1</v>
      </c>
      <c r="DA364" s="1">
        <f t="shared" si="100"/>
        <v>1</v>
      </c>
      <c r="DB364" s="1">
        <f>SUM(CM364:CX364)+SUM(COUNTIFS(Q364:CL364,{"TERM","RESIGNED"}))</f>
        <v>51</v>
      </c>
      <c r="DC364" s="1" t="s">
        <v>45</v>
      </c>
      <c r="DD364" s="1" t="s">
        <v>1018</v>
      </c>
      <c r="DE364" s="34"/>
    </row>
    <row r="365" spans="1:109" x14ac:dyDescent="0.25">
      <c r="A365" s="32">
        <f t="shared" si="101"/>
        <v>364</v>
      </c>
      <c r="B365" s="1" t="s">
        <v>172</v>
      </c>
      <c r="C365" s="1">
        <v>105243</v>
      </c>
      <c r="D365" s="27">
        <v>105243</v>
      </c>
      <c r="E365" s="1" t="s">
        <v>946</v>
      </c>
      <c r="F365" s="34" t="s">
        <v>1015</v>
      </c>
      <c r="G365" s="34" t="s">
        <v>190</v>
      </c>
      <c r="H365" s="30">
        <v>45070</v>
      </c>
      <c r="I365" s="30" t="s">
        <v>39</v>
      </c>
      <c r="J365" s="30" t="s">
        <v>39</v>
      </c>
      <c r="K365" s="1">
        <f t="shared" ca="1" si="85"/>
        <v>232</v>
      </c>
      <c r="L365" s="34" t="str">
        <f t="shared" si="86"/>
        <v>Billable</v>
      </c>
      <c r="M365" s="34" t="s">
        <v>187</v>
      </c>
      <c r="N365" s="1" t="s">
        <v>41</v>
      </c>
      <c r="O365" s="1" t="s">
        <v>42</v>
      </c>
      <c r="P365" s="1"/>
      <c r="Q365" s="1"/>
      <c r="R365" s="1" t="s">
        <v>43</v>
      </c>
      <c r="S365" s="33" t="s">
        <v>311</v>
      </c>
      <c r="T365" s="14" t="s">
        <v>965</v>
      </c>
      <c r="U365" s="39">
        <v>0.38541666666666702</v>
      </c>
      <c r="V365" s="14" t="s">
        <v>965</v>
      </c>
      <c r="W365" s="14" t="s">
        <v>20</v>
      </c>
      <c r="X365" s="14" t="s">
        <v>20</v>
      </c>
      <c r="Y365" s="14" t="s">
        <v>965</v>
      </c>
      <c r="Z365" s="39">
        <v>0.39930555555555558</v>
      </c>
      <c r="AA365" s="14" t="s">
        <v>965</v>
      </c>
      <c r="AB365" s="14" t="s">
        <v>965</v>
      </c>
      <c r="AC365" s="39">
        <v>0.39513888888888887</v>
      </c>
      <c r="AD365" s="14" t="s">
        <v>965</v>
      </c>
      <c r="AE365" s="14" t="s">
        <v>965</v>
      </c>
      <c r="AF365" s="39">
        <v>0.39513888888888887</v>
      </c>
      <c r="AG365" s="14" t="s">
        <v>965</v>
      </c>
      <c r="AH365" s="14" t="s">
        <v>965</v>
      </c>
      <c r="AI365" s="39">
        <v>0.38958333333333334</v>
      </c>
      <c r="AJ365" s="14" t="s">
        <v>965</v>
      </c>
      <c r="AK365" s="14" t="s">
        <v>965</v>
      </c>
      <c r="AL365" s="39">
        <v>0.39652777777777781</v>
      </c>
      <c r="AM365" s="14" t="s">
        <v>965</v>
      </c>
      <c r="AN365" s="14" t="s">
        <v>20</v>
      </c>
      <c r="AO365" s="14" t="s">
        <v>20</v>
      </c>
      <c r="AP365" s="14" t="s">
        <v>965</v>
      </c>
      <c r="AQ365" s="39">
        <v>0.3888888888888889</v>
      </c>
      <c r="AR365" s="14" t="s">
        <v>965</v>
      </c>
      <c r="AS365" s="14" t="s">
        <v>965</v>
      </c>
      <c r="AT365" s="39">
        <v>0.3840277777777778</v>
      </c>
      <c r="AU365" s="14" t="s">
        <v>965</v>
      </c>
      <c r="AV365" s="14" t="s">
        <v>965</v>
      </c>
      <c r="AW365" s="39">
        <v>0.38611111111111113</v>
      </c>
      <c r="AX365" s="14" t="s">
        <v>965</v>
      </c>
      <c r="AY365" s="14" t="s">
        <v>965</v>
      </c>
      <c r="AZ365" s="39">
        <v>0.3840277777777778</v>
      </c>
      <c r="BA365" s="14" t="s">
        <v>965</v>
      </c>
      <c r="BB365" s="14" t="s">
        <v>965</v>
      </c>
      <c r="BC365" s="39">
        <v>0.38263888888888892</v>
      </c>
      <c r="BD365" s="14" t="s">
        <v>965</v>
      </c>
      <c r="BE365" s="14" t="s">
        <v>20</v>
      </c>
      <c r="BF365" s="14" t="s">
        <v>20</v>
      </c>
      <c r="BG365" s="14" t="s">
        <v>965</v>
      </c>
      <c r="BH365" s="39">
        <v>0.38472222222222219</v>
      </c>
      <c r="BI365" s="39" t="s">
        <v>965</v>
      </c>
      <c r="BJ365" s="14" t="s">
        <v>965</v>
      </c>
      <c r="BK365" s="39">
        <v>0.3923611111111111</v>
      </c>
      <c r="BL365" s="14" t="s">
        <v>965</v>
      </c>
      <c r="BM365" s="14" t="s">
        <v>965</v>
      </c>
      <c r="BN365" s="39">
        <v>0.41944444444444445</v>
      </c>
      <c r="BO365" s="14" t="s">
        <v>965</v>
      </c>
      <c r="BP365" s="14" t="s">
        <v>965</v>
      </c>
      <c r="BQ365" s="39">
        <v>0.40069444444444446</v>
      </c>
      <c r="BR365" s="14" t="s">
        <v>965</v>
      </c>
      <c r="BS365" s="14" t="s">
        <v>965</v>
      </c>
      <c r="BT365" s="39">
        <v>0.37777777777777777</v>
      </c>
      <c r="BU365" s="39" t="s">
        <v>965</v>
      </c>
      <c r="BV365" s="14" t="s">
        <v>20</v>
      </c>
      <c r="BW365" s="14" t="s">
        <v>20</v>
      </c>
      <c r="BX365" s="14" t="s">
        <v>20</v>
      </c>
      <c r="BY365" s="14" t="s">
        <v>968</v>
      </c>
      <c r="BZ365" s="39" t="s">
        <v>39</v>
      </c>
      <c r="CA365" s="39" t="s">
        <v>968</v>
      </c>
      <c r="CB365" s="14" t="s">
        <v>968</v>
      </c>
      <c r="CC365" s="39" t="s">
        <v>39</v>
      </c>
      <c r="CD365" s="39" t="s">
        <v>968</v>
      </c>
      <c r="CE365" s="14" t="s">
        <v>967</v>
      </c>
      <c r="CF365" s="39" t="s">
        <v>39</v>
      </c>
      <c r="CG365" s="39" t="s">
        <v>967</v>
      </c>
      <c r="CH365" s="14" t="s">
        <v>967</v>
      </c>
      <c r="CI365" s="39" t="s">
        <v>39</v>
      </c>
      <c r="CJ365" s="39" t="s">
        <v>967</v>
      </c>
      <c r="CK365" s="14" t="s">
        <v>20</v>
      </c>
      <c r="CL365" s="14" t="s">
        <v>20</v>
      </c>
      <c r="CM365" s="1">
        <f t="shared" si="87"/>
        <v>32</v>
      </c>
      <c r="CN365" s="1">
        <f t="shared" si="88"/>
        <v>0</v>
      </c>
      <c r="CO365" s="1">
        <f t="shared" si="89"/>
        <v>11</v>
      </c>
      <c r="CP365" s="1">
        <f t="shared" si="90"/>
        <v>0</v>
      </c>
      <c r="CQ365" s="1">
        <f t="shared" si="91"/>
        <v>0</v>
      </c>
      <c r="CR365" s="1">
        <f>SUM(COUNTIFS($T365:$CL365,{"PAT","MAT"}))</f>
        <v>0</v>
      </c>
      <c r="CS365" s="1">
        <f t="shared" si="92"/>
        <v>0</v>
      </c>
      <c r="CT365" s="1">
        <f t="shared" si="93"/>
        <v>0</v>
      </c>
      <c r="CU365" s="1">
        <f t="shared" si="94"/>
        <v>4</v>
      </c>
      <c r="CV365" s="1">
        <f t="shared" si="95"/>
        <v>4</v>
      </c>
      <c r="CW365" s="1">
        <f t="shared" si="96"/>
        <v>0</v>
      </c>
      <c r="CX365" s="1">
        <f t="shared" si="97"/>
        <v>0</v>
      </c>
      <c r="CY365" s="1">
        <f t="shared" si="98"/>
        <v>8</v>
      </c>
      <c r="CZ365" s="1">
        <f t="shared" si="99"/>
        <v>1</v>
      </c>
      <c r="DA365" s="1">
        <f t="shared" si="100"/>
        <v>1</v>
      </c>
      <c r="DB365" s="1">
        <f>SUM(CM365:CX365)+SUM(COUNTIFS(Q365:CL365,{"TERM","RESIGNED"}))</f>
        <v>51</v>
      </c>
      <c r="DC365" s="1" t="s">
        <v>45</v>
      </c>
      <c r="DD365" s="1" t="s">
        <v>1018</v>
      </c>
      <c r="DE365" s="34"/>
    </row>
    <row r="366" spans="1:109" x14ac:dyDescent="0.25">
      <c r="A366" s="32">
        <f t="shared" si="101"/>
        <v>365</v>
      </c>
      <c r="B366" s="1" t="s">
        <v>172</v>
      </c>
      <c r="C366" s="1">
        <v>105246</v>
      </c>
      <c r="D366" s="27">
        <v>105246</v>
      </c>
      <c r="E366" s="1" t="s">
        <v>946</v>
      </c>
      <c r="F366" s="34" t="s">
        <v>1032</v>
      </c>
      <c r="G366" s="34" t="s">
        <v>190</v>
      </c>
      <c r="H366" s="30">
        <v>45070</v>
      </c>
      <c r="I366" s="30" t="s">
        <v>39</v>
      </c>
      <c r="J366" s="30" t="s">
        <v>39</v>
      </c>
      <c r="K366" s="1">
        <f t="shared" ca="1" si="85"/>
        <v>232</v>
      </c>
      <c r="L366" s="34" t="str">
        <f t="shared" si="86"/>
        <v>Billable</v>
      </c>
      <c r="M366" s="34" t="s">
        <v>187</v>
      </c>
      <c r="N366" s="1" t="s">
        <v>41</v>
      </c>
      <c r="O366" s="1" t="s">
        <v>42</v>
      </c>
      <c r="P366" s="1"/>
      <c r="Q366" s="1"/>
      <c r="R366" s="1" t="s">
        <v>43</v>
      </c>
      <c r="S366" s="33" t="s">
        <v>255</v>
      </c>
      <c r="T366" s="14" t="s">
        <v>965</v>
      </c>
      <c r="U366" s="39">
        <v>0.38402777777777802</v>
      </c>
      <c r="V366" s="14" t="s">
        <v>965</v>
      </c>
      <c r="W366" s="14" t="s">
        <v>20</v>
      </c>
      <c r="X366" s="14" t="s">
        <v>20</v>
      </c>
      <c r="Y366" s="14" t="s">
        <v>965</v>
      </c>
      <c r="Z366" s="39">
        <v>0.39305555555555555</v>
      </c>
      <c r="AA366" s="14" t="s">
        <v>965</v>
      </c>
      <c r="AB366" s="14" t="s">
        <v>965</v>
      </c>
      <c r="AC366" s="39">
        <v>0.39166666666666666</v>
      </c>
      <c r="AD366" s="14" t="s">
        <v>965</v>
      </c>
      <c r="AE366" s="14" t="s">
        <v>965</v>
      </c>
      <c r="AF366" s="39">
        <v>0.38611111111111113</v>
      </c>
      <c r="AG366" s="14" t="s">
        <v>965</v>
      </c>
      <c r="AH366" s="14" t="s">
        <v>965</v>
      </c>
      <c r="AI366" s="39">
        <v>0.38958333333333334</v>
      </c>
      <c r="AJ366" s="14" t="s">
        <v>965</v>
      </c>
      <c r="AK366" s="14" t="s">
        <v>965</v>
      </c>
      <c r="AL366" s="39">
        <v>0.38194444444444442</v>
      </c>
      <c r="AM366" s="14" t="s">
        <v>965</v>
      </c>
      <c r="AN366" s="14" t="s">
        <v>20</v>
      </c>
      <c r="AO366" s="14" t="s">
        <v>20</v>
      </c>
      <c r="AP366" s="14" t="s">
        <v>965</v>
      </c>
      <c r="AQ366" s="39">
        <v>0.38680555555555557</v>
      </c>
      <c r="AR366" s="14" t="s">
        <v>965</v>
      </c>
      <c r="AS366" s="14" t="s">
        <v>965</v>
      </c>
      <c r="AT366" s="39">
        <v>0.37916666666666665</v>
      </c>
      <c r="AU366" s="14" t="s">
        <v>965</v>
      </c>
      <c r="AV366" s="14" t="s">
        <v>965</v>
      </c>
      <c r="AW366" s="39">
        <v>0.37777777777777777</v>
      </c>
      <c r="AX366" s="14" t="s">
        <v>965</v>
      </c>
      <c r="AY366" s="14" t="s">
        <v>965</v>
      </c>
      <c r="AZ366" s="39">
        <v>0.47152777777777777</v>
      </c>
      <c r="BA366" s="14" t="s">
        <v>965</v>
      </c>
      <c r="BB366" s="14" t="s">
        <v>965</v>
      </c>
      <c r="BC366" s="39">
        <v>0.36805555555555558</v>
      </c>
      <c r="BD366" s="14" t="s">
        <v>965</v>
      </c>
      <c r="BE366" s="14" t="s">
        <v>20</v>
      </c>
      <c r="BF366" s="14" t="s">
        <v>20</v>
      </c>
      <c r="BG366" s="14" t="s">
        <v>965</v>
      </c>
      <c r="BH366" s="39">
        <v>0.3666666666666667</v>
      </c>
      <c r="BI366" s="39" t="s">
        <v>965</v>
      </c>
      <c r="BJ366" s="14" t="s">
        <v>965</v>
      </c>
      <c r="BK366" s="39">
        <v>0.3840277777777778</v>
      </c>
      <c r="BL366" s="14" t="s">
        <v>965</v>
      </c>
      <c r="BM366" s="14" t="s">
        <v>965</v>
      </c>
      <c r="BN366" s="39">
        <v>0.37013888888888885</v>
      </c>
      <c r="BO366" s="14" t="s">
        <v>965</v>
      </c>
      <c r="BP366" s="14" t="s">
        <v>965</v>
      </c>
      <c r="BQ366" s="39">
        <v>0.36944444444444446</v>
      </c>
      <c r="BR366" s="14" t="s">
        <v>965</v>
      </c>
      <c r="BS366" s="14" t="s">
        <v>965</v>
      </c>
      <c r="BT366" s="39">
        <v>0.3659722222222222</v>
      </c>
      <c r="BU366" s="39" t="s">
        <v>965</v>
      </c>
      <c r="BV366" s="14" t="s">
        <v>20</v>
      </c>
      <c r="BW366" s="14" t="s">
        <v>20</v>
      </c>
      <c r="BX366" s="14" t="s">
        <v>20</v>
      </c>
      <c r="BY366" s="14" t="s">
        <v>965</v>
      </c>
      <c r="BZ366" s="39">
        <v>0.37152777777777773</v>
      </c>
      <c r="CA366" s="39" t="s">
        <v>965</v>
      </c>
      <c r="CB366" s="14" t="s">
        <v>965</v>
      </c>
      <c r="CC366" s="39">
        <v>0.36458333333333331</v>
      </c>
      <c r="CD366" s="39" t="s">
        <v>965</v>
      </c>
      <c r="CE366" s="14" t="s">
        <v>967</v>
      </c>
      <c r="CF366" s="39" t="s">
        <v>39</v>
      </c>
      <c r="CG366" s="39" t="s">
        <v>967</v>
      </c>
      <c r="CH366" s="14" t="s">
        <v>967</v>
      </c>
      <c r="CI366" s="39" t="s">
        <v>39</v>
      </c>
      <c r="CJ366" s="39" t="s">
        <v>967</v>
      </c>
      <c r="CK366" s="14" t="s">
        <v>20</v>
      </c>
      <c r="CL366" s="14" t="s">
        <v>20</v>
      </c>
      <c r="CM366" s="1">
        <f t="shared" si="87"/>
        <v>36</v>
      </c>
      <c r="CN366" s="1">
        <f t="shared" si="88"/>
        <v>0</v>
      </c>
      <c r="CO366" s="1">
        <f t="shared" si="89"/>
        <v>11</v>
      </c>
      <c r="CP366" s="1">
        <f t="shared" si="90"/>
        <v>0</v>
      </c>
      <c r="CQ366" s="1">
        <f t="shared" si="91"/>
        <v>0</v>
      </c>
      <c r="CR366" s="1">
        <f>SUM(COUNTIFS($T366:$CL366,{"PAT","MAT"}))</f>
        <v>0</v>
      </c>
      <c r="CS366" s="1">
        <f t="shared" si="92"/>
        <v>0</v>
      </c>
      <c r="CT366" s="1">
        <f t="shared" si="93"/>
        <v>0</v>
      </c>
      <c r="CU366" s="1">
        <f t="shared" si="94"/>
        <v>0</v>
      </c>
      <c r="CV366" s="1">
        <f t="shared" si="95"/>
        <v>4</v>
      </c>
      <c r="CW366" s="1">
        <f t="shared" si="96"/>
        <v>0</v>
      </c>
      <c r="CX366" s="1">
        <f t="shared" si="97"/>
        <v>0</v>
      </c>
      <c r="CY366" s="1">
        <f t="shared" si="98"/>
        <v>4</v>
      </c>
      <c r="CZ366" s="1">
        <f t="shared" si="99"/>
        <v>1</v>
      </c>
      <c r="DA366" s="1">
        <f t="shared" si="100"/>
        <v>1</v>
      </c>
      <c r="DB366" s="1">
        <f>SUM(CM366:CX366)+SUM(COUNTIFS(Q366:CL366,{"TERM","RESIGNED"}))</f>
        <v>51</v>
      </c>
      <c r="DC366" s="1" t="s">
        <v>45</v>
      </c>
      <c r="DD366" s="1" t="s">
        <v>1018</v>
      </c>
      <c r="DE366" s="34"/>
    </row>
    <row r="367" spans="1:109" x14ac:dyDescent="0.25">
      <c r="A367" s="32">
        <f t="shared" si="101"/>
        <v>366</v>
      </c>
      <c r="B367" s="1" t="s">
        <v>172</v>
      </c>
      <c r="C367" s="1">
        <v>105247</v>
      </c>
      <c r="D367" s="27">
        <v>105247</v>
      </c>
      <c r="E367" s="1" t="s">
        <v>946</v>
      </c>
      <c r="F367" s="34" t="s">
        <v>1016</v>
      </c>
      <c r="G367" s="34" t="s">
        <v>190</v>
      </c>
      <c r="H367" s="30">
        <v>45070</v>
      </c>
      <c r="I367" s="30" t="s">
        <v>39</v>
      </c>
      <c r="J367" s="30" t="s">
        <v>39</v>
      </c>
      <c r="K367" s="1">
        <f t="shared" ca="1" si="85"/>
        <v>232</v>
      </c>
      <c r="L367" s="34" t="str">
        <f t="shared" si="86"/>
        <v>Billable</v>
      </c>
      <c r="M367" s="34" t="s">
        <v>187</v>
      </c>
      <c r="N367" s="1" t="s">
        <v>41</v>
      </c>
      <c r="O367" s="1" t="s">
        <v>42</v>
      </c>
      <c r="P367" s="1"/>
      <c r="Q367" s="1"/>
      <c r="R367" s="1" t="s">
        <v>43</v>
      </c>
      <c r="S367" s="33" t="s">
        <v>305</v>
      </c>
      <c r="T367" s="14" t="s">
        <v>965</v>
      </c>
      <c r="U367" s="39">
        <v>0.37361111111111101</v>
      </c>
      <c r="V367" s="14" t="s">
        <v>965</v>
      </c>
      <c r="W367" s="14" t="s">
        <v>20</v>
      </c>
      <c r="X367" s="14" t="s">
        <v>20</v>
      </c>
      <c r="Y367" s="14" t="s">
        <v>965</v>
      </c>
      <c r="Z367" s="39">
        <v>0.39027777777777778</v>
      </c>
      <c r="AA367" s="14" t="s">
        <v>965</v>
      </c>
      <c r="AB367" s="14" t="s">
        <v>965</v>
      </c>
      <c r="AC367" s="39">
        <v>0.37708333333333338</v>
      </c>
      <c r="AD367" s="14" t="s">
        <v>965</v>
      </c>
      <c r="AE367" s="14" t="s">
        <v>967</v>
      </c>
      <c r="AF367" s="39" t="s">
        <v>39</v>
      </c>
      <c r="AG367" s="14" t="s">
        <v>967</v>
      </c>
      <c r="AH367" s="14" t="s">
        <v>965</v>
      </c>
      <c r="AI367" s="39">
        <v>0.38958333333333334</v>
      </c>
      <c r="AJ367" s="14" t="s">
        <v>965</v>
      </c>
      <c r="AK367" s="14" t="s">
        <v>965</v>
      </c>
      <c r="AL367" s="39">
        <v>0.3923611111111111</v>
      </c>
      <c r="AM367" s="14" t="s">
        <v>965</v>
      </c>
      <c r="AN367" s="14" t="s">
        <v>20</v>
      </c>
      <c r="AO367" s="14" t="s">
        <v>20</v>
      </c>
      <c r="AP367" s="14" t="s">
        <v>965</v>
      </c>
      <c r="AQ367" s="39">
        <v>0.39027777777777778</v>
      </c>
      <c r="AR367" s="14" t="s">
        <v>965</v>
      </c>
      <c r="AS367" s="14" t="s">
        <v>965</v>
      </c>
      <c r="AT367" s="39">
        <v>0.37777777777777777</v>
      </c>
      <c r="AU367" s="14" t="s">
        <v>965</v>
      </c>
      <c r="AV367" s="14" t="s">
        <v>965</v>
      </c>
      <c r="AW367" s="39">
        <v>0.37291666666666662</v>
      </c>
      <c r="AX367" s="14" t="s">
        <v>965</v>
      </c>
      <c r="AY367" s="14" t="s">
        <v>965</v>
      </c>
      <c r="AZ367" s="39">
        <v>0.3659722222222222</v>
      </c>
      <c r="BA367" s="14" t="s">
        <v>965</v>
      </c>
      <c r="BB367" s="14" t="s">
        <v>965</v>
      </c>
      <c r="BC367" s="39">
        <v>0.37013888888888885</v>
      </c>
      <c r="BD367" s="14" t="s">
        <v>965</v>
      </c>
      <c r="BE367" s="14" t="s">
        <v>20</v>
      </c>
      <c r="BF367" s="14" t="s">
        <v>20</v>
      </c>
      <c r="BG367" s="14" t="s">
        <v>965</v>
      </c>
      <c r="BH367" s="39">
        <v>0.36180555555555555</v>
      </c>
      <c r="BI367" s="39" t="s">
        <v>965</v>
      </c>
      <c r="BJ367" s="14" t="s">
        <v>965</v>
      </c>
      <c r="BK367" s="39">
        <v>0.3833333333333333</v>
      </c>
      <c r="BL367" s="14" t="s">
        <v>965</v>
      </c>
      <c r="BM367" s="14" t="s">
        <v>965</v>
      </c>
      <c r="BN367" s="39">
        <v>0.37222222222222223</v>
      </c>
      <c r="BO367" s="14" t="s">
        <v>965</v>
      </c>
      <c r="BP367" s="14" t="s">
        <v>965</v>
      </c>
      <c r="BQ367" s="39">
        <v>0.36527777777777781</v>
      </c>
      <c r="BR367" s="14" t="s">
        <v>965</v>
      </c>
      <c r="BS367" s="14" t="s">
        <v>965</v>
      </c>
      <c r="BT367" s="39">
        <v>0.37013888888888885</v>
      </c>
      <c r="BU367" s="39" t="s">
        <v>965</v>
      </c>
      <c r="BV367" s="14" t="s">
        <v>20</v>
      </c>
      <c r="BW367" s="14" t="s">
        <v>20</v>
      </c>
      <c r="BX367" s="14" t="s">
        <v>20</v>
      </c>
      <c r="BY367" s="14" t="s">
        <v>965</v>
      </c>
      <c r="BZ367" s="39">
        <v>0.37013888888888885</v>
      </c>
      <c r="CA367" s="39" t="s">
        <v>965</v>
      </c>
      <c r="CB367" s="14" t="s">
        <v>965</v>
      </c>
      <c r="CC367" s="39">
        <v>0.35972222222222222</v>
      </c>
      <c r="CD367" s="39" t="s">
        <v>965</v>
      </c>
      <c r="CE367" s="14" t="s">
        <v>965</v>
      </c>
      <c r="CF367" s="39">
        <v>0.37222222222222223</v>
      </c>
      <c r="CG367" s="39" t="s">
        <v>965</v>
      </c>
      <c r="CH367" s="14" t="s">
        <v>967</v>
      </c>
      <c r="CI367" s="39" t="s">
        <v>39</v>
      </c>
      <c r="CJ367" s="39" t="s">
        <v>967</v>
      </c>
      <c r="CK367" s="14" t="s">
        <v>20</v>
      </c>
      <c r="CL367" s="14" t="s">
        <v>20</v>
      </c>
      <c r="CM367" s="1">
        <f t="shared" si="87"/>
        <v>36</v>
      </c>
      <c r="CN367" s="1">
        <f t="shared" si="88"/>
        <v>0</v>
      </c>
      <c r="CO367" s="1">
        <f t="shared" si="89"/>
        <v>11</v>
      </c>
      <c r="CP367" s="1">
        <f t="shared" si="90"/>
        <v>0</v>
      </c>
      <c r="CQ367" s="1">
        <f t="shared" si="91"/>
        <v>0</v>
      </c>
      <c r="CR367" s="1">
        <f>SUM(COUNTIFS($T367:$CL367,{"PAT","MAT"}))</f>
        <v>0</v>
      </c>
      <c r="CS367" s="1">
        <f t="shared" si="92"/>
        <v>0</v>
      </c>
      <c r="CT367" s="1">
        <f t="shared" si="93"/>
        <v>0</v>
      </c>
      <c r="CU367" s="1">
        <f t="shared" si="94"/>
        <v>0</v>
      </c>
      <c r="CV367" s="1">
        <f t="shared" si="95"/>
        <v>4</v>
      </c>
      <c r="CW367" s="1">
        <f t="shared" si="96"/>
        <v>0</v>
      </c>
      <c r="CX367" s="1">
        <f t="shared" si="97"/>
        <v>0</v>
      </c>
      <c r="CY367" s="1">
        <f t="shared" si="98"/>
        <v>4</v>
      </c>
      <c r="CZ367" s="1">
        <f t="shared" si="99"/>
        <v>1</v>
      </c>
      <c r="DA367" s="1">
        <f t="shared" si="100"/>
        <v>1</v>
      </c>
      <c r="DB367" s="1">
        <f>SUM(CM367:CX367)+SUM(COUNTIFS(Q367:CL367,{"TERM","RESIGNED"}))</f>
        <v>51</v>
      </c>
      <c r="DC367" s="1" t="s">
        <v>45</v>
      </c>
      <c r="DD367" s="1" t="s">
        <v>1018</v>
      </c>
      <c r="DE367" s="34"/>
    </row>
    <row r="368" spans="1:109" x14ac:dyDescent="0.25">
      <c r="A368" s="32">
        <f t="shared" si="101"/>
        <v>367</v>
      </c>
      <c r="B368" s="1" t="s">
        <v>172</v>
      </c>
      <c r="C368" s="1">
        <v>105252</v>
      </c>
      <c r="D368" s="27">
        <v>105252</v>
      </c>
      <c r="E368" s="1" t="s">
        <v>945</v>
      </c>
      <c r="F368" s="34" t="s">
        <v>1199</v>
      </c>
      <c r="G368" s="34" t="s">
        <v>190</v>
      </c>
      <c r="H368" s="30">
        <v>45082</v>
      </c>
      <c r="I368" s="30" t="s">
        <v>39</v>
      </c>
      <c r="J368" s="30" t="s">
        <v>39</v>
      </c>
      <c r="K368" s="1">
        <f t="shared" ca="1" si="85"/>
        <v>220</v>
      </c>
      <c r="L368" s="34" t="str">
        <f t="shared" si="86"/>
        <v>Billable</v>
      </c>
      <c r="M368" s="34" t="s">
        <v>187</v>
      </c>
      <c r="N368" s="1" t="s">
        <v>41</v>
      </c>
      <c r="O368" s="1" t="s">
        <v>42</v>
      </c>
      <c r="P368" s="1"/>
      <c r="Q368" s="1"/>
      <c r="R368" s="1" t="s">
        <v>43</v>
      </c>
      <c r="S368" s="33" t="s">
        <v>305</v>
      </c>
      <c r="T368" s="14" t="s">
        <v>965</v>
      </c>
      <c r="U368" s="39">
        <v>0.38402777777777802</v>
      </c>
      <c r="V368" s="14" t="s">
        <v>965</v>
      </c>
      <c r="W368" s="14" t="s">
        <v>20</v>
      </c>
      <c r="X368" s="14" t="s">
        <v>20</v>
      </c>
      <c r="Y368" s="14" t="s">
        <v>965</v>
      </c>
      <c r="Z368" s="39">
        <v>0.39166666666666666</v>
      </c>
      <c r="AA368" s="14" t="s">
        <v>965</v>
      </c>
      <c r="AB368" s="14" t="s">
        <v>965</v>
      </c>
      <c r="AC368" s="39">
        <v>0.39027777777777778</v>
      </c>
      <c r="AD368" s="14" t="s">
        <v>965</v>
      </c>
      <c r="AE368" s="14" t="s">
        <v>965</v>
      </c>
      <c r="AF368" s="39">
        <v>0.38194444444444442</v>
      </c>
      <c r="AG368" s="14" t="s">
        <v>965</v>
      </c>
      <c r="AH368" s="14" t="s">
        <v>965</v>
      </c>
      <c r="AI368" s="39">
        <v>0.38819444444444445</v>
      </c>
      <c r="AJ368" s="14" t="s">
        <v>965</v>
      </c>
      <c r="AK368" s="14" t="s">
        <v>965</v>
      </c>
      <c r="AL368" s="39">
        <v>0.38611111111111113</v>
      </c>
      <c r="AM368" s="14" t="s">
        <v>965</v>
      </c>
      <c r="AN368" s="14" t="s">
        <v>20</v>
      </c>
      <c r="AO368" s="14" t="s">
        <v>20</v>
      </c>
      <c r="AP368" s="14" t="s">
        <v>965</v>
      </c>
      <c r="AQ368" s="39">
        <v>0.39374999999999999</v>
      </c>
      <c r="AR368" s="14" t="s">
        <v>965</v>
      </c>
      <c r="AS368" s="14" t="s">
        <v>965</v>
      </c>
      <c r="AT368" s="39">
        <v>0.37708333333333338</v>
      </c>
      <c r="AU368" s="14" t="s">
        <v>965</v>
      </c>
      <c r="AV368" s="14" t="s">
        <v>965</v>
      </c>
      <c r="AW368" s="39">
        <v>0.37638888888888888</v>
      </c>
      <c r="AX368" s="14" t="s">
        <v>965</v>
      </c>
      <c r="AY368" s="14" t="s">
        <v>965</v>
      </c>
      <c r="AZ368" s="39">
        <v>0.38472222222222219</v>
      </c>
      <c r="BA368" s="14" t="s">
        <v>965</v>
      </c>
      <c r="BB368" s="14" t="s">
        <v>965</v>
      </c>
      <c r="BC368" s="39">
        <v>0.37152777777777773</v>
      </c>
      <c r="BD368" s="14" t="s">
        <v>965</v>
      </c>
      <c r="BE368" s="14" t="s">
        <v>20</v>
      </c>
      <c r="BF368" s="14" t="s">
        <v>20</v>
      </c>
      <c r="BG368" s="14" t="s">
        <v>965</v>
      </c>
      <c r="BH368" s="39">
        <v>0.36736111111111108</v>
      </c>
      <c r="BI368" s="39" t="s">
        <v>965</v>
      </c>
      <c r="BJ368" s="14" t="s">
        <v>965</v>
      </c>
      <c r="BK368" s="39">
        <v>0.39444444444444443</v>
      </c>
      <c r="BL368" s="14" t="s">
        <v>965</v>
      </c>
      <c r="BM368" s="14" t="s">
        <v>965</v>
      </c>
      <c r="BN368" s="39">
        <v>0.40833333333333338</v>
      </c>
      <c r="BO368" s="14" t="s">
        <v>965</v>
      </c>
      <c r="BP368" s="14" t="s">
        <v>965</v>
      </c>
      <c r="BQ368" s="39">
        <v>0.4145833333333333</v>
      </c>
      <c r="BR368" s="14" t="s">
        <v>965</v>
      </c>
      <c r="BS368" s="14" t="s">
        <v>965</v>
      </c>
      <c r="BT368" s="39">
        <v>0.36874999999999997</v>
      </c>
      <c r="BU368" s="39" t="s">
        <v>965</v>
      </c>
      <c r="BV368" s="14" t="s">
        <v>20</v>
      </c>
      <c r="BW368" s="14" t="s">
        <v>20</v>
      </c>
      <c r="BX368" s="14" t="s">
        <v>20</v>
      </c>
      <c r="BY368" s="14" t="s">
        <v>965</v>
      </c>
      <c r="BZ368" s="39">
        <v>0.36527777777777781</v>
      </c>
      <c r="CA368" s="39" t="s">
        <v>965</v>
      </c>
      <c r="CB368" s="14" t="s">
        <v>965</v>
      </c>
      <c r="CC368" s="39">
        <v>0.3840277777777778</v>
      </c>
      <c r="CD368" s="39" t="s">
        <v>965</v>
      </c>
      <c r="CE368" s="14" t="s">
        <v>967</v>
      </c>
      <c r="CF368" s="39" t="s">
        <v>39</v>
      </c>
      <c r="CG368" s="39" t="s">
        <v>967</v>
      </c>
      <c r="CH368" s="14" t="s">
        <v>967</v>
      </c>
      <c r="CI368" s="39" t="s">
        <v>39</v>
      </c>
      <c r="CJ368" s="39" t="s">
        <v>967</v>
      </c>
      <c r="CK368" s="14" t="s">
        <v>20</v>
      </c>
      <c r="CL368" s="14" t="s">
        <v>20</v>
      </c>
      <c r="CM368" s="1">
        <f t="shared" si="87"/>
        <v>36</v>
      </c>
      <c r="CN368" s="1">
        <f t="shared" si="88"/>
        <v>0</v>
      </c>
      <c r="CO368" s="1">
        <f t="shared" si="89"/>
        <v>11</v>
      </c>
      <c r="CP368" s="1">
        <f t="shared" si="90"/>
        <v>0</v>
      </c>
      <c r="CQ368" s="1">
        <f t="shared" si="91"/>
        <v>0</v>
      </c>
      <c r="CR368" s="1">
        <f>SUM(COUNTIFS($T368:$CL368,{"PAT","MAT"}))</f>
        <v>0</v>
      </c>
      <c r="CS368" s="1">
        <f t="shared" si="92"/>
        <v>0</v>
      </c>
      <c r="CT368" s="1">
        <f t="shared" si="93"/>
        <v>0</v>
      </c>
      <c r="CU368" s="1">
        <f t="shared" si="94"/>
        <v>0</v>
      </c>
      <c r="CV368" s="1">
        <f t="shared" si="95"/>
        <v>4</v>
      </c>
      <c r="CW368" s="1">
        <f t="shared" si="96"/>
        <v>0</v>
      </c>
      <c r="CX368" s="1">
        <f t="shared" si="97"/>
        <v>0</v>
      </c>
      <c r="CY368" s="1">
        <f t="shared" si="98"/>
        <v>4</v>
      </c>
      <c r="CZ368" s="1">
        <f t="shared" si="99"/>
        <v>1</v>
      </c>
      <c r="DA368" s="1">
        <f t="shared" si="100"/>
        <v>1</v>
      </c>
      <c r="DB368" s="1">
        <f>SUM(CM368:CX368)+SUM(COUNTIFS(Q368:CL368,{"TERM","RESIGNED"}))</f>
        <v>51</v>
      </c>
      <c r="DC368" s="1" t="s">
        <v>45</v>
      </c>
      <c r="DD368" s="1" t="s">
        <v>1018</v>
      </c>
      <c r="DE368" s="34"/>
    </row>
    <row r="369" spans="1:109" x14ac:dyDescent="0.25">
      <c r="A369" s="32">
        <f t="shared" si="101"/>
        <v>368</v>
      </c>
      <c r="B369" s="1" t="s">
        <v>172</v>
      </c>
      <c r="C369" s="1">
        <v>105255</v>
      </c>
      <c r="D369" s="27">
        <v>105255</v>
      </c>
      <c r="E369" s="1" t="s">
        <v>946</v>
      </c>
      <c r="F369" s="34" t="s">
        <v>1027</v>
      </c>
      <c r="G369" s="34" t="s">
        <v>190</v>
      </c>
      <c r="H369" s="30">
        <v>45082</v>
      </c>
      <c r="I369" s="30" t="s">
        <v>39</v>
      </c>
      <c r="J369" s="30" t="s">
        <v>39</v>
      </c>
      <c r="K369" s="1">
        <f t="shared" ca="1" si="85"/>
        <v>220</v>
      </c>
      <c r="L369" s="34" t="str">
        <f t="shared" si="86"/>
        <v>Billable</v>
      </c>
      <c r="M369" s="34" t="s">
        <v>187</v>
      </c>
      <c r="N369" s="1" t="s">
        <v>41</v>
      </c>
      <c r="O369" s="1" t="s">
        <v>42</v>
      </c>
      <c r="P369" s="1"/>
      <c r="Q369" s="1"/>
      <c r="R369" s="1" t="s">
        <v>43</v>
      </c>
      <c r="S369" s="33" t="s">
        <v>248</v>
      </c>
      <c r="T369" s="14" t="s">
        <v>965</v>
      </c>
      <c r="U369" s="39" t="s">
        <v>39</v>
      </c>
      <c r="V369" s="14" t="s">
        <v>965</v>
      </c>
      <c r="W369" s="14" t="s">
        <v>20</v>
      </c>
      <c r="X369" s="14" t="s">
        <v>20</v>
      </c>
      <c r="Y369" s="14" t="s">
        <v>967</v>
      </c>
      <c r="Z369" s="39" t="s">
        <v>39</v>
      </c>
      <c r="AA369" s="14" t="s">
        <v>967</v>
      </c>
      <c r="AB369" s="14" t="s">
        <v>965</v>
      </c>
      <c r="AC369" s="39" t="s">
        <v>39</v>
      </c>
      <c r="AD369" s="14" t="s">
        <v>965</v>
      </c>
      <c r="AE369" s="14" t="s">
        <v>965</v>
      </c>
      <c r="AF369" s="39" t="s">
        <v>39</v>
      </c>
      <c r="AG369" s="14" t="s">
        <v>965</v>
      </c>
      <c r="AH369" s="14" t="s">
        <v>965</v>
      </c>
      <c r="AI369" s="39" t="s">
        <v>39</v>
      </c>
      <c r="AJ369" s="14" t="s">
        <v>965</v>
      </c>
      <c r="AK369" s="14" t="s">
        <v>965</v>
      </c>
      <c r="AL369" s="39" t="s">
        <v>39</v>
      </c>
      <c r="AM369" s="14" t="s">
        <v>965</v>
      </c>
      <c r="AN369" s="14" t="s">
        <v>20</v>
      </c>
      <c r="AO369" s="14" t="s">
        <v>20</v>
      </c>
      <c r="AP369" s="14" t="s">
        <v>965</v>
      </c>
      <c r="AQ369" s="39" t="s">
        <v>39</v>
      </c>
      <c r="AR369" s="14" t="s">
        <v>965</v>
      </c>
      <c r="AS369" s="14" t="s">
        <v>965</v>
      </c>
      <c r="AT369" s="39" t="s">
        <v>39</v>
      </c>
      <c r="AU369" s="14" t="s">
        <v>965</v>
      </c>
      <c r="AV369" s="14" t="s">
        <v>965</v>
      </c>
      <c r="AW369" s="39" t="s">
        <v>39</v>
      </c>
      <c r="AX369" s="14" t="s">
        <v>965</v>
      </c>
      <c r="AY369" s="14" t="s">
        <v>965</v>
      </c>
      <c r="AZ369" s="39" t="s">
        <v>39</v>
      </c>
      <c r="BA369" s="14" t="s">
        <v>965</v>
      </c>
      <c r="BB369" s="14" t="s">
        <v>965</v>
      </c>
      <c r="BC369" s="39" t="s">
        <v>39</v>
      </c>
      <c r="BD369" s="14" t="s">
        <v>965</v>
      </c>
      <c r="BE369" s="14" t="s">
        <v>20</v>
      </c>
      <c r="BF369" s="14" t="s">
        <v>20</v>
      </c>
      <c r="BG369" s="14" t="s">
        <v>968</v>
      </c>
      <c r="BH369" s="39" t="s">
        <v>39</v>
      </c>
      <c r="BI369" s="39" t="s">
        <v>968</v>
      </c>
      <c r="BJ369" s="14" t="s">
        <v>965</v>
      </c>
      <c r="BK369" s="39" t="s">
        <v>39</v>
      </c>
      <c r="BL369" s="14" t="s">
        <v>965</v>
      </c>
      <c r="BM369" s="14" t="s">
        <v>965</v>
      </c>
      <c r="BN369" s="39" t="s">
        <v>39</v>
      </c>
      <c r="BO369" s="14" t="s">
        <v>965</v>
      </c>
      <c r="BP369" s="14" t="s">
        <v>965</v>
      </c>
      <c r="BQ369" s="39" t="s">
        <v>39</v>
      </c>
      <c r="BR369" s="14" t="s">
        <v>965</v>
      </c>
      <c r="BS369" s="14" t="s">
        <v>968</v>
      </c>
      <c r="BT369" s="39" t="e">
        <v>#N/A</v>
      </c>
      <c r="BU369" s="39" t="s">
        <v>968</v>
      </c>
      <c r="BV369" s="14" t="s">
        <v>20</v>
      </c>
      <c r="BW369" s="14" t="s">
        <v>20</v>
      </c>
      <c r="BX369" s="14" t="s">
        <v>20</v>
      </c>
      <c r="BY369" s="14" t="s">
        <v>967</v>
      </c>
      <c r="BZ369" s="39" t="s">
        <v>39</v>
      </c>
      <c r="CA369" s="39" t="s">
        <v>967</v>
      </c>
      <c r="CB369" s="14" t="s">
        <v>965</v>
      </c>
      <c r="CC369" s="39" t="s">
        <v>39</v>
      </c>
      <c r="CD369" s="39" t="s">
        <v>965</v>
      </c>
      <c r="CE369" s="14" t="s">
        <v>965</v>
      </c>
      <c r="CF369" s="39" t="s">
        <v>39</v>
      </c>
      <c r="CG369" s="39" t="s">
        <v>965</v>
      </c>
      <c r="CH369" s="14" t="s">
        <v>965</v>
      </c>
      <c r="CI369" s="39" t="s">
        <v>39</v>
      </c>
      <c r="CJ369" s="39" t="s">
        <v>965</v>
      </c>
      <c r="CK369" s="14" t="s">
        <v>20</v>
      </c>
      <c r="CL369" s="14" t="s">
        <v>20</v>
      </c>
      <c r="CM369" s="1">
        <f t="shared" si="87"/>
        <v>32</v>
      </c>
      <c r="CN369" s="1">
        <f t="shared" si="88"/>
        <v>0</v>
      </c>
      <c r="CO369" s="1">
        <f t="shared" si="89"/>
        <v>11</v>
      </c>
      <c r="CP369" s="1">
        <f t="shared" si="90"/>
        <v>0</v>
      </c>
      <c r="CQ369" s="1">
        <f t="shared" si="91"/>
        <v>0</v>
      </c>
      <c r="CR369" s="1">
        <f>SUM(COUNTIFS($T369:$CL369,{"PAT","MAT"}))</f>
        <v>0</v>
      </c>
      <c r="CS369" s="1">
        <f t="shared" si="92"/>
        <v>0</v>
      </c>
      <c r="CT369" s="1">
        <f t="shared" si="93"/>
        <v>0</v>
      </c>
      <c r="CU369" s="1">
        <f t="shared" si="94"/>
        <v>4</v>
      </c>
      <c r="CV369" s="1">
        <f t="shared" si="95"/>
        <v>4</v>
      </c>
      <c r="CW369" s="1">
        <f t="shared" si="96"/>
        <v>0</v>
      </c>
      <c r="CX369" s="1">
        <f t="shared" si="97"/>
        <v>0</v>
      </c>
      <c r="CY369" s="1">
        <f t="shared" si="98"/>
        <v>8</v>
      </c>
      <c r="CZ369" s="1">
        <f t="shared" si="99"/>
        <v>1</v>
      </c>
      <c r="DA369" s="1">
        <f t="shared" si="100"/>
        <v>1</v>
      </c>
      <c r="DB369" s="1">
        <f>SUM(CM369:CX369)+SUM(COUNTIFS(Q369:CL369,{"TERM","RESIGNED"}))</f>
        <v>51</v>
      </c>
      <c r="DC369" s="1" t="s">
        <v>45</v>
      </c>
      <c r="DD369" s="1" t="s">
        <v>1020</v>
      </c>
      <c r="DE369" s="34" t="s">
        <v>1186</v>
      </c>
    </row>
    <row r="370" spans="1:109" x14ac:dyDescent="0.25">
      <c r="A370" s="32">
        <f t="shared" si="101"/>
        <v>369</v>
      </c>
      <c r="B370" s="1" t="s">
        <v>172</v>
      </c>
      <c r="C370" s="1">
        <v>105273</v>
      </c>
      <c r="D370" s="27">
        <v>105273</v>
      </c>
      <c r="E370" s="1" t="s">
        <v>945</v>
      </c>
      <c r="F370" s="34" t="s">
        <v>1034</v>
      </c>
      <c r="G370" s="34" t="s">
        <v>186</v>
      </c>
      <c r="H370" s="30">
        <v>45096</v>
      </c>
      <c r="I370" s="30" t="s">
        <v>39</v>
      </c>
      <c r="J370" s="30" t="s">
        <v>39</v>
      </c>
      <c r="K370" s="1">
        <f t="shared" ca="1" si="85"/>
        <v>206</v>
      </c>
      <c r="L370" s="34" t="str">
        <f t="shared" si="86"/>
        <v>Billable</v>
      </c>
      <c r="M370" s="34" t="s">
        <v>187</v>
      </c>
      <c r="N370" s="1" t="s">
        <v>41</v>
      </c>
      <c r="O370" s="1" t="s">
        <v>42</v>
      </c>
      <c r="P370" s="1"/>
      <c r="Q370" s="1"/>
      <c r="R370" s="1" t="s">
        <v>43</v>
      </c>
      <c r="S370" s="33" t="s">
        <v>239</v>
      </c>
      <c r="T370" s="14" t="s">
        <v>965</v>
      </c>
      <c r="U370" s="39">
        <v>0.36736111111111103</v>
      </c>
      <c r="V370" s="14" t="s">
        <v>965</v>
      </c>
      <c r="W370" s="14" t="s">
        <v>20</v>
      </c>
      <c r="X370" s="14" t="s">
        <v>20</v>
      </c>
      <c r="Y370" s="14" t="s">
        <v>965</v>
      </c>
      <c r="Z370" s="39">
        <v>0.37847222222222227</v>
      </c>
      <c r="AA370" s="14" t="s">
        <v>965</v>
      </c>
      <c r="AB370" s="14" t="s">
        <v>965</v>
      </c>
      <c r="AC370" s="39">
        <v>0.37986111111111115</v>
      </c>
      <c r="AD370" s="14" t="s">
        <v>965</v>
      </c>
      <c r="AE370" s="14" t="s">
        <v>965</v>
      </c>
      <c r="AF370" s="39">
        <v>0.38958333333333334</v>
      </c>
      <c r="AG370" s="14" t="s">
        <v>965</v>
      </c>
      <c r="AH370" s="14" t="s">
        <v>965</v>
      </c>
      <c r="AI370" s="39">
        <v>0.37222222222222223</v>
      </c>
      <c r="AJ370" s="14" t="s">
        <v>965</v>
      </c>
      <c r="AK370" s="14" t="s">
        <v>965</v>
      </c>
      <c r="AL370" s="39">
        <v>0.3833333333333333</v>
      </c>
      <c r="AM370" s="14" t="s">
        <v>965</v>
      </c>
      <c r="AN370" s="14" t="s">
        <v>20</v>
      </c>
      <c r="AO370" s="14" t="s">
        <v>20</v>
      </c>
      <c r="AP370" s="14" t="s">
        <v>967</v>
      </c>
      <c r="AQ370" s="39" t="s">
        <v>39</v>
      </c>
      <c r="AR370" s="14" t="s">
        <v>967</v>
      </c>
      <c r="AS370" s="14" t="s">
        <v>967</v>
      </c>
      <c r="AT370" s="39" t="s">
        <v>39</v>
      </c>
      <c r="AU370" s="14" t="s">
        <v>967</v>
      </c>
      <c r="AV370" s="14" t="s">
        <v>967</v>
      </c>
      <c r="AW370" s="39" t="s">
        <v>39</v>
      </c>
      <c r="AX370" s="14" t="s">
        <v>967</v>
      </c>
      <c r="AY370" s="14" t="s">
        <v>968</v>
      </c>
      <c r="AZ370" s="39" t="s">
        <v>39</v>
      </c>
      <c r="BA370" s="14" t="s">
        <v>968</v>
      </c>
      <c r="BB370" s="14" t="s">
        <v>968</v>
      </c>
      <c r="BC370" s="39" t="s">
        <v>39</v>
      </c>
      <c r="BD370" s="14" t="s">
        <v>968</v>
      </c>
      <c r="BE370" s="14" t="s">
        <v>20</v>
      </c>
      <c r="BF370" s="14" t="s">
        <v>20</v>
      </c>
      <c r="BG370" s="14" t="s">
        <v>968</v>
      </c>
      <c r="BH370" s="39" t="s">
        <v>39</v>
      </c>
      <c r="BI370" s="39" t="s">
        <v>968</v>
      </c>
      <c r="BJ370" s="14" t="s">
        <v>968</v>
      </c>
      <c r="BK370" s="39" t="s">
        <v>39</v>
      </c>
      <c r="BL370" s="14" t="s">
        <v>968</v>
      </c>
      <c r="BM370" s="14" t="s">
        <v>968</v>
      </c>
      <c r="BN370" s="39" t="s">
        <v>39</v>
      </c>
      <c r="BO370" s="14" t="s">
        <v>968</v>
      </c>
      <c r="BP370" s="14" t="s">
        <v>22</v>
      </c>
      <c r="BQ370" s="39" t="s">
        <v>39</v>
      </c>
      <c r="BR370" s="14" t="s">
        <v>22</v>
      </c>
      <c r="BS370" s="14" t="s">
        <v>22</v>
      </c>
      <c r="BT370" s="39" t="e">
        <v>#N/A</v>
      </c>
      <c r="BU370" s="39" t="s">
        <v>22</v>
      </c>
      <c r="BV370" s="14" t="s">
        <v>20</v>
      </c>
      <c r="BW370" s="14" t="s">
        <v>20</v>
      </c>
      <c r="BX370" s="14" t="s">
        <v>20</v>
      </c>
      <c r="BY370" s="14" t="s">
        <v>965</v>
      </c>
      <c r="BZ370" s="39">
        <v>0.15972222222222224</v>
      </c>
      <c r="CA370" s="39" t="s">
        <v>22</v>
      </c>
      <c r="CB370" s="14" t="s">
        <v>965</v>
      </c>
      <c r="CC370" s="39">
        <v>0.375</v>
      </c>
      <c r="CD370" s="39" t="s">
        <v>965</v>
      </c>
      <c r="CE370" s="14" t="s">
        <v>965</v>
      </c>
      <c r="CF370" s="39">
        <v>0.37291666666666662</v>
      </c>
      <c r="CG370" s="39" t="s">
        <v>965</v>
      </c>
      <c r="CH370" s="14" t="s">
        <v>967</v>
      </c>
      <c r="CI370" s="39" t="s">
        <v>39</v>
      </c>
      <c r="CJ370" s="39" t="s">
        <v>967</v>
      </c>
      <c r="CK370" s="14" t="s">
        <v>20</v>
      </c>
      <c r="CL370" s="14" t="s">
        <v>20</v>
      </c>
      <c r="CM370" s="1">
        <f t="shared" si="87"/>
        <v>17</v>
      </c>
      <c r="CN370" s="1">
        <f t="shared" si="88"/>
        <v>0</v>
      </c>
      <c r="CO370" s="1">
        <f t="shared" si="89"/>
        <v>11</v>
      </c>
      <c r="CP370" s="1">
        <f t="shared" si="90"/>
        <v>0</v>
      </c>
      <c r="CQ370" s="1">
        <f t="shared" si="91"/>
        <v>5</v>
      </c>
      <c r="CR370" s="1">
        <f>SUM(COUNTIFS($T370:$CL370,{"PAT","MAT"}))</f>
        <v>0</v>
      </c>
      <c r="CS370" s="1">
        <f t="shared" si="92"/>
        <v>0</v>
      </c>
      <c r="CT370" s="1">
        <f t="shared" si="93"/>
        <v>0</v>
      </c>
      <c r="CU370" s="1">
        <f t="shared" si="94"/>
        <v>10</v>
      </c>
      <c r="CV370" s="1">
        <f t="shared" si="95"/>
        <v>8</v>
      </c>
      <c r="CW370" s="1">
        <f t="shared" si="96"/>
        <v>0</v>
      </c>
      <c r="CX370" s="1">
        <f t="shared" si="97"/>
        <v>0</v>
      </c>
      <c r="CY370" s="1">
        <f t="shared" si="98"/>
        <v>18</v>
      </c>
      <c r="CZ370" s="1">
        <f t="shared" si="99"/>
        <v>1</v>
      </c>
      <c r="DA370" s="1">
        <f t="shared" si="100"/>
        <v>1</v>
      </c>
      <c r="DB370" s="1">
        <f>SUM(CM370:CX370)+SUM(COUNTIFS(Q370:CL370,{"TERM","RESIGNED"}))</f>
        <v>51</v>
      </c>
      <c r="DC370" s="1" t="s">
        <v>45</v>
      </c>
      <c r="DD370" s="1" t="s">
        <v>1018</v>
      </c>
      <c r="DE370" s="34"/>
    </row>
    <row r="371" spans="1:109" x14ac:dyDescent="0.25">
      <c r="A371" s="32">
        <f t="shared" si="101"/>
        <v>370</v>
      </c>
      <c r="B371" s="1" t="s">
        <v>172</v>
      </c>
      <c r="C371" s="1">
        <v>105278</v>
      </c>
      <c r="D371" s="27">
        <v>105278</v>
      </c>
      <c r="E371" s="1" t="s">
        <v>946</v>
      </c>
      <c r="F371" s="34" t="s">
        <v>1201</v>
      </c>
      <c r="G371" s="34" t="s">
        <v>123</v>
      </c>
      <c r="H371" s="30">
        <v>45096</v>
      </c>
      <c r="I371" s="30" t="s">
        <v>39</v>
      </c>
      <c r="J371" s="30" t="s">
        <v>39</v>
      </c>
      <c r="K371" s="1">
        <f t="shared" ca="1" si="85"/>
        <v>206</v>
      </c>
      <c r="L371" s="34" t="str">
        <f t="shared" si="86"/>
        <v>Billable</v>
      </c>
      <c r="M371" s="34" t="s">
        <v>124</v>
      </c>
      <c r="N371" s="1" t="s">
        <v>41</v>
      </c>
      <c r="O371" s="1" t="s">
        <v>42</v>
      </c>
      <c r="P371" s="1"/>
      <c r="Q371" s="1"/>
      <c r="R371" s="1" t="s">
        <v>43</v>
      </c>
      <c r="S371" s="33" t="s">
        <v>364</v>
      </c>
      <c r="T371" s="14" t="s">
        <v>965</v>
      </c>
      <c r="U371" s="39">
        <v>0.374305555555556</v>
      </c>
      <c r="V371" s="14" t="s">
        <v>965</v>
      </c>
      <c r="W371" s="14" t="s">
        <v>20</v>
      </c>
      <c r="X371" s="14" t="s">
        <v>20</v>
      </c>
      <c r="Y371" s="14" t="s">
        <v>22</v>
      </c>
      <c r="Z371" s="39" t="s">
        <v>39</v>
      </c>
      <c r="AA371" s="14" t="s">
        <v>22</v>
      </c>
      <c r="AB371" s="14" t="s">
        <v>965</v>
      </c>
      <c r="AC371" s="39">
        <v>0.39652777777777781</v>
      </c>
      <c r="AD371" s="14" t="s">
        <v>965</v>
      </c>
      <c r="AE371" s="14" t="s">
        <v>965</v>
      </c>
      <c r="AF371" s="39">
        <v>0.36041666666666666</v>
      </c>
      <c r="AG371" s="14" t="s">
        <v>965</v>
      </c>
      <c r="AH371" s="14" t="s">
        <v>965</v>
      </c>
      <c r="AI371" s="39">
        <v>0.39166666666666666</v>
      </c>
      <c r="AJ371" s="14" t="s">
        <v>965</v>
      </c>
      <c r="AK371" s="14" t="s">
        <v>965</v>
      </c>
      <c r="AL371" s="39">
        <v>0.3923611111111111</v>
      </c>
      <c r="AM371" s="14" t="s">
        <v>965</v>
      </c>
      <c r="AN371" s="14" t="s">
        <v>20</v>
      </c>
      <c r="AO371" s="14" t="s">
        <v>20</v>
      </c>
      <c r="AP371" s="14" t="s">
        <v>965</v>
      </c>
      <c r="AQ371" s="39">
        <v>0.39374999999999999</v>
      </c>
      <c r="AR371" s="14" t="s">
        <v>965</v>
      </c>
      <c r="AS371" s="14" t="s">
        <v>965</v>
      </c>
      <c r="AT371" s="39">
        <v>0.38263888888888892</v>
      </c>
      <c r="AU371" s="14" t="s">
        <v>965</v>
      </c>
      <c r="AV371" s="14" t="s">
        <v>965</v>
      </c>
      <c r="AW371" s="39">
        <v>0.37777777777777777</v>
      </c>
      <c r="AX371" s="14" t="s">
        <v>965</v>
      </c>
      <c r="AY371" s="14" t="s">
        <v>965</v>
      </c>
      <c r="AZ371" s="39">
        <v>0.37361111111111112</v>
      </c>
      <c r="BA371" s="14" t="s">
        <v>965</v>
      </c>
      <c r="BB371" s="14" t="s">
        <v>965</v>
      </c>
      <c r="BC371" s="39">
        <v>0.37777777777777777</v>
      </c>
      <c r="BD371" s="14" t="s">
        <v>965</v>
      </c>
      <c r="BE371" s="14" t="s">
        <v>20</v>
      </c>
      <c r="BF371" s="14" t="s">
        <v>20</v>
      </c>
      <c r="BG371" s="14" t="s">
        <v>965</v>
      </c>
      <c r="BH371" s="39">
        <v>0.3840277777777778</v>
      </c>
      <c r="BI371" s="39" t="s">
        <v>965</v>
      </c>
      <c r="BJ371" s="14" t="s">
        <v>965</v>
      </c>
      <c r="BK371" s="39">
        <v>0.40138888888888885</v>
      </c>
      <c r="BL371" s="14" t="s">
        <v>965</v>
      </c>
      <c r="BM371" s="14" t="s">
        <v>965</v>
      </c>
      <c r="BN371" s="39">
        <v>0.36874999999999997</v>
      </c>
      <c r="BO371" s="14" t="s">
        <v>965</v>
      </c>
      <c r="BP371" s="14" t="s">
        <v>965</v>
      </c>
      <c r="BQ371" s="39">
        <v>0.3743055555555555</v>
      </c>
      <c r="BR371" s="14" t="s">
        <v>965</v>
      </c>
      <c r="BS371" s="14" t="s">
        <v>966</v>
      </c>
      <c r="BT371" s="39">
        <v>0.29097222222222224</v>
      </c>
      <c r="BU371" s="39" t="s">
        <v>966</v>
      </c>
      <c r="BV371" s="14" t="s">
        <v>20</v>
      </c>
      <c r="BW371" s="14" t="s">
        <v>20</v>
      </c>
      <c r="BX371" s="14" t="s">
        <v>20</v>
      </c>
      <c r="BY371" s="14" t="s">
        <v>967</v>
      </c>
      <c r="BZ371" s="39" t="s">
        <v>39</v>
      </c>
      <c r="CA371" s="39" t="s">
        <v>967</v>
      </c>
      <c r="CB371" s="14" t="s">
        <v>967</v>
      </c>
      <c r="CC371" s="39" t="s">
        <v>39</v>
      </c>
      <c r="CD371" s="39" t="s">
        <v>967</v>
      </c>
      <c r="CE371" s="14" t="s">
        <v>967</v>
      </c>
      <c r="CF371" s="39" t="s">
        <v>39</v>
      </c>
      <c r="CG371" s="39" t="s">
        <v>967</v>
      </c>
      <c r="CH371" s="14" t="s">
        <v>968</v>
      </c>
      <c r="CI371" s="39" t="s">
        <v>39</v>
      </c>
      <c r="CJ371" s="39" t="s">
        <v>968</v>
      </c>
      <c r="CK371" s="14" t="s">
        <v>20</v>
      </c>
      <c r="CL371" s="14" t="s">
        <v>20</v>
      </c>
      <c r="CM371" s="1">
        <f t="shared" si="87"/>
        <v>28</v>
      </c>
      <c r="CN371" s="1">
        <f t="shared" si="88"/>
        <v>1</v>
      </c>
      <c r="CO371" s="1">
        <f t="shared" si="89"/>
        <v>11</v>
      </c>
      <c r="CP371" s="1">
        <f t="shared" si="90"/>
        <v>0</v>
      </c>
      <c r="CQ371" s="1">
        <f t="shared" si="91"/>
        <v>2</v>
      </c>
      <c r="CR371" s="1">
        <f>SUM(COUNTIFS($T371:$CL371,{"PAT","MAT"}))</f>
        <v>0</v>
      </c>
      <c r="CS371" s="1">
        <f t="shared" si="92"/>
        <v>0</v>
      </c>
      <c r="CT371" s="1">
        <f t="shared" si="93"/>
        <v>0</v>
      </c>
      <c r="CU371" s="1">
        <f t="shared" si="94"/>
        <v>2</v>
      </c>
      <c r="CV371" s="1">
        <f t="shared" si="95"/>
        <v>6</v>
      </c>
      <c r="CW371" s="1">
        <f t="shared" si="96"/>
        <v>0</v>
      </c>
      <c r="CX371" s="1">
        <f t="shared" si="97"/>
        <v>0</v>
      </c>
      <c r="CY371" s="1">
        <f t="shared" si="98"/>
        <v>8</v>
      </c>
      <c r="CZ371" s="1">
        <f t="shared" si="99"/>
        <v>1</v>
      </c>
      <c r="DA371" s="1">
        <f t="shared" si="100"/>
        <v>1</v>
      </c>
      <c r="DB371" s="1">
        <f>SUM(CM371:CX371)+SUM(COUNTIFS(Q371:CL371,{"TERM","RESIGNED"}))</f>
        <v>50</v>
      </c>
      <c r="DC371" s="1" t="s">
        <v>45</v>
      </c>
      <c r="DD371" s="1" t="s">
        <v>1021</v>
      </c>
      <c r="DE371" s="34"/>
    </row>
    <row r="372" spans="1:109" x14ac:dyDescent="0.25">
      <c r="A372" s="32">
        <f t="shared" si="101"/>
        <v>371</v>
      </c>
      <c r="B372" s="1" t="s">
        <v>172</v>
      </c>
      <c r="C372" s="1">
        <v>105279</v>
      </c>
      <c r="D372" s="27">
        <v>105279</v>
      </c>
      <c r="E372" s="1" t="s">
        <v>946</v>
      </c>
      <c r="F372" s="34" t="s">
        <v>1035</v>
      </c>
      <c r="G372" s="34" t="s">
        <v>123</v>
      </c>
      <c r="H372" s="30">
        <v>45096</v>
      </c>
      <c r="I372" s="30" t="s">
        <v>39</v>
      </c>
      <c r="J372" s="30" t="s">
        <v>39</v>
      </c>
      <c r="K372" s="1">
        <f t="shared" ca="1" si="85"/>
        <v>206</v>
      </c>
      <c r="L372" s="34" t="str">
        <f t="shared" si="86"/>
        <v>Billable</v>
      </c>
      <c r="M372" s="34" t="s">
        <v>124</v>
      </c>
      <c r="N372" s="1" t="s">
        <v>41</v>
      </c>
      <c r="O372" s="1" t="s">
        <v>42</v>
      </c>
      <c r="P372" s="1"/>
      <c r="Q372" s="1"/>
      <c r="R372" s="1" t="s">
        <v>43</v>
      </c>
      <c r="S372" s="33" t="s">
        <v>364</v>
      </c>
      <c r="T372" s="14" t="s">
        <v>968</v>
      </c>
      <c r="U372" s="39" t="s">
        <v>39</v>
      </c>
      <c r="V372" s="14" t="s">
        <v>968</v>
      </c>
      <c r="W372" s="14" t="s">
        <v>20</v>
      </c>
      <c r="X372" s="14" t="s">
        <v>20</v>
      </c>
      <c r="Y372" s="14" t="s">
        <v>967</v>
      </c>
      <c r="Z372" s="39">
        <v>4.7916666666666663E-2</v>
      </c>
      <c r="AA372" s="14" t="s">
        <v>967</v>
      </c>
      <c r="AB372" s="14" t="s">
        <v>968</v>
      </c>
      <c r="AC372" s="39" t="s">
        <v>39</v>
      </c>
      <c r="AD372" s="14" t="s">
        <v>968</v>
      </c>
      <c r="AE372" s="14" t="s">
        <v>968</v>
      </c>
      <c r="AF372" s="39" t="s">
        <v>39</v>
      </c>
      <c r="AG372" s="14" t="s">
        <v>968</v>
      </c>
      <c r="AH372" s="14" t="s">
        <v>965</v>
      </c>
      <c r="AI372" s="39">
        <v>0.3923611111111111</v>
      </c>
      <c r="AJ372" s="14" t="s">
        <v>965</v>
      </c>
      <c r="AK372" s="14" t="s">
        <v>965</v>
      </c>
      <c r="AL372" s="39">
        <v>0.3888888888888889</v>
      </c>
      <c r="AM372" s="14" t="s">
        <v>965</v>
      </c>
      <c r="AN372" s="14" t="s">
        <v>20</v>
      </c>
      <c r="AO372" s="14" t="s">
        <v>20</v>
      </c>
      <c r="AP372" s="14" t="s">
        <v>965</v>
      </c>
      <c r="AQ372" s="39">
        <v>0.39097222222222222</v>
      </c>
      <c r="AR372" s="14" t="s">
        <v>965</v>
      </c>
      <c r="AS372" s="14" t="s">
        <v>965</v>
      </c>
      <c r="AT372" s="39">
        <v>0.34861111111111115</v>
      </c>
      <c r="AU372" s="14" t="s">
        <v>965</v>
      </c>
      <c r="AV372" s="14" t="s">
        <v>965</v>
      </c>
      <c r="AW372" s="39">
        <v>0.3833333333333333</v>
      </c>
      <c r="AX372" s="14" t="s">
        <v>965</v>
      </c>
      <c r="AY372" s="14" t="s">
        <v>965</v>
      </c>
      <c r="AZ372" s="39">
        <v>0.38263888888888892</v>
      </c>
      <c r="BA372" s="14" t="s">
        <v>965</v>
      </c>
      <c r="BB372" s="14" t="s">
        <v>965</v>
      </c>
      <c r="BC372" s="39">
        <v>0.38055555555555554</v>
      </c>
      <c r="BD372" s="14" t="s">
        <v>965</v>
      </c>
      <c r="BE372" s="14" t="s">
        <v>20</v>
      </c>
      <c r="BF372" s="14" t="s">
        <v>20</v>
      </c>
      <c r="BG372" s="14" t="s">
        <v>965</v>
      </c>
      <c r="BH372" s="39">
        <v>0.37361111111111112</v>
      </c>
      <c r="BI372" s="39" t="s">
        <v>965</v>
      </c>
      <c r="BJ372" s="14" t="s">
        <v>965</v>
      </c>
      <c r="BK372" s="39">
        <v>0.40416666666666662</v>
      </c>
      <c r="BL372" s="14" t="s">
        <v>965</v>
      </c>
      <c r="BM372" s="14" t="s">
        <v>965</v>
      </c>
      <c r="BN372" s="39">
        <v>0.37986111111111115</v>
      </c>
      <c r="BO372" s="14" t="s">
        <v>965</v>
      </c>
      <c r="BP372" s="14" t="s">
        <v>965</v>
      </c>
      <c r="BQ372" s="39">
        <v>0.38055555555555554</v>
      </c>
      <c r="BR372" s="14" t="s">
        <v>965</v>
      </c>
      <c r="BS372" s="14" t="s">
        <v>965</v>
      </c>
      <c r="BT372" s="39">
        <v>0.37708333333333338</v>
      </c>
      <c r="BU372" s="39" t="s">
        <v>965</v>
      </c>
      <c r="BV372" s="14" t="s">
        <v>20</v>
      </c>
      <c r="BW372" s="14" t="s">
        <v>20</v>
      </c>
      <c r="BX372" s="14" t="s">
        <v>20</v>
      </c>
      <c r="BY372" s="14" t="s">
        <v>965</v>
      </c>
      <c r="BZ372" s="39">
        <v>0.37083333333333335</v>
      </c>
      <c r="CA372" s="39" t="s">
        <v>965</v>
      </c>
      <c r="CB372" s="14" t="s">
        <v>965</v>
      </c>
      <c r="CC372" s="39">
        <v>0.39027777777777778</v>
      </c>
      <c r="CD372" s="39" t="s">
        <v>965</v>
      </c>
      <c r="CE372" s="14" t="s">
        <v>968</v>
      </c>
      <c r="CF372" s="39" t="s">
        <v>39</v>
      </c>
      <c r="CG372" s="39" t="s">
        <v>968</v>
      </c>
      <c r="CH372" s="14" t="s">
        <v>968</v>
      </c>
      <c r="CI372" s="39" t="s">
        <v>39</v>
      </c>
      <c r="CJ372" s="39" t="s">
        <v>968</v>
      </c>
      <c r="CK372" s="14" t="s">
        <v>20</v>
      </c>
      <c r="CL372" s="14" t="s">
        <v>20</v>
      </c>
      <c r="CM372" s="1">
        <f t="shared" si="87"/>
        <v>28</v>
      </c>
      <c r="CN372" s="1">
        <f t="shared" si="88"/>
        <v>0</v>
      </c>
      <c r="CO372" s="1">
        <f t="shared" si="89"/>
        <v>11</v>
      </c>
      <c r="CP372" s="1">
        <f t="shared" si="90"/>
        <v>0</v>
      </c>
      <c r="CQ372" s="1">
        <f t="shared" si="91"/>
        <v>0</v>
      </c>
      <c r="CR372" s="1">
        <f>SUM(COUNTIFS($T372:$CL372,{"PAT","MAT"}))</f>
        <v>0</v>
      </c>
      <c r="CS372" s="1">
        <f t="shared" si="92"/>
        <v>0</v>
      </c>
      <c r="CT372" s="1">
        <f t="shared" si="93"/>
        <v>0</v>
      </c>
      <c r="CU372" s="1">
        <f t="shared" si="94"/>
        <v>10</v>
      </c>
      <c r="CV372" s="1">
        <f t="shared" si="95"/>
        <v>2</v>
      </c>
      <c r="CW372" s="1">
        <f t="shared" si="96"/>
        <v>0</v>
      </c>
      <c r="CX372" s="1">
        <f t="shared" si="97"/>
        <v>0</v>
      </c>
      <c r="CY372" s="1">
        <f t="shared" si="98"/>
        <v>12</v>
      </c>
      <c r="CZ372" s="1">
        <f t="shared" si="99"/>
        <v>1</v>
      </c>
      <c r="DA372" s="1">
        <f t="shared" si="100"/>
        <v>1</v>
      </c>
      <c r="DB372" s="1">
        <f>SUM(CM372:CX372)+SUM(COUNTIFS(Q372:CL372,{"TERM","RESIGNED"}))</f>
        <v>51</v>
      </c>
      <c r="DC372" s="1" t="s">
        <v>45</v>
      </c>
      <c r="DD372" s="1" t="s">
        <v>1021</v>
      </c>
      <c r="DE372" s="34"/>
    </row>
    <row r="373" spans="1:109" x14ac:dyDescent="0.25">
      <c r="A373" s="32">
        <f t="shared" si="101"/>
        <v>372</v>
      </c>
      <c r="B373" s="1" t="s">
        <v>172</v>
      </c>
      <c r="C373" s="1">
        <v>105284</v>
      </c>
      <c r="D373" s="27">
        <v>105284</v>
      </c>
      <c r="E373" s="1" t="s">
        <v>946</v>
      </c>
      <c r="F373" s="34" t="s">
        <v>1200</v>
      </c>
      <c r="G373" s="34" t="s">
        <v>123</v>
      </c>
      <c r="H373" s="30">
        <v>45096</v>
      </c>
      <c r="I373" s="30" t="s">
        <v>39</v>
      </c>
      <c r="J373" s="30" t="s">
        <v>39</v>
      </c>
      <c r="K373" s="1">
        <f t="shared" ca="1" si="85"/>
        <v>206</v>
      </c>
      <c r="L373" s="34" t="str">
        <f t="shared" si="86"/>
        <v>Billable</v>
      </c>
      <c r="M373" s="34" t="s">
        <v>124</v>
      </c>
      <c r="N373" s="1" t="s">
        <v>41</v>
      </c>
      <c r="O373" s="1" t="s">
        <v>42</v>
      </c>
      <c r="P373" s="1"/>
      <c r="Q373" s="1"/>
      <c r="R373" s="1" t="s">
        <v>43</v>
      </c>
      <c r="S373" s="33" t="s">
        <v>366</v>
      </c>
      <c r="T373" s="14" t="s">
        <v>965</v>
      </c>
      <c r="U373" s="39">
        <v>0.38194444444444398</v>
      </c>
      <c r="V373" s="14" t="s">
        <v>965</v>
      </c>
      <c r="W373" s="14" t="s">
        <v>20</v>
      </c>
      <c r="X373" s="14" t="s">
        <v>20</v>
      </c>
      <c r="Y373" s="14" t="s">
        <v>965</v>
      </c>
      <c r="Z373" s="39">
        <v>0.3840277777777778</v>
      </c>
      <c r="AA373" s="14" t="s">
        <v>965</v>
      </c>
      <c r="AB373" s="14" t="s">
        <v>965</v>
      </c>
      <c r="AC373" s="39">
        <v>0.39930555555555558</v>
      </c>
      <c r="AD373" s="14" t="s">
        <v>965</v>
      </c>
      <c r="AE373" s="14" t="s">
        <v>965</v>
      </c>
      <c r="AF373" s="39">
        <v>0.38263888888888892</v>
      </c>
      <c r="AG373" s="14" t="s">
        <v>965</v>
      </c>
      <c r="AH373" s="14" t="s">
        <v>967</v>
      </c>
      <c r="AI373" s="39" t="s">
        <v>39</v>
      </c>
      <c r="AJ373" s="14" t="s">
        <v>967</v>
      </c>
      <c r="AK373" s="14" t="s">
        <v>965</v>
      </c>
      <c r="AL373" s="39">
        <v>0.40208333333333335</v>
      </c>
      <c r="AM373" s="14" t="s">
        <v>965</v>
      </c>
      <c r="AN373" s="14" t="s">
        <v>20</v>
      </c>
      <c r="AO373" s="14" t="s">
        <v>20</v>
      </c>
      <c r="AP373" s="14" t="s">
        <v>965</v>
      </c>
      <c r="AQ373" s="39">
        <v>0.39374999999999999</v>
      </c>
      <c r="AR373" s="14" t="s">
        <v>965</v>
      </c>
      <c r="AS373" s="14" t="s">
        <v>965</v>
      </c>
      <c r="AT373" s="39">
        <v>0.37708333333333338</v>
      </c>
      <c r="AU373" s="14" t="s">
        <v>965</v>
      </c>
      <c r="AV373" s="14" t="s">
        <v>965</v>
      </c>
      <c r="AW373" s="39">
        <v>0.375</v>
      </c>
      <c r="AX373" s="14" t="s">
        <v>965</v>
      </c>
      <c r="AY373" s="14" t="s">
        <v>965</v>
      </c>
      <c r="AZ373" s="39">
        <v>0.38125000000000003</v>
      </c>
      <c r="BA373" s="14" t="s">
        <v>965</v>
      </c>
      <c r="BB373" s="14" t="s">
        <v>967</v>
      </c>
      <c r="BC373" s="39" t="s">
        <v>39</v>
      </c>
      <c r="BD373" s="14" t="s">
        <v>967</v>
      </c>
      <c r="BE373" s="14" t="s">
        <v>20</v>
      </c>
      <c r="BF373" s="14" t="s">
        <v>20</v>
      </c>
      <c r="BG373" s="14" t="s">
        <v>965</v>
      </c>
      <c r="BH373" s="39">
        <v>0.37083333333333335</v>
      </c>
      <c r="BI373" s="39" t="s">
        <v>965</v>
      </c>
      <c r="BJ373" s="14" t="s">
        <v>22</v>
      </c>
      <c r="BK373" s="39">
        <v>0.37638888888888888</v>
      </c>
      <c r="BL373" s="14" t="s">
        <v>22</v>
      </c>
      <c r="BM373" s="14" t="s">
        <v>965</v>
      </c>
      <c r="BN373" s="39">
        <v>0.37708333333333338</v>
      </c>
      <c r="BO373" s="14" t="s">
        <v>965</v>
      </c>
      <c r="BP373" s="14" t="s">
        <v>965</v>
      </c>
      <c r="BQ373" s="39">
        <v>0.37638888888888888</v>
      </c>
      <c r="BR373" s="14" t="s">
        <v>965</v>
      </c>
      <c r="BS373" s="14" t="s">
        <v>966</v>
      </c>
      <c r="BT373" s="39">
        <v>0.37083333333333335</v>
      </c>
      <c r="BU373" s="39" t="s">
        <v>966</v>
      </c>
      <c r="BV373" s="14" t="s">
        <v>20</v>
      </c>
      <c r="BW373" s="14" t="s">
        <v>20</v>
      </c>
      <c r="BX373" s="14" t="s">
        <v>20</v>
      </c>
      <c r="BY373" s="14" t="s">
        <v>22</v>
      </c>
      <c r="BZ373" s="39">
        <v>0.375</v>
      </c>
      <c r="CA373" s="39" t="s">
        <v>22</v>
      </c>
      <c r="CB373" s="14" t="s">
        <v>966</v>
      </c>
      <c r="CC373" s="39">
        <v>0.38680555555555557</v>
      </c>
      <c r="CD373" s="39" t="s">
        <v>966</v>
      </c>
      <c r="CE373" s="14" t="s">
        <v>966</v>
      </c>
      <c r="CF373" s="39">
        <v>0.3756944444444445</v>
      </c>
      <c r="CG373" s="39" t="s">
        <v>966</v>
      </c>
      <c r="CH373" s="14" t="s">
        <v>967</v>
      </c>
      <c r="CI373" s="39" t="s">
        <v>39</v>
      </c>
      <c r="CJ373" s="39" t="s">
        <v>967</v>
      </c>
      <c r="CK373" s="14" t="s">
        <v>20</v>
      </c>
      <c r="CL373" s="14" t="s">
        <v>20</v>
      </c>
      <c r="CM373" s="1">
        <f t="shared" si="87"/>
        <v>24</v>
      </c>
      <c r="CN373" s="1">
        <f t="shared" si="88"/>
        <v>3</v>
      </c>
      <c r="CO373" s="1">
        <f t="shared" si="89"/>
        <v>11</v>
      </c>
      <c r="CP373" s="1">
        <f t="shared" si="90"/>
        <v>0</v>
      </c>
      <c r="CQ373" s="1">
        <f t="shared" si="91"/>
        <v>4</v>
      </c>
      <c r="CR373" s="1">
        <f>SUM(COUNTIFS($T373:$CL373,{"PAT","MAT"}))</f>
        <v>0</v>
      </c>
      <c r="CS373" s="1">
        <f t="shared" si="92"/>
        <v>0</v>
      </c>
      <c r="CT373" s="1">
        <f t="shared" si="93"/>
        <v>0</v>
      </c>
      <c r="CU373" s="1">
        <f t="shared" si="94"/>
        <v>0</v>
      </c>
      <c r="CV373" s="1">
        <f t="shared" si="95"/>
        <v>6</v>
      </c>
      <c r="CW373" s="1">
        <f t="shared" si="96"/>
        <v>0</v>
      </c>
      <c r="CX373" s="1">
        <f t="shared" si="97"/>
        <v>0</v>
      </c>
      <c r="CY373" s="1">
        <f t="shared" si="98"/>
        <v>6</v>
      </c>
      <c r="CZ373" s="1">
        <f t="shared" si="99"/>
        <v>1</v>
      </c>
      <c r="DA373" s="1">
        <f t="shared" si="100"/>
        <v>1</v>
      </c>
      <c r="DB373" s="1">
        <f>SUM(CM373:CX373)+SUM(COUNTIFS(Q373:CL373,{"TERM","RESIGNED"}))</f>
        <v>48</v>
      </c>
      <c r="DC373" s="1" t="s">
        <v>45</v>
      </c>
      <c r="DD373" s="1" t="s">
        <v>1021</v>
      </c>
      <c r="DE373" s="34"/>
    </row>
    <row r="374" spans="1:109" x14ac:dyDescent="0.25">
      <c r="A374" s="32">
        <f t="shared" si="101"/>
        <v>373</v>
      </c>
      <c r="B374" s="1" t="s">
        <v>172</v>
      </c>
      <c r="C374" s="1">
        <v>105287</v>
      </c>
      <c r="D374" s="27">
        <v>105287</v>
      </c>
      <c r="E374" s="1" t="s">
        <v>946</v>
      </c>
      <c r="F374" s="34" t="s">
        <v>1202</v>
      </c>
      <c r="G374" s="34" t="s">
        <v>123</v>
      </c>
      <c r="H374" s="30">
        <v>45096</v>
      </c>
      <c r="I374" s="30" t="s">
        <v>39</v>
      </c>
      <c r="J374" s="30" t="s">
        <v>39</v>
      </c>
      <c r="K374" s="1">
        <f t="shared" ca="1" si="85"/>
        <v>206</v>
      </c>
      <c r="L374" s="34" t="str">
        <f t="shared" si="86"/>
        <v>Billable</v>
      </c>
      <c r="M374" s="34" t="s">
        <v>124</v>
      </c>
      <c r="N374" s="1" t="s">
        <v>41</v>
      </c>
      <c r="O374" s="1" t="s">
        <v>42</v>
      </c>
      <c r="P374" s="1"/>
      <c r="Q374" s="1"/>
      <c r="R374" s="1" t="s">
        <v>43</v>
      </c>
      <c r="S374" s="33" t="s">
        <v>366</v>
      </c>
      <c r="T374" s="14" t="s">
        <v>968</v>
      </c>
      <c r="U374" s="39" t="s">
        <v>39</v>
      </c>
      <c r="V374" s="14" t="s">
        <v>968</v>
      </c>
      <c r="W374" s="14" t="s">
        <v>20</v>
      </c>
      <c r="X374" s="14" t="s">
        <v>20</v>
      </c>
      <c r="Y374" s="14" t="s">
        <v>965</v>
      </c>
      <c r="Z374" s="39">
        <v>0.42291666666666666</v>
      </c>
      <c r="AA374" s="14" t="s">
        <v>965</v>
      </c>
      <c r="AB374" s="14" t="s">
        <v>965</v>
      </c>
      <c r="AC374" s="39">
        <v>0.3840277777777778</v>
      </c>
      <c r="AD374" s="14" t="s">
        <v>965</v>
      </c>
      <c r="AE374" s="14" t="s">
        <v>965</v>
      </c>
      <c r="AF374" s="39">
        <v>0.40833333333333338</v>
      </c>
      <c r="AG374" s="14" t="s">
        <v>965</v>
      </c>
      <c r="AH374" s="14" t="s">
        <v>965</v>
      </c>
      <c r="AI374" s="39">
        <v>0.49236111111111108</v>
      </c>
      <c r="AJ374" s="14" t="s">
        <v>965</v>
      </c>
      <c r="AK374" s="14" t="s">
        <v>965</v>
      </c>
      <c r="AL374" s="39">
        <v>0.46319444444444446</v>
      </c>
      <c r="AM374" s="14" t="s">
        <v>965</v>
      </c>
      <c r="AN374" s="14" t="s">
        <v>20</v>
      </c>
      <c r="AO374" s="14" t="s">
        <v>20</v>
      </c>
      <c r="AP374" s="14" t="s">
        <v>965</v>
      </c>
      <c r="AQ374" s="39">
        <v>0.41388888888888892</v>
      </c>
      <c r="AR374" s="14" t="s">
        <v>965</v>
      </c>
      <c r="AS374" s="14" t="s">
        <v>965</v>
      </c>
      <c r="AT374" s="39">
        <v>0.38263888888888892</v>
      </c>
      <c r="AU374" s="14" t="s">
        <v>965</v>
      </c>
      <c r="AV374" s="14" t="s">
        <v>965</v>
      </c>
      <c r="AW374" s="39">
        <v>0.41180555555555554</v>
      </c>
      <c r="AX374" s="14" t="s">
        <v>965</v>
      </c>
      <c r="AY374" s="14" t="s">
        <v>965</v>
      </c>
      <c r="AZ374" s="39">
        <v>0.3979166666666667</v>
      </c>
      <c r="BA374" s="14" t="s">
        <v>965</v>
      </c>
      <c r="BB374" s="14" t="s">
        <v>965</v>
      </c>
      <c r="BC374" s="39">
        <v>0.3743055555555555</v>
      </c>
      <c r="BD374" s="14" t="s">
        <v>965</v>
      </c>
      <c r="BE374" s="14" t="s">
        <v>20</v>
      </c>
      <c r="BF374" s="14" t="s">
        <v>20</v>
      </c>
      <c r="BG374" s="14" t="s">
        <v>965</v>
      </c>
      <c r="BH374" s="39">
        <v>0.3923611111111111</v>
      </c>
      <c r="BI374" s="39" t="s">
        <v>965</v>
      </c>
      <c r="BJ374" s="14" t="s">
        <v>965</v>
      </c>
      <c r="BK374" s="39">
        <v>0.4069444444444445</v>
      </c>
      <c r="BL374" s="14" t="s">
        <v>965</v>
      </c>
      <c r="BM374" s="14" t="s">
        <v>965</v>
      </c>
      <c r="BN374" s="39">
        <v>0.3833333333333333</v>
      </c>
      <c r="BO374" s="14" t="s">
        <v>965</v>
      </c>
      <c r="BP374" s="14" t="s">
        <v>965</v>
      </c>
      <c r="BQ374" s="39">
        <v>0.38958333333333334</v>
      </c>
      <c r="BR374" s="14" t="s">
        <v>965</v>
      </c>
      <c r="BS374" s="14" t="s">
        <v>965</v>
      </c>
      <c r="BT374" s="39">
        <v>0.37916666666666665</v>
      </c>
      <c r="BU374" s="39" t="s">
        <v>965</v>
      </c>
      <c r="BV374" s="14" t="s">
        <v>20</v>
      </c>
      <c r="BW374" s="14" t="s">
        <v>20</v>
      </c>
      <c r="BX374" s="14" t="s">
        <v>20</v>
      </c>
      <c r="BY374" s="14" t="s">
        <v>967</v>
      </c>
      <c r="BZ374" s="39" t="s">
        <v>39</v>
      </c>
      <c r="CA374" s="39" t="s">
        <v>967</v>
      </c>
      <c r="CB374" s="14" t="s">
        <v>967</v>
      </c>
      <c r="CC374" s="39" t="s">
        <v>39</v>
      </c>
      <c r="CD374" s="39" t="s">
        <v>967</v>
      </c>
      <c r="CE374" s="14" t="s">
        <v>967</v>
      </c>
      <c r="CF374" s="39" t="s">
        <v>39</v>
      </c>
      <c r="CG374" s="39" t="s">
        <v>967</v>
      </c>
      <c r="CH374" s="14" t="s">
        <v>968</v>
      </c>
      <c r="CI374" s="39" t="s">
        <v>39</v>
      </c>
      <c r="CJ374" s="39" t="s">
        <v>968</v>
      </c>
      <c r="CK374" s="14" t="s">
        <v>20</v>
      </c>
      <c r="CL374" s="14" t="s">
        <v>20</v>
      </c>
      <c r="CM374" s="1">
        <f t="shared" si="87"/>
        <v>30</v>
      </c>
      <c r="CN374" s="1">
        <f t="shared" si="88"/>
        <v>0</v>
      </c>
      <c r="CO374" s="1">
        <f t="shared" si="89"/>
        <v>11</v>
      </c>
      <c r="CP374" s="1">
        <f t="shared" si="90"/>
        <v>0</v>
      </c>
      <c r="CQ374" s="1">
        <f t="shared" si="91"/>
        <v>0</v>
      </c>
      <c r="CR374" s="1">
        <f>SUM(COUNTIFS($T374:$CL374,{"PAT","MAT"}))</f>
        <v>0</v>
      </c>
      <c r="CS374" s="1">
        <f t="shared" si="92"/>
        <v>0</v>
      </c>
      <c r="CT374" s="1">
        <f t="shared" si="93"/>
        <v>0</v>
      </c>
      <c r="CU374" s="1">
        <f t="shared" si="94"/>
        <v>4</v>
      </c>
      <c r="CV374" s="1">
        <f t="shared" si="95"/>
        <v>6</v>
      </c>
      <c r="CW374" s="1">
        <f t="shared" si="96"/>
        <v>0</v>
      </c>
      <c r="CX374" s="1">
        <f t="shared" si="97"/>
        <v>0</v>
      </c>
      <c r="CY374" s="1">
        <f t="shared" si="98"/>
        <v>10</v>
      </c>
      <c r="CZ374" s="1">
        <f t="shared" si="99"/>
        <v>1</v>
      </c>
      <c r="DA374" s="1">
        <f t="shared" si="100"/>
        <v>1</v>
      </c>
      <c r="DB374" s="1">
        <f>SUM(CM374:CX374)+SUM(COUNTIFS(Q374:CL374,{"TERM","RESIGNED"}))</f>
        <v>51</v>
      </c>
      <c r="DC374" s="1" t="s">
        <v>45</v>
      </c>
      <c r="DD374" s="1" t="s">
        <v>1020</v>
      </c>
      <c r="DE374" s="34"/>
    </row>
    <row r="375" spans="1:109" x14ac:dyDescent="0.25">
      <c r="A375" s="32">
        <f t="shared" si="101"/>
        <v>374</v>
      </c>
      <c r="B375" s="1" t="s">
        <v>172</v>
      </c>
      <c r="C375" s="1">
        <v>105303</v>
      </c>
      <c r="D375" s="27">
        <v>105303</v>
      </c>
      <c r="E375" s="1" t="s">
        <v>946</v>
      </c>
      <c r="F375" s="34" t="s">
        <v>1038</v>
      </c>
      <c r="G375" s="34" t="s">
        <v>123</v>
      </c>
      <c r="H375" s="30">
        <v>45100</v>
      </c>
      <c r="I375" s="30" t="s">
        <v>39</v>
      </c>
      <c r="J375" s="30" t="s">
        <v>39</v>
      </c>
      <c r="K375" s="1">
        <f t="shared" ca="1" si="85"/>
        <v>202</v>
      </c>
      <c r="L375" s="34" t="str">
        <f t="shared" si="86"/>
        <v>Billable</v>
      </c>
      <c r="M375" s="34" t="s">
        <v>124</v>
      </c>
      <c r="N375" s="1" t="s">
        <v>41</v>
      </c>
      <c r="O375" s="1" t="s">
        <v>42</v>
      </c>
      <c r="P375" s="1"/>
      <c r="Q375" s="1"/>
      <c r="R375" s="1" t="s">
        <v>43</v>
      </c>
      <c r="S375" s="33" t="s">
        <v>364</v>
      </c>
      <c r="T375" s="14" t="s">
        <v>965</v>
      </c>
      <c r="U375" s="39">
        <v>0.39861111111111103</v>
      </c>
      <c r="V375" s="14" t="s">
        <v>965</v>
      </c>
      <c r="W375" s="14" t="s">
        <v>20</v>
      </c>
      <c r="X375" s="14" t="s">
        <v>20</v>
      </c>
      <c r="Y375" s="14" t="s">
        <v>967</v>
      </c>
      <c r="Z375" s="39" t="s">
        <v>39</v>
      </c>
      <c r="AA375" s="14" t="s">
        <v>967</v>
      </c>
      <c r="AB375" s="14" t="s">
        <v>965</v>
      </c>
      <c r="AC375" s="39">
        <v>0.4145833333333333</v>
      </c>
      <c r="AD375" s="14" t="s">
        <v>965</v>
      </c>
      <c r="AE375" s="14" t="s">
        <v>965</v>
      </c>
      <c r="AF375" s="39">
        <v>0.39444444444444443</v>
      </c>
      <c r="AG375" s="14" t="s">
        <v>965</v>
      </c>
      <c r="AH375" s="14" t="s">
        <v>965</v>
      </c>
      <c r="AI375" s="39">
        <v>0.40347222222222223</v>
      </c>
      <c r="AJ375" s="14" t="s">
        <v>965</v>
      </c>
      <c r="AK375" s="14" t="s">
        <v>965</v>
      </c>
      <c r="AL375" s="39">
        <v>0.40972222222222227</v>
      </c>
      <c r="AM375" s="14" t="s">
        <v>965</v>
      </c>
      <c r="AN375" s="14" t="s">
        <v>20</v>
      </c>
      <c r="AO375" s="14" t="s">
        <v>20</v>
      </c>
      <c r="AP375" s="14" t="s">
        <v>965</v>
      </c>
      <c r="AQ375" s="39">
        <v>0.41041666666666665</v>
      </c>
      <c r="AR375" s="14" t="s">
        <v>965</v>
      </c>
      <c r="AS375" s="14" t="s">
        <v>965</v>
      </c>
      <c r="AT375" s="39">
        <v>0.41805555555555557</v>
      </c>
      <c r="AU375" s="14" t="s">
        <v>965</v>
      </c>
      <c r="AV375" s="14" t="s">
        <v>965</v>
      </c>
      <c r="AW375" s="39">
        <v>0.3979166666666667</v>
      </c>
      <c r="AX375" s="14" t="s">
        <v>965</v>
      </c>
      <c r="AY375" s="14" t="s">
        <v>965</v>
      </c>
      <c r="AZ375" s="39">
        <v>0.39513888888888887</v>
      </c>
      <c r="BA375" s="14" t="s">
        <v>965</v>
      </c>
      <c r="BB375" s="14" t="s">
        <v>965</v>
      </c>
      <c r="BC375" s="39">
        <v>0.39444444444444443</v>
      </c>
      <c r="BD375" s="14" t="s">
        <v>965</v>
      </c>
      <c r="BE375" s="14" t="s">
        <v>20</v>
      </c>
      <c r="BF375" s="14" t="s">
        <v>20</v>
      </c>
      <c r="BG375" s="14" t="s">
        <v>965</v>
      </c>
      <c r="BH375" s="39">
        <v>0.40416666666666662</v>
      </c>
      <c r="BI375" s="39" t="s">
        <v>965</v>
      </c>
      <c r="BJ375" s="14" t="s">
        <v>968</v>
      </c>
      <c r="BK375" s="39" t="s">
        <v>39</v>
      </c>
      <c r="BL375" s="14" t="s">
        <v>968</v>
      </c>
      <c r="BM375" s="14" t="s">
        <v>965</v>
      </c>
      <c r="BN375" s="39">
        <v>0.39305555555555555</v>
      </c>
      <c r="BO375" s="14" t="s">
        <v>965</v>
      </c>
      <c r="BP375" s="14" t="s">
        <v>965</v>
      </c>
      <c r="BQ375" s="39">
        <v>0.39374999999999999</v>
      </c>
      <c r="BR375" s="14" t="s">
        <v>965</v>
      </c>
      <c r="BS375" s="14" t="s">
        <v>965</v>
      </c>
      <c r="BT375" s="39">
        <v>0.3979166666666667</v>
      </c>
      <c r="BU375" s="39" t="s">
        <v>965</v>
      </c>
      <c r="BV375" s="14" t="s">
        <v>20</v>
      </c>
      <c r="BW375" s="14" t="s">
        <v>20</v>
      </c>
      <c r="BX375" s="14" t="s">
        <v>20</v>
      </c>
      <c r="BY375" s="14" t="s">
        <v>968</v>
      </c>
      <c r="BZ375" s="39" t="s">
        <v>39</v>
      </c>
      <c r="CA375" s="39" t="s">
        <v>968</v>
      </c>
      <c r="CB375" s="14" t="s">
        <v>967</v>
      </c>
      <c r="CC375" s="39" t="s">
        <v>39</v>
      </c>
      <c r="CD375" s="39" t="s">
        <v>967</v>
      </c>
      <c r="CE375" s="14" t="s">
        <v>968</v>
      </c>
      <c r="CF375" s="39" t="s">
        <v>39</v>
      </c>
      <c r="CG375" s="39" t="s">
        <v>968</v>
      </c>
      <c r="CH375" s="14" t="s">
        <v>968</v>
      </c>
      <c r="CI375" s="39" t="s">
        <v>39</v>
      </c>
      <c r="CJ375" s="39" t="s">
        <v>968</v>
      </c>
      <c r="CK375" s="14" t="s">
        <v>20</v>
      </c>
      <c r="CL375" s="14" t="s">
        <v>20</v>
      </c>
      <c r="CM375" s="1">
        <f t="shared" si="87"/>
        <v>28</v>
      </c>
      <c r="CN375" s="1">
        <f t="shared" si="88"/>
        <v>0</v>
      </c>
      <c r="CO375" s="1">
        <f t="shared" si="89"/>
        <v>11</v>
      </c>
      <c r="CP375" s="1">
        <f t="shared" si="90"/>
        <v>0</v>
      </c>
      <c r="CQ375" s="1">
        <f t="shared" si="91"/>
        <v>0</v>
      </c>
      <c r="CR375" s="1">
        <f>SUM(COUNTIFS($T375:$CL375,{"PAT","MAT"}))</f>
        <v>0</v>
      </c>
      <c r="CS375" s="1">
        <f t="shared" si="92"/>
        <v>0</v>
      </c>
      <c r="CT375" s="1">
        <f t="shared" si="93"/>
        <v>0</v>
      </c>
      <c r="CU375" s="1">
        <f t="shared" si="94"/>
        <v>8</v>
      </c>
      <c r="CV375" s="1">
        <f t="shared" si="95"/>
        <v>4</v>
      </c>
      <c r="CW375" s="1">
        <f t="shared" si="96"/>
        <v>0</v>
      </c>
      <c r="CX375" s="1">
        <f t="shared" si="97"/>
        <v>0</v>
      </c>
      <c r="CY375" s="1">
        <f t="shared" si="98"/>
        <v>12</v>
      </c>
      <c r="CZ375" s="1">
        <f t="shared" si="99"/>
        <v>1</v>
      </c>
      <c r="DA375" s="1">
        <f t="shared" si="100"/>
        <v>1</v>
      </c>
      <c r="DB375" s="1">
        <f>SUM(CM375:CX375)+SUM(COUNTIFS(Q375:CL375,{"TERM","RESIGNED"}))</f>
        <v>51</v>
      </c>
      <c r="DC375" s="1" t="s">
        <v>45</v>
      </c>
      <c r="DD375" s="1" t="s">
        <v>1021</v>
      </c>
      <c r="DE375" s="34"/>
    </row>
    <row r="376" spans="1:109" x14ac:dyDescent="0.25">
      <c r="A376" s="32">
        <f t="shared" si="101"/>
        <v>375</v>
      </c>
      <c r="B376" s="1" t="s">
        <v>172</v>
      </c>
      <c r="C376" s="1">
        <v>105310</v>
      </c>
      <c r="D376" s="27">
        <v>105310</v>
      </c>
      <c r="E376" s="1" t="s">
        <v>945</v>
      </c>
      <c r="F376" s="34" t="s">
        <v>1039</v>
      </c>
      <c r="G376" s="34" t="s">
        <v>186</v>
      </c>
      <c r="H376" s="30">
        <v>45105</v>
      </c>
      <c r="I376" s="30" t="s">
        <v>39</v>
      </c>
      <c r="J376" s="30" t="s">
        <v>39</v>
      </c>
      <c r="K376" s="1">
        <f t="shared" ca="1" si="85"/>
        <v>197</v>
      </c>
      <c r="L376" s="34" t="str">
        <f t="shared" si="86"/>
        <v>Billable</v>
      </c>
      <c r="M376" s="34" t="s">
        <v>187</v>
      </c>
      <c r="N376" s="1" t="s">
        <v>41</v>
      </c>
      <c r="O376" s="1" t="s">
        <v>42</v>
      </c>
      <c r="P376" s="1"/>
      <c r="Q376" s="1"/>
      <c r="R376" s="1" t="s">
        <v>43</v>
      </c>
      <c r="S376" s="33" t="s">
        <v>235</v>
      </c>
      <c r="T376" s="14" t="s">
        <v>965</v>
      </c>
      <c r="U376" s="39">
        <v>0.36388888888888898</v>
      </c>
      <c r="V376" s="14" t="s">
        <v>965</v>
      </c>
      <c r="W376" s="14" t="s">
        <v>20</v>
      </c>
      <c r="X376" s="14" t="s">
        <v>20</v>
      </c>
      <c r="Y376" s="14" t="s">
        <v>965</v>
      </c>
      <c r="Z376" s="39">
        <v>0.39027777777777778</v>
      </c>
      <c r="AA376" s="14" t="s">
        <v>965</v>
      </c>
      <c r="AB376" s="14" t="s">
        <v>965</v>
      </c>
      <c r="AC376" s="39">
        <v>0.38611111111111113</v>
      </c>
      <c r="AD376" s="14" t="s">
        <v>965</v>
      </c>
      <c r="AE376" s="14" t="s">
        <v>965</v>
      </c>
      <c r="AF376" s="39">
        <v>0.38958333333333334</v>
      </c>
      <c r="AG376" s="14" t="s">
        <v>965</v>
      </c>
      <c r="AH376" s="14" t="s">
        <v>965</v>
      </c>
      <c r="AI376" s="39">
        <v>0.3979166666666667</v>
      </c>
      <c r="AJ376" s="14" t="s">
        <v>965</v>
      </c>
      <c r="AK376" s="14" t="s">
        <v>965</v>
      </c>
      <c r="AL376" s="39">
        <v>0.3743055555555555</v>
      </c>
      <c r="AM376" s="14" t="s">
        <v>965</v>
      </c>
      <c r="AN376" s="14" t="s">
        <v>20</v>
      </c>
      <c r="AO376" s="14" t="s">
        <v>20</v>
      </c>
      <c r="AP376" s="14" t="s">
        <v>965</v>
      </c>
      <c r="AQ376" s="39">
        <v>0.3840277777777778</v>
      </c>
      <c r="AR376" s="14" t="s">
        <v>965</v>
      </c>
      <c r="AS376" s="14" t="s">
        <v>965</v>
      </c>
      <c r="AT376" s="39">
        <v>0.38819444444444445</v>
      </c>
      <c r="AU376" s="14" t="s">
        <v>965</v>
      </c>
      <c r="AV376" s="14" t="s">
        <v>965</v>
      </c>
      <c r="AW376" s="39">
        <v>0.37638888888888888</v>
      </c>
      <c r="AX376" s="14" t="s">
        <v>965</v>
      </c>
      <c r="AY376" s="14" t="s">
        <v>965</v>
      </c>
      <c r="AZ376" s="39">
        <v>0.34166666666666662</v>
      </c>
      <c r="BA376" s="14" t="s">
        <v>965</v>
      </c>
      <c r="BB376" s="14" t="s">
        <v>965</v>
      </c>
      <c r="BC376" s="39">
        <v>0.37152777777777773</v>
      </c>
      <c r="BD376" s="14" t="s">
        <v>965</v>
      </c>
      <c r="BE376" s="14" t="s">
        <v>20</v>
      </c>
      <c r="BF376" s="14" t="s">
        <v>20</v>
      </c>
      <c r="BG376" s="14" t="s">
        <v>965</v>
      </c>
      <c r="BH376" s="39">
        <v>0.3833333333333333</v>
      </c>
      <c r="BI376" s="39" t="s">
        <v>965</v>
      </c>
      <c r="BJ376" s="14" t="s">
        <v>965</v>
      </c>
      <c r="BK376" s="39">
        <v>0.38194444444444442</v>
      </c>
      <c r="BL376" s="14" t="s">
        <v>965</v>
      </c>
      <c r="BM376" s="14" t="s">
        <v>965</v>
      </c>
      <c r="BN376" s="39">
        <v>0.38541666666666669</v>
      </c>
      <c r="BO376" s="14" t="s">
        <v>965</v>
      </c>
      <c r="BP376" s="14" t="s">
        <v>965</v>
      </c>
      <c r="BQ376" s="39">
        <v>0.41111111111111115</v>
      </c>
      <c r="BR376" s="14" t="s">
        <v>965</v>
      </c>
      <c r="BS376" s="14" t="s">
        <v>965</v>
      </c>
      <c r="BT376" s="39">
        <v>0.36458333333333331</v>
      </c>
      <c r="BU376" s="39" t="s">
        <v>965</v>
      </c>
      <c r="BV376" s="14" t="s">
        <v>20</v>
      </c>
      <c r="BW376" s="14" t="s">
        <v>20</v>
      </c>
      <c r="BX376" s="14" t="s">
        <v>20</v>
      </c>
      <c r="BY376" s="14" t="s">
        <v>967</v>
      </c>
      <c r="BZ376" s="39" t="s">
        <v>39</v>
      </c>
      <c r="CA376" s="39" t="s">
        <v>967</v>
      </c>
      <c r="CB376" s="14" t="s">
        <v>967</v>
      </c>
      <c r="CC376" s="39" t="s">
        <v>39</v>
      </c>
      <c r="CD376" s="39" t="s">
        <v>967</v>
      </c>
      <c r="CE376" s="14" t="s">
        <v>965</v>
      </c>
      <c r="CF376" s="39">
        <v>0.37986111111111115</v>
      </c>
      <c r="CG376" s="39" t="s">
        <v>965</v>
      </c>
      <c r="CH376" s="14" t="s">
        <v>965</v>
      </c>
      <c r="CI376" s="39">
        <v>0.37708333333333338</v>
      </c>
      <c r="CJ376" s="39" t="s">
        <v>965</v>
      </c>
      <c r="CK376" s="14" t="s">
        <v>20</v>
      </c>
      <c r="CL376" s="14" t="s">
        <v>20</v>
      </c>
      <c r="CM376" s="1">
        <f t="shared" si="87"/>
        <v>36</v>
      </c>
      <c r="CN376" s="1">
        <f t="shared" si="88"/>
        <v>0</v>
      </c>
      <c r="CO376" s="1">
        <f t="shared" si="89"/>
        <v>11</v>
      </c>
      <c r="CP376" s="1">
        <f t="shared" si="90"/>
        <v>0</v>
      </c>
      <c r="CQ376" s="1">
        <f t="shared" si="91"/>
        <v>0</v>
      </c>
      <c r="CR376" s="1">
        <f>SUM(COUNTIFS($T376:$CL376,{"PAT","MAT"}))</f>
        <v>0</v>
      </c>
      <c r="CS376" s="1">
        <f t="shared" si="92"/>
        <v>0</v>
      </c>
      <c r="CT376" s="1">
        <f t="shared" si="93"/>
        <v>0</v>
      </c>
      <c r="CU376" s="1">
        <f t="shared" si="94"/>
        <v>0</v>
      </c>
      <c r="CV376" s="1">
        <f t="shared" si="95"/>
        <v>4</v>
      </c>
      <c r="CW376" s="1">
        <f t="shared" si="96"/>
        <v>0</v>
      </c>
      <c r="CX376" s="1">
        <f t="shared" si="97"/>
        <v>0</v>
      </c>
      <c r="CY376" s="1">
        <f t="shared" si="98"/>
        <v>4</v>
      </c>
      <c r="CZ376" s="1">
        <f t="shared" si="99"/>
        <v>1</v>
      </c>
      <c r="DA376" s="1">
        <f t="shared" si="100"/>
        <v>1</v>
      </c>
      <c r="DB376" s="1">
        <f>SUM(CM376:CX376)+SUM(COUNTIFS(Q376:CL376,{"TERM","RESIGNED"}))</f>
        <v>51</v>
      </c>
      <c r="DC376" s="1" t="s">
        <v>45</v>
      </c>
      <c r="DD376" s="1" t="s">
        <v>1018</v>
      </c>
      <c r="DE376" s="34"/>
    </row>
    <row r="377" spans="1:109" x14ac:dyDescent="0.25">
      <c r="A377" s="32">
        <f t="shared" si="101"/>
        <v>376</v>
      </c>
      <c r="B377" s="1" t="s">
        <v>172</v>
      </c>
      <c r="C377" s="1">
        <v>105317</v>
      </c>
      <c r="D377" s="27">
        <v>105317</v>
      </c>
      <c r="E377" s="1" t="s">
        <v>946</v>
      </c>
      <c r="F377" s="34" t="s">
        <v>1042</v>
      </c>
      <c r="G377" s="34" t="s">
        <v>186</v>
      </c>
      <c r="H377" s="30">
        <v>45105</v>
      </c>
      <c r="I377" s="30" t="s">
        <v>39</v>
      </c>
      <c r="J377" s="30" t="s">
        <v>39</v>
      </c>
      <c r="K377" s="1">
        <f t="shared" ca="1" si="85"/>
        <v>197</v>
      </c>
      <c r="L377" s="34" t="str">
        <f t="shared" si="86"/>
        <v>Billable</v>
      </c>
      <c r="M377" s="34" t="s">
        <v>187</v>
      </c>
      <c r="N377" s="1" t="s">
        <v>41</v>
      </c>
      <c r="O377" s="1" t="s">
        <v>42</v>
      </c>
      <c r="P377" s="1"/>
      <c r="Q377" s="1"/>
      <c r="R377" s="1" t="s">
        <v>43</v>
      </c>
      <c r="S377" s="33" t="s">
        <v>431</v>
      </c>
      <c r="T377" s="14" t="s">
        <v>965</v>
      </c>
      <c r="U377" s="39">
        <v>0.47986111111111102</v>
      </c>
      <c r="V377" s="14" t="s">
        <v>965</v>
      </c>
      <c r="W377" s="14" t="s">
        <v>20</v>
      </c>
      <c r="X377" s="14" t="s">
        <v>20</v>
      </c>
      <c r="Y377" s="14" t="s">
        <v>965</v>
      </c>
      <c r="Z377" s="39">
        <v>0.39305555555555555</v>
      </c>
      <c r="AA377" s="14" t="s">
        <v>965</v>
      </c>
      <c r="AB377" s="14" t="s">
        <v>965</v>
      </c>
      <c r="AC377" s="39">
        <v>0.38958333333333334</v>
      </c>
      <c r="AD377" s="14" t="s">
        <v>965</v>
      </c>
      <c r="AE377" s="14" t="s">
        <v>965</v>
      </c>
      <c r="AF377" s="39">
        <v>0.39652777777777781</v>
      </c>
      <c r="AG377" s="14" t="s">
        <v>965</v>
      </c>
      <c r="AH377" s="14" t="s">
        <v>965</v>
      </c>
      <c r="AI377" s="39">
        <v>0.40486111111111112</v>
      </c>
      <c r="AJ377" s="14" t="s">
        <v>965</v>
      </c>
      <c r="AK377" s="14" t="s">
        <v>965</v>
      </c>
      <c r="AL377" s="39">
        <v>0.39652777777777781</v>
      </c>
      <c r="AM377" s="14" t="s">
        <v>965</v>
      </c>
      <c r="AN377" s="14" t="s">
        <v>20</v>
      </c>
      <c r="AO377" s="14" t="s">
        <v>20</v>
      </c>
      <c r="AP377" s="14" t="s">
        <v>965</v>
      </c>
      <c r="AQ377" s="39">
        <v>0.40625</v>
      </c>
      <c r="AR377" s="14" t="s">
        <v>965</v>
      </c>
      <c r="AS377" s="14" t="s">
        <v>965</v>
      </c>
      <c r="AT377" s="39">
        <v>0.39999999999999997</v>
      </c>
      <c r="AU377" s="14" t="s">
        <v>965</v>
      </c>
      <c r="AV377" s="14" t="s">
        <v>965</v>
      </c>
      <c r="AW377" s="39">
        <v>0.3888888888888889</v>
      </c>
      <c r="AX377" s="14" t="s">
        <v>965</v>
      </c>
      <c r="AY377" s="14" t="s">
        <v>965</v>
      </c>
      <c r="AZ377" s="39">
        <v>0.37708333333333338</v>
      </c>
      <c r="BA377" s="14" t="s">
        <v>965</v>
      </c>
      <c r="BB377" s="14" t="s">
        <v>965</v>
      </c>
      <c r="BC377" s="39">
        <v>0.38472222222222219</v>
      </c>
      <c r="BD377" s="14" t="s">
        <v>965</v>
      </c>
      <c r="BE377" s="14" t="s">
        <v>20</v>
      </c>
      <c r="BF377" s="14" t="s">
        <v>20</v>
      </c>
      <c r="BG377" s="14" t="s">
        <v>965</v>
      </c>
      <c r="BH377" s="39">
        <v>0.41666666666666669</v>
      </c>
      <c r="BI377" s="39" t="s">
        <v>965</v>
      </c>
      <c r="BJ377" s="14" t="s">
        <v>965</v>
      </c>
      <c r="BK377" s="39">
        <v>0.3972222222222222</v>
      </c>
      <c r="BL377" s="14" t="s">
        <v>965</v>
      </c>
      <c r="BM377" s="14" t="s">
        <v>965</v>
      </c>
      <c r="BN377" s="39">
        <v>0.42499999999999999</v>
      </c>
      <c r="BO377" s="14" t="s">
        <v>965</v>
      </c>
      <c r="BP377" s="14" t="s">
        <v>965</v>
      </c>
      <c r="BQ377" s="39">
        <v>0.41666666666666669</v>
      </c>
      <c r="BR377" s="14" t="s">
        <v>965</v>
      </c>
      <c r="BS377" s="14" t="s">
        <v>965</v>
      </c>
      <c r="BT377" s="39">
        <v>0.3833333333333333</v>
      </c>
      <c r="BU377" s="39" t="s">
        <v>965</v>
      </c>
      <c r="BV377" s="14" t="s">
        <v>20</v>
      </c>
      <c r="BW377" s="14" t="s">
        <v>20</v>
      </c>
      <c r="BX377" s="14" t="s">
        <v>20</v>
      </c>
      <c r="BY377" s="14" t="s">
        <v>967</v>
      </c>
      <c r="BZ377" s="39" t="s">
        <v>39</v>
      </c>
      <c r="CA377" s="39" t="s">
        <v>967</v>
      </c>
      <c r="CB377" s="14" t="s">
        <v>967</v>
      </c>
      <c r="CC377" s="39" t="s">
        <v>39</v>
      </c>
      <c r="CD377" s="39" t="s">
        <v>967</v>
      </c>
      <c r="CE377" s="14" t="s">
        <v>967</v>
      </c>
      <c r="CF377" s="39" t="s">
        <v>39</v>
      </c>
      <c r="CG377" s="39" t="s">
        <v>967</v>
      </c>
      <c r="CH377" s="14" t="s">
        <v>968</v>
      </c>
      <c r="CI377" s="39" t="s">
        <v>39</v>
      </c>
      <c r="CJ377" s="39" t="s">
        <v>968</v>
      </c>
      <c r="CK377" s="14" t="s">
        <v>20</v>
      </c>
      <c r="CL377" s="14" t="s">
        <v>20</v>
      </c>
      <c r="CM377" s="1">
        <f t="shared" si="87"/>
        <v>32</v>
      </c>
      <c r="CN377" s="1">
        <f t="shared" si="88"/>
        <v>0</v>
      </c>
      <c r="CO377" s="1">
        <f t="shared" si="89"/>
        <v>11</v>
      </c>
      <c r="CP377" s="1">
        <f t="shared" si="90"/>
        <v>0</v>
      </c>
      <c r="CQ377" s="1">
        <f t="shared" si="91"/>
        <v>0</v>
      </c>
      <c r="CR377" s="1">
        <f>SUM(COUNTIFS($T377:$CL377,{"PAT","MAT"}))</f>
        <v>0</v>
      </c>
      <c r="CS377" s="1">
        <f t="shared" si="92"/>
        <v>0</v>
      </c>
      <c r="CT377" s="1">
        <f t="shared" si="93"/>
        <v>0</v>
      </c>
      <c r="CU377" s="1">
        <f t="shared" si="94"/>
        <v>2</v>
      </c>
      <c r="CV377" s="1">
        <f t="shared" si="95"/>
        <v>6</v>
      </c>
      <c r="CW377" s="1">
        <f t="shared" si="96"/>
        <v>0</v>
      </c>
      <c r="CX377" s="1">
        <f t="shared" si="97"/>
        <v>0</v>
      </c>
      <c r="CY377" s="1">
        <f t="shared" si="98"/>
        <v>8</v>
      </c>
      <c r="CZ377" s="1">
        <f t="shared" si="99"/>
        <v>1</v>
      </c>
      <c r="DA377" s="1">
        <f t="shared" si="100"/>
        <v>1</v>
      </c>
      <c r="DB377" s="1">
        <f>SUM(CM377:CX377)+SUM(COUNTIFS(Q377:CL377,{"TERM","RESIGNED"}))</f>
        <v>51</v>
      </c>
      <c r="DC377" s="1" t="s">
        <v>45</v>
      </c>
      <c r="DD377" s="1" t="s">
        <v>1018</v>
      </c>
      <c r="DE377" s="34"/>
    </row>
    <row r="378" spans="1:109" x14ac:dyDescent="0.25">
      <c r="A378" s="32">
        <f t="shared" si="101"/>
        <v>377</v>
      </c>
      <c r="B378" s="1" t="s">
        <v>172</v>
      </c>
      <c r="C378" s="1">
        <v>105321</v>
      </c>
      <c r="D378" s="27">
        <v>105321</v>
      </c>
      <c r="E378" s="1" t="s">
        <v>946</v>
      </c>
      <c r="F378" s="34" t="s">
        <v>1044</v>
      </c>
      <c r="G378" s="34" t="s">
        <v>123</v>
      </c>
      <c r="H378" s="30">
        <v>45105</v>
      </c>
      <c r="I378" s="30" t="s">
        <v>39</v>
      </c>
      <c r="J378" s="30" t="s">
        <v>39</v>
      </c>
      <c r="K378" s="1">
        <f t="shared" ca="1" si="85"/>
        <v>197</v>
      </c>
      <c r="L378" s="34" t="str">
        <f t="shared" si="86"/>
        <v>Billable</v>
      </c>
      <c r="M378" s="34" t="s">
        <v>124</v>
      </c>
      <c r="N378" s="1" t="s">
        <v>41</v>
      </c>
      <c r="O378" s="1" t="s">
        <v>42</v>
      </c>
      <c r="P378" s="1"/>
      <c r="Q378" s="1"/>
      <c r="R378" s="1" t="s">
        <v>43</v>
      </c>
      <c r="S378" s="33" t="s">
        <v>364</v>
      </c>
      <c r="T378" s="14" t="s">
        <v>965</v>
      </c>
      <c r="U378" s="39">
        <v>0.40277777777777801</v>
      </c>
      <c r="V378" s="14" t="s">
        <v>965</v>
      </c>
      <c r="W378" s="14" t="s">
        <v>20</v>
      </c>
      <c r="X378" s="14" t="s">
        <v>20</v>
      </c>
      <c r="Y378" s="14" t="s">
        <v>965</v>
      </c>
      <c r="Z378" s="39">
        <v>0.39444444444444443</v>
      </c>
      <c r="AA378" s="14" t="s">
        <v>965</v>
      </c>
      <c r="AB378" s="14" t="s">
        <v>965</v>
      </c>
      <c r="AC378" s="39">
        <v>0.40277777777777773</v>
      </c>
      <c r="AD378" s="14" t="s">
        <v>965</v>
      </c>
      <c r="AE378" s="14" t="s">
        <v>965</v>
      </c>
      <c r="AF378" s="39">
        <v>0.3840277777777778</v>
      </c>
      <c r="AG378" s="14" t="s">
        <v>965</v>
      </c>
      <c r="AH378" s="14" t="s">
        <v>965</v>
      </c>
      <c r="AI378" s="39">
        <v>0.39652777777777781</v>
      </c>
      <c r="AJ378" s="14" t="s">
        <v>965</v>
      </c>
      <c r="AK378" s="14" t="s">
        <v>965</v>
      </c>
      <c r="AL378" s="39">
        <v>0.40486111111111112</v>
      </c>
      <c r="AM378" s="14" t="s">
        <v>965</v>
      </c>
      <c r="AN378" s="14" t="s">
        <v>20</v>
      </c>
      <c r="AO378" s="14" t="s">
        <v>20</v>
      </c>
      <c r="AP378" s="14" t="s">
        <v>965</v>
      </c>
      <c r="AQ378" s="39">
        <v>0.39444444444444443</v>
      </c>
      <c r="AR378" s="14" t="s">
        <v>965</v>
      </c>
      <c r="AS378" s="14" t="s">
        <v>965</v>
      </c>
      <c r="AT378" s="39">
        <v>0.39513888888888887</v>
      </c>
      <c r="AU378" s="14" t="s">
        <v>965</v>
      </c>
      <c r="AV378" s="14" t="s">
        <v>965</v>
      </c>
      <c r="AW378" s="39">
        <v>0.38263888888888892</v>
      </c>
      <c r="AX378" s="14" t="s">
        <v>965</v>
      </c>
      <c r="AY378" s="14" t="s">
        <v>965</v>
      </c>
      <c r="AZ378" s="39">
        <v>0.36527777777777781</v>
      </c>
      <c r="BA378" s="14" t="s">
        <v>965</v>
      </c>
      <c r="BB378" s="14" t="s">
        <v>965</v>
      </c>
      <c r="BC378" s="39">
        <v>0.37916666666666665</v>
      </c>
      <c r="BD378" s="14" t="s">
        <v>965</v>
      </c>
      <c r="BE378" s="14" t="s">
        <v>20</v>
      </c>
      <c r="BF378" s="14" t="s">
        <v>20</v>
      </c>
      <c r="BG378" s="14" t="s">
        <v>965</v>
      </c>
      <c r="BH378" s="39">
        <v>0.37638888888888888</v>
      </c>
      <c r="BI378" s="39" t="s">
        <v>965</v>
      </c>
      <c r="BJ378" s="14" t="s">
        <v>965</v>
      </c>
      <c r="BK378" s="39">
        <v>0.40277777777777773</v>
      </c>
      <c r="BL378" s="14" t="s">
        <v>965</v>
      </c>
      <c r="BM378" s="14" t="s">
        <v>965</v>
      </c>
      <c r="BN378" s="39">
        <v>0.37638888888888888</v>
      </c>
      <c r="BO378" s="14" t="s">
        <v>965</v>
      </c>
      <c r="BP378" s="14" t="s">
        <v>965</v>
      </c>
      <c r="BQ378" s="39">
        <v>0.37916666666666665</v>
      </c>
      <c r="BR378" s="14" t="s">
        <v>965</v>
      </c>
      <c r="BS378" s="14" t="s">
        <v>965</v>
      </c>
      <c r="BT378" s="39">
        <v>0.37291666666666662</v>
      </c>
      <c r="BU378" s="39" t="s">
        <v>965</v>
      </c>
      <c r="BV378" s="14" t="s">
        <v>20</v>
      </c>
      <c r="BW378" s="14" t="s">
        <v>20</v>
      </c>
      <c r="BX378" s="14" t="s">
        <v>20</v>
      </c>
      <c r="BY378" s="14" t="s">
        <v>965</v>
      </c>
      <c r="BZ378" s="39">
        <v>0.37638888888888888</v>
      </c>
      <c r="CA378" s="39" t="s">
        <v>965</v>
      </c>
      <c r="CB378" s="14" t="s">
        <v>967</v>
      </c>
      <c r="CC378" s="39" t="s">
        <v>39</v>
      </c>
      <c r="CD378" s="39" t="s">
        <v>967</v>
      </c>
      <c r="CE378" s="14" t="s">
        <v>967</v>
      </c>
      <c r="CF378" s="39" t="s">
        <v>39</v>
      </c>
      <c r="CG378" s="39" t="s">
        <v>967</v>
      </c>
      <c r="CH378" s="14" t="s">
        <v>968</v>
      </c>
      <c r="CI378" s="39" t="s">
        <v>39</v>
      </c>
      <c r="CJ378" s="39" t="s">
        <v>968</v>
      </c>
      <c r="CK378" s="14" t="s">
        <v>20</v>
      </c>
      <c r="CL378" s="14" t="s">
        <v>20</v>
      </c>
      <c r="CM378" s="1">
        <f t="shared" si="87"/>
        <v>34</v>
      </c>
      <c r="CN378" s="1">
        <f t="shared" si="88"/>
        <v>0</v>
      </c>
      <c r="CO378" s="1">
        <f t="shared" si="89"/>
        <v>11</v>
      </c>
      <c r="CP378" s="1">
        <f t="shared" si="90"/>
        <v>0</v>
      </c>
      <c r="CQ378" s="1">
        <f t="shared" si="91"/>
        <v>0</v>
      </c>
      <c r="CR378" s="1">
        <f>SUM(COUNTIFS($T378:$CL378,{"PAT","MAT"}))</f>
        <v>0</v>
      </c>
      <c r="CS378" s="1">
        <f t="shared" si="92"/>
        <v>0</v>
      </c>
      <c r="CT378" s="1">
        <f t="shared" si="93"/>
        <v>0</v>
      </c>
      <c r="CU378" s="1">
        <f t="shared" si="94"/>
        <v>2</v>
      </c>
      <c r="CV378" s="1">
        <f t="shared" si="95"/>
        <v>4</v>
      </c>
      <c r="CW378" s="1">
        <f t="shared" si="96"/>
        <v>0</v>
      </c>
      <c r="CX378" s="1">
        <f t="shared" si="97"/>
        <v>0</v>
      </c>
      <c r="CY378" s="1">
        <f t="shared" si="98"/>
        <v>6</v>
      </c>
      <c r="CZ378" s="1">
        <f t="shared" si="99"/>
        <v>1</v>
      </c>
      <c r="DA378" s="1">
        <f t="shared" si="100"/>
        <v>1</v>
      </c>
      <c r="DB378" s="1">
        <f>SUM(CM378:CX378)+SUM(COUNTIFS(Q378:CL378,{"TERM","RESIGNED"}))</f>
        <v>51</v>
      </c>
      <c r="DC378" s="1" t="s">
        <v>45</v>
      </c>
      <c r="DD378" s="1" t="s">
        <v>1021</v>
      </c>
      <c r="DE378" s="34"/>
    </row>
    <row r="379" spans="1:109" x14ac:dyDescent="0.25">
      <c r="A379" s="32">
        <f t="shared" si="101"/>
        <v>378</v>
      </c>
      <c r="B379" s="1" t="s">
        <v>172</v>
      </c>
      <c r="C379" s="1">
        <v>105336</v>
      </c>
      <c r="D379" s="27">
        <v>105336</v>
      </c>
      <c r="E379" s="1" t="s">
        <v>946</v>
      </c>
      <c r="F379" s="34" t="s">
        <v>1203</v>
      </c>
      <c r="G379" s="34" t="s">
        <v>123</v>
      </c>
      <c r="H379" s="30">
        <v>45112</v>
      </c>
      <c r="I379" s="30" t="s">
        <v>39</v>
      </c>
      <c r="J379" s="30" t="s">
        <v>39</v>
      </c>
      <c r="K379" s="1">
        <f t="shared" ca="1" si="85"/>
        <v>190</v>
      </c>
      <c r="L379" s="34" t="str">
        <f t="shared" si="86"/>
        <v>Billable</v>
      </c>
      <c r="M379" s="34" t="s">
        <v>124</v>
      </c>
      <c r="N379" s="1" t="s">
        <v>41</v>
      </c>
      <c r="O379" s="1" t="s">
        <v>42</v>
      </c>
      <c r="P379" s="1"/>
      <c r="Q379" s="1"/>
      <c r="R379" s="1" t="s">
        <v>43</v>
      </c>
      <c r="S379" s="33" t="s">
        <v>323</v>
      </c>
      <c r="T379" s="14" t="s">
        <v>965</v>
      </c>
      <c r="U379" s="39">
        <v>0.39374999999999999</v>
      </c>
      <c r="V379" s="14" t="s">
        <v>965</v>
      </c>
      <c r="W379" s="14" t="s">
        <v>20</v>
      </c>
      <c r="X379" s="14" t="s">
        <v>20</v>
      </c>
      <c r="Y379" s="14" t="s">
        <v>965</v>
      </c>
      <c r="Z379" s="39">
        <v>0.3840277777777778</v>
      </c>
      <c r="AA379" s="14" t="s">
        <v>965</v>
      </c>
      <c r="AB379" s="14" t="s">
        <v>965</v>
      </c>
      <c r="AC379" s="39">
        <v>0.3743055555555555</v>
      </c>
      <c r="AD379" s="14" t="s">
        <v>965</v>
      </c>
      <c r="AE379" s="14" t="s">
        <v>965</v>
      </c>
      <c r="AF379" s="39">
        <v>0.3840277777777778</v>
      </c>
      <c r="AG379" s="14" t="s">
        <v>965</v>
      </c>
      <c r="AH379" s="14" t="s">
        <v>965</v>
      </c>
      <c r="AI379" s="39">
        <v>0.3888888888888889</v>
      </c>
      <c r="AJ379" s="14" t="s">
        <v>965</v>
      </c>
      <c r="AK379" s="14" t="s">
        <v>965</v>
      </c>
      <c r="AL379" s="39">
        <v>0.38750000000000001</v>
      </c>
      <c r="AM379" s="14" t="s">
        <v>965</v>
      </c>
      <c r="AN379" s="14" t="s">
        <v>20</v>
      </c>
      <c r="AO379" s="14" t="s">
        <v>20</v>
      </c>
      <c r="AP379" s="14" t="s">
        <v>965</v>
      </c>
      <c r="AQ379" s="39">
        <v>0.40972222222222227</v>
      </c>
      <c r="AR379" s="14" t="s">
        <v>965</v>
      </c>
      <c r="AS379" s="14" t="s">
        <v>965</v>
      </c>
      <c r="AT379" s="39">
        <v>0.40208333333333335</v>
      </c>
      <c r="AU379" s="14" t="s">
        <v>965</v>
      </c>
      <c r="AV379" s="14" t="s">
        <v>965</v>
      </c>
      <c r="AW379" s="39">
        <v>0.37152777777777773</v>
      </c>
      <c r="AX379" s="14" t="s">
        <v>965</v>
      </c>
      <c r="AY379" s="14" t="s">
        <v>965</v>
      </c>
      <c r="AZ379" s="39">
        <v>0.41250000000000003</v>
      </c>
      <c r="BA379" s="14" t="s">
        <v>965</v>
      </c>
      <c r="BB379" s="14" t="s">
        <v>965</v>
      </c>
      <c r="BC379" s="39">
        <v>0.37708333333333338</v>
      </c>
      <c r="BD379" s="14" t="s">
        <v>965</v>
      </c>
      <c r="BE379" s="14" t="s">
        <v>20</v>
      </c>
      <c r="BF379" s="14" t="s">
        <v>20</v>
      </c>
      <c r="BG379" s="14" t="s">
        <v>965</v>
      </c>
      <c r="BH379" s="39">
        <v>0.37708333333333338</v>
      </c>
      <c r="BI379" s="39" t="s">
        <v>965</v>
      </c>
      <c r="BJ379" s="14" t="s">
        <v>965</v>
      </c>
      <c r="BK379" s="39">
        <v>0.40277777777777773</v>
      </c>
      <c r="BL379" s="14" t="s">
        <v>965</v>
      </c>
      <c r="BM379" s="14" t="s">
        <v>965</v>
      </c>
      <c r="BN379" s="39">
        <v>0.37222222222222223</v>
      </c>
      <c r="BO379" s="14" t="s">
        <v>965</v>
      </c>
      <c r="BP379" s="14" t="s">
        <v>965</v>
      </c>
      <c r="BQ379" s="39">
        <v>0.37916666666666665</v>
      </c>
      <c r="BR379" s="14" t="s">
        <v>965</v>
      </c>
      <c r="BS379" s="14" t="s">
        <v>965</v>
      </c>
      <c r="BT379" s="39">
        <v>0.40347222222222223</v>
      </c>
      <c r="BU379" s="39" t="s">
        <v>965</v>
      </c>
      <c r="BV379" s="14" t="s">
        <v>20</v>
      </c>
      <c r="BW379" s="14" t="s">
        <v>20</v>
      </c>
      <c r="BX379" s="14" t="s">
        <v>20</v>
      </c>
      <c r="BY379" s="14" t="s">
        <v>965</v>
      </c>
      <c r="BZ379" s="39">
        <v>0.35347222222222219</v>
      </c>
      <c r="CA379" s="39" t="s">
        <v>966</v>
      </c>
      <c r="CB379" s="14" t="s">
        <v>965</v>
      </c>
      <c r="CC379" s="39">
        <v>0.37361111111111112</v>
      </c>
      <c r="CD379" s="39" t="s">
        <v>965</v>
      </c>
      <c r="CE379" s="14" t="s">
        <v>967</v>
      </c>
      <c r="CF379" s="39" t="s">
        <v>39</v>
      </c>
      <c r="CG379" s="39" t="s">
        <v>967</v>
      </c>
      <c r="CH379" s="14" t="s">
        <v>967</v>
      </c>
      <c r="CI379" s="39" t="s">
        <v>39</v>
      </c>
      <c r="CJ379" s="39" t="s">
        <v>967</v>
      </c>
      <c r="CK379" s="14" t="s">
        <v>20</v>
      </c>
      <c r="CL379" s="14" t="s">
        <v>20</v>
      </c>
      <c r="CM379" s="1">
        <f t="shared" si="87"/>
        <v>35</v>
      </c>
      <c r="CN379" s="1">
        <f t="shared" si="88"/>
        <v>0.5</v>
      </c>
      <c r="CO379" s="1">
        <f t="shared" si="89"/>
        <v>11</v>
      </c>
      <c r="CP379" s="1">
        <f t="shared" si="90"/>
        <v>0</v>
      </c>
      <c r="CQ379" s="1">
        <f t="shared" si="91"/>
        <v>0</v>
      </c>
      <c r="CR379" s="1">
        <f>SUM(COUNTIFS($T379:$CL379,{"PAT","MAT"}))</f>
        <v>0</v>
      </c>
      <c r="CS379" s="1">
        <f t="shared" si="92"/>
        <v>0</v>
      </c>
      <c r="CT379" s="1">
        <f t="shared" si="93"/>
        <v>0</v>
      </c>
      <c r="CU379" s="1">
        <f t="shared" si="94"/>
        <v>0</v>
      </c>
      <c r="CV379" s="1">
        <f t="shared" si="95"/>
        <v>4</v>
      </c>
      <c r="CW379" s="1">
        <f t="shared" si="96"/>
        <v>0</v>
      </c>
      <c r="CX379" s="1">
        <f t="shared" si="97"/>
        <v>0</v>
      </c>
      <c r="CY379" s="1">
        <f t="shared" si="98"/>
        <v>4</v>
      </c>
      <c r="CZ379" s="1">
        <f t="shared" si="99"/>
        <v>1</v>
      </c>
      <c r="DA379" s="1">
        <f t="shared" si="100"/>
        <v>1</v>
      </c>
      <c r="DB379" s="1">
        <f>SUM(CM379:CX379)+SUM(COUNTIFS(Q379:CL379,{"TERM","RESIGNED"}))</f>
        <v>50.5</v>
      </c>
      <c r="DC379" s="1" t="s">
        <v>45</v>
      </c>
      <c r="DD379" s="1" t="s">
        <v>1018</v>
      </c>
      <c r="DE379" s="34"/>
    </row>
    <row r="380" spans="1:109" x14ac:dyDescent="0.25">
      <c r="A380" s="32">
        <f t="shared" si="101"/>
        <v>379</v>
      </c>
      <c r="B380" s="1" t="s">
        <v>172</v>
      </c>
      <c r="C380" s="1">
        <v>105352</v>
      </c>
      <c r="D380" s="27">
        <v>105352</v>
      </c>
      <c r="E380" s="1" t="s">
        <v>946</v>
      </c>
      <c r="F380" s="34" t="s">
        <v>1048</v>
      </c>
      <c r="G380" s="34" t="s">
        <v>123</v>
      </c>
      <c r="H380" s="30">
        <v>45112</v>
      </c>
      <c r="I380" s="30" t="s">
        <v>39</v>
      </c>
      <c r="J380" s="30" t="s">
        <v>39</v>
      </c>
      <c r="K380" s="1">
        <f t="shared" ca="1" si="85"/>
        <v>190</v>
      </c>
      <c r="L380" s="34" t="str">
        <f t="shared" si="86"/>
        <v>Billable</v>
      </c>
      <c r="M380" s="34" t="s">
        <v>124</v>
      </c>
      <c r="N380" s="1" t="s">
        <v>41</v>
      </c>
      <c r="O380" s="1" t="s">
        <v>42</v>
      </c>
      <c r="P380" s="1"/>
      <c r="Q380" s="1"/>
      <c r="R380" s="1" t="s">
        <v>43</v>
      </c>
      <c r="S380" s="33" t="s">
        <v>132</v>
      </c>
      <c r="T380" s="14" t="s">
        <v>967</v>
      </c>
      <c r="U380" s="39" t="s">
        <v>39</v>
      </c>
      <c r="V380" s="14" t="s">
        <v>967</v>
      </c>
      <c r="W380" s="14" t="s">
        <v>20</v>
      </c>
      <c r="X380" s="14" t="s">
        <v>20</v>
      </c>
      <c r="Y380" s="14" t="s">
        <v>968</v>
      </c>
      <c r="Z380" s="39" t="s">
        <v>39</v>
      </c>
      <c r="AA380" s="14" t="s">
        <v>968</v>
      </c>
      <c r="AB380" s="14" t="s">
        <v>968</v>
      </c>
      <c r="AC380" s="39" t="s">
        <v>39</v>
      </c>
      <c r="AD380" s="14" t="s">
        <v>968</v>
      </c>
      <c r="AE380" s="14" t="s">
        <v>968</v>
      </c>
      <c r="AF380" s="39" t="s">
        <v>39</v>
      </c>
      <c r="AG380" s="14" t="s">
        <v>968</v>
      </c>
      <c r="AH380" s="14" t="s">
        <v>968</v>
      </c>
      <c r="AI380" s="39" t="s">
        <v>39</v>
      </c>
      <c r="AJ380" s="14" t="s">
        <v>968</v>
      </c>
      <c r="AK380" s="14" t="s">
        <v>967</v>
      </c>
      <c r="AL380" s="39" t="s">
        <v>39</v>
      </c>
      <c r="AM380" s="14" t="s">
        <v>967</v>
      </c>
      <c r="AN380" s="14" t="s">
        <v>20</v>
      </c>
      <c r="AO380" s="14" t="s">
        <v>20</v>
      </c>
      <c r="AP380" s="14" t="s">
        <v>965</v>
      </c>
      <c r="AQ380" s="39">
        <v>0.37708333333333338</v>
      </c>
      <c r="AR380" s="14" t="s">
        <v>965</v>
      </c>
      <c r="AS380" s="14" t="s">
        <v>965</v>
      </c>
      <c r="AT380" s="39">
        <v>0.38819444444444445</v>
      </c>
      <c r="AU380" s="14" t="s">
        <v>965</v>
      </c>
      <c r="AV380" s="14" t="s">
        <v>965</v>
      </c>
      <c r="AW380" s="39">
        <v>0.38472222222222219</v>
      </c>
      <c r="AX380" s="14" t="s">
        <v>965</v>
      </c>
      <c r="AY380" s="14" t="s">
        <v>965</v>
      </c>
      <c r="AZ380" s="39">
        <v>0.3833333333333333</v>
      </c>
      <c r="BA380" s="14" t="s">
        <v>965</v>
      </c>
      <c r="BB380" s="14" t="s">
        <v>965</v>
      </c>
      <c r="BC380" s="39">
        <v>0.39097222222222222</v>
      </c>
      <c r="BD380" s="14" t="s">
        <v>965</v>
      </c>
      <c r="BE380" s="14" t="s">
        <v>20</v>
      </c>
      <c r="BF380" s="14" t="s">
        <v>20</v>
      </c>
      <c r="BG380" s="14" t="s">
        <v>965</v>
      </c>
      <c r="BH380" s="39">
        <v>0.38194444444444442</v>
      </c>
      <c r="BI380" s="39" t="s">
        <v>965</v>
      </c>
      <c r="BJ380" s="14" t="s">
        <v>965</v>
      </c>
      <c r="BK380" s="39">
        <v>0.38541666666666669</v>
      </c>
      <c r="BL380" s="14" t="s">
        <v>965</v>
      </c>
      <c r="BM380" s="14" t="s">
        <v>965</v>
      </c>
      <c r="BN380" s="39">
        <v>0.3833333333333333</v>
      </c>
      <c r="BO380" s="14" t="s">
        <v>965</v>
      </c>
      <c r="BP380" s="14" t="s">
        <v>965</v>
      </c>
      <c r="BQ380" s="39">
        <v>0.38819444444444445</v>
      </c>
      <c r="BR380" s="14" t="s">
        <v>965</v>
      </c>
      <c r="BS380" s="14" t="s">
        <v>965</v>
      </c>
      <c r="BT380" s="39">
        <v>0.38541666666666669</v>
      </c>
      <c r="BU380" s="39" t="s">
        <v>965</v>
      </c>
      <c r="BV380" s="14" t="s">
        <v>20</v>
      </c>
      <c r="BW380" s="14" t="s">
        <v>20</v>
      </c>
      <c r="BX380" s="14" t="s">
        <v>20</v>
      </c>
      <c r="BY380" s="14" t="s">
        <v>965</v>
      </c>
      <c r="BZ380" s="39">
        <v>0.38680555555555557</v>
      </c>
      <c r="CA380" s="39" t="s">
        <v>965</v>
      </c>
      <c r="CB380" s="14" t="s">
        <v>965</v>
      </c>
      <c r="CC380" s="39">
        <v>0.38750000000000001</v>
      </c>
      <c r="CD380" s="39" t="s">
        <v>965</v>
      </c>
      <c r="CE380" s="14" t="s">
        <v>965</v>
      </c>
      <c r="CF380" s="39">
        <v>0.40416666666666662</v>
      </c>
      <c r="CG380" s="39" t="s">
        <v>965</v>
      </c>
      <c r="CH380" s="14" t="s">
        <v>965</v>
      </c>
      <c r="CI380" s="39">
        <v>0.39374999999999999</v>
      </c>
      <c r="CJ380" s="39" t="s">
        <v>965</v>
      </c>
      <c r="CK380" s="14" t="s">
        <v>20</v>
      </c>
      <c r="CL380" s="14" t="s">
        <v>20</v>
      </c>
      <c r="CM380" s="1">
        <f t="shared" si="87"/>
        <v>28</v>
      </c>
      <c r="CN380" s="1">
        <f t="shared" si="88"/>
        <v>0</v>
      </c>
      <c r="CO380" s="1">
        <f t="shared" si="89"/>
        <v>11</v>
      </c>
      <c r="CP380" s="1">
        <f t="shared" si="90"/>
        <v>0</v>
      </c>
      <c r="CQ380" s="1">
        <f t="shared" si="91"/>
        <v>0</v>
      </c>
      <c r="CR380" s="1">
        <f>SUM(COUNTIFS($T380:$CL380,{"PAT","MAT"}))</f>
        <v>0</v>
      </c>
      <c r="CS380" s="1">
        <f t="shared" si="92"/>
        <v>0</v>
      </c>
      <c r="CT380" s="1">
        <f t="shared" si="93"/>
        <v>0</v>
      </c>
      <c r="CU380" s="1">
        <f t="shared" si="94"/>
        <v>8</v>
      </c>
      <c r="CV380" s="1">
        <f t="shared" si="95"/>
        <v>4</v>
      </c>
      <c r="CW380" s="1">
        <f t="shared" si="96"/>
        <v>0</v>
      </c>
      <c r="CX380" s="1">
        <f t="shared" si="97"/>
        <v>0</v>
      </c>
      <c r="CY380" s="1">
        <f t="shared" si="98"/>
        <v>12</v>
      </c>
      <c r="CZ380" s="1">
        <f t="shared" si="99"/>
        <v>1</v>
      </c>
      <c r="DA380" s="1">
        <f t="shared" si="100"/>
        <v>1</v>
      </c>
      <c r="DB380" s="1">
        <f>SUM(CM380:CX380)+SUM(COUNTIFS(Q380:CL380,{"TERM","RESIGNED"}))</f>
        <v>51</v>
      </c>
      <c r="DC380" s="1" t="s">
        <v>45</v>
      </c>
      <c r="DD380" s="1" t="s">
        <v>1023</v>
      </c>
      <c r="DE380" s="34"/>
    </row>
    <row r="381" spans="1:109" x14ac:dyDescent="0.25">
      <c r="A381" s="32">
        <f t="shared" si="101"/>
        <v>380</v>
      </c>
      <c r="B381" s="1" t="s">
        <v>172</v>
      </c>
      <c r="C381" s="1">
        <v>105356</v>
      </c>
      <c r="D381" s="27">
        <v>105356</v>
      </c>
      <c r="E381" s="1" t="s">
        <v>946</v>
      </c>
      <c r="F381" s="34" t="s">
        <v>1049</v>
      </c>
      <c r="G381" s="34" t="s">
        <v>186</v>
      </c>
      <c r="H381" s="30">
        <v>45112</v>
      </c>
      <c r="I381" s="30" t="s">
        <v>39</v>
      </c>
      <c r="J381" s="30" t="s">
        <v>39</v>
      </c>
      <c r="K381" s="1">
        <f t="shared" ca="1" si="85"/>
        <v>190</v>
      </c>
      <c r="L381" s="34" t="str">
        <f t="shared" si="86"/>
        <v>Billable</v>
      </c>
      <c r="M381" s="34" t="s">
        <v>187</v>
      </c>
      <c r="N381" s="1" t="s">
        <v>41</v>
      </c>
      <c r="O381" s="1" t="s">
        <v>42</v>
      </c>
      <c r="P381" s="1"/>
      <c r="Q381" s="1"/>
      <c r="R381" s="1" t="s">
        <v>43</v>
      </c>
      <c r="S381" s="33" t="s">
        <v>239</v>
      </c>
      <c r="T381" s="14" t="s">
        <v>965</v>
      </c>
      <c r="U381" s="39">
        <v>0.469444444444444</v>
      </c>
      <c r="V381" s="14" t="s">
        <v>965</v>
      </c>
      <c r="W381" s="14" t="s">
        <v>20</v>
      </c>
      <c r="X381" s="14" t="s">
        <v>20</v>
      </c>
      <c r="Y381" s="14" t="s">
        <v>965</v>
      </c>
      <c r="Z381" s="39">
        <v>0.39027777777777778</v>
      </c>
      <c r="AA381" s="14" t="s">
        <v>965</v>
      </c>
      <c r="AB381" s="14" t="s">
        <v>965</v>
      </c>
      <c r="AC381" s="39">
        <v>0.37291666666666662</v>
      </c>
      <c r="AD381" s="14" t="s">
        <v>965</v>
      </c>
      <c r="AE381" s="14" t="s">
        <v>965</v>
      </c>
      <c r="AF381" s="39">
        <v>0.41180555555555554</v>
      </c>
      <c r="AG381" s="14" t="s">
        <v>965</v>
      </c>
      <c r="AH381" s="14" t="s">
        <v>965</v>
      </c>
      <c r="AI381" s="39">
        <v>0.40416666666666662</v>
      </c>
      <c r="AJ381" s="14" t="s">
        <v>965</v>
      </c>
      <c r="AK381" s="14" t="s">
        <v>965</v>
      </c>
      <c r="AL381" s="39">
        <v>0.38472222222222219</v>
      </c>
      <c r="AM381" s="14" t="s">
        <v>965</v>
      </c>
      <c r="AN381" s="14" t="s">
        <v>20</v>
      </c>
      <c r="AO381" s="14" t="s">
        <v>20</v>
      </c>
      <c r="AP381" s="14" t="s">
        <v>965</v>
      </c>
      <c r="AQ381" s="39">
        <v>0.38958333333333334</v>
      </c>
      <c r="AR381" s="14" t="s">
        <v>965</v>
      </c>
      <c r="AS381" s="14" t="s">
        <v>965</v>
      </c>
      <c r="AT381" s="39">
        <v>0.38263888888888892</v>
      </c>
      <c r="AU381" s="14" t="s">
        <v>965</v>
      </c>
      <c r="AV381" s="14" t="s">
        <v>965</v>
      </c>
      <c r="AW381" s="39">
        <v>0.37847222222222227</v>
      </c>
      <c r="AX381" s="14" t="s">
        <v>965</v>
      </c>
      <c r="AY381" s="14" t="s">
        <v>965</v>
      </c>
      <c r="AZ381" s="39">
        <v>0.37222222222222223</v>
      </c>
      <c r="BA381" s="14" t="s">
        <v>965</v>
      </c>
      <c r="BB381" s="14" t="s">
        <v>22</v>
      </c>
      <c r="BC381" s="39">
        <v>0.13125000000000001</v>
      </c>
      <c r="BD381" s="14" t="s">
        <v>22</v>
      </c>
      <c r="BE381" s="14" t="s">
        <v>20</v>
      </c>
      <c r="BF381" s="14" t="s">
        <v>20</v>
      </c>
      <c r="BG381" s="14" t="s">
        <v>965</v>
      </c>
      <c r="BH381" s="39">
        <v>0.3840277777777778</v>
      </c>
      <c r="BI381" s="39" t="s">
        <v>965</v>
      </c>
      <c r="BJ381" s="14" t="s">
        <v>965</v>
      </c>
      <c r="BK381" s="39">
        <v>0.38055555555555554</v>
      </c>
      <c r="BL381" s="14" t="s">
        <v>965</v>
      </c>
      <c r="BM381" s="14" t="s">
        <v>967</v>
      </c>
      <c r="BN381" s="39" t="s">
        <v>39</v>
      </c>
      <c r="BO381" s="14" t="s">
        <v>967</v>
      </c>
      <c r="BP381" s="14" t="s">
        <v>968</v>
      </c>
      <c r="BQ381" s="39" t="s">
        <v>39</v>
      </c>
      <c r="BR381" s="14" t="s">
        <v>968</v>
      </c>
      <c r="BS381" s="14" t="s">
        <v>968</v>
      </c>
      <c r="BT381" s="39" t="e">
        <v>#N/A</v>
      </c>
      <c r="BU381" s="39" t="s">
        <v>968</v>
      </c>
      <c r="BV381" s="14" t="s">
        <v>20</v>
      </c>
      <c r="BW381" s="14" t="s">
        <v>20</v>
      </c>
      <c r="BX381" s="14" t="s">
        <v>20</v>
      </c>
      <c r="BY381" s="14" t="s">
        <v>965</v>
      </c>
      <c r="BZ381" s="39">
        <v>0.38750000000000001</v>
      </c>
      <c r="CA381" s="39" t="s">
        <v>965</v>
      </c>
      <c r="CB381" s="14" t="s">
        <v>965</v>
      </c>
      <c r="CC381" s="39">
        <v>0.37986111111111115</v>
      </c>
      <c r="CD381" s="39" t="s">
        <v>965</v>
      </c>
      <c r="CE381" s="14" t="s">
        <v>965</v>
      </c>
      <c r="CF381" s="39">
        <v>0.38541666666666669</v>
      </c>
      <c r="CG381" s="39" t="s">
        <v>965</v>
      </c>
      <c r="CH381" s="14" t="s">
        <v>967</v>
      </c>
      <c r="CI381" s="39" t="s">
        <v>39</v>
      </c>
      <c r="CJ381" s="39" t="s">
        <v>967</v>
      </c>
      <c r="CK381" s="14" t="s">
        <v>20</v>
      </c>
      <c r="CL381" s="14" t="s">
        <v>20</v>
      </c>
      <c r="CM381" s="1">
        <f t="shared" si="87"/>
        <v>30</v>
      </c>
      <c r="CN381" s="1">
        <f t="shared" si="88"/>
        <v>0</v>
      </c>
      <c r="CO381" s="1">
        <f t="shared" si="89"/>
        <v>11</v>
      </c>
      <c r="CP381" s="1">
        <f t="shared" si="90"/>
        <v>0</v>
      </c>
      <c r="CQ381" s="1">
        <f t="shared" si="91"/>
        <v>2</v>
      </c>
      <c r="CR381" s="1">
        <f>SUM(COUNTIFS($T381:$CL381,{"PAT","MAT"}))</f>
        <v>0</v>
      </c>
      <c r="CS381" s="1">
        <f t="shared" si="92"/>
        <v>0</v>
      </c>
      <c r="CT381" s="1">
        <f t="shared" si="93"/>
        <v>0</v>
      </c>
      <c r="CU381" s="1">
        <f t="shared" si="94"/>
        <v>4</v>
      </c>
      <c r="CV381" s="1">
        <f t="shared" si="95"/>
        <v>4</v>
      </c>
      <c r="CW381" s="1">
        <f t="shared" si="96"/>
        <v>0</v>
      </c>
      <c r="CX381" s="1">
        <f t="shared" si="97"/>
        <v>0</v>
      </c>
      <c r="CY381" s="1">
        <f t="shared" si="98"/>
        <v>8</v>
      </c>
      <c r="CZ381" s="1">
        <f t="shared" si="99"/>
        <v>1</v>
      </c>
      <c r="DA381" s="1">
        <f t="shared" si="100"/>
        <v>1</v>
      </c>
      <c r="DB381" s="1">
        <f>SUM(CM381:CX381)+SUM(COUNTIFS(Q381:CL381,{"TERM","RESIGNED"}))</f>
        <v>51</v>
      </c>
      <c r="DC381" s="1" t="s">
        <v>45</v>
      </c>
      <c r="DD381" s="1" t="s">
        <v>1018</v>
      </c>
      <c r="DE381" s="34"/>
    </row>
    <row r="382" spans="1:109" x14ac:dyDescent="0.25">
      <c r="A382" s="32">
        <f t="shared" si="101"/>
        <v>381</v>
      </c>
      <c r="B382" s="1" t="s">
        <v>172</v>
      </c>
      <c r="C382" s="1">
        <v>105362</v>
      </c>
      <c r="D382" s="27">
        <v>105362</v>
      </c>
      <c r="E382" s="1" t="s">
        <v>945</v>
      </c>
      <c r="F382" s="34" t="s">
        <v>1102</v>
      </c>
      <c r="G382" s="34" t="s">
        <v>186</v>
      </c>
      <c r="H382" s="30">
        <v>45146</v>
      </c>
      <c r="I382" s="30" t="s">
        <v>39</v>
      </c>
      <c r="J382" s="30" t="s">
        <v>39</v>
      </c>
      <c r="K382" s="1">
        <f t="shared" ca="1" si="85"/>
        <v>156</v>
      </c>
      <c r="L382" s="34" t="str">
        <f t="shared" si="86"/>
        <v>Billable</v>
      </c>
      <c r="M382" s="34" t="s">
        <v>187</v>
      </c>
      <c r="N382" s="1" t="s">
        <v>41</v>
      </c>
      <c r="O382" s="1" t="s">
        <v>42</v>
      </c>
      <c r="P382" s="1"/>
      <c r="Q382" s="1"/>
      <c r="R382" s="1" t="s">
        <v>43</v>
      </c>
      <c r="S382" s="33" t="s">
        <v>188</v>
      </c>
      <c r="T382" s="14" t="s">
        <v>965</v>
      </c>
      <c r="U382" s="39">
        <v>0.452083333333333</v>
      </c>
      <c r="V382" s="14" t="s">
        <v>965</v>
      </c>
      <c r="W382" s="14" t="s">
        <v>20</v>
      </c>
      <c r="X382" s="14" t="s">
        <v>20</v>
      </c>
      <c r="Y382" s="14" t="s">
        <v>965</v>
      </c>
      <c r="Z382" s="39">
        <v>0.37638888888888888</v>
      </c>
      <c r="AA382" s="14" t="s">
        <v>965</v>
      </c>
      <c r="AB382" s="14" t="s">
        <v>965</v>
      </c>
      <c r="AC382" s="39">
        <v>0.38680555555555557</v>
      </c>
      <c r="AD382" s="14" t="s">
        <v>965</v>
      </c>
      <c r="AE382" s="14" t="s">
        <v>965</v>
      </c>
      <c r="AF382" s="39">
        <v>0.37638888888888888</v>
      </c>
      <c r="AG382" s="14" t="s">
        <v>965</v>
      </c>
      <c r="AH382" s="14" t="s">
        <v>965</v>
      </c>
      <c r="AI382" s="39">
        <v>0.40416666666666662</v>
      </c>
      <c r="AJ382" s="14" t="s">
        <v>965</v>
      </c>
      <c r="AK382" s="14" t="s">
        <v>965</v>
      </c>
      <c r="AL382" s="39">
        <v>0.38541666666666669</v>
      </c>
      <c r="AM382" s="14" t="s">
        <v>965</v>
      </c>
      <c r="AN382" s="14" t="s">
        <v>20</v>
      </c>
      <c r="AO382" s="14" t="s">
        <v>20</v>
      </c>
      <c r="AP382" s="14" t="s">
        <v>967</v>
      </c>
      <c r="AQ382" s="39" t="s">
        <v>39</v>
      </c>
      <c r="AR382" s="14" t="s">
        <v>967</v>
      </c>
      <c r="AS382" s="14" t="s">
        <v>965</v>
      </c>
      <c r="AT382" s="39">
        <v>0.37777777777777777</v>
      </c>
      <c r="AU382" s="14" t="s">
        <v>965</v>
      </c>
      <c r="AV382" s="14" t="s">
        <v>965</v>
      </c>
      <c r="AW382" s="39">
        <v>0.42152777777777778</v>
      </c>
      <c r="AX382" s="14" t="s">
        <v>965</v>
      </c>
      <c r="AY382" s="14" t="s">
        <v>965</v>
      </c>
      <c r="AZ382" s="39">
        <v>0.40347222222222223</v>
      </c>
      <c r="BA382" s="14" t="s">
        <v>965</v>
      </c>
      <c r="BB382" s="14" t="s">
        <v>965</v>
      </c>
      <c r="BC382" s="39">
        <v>0.42152777777777778</v>
      </c>
      <c r="BD382" s="14" t="s">
        <v>965</v>
      </c>
      <c r="BE382" s="14" t="s">
        <v>20</v>
      </c>
      <c r="BF382" s="14" t="s">
        <v>20</v>
      </c>
      <c r="BG382" s="14" t="s">
        <v>965</v>
      </c>
      <c r="BH382" s="39">
        <v>0.40347222222222223</v>
      </c>
      <c r="BI382" s="39" t="s">
        <v>965</v>
      </c>
      <c r="BJ382" s="14" t="s">
        <v>965</v>
      </c>
      <c r="BK382" s="39">
        <v>0.38125000000000003</v>
      </c>
      <c r="BL382" s="14" t="s">
        <v>965</v>
      </c>
      <c r="BM382" s="14" t="s">
        <v>967</v>
      </c>
      <c r="BN382" s="39" t="s">
        <v>39</v>
      </c>
      <c r="BO382" s="14" t="s">
        <v>967</v>
      </c>
      <c r="BP382" s="14" t="s">
        <v>967</v>
      </c>
      <c r="BQ382" s="39" t="s">
        <v>39</v>
      </c>
      <c r="BR382" s="14" t="s">
        <v>967</v>
      </c>
      <c r="BS382" s="14" t="s">
        <v>967</v>
      </c>
      <c r="BT382" s="39" t="e">
        <v>#N/A</v>
      </c>
      <c r="BU382" s="39" t="s">
        <v>967</v>
      </c>
      <c r="BV382" s="14" t="s">
        <v>20</v>
      </c>
      <c r="BW382" s="14" t="s">
        <v>20</v>
      </c>
      <c r="BX382" s="14" t="s">
        <v>20</v>
      </c>
      <c r="BY382" s="14" t="s">
        <v>968</v>
      </c>
      <c r="BZ382" s="39" t="s">
        <v>39</v>
      </c>
      <c r="CA382" s="39" t="s">
        <v>968</v>
      </c>
      <c r="CB382" s="14" t="s">
        <v>968</v>
      </c>
      <c r="CC382" s="39" t="s">
        <v>39</v>
      </c>
      <c r="CD382" s="39" t="s">
        <v>968</v>
      </c>
      <c r="CE382" s="14" t="s">
        <v>968</v>
      </c>
      <c r="CF382" s="39" t="s">
        <v>39</v>
      </c>
      <c r="CG382" s="39" t="s">
        <v>968</v>
      </c>
      <c r="CH382" s="14" t="s">
        <v>968</v>
      </c>
      <c r="CI382" s="39" t="s">
        <v>39</v>
      </c>
      <c r="CJ382" s="39" t="s">
        <v>968</v>
      </c>
      <c r="CK382" s="14" t="s">
        <v>20</v>
      </c>
      <c r="CL382" s="14" t="s">
        <v>20</v>
      </c>
      <c r="CM382" s="1">
        <f t="shared" si="87"/>
        <v>24</v>
      </c>
      <c r="CN382" s="1">
        <f t="shared" si="88"/>
        <v>0</v>
      </c>
      <c r="CO382" s="1">
        <f t="shared" si="89"/>
        <v>11</v>
      </c>
      <c r="CP382" s="1">
        <f t="shared" si="90"/>
        <v>0</v>
      </c>
      <c r="CQ382" s="1">
        <f t="shared" si="91"/>
        <v>0</v>
      </c>
      <c r="CR382" s="1">
        <f>SUM(COUNTIFS($T382:$CL382,{"PAT","MAT"}))</f>
        <v>0</v>
      </c>
      <c r="CS382" s="1">
        <f t="shared" si="92"/>
        <v>0</v>
      </c>
      <c r="CT382" s="1">
        <f t="shared" si="93"/>
        <v>0</v>
      </c>
      <c r="CU382" s="1">
        <f t="shared" si="94"/>
        <v>8</v>
      </c>
      <c r="CV382" s="1">
        <f t="shared" si="95"/>
        <v>8</v>
      </c>
      <c r="CW382" s="1">
        <f t="shared" si="96"/>
        <v>0</v>
      </c>
      <c r="CX382" s="1">
        <f t="shared" si="97"/>
        <v>0</v>
      </c>
      <c r="CY382" s="1">
        <f t="shared" si="98"/>
        <v>16</v>
      </c>
      <c r="CZ382" s="1">
        <f t="shared" si="99"/>
        <v>1</v>
      </c>
      <c r="DA382" s="1">
        <f t="shared" si="100"/>
        <v>1</v>
      </c>
      <c r="DB382" s="1">
        <f>SUM(CM382:CX382)+SUM(COUNTIFS(Q382:CL382,{"TERM","RESIGNED"}))</f>
        <v>51</v>
      </c>
      <c r="DC382" s="1" t="s">
        <v>45</v>
      </c>
      <c r="DD382" s="1" t="s">
        <v>1020</v>
      </c>
      <c r="DE382" s="34"/>
    </row>
    <row r="383" spans="1:109" x14ac:dyDescent="0.25">
      <c r="A383" s="32">
        <f t="shared" si="101"/>
        <v>382</v>
      </c>
      <c r="B383" s="1" t="s">
        <v>172</v>
      </c>
      <c r="C383" s="1">
        <v>105364</v>
      </c>
      <c r="D383" s="27">
        <v>105364</v>
      </c>
      <c r="E383" s="1" t="s">
        <v>946</v>
      </c>
      <c r="F383" s="34" t="s">
        <v>1103</v>
      </c>
      <c r="G383" s="34" t="s">
        <v>186</v>
      </c>
      <c r="H383" s="30">
        <v>45146</v>
      </c>
      <c r="I383" s="30" t="s">
        <v>39</v>
      </c>
      <c r="J383" s="30" t="s">
        <v>39</v>
      </c>
      <c r="K383" s="1">
        <f t="shared" ca="1" si="85"/>
        <v>156</v>
      </c>
      <c r="L383" s="34" t="str">
        <f t="shared" si="86"/>
        <v>Billable</v>
      </c>
      <c r="M383" s="34" t="s">
        <v>187</v>
      </c>
      <c r="N383" s="1" t="s">
        <v>41</v>
      </c>
      <c r="O383" s="1" t="s">
        <v>42</v>
      </c>
      <c r="P383" s="1"/>
      <c r="Q383" s="1"/>
      <c r="R383" s="1" t="s">
        <v>43</v>
      </c>
      <c r="S383" s="33" t="s">
        <v>431</v>
      </c>
      <c r="T383" s="14" t="s">
        <v>965</v>
      </c>
      <c r="U383" s="39">
        <v>0.44444444444444398</v>
      </c>
      <c r="V383" s="14" t="s">
        <v>965</v>
      </c>
      <c r="W383" s="14" t="s">
        <v>20</v>
      </c>
      <c r="X383" s="14" t="s">
        <v>20</v>
      </c>
      <c r="Y383" s="14" t="s">
        <v>965</v>
      </c>
      <c r="Z383" s="39">
        <v>0.3527777777777778</v>
      </c>
      <c r="AA383" s="14" t="s">
        <v>966</v>
      </c>
      <c r="AB383" s="14" t="s">
        <v>965</v>
      </c>
      <c r="AC383" s="39">
        <v>0.3888888888888889</v>
      </c>
      <c r="AD383" s="14" t="s">
        <v>965</v>
      </c>
      <c r="AE383" s="14" t="s">
        <v>965</v>
      </c>
      <c r="AF383" s="39">
        <v>0.40347222222222223</v>
      </c>
      <c r="AG383" s="14" t="s">
        <v>965</v>
      </c>
      <c r="AH383" s="14" t="s">
        <v>965</v>
      </c>
      <c r="AI383" s="39">
        <v>0.39374999999999999</v>
      </c>
      <c r="AJ383" s="14" t="s">
        <v>965</v>
      </c>
      <c r="AK383" s="14" t="s">
        <v>965</v>
      </c>
      <c r="AL383" s="39">
        <v>0.39652777777777781</v>
      </c>
      <c r="AM383" s="14" t="s">
        <v>965</v>
      </c>
      <c r="AN383" s="14" t="s">
        <v>20</v>
      </c>
      <c r="AO383" s="14" t="s">
        <v>20</v>
      </c>
      <c r="AP383" s="14" t="s">
        <v>965</v>
      </c>
      <c r="AQ383" s="39">
        <v>0.40625</v>
      </c>
      <c r="AR383" s="14" t="s">
        <v>965</v>
      </c>
      <c r="AS383" s="14" t="s">
        <v>965</v>
      </c>
      <c r="AT383" s="39">
        <v>0.39652777777777781</v>
      </c>
      <c r="AU383" s="14" t="s">
        <v>965</v>
      </c>
      <c r="AV383" s="14" t="s">
        <v>965</v>
      </c>
      <c r="AW383" s="39">
        <v>0.38958333333333334</v>
      </c>
      <c r="AX383" s="14" t="s">
        <v>965</v>
      </c>
      <c r="AY383" s="14" t="s">
        <v>965</v>
      </c>
      <c r="AZ383" s="39">
        <v>0.37708333333333338</v>
      </c>
      <c r="BA383" s="14" t="s">
        <v>965</v>
      </c>
      <c r="BB383" s="14" t="s">
        <v>965</v>
      </c>
      <c r="BC383" s="39">
        <v>0.38055555555555554</v>
      </c>
      <c r="BD383" s="14" t="s">
        <v>965</v>
      </c>
      <c r="BE383" s="14" t="s">
        <v>20</v>
      </c>
      <c r="BF383" s="14" t="s">
        <v>20</v>
      </c>
      <c r="BG383" s="14" t="s">
        <v>965</v>
      </c>
      <c r="BH383" s="39">
        <v>0.40277777777777773</v>
      </c>
      <c r="BI383" s="39" t="s">
        <v>965</v>
      </c>
      <c r="BJ383" s="14" t="s">
        <v>965</v>
      </c>
      <c r="BK383" s="39">
        <v>0.39166666666666666</v>
      </c>
      <c r="BL383" s="14" t="s">
        <v>965</v>
      </c>
      <c r="BM383" s="14" t="s">
        <v>965</v>
      </c>
      <c r="BN383" s="39">
        <v>0.3979166666666667</v>
      </c>
      <c r="BO383" s="14" t="s">
        <v>965</v>
      </c>
      <c r="BP383" s="14" t="s">
        <v>965</v>
      </c>
      <c r="BQ383" s="39">
        <v>0.41805555555555557</v>
      </c>
      <c r="BR383" s="14" t="s">
        <v>965</v>
      </c>
      <c r="BS383" s="14" t="s">
        <v>965</v>
      </c>
      <c r="BT383" s="39">
        <v>0.37083333333333335</v>
      </c>
      <c r="BU383" s="39" t="s">
        <v>965</v>
      </c>
      <c r="BV383" s="14" t="s">
        <v>20</v>
      </c>
      <c r="BW383" s="14" t="s">
        <v>20</v>
      </c>
      <c r="BX383" s="14" t="s">
        <v>20</v>
      </c>
      <c r="BY383" s="14" t="s">
        <v>967</v>
      </c>
      <c r="BZ383" s="39" t="s">
        <v>39</v>
      </c>
      <c r="CA383" s="39" t="s">
        <v>967</v>
      </c>
      <c r="CB383" s="14" t="s">
        <v>967</v>
      </c>
      <c r="CC383" s="39" t="s">
        <v>39</v>
      </c>
      <c r="CD383" s="39" t="s">
        <v>967</v>
      </c>
      <c r="CE383" s="14" t="s">
        <v>967</v>
      </c>
      <c r="CF383" s="39" t="s">
        <v>39</v>
      </c>
      <c r="CG383" s="39" t="s">
        <v>967</v>
      </c>
      <c r="CH383" s="14" t="s">
        <v>965</v>
      </c>
      <c r="CI383" s="39">
        <v>0.16805555555555554</v>
      </c>
      <c r="CJ383" s="39" t="s">
        <v>22</v>
      </c>
      <c r="CK383" s="14" t="s">
        <v>20</v>
      </c>
      <c r="CL383" s="14" t="s">
        <v>20</v>
      </c>
      <c r="CM383" s="1">
        <f t="shared" si="87"/>
        <v>32</v>
      </c>
      <c r="CN383" s="1">
        <f t="shared" si="88"/>
        <v>0.5</v>
      </c>
      <c r="CO383" s="1">
        <f t="shared" si="89"/>
        <v>11</v>
      </c>
      <c r="CP383" s="1">
        <f t="shared" si="90"/>
        <v>0</v>
      </c>
      <c r="CQ383" s="1">
        <f t="shared" si="91"/>
        <v>1</v>
      </c>
      <c r="CR383" s="1">
        <f>SUM(COUNTIFS($T383:$CL383,{"PAT","MAT"}))</f>
        <v>0</v>
      </c>
      <c r="CS383" s="1">
        <f t="shared" si="92"/>
        <v>0</v>
      </c>
      <c r="CT383" s="1">
        <f t="shared" si="93"/>
        <v>0</v>
      </c>
      <c r="CU383" s="1">
        <f t="shared" si="94"/>
        <v>0</v>
      </c>
      <c r="CV383" s="1">
        <f t="shared" si="95"/>
        <v>6</v>
      </c>
      <c r="CW383" s="1">
        <f t="shared" si="96"/>
        <v>0</v>
      </c>
      <c r="CX383" s="1">
        <f t="shared" si="97"/>
        <v>0</v>
      </c>
      <c r="CY383" s="1">
        <f t="shared" si="98"/>
        <v>6</v>
      </c>
      <c r="CZ383" s="1">
        <f t="shared" si="99"/>
        <v>1</v>
      </c>
      <c r="DA383" s="1">
        <f t="shared" si="100"/>
        <v>1</v>
      </c>
      <c r="DB383" s="1">
        <f>SUM(CM383:CX383)+SUM(COUNTIFS(Q383:CL383,{"TERM","RESIGNED"}))</f>
        <v>50.5</v>
      </c>
      <c r="DC383" s="1" t="s">
        <v>45</v>
      </c>
      <c r="DD383" s="1" t="s">
        <v>1018</v>
      </c>
      <c r="DE383" s="34"/>
    </row>
    <row r="384" spans="1:109" x14ac:dyDescent="0.25">
      <c r="A384" s="32">
        <f t="shared" si="101"/>
        <v>383</v>
      </c>
      <c r="B384" s="1" t="s">
        <v>172</v>
      </c>
      <c r="C384" s="1">
        <v>105373</v>
      </c>
      <c r="D384" s="27">
        <v>105373</v>
      </c>
      <c r="E384" s="1" t="s">
        <v>945</v>
      </c>
      <c r="F384" s="34" t="s">
        <v>1104</v>
      </c>
      <c r="G384" s="34" t="s">
        <v>123</v>
      </c>
      <c r="H384" s="30">
        <v>45146</v>
      </c>
      <c r="I384" s="30" t="s">
        <v>39</v>
      </c>
      <c r="J384" s="30" t="s">
        <v>39</v>
      </c>
      <c r="K384" s="1">
        <f t="shared" ca="1" si="85"/>
        <v>156</v>
      </c>
      <c r="L384" s="34" t="str">
        <f t="shared" si="86"/>
        <v>Billable</v>
      </c>
      <c r="M384" s="34" t="s">
        <v>124</v>
      </c>
      <c r="N384" s="1" t="s">
        <v>41</v>
      </c>
      <c r="O384" s="1" t="s">
        <v>42</v>
      </c>
      <c r="P384" s="1"/>
      <c r="Q384" s="1"/>
      <c r="R384" s="1" t="s">
        <v>43</v>
      </c>
      <c r="S384" s="33" t="s">
        <v>256</v>
      </c>
      <c r="T384" s="14" t="s">
        <v>965</v>
      </c>
      <c r="U384" s="39">
        <v>0.390972222222222</v>
      </c>
      <c r="V384" s="14" t="s">
        <v>965</v>
      </c>
      <c r="W384" s="14" t="s">
        <v>20</v>
      </c>
      <c r="X384" s="14" t="s">
        <v>20</v>
      </c>
      <c r="Y384" s="14" t="s">
        <v>965</v>
      </c>
      <c r="Z384" s="39">
        <v>0.39861111111111108</v>
      </c>
      <c r="AA384" s="14" t="s">
        <v>965</v>
      </c>
      <c r="AB384" s="14" t="s">
        <v>965</v>
      </c>
      <c r="AC384" s="39">
        <v>0.3840277777777778</v>
      </c>
      <c r="AD384" s="14" t="s">
        <v>965</v>
      </c>
      <c r="AE384" s="14" t="s">
        <v>965</v>
      </c>
      <c r="AF384" s="39">
        <v>0.38611111111111113</v>
      </c>
      <c r="AG384" s="14" t="s">
        <v>965</v>
      </c>
      <c r="AH384" s="14" t="s">
        <v>965</v>
      </c>
      <c r="AI384" s="39">
        <v>0.4055555555555555</v>
      </c>
      <c r="AJ384" s="14" t="s">
        <v>965</v>
      </c>
      <c r="AK384" s="14" t="s">
        <v>965</v>
      </c>
      <c r="AL384" s="39">
        <v>0.37777777777777777</v>
      </c>
      <c r="AM384" s="14" t="s">
        <v>965</v>
      </c>
      <c r="AN384" s="14" t="s">
        <v>20</v>
      </c>
      <c r="AO384" s="14" t="s">
        <v>20</v>
      </c>
      <c r="AP384" s="14" t="s">
        <v>967</v>
      </c>
      <c r="AQ384" s="39" t="s">
        <v>39</v>
      </c>
      <c r="AR384" s="14" t="s">
        <v>967</v>
      </c>
      <c r="AS384" s="14" t="s">
        <v>967</v>
      </c>
      <c r="AT384" s="39" t="s">
        <v>39</v>
      </c>
      <c r="AU384" s="14" t="s">
        <v>967</v>
      </c>
      <c r="AV384" s="14" t="s">
        <v>967</v>
      </c>
      <c r="AW384" s="39" t="s">
        <v>39</v>
      </c>
      <c r="AX384" s="14" t="s">
        <v>967</v>
      </c>
      <c r="AY384" s="14" t="s">
        <v>967</v>
      </c>
      <c r="AZ384" s="39" t="s">
        <v>39</v>
      </c>
      <c r="BA384" s="14" t="s">
        <v>967</v>
      </c>
      <c r="BB384" s="14" t="s">
        <v>968</v>
      </c>
      <c r="BC384" s="39" t="s">
        <v>39</v>
      </c>
      <c r="BD384" s="14" t="s">
        <v>968</v>
      </c>
      <c r="BE384" s="14" t="s">
        <v>20</v>
      </c>
      <c r="BF384" s="14" t="s">
        <v>20</v>
      </c>
      <c r="BG384" s="14" t="s">
        <v>965</v>
      </c>
      <c r="BH384" s="39">
        <v>0.39097222222222222</v>
      </c>
      <c r="BI384" s="39" t="s">
        <v>965</v>
      </c>
      <c r="BJ384" s="14" t="s">
        <v>965</v>
      </c>
      <c r="BK384" s="39">
        <v>0.37777777777777777</v>
      </c>
      <c r="BL384" s="14" t="s">
        <v>965</v>
      </c>
      <c r="BM384" s="14" t="s">
        <v>965</v>
      </c>
      <c r="BN384" s="39">
        <v>0.38125000000000003</v>
      </c>
      <c r="BO384" s="14" t="s">
        <v>965</v>
      </c>
      <c r="BP384" s="14" t="s">
        <v>965</v>
      </c>
      <c r="BQ384" s="39">
        <v>0.3756944444444445</v>
      </c>
      <c r="BR384" s="14" t="s">
        <v>965</v>
      </c>
      <c r="BS384" s="14" t="s">
        <v>965</v>
      </c>
      <c r="BT384" s="39">
        <v>0.38750000000000001</v>
      </c>
      <c r="BU384" s="39" t="s">
        <v>965</v>
      </c>
      <c r="BV384" s="14" t="s">
        <v>20</v>
      </c>
      <c r="BW384" s="14" t="s">
        <v>20</v>
      </c>
      <c r="BX384" s="14" t="s">
        <v>20</v>
      </c>
      <c r="BY384" s="14" t="s">
        <v>965</v>
      </c>
      <c r="BZ384" s="39">
        <v>0.39444444444444443</v>
      </c>
      <c r="CA384" s="39" t="s">
        <v>965</v>
      </c>
      <c r="CB384" s="14" t="s">
        <v>965</v>
      </c>
      <c r="CC384" s="39">
        <v>0.44027777777777777</v>
      </c>
      <c r="CD384" s="39" t="s">
        <v>965</v>
      </c>
      <c r="CE384" s="14" t="s">
        <v>965</v>
      </c>
      <c r="CF384" s="39">
        <v>0.38819444444444445</v>
      </c>
      <c r="CG384" s="39" t="s">
        <v>965</v>
      </c>
      <c r="CH384" s="14" t="s">
        <v>965</v>
      </c>
      <c r="CI384" s="39">
        <v>0.3840277777777778</v>
      </c>
      <c r="CJ384" s="39" t="s">
        <v>965</v>
      </c>
      <c r="CK384" s="14" t="s">
        <v>20</v>
      </c>
      <c r="CL384" s="14" t="s">
        <v>20</v>
      </c>
      <c r="CM384" s="1">
        <f t="shared" si="87"/>
        <v>30</v>
      </c>
      <c r="CN384" s="1">
        <f t="shared" si="88"/>
        <v>0</v>
      </c>
      <c r="CO384" s="1">
        <f t="shared" si="89"/>
        <v>11</v>
      </c>
      <c r="CP384" s="1">
        <f t="shared" si="90"/>
        <v>0</v>
      </c>
      <c r="CQ384" s="1">
        <f t="shared" si="91"/>
        <v>0</v>
      </c>
      <c r="CR384" s="1">
        <f>SUM(COUNTIFS($T384:$CL384,{"PAT","MAT"}))</f>
        <v>0</v>
      </c>
      <c r="CS384" s="1">
        <f t="shared" si="92"/>
        <v>0</v>
      </c>
      <c r="CT384" s="1">
        <f t="shared" si="93"/>
        <v>0</v>
      </c>
      <c r="CU384" s="1">
        <f t="shared" si="94"/>
        <v>2</v>
      </c>
      <c r="CV384" s="1">
        <f t="shared" si="95"/>
        <v>8</v>
      </c>
      <c r="CW384" s="1">
        <f t="shared" si="96"/>
        <v>0</v>
      </c>
      <c r="CX384" s="1">
        <f t="shared" si="97"/>
        <v>0</v>
      </c>
      <c r="CY384" s="1">
        <f t="shared" si="98"/>
        <v>10</v>
      </c>
      <c r="CZ384" s="1">
        <f t="shared" si="99"/>
        <v>1</v>
      </c>
      <c r="DA384" s="1">
        <f t="shared" si="100"/>
        <v>1</v>
      </c>
      <c r="DB384" s="1">
        <f>SUM(CM384:CX384)+SUM(COUNTIFS(Q384:CL384,{"TERM","RESIGNED"}))</f>
        <v>51</v>
      </c>
      <c r="DC384" s="1" t="s">
        <v>45</v>
      </c>
      <c r="DD384" s="1" t="s">
        <v>1018</v>
      </c>
      <c r="DE384" s="34"/>
    </row>
    <row r="385" spans="1:109" x14ac:dyDescent="0.25">
      <c r="A385" s="32">
        <f t="shared" si="101"/>
        <v>384</v>
      </c>
      <c r="B385" s="1" t="s">
        <v>172</v>
      </c>
      <c r="C385" s="1">
        <v>105379</v>
      </c>
      <c r="D385" s="27">
        <v>105379</v>
      </c>
      <c r="E385" s="1" t="s">
        <v>946</v>
      </c>
      <c r="F385" s="34" t="s">
        <v>1105</v>
      </c>
      <c r="G385" s="34" t="s">
        <v>162</v>
      </c>
      <c r="H385" s="30">
        <v>45146</v>
      </c>
      <c r="I385" s="30" t="s">
        <v>39</v>
      </c>
      <c r="J385" s="30" t="s">
        <v>39</v>
      </c>
      <c r="K385" s="1">
        <f t="shared" ca="1" si="85"/>
        <v>156</v>
      </c>
      <c r="L385" s="34" t="str">
        <f t="shared" si="86"/>
        <v>Billable</v>
      </c>
      <c r="M385" s="34" t="s">
        <v>124</v>
      </c>
      <c r="N385" s="1" t="s">
        <v>41</v>
      </c>
      <c r="O385" s="1" t="s">
        <v>42</v>
      </c>
      <c r="P385" s="1"/>
      <c r="Q385" s="1"/>
      <c r="R385" s="1" t="s">
        <v>43</v>
      </c>
      <c r="S385" s="33" t="s">
        <v>163</v>
      </c>
      <c r="T385" s="14" t="s">
        <v>965</v>
      </c>
      <c r="U385" s="39">
        <v>0.37083333333333302</v>
      </c>
      <c r="V385" s="14" t="s">
        <v>965</v>
      </c>
      <c r="W385" s="14" t="s">
        <v>20</v>
      </c>
      <c r="X385" s="14" t="s">
        <v>20</v>
      </c>
      <c r="Y385" s="14" t="s">
        <v>965</v>
      </c>
      <c r="Z385" s="39">
        <v>0.37013888888888885</v>
      </c>
      <c r="AA385" s="14" t="s">
        <v>965</v>
      </c>
      <c r="AB385" s="14" t="s">
        <v>965</v>
      </c>
      <c r="AC385" s="39">
        <v>0.36874999999999997</v>
      </c>
      <c r="AD385" s="14" t="s">
        <v>965</v>
      </c>
      <c r="AE385" s="14" t="s">
        <v>965</v>
      </c>
      <c r="AF385" s="39">
        <v>0.37361111111111112</v>
      </c>
      <c r="AG385" s="14" t="s">
        <v>965</v>
      </c>
      <c r="AH385" s="14" t="s">
        <v>965</v>
      </c>
      <c r="AI385" s="39">
        <v>0.37916666666666665</v>
      </c>
      <c r="AJ385" s="14" t="s">
        <v>965</v>
      </c>
      <c r="AK385" s="14" t="s">
        <v>965</v>
      </c>
      <c r="AL385" s="39">
        <v>0.37222222222222223</v>
      </c>
      <c r="AM385" s="14" t="s">
        <v>965</v>
      </c>
      <c r="AN385" s="14" t="s">
        <v>20</v>
      </c>
      <c r="AO385" s="14" t="s">
        <v>20</v>
      </c>
      <c r="AP385" s="14" t="s">
        <v>965</v>
      </c>
      <c r="AQ385" s="39">
        <v>0.37222222222222223</v>
      </c>
      <c r="AR385" s="14" t="s">
        <v>965</v>
      </c>
      <c r="AS385" s="14" t="s">
        <v>965</v>
      </c>
      <c r="AT385" s="39">
        <v>0.36944444444444446</v>
      </c>
      <c r="AU385" s="14" t="s">
        <v>965</v>
      </c>
      <c r="AV385" s="14" t="s">
        <v>965</v>
      </c>
      <c r="AW385" s="39">
        <v>0.37708333333333338</v>
      </c>
      <c r="AX385" s="14" t="s">
        <v>965</v>
      </c>
      <c r="AY385" s="14" t="s">
        <v>965</v>
      </c>
      <c r="AZ385" s="39">
        <v>0.37222222222222223</v>
      </c>
      <c r="BA385" s="14" t="s">
        <v>965</v>
      </c>
      <c r="BB385" s="14" t="s">
        <v>965</v>
      </c>
      <c r="BC385" s="39">
        <v>0.36944444444444446</v>
      </c>
      <c r="BD385" s="14" t="s">
        <v>965</v>
      </c>
      <c r="BE385" s="14" t="s">
        <v>20</v>
      </c>
      <c r="BF385" s="14" t="s">
        <v>20</v>
      </c>
      <c r="BG385" s="14" t="s">
        <v>965</v>
      </c>
      <c r="BH385" s="39">
        <v>0.375</v>
      </c>
      <c r="BI385" s="39" t="s">
        <v>965</v>
      </c>
      <c r="BJ385" s="14" t="s">
        <v>965</v>
      </c>
      <c r="BK385" s="39">
        <v>0.36736111111111108</v>
      </c>
      <c r="BL385" s="14" t="s">
        <v>965</v>
      </c>
      <c r="BM385" s="14" t="s">
        <v>965</v>
      </c>
      <c r="BN385" s="39">
        <v>0.375</v>
      </c>
      <c r="BO385" s="14" t="s">
        <v>965</v>
      </c>
      <c r="BP385" s="14" t="s">
        <v>965</v>
      </c>
      <c r="BQ385" s="39">
        <v>0.37083333333333335</v>
      </c>
      <c r="BR385" s="14" t="s">
        <v>965</v>
      </c>
      <c r="BS385" s="14" t="s">
        <v>965</v>
      </c>
      <c r="BT385" s="39">
        <v>0.37152777777777773</v>
      </c>
      <c r="BU385" s="39" t="s">
        <v>965</v>
      </c>
      <c r="BV385" s="14" t="s">
        <v>20</v>
      </c>
      <c r="BW385" s="14" t="s">
        <v>20</v>
      </c>
      <c r="BX385" s="14" t="s">
        <v>20</v>
      </c>
      <c r="BY385" s="14" t="s">
        <v>965</v>
      </c>
      <c r="BZ385" s="39">
        <v>0.37152777777777773</v>
      </c>
      <c r="CA385" s="39" t="s">
        <v>965</v>
      </c>
      <c r="CB385" s="14" t="s">
        <v>965</v>
      </c>
      <c r="CC385" s="39">
        <v>0.37708333333333338</v>
      </c>
      <c r="CD385" s="39" t="s">
        <v>965</v>
      </c>
      <c r="CE385" s="14" t="s">
        <v>965</v>
      </c>
      <c r="CF385" s="39">
        <v>0.36874999999999997</v>
      </c>
      <c r="CG385" s="39" t="s">
        <v>965</v>
      </c>
      <c r="CH385" s="14" t="s">
        <v>967</v>
      </c>
      <c r="CI385" s="39" t="s">
        <v>39</v>
      </c>
      <c r="CJ385" s="39" t="s">
        <v>967</v>
      </c>
      <c r="CK385" s="14" t="s">
        <v>20</v>
      </c>
      <c r="CL385" s="14" t="s">
        <v>20</v>
      </c>
      <c r="CM385" s="1">
        <f t="shared" si="87"/>
        <v>38</v>
      </c>
      <c r="CN385" s="1">
        <f t="shared" si="88"/>
        <v>0</v>
      </c>
      <c r="CO385" s="1">
        <f t="shared" si="89"/>
        <v>11</v>
      </c>
      <c r="CP385" s="1">
        <f t="shared" si="90"/>
        <v>0</v>
      </c>
      <c r="CQ385" s="1">
        <f t="shared" si="91"/>
        <v>0</v>
      </c>
      <c r="CR385" s="1">
        <f>SUM(COUNTIFS($T385:$CL385,{"PAT","MAT"}))</f>
        <v>0</v>
      </c>
      <c r="CS385" s="1">
        <f t="shared" si="92"/>
        <v>0</v>
      </c>
      <c r="CT385" s="1">
        <f t="shared" si="93"/>
        <v>0</v>
      </c>
      <c r="CU385" s="1">
        <f t="shared" si="94"/>
        <v>0</v>
      </c>
      <c r="CV385" s="1">
        <f t="shared" si="95"/>
        <v>2</v>
      </c>
      <c r="CW385" s="1">
        <f t="shared" si="96"/>
        <v>0</v>
      </c>
      <c r="CX385" s="1">
        <f t="shared" si="97"/>
        <v>0</v>
      </c>
      <c r="CY385" s="1">
        <f t="shared" si="98"/>
        <v>2</v>
      </c>
      <c r="CZ385" s="1">
        <f t="shared" si="99"/>
        <v>1</v>
      </c>
      <c r="DA385" s="1">
        <f t="shared" si="100"/>
        <v>1</v>
      </c>
      <c r="DB385" s="1">
        <f>SUM(CM385:CX385)+SUM(COUNTIFS(Q385:CL385,{"TERM","RESIGNED"}))</f>
        <v>51</v>
      </c>
      <c r="DC385" s="1" t="s">
        <v>45</v>
      </c>
      <c r="DD385" s="1" t="s">
        <v>1020</v>
      </c>
      <c r="DE385" s="34"/>
    </row>
    <row r="386" spans="1:109" x14ac:dyDescent="0.25">
      <c r="A386" s="32">
        <f t="shared" si="101"/>
        <v>385</v>
      </c>
      <c r="B386" s="1" t="s">
        <v>172</v>
      </c>
      <c r="C386" s="1">
        <v>105383</v>
      </c>
      <c r="D386" s="27">
        <v>105383</v>
      </c>
      <c r="E386" s="1" t="s">
        <v>946</v>
      </c>
      <c r="F386" s="34" t="s">
        <v>1109</v>
      </c>
      <c r="G386" s="34" t="s">
        <v>123</v>
      </c>
      <c r="H386" s="30">
        <v>45146</v>
      </c>
      <c r="I386" s="30" t="s">
        <v>39</v>
      </c>
      <c r="J386" s="30" t="s">
        <v>39</v>
      </c>
      <c r="K386" s="1">
        <f t="shared" ref="K386:K449" ca="1" si="102">IF(O386="ACTIVE",(TODAY()-H386),(J386-H386))</f>
        <v>156</v>
      </c>
      <c r="L386" s="34" t="str">
        <f t="shared" ref="L386:L449" si="103">IF(OR(M386="Email Verification",M386="Operations",M386="OJT",M386="Bottom Quartile Group",M386="Training"),"Billable","Non Billable")</f>
        <v>Billable</v>
      </c>
      <c r="M386" s="34" t="s">
        <v>124</v>
      </c>
      <c r="N386" s="1" t="s">
        <v>41</v>
      </c>
      <c r="O386" s="1" t="s">
        <v>42</v>
      </c>
      <c r="P386" s="1"/>
      <c r="Q386" s="1"/>
      <c r="R386" s="1" t="s">
        <v>43</v>
      </c>
      <c r="S386" s="33" t="s">
        <v>253</v>
      </c>
      <c r="T386" s="14" t="s">
        <v>965</v>
      </c>
      <c r="U386" s="39">
        <v>0.38541666666666702</v>
      </c>
      <c r="V386" s="14" t="s">
        <v>965</v>
      </c>
      <c r="W386" s="14" t="s">
        <v>20</v>
      </c>
      <c r="X386" s="14" t="s">
        <v>20</v>
      </c>
      <c r="Y386" s="14" t="s">
        <v>967</v>
      </c>
      <c r="Z386" s="39">
        <v>2.9166666666666664E-2</v>
      </c>
      <c r="AA386" s="14" t="s">
        <v>967</v>
      </c>
      <c r="AB386" s="14" t="s">
        <v>967</v>
      </c>
      <c r="AC386" s="39" t="s">
        <v>39</v>
      </c>
      <c r="AD386" s="14" t="s">
        <v>967</v>
      </c>
      <c r="AE386" s="14" t="s">
        <v>965</v>
      </c>
      <c r="AF386" s="39">
        <v>0.38541666666666669</v>
      </c>
      <c r="AG386" s="14" t="s">
        <v>965</v>
      </c>
      <c r="AH386" s="14" t="s">
        <v>965</v>
      </c>
      <c r="AI386" s="39">
        <v>0.39444444444444443</v>
      </c>
      <c r="AJ386" s="14" t="s">
        <v>965</v>
      </c>
      <c r="AK386" s="14" t="s">
        <v>965</v>
      </c>
      <c r="AL386" s="39">
        <v>0.37291666666666662</v>
      </c>
      <c r="AM386" s="14" t="s">
        <v>965</v>
      </c>
      <c r="AN386" s="14" t="s">
        <v>20</v>
      </c>
      <c r="AO386" s="14" t="s">
        <v>20</v>
      </c>
      <c r="AP386" s="14" t="s">
        <v>965</v>
      </c>
      <c r="AQ386" s="39">
        <v>0.3972222222222222</v>
      </c>
      <c r="AR386" s="14" t="s">
        <v>965</v>
      </c>
      <c r="AS386" s="14" t="s">
        <v>965</v>
      </c>
      <c r="AT386" s="39">
        <v>0.38125000000000003</v>
      </c>
      <c r="AU386" s="14" t="s">
        <v>965</v>
      </c>
      <c r="AV386" s="14" t="s">
        <v>965</v>
      </c>
      <c r="AW386" s="39">
        <v>0.375</v>
      </c>
      <c r="AX386" s="14" t="s">
        <v>965</v>
      </c>
      <c r="AY386" s="14" t="s">
        <v>965</v>
      </c>
      <c r="AZ386" s="39">
        <v>0.38541666666666669</v>
      </c>
      <c r="BA386" s="14" t="s">
        <v>965</v>
      </c>
      <c r="BB386" s="14" t="s">
        <v>965</v>
      </c>
      <c r="BC386" s="39">
        <v>0.36388888888888887</v>
      </c>
      <c r="BD386" s="14" t="s">
        <v>965</v>
      </c>
      <c r="BE386" s="14" t="s">
        <v>20</v>
      </c>
      <c r="BF386" s="14" t="s">
        <v>20</v>
      </c>
      <c r="BG386" s="14" t="s">
        <v>965</v>
      </c>
      <c r="BH386" s="39">
        <v>0.39097222222222222</v>
      </c>
      <c r="BI386" s="39" t="s">
        <v>965</v>
      </c>
      <c r="BJ386" s="14" t="s">
        <v>965</v>
      </c>
      <c r="BK386" s="39">
        <v>0.39027777777777778</v>
      </c>
      <c r="BL386" s="14" t="s">
        <v>965</v>
      </c>
      <c r="BM386" s="14" t="s">
        <v>965</v>
      </c>
      <c r="BN386" s="39">
        <v>0.3743055555555555</v>
      </c>
      <c r="BO386" s="14" t="s">
        <v>965</v>
      </c>
      <c r="BP386" s="14" t="s">
        <v>965</v>
      </c>
      <c r="BQ386" s="39">
        <v>0.3125</v>
      </c>
      <c r="BR386" s="14" t="s">
        <v>966</v>
      </c>
      <c r="BS386" s="14" t="s">
        <v>965</v>
      </c>
      <c r="BT386" s="39">
        <v>0.35694444444444445</v>
      </c>
      <c r="BU386" s="39" t="s">
        <v>965</v>
      </c>
      <c r="BV386" s="14" t="s">
        <v>20</v>
      </c>
      <c r="BW386" s="14" t="s">
        <v>20</v>
      </c>
      <c r="BX386" s="14" t="s">
        <v>20</v>
      </c>
      <c r="BY386" s="14" t="s">
        <v>965</v>
      </c>
      <c r="BZ386" s="39">
        <v>0.38194444444444442</v>
      </c>
      <c r="CA386" s="39" t="s">
        <v>965</v>
      </c>
      <c r="CB386" s="14" t="s">
        <v>965</v>
      </c>
      <c r="CC386" s="39">
        <v>0.3833333333333333</v>
      </c>
      <c r="CD386" s="39" t="s">
        <v>965</v>
      </c>
      <c r="CE386" s="14" t="s">
        <v>965</v>
      </c>
      <c r="CF386" s="39">
        <v>0.36249999999999999</v>
      </c>
      <c r="CG386" s="39" t="s">
        <v>965</v>
      </c>
      <c r="CH386" s="14" t="s">
        <v>967</v>
      </c>
      <c r="CI386" s="39" t="s">
        <v>39</v>
      </c>
      <c r="CJ386" s="39" t="s">
        <v>967</v>
      </c>
      <c r="CK386" s="14" t="s">
        <v>20</v>
      </c>
      <c r="CL386" s="14" t="s">
        <v>20</v>
      </c>
      <c r="CM386" s="1">
        <f t="shared" ref="CM386:CM449" si="104">COUNTIFS($T386:$CL386,"P")</f>
        <v>33</v>
      </c>
      <c r="CN386" s="1">
        <f t="shared" ref="CN386:CN449" si="105">COUNTIFS($T386:$CL386,"HD")/2</f>
        <v>0.5</v>
      </c>
      <c r="CO386" s="1">
        <f t="shared" ref="CO386:CO449" si="106">COUNTIFS($T386:$CL386,"DO")</f>
        <v>11</v>
      </c>
      <c r="CP386" s="1">
        <f t="shared" ref="CP386:CP449" si="107">COUNTIFS($T386:$CL386,"UPL")</f>
        <v>0</v>
      </c>
      <c r="CQ386" s="1">
        <f t="shared" ref="CQ386:CQ449" si="108">COUNTIFS($T386:$CL386,"LWP")</f>
        <v>0</v>
      </c>
      <c r="CR386" s="1">
        <f>SUM(COUNTIFS($T386:$CL386,{"PAT","MAT"}))</f>
        <v>0</v>
      </c>
      <c r="CS386" s="1">
        <f t="shared" ref="CS386:CS449" si="109">COUNTIFS($T386:$CL386,"HO")</f>
        <v>0</v>
      </c>
      <c r="CT386" s="1">
        <f t="shared" ref="CT386:CT449" si="110">COUNTIFS($T386:$CL386,"NA")</f>
        <v>0</v>
      </c>
      <c r="CU386" s="1">
        <f t="shared" ref="CU386:CU449" si="111">COUNTIFS($T386:$CL386,"PL")</f>
        <v>0</v>
      </c>
      <c r="CV386" s="1">
        <f t="shared" ref="CV386:CV449" si="112">COUNTIFS($T386:$CL386,"CL")</f>
        <v>6</v>
      </c>
      <c r="CW386" s="1">
        <f t="shared" ref="CW386:CW449" si="113">COUNTIFS($T386:$CL386,"BL")</f>
        <v>0</v>
      </c>
      <c r="CX386" s="1">
        <f t="shared" ref="CX386:CX449" si="114">COUNTIFS($T386:$CL386,"CO")</f>
        <v>0</v>
      </c>
      <c r="CY386" s="1">
        <f t="shared" ref="CY386:CY449" si="115">SUM(CU386:CX386)</f>
        <v>6</v>
      </c>
      <c r="CZ386" s="1">
        <f t="shared" ref="CZ386:CZ449" si="116">IF(SUM(CM386+CN386)&gt;=17,1,0)</f>
        <v>1</v>
      </c>
      <c r="DA386" s="1">
        <f t="shared" ref="DA386:DA449" si="117">IF(SUM(CM386+CN386)&gt;=13,1,0)</f>
        <v>1</v>
      </c>
      <c r="DB386" s="1">
        <f>SUM(CM386:CX386)+SUM(COUNTIFS(Q386:CL386,{"TERM","RESIGNED"}))</f>
        <v>50.5</v>
      </c>
      <c r="DC386" s="1" t="s">
        <v>45</v>
      </c>
      <c r="DD386" s="1" t="s">
        <v>1018</v>
      </c>
      <c r="DE386" s="34"/>
    </row>
    <row r="387" spans="1:109" x14ac:dyDescent="0.25">
      <c r="A387" s="32">
        <f t="shared" ref="A387:A450" si="118">A386+1</f>
        <v>386</v>
      </c>
      <c r="B387" s="1" t="s">
        <v>172</v>
      </c>
      <c r="C387" s="1">
        <v>105386</v>
      </c>
      <c r="D387" s="27">
        <v>105386</v>
      </c>
      <c r="E387" s="1" t="s">
        <v>945</v>
      </c>
      <c r="F387" s="34" t="s">
        <v>1108</v>
      </c>
      <c r="G387" s="34" t="s">
        <v>162</v>
      </c>
      <c r="H387" s="30">
        <v>45146</v>
      </c>
      <c r="I387" s="30" t="s">
        <v>39</v>
      </c>
      <c r="J387" s="30" t="s">
        <v>39</v>
      </c>
      <c r="K387" s="1">
        <f t="shared" ca="1" si="102"/>
        <v>156</v>
      </c>
      <c r="L387" s="34" t="str">
        <f t="shared" si="103"/>
        <v>Billable</v>
      </c>
      <c r="M387" s="34" t="s">
        <v>124</v>
      </c>
      <c r="N387" s="1" t="s">
        <v>41</v>
      </c>
      <c r="O387" s="1" t="s">
        <v>42</v>
      </c>
      <c r="P387" s="1"/>
      <c r="Q387" s="1"/>
      <c r="R387" s="1" t="s">
        <v>43</v>
      </c>
      <c r="S387" s="33" t="s">
        <v>163</v>
      </c>
      <c r="T387" s="14" t="s">
        <v>965</v>
      </c>
      <c r="U387" s="39">
        <v>0.375694444444444</v>
      </c>
      <c r="V387" s="14" t="s">
        <v>965</v>
      </c>
      <c r="W387" s="14" t="s">
        <v>20</v>
      </c>
      <c r="X387" s="14" t="s">
        <v>20</v>
      </c>
      <c r="Y387" s="14" t="s">
        <v>965</v>
      </c>
      <c r="Z387" s="39">
        <v>0.37013888888888885</v>
      </c>
      <c r="AA387" s="14" t="s">
        <v>965</v>
      </c>
      <c r="AB387" s="14" t="s">
        <v>965</v>
      </c>
      <c r="AC387" s="39">
        <v>0.36874999999999997</v>
      </c>
      <c r="AD387" s="14" t="s">
        <v>965</v>
      </c>
      <c r="AE387" s="14" t="s">
        <v>965</v>
      </c>
      <c r="AF387" s="39">
        <v>0.37638888888888888</v>
      </c>
      <c r="AG387" s="14" t="s">
        <v>965</v>
      </c>
      <c r="AH387" s="14" t="s">
        <v>965</v>
      </c>
      <c r="AI387" s="39">
        <v>0.37083333333333335</v>
      </c>
      <c r="AJ387" s="14" t="s">
        <v>965</v>
      </c>
      <c r="AK387" s="14" t="s">
        <v>965</v>
      </c>
      <c r="AL387" s="39">
        <v>0.37986111111111115</v>
      </c>
      <c r="AM387" s="14" t="s">
        <v>965</v>
      </c>
      <c r="AN387" s="14" t="s">
        <v>20</v>
      </c>
      <c r="AO387" s="14" t="s">
        <v>20</v>
      </c>
      <c r="AP387" s="14" t="s">
        <v>965</v>
      </c>
      <c r="AQ387" s="39">
        <v>0.37152777777777773</v>
      </c>
      <c r="AR387" s="14" t="s">
        <v>965</v>
      </c>
      <c r="AS387" s="14" t="s">
        <v>965</v>
      </c>
      <c r="AT387" s="39">
        <v>0.37638888888888888</v>
      </c>
      <c r="AU387" s="14" t="s">
        <v>965</v>
      </c>
      <c r="AV387" s="14" t="s">
        <v>965</v>
      </c>
      <c r="AW387" s="39">
        <v>0.37083333333333335</v>
      </c>
      <c r="AX387" s="14" t="s">
        <v>965</v>
      </c>
      <c r="AY387" s="14" t="s">
        <v>965</v>
      </c>
      <c r="AZ387" s="39">
        <v>0.3840277777777778</v>
      </c>
      <c r="BA387" s="14" t="s">
        <v>965</v>
      </c>
      <c r="BB387" s="14" t="s">
        <v>965</v>
      </c>
      <c r="BC387" s="39">
        <v>0.36805555555555558</v>
      </c>
      <c r="BD387" s="14" t="s">
        <v>965</v>
      </c>
      <c r="BE387" s="14" t="s">
        <v>20</v>
      </c>
      <c r="BF387" s="14" t="s">
        <v>20</v>
      </c>
      <c r="BG387" s="14" t="s">
        <v>965</v>
      </c>
      <c r="BH387" s="39">
        <v>0.37916666666666665</v>
      </c>
      <c r="BI387" s="39" t="s">
        <v>965</v>
      </c>
      <c r="BJ387" s="14" t="s">
        <v>967</v>
      </c>
      <c r="BK387" s="39" t="s">
        <v>39</v>
      </c>
      <c r="BL387" s="14" t="s">
        <v>967</v>
      </c>
      <c r="BM387" s="14" t="s">
        <v>965</v>
      </c>
      <c r="BN387" s="39">
        <v>0.38611111111111113</v>
      </c>
      <c r="BO387" s="14" t="s">
        <v>965</v>
      </c>
      <c r="BP387" s="14" t="s">
        <v>965</v>
      </c>
      <c r="BQ387" s="39">
        <v>0.38055555555555554</v>
      </c>
      <c r="BR387" s="14" t="s">
        <v>965</v>
      </c>
      <c r="BS387" s="14" t="s">
        <v>965</v>
      </c>
      <c r="BT387" s="39">
        <v>0.3840277777777778</v>
      </c>
      <c r="BU387" s="39" t="s">
        <v>965</v>
      </c>
      <c r="BV387" s="14" t="s">
        <v>20</v>
      </c>
      <c r="BW387" s="14" t="s">
        <v>20</v>
      </c>
      <c r="BX387" s="14" t="s">
        <v>20</v>
      </c>
      <c r="BY387" s="14" t="s">
        <v>965</v>
      </c>
      <c r="BZ387" s="39">
        <v>0.38958333333333334</v>
      </c>
      <c r="CA387" s="39" t="s">
        <v>965</v>
      </c>
      <c r="CB387" s="14" t="s">
        <v>965</v>
      </c>
      <c r="CC387" s="39">
        <v>0.3743055555555555</v>
      </c>
      <c r="CD387" s="39" t="s">
        <v>965</v>
      </c>
      <c r="CE387" s="14" t="s">
        <v>965</v>
      </c>
      <c r="CF387" s="39">
        <v>0.37986111111111115</v>
      </c>
      <c r="CG387" s="39" t="s">
        <v>965</v>
      </c>
      <c r="CH387" s="14" t="s">
        <v>967</v>
      </c>
      <c r="CI387" s="39" t="s">
        <v>39</v>
      </c>
      <c r="CJ387" s="39" t="s">
        <v>967</v>
      </c>
      <c r="CK387" s="14" t="s">
        <v>20</v>
      </c>
      <c r="CL387" s="14" t="s">
        <v>20</v>
      </c>
      <c r="CM387" s="1">
        <f t="shared" si="104"/>
        <v>36</v>
      </c>
      <c r="CN387" s="1">
        <f t="shared" si="105"/>
        <v>0</v>
      </c>
      <c r="CO387" s="1">
        <f t="shared" si="106"/>
        <v>11</v>
      </c>
      <c r="CP387" s="1">
        <f t="shared" si="107"/>
        <v>0</v>
      </c>
      <c r="CQ387" s="1">
        <f t="shared" si="108"/>
        <v>0</v>
      </c>
      <c r="CR387" s="1">
        <f>SUM(COUNTIFS($T387:$CL387,{"PAT","MAT"}))</f>
        <v>0</v>
      </c>
      <c r="CS387" s="1">
        <f t="shared" si="109"/>
        <v>0</v>
      </c>
      <c r="CT387" s="1">
        <f t="shared" si="110"/>
        <v>0</v>
      </c>
      <c r="CU387" s="1">
        <f t="shared" si="111"/>
        <v>0</v>
      </c>
      <c r="CV387" s="1">
        <f t="shared" si="112"/>
        <v>4</v>
      </c>
      <c r="CW387" s="1">
        <f t="shared" si="113"/>
        <v>0</v>
      </c>
      <c r="CX387" s="1">
        <f t="shared" si="114"/>
        <v>0</v>
      </c>
      <c r="CY387" s="1">
        <f t="shared" si="115"/>
        <v>4</v>
      </c>
      <c r="CZ387" s="1">
        <f t="shared" si="116"/>
        <v>1</v>
      </c>
      <c r="DA387" s="1">
        <f t="shared" si="117"/>
        <v>1</v>
      </c>
      <c r="DB387" s="1">
        <f>SUM(CM387:CX387)+SUM(COUNTIFS(Q387:CL387,{"TERM","RESIGNED"}))</f>
        <v>51</v>
      </c>
      <c r="DC387" s="1" t="s">
        <v>45</v>
      </c>
      <c r="DD387" s="1" t="s">
        <v>1020</v>
      </c>
      <c r="DE387" s="34"/>
    </row>
    <row r="388" spans="1:109" x14ac:dyDescent="0.25">
      <c r="A388" s="32">
        <f t="shared" si="118"/>
        <v>387</v>
      </c>
      <c r="B388" s="1" t="s">
        <v>172</v>
      </c>
      <c r="C388" s="1">
        <v>105397</v>
      </c>
      <c r="D388" s="27">
        <v>105397</v>
      </c>
      <c r="E388" s="1" t="s">
        <v>946</v>
      </c>
      <c r="F388" s="34" t="s">
        <v>1112</v>
      </c>
      <c r="G388" s="34" t="s">
        <v>123</v>
      </c>
      <c r="H388" s="30">
        <v>45149</v>
      </c>
      <c r="I388" s="30" t="s">
        <v>39</v>
      </c>
      <c r="J388" s="30" t="s">
        <v>39</v>
      </c>
      <c r="K388" s="1">
        <f t="shared" ca="1" si="102"/>
        <v>153</v>
      </c>
      <c r="L388" s="34" t="str">
        <f t="shared" si="103"/>
        <v>Billable</v>
      </c>
      <c r="M388" s="34" t="s">
        <v>124</v>
      </c>
      <c r="N388" s="1" t="s">
        <v>41</v>
      </c>
      <c r="O388" s="1" t="s">
        <v>42</v>
      </c>
      <c r="P388" s="1"/>
      <c r="Q388" s="1"/>
      <c r="R388" s="1" t="s">
        <v>43</v>
      </c>
      <c r="S388" s="33" t="s">
        <v>366</v>
      </c>
      <c r="T388" s="14" t="s">
        <v>967</v>
      </c>
      <c r="U388" s="39" t="s">
        <v>39</v>
      </c>
      <c r="V388" s="14" t="s">
        <v>967</v>
      </c>
      <c r="W388" s="14" t="s">
        <v>20</v>
      </c>
      <c r="X388" s="14" t="s">
        <v>20</v>
      </c>
      <c r="Y388" s="14" t="s">
        <v>967</v>
      </c>
      <c r="Z388" s="39" t="s">
        <v>39</v>
      </c>
      <c r="AA388" s="14" t="s">
        <v>967</v>
      </c>
      <c r="AB388" s="14" t="s">
        <v>22</v>
      </c>
      <c r="AC388" s="39">
        <v>0.38680555555555557</v>
      </c>
      <c r="AD388" s="14" t="s">
        <v>22</v>
      </c>
      <c r="AE388" s="14" t="s">
        <v>965</v>
      </c>
      <c r="AF388" s="39">
        <v>0.40208333333333335</v>
      </c>
      <c r="AG388" s="14" t="s">
        <v>965</v>
      </c>
      <c r="AH388" s="14" t="s">
        <v>965</v>
      </c>
      <c r="AI388" s="39">
        <v>0.46736111111111112</v>
      </c>
      <c r="AJ388" s="14" t="s">
        <v>965</v>
      </c>
      <c r="AK388" s="14" t="s">
        <v>965</v>
      </c>
      <c r="AL388" s="39">
        <v>0.3833333333333333</v>
      </c>
      <c r="AM388" s="14" t="s">
        <v>965</v>
      </c>
      <c r="AN388" s="14" t="s">
        <v>20</v>
      </c>
      <c r="AO388" s="14" t="s">
        <v>20</v>
      </c>
      <c r="AP388" s="14" t="s">
        <v>965</v>
      </c>
      <c r="AQ388" s="39">
        <v>0.41041666666666665</v>
      </c>
      <c r="AR388" s="14" t="s">
        <v>965</v>
      </c>
      <c r="AS388" s="14" t="s">
        <v>965</v>
      </c>
      <c r="AT388" s="39">
        <v>0.36874999999999997</v>
      </c>
      <c r="AU388" s="14" t="s">
        <v>965</v>
      </c>
      <c r="AV388" s="14" t="s">
        <v>965</v>
      </c>
      <c r="AW388" s="39">
        <v>0.42777777777777781</v>
      </c>
      <c r="AX388" s="14" t="s">
        <v>965</v>
      </c>
      <c r="AY388" s="14" t="s">
        <v>965</v>
      </c>
      <c r="AZ388" s="39">
        <v>0.47638888888888892</v>
      </c>
      <c r="BA388" s="14" t="s">
        <v>965</v>
      </c>
      <c r="BB388" s="14" t="s">
        <v>965</v>
      </c>
      <c r="BC388" s="39">
        <v>0.37222222222222223</v>
      </c>
      <c r="BD388" s="14" t="s">
        <v>965</v>
      </c>
      <c r="BE388" s="14" t="s">
        <v>20</v>
      </c>
      <c r="BF388" s="14" t="s">
        <v>20</v>
      </c>
      <c r="BG388" s="14" t="s">
        <v>965</v>
      </c>
      <c r="BH388" s="39">
        <v>0.39166666666666666</v>
      </c>
      <c r="BI388" s="39" t="s">
        <v>965</v>
      </c>
      <c r="BJ388" s="14" t="s">
        <v>965</v>
      </c>
      <c r="BK388" s="39">
        <v>0.3979166666666667</v>
      </c>
      <c r="BL388" s="14" t="s">
        <v>965</v>
      </c>
      <c r="BM388" s="14" t="s">
        <v>965</v>
      </c>
      <c r="BN388" s="39">
        <v>0.375</v>
      </c>
      <c r="BO388" s="14" t="s">
        <v>965</v>
      </c>
      <c r="BP388" s="14" t="s">
        <v>965</v>
      </c>
      <c r="BQ388" s="39">
        <v>0.37361111111111112</v>
      </c>
      <c r="BR388" s="14" t="s">
        <v>965</v>
      </c>
      <c r="BS388" s="14" t="s">
        <v>965</v>
      </c>
      <c r="BT388" s="39">
        <v>0.3756944444444445</v>
      </c>
      <c r="BU388" s="39" t="s">
        <v>965</v>
      </c>
      <c r="BV388" s="14" t="s">
        <v>20</v>
      </c>
      <c r="BW388" s="14" t="s">
        <v>20</v>
      </c>
      <c r="BX388" s="14" t="s">
        <v>20</v>
      </c>
      <c r="BY388" s="14" t="s">
        <v>965</v>
      </c>
      <c r="BZ388" s="39">
        <v>0.37986111111111115</v>
      </c>
      <c r="CA388" s="39" t="s">
        <v>965</v>
      </c>
      <c r="CB388" s="14" t="s">
        <v>965</v>
      </c>
      <c r="CC388" s="39">
        <v>0.36458333333333331</v>
      </c>
      <c r="CD388" s="39" t="s">
        <v>965</v>
      </c>
      <c r="CE388" s="14" t="s">
        <v>965</v>
      </c>
      <c r="CF388" s="39">
        <v>0.37638888888888888</v>
      </c>
      <c r="CG388" s="39" t="s">
        <v>965</v>
      </c>
      <c r="CH388" s="14" t="s">
        <v>21</v>
      </c>
      <c r="CI388" s="39" t="s">
        <v>39</v>
      </c>
      <c r="CJ388" s="39" t="s">
        <v>21</v>
      </c>
      <c r="CK388" s="14" t="s">
        <v>20</v>
      </c>
      <c r="CL388" s="14" t="s">
        <v>20</v>
      </c>
      <c r="CM388" s="1">
        <f t="shared" si="104"/>
        <v>32</v>
      </c>
      <c r="CN388" s="1">
        <f t="shared" si="105"/>
        <v>0</v>
      </c>
      <c r="CO388" s="1">
        <f t="shared" si="106"/>
        <v>11</v>
      </c>
      <c r="CP388" s="1">
        <f t="shared" si="107"/>
        <v>2</v>
      </c>
      <c r="CQ388" s="1">
        <f t="shared" si="108"/>
        <v>2</v>
      </c>
      <c r="CR388" s="1">
        <f>SUM(COUNTIFS($T388:$CL388,{"PAT","MAT"}))</f>
        <v>0</v>
      </c>
      <c r="CS388" s="1">
        <f t="shared" si="109"/>
        <v>0</v>
      </c>
      <c r="CT388" s="1">
        <f t="shared" si="110"/>
        <v>0</v>
      </c>
      <c r="CU388" s="1">
        <f t="shared" si="111"/>
        <v>0</v>
      </c>
      <c r="CV388" s="1">
        <f t="shared" si="112"/>
        <v>4</v>
      </c>
      <c r="CW388" s="1">
        <f t="shared" si="113"/>
        <v>0</v>
      </c>
      <c r="CX388" s="1">
        <f t="shared" si="114"/>
        <v>0</v>
      </c>
      <c r="CY388" s="1">
        <f t="shared" si="115"/>
        <v>4</v>
      </c>
      <c r="CZ388" s="1">
        <f t="shared" si="116"/>
        <v>1</v>
      </c>
      <c r="DA388" s="1">
        <f t="shared" si="117"/>
        <v>1</v>
      </c>
      <c r="DB388" s="1">
        <f>SUM(CM388:CX388)+SUM(COUNTIFS(Q388:CL388,{"TERM","RESIGNED"}))</f>
        <v>51</v>
      </c>
      <c r="DC388" s="1" t="s">
        <v>45</v>
      </c>
      <c r="DD388" s="1" t="s">
        <v>1018</v>
      </c>
      <c r="DE388" s="34"/>
    </row>
    <row r="389" spans="1:109" x14ac:dyDescent="0.25">
      <c r="A389" s="32">
        <f t="shared" si="118"/>
        <v>388</v>
      </c>
      <c r="B389" s="1" t="s">
        <v>172</v>
      </c>
      <c r="C389" s="1">
        <v>105399</v>
      </c>
      <c r="D389" s="27">
        <v>105399</v>
      </c>
      <c r="E389" s="1" t="s">
        <v>946</v>
      </c>
      <c r="F389" s="34" t="s">
        <v>1113</v>
      </c>
      <c r="G389" s="34" t="s">
        <v>123</v>
      </c>
      <c r="H389" s="30">
        <v>45149</v>
      </c>
      <c r="I389" s="30" t="s">
        <v>39</v>
      </c>
      <c r="J389" s="30" t="s">
        <v>39</v>
      </c>
      <c r="K389" s="1">
        <f t="shared" ca="1" si="102"/>
        <v>153</v>
      </c>
      <c r="L389" s="34" t="str">
        <f t="shared" si="103"/>
        <v>Billable</v>
      </c>
      <c r="M389" s="34" t="s">
        <v>124</v>
      </c>
      <c r="N389" s="1" t="s">
        <v>41</v>
      </c>
      <c r="O389" s="1" t="s">
        <v>42</v>
      </c>
      <c r="P389" s="1"/>
      <c r="Q389" s="1"/>
      <c r="R389" s="1" t="s">
        <v>43</v>
      </c>
      <c r="S389" s="33" t="s">
        <v>542</v>
      </c>
      <c r="T389" s="14" t="s">
        <v>965</v>
      </c>
      <c r="U389" s="39">
        <v>0.37986111111111098</v>
      </c>
      <c r="V389" s="14" t="s">
        <v>965</v>
      </c>
      <c r="W389" s="14" t="s">
        <v>20</v>
      </c>
      <c r="X389" s="14" t="s">
        <v>20</v>
      </c>
      <c r="Y389" s="14" t="s">
        <v>965</v>
      </c>
      <c r="Z389" s="39">
        <v>0.36180555555555555</v>
      </c>
      <c r="AA389" s="14" t="s">
        <v>965</v>
      </c>
      <c r="AB389" s="14" t="s">
        <v>965</v>
      </c>
      <c r="AC389" s="39">
        <v>0.3833333333333333</v>
      </c>
      <c r="AD389" s="14" t="s">
        <v>965</v>
      </c>
      <c r="AE389" s="14" t="s">
        <v>965</v>
      </c>
      <c r="AF389" s="39">
        <v>0.39652777777777781</v>
      </c>
      <c r="AG389" s="14" t="s">
        <v>965</v>
      </c>
      <c r="AH389" s="14" t="s">
        <v>965</v>
      </c>
      <c r="AI389" s="39">
        <v>0.39513888888888887</v>
      </c>
      <c r="AJ389" s="14" t="s">
        <v>965</v>
      </c>
      <c r="AK389" s="14" t="s">
        <v>965</v>
      </c>
      <c r="AL389" s="39">
        <v>0.41805555555555557</v>
      </c>
      <c r="AM389" s="14" t="s">
        <v>965</v>
      </c>
      <c r="AN389" s="14" t="s">
        <v>20</v>
      </c>
      <c r="AO389" s="14" t="s">
        <v>20</v>
      </c>
      <c r="AP389" s="14" t="s">
        <v>965</v>
      </c>
      <c r="AQ389" s="39">
        <v>0.36319444444444443</v>
      </c>
      <c r="AR389" s="14" t="s">
        <v>965</v>
      </c>
      <c r="AS389" s="14" t="s">
        <v>965</v>
      </c>
      <c r="AT389" s="39">
        <v>0.39513888888888887</v>
      </c>
      <c r="AU389" s="14" t="s">
        <v>965</v>
      </c>
      <c r="AV389" s="14" t="s">
        <v>965</v>
      </c>
      <c r="AW389" s="39">
        <v>0.38819444444444445</v>
      </c>
      <c r="AX389" s="14" t="s">
        <v>965</v>
      </c>
      <c r="AY389" s="14" t="s">
        <v>965</v>
      </c>
      <c r="AZ389" s="39">
        <v>0.39999999999999997</v>
      </c>
      <c r="BA389" s="14" t="s">
        <v>965</v>
      </c>
      <c r="BB389" s="14" t="s">
        <v>965</v>
      </c>
      <c r="BC389" s="39">
        <v>0.37777777777777777</v>
      </c>
      <c r="BD389" s="14" t="s">
        <v>965</v>
      </c>
      <c r="BE389" s="14" t="s">
        <v>20</v>
      </c>
      <c r="BF389" s="14" t="s">
        <v>20</v>
      </c>
      <c r="BG389" s="14" t="s">
        <v>965</v>
      </c>
      <c r="BH389" s="39">
        <v>0.38125000000000003</v>
      </c>
      <c r="BI389" s="39" t="s">
        <v>965</v>
      </c>
      <c r="BJ389" s="14" t="s">
        <v>965</v>
      </c>
      <c r="BK389" s="39">
        <v>0.38055555555555554</v>
      </c>
      <c r="BL389" s="14" t="s">
        <v>965</v>
      </c>
      <c r="BM389" s="14" t="s">
        <v>967</v>
      </c>
      <c r="BN389" s="39" t="s">
        <v>39</v>
      </c>
      <c r="BO389" s="14" t="s">
        <v>967</v>
      </c>
      <c r="BP389" s="14" t="s">
        <v>967</v>
      </c>
      <c r="BQ389" s="39" t="s">
        <v>39</v>
      </c>
      <c r="BR389" s="14" t="s">
        <v>967</v>
      </c>
      <c r="BS389" s="14" t="s">
        <v>968</v>
      </c>
      <c r="BT389" s="39" t="e">
        <v>#N/A</v>
      </c>
      <c r="BU389" s="39" t="s">
        <v>968</v>
      </c>
      <c r="BV389" s="14" t="s">
        <v>20</v>
      </c>
      <c r="BW389" s="14" t="s">
        <v>20</v>
      </c>
      <c r="BX389" s="14" t="s">
        <v>20</v>
      </c>
      <c r="BY389" s="14" t="s">
        <v>965</v>
      </c>
      <c r="BZ389" s="39">
        <v>0.37083333333333335</v>
      </c>
      <c r="CA389" s="39" t="s">
        <v>965</v>
      </c>
      <c r="CB389" s="14" t="s">
        <v>965</v>
      </c>
      <c r="CC389" s="39">
        <v>0.38611111111111113</v>
      </c>
      <c r="CD389" s="39" t="s">
        <v>965</v>
      </c>
      <c r="CE389" s="14" t="s">
        <v>965</v>
      </c>
      <c r="CF389" s="39">
        <v>0.3756944444444445</v>
      </c>
      <c r="CG389" s="39" t="s">
        <v>965</v>
      </c>
      <c r="CH389" s="14" t="s">
        <v>965</v>
      </c>
      <c r="CI389" s="39">
        <v>0.37291666666666662</v>
      </c>
      <c r="CJ389" s="39" t="s">
        <v>965</v>
      </c>
      <c r="CK389" s="14" t="s">
        <v>20</v>
      </c>
      <c r="CL389" s="14" t="s">
        <v>20</v>
      </c>
      <c r="CM389" s="1">
        <f t="shared" si="104"/>
        <v>34</v>
      </c>
      <c r="CN389" s="1">
        <f t="shared" si="105"/>
        <v>0</v>
      </c>
      <c r="CO389" s="1">
        <f t="shared" si="106"/>
        <v>11</v>
      </c>
      <c r="CP389" s="1">
        <f t="shared" si="107"/>
        <v>0</v>
      </c>
      <c r="CQ389" s="1">
        <f t="shared" si="108"/>
        <v>0</v>
      </c>
      <c r="CR389" s="1">
        <f>SUM(COUNTIFS($T389:$CL389,{"PAT","MAT"}))</f>
        <v>0</v>
      </c>
      <c r="CS389" s="1">
        <f t="shared" si="109"/>
        <v>0</v>
      </c>
      <c r="CT389" s="1">
        <f t="shared" si="110"/>
        <v>0</v>
      </c>
      <c r="CU389" s="1">
        <f t="shared" si="111"/>
        <v>2</v>
      </c>
      <c r="CV389" s="1">
        <f t="shared" si="112"/>
        <v>4</v>
      </c>
      <c r="CW389" s="1">
        <f t="shared" si="113"/>
        <v>0</v>
      </c>
      <c r="CX389" s="1">
        <f t="shared" si="114"/>
        <v>0</v>
      </c>
      <c r="CY389" s="1">
        <f t="shared" si="115"/>
        <v>6</v>
      </c>
      <c r="CZ389" s="1">
        <f t="shared" si="116"/>
        <v>1</v>
      </c>
      <c r="DA389" s="1">
        <f t="shared" si="117"/>
        <v>1</v>
      </c>
      <c r="DB389" s="1">
        <f>SUM(CM389:CX389)+SUM(COUNTIFS(Q389:CL389,{"TERM","RESIGNED"}))</f>
        <v>51</v>
      </c>
      <c r="DC389" s="1" t="s">
        <v>45</v>
      </c>
      <c r="DD389" s="1" t="s">
        <v>1018</v>
      </c>
      <c r="DE389" s="34"/>
    </row>
    <row r="390" spans="1:109" x14ac:dyDescent="0.25">
      <c r="A390" s="32">
        <f t="shared" si="118"/>
        <v>389</v>
      </c>
      <c r="B390" s="1" t="s">
        <v>172</v>
      </c>
      <c r="C390" s="1">
        <v>105400</v>
      </c>
      <c r="D390" s="27">
        <v>105400</v>
      </c>
      <c r="E390" s="1" t="s">
        <v>946</v>
      </c>
      <c r="F390" s="34" t="s">
        <v>1114</v>
      </c>
      <c r="G390" s="34" t="s">
        <v>123</v>
      </c>
      <c r="H390" s="30">
        <v>45149</v>
      </c>
      <c r="I390" s="30" t="s">
        <v>39</v>
      </c>
      <c r="J390" s="30" t="s">
        <v>39</v>
      </c>
      <c r="K390" s="1">
        <f t="shared" ca="1" si="102"/>
        <v>153</v>
      </c>
      <c r="L390" s="34" t="str">
        <f t="shared" si="103"/>
        <v>Billable</v>
      </c>
      <c r="M390" s="34" t="s">
        <v>124</v>
      </c>
      <c r="N390" s="1" t="s">
        <v>41</v>
      </c>
      <c r="O390" s="1" t="s">
        <v>42</v>
      </c>
      <c r="P390" s="1"/>
      <c r="Q390" s="1"/>
      <c r="R390" s="1" t="s">
        <v>43</v>
      </c>
      <c r="S390" s="33" t="s">
        <v>256</v>
      </c>
      <c r="T390" s="14" t="s">
        <v>965</v>
      </c>
      <c r="U390" s="39">
        <v>0.40416666666666701</v>
      </c>
      <c r="V390" s="14" t="s">
        <v>965</v>
      </c>
      <c r="W390" s="14" t="s">
        <v>20</v>
      </c>
      <c r="X390" s="14" t="s">
        <v>20</v>
      </c>
      <c r="Y390" s="14" t="s">
        <v>965</v>
      </c>
      <c r="Z390" s="39">
        <v>0.41041666666666665</v>
      </c>
      <c r="AA390" s="14" t="s">
        <v>965</v>
      </c>
      <c r="AB390" s="14" t="s">
        <v>965</v>
      </c>
      <c r="AC390" s="39">
        <v>0.3833333333333333</v>
      </c>
      <c r="AD390" s="14" t="s">
        <v>965</v>
      </c>
      <c r="AE390" s="14" t="s">
        <v>965</v>
      </c>
      <c r="AF390" s="39">
        <v>0.38819444444444445</v>
      </c>
      <c r="AG390" s="14" t="s">
        <v>965</v>
      </c>
      <c r="AH390" s="14" t="s">
        <v>965</v>
      </c>
      <c r="AI390" s="39">
        <v>0.34166666666666662</v>
      </c>
      <c r="AJ390" s="14" t="s">
        <v>965</v>
      </c>
      <c r="AK390" s="14" t="s">
        <v>965</v>
      </c>
      <c r="AL390" s="39">
        <v>0.39583333333333331</v>
      </c>
      <c r="AM390" s="14" t="s">
        <v>965</v>
      </c>
      <c r="AN390" s="14" t="s">
        <v>20</v>
      </c>
      <c r="AO390" s="14" t="s">
        <v>20</v>
      </c>
      <c r="AP390" s="14" t="s">
        <v>965</v>
      </c>
      <c r="AQ390" s="39">
        <v>0.40763888888888888</v>
      </c>
      <c r="AR390" s="14" t="s">
        <v>965</v>
      </c>
      <c r="AS390" s="14" t="s">
        <v>967</v>
      </c>
      <c r="AT390" s="39" t="s">
        <v>39</v>
      </c>
      <c r="AU390" s="14" t="s">
        <v>967</v>
      </c>
      <c r="AV390" s="14" t="s">
        <v>967</v>
      </c>
      <c r="AW390" s="39" t="s">
        <v>39</v>
      </c>
      <c r="AX390" s="14" t="s">
        <v>967</v>
      </c>
      <c r="AY390" s="14" t="s">
        <v>965</v>
      </c>
      <c r="AZ390" s="39">
        <v>0.41388888888888892</v>
      </c>
      <c r="BA390" s="14" t="s">
        <v>965</v>
      </c>
      <c r="BB390" s="14" t="s">
        <v>965</v>
      </c>
      <c r="BC390" s="39">
        <v>0.37986111111111115</v>
      </c>
      <c r="BD390" s="14" t="s">
        <v>965</v>
      </c>
      <c r="BE390" s="14" t="s">
        <v>20</v>
      </c>
      <c r="BF390" s="14" t="s">
        <v>20</v>
      </c>
      <c r="BG390" s="14" t="s">
        <v>965</v>
      </c>
      <c r="BH390" s="39">
        <v>0.3923611111111111</v>
      </c>
      <c r="BI390" s="39" t="s">
        <v>965</v>
      </c>
      <c r="BJ390" s="14" t="s">
        <v>965</v>
      </c>
      <c r="BK390" s="39">
        <v>0.39027777777777778</v>
      </c>
      <c r="BL390" s="14" t="s">
        <v>965</v>
      </c>
      <c r="BM390" s="14" t="s">
        <v>965</v>
      </c>
      <c r="BN390" s="39">
        <v>0.37986111111111115</v>
      </c>
      <c r="BO390" s="14" t="s">
        <v>965</v>
      </c>
      <c r="BP390" s="14" t="s">
        <v>965</v>
      </c>
      <c r="BQ390" s="39">
        <v>0.37847222222222227</v>
      </c>
      <c r="BR390" s="14" t="s">
        <v>965</v>
      </c>
      <c r="BS390" s="14" t="s">
        <v>965</v>
      </c>
      <c r="BT390" s="39">
        <v>0.38958333333333334</v>
      </c>
      <c r="BU390" s="39" t="s">
        <v>965</v>
      </c>
      <c r="BV390" s="14" t="s">
        <v>20</v>
      </c>
      <c r="BW390" s="14" t="s">
        <v>20</v>
      </c>
      <c r="BX390" s="14" t="s">
        <v>20</v>
      </c>
      <c r="BY390" s="14" t="s">
        <v>965</v>
      </c>
      <c r="BZ390" s="39">
        <v>0.38750000000000001</v>
      </c>
      <c r="CA390" s="39" t="s">
        <v>965</v>
      </c>
      <c r="CB390" s="14" t="s">
        <v>965</v>
      </c>
      <c r="CC390" s="39">
        <v>0.44791666666666669</v>
      </c>
      <c r="CD390" s="39" t="s">
        <v>965</v>
      </c>
      <c r="CE390" s="14" t="s">
        <v>965</v>
      </c>
      <c r="CF390" s="39">
        <v>0.38055555555555554</v>
      </c>
      <c r="CG390" s="39" t="s">
        <v>965</v>
      </c>
      <c r="CH390" s="14" t="s">
        <v>967</v>
      </c>
      <c r="CI390" s="39" t="s">
        <v>39</v>
      </c>
      <c r="CJ390" s="39" t="s">
        <v>967</v>
      </c>
      <c r="CK390" s="14" t="s">
        <v>20</v>
      </c>
      <c r="CL390" s="14" t="s">
        <v>20</v>
      </c>
      <c r="CM390" s="1">
        <f t="shared" si="104"/>
        <v>34</v>
      </c>
      <c r="CN390" s="1">
        <f t="shared" si="105"/>
        <v>0</v>
      </c>
      <c r="CO390" s="1">
        <f t="shared" si="106"/>
        <v>11</v>
      </c>
      <c r="CP390" s="1">
        <f t="shared" si="107"/>
        <v>0</v>
      </c>
      <c r="CQ390" s="1">
        <f t="shared" si="108"/>
        <v>0</v>
      </c>
      <c r="CR390" s="1">
        <f>SUM(COUNTIFS($T390:$CL390,{"PAT","MAT"}))</f>
        <v>0</v>
      </c>
      <c r="CS390" s="1">
        <f t="shared" si="109"/>
        <v>0</v>
      </c>
      <c r="CT390" s="1">
        <f t="shared" si="110"/>
        <v>0</v>
      </c>
      <c r="CU390" s="1">
        <f t="shared" si="111"/>
        <v>0</v>
      </c>
      <c r="CV390" s="1">
        <f t="shared" si="112"/>
        <v>6</v>
      </c>
      <c r="CW390" s="1">
        <f t="shared" si="113"/>
        <v>0</v>
      </c>
      <c r="CX390" s="1">
        <f t="shared" si="114"/>
        <v>0</v>
      </c>
      <c r="CY390" s="1">
        <f t="shared" si="115"/>
        <v>6</v>
      </c>
      <c r="CZ390" s="1">
        <f t="shared" si="116"/>
        <v>1</v>
      </c>
      <c r="DA390" s="1">
        <f t="shared" si="117"/>
        <v>1</v>
      </c>
      <c r="DB390" s="1">
        <f>SUM(CM390:CX390)+SUM(COUNTIFS(Q390:CL390,{"TERM","RESIGNED"}))</f>
        <v>51</v>
      </c>
      <c r="DC390" s="1" t="s">
        <v>45</v>
      </c>
      <c r="DD390" s="1" t="s">
        <v>1018</v>
      </c>
      <c r="DE390" s="34"/>
    </row>
    <row r="391" spans="1:109" x14ac:dyDescent="0.25">
      <c r="A391" s="32">
        <f t="shared" si="118"/>
        <v>390</v>
      </c>
      <c r="B391" s="1" t="s">
        <v>172</v>
      </c>
      <c r="C391" s="1">
        <v>105403</v>
      </c>
      <c r="D391" s="27">
        <v>105403</v>
      </c>
      <c r="E391" s="1" t="s">
        <v>945</v>
      </c>
      <c r="F391" s="34" t="s">
        <v>1115</v>
      </c>
      <c r="G391" s="34" t="s">
        <v>123</v>
      </c>
      <c r="H391" s="30">
        <v>45149</v>
      </c>
      <c r="I391" s="30" t="s">
        <v>39</v>
      </c>
      <c r="J391" s="30" t="s">
        <v>39</v>
      </c>
      <c r="K391" s="1">
        <f t="shared" ca="1" si="102"/>
        <v>153</v>
      </c>
      <c r="L391" s="34" t="str">
        <f t="shared" si="103"/>
        <v>Billable</v>
      </c>
      <c r="M391" s="34" t="s">
        <v>124</v>
      </c>
      <c r="N391" s="1" t="s">
        <v>41</v>
      </c>
      <c r="O391" s="1" t="s">
        <v>42</v>
      </c>
      <c r="P391" s="1"/>
      <c r="Q391" s="1"/>
      <c r="R391" s="1" t="s">
        <v>43</v>
      </c>
      <c r="S391" s="33" t="s">
        <v>542</v>
      </c>
      <c r="T391" s="14" t="s">
        <v>965</v>
      </c>
      <c r="U391" s="39">
        <v>0.375</v>
      </c>
      <c r="V391" s="14" t="s">
        <v>965</v>
      </c>
      <c r="W391" s="14" t="s">
        <v>20</v>
      </c>
      <c r="X391" s="14" t="s">
        <v>20</v>
      </c>
      <c r="Y391" s="14" t="s">
        <v>967</v>
      </c>
      <c r="Z391" s="39" t="s">
        <v>39</v>
      </c>
      <c r="AA391" s="14" t="s">
        <v>967</v>
      </c>
      <c r="AB391" s="14" t="s">
        <v>965</v>
      </c>
      <c r="AC391" s="39">
        <v>0.4069444444444445</v>
      </c>
      <c r="AD391" s="14" t="s">
        <v>965</v>
      </c>
      <c r="AE391" s="14" t="s">
        <v>965</v>
      </c>
      <c r="AF391" s="39">
        <v>0.37916666666666665</v>
      </c>
      <c r="AG391" s="14" t="s">
        <v>965</v>
      </c>
      <c r="AH391" s="14" t="s">
        <v>965</v>
      </c>
      <c r="AI391" s="39">
        <v>0.37361111111111112</v>
      </c>
      <c r="AJ391" s="14" t="s">
        <v>965</v>
      </c>
      <c r="AK391" s="14" t="s">
        <v>965</v>
      </c>
      <c r="AL391" s="39">
        <v>0.36388888888888887</v>
      </c>
      <c r="AM391" s="14" t="s">
        <v>965</v>
      </c>
      <c r="AN391" s="14" t="s">
        <v>20</v>
      </c>
      <c r="AO391" s="14" t="s">
        <v>20</v>
      </c>
      <c r="AP391" s="14" t="s">
        <v>965</v>
      </c>
      <c r="AQ391" s="39">
        <v>0.37916666666666665</v>
      </c>
      <c r="AR391" s="14" t="s">
        <v>965</v>
      </c>
      <c r="AS391" s="14" t="s">
        <v>965</v>
      </c>
      <c r="AT391" s="39">
        <v>0.3743055555555555</v>
      </c>
      <c r="AU391" s="14" t="s">
        <v>965</v>
      </c>
      <c r="AV391" s="14" t="s">
        <v>965</v>
      </c>
      <c r="AW391" s="39">
        <v>0.37083333333333335</v>
      </c>
      <c r="AX391" s="14" t="s">
        <v>965</v>
      </c>
      <c r="AY391" s="14" t="s">
        <v>965</v>
      </c>
      <c r="AZ391" s="39">
        <v>0.37291666666666662</v>
      </c>
      <c r="BA391" s="14" t="s">
        <v>965</v>
      </c>
      <c r="BB391" s="14" t="s">
        <v>965</v>
      </c>
      <c r="BC391" s="39">
        <v>0.37152777777777773</v>
      </c>
      <c r="BD391" s="14" t="s">
        <v>965</v>
      </c>
      <c r="BE391" s="14" t="s">
        <v>20</v>
      </c>
      <c r="BF391" s="14" t="s">
        <v>20</v>
      </c>
      <c r="BG391" s="14" t="s">
        <v>965</v>
      </c>
      <c r="BH391" s="39">
        <v>0.37152777777777773</v>
      </c>
      <c r="BI391" s="39" t="s">
        <v>965</v>
      </c>
      <c r="BJ391" s="14" t="s">
        <v>965</v>
      </c>
      <c r="BK391" s="39">
        <v>0.3743055555555555</v>
      </c>
      <c r="BL391" s="14" t="s">
        <v>965</v>
      </c>
      <c r="BM391" s="14" t="s">
        <v>965</v>
      </c>
      <c r="BN391" s="39">
        <v>0.3666666666666667</v>
      </c>
      <c r="BO391" s="14" t="s">
        <v>965</v>
      </c>
      <c r="BP391" s="14" t="s">
        <v>965</v>
      </c>
      <c r="BQ391" s="39">
        <v>0.38750000000000001</v>
      </c>
      <c r="BR391" s="14" t="s">
        <v>965</v>
      </c>
      <c r="BS391" s="14" t="s">
        <v>965</v>
      </c>
      <c r="BT391" s="39">
        <v>0.37152777777777773</v>
      </c>
      <c r="BU391" s="39" t="s">
        <v>965</v>
      </c>
      <c r="BV391" s="14" t="s">
        <v>20</v>
      </c>
      <c r="BW391" s="14" t="s">
        <v>20</v>
      </c>
      <c r="BX391" s="14" t="s">
        <v>20</v>
      </c>
      <c r="BY391" s="14" t="s">
        <v>967</v>
      </c>
      <c r="BZ391" s="39" t="s">
        <v>39</v>
      </c>
      <c r="CA391" s="39" t="s">
        <v>967</v>
      </c>
      <c r="CB391" s="14" t="s">
        <v>965</v>
      </c>
      <c r="CC391" s="39">
        <v>0.38263888888888892</v>
      </c>
      <c r="CD391" s="39" t="s">
        <v>965</v>
      </c>
      <c r="CE391" s="14" t="s">
        <v>965</v>
      </c>
      <c r="CF391" s="39">
        <v>0.38055555555555554</v>
      </c>
      <c r="CG391" s="39" t="s">
        <v>965</v>
      </c>
      <c r="CH391" s="14" t="s">
        <v>965</v>
      </c>
      <c r="CI391" s="39">
        <v>0.37361111111111112</v>
      </c>
      <c r="CJ391" s="39" t="s">
        <v>965</v>
      </c>
      <c r="CK391" s="14" t="s">
        <v>20</v>
      </c>
      <c r="CL391" s="14" t="s">
        <v>20</v>
      </c>
      <c r="CM391" s="1">
        <f t="shared" si="104"/>
        <v>36</v>
      </c>
      <c r="CN391" s="1">
        <f t="shared" si="105"/>
        <v>0</v>
      </c>
      <c r="CO391" s="1">
        <f t="shared" si="106"/>
        <v>11</v>
      </c>
      <c r="CP391" s="1">
        <f t="shared" si="107"/>
        <v>0</v>
      </c>
      <c r="CQ391" s="1">
        <f t="shared" si="108"/>
        <v>0</v>
      </c>
      <c r="CR391" s="1">
        <f>SUM(COUNTIFS($T391:$CL391,{"PAT","MAT"}))</f>
        <v>0</v>
      </c>
      <c r="CS391" s="1">
        <f t="shared" si="109"/>
        <v>0</v>
      </c>
      <c r="CT391" s="1">
        <f t="shared" si="110"/>
        <v>0</v>
      </c>
      <c r="CU391" s="1">
        <f t="shared" si="111"/>
        <v>0</v>
      </c>
      <c r="CV391" s="1">
        <f t="shared" si="112"/>
        <v>4</v>
      </c>
      <c r="CW391" s="1">
        <f t="shared" si="113"/>
        <v>0</v>
      </c>
      <c r="CX391" s="1">
        <f t="shared" si="114"/>
        <v>0</v>
      </c>
      <c r="CY391" s="1">
        <f t="shared" si="115"/>
        <v>4</v>
      </c>
      <c r="CZ391" s="1">
        <f t="shared" si="116"/>
        <v>1</v>
      </c>
      <c r="DA391" s="1">
        <f t="shared" si="117"/>
        <v>1</v>
      </c>
      <c r="DB391" s="1">
        <f>SUM(CM391:CX391)+SUM(COUNTIFS(Q391:CL391,{"TERM","RESIGNED"}))</f>
        <v>51</v>
      </c>
      <c r="DC391" s="1" t="s">
        <v>45</v>
      </c>
      <c r="DD391" s="1" t="s">
        <v>1021</v>
      </c>
      <c r="DE391" s="34"/>
    </row>
    <row r="392" spans="1:109" x14ac:dyDescent="0.25">
      <c r="A392" s="32">
        <f t="shared" si="118"/>
        <v>391</v>
      </c>
      <c r="B392" s="1" t="s">
        <v>172</v>
      </c>
      <c r="C392" s="1">
        <v>105406</v>
      </c>
      <c r="D392" s="27">
        <v>105406</v>
      </c>
      <c r="E392" s="1" t="s">
        <v>945</v>
      </c>
      <c r="F392" s="34" t="s">
        <v>1116</v>
      </c>
      <c r="G392" s="34" t="s">
        <v>123</v>
      </c>
      <c r="H392" s="30">
        <v>45149</v>
      </c>
      <c r="I392" s="30" t="s">
        <v>39</v>
      </c>
      <c r="J392" s="30" t="s">
        <v>39</v>
      </c>
      <c r="K392" s="1">
        <f t="shared" ca="1" si="102"/>
        <v>153</v>
      </c>
      <c r="L392" s="34" t="str">
        <f t="shared" si="103"/>
        <v>Billable</v>
      </c>
      <c r="M392" s="34" t="s">
        <v>124</v>
      </c>
      <c r="N392" s="1" t="s">
        <v>41</v>
      </c>
      <c r="O392" s="1" t="s">
        <v>42</v>
      </c>
      <c r="P392" s="1"/>
      <c r="Q392" s="1"/>
      <c r="R392" s="1" t="s">
        <v>43</v>
      </c>
      <c r="S392" s="33" t="s">
        <v>253</v>
      </c>
      <c r="T392" s="14" t="s">
        <v>967</v>
      </c>
      <c r="U392" s="39" t="s">
        <v>39</v>
      </c>
      <c r="V392" s="14" t="s">
        <v>967</v>
      </c>
      <c r="W392" s="14" t="s">
        <v>20</v>
      </c>
      <c r="X392" s="14" t="s">
        <v>20</v>
      </c>
      <c r="Y392" s="14" t="s">
        <v>968</v>
      </c>
      <c r="Z392" s="39" t="s">
        <v>39</v>
      </c>
      <c r="AA392" s="14" t="s">
        <v>968</v>
      </c>
      <c r="AB392" s="14" t="s">
        <v>965</v>
      </c>
      <c r="AC392" s="39">
        <v>0.40069444444444446</v>
      </c>
      <c r="AD392" s="14" t="s">
        <v>965</v>
      </c>
      <c r="AE392" s="14" t="s">
        <v>965</v>
      </c>
      <c r="AF392" s="39">
        <v>0.38194444444444442</v>
      </c>
      <c r="AG392" s="14" t="s">
        <v>965</v>
      </c>
      <c r="AH392" s="14" t="s">
        <v>965</v>
      </c>
      <c r="AI392" s="39">
        <v>0.39027777777777778</v>
      </c>
      <c r="AJ392" s="14" t="s">
        <v>965</v>
      </c>
      <c r="AK392" s="14" t="s">
        <v>965</v>
      </c>
      <c r="AL392" s="39">
        <v>0.39097222222222222</v>
      </c>
      <c r="AM392" s="14" t="s">
        <v>965</v>
      </c>
      <c r="AN392" s="14" t="s">
        <v>20</v>
      </c>
      <c r="AO392" s="14" t="s">
        <v>20</v>
      </c>
      <c r="AP392" s="14" t="s">
        <v>965</v>
      </c>
      <c r="AQ392" s="39">
        <v>0.40069444444444446</v>
      </c>
      <c r="AR392" s="14" t="s">
        <v>965</v>
      </c>
      <c r="AS392" s="14" t="s">
        <v>965</v>
      </c>
      <c r="AT392" s="39">
        <v>0.42222222222222222</v>
      </c>
      <c r="AU392" s="14" t="s">
        <v>965</v>
      </c>
      <c r="AV392" s="14" t="s">
        <v>965</v>
      </c>
      <c r="AW392" s="39">
        <v>0.40208333333333335</v>
      </c>
      <c r="AX392" s="14" t="s">
        <v>965</v>
      </c>
      <c r="AY392" s="14" t="s">
        <v>965</v>
      </c>
      <c r="AZ392" s="39">
        <v>0.40138888888888885</v>
      </c>
      <c r="BA392" s="14" t="s">
        <v>965</v>
      </c>
      <c r="BB392" s="14" t="s">
        <v>965</v>
      </c>
      <c r="BC392" s="39">
        <v>0.38125000000000003</v>
      </c>
      <c r="BD392" s="14" t="s">
        <v>965</v>
      </c>
      <c r="BE392" s="14" t="s">
        <v>20</v>
      </c>
      <c r="BF392" s="14" t="s">
        <v>20</v>
      </c>
      <c r="BG392" s="14" t="s">
        <v>965</v>
      </c>
      <c r="BH392" s="39">
        <v>0.3972222222222222</v>
      </c>
      <c r="BI392" s="39" t="s">
        <v>965</v>
      </c>
      <c r="BJ392" s="14" t="s">
        <v>965</v>
      </c>
      <c r="BK392" s="39">
        <v>0.39444444444444443</v>
      </c>
      <c r="BL392" s="14" t="s">
        <v>965</v>
      </c>
      <c r="BM392" s="14" t="s">
        <v>965</v>
      </c>
      <c r="BN392" s="39">
        <v>0.38055555555555554</v>
      </c>
      <c r="BO392" s="14" t="s">
        <v>965</v>
      </c>
      <c r="BP392" s="14" t="s">
        <v>965</v>
      </c>
      <c r="BQ392" s="39">
        <v>0.41666666666666669</v>
      </c>
      <c r="BR392" s="14" t="s">
        <v>965</v>
      </c>
      <c r="BS392" s="14" t="s">
        <v>965</v>
      </c>
      <c r="BT392" s="39">
        <v>0.37291666666666662</v>
      </c>
      <c r="BU392" s="39" t="s">
        <v>965</v>
      </c>
      <c r="BV392" s="14" t="s">
        <v>20</v>
      </c>
      <c r="BW392" s="14" t="s">
        <v>20</v>
      </c>
      <c r="BX392" s="14" t="s">
        <v>20</v>
      </c>
      <c r="BY392" s="14" t="s">
        <v>965</v>
      </c>
      <c r="BZ392" s="39">
        <v>0.38055555555555554</v>
      </c>
      <c r="CA392" s="39" t="s">
        <v>965</v>
      </c>
      <c r="CB392" s="14" t="s">
        <v>965</v>
      </c>
      <c r="CC392" s="39">
        <v>0.37777777777777777</v>
      </c>
      <c r="CD392" s="39" t="s">
        <v>965</v>
      </c>
      <c r="CE392" s="14" t="s">
        <v>965</v>
      </c>
      <c r="CF392" s="39">
        <v>0.3840277777777778</v>
      </c>
      <c r="CG392" s="39" t="s">
        <v>965</v>
      </c>
      <c r="CH392" s="14" t="s">
        <v>967</v>
      </c>
      <c r="CI392" s="39" t="s">
        <v>39</v>
      </c>
      <c r="CJ392" s="39" t="s">
        <v>967</v>
      </c>
      <c r="CK392" s="14" t="s">
        <v>20</v>
      </c>
      <c r="CL392" s="14" t="s">
        <v>20</v>
      </c>
      <c r="CM392" s="1">
        <f t="shared" si="104"/>
        <v>34</v>
      </c>
      <c r="CN392" s="1">
        <f t="shared" si="105"/>
        <v>0</v>
      </c>
      <c r="CO392" s="1">
        <f t="shared" si="106"/>
        <v>11</v>
      </c>
      <c r="CP392" s="1">
        <f t="shared" si="107"/>
        <v>0</v>
      </c>
      <c r="CQ392" s="1">
        <f t="shared" si="108"/>
        <v>0</v>
      </c>
      <c r="CR392" s="1">
        <f>SUM(COUNTIFS($T392:$CL392,{"PAT","MAT"}))</f>
        <v>0</v>
      </c>
      <c r="CS392" s="1">
        <f t="shared" si="109"/>
        <v>0</v>
      </c>
      <c r="CT392" s="1">
        <f t="shared" si="110"/>
        <v>0</v>
      </c>
      <c r="CU392" s="1">
        <f t="shared" si="111"/>
        <v>2</v>
      </c>
      <c r="CV392" s="1">
        <f t="shared" si="112"/>
        <v>4</v>
      </c>
      <c r="CW392" s="1">
        <f t="shared" si="113"/>
        <v>0</v>
      </c>
      <c r="CX392" s="1">
        <f t="shared" si="114"/>
        <v>0</v>
      </c>
      <c r="CY392" s="1">
        <f t="shared" si="115"/>
        <v>6</v>
      </c>
      <c r="CZ392" s="1">
        <f t="shared" si="116"/>
        <v>1</v>
      </c>
      <c r="DA392" s="1">
        <f t="shared" si="117"/>
        <v>1</v>
      </c>
      <c r="DB392" s="1">
        <f>SUM(CM392:CX392)+SUM(COUNTIFS(Q392:CL392,{"TERM","RESIGNED"}))</f>
        <v>51</v>
      </c>
      <c r="DC392" s="1" t="s">
        <v>45</v>
      </c>
      <c r="DD392" s="1" t="s">
        <v>1018</v>
      </c>
      <c r="DE392" s="34"/>
    </row>
    <row r="393" spans="1:109" x14ac:dyDescent="0.25">
      <c r="A393" s="32">
        <f t="shared" si="118"/>
        <v>392</v>
      </c>
      <c r="B393" s="1" t="s">
        <v>172</v>
      </c>
      <c r="C393" s="1">
        <v>105407</v>
      </c>
      <c r="D393" s="27">
        <v>105407</v>
      </c>
      <c r="E393" s="1" t="s">
        <v>946</v>
      </c>
      <c r="F393" s="34" t="s">
        <v>1117</v>
      </c>
      <c r="G393" s="34" t="s">
        <v>162</v>
      </c>
      <c r="H393" s="30">
        <v>45149</v>
      </c>
      <c r="I393" s="30" t="s">
        <v>39</v>
      </c>
      <c r="J393" s="30" t="s">
        <v>39</v>
      </c>
      <c r="K393" s="1">
        <f t="shared" ca="1" si="102"/>
        <v>153</v>
      </c>
      <c r="L393" s="34" t="str">
        <f t="shared" si="103"/>
        <v>Billable</v>
      </c>
      <c r="M393" s="34" t="s">
        <v>124</v>
      </c>
      <c r="N393" s="1" t="s">
        <v>41</v>
      </c>
      <c r="O393" s="1" t="s">
        <v>42</v>
      </c>
      <c r="P393" s="1"/>
      <c r="Q393" s="1"/>
      <c r="R393" s="1" t="s">
        <v>43</v>
      </c>
      <c r="S393" s="33" t="s">
        <v>144</v>
      </c>
      <c r="T393" s="14" t="s">
        <v>965</v>
      </c>
      <c r="U393" s="39">
        <v>0.37777777777777799</v>
      </c>
      <c r="V393" s="14" t="s">
        <v>965</v>
      </c>
      <c r="W393" s="14" t="s">
        <v>20</v>
      </c>
      <c r="X393" s="14" t="s">
        <v>20</v>
      </c>
      <c r="Y393" s="14" t="s">
        <v>965</v>
      </c>
      <c r="Z393" s="39">
        <v>0.3743055555555555</v>
      </c>
      <c r="AA393" s="14" t="s">
        <v>965</v>
      </c>
      <c r="AB393" s="14" t="s">
        <v>965</v>
      </c>
      <c r="AC393" s="39">
        <v>0.37083333333333335</v>
      </c>
      <c r="AD393" s="14" t="s">
        <v>965</v>
      </c>
      <c r="AE393" s="14" t="s">
        <v>965</v>
      </c>
      <c r="AF393" s="39">
        <v>0.37222222222222223</v>
      </c>
      <c r="AG393" s="14" t="s">
        <v>965</v>
      </c>
      <c r="AH393" s="14" t="s">
        <v>965</v>
      </c>
      <c r="AI393" s="39">
        <v>0.37777777777777777</v>
      </c>
      <c r="AJ393" s="14" t="s">
        <v>965</v>
      </c>
      <c r="AK393" s="14" t="s">
        <v>965</v>
      </c>
      <c r="AL393" s="39">
        <v>0.28125</v>
      </c>
      <c r="AM393" s="14" t="s">
        <v>965</v>
      </c>
      <c r="AN393" s="14" t="s">
        <v>20</v>
      </c>
      <c r="AO393" s="14" t="s">
        <v>20</v>
      </c>
      <c r="AP393" s="14" t="s">
        <v>965</v>
      </c>
      <c r="AQ393" s="39">
        <v>0.3743055555555555</v>
      </c>
      <c r="AR393" s="14" t="s">
        <v>965</v>
      </c>
      <c r="AS393" s="14" t="s">
        <v>965</v>
      </c>
      <c r="AT393" s="39">
        <v>0.37152777777777773</v>
      </c>
      <c r="AU393" s="14" t="s">
        <v>965</v>
      </c>
      <c r="AV393" s="14" t="s">
        <v>965</v>
      </c>
      <c r="AW393" s="39">
        <v>0.37291666666666662</v>
      </c>
      <c r="AX393" s="14" t="s">
        <v>965</v>
      </c>
      <c r="AY393" s="14" t="s">
        <v>965</v>
      </c>
      <c r="AZ393" s="39">
        <v>0.3756944444444445</v>
      </c>
      <c r="BA393" s="14" t="s">
        <v>965</v>
      </c>
      <c r="BB393" s="14" t="s">
        <v>965</v>
      </c>
      <c r="BC393" s="39">
        <v>0.37638888888888888</v>
      </c>
      <c r="BD393" s="14" t="s">
        <v>965</v>
      </c>
      <c r="BE393" s="14" t="s">
        <v>20</v>
      </c>
      <c r="BF393" s="14" t="s">
        <v>20</v>
      </c>
      <c r="BG393" s="14" t="s">
        <v>965</v>
      </c>
      <c r="BH393" s="39">
        <v>0.38541666666666669</v>
      </c>
      <c r="BI393" s="39" t="s">
        <v>965</v>
      </c>
      <c r="BJ393" s="14" t="s">
        <v>965</v>
      </c>
      <c r="BK393" s="39">
        <v>0.3833333333333333</v>
      </c>
      <c r="BL393" s="14" t="s">
        <v>965</v>
      </c>
      <c r="BM393" s="14" t="s">
        <v>965</v>
      </c>
      <c r="BN393" s="39">
        <v>0.27291666666666664</v>
      </c>
      <c r="BO393" s="14" t="s">
        <v>966</v>
      </c>
      <c r="BP393" s="14" t="s">
        <v>965</v>
      </c>
      <c r="BQ393" s="39">
        <v>0.37083333333333335</v>
      </c>
      <c r="BR393" s="14" t="s">
        <v>965</v>
      </c>
      <c r="BS393" s="14" t="s">
        <v>965</v>
      </c>
      <c r="BT393" s="39">
        <v>0.23402777777777781</v>
      </c>
      <c r="BU393" s="39" t="s">
        <v>966</v>
      </c>
      <c r="BV393" s="14" t="s">
        <v>20</v>
      </c>
      <c r="BW393" s="14" t="s">
        <v>20</v>
      </c>
      <c r="BX393" s="14" t="s">
        <v>20</v>
      </c>
      <c r="BY393" s="14" t="s">
        <v>967</v>
      </c>
      <c r="BZ393" s="39" t="s">
        <v>39</v>
      </c>
      <c r="CA393" s="39" t="s">
        <v>967</v>
      </c>
      <c r="CB393" s="14" t="s">
        <v>967</v>
      </c>
      <c r="CC393" s="39" t="s">
        <v>39</v>
      </c>
      <c r="CD393" s="39" t="s">
        <v>967</v>
      </c>
      <c r="CE393" s="14" t="s">
        <v>967</v>
      </c>
      <c r="CF393" s="39" t="s">
        <v>39</v>
      </c>
      <c r="CG393" s="39" t="s">
        <v>967</v>
      </c>
      <c r="CH393" s="14" t="s">
        <v>967</v>
      </c>
      <c r="CI393" s="39" t="s">
        <v>39</v>
      </c>
      <c r="CJ393" s="39" t="s">
        <v>967</v>
      </c>
      <c r="CK393" s="14" t="s">
        <v>20</v>
      </c>
      <c r="CL393" s="14" t="s">
        <v>20</v>
      </c>
      <c r="CM393" s="1">
        <f t="shared" si="104"/>
        <v>30</v>
      </c>
      <c r="CN393" s="1">
        <f t="shared" si="105"/>
        <v>1</v>
      </c>
      <c r="CO393" s="1">
        <f t="shared" si="106"/>
        <v>11</v>
      </c>
      <c r="CP393" s="1">
        <f t="shared" si="107"/>
        <v>0</v>
      </c>
      <c r="CQ393" s="1">
        <f t="shared" si="108"/>
        <v>0</v>
      </c>
      <c r="CR393" s="1">
        <f>SUM(COUNTIFS($T393:$CL393,{"PAT","MAT"}))</f>
        <v>0</v>
      </c>
      <c r="CS393" s="1">
        <f t="shared" si="109"/>
        <v>0</v>
      </c>
      <c r="CT393" s="1">
        <f t="shared" si="110"/>
        <v>0</v>
      </c>
      <c r="CU393" s="1">
        <f t="shared" si="111"/>
        <v>0</v>
      </c>
      <c r="CV393" s="1">
        <f t="shared" si="112"/>
        <v>8</v>
      </c>
      <c r="CW393" s="1">
        <f t="shared" si="113"/>
        <v>0</v>
      </c>
      <c r="CX393" s="1">
        <f t="shared" si="114"/>
        <v>0</v>
      </c>
      <c r="CY393" s="1">
        <f t="shared" si="115"/>
        <v>8</v>
      </c>
      <c r="CZ393" s="1">
        <f t="shared" si="116"/>
        <v>1</v>
      </c>
      <c r="DA393" s="1">
        <f t="shared" si="117"/>
        <v>1</v>
      </c>
      <c r="DB393" s="1">
        <f>SUM(CM393:CX393)+SUM(COUNTIFS(Q393:CL393,{"TERM","RESIGNED"}))</f>
        <v>50</v>
      </c>
      <c r="DC393" s="1" t="s">
        <v>45</v>
      </c>
      <c r="DD393" s="1" t="s">
        <v>1021</v>
      </c>
      <c r="DE393" s="34"/>
    </row>
    <row r="394" spans="1:109" x14ac:dyDescent="0.25">
      <c r="A394" s="32">
        <f t="shared" si="118"/>
        <v>393</v>
      </c>
      <c r="B394" s="1" t="s">
        <v>172</v>
      </c>
      <c r="C394" s="1">
        <v>105408</v>
      </c>
      <c r="D394" s="27">
        <v>105408</v>
      </c>
      <c r="E394" s="1" t="s">
        <v>946</v>
      </c>
      <c r="F394" s="34" t="s">
        <v>1118</v>
      </c>
      <c r="G394" s="34" t="s">
        <v>162</v>
      </c>
      <c r="H394" s="30">
        <v>45149</v>
      </c>
      <c r="I394" s="30" t="s">
        <v>39</v>
      </c>
      <c r="J394" s="30" t="s">
        <v>39</v>
      </c>
      <c r="K394" s="1">
        <f t="shared" ca="1" si="102"/>
        <v>153</v>
      </c>
      <c r="L394" s="34" t="str">
        <f t="shared" si="103"/>
        <v>Billable</v>
      </c>
      <c r="M394" s="34" t="s">
        <v>124</v>
      </c>
      <c r="N394" s="1" t="s">
        <v>41</v>
      </c>
      <c r="O394" s="1" t="s">
        <v>42</v>
      </c>
      <c r="P394" s="1"/>
      <c r="Q394" s="1"/>
      <c r="R394" s="1" t="s">
        <v>43</v>
      </c>
      <c r="S394" s="33" t="s">
        <v>144</v>
      </c>
      <c r="T394" s="14" t="s">
        <v>965</v>
      </c>
      <c r="U394" s="39">
        <v>0.375</v>
      </c>
      <c r="V394" s="14" t="s">
        <v>965</v>
      </c>
      <c r="W394" s="14" t="s">
        <v>20</v>
      </c>
      <c r="X394" s="14" t="s">
        <v>20</v>
      </c>
      <c r="Y394" s="14" t="s">
        <v>967</v>
      </c>
      <c r="Z394" s="39" t="s">
        <v>39</v>
      </c>
      <c r="AA394" s="14" t="s">
        <v>967</v>
      </c>
      <c r="AB394" s="14" t="s">
        <v>965</v>
      </c>
      <c r="AC394" s="39">
        <v>0.36944444444444446</v>
      </c>
      <c r="AD394" s="14" t="s">
        <v>965</v>
      </c>
      <c r="AE394" s="14" t="s">
        <v>967</v>
      </c>
      <c r="AF394" s="39" t="s">
        <v>39</v>
      </c>
      <c r="AG394" s="14" t="s">
        <v>967</v>
      </c>
      <c r="AH394" s="14" t="s">
        <v>967</v>
      </c>
      <c r="AI394" s="39" t="s">
        <v>39</v>
      </c>
      <c r="AJ394" s="14" t="s">
        <v>967</v>
      </c>
      <c r="AK394" s="14" t="s">
        <v>967</v>
      </c>
      <c r="AL394" s="39" t="s">
        <v>39</v>
      </c>
      <c r="AM394" s="14" t="s">
        <v>967</v>
      </c>
      <c r="AN394" s="14" t="s">
        <v>20</v>
      </c>
      <c r="AO394" s="14" t="s">
        <v>20</v>
      </c>
      <c r="AP394" s="14" t="s">
        <v>965</v>
      </c>
      <c r="AQ394" s="39">
        <v>0.37708333333333338</v>
      </c>
      <c r="AR394" s="14" t="s">
        <v>965</v>
      </c>
      <c r="AS394" s="14" t="s">
        <v>965</v>
      </c>
      <c r="AT394" s="39">
        <v>0.38055555555555554</v>
      </c>
      <c r="AU394" s="14" t="s">
        <v>965</v>
      </c>
      <c r="AV394" s="14" t="s">
        <v>965</v>
      </c>
      <c r="AW394" s="39">
        <v>0.37083333333333335</v>
      </c>
      <c r="AX394" s="14" t="s">
        <v>965</v>
      </c>
      <c r="AY394" s="14" t="s">
        <v>965</v>
      </c>
      <c r="AZ394" s="39">
        <v>0.37638888888888888</v>
      </c>
      <c r="BA394" s="14" t="s">
        <v>965</v>
      </c>
      <c r="BB394" s="14" t="s">
        <v>965</v>
      </c>
      <c r="BC394" s="39">
        <v>0.37361111111111112</v>
      </c>
      <c r="BD394" s="14" t="s">
        <v>965</v>
      </c>
      <c r="BE394" s="14" t="s">
        <v>20</v>
      </c>
      <c r="BF394" s="14" t="s">
        <v>20</v>
      </c>
      <c r="BG394" s="14" t="s">
        <v>965</v>
      </c>
      <c r="BH394" s="39">
        <v>0.3756944444444445</v>
      </c>
      <c r="BI394" s="39" t="s">
        <v>965</v>
      </c>
      <c r="BJ394" s="14" t="s">
        <v>965</v>
      </c>
      <c r="BK394" s="39">
        <v>0.38263888888888892</v>
      </c>
      <c r="BL394" s="14" t="s">
        <v>965</v>
      </c>
      <c r="BM394" s="14" t="s">
        <v>965</v>
      </c>
      <c r="BN394" s="39">
        <v>0.36041666666666666</v>
      </c>
      <c r="BO394" s="14" t="s">
        <v>965</v>
      </c>
      <c r="BP394" s="14" t="s">
        <v>965</v>
      </c>
      <c r="BQ394" s="39">
        <v>0.3743055555555555</v>
      </c>
      <c r="BR394" s="14" t="s">
        <v>965</v>
      </c>
      <c r="BS394" s="14" t="s">
        <v>965</v>
      </c>
      <c r="BT394" s="39">
        <v>0.36805555555555558</v>
      </c>
      <c r="BU394" s="39" t="s">
        <v>965</v>
      </c>
      <c r="BV394" s="14" t="s">
        <v>20</v>
      </c>
      <c r="BW394" s="14" t="s">
        <v>20</v>
      </c>
      <c r="BX394" s="14" t="s">
        <v>20</v>
      </c>
      <c r="BY394" s="14" t="s">
        <v>965</v>
      </c>
      <c r="BZ394" s="39">
        <v>0.37083333333333335</v>
      </c>
      <c r="CA394" s="39" t="s">
        <v>965</v>
      </c>
      <c r="CB394" s="14" t="s">
        <v>965</v>
      </c>
      <c r="CC394" s="39">
        <v>0.36180555555555555</v>
      </c>
      <c r="CD394" s="39" t="s">
        <v>965</v>
      </c>
      <c r="CE394" s="14" t="s">
        <v>965</v>
      </c>
      <c r="CF394" s="39">
        <v>0.375</v>
      </c>
      <c r="CG394" s="39" t="s">
        <v>965</v>
      </c>
      <c r="CH394" s="14" t="s">
        <v>967</v>
      </c>
      <c r="CI394" s="39" t="s">
        <v>39</v>
      </c>
      <c r="CJ394" s="39" t="s">
        <v>967</v>
      </c>
      <c r="CK394" s="14" t="s">
        <v>20</v>
      </c>
      <c r="CL394" s="14" t="s">
        <v>20</v>
      </c>
      <c r="CM394" s="1">
        <f t="shared" si="104"/>
        <v>30</v>
      </c>
      <c r="CN394" s="1">
        <f t="shared" si="105"/>
        <v>0</v>
      </c>
      <c r="CO394" s="1">
        <f t="shared" si="106"/>
        <v>11</v>
      </c>
      <c r="CP394" s="1">
        <f t="shared" si="107"/>
        <v>0</v>
      </c>
      <c r="CQ394" s="1">
        <f t="shared" si="108"/>
        <v>0</v>
      </c>
      <c r="CR394" s="1">
        <f>SUM(COUNTIFS($T394:$CL394,{"PAT","MAT"}))</f>
        <v>0</v>
      </c>
      <c r="CS394" s="1">
        <f t="shared" si="109"/>
        <v>0</v>
      </c>
      <c r="CT394" s="1">
        <f t="shared" si="110"/>
        <v>0</v>
      </c>
      <c r="CU394" s="1">
        <f t="shared" si="111"/>
        <v>0</v>
      </c>
      <c r="CV394" s="1">
        <f t="shared" si="112"/>
        <v>10</v>
      </c>
      <c r="CW394" s="1">
        <f t="shared" si="113"/>
        <v>0</v>
      </c>
      <c r="CX394" s="1">
        <f t="shared" si="114"/>
        <v>0</v>
      </c>
      <c r="CY394" s="1">
        <f t="shared" si="115"/>
        <v>10</v>
      </c>
      <c r="CZ394" s="1">
        <f t="shared" si="116"/>
        <v>1</v>
      </c>
      <c r="DA394" s="1">
        <f t="shared" si="117"/>
        <v>1</v>
      </c>
      <c r="DB394" s="1">
        <f>SUM(CM394:CX394)+SUM(COUNTIFS(Q394:CL394,{"TERM","RESIGNED"}))</f>
        <v>51</v>
      </c>
      <c r="DC394" s="1" t="s">
        <v>45</v>
      </c>
      <c r="DD394" s="1" t="s">
        <v>1021</v>
      </c>
      <c r="DE394" s="34"/>
    </row>
    <row r="395" spans="1:109" x14ac:dyDescent="0.25">
      <c r="A395" s="32">
        <f t="shared" si="118"/>
        <v>394</v>
      </c>
      <c r="B395" s="1" t="s">
        <v>172</v>
      </c>
      <c r="C395" s="1">
        <v>105411</v>
      </c>
      <c r="D395" s="27">
        <v>105411</v>
      </c>
      <c r="E395" s="1" t="s">
        <v>945</v>
      </c>
      <c r="F395" s="34" t="s">
        <v>1119</v>
      </c>
      <c r="G395" s="34" t="s">
        <v>162</v>
      </c>
      <c r="H395" s="30">
        <v>45149</v>
      </c>
      <c r="I395" s="30" t="s">
        <v>39</v>
      </c>
      <c r="J395" s="30" t="s">
        <v>39</v>
      </c>
      <c r="K395" s="1">
        <f t="shared" ca="1" si="102"/>
        <v>153</v>
      </c>
      <c r="L395" s="34" t="str">
        <f t="shared" si="103"/>
        <v>Billable</v>
      </c>
      <c r="M395" s="34" t="s">
        <v>124</v>
      </c>
      <c r="N395" s="1" t="s">
        <v>41</v>
      </c>
      <c r="O395" s="1" t="s">
        <v>42</v>
      </c>
      <c r="P395" s="1"/>
      <c r="Q395" s="1"/>
      <c r="R395" s="1" t="s">
        <v>43</v>
      </c>
      <c r="S395" s="33" t="s">
        <v>144</v>
      </c>
      <c r="T395" s="14" t="s">
        <v>965</v>
      </c>
      <c r="U395" s="39">
        <v>0.37777777777777799</v>
      </c>
      <c r="V395" s="14" t="s">
        <v>965</v>
      </c>
      <c r="W395" s="14" t="s">
        <v>20</v>
      </c>
      <c r="X395" s="14" t="s">
        <v>20</v>
      </c>
      <c r="Y395" s="14" t="s">
        <v>965</v>
      </c>
      <c r="Z395" s="39">
        <v>0.37777777777777777</v>
      </c>
      <c r="AA395" s="14" t="s">
        <v>965</v>
      </c>
      <c r="AB395" s="14" t="s">
        <v>965</v>
      </c>
      <c r="AC395" s="39">
        <v>0.37291666666666662</v>
      </c>
      <c r="AD395" s="14" t="s">
        <v>965</v>
      </c>
      <c r="AE395" s="14" t="s">
        <v>965</v>
      </c>
      <c r="AF395" s="39">
        <v>0.38125000000000003</v>
      </c>
      <c r="AG395" s="14" t="s">
        <v>965</v>
      </c>
      <c r="AH395" s="14" t="s">
        <v>965</v>
      </c>
      <c r="AI395" s="39">
        <v>0.375</v>
      </c>
      <c r="AJ395" s="14" t="s">
        <v>965</v>
      </c>
      <c r="AK395" s="14" t="s">
        <v>965</v>
      </c>
      <c r="AL395" s="39">
        <v>0.3743055555555555</v>
      </c>
      <c r="AM395" s="14" t="s">
        <v>965</v>
      </c>
      <c r="AN395" s="14" t="s">
        <v>20</v>
      </c>
      <c r="AO395" s="14" t="s">
        <v>20</v>
      </c>
      <c r="AP395" s="14" t="s">
        <v>965</v>
      </c>
      <c r="AQ395" s="39">
        <v>0.38611111111111113</v>
      </c>
      <c r="AR395" s="14" t="s">
        <v>965</v>
      </c>
      <c r="AS395" s="14" t="s">
        <v>965</v>
      </c>
      <c r="AT395" s="39">
        <v>0.38194444444444442</v>
      </c>
      <c r="AU395" s="14" t="s">
        <v>965</v>
      </c>
      <c r="AV395" s="14" t="s">
        <v>965</v>
      </c>
      <c r="AW395" s="39">
        <v>0.3756944444444445</v>
      </c>
      <c r="AX395" s="14" t="s">
        <v>965</v>
      </c>
      <c r="AY395" s="14" t="s">
        <v>965</v>
      </c>
      <c r="AZ395" s="39">
        <v>0.37708333333333338</v>
      </c>
      <c r="BA395" s="14" t="s">
        <v>965</v>
      </c>
      <c r="BB395" s="14" t="s">
        <v>965</v>
      </c>
      <c r="BC395" s="39">
        <v>0.37777777777777777</v>
      </c>
      <c r="BD395" s="14" t="s">
        <v>965</v>
      </c>
      <c r="BE395" s="14" t="s">
        <v>20</v>
      </c>
      <c r="BF395" s="14" t="s">
        <v>20</v>
      </c>
      <c r="BG395" s="14" t="s">
        <v>965</v>
      </c>
      <c r="BH395" s="39">
        <v>0.37152777777777773</v>
      </c>
      <c r="BI395" s="39" t="s">
        <v>965</v>
      </c>
      <c r="BJ395" s="14" t="s">
        <v>965</v>
      </c>
      <c r="BK395" s="39">
        <v>0.38611111111111113</v>
      </c>
      <c r="BL395" s="14" t="s">
        <v>965</v>
      </c>
      <c r="BM395" s="14" t="s">
        <v>965</v>
      </c>
      <c r="BN395" s="39">
        <v>0.3743055555555555</v>
      </c>
      <c r="BO395" s="14" t="s">
        <v>965</v>
      </c>
      <c r="BP395" s="14" t="s">
        <v>965</v>
      </c>
      <c r="BQ395" s="39">
        <v>0.39444444444444443</v>
      </c>
      <c r="BR395" s="14" t="s">
        <v>965</v>
      </c>
      <c r="BS395" s="14" t="s">
        <v>965</v>
      </c>
      <c r="BT395" s="39">
        <v>0.28055555555555556</v>
      </c>
      <c r="BU395" s="39" t="s">
        <v>966</v>
      </c>
      <c r="BV395" s="14" t="s">
        <v>20</v>
      </c>
      <c r="BW395" s="14" t="s">
        <v>20</v>
      </c>
      <c r="BX395" s="14" t="s">
        <v>20</v>
      </c>
      <c r="BY395" s="14" t="s">
        <v>967</v>
      </c>
      <c r="BZ395" s="39" t="s">
        <v>39</v>
      </c>
      <c r="CA395" s="39" t="s">
        <v>967</v>
      </c>
      <c r="CB395" s="14" t="s">
        <v>967</v>
      </c>
      <c r="CC395" s="39" t="s">
        <v>39</v>
      </c>
      <c r="CD395" s="39" t="s">
        <v>967</v>
      </c>
      <c r="CE395" s="14" t="s">
        <v>967</v>
      </c>
      <c r="CF395" s="39" t="s">
        <v>39</v>
      </c>
      <c r="CG395" s="39" t="s">
        <v>967</v>
      </c>
      <c r="CH395" s="14" t="s">
        <v>967</v>
      </c>
      <c r="CI395" s="39" t="s">
        <v>39</v>
      </c>
      <c r="CJ395" s="39" t="s">
        <v>967</v>
      </c>
      <c r="CK395" s="14" t="s">
        <v>20</v>
      </c>
      <c r="CL395" s="14" t="s">
        <v>20</v>
      </c>
      <c r="CM395" s="1">
        <f t="shared" si="104"/>
        <v>31</v>
      </c>
      <c r="CN395" s="1">
        <f t="shared" si="105"/>
        <v>0.5</v>
      </c>
      <c r="CO395" s="1">
        <f t="shared" si="106"/>
        <v>11</v>
      </c>
      <c r="CP395" s="1">
        <f t="shared" si="107"/>
        <v>0</v>
      </c>
      <c r="CQ395" s="1">
        <f t="shared" si="108"/>
        <v>0</v>
      </c>
      <c r="CR395" s="1">
        <f>SUM(COUNTIFS($T395:$CL395,{"PAT","MAT"}))</f>
        <v>0</v>
      </c>
      <c r="CS395" s="1">
        <f t="shared" si="109"/>
        <v>0</v>
      </c>
      <c r="CT395" s="1">
        <f t="shared" si="110"/>
        <v>0</v>
      </c>
      <c r="CU395" s="1">
        <f t="shared" si="111"/>
        <v>0</v>
      </c>
      <c r="CV395" s="1">
        <f t="shared" si="112"/>
        <v>8</v>
      </c>
      <c r="CW395" s="1">
        <f t="shared" si="113"/>
        <v>0</v>
      </c>
      <c r="CX395" s="1">
        <f t="shared" si="114"/>
        <v>0</v>
      </c>
      <c r="CY395" s="1">
        <f t="shared" si="115"/>
        <v>8</v>
      </c>
      <c r="CZ395" s="1">
        <f t="shared" si="116"/>
        <v>1</v>
      </c>
      <c r="DA395" s="1">
        <f t="shared" si="117"/>
        <v>1</v>
      </c>
      <c r="DB395" s="1">
        <f>SUM(CM395:CX395)+SUM(COUNTIFS(Q395:CL395,{"TERM","RESIGNED"}))</f>
        <v>50.5</v>
      </c>
      <c r="DC395" s="1" t="s">
        <v>45</v>
      </c>
      <c r="DD395" s="1" t="s">
        <v>1021</v>
      </c>
      <c r="DE395" s="34"/>
    </row>
    <row r="396" spans="1:109" x14ac:dyDescent="0.25">
      <c r="A396" s="32">
        <f t="shared" si="118"/>
        <v>395</v>
      </c>
      <c r="B396" s="1" t="s">
        <v>172</v>
      </c>
      <c r="C396" s="1">
        <v>105412</v>
      </c>
      <c r="D396" s="27">
        <v>105412</v>
      </c>
      <c r="E396" s="1" t="s">
        <v>946</v>
      </c>
      <c r="F396" s="34" t="s">
        <v>1120</v>
      </c>
      <c r="G396" s="34" t="s">
        <v>162</v>
      </c>
      <c r="H396" s="30">
        <v>45149</v>
      </c>
      <c r="I396" s="30" t="s">
        <v>39</v>
      </c>
      <c r="J396" s="30" t="s">
        <v>39</v>
      </c>
      <c r="K396" s="1">
        <f t="shared" ca="1" si="102"/>
        <v>153</v>
      </c>
      <c r="L396" s="34" t="str">
        <f t="shared" si="103"/>
        <v>Billable</v>
      </c>
      <c r="M396" s="34" t="s">
        <v>124</v>
      </c>
      <c r="N396" s="1" t="s">
        <v>41</v>
      </c>
      <c r="O396" s="1" t="s">
        <v>42</v>
      </c>
      <c r="P396" s="1"/>
      <c r="Q396" s="1"/>
      <c r="R396" s="1" t="s">
        <v>43</v>
      </c>
      <c r="S396" s="33" t="s">
        <v>144</v>
      </c>
      <c r="T396" s="14" t="s">
        <v>965</v>
      </c>
      <c r="U396" s="39">
        <v>0.37708333333333299</v>
      </c>
      <c r="V396" s="14" t="s">
        <v>965</v>
      </c>
      <c r="W396" s="14" t="s">
        <v>20</v>
      </c>
      <c r="X396" s="14" t="s">
        <v>20</v>
      </c>
      <c r="Y396" s="14" t="s">
        <v>965</v>
      </c>
      <c r="Z396" s="39">
        <v>0.37361111111111112</v>
      </c>
      <c r="AA396" s="14" t="s">
        <v>965</v>
      </c>
      <c r="AB396" s="14" t="s">
        <v>965</v>
      </c>
      <c r="AC396" s="39">
        <v>0.37083333333333335</v>
      </c>
      <c r="AD396" s="14" t="s">
        <v>965</v>
      </c>
      <c r="AE396" s="14" t="s">
        <v>965</v>
      </c>
      <c r="AF396" s="39">
        <v>0.37361111111111112</v>
      </c>
      <c r="AG396" s="14" t="s">
        <v>965</v>
      </c>
      <c r="AH396" s="14" t="s">
        <v>965</v>
      </c>
      <c r="AI396" s="39">
        <v>0.38125000000000003</v>
      </c>
      <c r="AJ396" s="14" t="s">
        <v>965</v>
      </c>
      <c r="AK396" s="14" t="s">
        <v>965</v>
      </c>
      <c r="AL396" s="39">
        <v>0.3756944444444445</v>
      </c>
      <c r="AM396" s="14" t="s">
        <v>965</v>
      </c>
      <c r="AN396" s="14" t="s">
        <v>20</v>
      </c>
      <c r="AO396" s="14" t="s">
        <v>20</v>
      </c>
      <c r="AP396" s="14" t="s">
        <v>965</v>
      </c>
      <c r="AQ396" s="39">
        <v>0.375</v>
      </c>
      <c r="AR396" s="14" t="s">
        <v>965</v>
      </c>
      <c r="AS396" s="14" t="s">
        <v>965</v>
      </c>
      <c r="AT396" s="39">
        <v>0.38055555555555554</v>
      </c>
      <c r="AU396" s="14" t="s">
        <v>965</v>
      </c>
      <c r="AV396" s="14" t="s">
        <v>965</v>
      </c>
      <c r="AW396" s="39">
        <v>0.3756944444444445</v>
      </c>
      <c r="AX396" s="14" t="s">
        <v>965</v>
      </c>
      <c r="AY396" s="14" t="s">
        <v>965</v>
      </c>
      <c r="AZ396" s="39">
        <v>0.37777777777777777</v>
      </c>
      <c r="BA396" s="14" t="s">
        <v>965</v>
      </c>
      <c r="BB396" s="14" t="s">
        <v>965</v>
      </c>
      <c r="BC396" s="39">
        <v>0.38263888888888892</v>
      </c>
      <c r="BD396" s="14" t="s">
        <v>965</v>
      </c>
      <c r="BE396" s="14" t="s">
        <v>20</v>
      </c>
      <c r="BF396" s="14" t="s">
        <v>20</v>
      </c>
      <c r="BG396" s="14" t="s">
        <v>965</v>
      </c>
      <c r="BH396" s="39">
        <v>0.37916666666666665</v>
      </c>
      <c r="BI396" s="39" t="s">
        <v>965</v>
      </c>
      <c r="BJ396" s="14" t="s">
        <v>965</v>
      </c>
      <c r="BK396" s="39">
        <v>0.41111111111111115</v>
      </c>
      <c r="BL396" s="14" t="s">
        <v>965</v>
      </c>
      <c r="BM396" s="14" t="s">
        <v>22</v>
      </c>
      <c r="BN396" s="39" t="s">
        <v>39</v>
      </c>
      <c r="BO396" s="14" t="s">
        <v>22</v>
      </c>
      <c r="BP396" s="14" t="s">
        <v>967</v>
      </c>
      <c r="BQ396" s="39" t="s">
        <v>39</v>
      </c>
      <c r="BR396" s="14" t="s">
        <v>967</v>
      </c>
      <c r="BS396" s="14" t="s">
        <v>968</v>
      </c>
      <c r="BT396" s="39" t="e">
        <v>#N/A</v>
      </c>
      <c r="BU396" s="39" t="s">
        <v>968</v>
      </c>
      <c r="BV396" s="14" t="s">
        <v>20</v>
      </c>
      <c r="BW396" s="14" t="s">
        <v>20</v>
      </c>
      <c r="BX396" s="14" t="s">
        <v>20</v>
      </c>
      <c r="BY396" s="14" t="s">
        <v>965</v>
      </c>
      <c r="BZ396" s="39">
        <v>0.37291666666666662</v>
      </c>
      <c r="CA396" s="39" t="s">
        <v>965</v>
      </c>
      <c r="CB396" s="14" t="s">
        <v>965</v>
      </c>
      <c r="CC396" s="39">
        <v>0.38541666666666669</v>
      </c>
      <c r="CD396" s="39" t="s">
        <v>965</v>
      </c>
      <c r="CE396" s="14" t="s">
        <v>965</v>
      </c>
      <c r="CF396" s="39">
        <v>0.37361111111111112</v>
      </c>
      <c r="CG396" s="39" t="s">
        <v>965</v>
      </c>
      <c r="CH396" s="14" t="s">
        <v>967</v>
      </c>
      <c r="CI396" s="39" t="s">
        <v>39</v>
      </c>
      <c r="CJ396" s="39" t="s">
        <v>967</v>
      </c>
      <c r="CK396" s="14" t="s">
        <v>20</v>
      </c>
      <c r="CL396" s="14" t="s">
        <v>20</v>
      </c>
      <c r="CM396" s="1">
        <f t="shared" si="104"/>
        <v>32</v>
      </c>
      <c r="CN396" s="1">
        <f t="shared" si="105"/>
        <v>0</v>
      </c>
      <c r="CO396" s="1">
        <f t="shared" si="106"/>
        <v>11</v>
      </c>
      <c r="CP396" s="1">
        <f t="shared" si="107"/>
        <v>0</v>
      </c>
      <c r="CQ396" s="1">
        <f t="shared" si="108"/>
        <v>2</v>
      </c>
      <c r="CR396" s="1">
        <f>SUM(COUNTIFS($T396:$CL396,{"PAT","MAT"}))</f>
        <v>0</v>
      </c>
      <c r="CS396" s="1">
        <f t="shared" si="109"/>
        <v>0</v>
      </c>
      <c r="CT396" s="1">
        <f t="shared" si="110"/>
        <v>0</v>
      </c>
      <c r="CU396" s="1">
        <f t="shared" si="111"/>
        <v>2</v>
      </c>
      <c r="CV396" s="1">
        <f t="shared" si="112"/>
        <v>4</v>
      </c>
      <c r="CW396" s="1">
        <f t="shared" si="113"/>
        <v>0</v>
      </c>
      <c r="CX396" s="1">
        <f t="shared" si="114"/>
        <v>0</v>
      </c>
      <c r="CY396" s="1">
        <f t="shared" si="115"/>
        <v>6</v>
      </c>
      <c r="CZ396" s="1">
        <f t="shared" si="116"/>
        <v>1</v>
      </c>
      <c r="DA396" s="1">
        <f t="shared" si="117"/>
        <v>1</v>
      </c>
      <c r="DB396" s="1">
        <f>SUM(CM396:CX396)+SUM(COUNTIFS(Q396:CL396,{"TERM","RESIGNED"}))</f>
        <v>51</v>
      </c>
      <c r="DC396" s="1" t="s">
        <v>45</v>
      </c>
      <c r="DD396" s="1" t="s">
        <v>1021</v>
      </c>
      <c r="DE396" s="34"/>
    </row>
    <row r="397" spans="1:109" x14ac:dyDescent="0.25">
      <c r="A397" s="32">
        <f t="shared" si="118"/>
        <v>396</v>
      </c>
      <c r="B397" s="1" t="s">
        <v>172</v>
      </c>
      <c r="C397" s="1">
        <v>105413</v>
      </c>
      <c r="D397" s="27">
        <v>105413</v>
      </c>
      <c r="E397" s="1" t="s">
        <v>945</v>
      </c>
      <c r="F397" s="34" t="s">
        <v>1121</v>
      </c>
      <c r="G397" s="34" t="s">
        <v>162</v>
      </c>
      <c r="H397" s="30">
        <v>45149</v>
      </c>
      <c r="I397" s="30" t="s">
        <v>39</v>
      </c>
      <c r="J397" s="30" t="s">
        <v>39</v>
      </c>
      <c r="K397" s="1">
        <f t="shared" ca="1" si="102"/>
        <v>153</v>
      </c>
      <c r="L397" s="34" t="str">
        <f t="shared" si="103"/>
        <v>Billable</v>
      </c>
      <c r="M397" s="34" t="s">
        <v>124</v>
      </c>
      <c r="N397" s="1" t="s">
        <v>41</v>
      </c>
      <c r="O397" s="1" t="s">
        <v>42</v>
      </c>
      <c r="P397" s="1"/>
      <c r="Q397" s="1"/>
      <c r="R397" s="1" t="s">
        <v>43</v>
      </c>
      <c r="S397" s="33" t="s">
        <v>165</v>
      </c>
      <c r="T397" s="14" t="s">
        <v>965</v>
      </c>
      <c r="U397" s="39">
        <v>0.38055555555555598</v>
      </c>
      <c r="V397" s="14" t="s">
        <v>965</v>
      </c>
      <c r="W397" s="14" t="s">
        <v>20</v>
      </c>
      <c r="X397" s="14" t="s">
        <v>20</v>
      </c>
      <c r="Y397" s="14" t="s">
        <v>965</v>
      </c>
      <c r="Z397" s="39">
        <v>0.375</v>
      </c>
      <c r="AA397" s="14" t="s">
        <v>965</v>
      </c>
      <c r="AB397" s="14" t="s">
        <v>965</v>
      </c>
      <c r="AC397" s="39">
        <v>0.3743055555555555</v>
      </c>
      <c r="AD397" s="14" t="s">
        <v>965</v>
      </c>
      <c r="AE397" s="14" t="s">
        <v>965</v>
      </c>
      <c r="AF397" s="39">
        <v>0.37708333333333338</v>
      </c>
      <c r="AG397" s="14" t="s">
        <v>965</v>
      </c>
      <c r="AH397" s="14" t="s">
        <v>965</v>
      </c>
      <c r="AI397" s="39">
        <v>0.375</v>
      </c>
      <c r="AJ397" s="14" t="s">
        <v>965</v>
      </c>
      <c r="AK397" s="14" t="s">
        <v>965</v>
      </c>
      <c r="AL397" s="39">
        <v>0.37638888888888888</v>
      </c>
      <c r="AM397" s="14" t="s">
        <v>965</v>
      </c>
      <c r="AN397" s="14" t="s">
        <v>20</v>
      </c>
      <c r="AO397" s="14" t="s">
        <v>20</v>
      </c>
      <c r="AP397" s="14" t="s">
        <v>965</v>
      </c>
      <c r="AQ397" s="39">
        <v>0.37847222222222227</v>
      </c>
      <c r="AR397" s="14" t="s">
        <v>965</v>
      </c>
      <c r="AS397" s="14" t="s">
        <v>965</v>
      </c>
      <c r="AT397" s="39">
        <v>0.37708333333333338</v>
      </c>
      <c r="AU397" s="14" t="s">
        <v>965</v>
      </c>
      <c r="AV397" s="14" t="s">
        <v>965</v>
      </c>
      <c r="AW397" s="39">
        <v>0.37638888888888888</v>
      </c>
      <c r="AX397" s="14" t="s">
        <v>965</v>
      </c>
      <c r="AY397" s="14" t="s">
        <v>965</v>
      </c>
      <c r="AZ397" s="39">
        <v>0.3756944444444445</v>
      </c>
      <c r="BA397" s="14" t="s">
        <v>965</v>
      </c>
      <c r="BB397" s="14" t="s">
        <v>965</v>
      </c>
      <c r="BC397" s="39">
        <v>0.375</v>
      </c>
      <c r="BD397" s="14" t="s">
        <v>965</v>
      </c>
      <c r="BE397" s="14" t="s">
        <v>20</v>
      </c>
      <c r="BF397" s="14" t="s">
        <v>20</v>
      </c>
      <c r="BG397" s="14" t="s">
        <v>965</v>
      </c>
      <c r="BH397" s="39">
        <v>0.38125000000000003</v>
      </c>
      <c r="BI397" s="39" t="s">
        <v>965</v>
      </c>
      <c r="BJ397" s="14" t="s">
        <v>965</v>
      </c>
      <c r="BK397" s="39">
        <v>0.3756944444444445</v>
      </c>
      <c r="BL397" s="14" t="s">
        <v>965</v>
      </c>
      <c r="BM397" s="14" t="s">
        <v>965</v>
      </c>
      <c r="BN397" s="39">
        <v>0.37777777777777777</v>
      </c>
      <c r="BO397" s="14" t="s">
        <v>965</v>
      </c>
      <c r="BP397" s="14" t="s">
        <v>965</v>
      </c>
      <c r="BQ397" s="39">
        <v>0.375</v>
      </c>
      <c r="BR397" s="14" t="s">
        <v>965</v>
      </c>
      <c r="BS397" s="14" t="s">
        <v>965</v>
      </c>
      <c r="BT397" s="39">
        <v>0.38055555555555554</v>
      </c>
      <c r="BU397" s="39" t="s">
        <v>965</v>
      </c>
      <c r="BV397" s="14" t="s">
        <v>20</v>
      </c>
      <c r="BW397" s="14" t="s">
        <v>20</v>
      </c>
      <c r="BX397" s="14" t="s">
        <v>20</v>
      </c>
      <c r="BY397" s="14" t="s">
        <v>967</v>
      </c>
      <c r="BZ397" s="39" t="s">
        <v>39</v>
      </c>
      <c r="CA397" s="39" t="s">
        <v>967</v>
      </c>
      <c r="CB397" s="14" t="s">
        <v>967</v>
      </c>
      <c r="CC397" s="39" t="s">
        <v>39</v>
      </c>
      <c r="CD397" s="39" t="s">
        <v>967</v>
      </c>
      <c r="CE397" s="14" t="s">
        <v>967</v>
      </c>
      <c r="CF397" s="39" t="s">
        <v>39</v>
      </c>
      <c r="CG397" s="39" t="s">
        <v>967</v>
      </c>
      <c r="CH397" s="14" t="s">
        <v>968</v>
      </c>
      <c r="CI397" s="39" t="s">
        <v>39</v>
      </c>
      <c r="CJ397" s="39" t="s">
        <v>968</v>
      </c>
      <c r="CK397" s="14" t="s">
        <v>20</v>
      </c>
      <c r="CL397" s="14" t="s">
        <v>20</v>
      </c>
      <c r="CM397" s="1">
        <f t="shared" si="104"/>
        <v>32</v>
      </c>
      <c r="CN397" s="1">
        <f t="shared" si="105"/>
        <v>0</v>
      </c>
      <c r="CO397" s="1">
        <f t="shared" si="106"/>
        <v>11</v>
      </c>
      <c r="CP397" s="1">
        <f t="shared" si="107"/>
        <v>0</v>
      </c>
      <c r="CQ397" s="1">
        <f t="shared" si="108"/>
        <v>0</v>
      </c>
      <c r="CR397" s="1">
        <f>SUM(COUNTIFS($T397:$CL397,{"PAT","MAT"}))</f>
        <v>0</v>
      </c>
      <c r="CS397" s="1">
        <f t="shared" si="109"/>
        <v>0</v>
      </c>
      <c r="CT397" s="1">
        <f t="shared" si="110"/>
        <v>0</v>
      </c>
      <c r="CU397" s="1">
        <f t="shared" si="111"/>
        <v>2</v>
      </c>
      <c r="CV397" s="1">
        <f t="shared" si="112"/>
        <v>6</v>
      </c>
      <c r="CW397" s="1">
        <f t="shared" si="113"/>
        <v>0</v>
      </c>
      <c r="CX397" s="1">
        <f t="shared" si="114"/>
        <v>0</v>
      </c>
      <c r="CY397" s="1">
        <f t="shared" si="115"/>
        <v>8</v>
      </c>
      <c r="CZ397" s="1">
        <f t="shared" si="116"/>
        <v>1</v>
      </c>
      <c r="DA397" s="1">
        <f t="shared" si="117"/>
        <v>1</v>
      </c>
      <c r="DB397" s="1">
        <f>SUM(CM397:CX397)+SUM(COUNTIFS(Q397:CL397,{"TERM","RESIGNED"}))</f>
        <v>51</v>
      </c>
      <c r="DC397" s="1" t="s">
        <v>45</v>
      </c>
      <c r="DD397" s="1" t="s">
        <v>1020</v>
      </c>
      <c r="DE397" s="34"/>
    </row>
    <row r="398" spans="1:109" x14ac:dyDescent="0.25">
      <c r="A398" s="32">
        <f t="shared" si="118"/>
        <v>397</v>
      </c>
      <c r="B398" s="1" t="s">
        <v>172</v>
      </c>
      <c r="C398" s="1">
        <v>105414</v>
      </c>
      <c r="D398" s="27">
        <v>105414</v>
      </c>
      <c r="E398" s="1" t="s">
        <v>946</v>
      </c>
      <c r="F398" s="34" t="s">
        <v>1122</v>
      </c>
      <c r="G398" s="34" t="s">
        <v>162</v>
      </c>
      <c r="H398" s="30">
        <v>45149</v>
      </c>
      <c r="I398" s="30" t="s">
        <v>39</v>
      </c>
      <c r="J398" s="30" t="s">
        <v>39</v>
      </c>
      <c r="K398" s="1">
        <f t="shared" ca="1" si="102"/>
        <v>153</v>
      </c>
      <c r="L398" s="34" t="str">
        <f t="shared" si="103"/>
        <v>Billable</v>
      </c>
      <c r="M398" s="34" t="s">
        <v>124</v>
      </c>
      <c r="N398" s="1" t="s">
        <v>41</v>
      </c>
      <c r="O398" s="1" t="s">
        <v>42</v>
      </c>
      <c r="P398" s="1"/>
      <c r="Q398" s="1"/>
      <c r="R398" s="1" t="s">
        <v>43</v>
      </c>
      <c r="S398" s="33" t="s">
        <v>165</v>
      </c>
      <c r="T398" s="14" t="s">
        <v>965</v>
      </c>
      <c r="U398" s="39">
        <v>0.36666666666666697</v>
      </c>
      <c r="V398" s="14" t="s">
        <v>965</v>
      </c>
      <c r="W398" s="14" t="s">
        <v>20</v>
      </c>
      <c r="X398" s="14" t="s">
        <v>20</v>
      </c>
      <c r="Y398" s="14" t="s">
        <v>965</v>
      </c>
      <c r="Z398" s="39">
        <v>0.36041666666666666</v>
      </c>
      <c r="AA398" s="14" t="s">
        <v>965</v>
      </c>
      <c r="AB398" s="14" t="s">
        <v>965</v>
      </c>
      <c r="AC398" s="39">
        <v>0.35625000000000001</v>
      </c>
      <c r="AD398" s="14" t="s">
        <v>965</v>
      </c>
      <c r="AE398" s="14" t="s">
        <v>965</v>
      </c>
      <c r="AF398" s="39">
        <v>0.3520833333333333</v>
      </c>
      <c r="AG398" s="14" t="s">
        <v>966</v>
      </c>
      <c r="AH398" s="14" t="s">
        <v>966</v>
      </c>
      <c r="AI398" s="39">
        <v>0.20625000000000002</v>
      </c>
      <c r="AJ398" s="14" t="s">
        <v>22</v>
      </c>
      <c r="AK398" s="14" t="s">
        <v>965</v>
      </c>
      <c r="AL398" s="39">
        <v>0.34513888888888888</v>
      </c>
      <c r="AM398" s="14" t="s">
        <v>966</v>
      </c>
      <c r="AN398" s="14" t="s">
        <v>20</v>
      </c>
      <c r="AO398" s="14" t="s">
        <v>20</v>
      </c>
      <c r="AP398" s="14" t="s">
        <v>967</v>
      </c>
      <c r="AQ398" s="39" t="s">
        <v>39</v>
      </c>
      <c r="AR398" s="14" t="s">
        <v>967</v>
      </c>
      <c r="AS398" s="14" t="s">
        <v>965</v>
      </c>
      <c r="AT398" s="39">
        <v>0.37916666666666665</v>
      </c>
      <c r="AU398" s="14" t="s">
        <v>965</v>
      </c>
      <c r="AV398" s="14" t="s">
        <v>965</v>
      </c>
      <c r="AW398" s="39">
        <v>0.3666666666666667</v>
      </c>
      <c r="AX398" s="14" t="s">
        <v>965</v>
      </c>
      <c r="AY398" s="14" t="s">
        <v>968</v>
      </c>
      <c r="AZ398" s="39" t="s">
        <v>39</v>
      </c>
      <c r="BA398" s="14" t="s">
        <v>968</v>
      </c>
      <c r="BB398" s="14" t="s">
        <v>965</v>
      </c>
      <c r="BC398" s="39">
        <v>0.37083333333333335</v>
      </c>
      <c r="BD398" s="14" t="s">
        <v>965</v>
      </c>
      <c r="BE398" s="14" t="s">
        <v>20</v>
      </c>
      <c r="BF398" s="14" t="s">
        <v>20</v>
      </c>
      <c r="BG398" s="14" t="s">
        <v>967</v>
      </c>
      <c r="BH398" s="39">
        <v>8.6805555555555566E-2</v>
      </c>
      <c r="BI398" s="39" t="s">
        <v>967</v>
      </c>
      <c r="BJ398" s="14" t="s">
        <v>968</v>
      </c>
      <c r="BK398" s="39" t="s">
        <v>39</v>
      </c>
      <c r="BL398" s="14" t="s">
        <v>968</v>
      </c>
      <c r="BM398" s="14" t="s">
        <v>967</v>
      </c>
      <c r="BN398" s="39" t="s">
        <v>39</v>
      </c>
      <c r="BO398" s="14" t="s">
        <v>967</v>
      </c>
      <c r="BP398" s="14" t="s">
        <v>965</v>
      </c>
      <c r="BQ398" s="39">
        <v>0.39513888888888887</v>
      </c>
      <c r="BR398" s="14" t="s">
        <v>965</v>
      </c>
      <c r="BS398" s="14" t="s">
        <v>965</v>
      </c>
      <c r="BT398" s="39">
        <v>0.37638888888888888</v>
      </c>
      <c r="BU398" s="39" t="s">
        <v>965</v>
      </c>
      <c r="BV398" s="14" t="s">
        <v>20</v>
      </c>
      <c r="BW398" s="14" t="s">
        <v>20</v>
      </c>
      <c r="BX398" s="14" t="s">
        <v>20</v>
      </c>
      <c r="BY398" s="14" t="s">
        <v>965</v>
      </c>
      <c r="BZ398" s="39">
        <v>0.37152777777777773</v>
      </c>
      <c r="CA398" s="39" t="s">
        <v>965</v>
      </c>
      <c r="CB398" s="14" t="s">
        <v>967</v>
      </c>
      <c r="CC398" s="39" t="s">
        <v>39</v>
      </c>
      <c r="CD398" s="39" t="s">
        <v>967</v>
      </c>
      <c r="CE398" s="14" t="s">
        <v>967</v>
      </c>
      <c r="CF398" s="39" t="s">
        <v>39</v>
      </c>
      <c r="CG398" s="39" t="s">
        <v>967</v>
      </c>
      <c r="CH398" s="14" t="s">
        <v>965</v>
      </c>
      <c r="CI398" s="39">
        <v>0.37291666666666662</v>
      </c>
      <c r="CJ398" s="39" t="s">
        <v>965</v>
      </c>
      <c r="CK398" s="14" t="s">
        <v>20</v>
      </c>
      <c r="CL398" s="14" t="s">
        <v>20</v>
      </c>
      <c r="CM398" s="1">
        <f t="shared" si="104"/>
        <v>22</v>
      </c>
      <c r="CN398" s="1">
        <f t="shared" si="105"/>
        <v>1.5</v>
      </c>
      <c r="CO398" s="1">
        <f t="shared" si="106"/>
        <v>11</v>
      </c>
      <c r="CP398" s="1">
        <f t="shared" si="107"/>
        <v>0</v>
      </c>
      <c r="CQ398" s="1">
        <f t="shared" si="108"/>
        <v>1</v>
      </c>
      <c r="CR398" s="1">
        <f>SUM(COUNTIFS($T398:$CL398,{"PAT","MAT"}))</f>
        <v>0</v>
      </c>
      <c r="CS398" s="1">
        <f t="shared" si="109"/>
        <v>0</v>
      </c>
      <c r="CT398" s="1">
        <f t="shared" si="110"/>
        <v>0</v>
      </c>
      <c r="CU398" s="1">
        <f t="shared" si="111"/>
        <v>4</v>
      </c>
      <c r="CV398" s="1">
        <f t="shared" si="112"/>
        <v>10</v>
      </c>
      <c r="CW398" s="1">
        <f t="shared" si="113"/>
        <v>0</v>
      </c>
      <c r="CX398" s="1">
        <f t="shared" si="114"/>
        <v>0</v>
      </c>
      <c r="CY398" s="1">
        <f t="shared" si="115"/>
        <v>14</v>
      </c>
      <c r="CZ398" s="1">
        <f t="shared" si="116"/>
        <v>1</v>
      </c>
      <c r="DA398" s="1">
        <f t="shared" si="117"/>
        <v>1</v>
      </c>
      <c r="DB398" s="1">
        <f>SUM(CM398:CX398)+SUM(COUNTIFS(Q398:CL398,{"TERM","RESIGNED"}))</f>
        <v>49.5</v>
      </c>
      <c r="DC398" s="1" t="s">
        <v>45</v>
      </c>
      <c r="DD398" s="1" t="s">
        <v>1020</v>
      </c>
      <c r="DE398" s="34"/>
    </row>
    <row r="399" spans="1:109" x14ac:dyDescent="0.25">
      <c r="A399" s="32">
        <f t="shared" si="118"/>
        <v>398</v>
      </c>
      <c r="B399" s="1" t="s">
        <v>172</v>
      </c>
      <c r="C399" s="1">
        <v>105418</v>
      </c>
      <c r="D399" s="27">
        <v>105418</v>
      </c>
      <c r="E399" s="1" t="s">
        <v>946</v>
      </c>
      <c r="F399" s="34" t="s">
        <v>1124</v>
      </c>
      <c r="G399" s="34" t="s">
        <v>123</v>
      </c>
      <c r="H399" s="30">
        <v>45149</v>
      </c>
      <c r="I399" s="30" t="s">
        <v>39</v>
      </c>
      <c r="J399" s="30" t="s">
        <v>39</v>
      </c>
      <c r="K399" s="1">
        <f t="shared" ca="1" si="102"/>
        <v>153</v>
      </c>
      <c r="L399" s="34" t="str">
        <f t="shared" si="103"/>
        <v>Billable</v>
      </c>
      <c r="M399" s="34" t="s">
        <v>124</v>
      </c>
      <c r="N399" s="1" t="s">
        <v>41</v>
      </c>
      <c r="O399" s="1" t="s">
        <v>42</v>
      </c>
      <c r="P399" s="1"/>
      <c r="Q399" s="1"/>
      <c r="R399" s="1" t="s">
        <v>43</v>
      </c>
      <c r="S399" s="33" t="s">
        <v>169</v>
      </c>
      <c r="T399" s="14" t="s">
        <v>965</v>
      </c>
      <c r="U399" s="39">
        <v>0.40486111111111101</v>
      </c>
      <c r="V399" s="14" t="s">
        <v>965</v>
      </c>
      <c r="W399" s="14" t="s">
        <v>20</v>
      </c>
      <c r="X399" s="14" t="s">
        <v>20</v>
      </c>
      <c r="Y399" s="14" t="s">
        <v>965</v>
      </c>
      <c r="Z399" s="39">
        <v>0.40833333333333338</v>
      </c>
      <c r="AA399" s="14" t="s">
        <v>965</v>
      </c>
      <c r="AB399" s="14" t="s">
        <v>965</v>
      </c>
      <c r="AC399" s="39">
        <v>0.38750000000000001</v>
      </c>
      <c r="AD399" s="14" t="s">
        <v>965</v>
      </c>
      <c r="AE399" s="14" t="s">
        <v>965</v>
      </c>
      <c r="AF399" s="39">
        <v>0.3923611111111111</v>
      </c>
      <c r="AG399" s="14" t="s">
        <v>965</v>
      </c>
      <c r="AH399" s="14" t="s">
        <v>967</v>
      </c>
      <c r="AI399" s="39" t="s">
        <v>39</v>
      </c>
      <c r="AJ399" s="14" t="s">
        <v>967</v>
      </c>
      <c r="AK399" s="14" t="s">
        <v>967</v>
      </c>
      <c r="AL399" s="39" t="s">
        <v>39</v>
      </c>
      <c r="AM399" s="14" t="s">
        <v>967</v>
      </c>
      <c r="AN399" s="14" t="s">
        <v>20</v>
      </c>
      <c r="AO399" s="14" t="s">
        <v>20</v>
      </c>
      <c r="AP399" s="14" t="s">
        <v>965</v>
      </c>
      <c r="AQ399" s="39">
        <v>0.4055555555555555</v>
      </c>
      <c r="AR399" s="14" t="s">
        <v>965</v>
      </c>
      <c r="AS399" s="14" t="s">
        <v>965</v>
      </c>
      <c r="AT399" s="39">
        <v>0.40138888888888885</v>
      </c>
      <c r="AU399" s="14" t="s">
        <v>965</v>
      </c>
      <c r="AV399" s="14" t="s">
        <v>965</v>
      </c>
      <c r="AW399" s="39">
        <v>0.3972222222222222</v>
      </c>
      <c r="AX399" s="14" t="s">
        <v>965</v>
      </c>
      <c r="AY399" s="14" t="s">
        <v>965</v>
      </c>
      <c r="AZ399" s="39">
        <v>0.40763888888888888</v>
      </c>
      <c r="BA399" s="14" t="s">
        <v>965</v>
      </c>
      <c r="BB399" s="14" t="s">
        <v>967</v>
      </c>
      <c r="BC399" s="39" t="s">
        <v>39</v>
      </c>
      <c r="BD399" s="14" t="s">
        <v>967</v>
      </c>
      <c r="BE399" s="14" t="s">
        <v>20</v>
      </c>
      <c r="BF399" s="14" t="s">
        <v>20</v>
      </c>
      <c r="BG399" s="14" t="s">
        <v>965</v>
      </c>
      <c r="BH399" s="39">
        <v>0.40486111111111112</v>
      </c>
      <c r="BI399" s="39" t="s">
        <v>965</v>
      </c>
      <c r="BJ399" s="14" t="s">
        <v>965</v>
      </c>
      <c r="BK399" s="39">
        <v>0.38055555555555554</v>
      </c>
      <c r="BL399" s="14" t="s">
        <v>965</v>
      </c>
      <c r="BM399" s="14" t="s">
        <v>965</v>
      </c>
      <c r="BN399" s="39">
        <v>0.3743055555555555</v>
      </c>
      <c r="BO399" s="14" t="s">
        <v>965</v>
      </c>
      <c r="BP399" s="14" t="s">
        <v>965</v>
      </c>
      <c r="BQ399" s="39">
        <v>0.38541666666666669</v>
      </c>
      <c r="BR399" s="14" t="s">
        <v>965</v>
      </c>
      <c r="BS399" s="14" t="s">
        <v>965</v>
      </c>
      <c r="BT399" s="39">
        <v>0.39166666666666666</v>
      </c>
      <c r="BU399" s="39" t="s">
        <v>965</v>
      </c>
      <c r="BV399" s="14" t="s">
        <v>20</v>
      </c>
      <c r="BW399" s="14" t="s">
        <v>20</v>
      </c>
      <c r="BX399" s="14" t="s">
        <v>20</v>
      </c>
      <c r="BY399" s="14" t="s">
        <v>965</v>
      </c>
      <c r="BZ399" s="39">
        <v>0.3888888888888889</v>
      </c>
      <c r="CA399" s="39" t="s">
        <v>965</v>
      </c>
      <c r="CB399" s="14" t="s">
        <v>965</v>
      </c>
      <c r="CC399" s="39">
        <v>0.43333333333333335</v>
      </c>
      <c r="CD399" s="39" t="s">
        <v>965</v>
      </c>
      <c r="CE399" s="14" t="s">
        <v>965</v>
      </c>
      <c r="CF399" s="39">
        <v>0.37847222222222227</v>
      </c>
      <c r="CG399" s="39" t="s">
        <v>965</v>
      </c>
      <c r="CH399" s="14" t="s">
        <v>965</v>
      </c>
      <c r="CI399" s="39">
        <v>0.37777777777777777</v>
      </c>
      <c r="CJ399" s="39" t="s">
        <v>965</v>
      </c>
      <c r="CK399" s="14" t="s">
        <v>20</v>
      </c>
      <c r="CL399" s="14" t="s">
        <v>20</v>
      </c>
      <c r="CM399" s="1">
        <f t="shared" si="104"/>
        <v>34</v>
      </c>
      <c r="CN399" s="1">
        <f t="shared" si="105"/>
        <v>0</v>
      </c>
      <c r="CO399" s="1">
        <f t="shared" si="106"/>
        <v>11</v>
      </c>
      <c r="CP399" s="1">
        <f t="shared" si="107"/>
        <v>0</v>
      </c>
      <c r="CQ399" s="1">
        <f t="shared" si="108"/>
        <v>0</v>
      </c>
      <c r="CR399" s="1">
        <f>SUM(COUNTIFS($T399:$CL399,{"PAT","MAT"}))</f>
        <v>0</v>
      </c>
      <c r="CS399" s="1">
        <f t="shared" si="109"/>
        <v>0</v>
      </c>
      <c r="CT399" s="1">
        <f t="shared" si="110"/>
        <v>0</v>
      </c>
      <c r="CU399" s="1">
        <f t="shared" si="111"/>
        <v>0</v>
      </c>
      <c r="CV399" s="1">
        <f t="shared" si="112"/>
        <v>6</v>
      </c>
      <c r="CW399" s="1">
        <f t="shared" si="113"/>
        <v>0</v>
      </c>
      <c r="CX399" s="1">
        <f t="shared" si="114"/>
        <v>0</v>
      </c>
      <c r="CY399" s="1">
        <f t="shared" si="115"/>
        <v>6</v>
      </c>
      <c r="CZ399" s="1">
        <f t="shared" si="116"/>
        <v>1</v>
      </c>
      <c r="DA399" s="1">
        <f t="shared" si="117"/>
        <v>1</v>
      </c>
      <c r="DB399" s="1">
        <f>SUM(CM399:CX399)+SUM(COUNTIFS(Q399:CL399,{"TERM","RESIGNED"}))</f>
        <v>51</v>
      </c>
      <c r="DC399" s="1" t="s">
        <v>45</v>
      </c>
      <c r="DD399" s="1" t="s">
        <v>1018</v>
      </c>
      <c r="DE399" s="34"/>
    </row>
    <row r="400" spans="1:109" x14ac:dyDescent="0.25">
      <c r="A400" s="32">
        <f t="shared" si="118"/>
        <v>399</v>
      </c>
      <c r="B400" s="1" t="s">
        <v>172</v>
      </c>
      <c r="C400" s="1">
        <v>105420</v>
      </c>
      <c r="D400" s="27">
        <v>105420</v>
      </c>
      <c r="E400" s="1" t="s">
        <v>946</v>
      </c>
      <c r="F400" s="34" t="s">
        <v>1125</v>
      </c>
      <c r="G400" s="34" t="s">
        <v>186</v>
      </c>
      <c r="H400" s="30">
        <v>45149</v>
      </c>
      <c r="I400" s="30" t="s">
        <v>39</v>
      </c>
      <c r="J400" s="30" t="s">
        <v>39</v>
      </c>
      <c r="K400" s="1">
        <f t="shared" ca="1" si="102"/>
        <v>153</v>
      </c>
      <c r="L400" s="34" t="str">
        <f t="shared" si="103"/>
        <v>Billable</v>
      </c>
      <c r="M400" s="34" t="s">
        <v>187</v>
      </c>
      <c r="N400" s="1" t="s">
        <v>41</v>
      </c>
      <c r="O400" s="1" t="s">
        <v>42</v>
      </c>
      <c r="P400" s="1"/>
      <c r="Q400" s="1"/>
      <c r="R400" s="1" t="s">
        <v>43</v>
      </c>
      <c r="S400" s="33" t="s">
        <v>302</v>
      </c>
      <c r="T400" s="14" t="s">
        <v>965</v>
      </c>
      <c r="U400" s="39" t="s">
        <v>39</v>
      </c>
      <c r="V400" s="14" t="s">
        <v>965</v>
      </c>
      <c r="W400" s="14" t="s">
        <v>20</v>
      </c>
      <c r="X400" s="14" t="s">
        <v>20</v>
      </c>
      <c r="Y400" s="14" t="s">
        <v>965</v>
      </c>
      <c r="Z400" s="39" t="s">
        <v>39</v>
      </c>
      <c r="AA400" s="14" t="s">
        <v>965</v>
      </c>
      <c r="AB400" s="14" t="s">
        <v>965</v>
      </c>
      <c r="AC400" s="39" t="s">
        <v>39</v>
      </c>
      <c r="AD400" s="14" t="s">
        <v>965</v>
      </c>
      <c r="AE400" s="14" t="s">
        <v>965</v>
      </c>
      <c r="AF400" s="39" t="s">
        <v>39</v>
      </c>
      <c r="AG400" s="14" t="s">
        <v>965</v>
      </c>
      <c r="AH400" s="14" t="s">
        <v>965</v>
      </c>
      <c r="AI400" s="39" t="s">
        <v>39</v>
      </c>
      <c r="AJ400" s="14" t="s">
        <v>965</v>
      </c>
      <c r="AK400" s="14" t="s">
        <v>965</v>
      </c>
      <c r="AL400" s="39" t="s">
        <v>39</v>
      </c>
      <c r="AM400" s="14" t="s">
        <v>965</v>
      </c>
      <c r="AN400" s="14" t="s">
        <v>20</v>
      </c>
      <c r="AO400" s="14" t="s">
        <v>20</v>
      </c>
      <c r="AP400" s="14" t="s">
        <v>965</v>
      </c>
      <c r="AQ400" s="39" t="s">
        <v>39</v>
      </c>
      <c r="AR400" s="14" t="s">
        <v>965</v>
      </c>
      <c r="AS400" s="14" t="s">
        <v>965</v>
      </c>
      <c r="AT400" s="39" t="s">
        <v>39</v>
      </c>
      <c r="AU400" s="14" t="s">
        <v>965</v>
      </c>
      <c r="AV400" s="14" t="s">
        <v>967</v>
      </c>
      <c r="AW400" s="39" t="s">
        <v>39</v>
      </c>
      <c r="AX400" s="14" t="s">
        <v>967</v>
      </c>
      <c r="AY400" s="14" t="s">
        <v>965</v>
      </c>
      <c r="AZ400" s="39" t="s">
        <v>39</v>
      </c>
      <c r="BA400" s="14" t="s">
        <v>965</v>
      </c>
      <c r="BB400" s="14" t="s">
        <v>965</v>
      </c>
      <c r="BC400" s="39" t="s">
        <v>39</v>
      </c>
      <c r="BD400" s="14" t="s">
        <v>965</v>
      </c>
      <c r="BE400" s="14" t="s">
        <v>20</v>
      </c>
      <c r="BF400" s="14" t="s">
        <v>20</v>
      </c>
      <c r="BG400" s="14" t="s">
        <v>965</v>
      </c>
      <c r="BH400" s="39" t="s">
        <v>39</v>
      </c>
      <c r="BI400" s="39" t="s">
        <v>965</v>
      </c>
      <c r="BJ400" s="14" t="s">
        <v>965</v>
      </c>
      <c r="BK400" s="39" t="s">
        <v>39</v>
      </c>
      <c r="BL400" s="14" t="s">
        <v>965</v>
      </c>
      <c r="BM400" s="14" t="s">
        <v>965</v>
      </c>
      <c r="BN400" s="39" t="s">
        <v>39</v>
      </c>
      <c r="BO400" s="14" t="s">
        <v>965</v>
      </c>
      <c r="BP400" s="14" t="s">
        <v>965</v>
      </c>
      <c r="BQ400" s="39" t="s">
        <v>39</v>
      </c>
      <c r="BR400" s="14" t="s">
        <v>965</v>
      </c>
      <c r="BS400" s="14" t="s">
        <v>965</v>
      </c>
      <c r="BT400" s="39" t="e">
        <v>#N/A</v>
      </c>
      <c r="BU400" s="39" t="s">
        <v>965</v>
      </c>
      <c r="BV400" s="14" t="s">
        <v>20</v>
      </c>
      <c r="BW400" s="14" t="s">
        <v>20</v>
      </c>
      <c r="BX400" s="14" t="s">
        <v>20</v>
      </c>
      <c r="BY400" s="14" t="s">
        <v>965</v>
      </c>
      <c r="BZ400" s="39" t="s">
        <v>39</v>
      </c>
      <c r="CA400" s="39" t="s">
        <v>965</v>
      </c>
      <c r="CB400" s="14" t="s">
        <v>965</v>
      </c>
      <c r="CC400" s="39" t="s">
        <v>39</v>
      </c>
      <c r="CD400" s="39" t="s">
        <v>965</v>
      </c>
      <c r="CE400" s="14" t="s">
        <v>967</v>
      </c>
      <c r="CF400" s="39" t="s">
        <v>39</v>
      </c>
      <c r="CG400" s="39" t="s">
        <v>967</v>
      </c>
      <c r="CH400" s="14" t="s">
        <v>967</v>
      </c>
      <c r="CI400" s="39" t="s">
        <v>39</v>
      </c>
      <c r="CJ400" s="39" t="s">
        <v>967</v>
      </c>
      <c r="CK400" s="14" t="s">
        <v>20</v>
      </c>
      <c r="CL400" s="14" t="s">
        <v>20</v>
      </c>
      <c r="CM400" s="1">
        <f t="shared" si="104"/>
        <v>34</v>
      </c>
      <c r="CN400" s="1">
        <f t="shared" si="105"/>
        <v>0</v>
      </c>
      <c r="CO400" s="1">
        <f t="shared" si="106"/>
        <v>11</v>
      </c>
      <c r="CP400" s="1">
        <f t="shared" si="107"/>
        <v>0</v>
      </c>
      <c r="CQ400" s="1">
        <f t="shared" si="108"/>
        <v>0</v>
      </c>
      <c r="CR400" s="1">
        <f>SUM(COUNTIFS($T400:$CL400,{"PAT","MAT"}))</f>
        <v>0</v>
      </c>
      <c r="CS400" s="1">
        <f t="shared" si="109"/>
        <v>0</v>
      </c>
      <c r="CT400" s="1">
        <f t="shared" si="110"/>
        <v>0</v>
      </c>
      <c r="CU400" s="1">
        <f t="shared" si="111"/>
        <v>0</v>
      </c>
      <c r="CV400" s="1">
        <f t="shared" si="112"/>
        <v>6</v>
      </c>
      <c r="CW400" s="1">
        <f t="shared" si="113"/>
        <v>0</v>
      </c>
      <c r="CX400" s="1">
        <f t="shared" si="114"/>
        <v>0</v>
      </c>
      <c r="CY400" s="1">
        <f t="shared" si="115"/>
        <v>6</v>
      </c>
      <c r="CZ400" s="1">
        <f t="shared" si="116"/>
        <v>1</v>
      </c>
      <c r="DA400" s="1">
        <f t="shared" si="117"/>
        <v>1</v>
      </c>
      <c r="DB400" s="1">
        <f>SUM(CM400:CX400)+SUM(COUNTIFS(Q400:CL400,{"TERM","RESIGNED"}))</f>
        <v>51</v>
      </c>
      <c r="DC400" s="1" t="s">
        <v>45</v>
      </c>
      <c r="DD400" s="1" t="s">
        <v>1019</v>
      </c>
      <c r="DE400" s="34"/>
    </row>
    <row r="401" spans="1:109" x14ac:dyDescent="0.25">
      <c r="A401" s="32">
        <f t="shared" si="118"/>
        <v>400</v>
      </c>
      <c r="B401" s="1" t="s">
        <v>172</v>
      </c>
      <c r="C401" s="1">
        <v>60978</v>
      </c>
      <c r="D401" s="27">
        <v>600037</v>
      </c>
      <c r="E401" s="1" t="s">
        <v>946</v>
      </c>
      <c r="F401" s="34" t="s">
        <v>292</v>
      </c>
      <c r="G401" s="34" t="s">
        <v>190</v>
      </c>
      <c r="H401" s="30">
        <v>44287</v>
      </c>
      <c r="I401" s="30">
        <v>43906</v>
      </c>
      <c r="J401" s="30" t="s">
        <v>39</v>
      </c>
      <c r="K401" s="1">
        <f t="shared" ca="1" si="102"/>
        <v>1015</v>
      </c>
      <c r="L401" s="34" t="str">
        <f t="shared" si="103"/>
        <v>Billable</v>
      </c>
      <c r="M401" s="34" t="s">
        <v>187</v>
      </c>
      <c r="N401" s="1" t="s">
        <v>270</v>
      </c>
      <c r="O401" s="1" t="s">
        <v>42</v>
      </c>
      <c r="P401" s="1"/>
      <c r="Q401" s="1"/>
      <c r="R401" s="1" t="s">
        <v>43</v>
      </c>
      <c r="S401" s="33" t="s">
        <v>240</v>
      </c>
      <c r="T401" s="14" t="s">
        <v>965</v>
      </c>
      <c r="U401" s="39" t="s">
        <v>39</v>
      </c>
      <c r="V401" s="14" t="s">
        <v>965</v>
      </c>
      <c r="W401" s="14" t="s">
        <v>20</v>
      </c>
      <c r="X401" s="14" t="s">
        <v>20</v>
      </c>
      <c r="Y401" s="14" t="s">
        <v>965</v>
      </c>
      <c r="Z401" s="39" t="s">
        <v>39</v>
      </c>
      <c r="AA401" s="14" t="s">
        <v>965</v>
      </c>
      <c r="AB401" s="14" t="s">
        <v>965</v>
      </c>
      <c r="AC401" s="39" t="s">
        <v>39</v>
      </c>
      <c r="AD401" s="14" t="s">
        <v>965</v>
      </c>
      <c r="AE401" s="14" t="s">
        <v>965</v>
      </c>
      <c r="AF401" s="39" t="s">
        <v>39</v>
      </c>
      <c r="AG401" s="14" t="s">
        <v>965</v>
      </c>
      <c r="AH401" s="14" t="s">
        <v>965</v>
      </c>
      <c r="AI401" s="39" t="s">
        <v>39</v>
      </c>
      <c r="AJ401" s="14" t="s">
        <v>965</v>
      </c>
      <c r="AK401" s="14" t="s">
        <v>965</v>
      </c>
      <c r="AL401" s="39" t="s">
        <v>39</v>
      </c>
      <c r="AM401" s="14" t="s">
        <v>965</v>
      </c>
      <c r="AN401" s="14" t="s">
        <v>20</v>
      </c>
      <c r="AO401" s="14" t="s">
        <v>20</v>
      </c>
      <c r="AP401" s="14" t="s">
        <v>967</v>
      </c>
      <c r="AQ401" s="39" t="s">
        <v>39</v>
      </c>
      <c r="AR401" s="14" t="s">
        <v>967</v>
      </c>
      <c r="AS401" s="14" t="s">
        <v>965</v>
      </c>
      <c r="AT401" s="39" t="s">
        <v>39</v>
      </c>
      <c r="AU401" s="14" t="s">
        <v>965</v>
      </c>
      <c r="AV401" s="14" t="s">
        <v>965</v>
      </c>
      <c r="AW401" s="39" t="s">
        <v>39</v>
      </c>
      <c r="AX401" s="14" t="s">
        <v>965</v>
      </c>
      <c r="AY401" s="14" t="s">
        <v>965</v>
      </c>
      <c r="AZ401" s="39" t="s">
        <v>39</v>
      </c>
      <c r="BA401" s="14" t="s">
        <v>965</v>
      </c>
      <c r="BB401" s="14" t="s">
        <v>965</v>
      </c>
      <c r="BC401" s="39" t="s">
        <v>39</v>
      </c>
      <c r="BD401" s="14" t="s">
        <v>965</v>
      </c>
      <c r="BE401" s="14" t="s">
        <v>20</v>
      </c>
      <c r="BF401" s="14" t="s">
        <v>20</v>
      </c>
      <c r="BG401" s="14" t="s">
        <v>965</v>
      </c>
      <c r="BH401" s="39" t="s">
        <v>39</v>
      </c>
      <c r="BI401" s="39" t="s">
        <v>965</v>
      </c>
      <c r="BJ401" s="14" t="s">
        <v>965</v>
      </c>
      <c r="BK401" s="39" t="s">
        <v>39</v>
      </c>
      <c r="BL401" s="14" t="s">
        <v>965</v>
      </c>
      <c r="BM401" s="14" t="s">
        <v>965</v>
      </c>
      <c r="BN401" s="39" t="s">
        <v>39</v>
      </c>
      <c r="BO401" s="14" t="s">
        <v>965</v>
      </c>
      <c r="BP401" s="14" t="s">
        <v>965</v>
      </c>
      <c r="BQ401" s="39" t="s">
        <v>39</v>
      </c>
      <c r="BR401" s="14" t="s">
        <v>965</v>
      </c>
      <c r="BS401" s="14" t="s">
        <v>965</v>
      </c>
      <c r="BT401" s="39" t="e">
        <v>#N/A</v>
      </c>
      <c r="BU401" s="39" t="s">
        <v>965</v>
      </c>
      <c r="BV401" s="14" t="s">
        <v>20</v>
      </c>
      <c r="BW401" s="14" t="s">
        <v>20</v>
      </c>
      <c r="BX401" s="14" t="s">
        <v>20</v>
      </c>
      <c r="BY401" s="14" t="s">
        <v>967</v>
      </c>
      <c r="BZ401" s="39" t="s">
        <v>39</v>
      </c>
      <c r="CA401" s="39" t="s">
        <v>967</v>
      </c>
      <c r="CB401" s="14" t="s">
        <v>965</v>
      </c>
      <c r="CC401" s="39" t="s">
        <v>39</v>
      </c>
      <c r="CD401" s="39" t="s">
        <v>965</v>
      </c>
      <c r="CE401" s="14" t="s">
        <v>965</v>
      </c>
      <c r="CF401" s="39" t="s">
        <v>39</v>
      </c>
      <c r="CG401" s="39" t="s">
        <v>965</v>
      </c>
      <c r="CH401" s="14" t="s">
        <v>965</v>
      </c>
      <c r="CI401" s="39" t="s">
        <v>39</v>
      </c>
      <c r="CJ401" s="39" t="s">
        <v>965</v>
      </c>
      <c r="CK401" s="14" t="s">
        <v>20</v>
      </c>
      <c r="CL401" s="14" t="s">
        <v>20</v>
      </c>
      <c r="CM401" s="1">
        <f t="shared" si="104"/>
        <v>36</v>
      </c>
      <c r="CN401" s="1">
        <f t="shared" si="105"/>
        <v>0</v>
      </c>
      <c r="CO401" s="1">
        <f t="shared" si="106"/>
        <v>11</v>
      </c>
      <c r="CP401" s="1">
        <f t="shared" si="107"/>
        <v>0</v>
      </c>
      <c r="CQ401" s="1">
        <f t="shared" si="108"/>
        <v>0</v>
      </c>
      <c r="CR401" s="1">
        <f>SUM(COUNTIFS($T401:$CL401,{"PAT","MAT"}))</f>
        <v>0</v>
      </c>
      <c r="CS401" s="1">
        <f t="shared" si="109"/>
        <v>0</v>
      </c>
      <c r="CT401" s="1">
        <f t="shared" si="110"/>
        <v>0</v>
      </c>
      <c r="CU401" s="1">
        <f t="shared" si="111"/>
        <v>0</v>
      </c>
      <c r="CV401" s="1">
        <f t="shared" si="112"/>
        <v>4</v>
      </c>
      <c r="CW401" s="1">
        <f t="shared" si="113"/>
        <v>0</v>
      </c>
      <c r="CX401" s="1">
        <f t="shared" si="114"/>
        <v>0</v>
      </c>
      <c r="CY401" s="1">
        <f t="shared" si="115"/>
        <v>4</v>
      </c>
      <c r="CZ401" s="1">
        <f t="shared" si="116"/>
        <v>1</v>
      </c>
      <c r="DA401" s="1">
        <f t="shared" si="117"/>
        <v>1</v>
      </c>
      <c r="DB401" s="1">
        <f>SUM(CM401:CX401)+SUM(COUNTIFS(Q401:CL401,{"TERM","RESIGNED"}))</f>
        <v>51</v>
      </c>
      <c r="DC401" s="1" t="s">
        <v>45</v>
      </c>
      <c r="DD401" s="1" t="s">
        <v>1018</v>
      </c>
      <c r="DE401" s="34"/>
    </row>
    <row r="402" spans="1:109" x14ac:dyDescent="0.25">
      <c r="A402" s="32">
        <f t="shared" si="118"/>
        <v>401</v>
      </c>
      <c r="B402" s="1" t="s">
        <v>172</v>
      </c>
      <c r="C402" s="1">
        <v>60993</v>
      </c>
      <c r="D402" s="27">
        <v>600040</v>
      </c>
      <c r="E402" s="1" t="s">
        <v>946</v>
      </c>
      <c r="F402" s="34" t="s">
        <v>293</v>
      </c>
      <c r="G402" s="34" t="s">
        <v>190</v>
      </c>
      <c r="H402" s="30">
        <v>44287</v>
      </c>
      <c r="I402" s="30">
        <v>44053</v>
      </c>
      <c r="J402" s="30" t="s">
        <v>39</v>
      </c>
      <c r="K402" s="1">
        <f t="shared" ca="1" si="102"/>
        <v>1015</v>
      </c>
      <c r="L402" s="34" t="str">
        <f t="shared" si="103"/>
        <v>Billable</v>
      </c>
      <c r="M402" s="34" t="s">
        <v>187</v>
      </c>
      <c r="N402" s="1" t="s">
        <v>270</v>
      </c>
      <c r="O402" s="1" t="s">
        <v>42</v>
      </c>
      <c r="P402" s="1"/>
      <c r="Q402" s="1"/>
      <c r="R402" s="1" t="s">
        <v>43</v>
      </c>
      <c r="S402" s="33" t="s">
        <v>277</v>
      </c>
      <c r="T402" s="14" t="s">
        <v>968</v>
      </c>
      <c r="U402" s="39" t="s">
        <v>39</v>
      </c>
      <c r="V402" s="14" t="s">
        <v>968</v>
      </c>
      <c r="W402" s="14" t="s">
        <v>20</v>
      </c>
      <c r="X402" s="14" t="s">
        <v>20</v>
      </c>
      <c r="Y402" s="14" t="s">
        <v>965</v>
      </c>
      <c r="Z402" s="39" t="s">
        <v>39</v>
      </c>
      <c r="AA402" s="14" t="s">
        <v>965</v>
      </c>
      <c r="AB402" s="14" t="s">
        <v>965</v>
      </c>
      <c r="AC402" s="39" t="s">
        <v>39</v>
      </c>
      <c r="AD402" s="14" t="s">
        <v>965</v>
      </c>
      <c r="AE402" s="14" t="s">
        <v>965</v>
      </c>
      <c r="AF402" s="39" t="s">
        <v>39</v>
      </c>
      <c r="AG402" s="14" t="s">
        <v>965</v>
      </c>
      <c r="AH402" s="14" t="s">
        <v>965</v>
      </c>
      <c r="AI402" s="39" t="s">
        <v>39</v>
      </c>
      <c r="AJ402" s="14" t="s">
        <v>965</v>
      </c>
      <c r="AK402" s="14" t="s">
        <v>965</v>
      </c>
      <c r="AL402" s="39" t="s">
        <v>39</v>
      </c>
      <c r="AM402" s="14" t="s">
        <v>965</v>
      </c>
      <c r="AN402" s="14" t="s">
        <v>20</v>
      </c>
      <c r="AO402" s="14" t="s">
        <v>20</v>
      </c>
      <c r="AP402" s="14" t="s">
        <v>965</v>
      </c>
      <c r="AQ402" s="39" t="s">
        <v>39</v>
      </c>
      <c r="AR402" s="14" t="s">
        <v>965</v>
      </c>
      <c r="AS402" s="14" t="s">
        <v>965</v>
      </c>
      <c r="AT402" s="39" t="s">
        <v>39</v>
      </c>
      <c r="AU402" s="14" t="s">
        <v>965</v>
      </c>
      <c r="AV402" s="14" t="s">
        <v>965</v>
      </c>
      <c r="AW402" s="39" t="s">
        <v>39</v>
      </c>
      <c r="AX402" s="14" t="s">
        <v>965</v>
      </c>
      <c r="AY402" s="14" t="s">
        <v>22</v>
      </c>
      <c r="AZ402" s="39" t="s">
        <v>39</v>
      </c>
      <c r="BA402" s="14" t="s">
        <v>22</v>
      </c>
      <c r="BB402" s="14" t="s">
        <v>965</v>
      </c>
      <c r="BC402" s="39" t="s">
        <v>39</v>
      </c>
      <c r="BD402" s="14" t="s">
        <v>965</v>
      </c>
      <c r="BE402" s="14" t="s">
        <v>20</v>
      </c>
      <c r="BF402" s="14" t="s">
        <v>20</v>
      </c>
      <c r="BG402" s="14" t="s">
        <v>965</v>
      </c>
      <c r="BH402" s="39" t="s">
        <v>39</v>
      </c>
      <c r="BI402" s="39" t="s">
        <v>965</v>
      </c>
      <c r="BJ402" s="14" t="s">
        <v>965</v>
      </c>
      <c r="BK402" s="39" t="s">
        <v>39</v>
      </c>
      <c r="BL402" s="14" t="s">
        <v>965</v>
      </c>
      <c r="BM402" s="14" t="s">
        <v>965</v>
      </c>
      <c r="BN402" s="39" t="s">
        <v>39</v>
      </c>
      <c r="BO402" s="14" t="s">
        <v>965</v>
      </c>
      <c r="BP402" s="14" t="s">
        <v>965</v>
      </c>
      <c r="BQ402" s="39" t="s">
        <v>39</v>
      </c>
      <c r="BR402" s="14" t="s">
        <v>965</v>
      </c>
      <c r="BS402" s="14" t="s">
        <v>965</v>
      </c>
      <c r="BT402" s="39" t="e">
        <v>#N/A</v>
      </c>
      <c r="BU402" s="39" t="s">
        <v>965</v>
      </c>
      <c r="BV402" s="14" t="s">
        <v>20</v>
      </c>
      <c r="BW402" s="14" t="s">
        <v>20</v>
      </c>
      <c r="BX402" s="14" t="s">
        <v>20</v>
      </c>
      <c r="BY402" s="14" t="s">
        <v>965</v>
      </c>
      <c r="BZ402" s="39" t="s">
        <v>39</v>
      </c>
      <c r="CA402" s="39" t="s">
        <v>965</v>
      </c>
      <c r="CB402" s="14" t="s">
        <v>965</v>
      </c>
      <c r="CC402" s="39" t="s">
        <v>39</v>
      </c>
      <c r="CD402" s="39" t="s">
        <v>965</v>
      </c>
      <c r="CE402" s="14" t="s">
        <v>21</v>
      </c>
      <c r="CF402" s="39" t="s">
        <v>39</v>
      </c>
      <c r="CG402" s="39" t="s">
        <v>21</v>
      </c>
      <c r="CH402" s="14" t="s">
        <v>967</v>
      </c>
      <c r="CI402" s="39" t="s">
        <v>39</v>
      </c>
      <c r="CJ402" s="39" t="s">
        <v>967</v>
      </c>
      <c r="CK402" s="14" t="s">
        <v>20</v>
      </c>
      <c r="CL402" s="14" t="s">
        <v>20</v>
      </c>
      <c r="CM402" s="1">
        <f t="shared" si="104"/>
        <v>32</v>
      </c>
      <c r="CN402" s="1">
        <f t="shared" si="105"/>
        <v>0</v>
      </c>
      <c r="CO402" s="1">
        <f t="shared" si="106"/>
        <v>11</v>
      </c>
      <c r="CP402" s="1">
        <f t="shared" si="107"/>
        <v>2</v>
      </c>
      <c r="CQ402" s="1">
        <f t="shared" si="108"/>
        <v>2</v>
      </c>
      <c r="CR402" s="1">
        <f>SUM(COUNTIFS($T402:$CL402,{"PAT","MAT"}))</f>
        <v>0</v>
      </c>
      <c r="CS402" s="1">
        <f t="shared" si="109"/>
        <v>0</v>
      </c>
      <c r="CT402" s="1">
        <f t="shared" si="110"/>
        <v>0</v>
      </c>
      <c r="CU402" s="1">
        <f t="shared" si="111"/>
        <v>2</v>
      </c>
      <c r="CV402" s="1">
        <f t="shared" si="112"/>
        <v>2</v>
      </c>
      <c r="CW402" s="1">
        <f t="shared" si="113"/>
        <v>0</v>
      </c>
      <c r="CX402" s="1">
        <f t="shared" si="114"/>
        <v>0</v>
      </c>
      <c r="CY402" s="1">
        <f t="shared" si="115"/>
        <v>4</v>
      </c>
      <c r="CZ402" s="1">
        <f t="shared" si="116"/>
        <v>1</v>
      </c>
      <c r="DA402" s="1">
        <f t="shared" si="117"/>
        <v>1</v>
      </c>
      <c r="DB402" s="1">
        <f>SUM(CM402:CX402)+SUM(COUNTIFS(Q402:CL402,{"TERM","RESIGNED"}))</f>
        <v>51</v>
      </c>
      <c r="DC402" s="1" t="s">
        <v>45</v>
      </c>
      <c r="DD402" s="1" t="s">
        <v>1018</v>
      </c>
      <c r="DE402" s="34"/>
    </row>
    <row r="403" spans="1:109" x14ac:dyDescent="0.25">
      <c r="A403" s="32">
        <f t="shared" si="118"/>
        <v>402</v>
      </c>
      <c r="B403" s="1" t="s">
        <v>172</v>
      </c>
      <c r="C403" s="1">
        <v>600109</v>
      </c>
      <c r="D403" s="27">
        <v>600109</v>
      </c>
      <c r="E403" s="1" t="s">
        <v>946</v>
      </c>
      <c r="F403" s="34" t="s">
        <v>424</v>
      </c>
      <c r="G403" s="34" t="s">
        <v>190</v>
      </c>
      <c r="H403" s="30">
        <v>44425</v>
      </c>
      <c r="I403" s="30" t="s">
        <v>39</v>
      </c>
      <c r="J403" s="30" t="s">
        <v>39</v>
      </c>
      <c r="K403" s="1">
        <f t="shared" ca="1" si="102"/>
        <v>877</v>
      </c>
      <c r="L403" s="34" t="str">
        <f t="shared" si="103"/>
        <v>Billable</v>
      </c>
      <c r="M403" s="34" t="s">
        <v>187</v>
      </c>
      <c r="N403" s="1" t="s">
        <v>270</v>
      </c>
      <c r="O403" s="1" t="s">
        <v>42</v>
      </c>
      <c r="P403" s="1"/>
      <c r="Q403" s="1"/>
      <c r="R403" s="1" t="s">
        <v>43</v>
      </c>
      <c r="S403" s="33" t="s">
        <v>277</v>
      </c>
      <c r="T403" s="14" t="s">
        <v>965</v>
      </c>
      <c r="U403" s="39">
        <v>0.375</v>
      </c>
      <c r="V403" s="14" t="s">
        <v>965</v>
      </c>
      <c r="W403" s="14" t="s">
        <v>20</v>
      </c>
      <c r="X403" s="14" t="s">
        <v>20</v>
      </c>
      <c r="Y403" s="14" t="s">
        <v>965</v>
      </c>
      <c r="Z403" s="39">
        <v>0.41250000000000003</v>
      </c>
      <c r="AA403" s="14" t="s">
        <v>965</v>
      </c>
      <c r="AB403" s="14" t="s">
        <v>965</v>
      </c>
      <c r="AC403" s="39">
        <v>0.36458333333333331</v>
      </c>
      <c r="AD403" s="14" t="s">
        <v>965</v>
      </c>
      <c r="AE403" s="14" t="s">
        <v>965</v>
      </c>
      <c r="AF403" s="39">
        <v>0.36527777777777781</v>
      </c>
      <c r="AG403" s="14" t="s">
        <v>965</v>
      </c>
      <c r="AH403" s="14" t="s">
        <v>965</v>
      </c>
      <c r="AI403" s="39">
        <v>0.375</v>
      </c>
      <c r="AJ403" s="14" t="s">
        <v>965</v>
      </c>
      <c r="AK403" s="14" t="s">
        <v>965</v>
      </c>
      <c r="AL403" s="39">
        <v>0.37083333333333335</v>
      </c>
      <c r="AM403" s="14" t="s">
        <v>965</v>
      </c>
      <c r="AN403" s="14" t="s">
        <v>20</v>
      </c>
      <c r="AO403" s="14" t="s">
        <v>20</v>
      </c>
      <c r="AP403" s="14" t="s">
        <v>965</v>
      </c>
      <c r="AQ403" s="39">
        <v>0.37152777777777773</v>
      </c>
      <c r="AR403" s="14" t="s">
        <v>965</v>
      </c>
      <c r="AS403" s="14" t="s">
        <v>965</v>
      </c>
      <c r="AT403" s="39">
        <v>0.375</v>
      </c>
      <c r="AU403" s="14" t="s">
        <v>965</v>
      </c>
      <c r="AV403" s="14" t="s">
        <v>965</v>
      </c>
      <c r="AW403" s="39">
        <v>0.3611111111111111</v>
      </c>
      <c r="AX403" s="14" t="s">
        <v>965</v>
      </c>
      <c r="AY403" s="14" t="s">
        <v>965</v>
      </c>
      <c r="AZ403" s="39">
        <v>0.37083333333333335</v>
      </c>
      <c r="BA403" s="14" t="s">
        <v>965</v>
      </c>
      <c r="BB403" s="14" t="s">
        <v>965</v>
      </c>
      <c r="BC403" s="39">
        <v>0.37083333333333335</v>
      </c>
      <c r="BD403" s="14" t="s">
        <v>965</v>
      </c>
      <c r="BE403" s="14" t="s">
        <v>20</v>
      </c>
      <c r="BF403" s="14" t="s">
        <v>20</v>
      </c>
      <c r="BG403" s="14" t="s">
        <v>965</v>
      </c>
      <c r="BH403" s="39">
        <v>0.375</v>
      </c>
      <c r="BI403" s="39" t="s">
        <v>965</v>
      </c>
      <c r="BJ403" s="14" t="s">
        <v>965</v>
      </c>
      <c r="BK403" s="39">
        <v>0.37708333333333338</v>
      </c>
      <c r="BL403" s="14" t="s">
        <v>965</v>
      </c>
      <c r="BM403" s="14" t="s">
        <v>965</v>
      </c>
      <c r="BN403" s="39">
        <v>0.36944444444444446</v>
      </c>
      <c r="BO403" s="14" t="s">
        <v>965</v>
      </c>
      <c r="BP403" s="14" t="s">
        <v>965</v>
      </c>
      <c r="BQ403" s="39">
        <v>0.38055555555555554</v>
      </c>
      <c r="BR403" s="14" t="s">
        <v>965</v>
      </c>
      <c r="BS403" s="14" t="s">
        <v>965</v>
      </c>
      <c r="BT403" s="39">
        <v>0.37152777777777773</v>
      </c>
      <c r="BU403" s="39" t="s">
        <v>965</v>
      </c>
      <c r="BV403" s="14" t="s">
        <v>20</v>
      </c>
      <c r="BW403" s="14" t="s">
        <v>20</v>
      </c>
      <c r="BX403" s="14" t="s">
        <v>20</v>
      </c>
      <c r="BY403" s="14" t="s">
        <v>965</v>
      </c>
      <c r="BZ403" s="39">
        <v>0.37222222222222223</v>
      </c>
      <c r="CA403" s="39" t="s">
        <v>965</v>
      </c>
      <c r="CB403" s="14" t="s">
        <v>965</v>
      </c>
      <c r="CC403" s="39">
        <v>0.37222222222222223</v>
      </c>
      <c r="CD403" s="39" t="s">
        <v>965</v>
      </c>
      <c r="CE403" s="14" t="s">
        <v>965</v>
      </c>
      <c r="CF403" s="39">
        <v>0.3756944444444445</v>
      </c>
      <c r="CG403" s="39" t="s">
        <v>965</v>
      </c>
      <c r="CH403" s="14" t="s">
        <v>967</v>
      </c>
      <c r="CI403" s="39" t="s">
        <v>39</v>
      </c>
      <c r="CJ403" s="39" t="s">
        <v>967</v>
      </c>
      <c r="CK403" s="14" t="s">
        <v>20</v>
      </c>
      <c r="CL403" s="14" t="s">
        <v>20</v>
      </c>
      <c r="CM403" s="1">
        <f t="shared" si="104"/>
        <v>38</v>
      </c>
      <c r="CN403" s="1">
        <f t="shared" si="105"/>
        <v>0</v>
      </c>
      <c r="CO403" s="1">
        <f t="shared" si="106"/>
        <v>11</v>
      </c>
      <c r="CP403" s="1">
        <f t="shared" si="107"/>
        <v>0</v>
      </c>
      <c r="CQ403" s="1">
        <f t="shared" si="108"/>
        <v>0</v>
      </c>
      <c r="CR403" s="1">
        <f>SUM(COUNTIFS($T403:$CL403,{"PAT","MAT"}))</f>
        <v>0</v>
      </c>
      <c r="CS403" s="1">
        <f t="shared" si="109"/>
        <v>0</v>
      </c>
      <c r="CT403" s="1">
        <f t="shared" si="110"/>
        <v>0</v>
      </c>
      <c r="CU403" s="1">
        <f t="shared" si="111"/>
        <v>0</v>
      </c>
      <c r="CV403" s="1">
        <f t="shared" si="112"/>
        <v>2</v>
      </c>
      <c r="CW403" s="1">
        <f t="shared" si="113"/>
        <v>0</v>
      </c>
      <c r="CX403" s="1">
        <f t="shared" si="114"/>
        <v>0</v>
      </c>
      <c r="CY403" s="1">
        <f t="shared" si="115"/>
        <v>2</v>
      </c>
      <c r="CZ403" s="1">
        <f t="shared" si="116"/>
        <v>1</v>
      </c>
      <c r="DA403" s="1">
        <f t="shared" si="117"/>
        <v>1</v>
      </c>
      <c r="DB403" s="1">
        <f>SUM(CM403:CX403)+SUM(COUNTIFS(Q403:CL403,{"TERM","RESIGNED"}))</f>
        <v>51</v>
      </c>
      <c r="DC403" s="1" t="s">
        <v>45</v>
      </c>
      <c r="DD403" s="1" t="s">
        <v>1018</v>
      </c>
      <c r="DE403" s="34"/>
    </row>
    <row r="404" spans="1:109" x14ac:dyDescent="0.25">
      <c r="A404" s="32">
        <f t="shared" si="118"/>
        <v>403</v>
      </c>
      <c r="B404" s="1" t="s">
        <v>172</v>
      </c>
      <c r="C404" s="1">
        <v>600110</v>
      </c>
      <c r="D404" s="27">
        <v>600110</v>
      </c>
      <c r="E404" s="1" t="s">
        <v>946</v>
      </c>
      <c r="F404" s="34" t="s">
        <v>425</v>
      </c>
      <c r="G404" s="34" t="s">
        <v>190</v>
      </c>
      <c r="H404" s="30">
        <v>44425</v>
      </c>
      <c r="I404" s="30" t="s">
        <v>39</v>
      </c>
      <c r="J404" s="30" t="s">
        <v>39</v>
      </c>
      <c r="K404" s="1">
        <f t="shared" ca="1" si="102"/>
        <v>877</v>
      </c>
      <c r="L404" s="34" t="str">
        <f t="shared" si="103"/>
        <v>Billable</v>
      </c>
      <c r="M404" s="34" t="s">
        <v>187</v>
      </c>
      <c r="N404" s="1" t="s">
        <v>270</v>
      </c>
      <c r="O404" s="1" t="s">
        <v>42</v>
      </c>
      <c r="P404" s="1"/>
      <c r="Q404" s="1"/>
      <c r="R404" s="1" t="s">
        <v>43</v>
      </c>
      <c r="S404" s="33" t="s">
        <v>292</v>
      </c>
      <c r="T404" s="14" t="s">
        <v>965</v>
      </c>
      <c r="U404" s="39">
        <v>0.37847222222222199</v>
      </c>
      <c r="V404" s="14" t="s">
        <v>965</v>
      </c>
      <c r="W404" s="14" t="s">
        <v>20</v>
      </c>
      <c r="X404" s="14" t="s">
        <v>20</v>
      </c>
      <c r="Y404" s="14" t="s">
        <v>965</v>
      </c>
      <c r="Z404" s="39">
        <v>0.42708333333333331</v>
      </c>
      <c r="AA404" s="14" t="s">
        <v>965</v>
      </c>
      <c r="AB404" s="14" t="s">
        <v>965</v>
      </c>
      <c r="AC404" s="39">
        <v>0.38263888888888892</v>
      </c>
      <c r="AD404" s="14" t="s">
        <v>965</v>
      </c>
      <c r="AE404" s="14" t="s">
        <v>965</v>
      </c>
      <c r="AF404" s="39">
        <v>0.37777777777777777</v>
      </c>
      <c r="AG404" s="14" t="s">
        <v>965</v>
      </c>
      <c r="AH404" s="14" t="s">
        <v>965</v>
      </c>
      <c r="AI404" s="39">
        <v>0.38750000000000001</v>
      </c>
      <c r="AJ404" s="14" t="s">
        <v>965</v>
      </c>
      <c r="AK404" s="14" t="s">
        <v>965</v>
      </c>
      <c r="AL404" s="39">
        <v>0.38055555555555554</v>
      </c>
      <c r="AM404" s="14" t="s">
        <v>965</v>
      </c>
      <c r="AN404" s="14" t="s">
        <v>20</v>
      </c>
      <c r="AO404" s="14" t="s">
        <v>20</v>
      </c>
      <c r="AP404" s="14" t="s">
        <v>965</v>
      </c>
      <c r="AQ404" s="39">
        <v>0.37847222222222227</v>
      </c>
      <c r="AR404" s="14" t="s">
        <v>965</v>
      </c>
      <c r="AS404" s="14" t="s">
        <v>965</v>
      </c>
      <c r="AT404" s="39">
        <v>0.39444444444444443</v>
      </c>
      <c r="AU404" s="14" t="s">
        <v>965</v>
      </c>
      <c r="AV404" s="14" t="s">
        <v>968</v>
      </c>
      <c r="AW404" s="39" t="s">
        <v>39</v>
      </c>
      <c r="AX404" s="14" t="s">
        <v>968</v>
      </c>
      <c r="AY404" s="14" t="s">
        <v>965</v>
      </c>
      <c r="AZ404" s="39">
        <v>0.37708333333333338</v>
      </c>
      <c r="BA404" s="14" t="s">
        <v>965</v>
      </c>
      <c r="BB404" s="14" t="s">
        <v>965</v>
      </c>
      <c r="BC404" s="39">
        <v>0.38750000000000001</v>
      </c>
      <c r="BD404" s="14" t="s">
        <v>965</v>
      </c>
      <c r="BE404" s="14" t="s">
        <v>20</v>
      </c>
      <c r="BF404" s="14" t="s">
        <v>20</v>
      </c>
      <c r="BG404" s="14" t="s">
        <v>965</v>
      </c>
      <c r="BH404" s="39">
        <v>0.37638888888888888</v>
      </c>
      <c r="BI404" s="39" t="s">
        <v>965</v>
      </c>
      <c r="BJ404" s="14" t="s">
        <v>965</v>
      </c>
      <c r="BK404" s="39">
        <v>0.37708333333333338</v>
      </c>
      <c r="BL404" s="14" t="s">
        <v>965</v>
      </c>
      <c r="BM404" s="14" t="s">
        <v>966</v>
      </c>
      <c r="BN404" s="39">
        <v>0.26041666666666669</v>
      </c>
      <c r="BO404" s="14" t="s">
        <v>966</v>
      </c>
      <c r="BP404" s="14" t="s">
        <v>965</v>
      </c>
      <c r="BQ404" s="39">
        <v>0.38472222222222219</v>
      </c>
      <c r="BR404" s="14" t="s">
        <v>965</v>
      </c>
      <c r="BS404" s="14" t="s">
        <v>967</v>
      </c>
      <c r="BT404" s="39" t="e">
        <v>#N/A</v>
      </c>
      <c r="BU404" s="39" t="s">
        <v>967</v>
      </c>
      <c r="BV404" s="14" t="s">
        <v>20</v>
      </c>
      <c r="BW404" s="14" t="s">
        <v>20</v>
      </c>
      <c r="BX404" s="14" t="s">
        <v>20</v>
      </c>
      <c r="BY404" s="14" t="s">
        <v>965</v>
      </c>
      <c r="BZ404" s="39">
        <v>0.38055555555555554</v>
      </c>
      <c r="CA404" s="39" t="s">
        <v>965</v>
      </c>
      <c r="CB404" s="14" t="s">
        <v>965</v>
      </c>
      <c r="CC404" s="39">
        <v>0.37986111111111115</v>
      </c>
      <c r="CD404" s="39" t="s">
        <v>965</v>
      </c>
      <c r="CE404" s="14" t="s">
        <v>965</v>
      </c>
      <c r="CF404" s="39">
        <v>0.38125000000000003</v>
      </c>
      <c r="CG404" s="39" t="s">
        <v>965</v>
      </c>
      <c r="CH404" s="14" t="s">
        <v>965</v>
      </c>
      <c r="CI404" s="39">
        <v>0.38263888888888892</v>
      </c>
      <c r="CJ404" s="39" t="s">
        <v>965</v>
      </c>
      <c r="CK404" s="14" t="s">
        <v>20</v>
      </c>
      <c r="CL404" s="14" t="s">
        <v>20</v>
      </c>
      <c r="CM404" s="1">
        <f t="shared" si="104"/>
        <v>34</v>
      </c>
      <c r="CN404" s="1">
        <f t="shared" si="105"/>
        <v>1</v>
      </c>
      <c r="CO404" s="1">
        <f t="shared" si="106"/>
        <v>11</v>
      </c>
      <c r="CP404" s="1">
        <f t="shared" si="107"/>
        <v>0</v>
      </c>
      <c r="CQ404" s="1">
        <f t="shared" si="108"/>
        <v>0</v>
      </c>
      <c r="CR404" s="1">
        <f>SUM(COUNTIFS($T404:$CL404,{"PAT","MAT"}))</f>
        <v>0</v>
      </c>
      <c r="CS404" s="1">
        <f t="shared" si="109"/>
        <v>0</v>
      </c>
      <c r="CT404" s="1">
        <f t="shared" si="110"/>
        <v>0</v>
      </c>
      <c r="CU404" s="1">
        <f t="shared" si="111"/>
        <v>2</v>
      </c>
      <c r="CV404" s="1">
        <f t="shared" si="112"/>
        <v>2</v>
      </c>
      <c r="CW404" s="1">
        <f t="shared" si="113"/>
        <v>0</v>
      </c>
      <c r="CX404" s="1">
        <f t="shared" si="114"/>
        <v>0</v>
      </c>
      <c r="CY404" s="1">
        <f t="shared" si="115"/>
        <v>4</v>
      </c>
      <c r="CZ404" s="1">
        <f t="shared" si="116"/>
        <v>1</v>
      </c>
      <c r="DA404" s="1">
        <f t="shared" si="117"/>
        <v>1</v>
      </c>
      <c r="DB404" s="1">
        <f>SUM(CM404:CX404)+SUM(COUNTIFS(Q404:CL404,{"TERM","RESIGNED"}))</f>
        <v>50</v>
      </c>
      <c r="DC404" s="1" t="s">
        <v>45</v>
      </c>
      <c r="DD404" s="1" t="s">
        <v>1018</v>
      </c>
      <c r="DE404" s="34"/>
    </row>
    <row r="405" spans="1:109" x14ac:dyDescent="0.25">
      <c r="A405" s="32">
        <f t="shared" si="118"/>
        <v>404</v>
      </c>
      <c r="B405" s="1" t="s">
        <v>172</v>
      </c>
      <c r="C405" s="1">
        <v>600141</v>
      </c>
      <c r="D405" s="27">
        <v>600141</v>
      </c>
      <c r="E405" s="1" t="s">
        <v>946</v>
      </c>
      <c r="F405" s="34" t="s">
        <v>452</v>
      </c>
      <c r="G405" s="34" t="s">
        <v>190</v>
      </c>
      <c r="H405" s="30">
        <v>44474</v>
      </c>
      <c r="I405" s="30" t="s">
        <v>39</v>
      </c>
      <c r="J405" s="30" t="s">
        <v>39</v>
      </c>
      <c r="K405" s="1">
        <f t="shared" ca="1" si="102"/>
        <v>828</v>
      </c>
      <c r="L405" s="34" t="str">
        <f t="shared" si="103"/>
        <v>Billable</v>
      </c>
      <c r="M405" s="34" t="s">
        <v>187</v>
      </c>
      <c r="N405" s="1" t="s">
        <v>270</v>
      </c>
      <c r="O405" s="1" t="s">
        <v>42</v>
      </c>
      <c r="P405" s="1"/>
      <c r="Q405" s="1"/>
      <c r="R405" s="1" t="s">
        <v>43</v>
      </c>
      <c r="S405" s="33" t="s">
        <v>277</v>
      </c>
      <c r="T405" s="14" t="s">
        <v>965</v>
      </c>
      <c r="U405" s="39">
        <v>0.36736111111111103</v>
      </c>
      <c r="V405" s="14" t="s">
        <v>965</v>
      </c>
      <c r="W405" s="14" t="s">
        <v>20</v>
      </c>
      <c r="X405" s="14" t="s">
        <v>20</v>
      </c>
      <c r="Y405" s="14" t="s">
        <v>965</v>
      </c>
      <c r="Z405" s="39">
        <v>0.3611111111111111</v>
      </c>
      <c r="AA405" s="14" t="s">
        <v>965</v>
      </c>
      <c r="AB405" s="14" t="s">
        <v>965</v>
      </c>
      <c r="AC405" s="39">
        <v>0.37638888888888888</v>
      </c>
      <c r="AD405" s="14" t="s">
        <v>965</v>
      </c>
      <c r="AE405" s="14" t="s">
        <v>22</v>
      </c>
      <c r="AF405" s="39" t="s">
        <v>39</v>
      </c>
      <c r="AG405" s="14" t="s">
        <v>22</v>
      </c>
      <c r="AH405" s="14" t="s">
        <v>965</v>
      </c>
      <c r="AI405" s="39">
        <v>0.3756944444444445</v>
      </c>
      <c r="AJ405" s="14" t="s">
        <v>965</v>
      </c>
      <c r="AK405" s="14" t="s">
        <v>965</v>
      </c>
      <c r="AL405" s="39">
        <v>0.3354166666666667</v>
      </c>
      <c r="AM405" s="14" t="s">
        <v>965</v>
      </c>
      <c r="AN405" s="14" t="s">
        <v>20</v>
      </c>
      <c r="AO405" s="14" t="s">
        <v>20</v>
      </c>
      <c r="AP405" s="14" t="s">
        <v>965</v>
      </c>
      <c r="AQ405" s="39">
        <v>0.37847222222222227</v>
      </c>
      <c r="AR405" s="14" t="s">
        <v>965</v>
      </c>
      <c r="AS405" s="14" t="s">
        <v>965</v>
      </c>
      <c r="AT405" s="39">
        <v>0.36180555555555555</v>
      </c>
      <c r="AU405" s="14" t="s">
        <v>965</v>
      </c>
      <c r="AV405" s="14" t="s">
        <v>965</v>
      </c>
      <c r="AW405" s="39">
        <v>0.3659722222222222</v>
      </c>
      <c r="AX405" s="14" t="s">
        <v>965</v>
      </c>
      <c r="AY405" s="14" t="s">
        <v>965</v>
      </c>
      <c r="AZ405" s="39">
        <v>0.3444444444444445</v>
      </c>
      <c r="BA405" s="14" t="s">
        <v>965</v>
      </c>
      <c r="BB405" s="14" t="s">
        <v>965</v>
      </c>
      <c r="BC405" s="39">
        <v>0.37638888888888888</v>
      </c>
      <c r="BD405" s="14" t="s">
        <v>965</v>
      </c>
      <c r="BE405" s="14" t="s">
        <v>20</v>
      </c>
      <c r="BF405" s="14" t="s">
        <v>20</v>
      </c>
      <c r="BG405" s="14" t="s">
        <v>965</v>
      </c>
      <c r="BH405" s="39">
        <v>0.37013888888888885</v>
      </c>
      <c r="BI405" s="39" t="s">
        <v>965</v>
      </c>
      <c r="BJ405" s="14" t="s">
        <v>965</v>
      </c>
      <c r="BK405" s="39">
        <v>0.38263888888888892</v>
      </c>
      <c r="BL405" s="14" t="s">
        <v>965</v>
      </c>
      <c r="BM405" s="14" t="s">
        <v>965</v>
      </c>
      <c r="BN405" s="39">
        <v>0.37638888888888888</v>
      </c>
      <c r="BO405" s="14" t="s">
        <v>965</v>
      </c>
      <c r="BP405" s="14" t="s">
        <v>965</v>
      </c>
      <c r="BQ405" s="39">
        <v>0.35902777777777778</v>
      </c>
      <c r="BR405" s="14" t="s">
        <v>965</v>
      </c>
      <c r="BS405" s="14" t="s">
        <v>967</v>
      </c>
      <c r="BT405" s="39" t="e">
        <v>#N/A</v>
      </c>
      <c r="BU405" s="39" t="s">
        <v>967</v>
      </c>
      <c r="BV405" s="14" t="s">
        <v>20</v>
      </c>
      <c r="BW405" s="14" t="s">
        <v>20</v>
      </c>
      <c r="BX405" s="14" t="s">
        <v>20</v>
      </c>
      <c r="BY405" s="14" t="s">
        <v>965</v>
      </c>
      <c r="BZ405" s="39">
        <v>0.3743055555555555</v>
      </c>
      <c r="CA405" s="39" t="s">
        <v>965</v>
      </c>
      <c r="CB405" s="14" t="s">
        <v>965</v>
      </c>
      <c r="CC405" s="39">
        <v>0.3576388888888889</v>
      </c>
      <c r="CD405" s="39" t="s">
        <v>965</v>
      </c>
      <c r="CE405" s="14" t="s">
        <v>965</v>
      </c>
      <c r="CF405" s="39">
        <v>0.35625000000000001</v>
      </c>
      <c r="CG405" s="39" t="s">
        <v>965</v>
      </c>
      <c r="CH405" s="14" t="s">
        <v>22</v>
      </c>
      <c r="CI405" s="39">
        <v>0.3125</v>
      </c>
      <c r="CJ405" s="39" t="s">
        <v>22</v>
      </c>
      <c r="CK405" s="14" t="s">
        <v>20</v>
      </c>
      <c r="CL405" s="14" t="s">
        <v>20</v>
      </c>
      <c r="CM405" s="1">
        <f t="shared" si="104"/>
        <v>34</v>
      </c>
      <c r="CN405" s="1">
        <f t="shared" si="105"/>
        <v>0</v>
      </c>
      <c r="CO405" s="1">
        <f t="shared" si="106"/>
        <v>11</v>
      </c>
      <c r="CP405" s="1">
        <f t="shared" si="107"/>
        <v>0</v>
      </c>
      <c r="CQ405" s="1">
        <f t="shared" si="108"/>
        <v>4</v>
      </c>
      <c r="CR405" s="1">
        <f>SUM(COUNTIFS($T405:$CL405,{"PAT","MAT"}))</f>
        <v>0</v>
      </c>
      <c r="CS405" s="1">
        <f t="shared" si="109"/>
        <v>0</v>
      </c>
      <c r="CT405" s="1">
        <f t="shared" si="110"/>
        <v>0</v>
      </c>
      <c r="CU405" s="1">
        <f t="shared" si="111"/>
        <v>0</v>
      </c>
      <c r="CV405" s="1">
        <f t="shared" si="112"/>
        <v>2</v>
      </c>
      <c r="CW405" s="1">
        <f t="shared" si="113"/>
        <v>0</v>
      </c>
      <c r="CX405" s="1">
        <f t="shared" si="114"/>
        <v>0</v>
      </c>
      <c r="CY405" s="1">
        <f t="shared" si="115"/>
        <v>2</v>
      </c>
      <c r="CZ405" s="1">
        <f t="shared" si="116"/>
        <v>1</v>
      </c>
      <c r="DA405" s="1">
        <f t="shared" si="117"/>
        <v>1</v>
      </c>
      <c r="DB405" s="1">
        <f>SUM(CM405:CX405)+SUM(COUNTIFS(Q405:CL405,{"TERM","RESIGNED"}))</f>
        <v>51</v>
      </c>
      <c r="DC405" s="1" t="s">
        <v>45</v>
      </c>
      <c r="DD405" s="1" t="s">
        <v>1018</v>
      </c>
      <c r="DE405" s="34"/>
    </row>
    <row r="406" spans="1:109" x14ac:dyDescent="0.25">
      <c r="A406" s="32">
        <f t="shared" si="118"/>
        <v>405</v>
      </c>
      <c r="B406" s="1" t="s">
        <v>172</v>
      </c>
      <c r="C406" s="1">
        <v>600171</v>
      </c>
      <c r="D406" s="27">
        <v>600171</v>
      </c>
      <c r="E406" s="1" t="s">
        <v>945</v>
      </c>
      <c r="F406" s="34" t="s">
        <v>524</v>
      </c>
      <c r="G406" s="34" t="s">
        <v>190</v>
      </c>
      <c r="H406" s="30">
        <v>44644</v>
      </c>
      <c r="I406" s="30" t="s">
        <v>39</v>
      </c>
      <c r="J406" s="30" t="s">
        <v>39</v>
      </c>
      <c r="K406" s="1">
        <f t="shared" ca="1" si="102"/>
        <v>658</v>
      </c>
      <c r="L406" s="34" t="str">
        <f t="shared" si="103"/>
        <v>Billable</v>
      </c>
      <c r="M406" s="34" t="s">
        <v>187</v>
      </c>
      <c r="N406" s="1" t="s">
        <v>270</v>
      </c>
      <c r="O406" s="1" t="s">
        <v>42</v>
      </c>
      <c r="P406" s="1"/>
      <c r="Q406" s="1"/>
      <c r="R406" s="1" t="s">
        <v>43</v>
      </c>
      <c r="S406" s="33" t="s">
        <v>292</v>
      </c>
      <c r="T406" s="14" t="s">
        <v>965</v>
      </c>
      <c r="U406" s="39">
        <v>0.375694444444444</v>
      </c>
      <c r="V406" s="14" t="s">
        <v>965</v>
      </c>
      <c r="W406" s="14" t="s">
        <v>20</v>
      </c>
      <c r="X406" s="14" t="s">
        <v>20</v>
      </c>
      <c r="Y406" s="14" t="s">
        <v>965</v>
      </c>
      <c r="Z406" s="39">
        <v>0.41250000000000003</v>
      </c>
      <c r="AA406" s="14" t="s">
        <v>965</v>
      </c>
      <c r="AB406" s="14" t="s">
        <v>965</v>
      </c>
      <c r="AC406" s="39">
        <v>0.37638888888888888</v>
      </c>
      <c r="AD406" s="14" t="s">
        <v>965</v>
      </c>
      <c r="AE406" s="14" t="s">
        <v>965</v>
      </c>
      <c r="AF406" s="39">
        <v>0.37222222222222223</v>
      </c>
      <c r="AG406" s="14" t="s">
        <v>965</v>
      </c>
      <c r="AH406" s="14" t="s">
        <v>965</v>
      </c>
      <c r="AI406" s="39">
        <v>0.375</v>
      </c>
      <c r="AJ406" s="14" t="s">
        <v>965</v>
      </c>
      <c r="AK406" s="14" t="s">
        <v>965</v>
      </c>
      <c r="AL406" s="39">
        <v>0.37361111111111112</v>
      </c>
      <c r="AM406" s="14" t="s">
        <v>965</v>
      </c>
      <c r="AN406" s="14" t="s">
        <v>20</v>
      </c>
      <c r="AO406" s="14" t="s">
        <v>20</v>
      </c>
      <c r="AP406" s="14" t="s">
        <v>967</v>
      </c>
      <c r="AQ406" s="39" t="s">
        <v>39</v>
      </c>
      <c r="AR406" s="14" t="s">
        <v>967</v>
      </c>
      <c r="AS406" s="14" t="s">
        <v>968</v>
      </c>
      <c r="AT406" s="39" t="s">
        <v>39</v>
      </c>
      <c r="AU406" s="14" t="s">
        <v>968</v>
      </c>
      <c r="AV406" s="14" t="s">
        <v>965</v>
      </c>
      <c r="AW406" s="39">
        <v>0.3756944444444445</v>
      </c>
      <c r="AX406" s="14" t="s">
        <v>965</v>
      </c>
      <c r="AY406" s="14" t="s">
        <v>965</v>
      </c>
      <c r="AZ406" s="39">
        <v>0.3611111111111111</v>
      </c>
      <c r="BA406" s="14" t="s">
        <v>965</v>
      </c>
      <c r="BB406" s="14" t="s">
        <v>965</v>
      </c>
      <c r="BC406" s="39">
        <v>0.3756944444444445</v>
      </c>
      <c r="BD406" s="14" t="s">
        <v>965</v>
      </c>
      <c r="BE406" s="14" t="s">
        <v>20</v>
      </c>
      <c r="BF406" s="14" t="s">
        <v>20</v>
      </c>
      <c r="BG406" s="14" t="s">
        <v>965</v>
      </c>
      <c r="BH406" s="39">
        <v>0.375</v>
      </c>
      <c r="BI406" s="39" t="s">
        <v>965</v>
      </c>
      <c r="BJ406" s="14" t="s">
        <v>965</v>
      </c>
      <c r="BK406" s="39">
        <v>0.38541666666666669</v>
      </c>
      <c r="BL406" s="14" t="s">
        <v>965</v>
      </c>
      <c r="BM406" s="14" t="s">
        <v>965</v>
      </c>
      <c r="BN406" s="39">
        <v>0.37777777777777777</v>
      </c>
      <c r="BO406" s="14" t="s">
        <v>965</v>
      </c>
      <c r="BP406" s="14" t="s">
        <v>965</v>
      </c>
      <c r="BQ406" s="39">
        <v>0.3743055555555555</v>
      </c>
      <c r="BR406" s="14" t="s">
        <v>965</v>
      </c>
      <c r="BS406" s="14" t="s">
        <v>21</v>
      </c>
      <c r="BT406" s="39" t="e">
        <v>#N/A</v>
      </c>
      <c r="BU406" s="39" t="s">
        <v>21</v>
      </c>
      <c r="BV406" s="14" t="s">
        <v>20</v>
      </c>
      <c r="BW406" s="14" t="s">
        <v>20</v>
      </c>
      <c r="BX406" s="14" t="s">
        <v>20</v>
      </c>
      <c r="BY406" s="14" t="s">
        <v>965</v>
      </c>
      <c r="BZ406" s="39">
        <v>0.36874999999999997</v>
      </c>
      <c r="CA406" s="39" t="s">
        <v>965</v>
      </c>
      <c r="CB406" s="14" t="s">
        <v>22</v>
      </c>
      <c r="CC406" s="39">
        <v>0.37291666666666662</v>
      </c>
      <c r="CD406" s="39" t="s">
        <v>22</v>
      </c>
      <c r="CE406" s="14" t="s">
        <v>965</v>
      </c>
      <c r="CF406" s="39">
        <v>0.37361111111111112</v>
      </c>
      <c r="CG406" s="39" t="s">
        <v>965</v>
      </c>
      <c r="CH406" s="14" t="s">
        <v>965</v>
      </c>
      <c r="CI406" s="39">
        <v>0.37152777777777773</v>
      </c>
      <c r="CJ406" s="39" t="s">
        <v>965</v>
      </c>
      <c r="CK406" s="14" t="s">
        <v>20</v>
      </c>
      <c r="CL406" s="14" t="s">
        <v>20</v>
      </c>
      <c r="CM406" s="1">
        <f t="shared" si="104"/>
        <v>32</v>
      </c>
      <c r="CN406" s="1">
        <f t="shared" si="105"/>
        <v>0</v>
      </c>
      <c r="CO406" s="1">
        <f t="shared" si="106"/>
        <v>11</v>
      </c>
      <c r="CP406" s="1">
        <f t="shared" si="107"/>
        <v>2</v>
      </c>
      <c r="CQ406" s="1">
        <f t="shared" si="108"/>
        <v>2</v>
      </c>
      <c r="CR406" s="1">
        <f>SUM(COUNTIFS($T406:$CL406,{"PAT","MAT"}))</f>
        <v>0</v>
      </c>
      <c r="CS406" s="1">
        <f t="shared" si="109"/>
        <v>0</v>
      </c>
      <c r="CT406" s="1">
        <f t="shared" si="110"/>
        <v>0</v>
      </c>
      <c r="CU406" s="1">
        <f t="shared" si="111"/>
        <v>2</v>
      </c>
      <c r="CV406" s="1">
        <f t="shared" si="112"/>
        <v>2</v>
      </c>
      <c r="CW406" s="1">
        <f t="shared" si="113"/>
        <v>0</v>
      </c>
      <c r="CX406" s="1">
        <f t="shared" si="114"/>
        <v>0</v>
      </c>
      <c r="CY406" s="1">
        <f t="shared" si="115"/>
        <v>4</v>
      </c>
      <c r="CZ406" s="1">
        <f t="shared" si="116"/>
        <v>1</v>
      </c>
      <c r="DA406" s="1">
        <f t="shared" si="117"/>
        <v>1</v>
      </c>
      <c r="DB406" s="1">
        <f>SUM(CM406:CX406)+SUM(COUNTIFS(Q406:CL406,{"TERM","RESIGNED"}))</f>
        <v>51</v>
      </c>
      <c r="DC406" s="1" t="s">
        <v>45</v>
      </c>
      <c r="DD406" s="1" t="s">
        <v>1018</v>
      </c>
      <c r="DE406" s="34"/>
    </row>
    <row r="407" spans="1:109" x14ac:dyDescent="0.25">
      <c r="A407" s="32">
        <f t="shared" si="118"/>
        <v>406</v>
      </c>
      <c r="B407" s="1" t="s">
        <v>172</v>
      </c>
      <c r="C407" s="1">
        <v>600197</v>
      </c>
      <c r="D407" s="27">
        <v>600197</v>
      </c>
      <c r="E407" s="1" t="s">
        <v>946</v>
      </c>
      <c r="F407" s="34" t="s">
        <v>561</v>
      </c>
      <c r="G407" s="34" t="s">
        <v>190</v>
      </c>
      <c r="H407" s="30">
        <v>44698</v>
      </c>
      <c r="I407" s="30" t="s">
        <v>39</v>
      </c>
      <c r="J407" s="30" t="s">
        <v>39</v>
      </c>
      <c r="K407" s="1">
        <f t="shared" ca="1" si="102"/>
        <v>604</v>
      </c>
      <c r="L407" s="34" t="str">
        <f t="shared" si="103"/>
        <v>Billable</v>
      </c>
      <c r="M407" s="34" t="s">
        <v>187</v>
      </c>
      <c r="N407" s="1" t="s">
        <v>270</v>
      </c>
      <c r="O407" s="1" t="s">
        <v>42</v>
      </c>
      <c r="P407" s="1"/>
      <c r="Q407" s="1"/>
      <c r="R407" s="1" t="s">
        <v>43</v>
      </c>
      <c r="S407" s="33" t="s">
        <v>277</v>
      </c>
      <c r="T407" s="14" t="s">
        <v>965</v>
      </c>
      <c r="U407" s="39">
        <v>0.374305555555556</v>
      </c>
      <c r="V407" s="14" t="s">
        <v>965</v>
      </c>
      <c r="W407" s="14" t="s">
        <v>20</v>
      </c>
      <c r="X407" s="14" t="s">
        <v>20</v>
      </c>
      <c r="Y407" s="14" t="s">
        <v>965</v>
      </c>
      <c r="Z407" s="39">
        <v>0.3756944444444445</v>
      </c>
      <c r="AA407" s="14" t="s">
        <v>965</v>
      </c>
      <c r="AB407" s="14" t="s">
        <v>965</v>
      </c>
      <c r="AC407" s="39">
        <v>0.375</v>
      </c>
      <c r="AD407" s="14" t="s">
        <v>965</v>
      </c>
      <c r="AE407" s="14" t="s">
        <v>968</v>
      </c>
      <c r="AF407" s="39" t="s">
        <v>39</v>
      </c>
      <c r="AG407" s="14" t="s">
        <v>968</v>
      </c>
      <c r="AH407" s="14" t="s">
        <v>965</v>
      </c>
      <c r="AI407" s="39">
        <v>0.37361111111111112</v>
      </c>
      <c r="AJ407" s="14" t="s">
        <v>965</v>
      </c>
      <c r="AK407" s="14" t="s">
        <v>965</v>
      </c>
      <c r="AL407" s="39">
        <v>0.37083333333333335</v>
      </c>
      <c r="AM407" s="14" t="s">
        <v>965</v>
      </c>
      <c r="AN407" s="14" t="s">
        <v>20</v>
      </c>
      <c r="AO407" s="14" t="s">
        <v>20</v>
      </c>
      <c r="AP407" s="14" t="s">
        <v>965</v>
      </c>
      <c r="AQ407" s="39">
        <v>0.38263888888888892</v>
      </c>
      <c r="AR407" s="14" t="s">
        <v>965</v>
      </c>
      <c r="AS407" s="14" t="s">
        <v>965</v>
      </c>
      <c r="AT407" s="39">
        <v>0.37152777777777773</v>
      </c>
      <c r="AU407" s="14" t="s">
        <v>965</v>
      </c>
      <c r="AV407" s="14" t="s">
        <v>965</v>
      </c>
      <c r="AW407" s="39">
        <v>0.37777777777777777</v>
      </c>
      <c r="AX407" s="14" t="s">
        <v>965</v>
      </c>
      <c r="AY407" s="14" t="s">
        <v>965</v>
      </c>
      <c r="AZ407" s="39">
        <v>0.375</v>
      </c>
      <c r="BA407" s="14" t="s">
        <v>965</v>
      </c>
      <c r="BB407" s="14" t="s">
        <v>965</v>
      </c>
      <c r="BC407" s="39">
        <v>0.37083333333333335</v>
      </c>
      <c r="BD407" s="14" t="s">
        <v>965</v>
      </c>
      <c r="BE407" s="14" t="s">
        <v>20</v>
      </c>
      <c r="BF407" s="14" t="s">
        <v>20</v>
      </c>
      <c r="BG407" s="14" t="s">
        <v>965</v>
      </c>
      <c r="BH407" s="39">
        <v>0.37152777777777773</v>
      </c>
      <c r="BI407" s="39" t="s">
        <v>965</v>
      </c>
      <c r="BJ407" s="14" t="s">
        <v>965</v>
      </c>
      <c r="BK407" s="39">
        <v>0.38263888888888892</v>
      </c>
      <c r="BL407" s="14" t="s">
        <v>965</v>
      </c>
      <c r="BM407" s="14" t="s">
        <v>21</v>
      </c>
      <c r="BN407" s="39" t="s">
        <v>39</v>
      </c>
      <c r="BO407" s="14" t="s">
        <v>21</v>
      </c>
      <c r="BP407" s="14" t="s">
        <v>965</v>
      </c>
      <c r="BQ407" s="39">
        <v>0.38055555555555554</v>
      </c>
      <c r="BR407" s="14" t="s">
        <v>965</v>
      </c>
      <c r="BS407" s="14" t="s">
        <v>965</v>
      </c>
      <c r="BT407" s="39">
        <v>0.37152777777777773</v>
      </c>
      <c r="BU407" s="39" t="s">
        <v>965</v>
      </c>
      <c r="BV407" s="14" t="s">
        <v>20</v>
      </c>
      <c r="BW407" s="14" t="s">
        <v>20</v>
      </c>
      <c r="BX407" s="14" t="s">
        <v>20</v>
      </c>
      <c r="BY407" s="14" t="s">
        <v>965</v>
      </c>
      <c r="BZ407" s="39">
        <v>0.37152777777777773</v>
      </c>
      <c r="CA407" s="39" t="s">
        <v>965</v>
      </c>
      <c r="CB407" s="14" t="s">
        <v>968</v>
      </c>
      <c r="CC407" s="39" t="s">
        <v>39</v>
      </c>
      <c r="CD407" s="39" t="s">
        <v>968</v>
      </c>
      <c r="CE407" s="14" t="s">
        <v>965</v>
      </c>
      <c r="CF407" s="39">
        <v>0.37361111111111112</v>
      </c>
      <c r="CG407" s="39" t="s">
        <v>965</v>
      </c>
      <c r="CH407" s="14" t="s">
        <v>965</v>
      </c>
      <c r="CI407" s="39">
        <v>0.29166666666666669</v>
      </c>
      <c r="CJ407" s="39" t="s">
        <v>966</v>
      </c>
      <c r="CK407" s="14" t="s">
        <v>20</v>
      </c>
      <c r="CL407" s="14" t="s">
        <v>20</v>
      </c>
      <c r="CM407" s="1">
        <f t="shared" si="104"/>
        <v>33</v>
      </c>
      <c r="CN407" s="1">
        <f t="shared" si="105"/>
        <v>0.5</v>
      </c>
      <c r="CO407" s="1">
        <f t="shared" si="106"/>
        <v>11</v>
      </c>
      <c r="CP407" s="1">
        <f t="shared" si="107"/>
        <v>2</v>
      </c>
      <c r="CQ407" s="1">
        <f t="shared" si="108"/>
        <v>0</v>
      </c>
      <c r="CR407" s="1">
        <f>SUM(COUNTIFS($T407:$CL407,{"PAT","MAT"}))</f>
        <v>0</v>
      </c>
      <c r="CS407" s="1">
        <f t="shared" si="109"/>
        <v>0</v>
      </c>
      <c r="CT407" s="1">
        <f t="shared" si="110"/>
        <v>0</v>
      </c>
      <c r="CU407" s="1">
        <f t="shared" si="111"/>
        <v>4</v>
      </c>
      <c r="CV407" s="1">
        <f t="shared" si="112"/>
        <v>0</v>
      </c>
      <c r="CW407" s="1">
        <f t="shared" si="113"/>
        <v>0</v>
      </c>
      <c r="CX407" s="1">
        <f t="shared" si="114"/>
        <v>0</v>
      </c>
      <c r="CY407" s="1">
        <f t="shared" si="115"/>
        <v>4</v>
      </c>
      <c r="CZ407" s="1">
        <f t="shared" si="116"/>
        <v>1</v>
      </c>
      <c r="DA407" s="1">
        <f t="shared" si="117"/>
        <v>1</v>
      </c>
      <c r="DB407" s="1">
        <f>SUM(CM407:CX407)+SUM(COUNTIFS(Q407:CL407,{"TERM","RESIGNED"}))</f>
        <v>50.5</v>
      </c>
      <c r="DC407" s="1" t="s">
        <v>45</v>
      </c>
      <c r="DD407" s="1" t="s">
        <v>1018</v>
      </c>
      <c r="DE407" s="34"/>
    </row>
    <row r="408" spans="1:109" x14ac:dyDescent="0.25">
      <c r="A408" s="32">
        <f t="shared" si="118"/>
        <v>407</v>
      </c>
      <c r="B408" s="1" t="s">
        <v>172</v>
      </c>
      <c r="C408" s="1">
        <v>600203</v>
      </c>
      <c r="D408" s="27">
        <v>600203</v>
      </c>
      <c r="E408" s="1" t="s">
        <v>946</v>
      </c>
      <c r="F408" s="34" t="s">
        <v>570</v>
      </c>
      <c r="G408" s="34" t="s">
        <v>190</v>
      </c>
      <c r="H408" s="30">
        <v>44707</v>
      </c>
      <c r="I408" s="30" t="s">
        <v>39</v>
      </c>
      <c r="J408" s="30" t="s">
        <v>39</v>
      </c>
      <c r="K408" s="1">
        <f t="shared" ca="1" si="102"/>
        <v>595</v>
      </c>
      <c r="L408" s="34" t="str">
        <f t="shared" si="103"/>
        <v>Billable</v>
      </c>
      <c r="M408" s="34" t="s">
        <v>187</v>
      </c>
      <c r="N408" s="1" t="s">
        <v>270</v>
      </c>
      <c r="O408" s="1" t="s">
        <v>42</v>
      </c>
      <c r="P408" s="1"/>
      <c r="Q408" s="1"/>
      <c r="R408" s="1" t="s">
        <v>43</v>
      </c>
      <c r="S408" s="33" t="s">
        <v>277</v>
      </c>
      <c r="T408" s="14" t="s">
        <v>965</v>
      </c>
      <c r="U408" s="39">
        <v>0.38055555555555598</v>
      </c>
      <c r="V408" s="14" t="s">
        <v>965</v>
      </c>
      <c r="W408" s="14" t="s">
        <v>20</v>
      </c>
      <c r="X408" s="14" t="s">
        <v>20</v>
      </c>
      <c r="Y408" s="14" t="s">
        <v>965</v>
      </c>
      <c r="Z408" s="39">
        <v>0.37361111111111112</v>
      </c>
      <c r="AA408" s="14" t="s">
        <v>965</v>
      </c>
      <c r="AB408" s="14" t="s">
        <v>965</v>
      </c>
      <c r="AC408" s="39">
        <v>0.38055555555555554</v>
      </c>
      <c r="AD408" s="14" t="s">
        <v>965</v>
      </c>
      <c r="AE408" s="14" t="s">
        <v>965</v>
      </c>
      <c r="AF408" s="39">
        <v>0.3923611111111111</v>
      </c>
      <c r="AG408" s="14" t="s">
        <v>965</v>
      </c>
      <c r="AH408" s="14" t="s">
        <v>967</v>
      </c>
      <c r="AI408" s="39" t="s">
        <v>39</v>
      </c>
      <c r="AJ408" s="14" t="s">
        <v>967</v>
      </c>
      <c r="AK408" s="14" t="s">
        <v>965</v>
      </c>
      <c r="AL408" s="39">
        <v>0.37638888888888888</v>
      </c>
      <c r="AM408" s="14" t="s">
        <v>965</v>
      </c>
      <c r="AN408" s="14" t="s">
        <v>20</v>
      </c>
      <c r="AO408" s="14" t="s">
        <v>20</v>
      </c>
      <c r="AP408" s="14" t="s">
        <v>965</v>
      </c>
      <c r="AQ408" s="39">
        <v>0.3756944444444445</v>
      </c>
      <c r="AR408" s="14" t="s">
        <v>965</v>
      </c>
      <c r="AS408" s="14" t="s">
        <v>965</v>
      </c>
      <c r="AT408" s="39">
        <v>0.38263888888888892</v>
      </c>
      <c r="AU408" s="14" t="s">
        <v>965</v>
      </c>
      <c r="AV408" s="14" t="s">
        <v>965</v>
      </c>
      <c r="AW408" s="39">
        <v>0.40208333333333335</v>
      </c>
      <c r="AX408" s="14" t="s">
        <v>965</v>
      </c>
      <c r="AY408" s="14" t="s">
        <v>965</v>
      </c>
      <c r="AZ408" s="39">
        <v>0.37916666666666665</v>
      </c>
      <c r="BA408" s="14" t="s">
        <v>965</v>
      </c>
      <c r="BB408" s="14" t="s">
        <v>968</v>
      </c>
      <c r="BC408" s="39" t="s">
        <v>39</v>
      </c>
      <c r="BD408" s="14" t="s">
        <v>968</v>
      </c>
      <c r="BE408" s="14" t="s">
        <v>20</v>
      </c>
      <c r="BF408" s="14" t="s">
        <v>20</v>
      </c>
      <c r="BG408" s="14" t="s">
        <v>965</v>
      </c>
      <c r="BH408" s="39">
        <v>0.38472222222222219</v>
      </c>
      <c r="BI408" s="39" t="s">
        <v>965</v>
      </c>
      <c r="BJ408" s="14" t="s">
        <v>22</v>
      </c>
      <c r="BK408" s="39">
        <v>0.38472222222222219</v>
      </c>
      <c r="BL408" s="14" t="s">
        <v>22</v>
      </c>
      <c r="BM408" s="14" t="s">
        <v>965</v>
      </c>
      <c r="BN408" s="39">
        <v>0.38194444444444442</v>
      </c>
      <c r="BO408" s="14" t="s">
        <v>965</v>
      </c>
      <c r="BP408" s="14" t="s">
        <v>967</v>
      </c>
      <c r="BQ408" s="39" t="s">
        <v>39</v>
      </c>
      <c r="BR408" s="14" t="s">
        <v>967</v>
      </c>
      <c r="BS408" s="14" t="s">
        <v>965</v>
      </c>
      <c r="BT408" s="39">
        <v>0.37847222222222227</v>
      </c>
      <c r="BU408" s="39" t="s">
        <v>965</v>
      </c>
      <c r="BV408" s="14" t="s">
        <v>20</v>
      </c>
      <c r="BW408" s="14" t="s">
        <v>20</v>
      </c>
      <c r="BX408" s="14" t="s">
        <v>20</v>
      </c>
      <c r="BY408" s="14" t="s">
        <v>965</v>
      </c>
      <c r="BZ408" s="39">
        <v>0.375</v>
      </c>
      <c r="CA408" s="39" t="s">
        <v>965</v>
      </c>
      <c r="CB408" s="14" t="s">
        <v>967</v>
      </c>
      <c r="CC408" s="39" t="s">
        <v>39</v>
      </c>
      <c r="CD408" s="39" t="s">
        <v>967</v>
      </c>
      <c r="CE408" s="14" t="s">
        <v>965</v>
      </c>
      <c r="CF408" s="39">
        <v>0.38125000000000003</v>
      </c>
      <c r="CG408" s="39" t="s">
        <v>965</v>
      </c>
      <c r="CH408" s="14" t="s">
        <v>22</v>
      </c>
      <c r="CI408" s="39">
        <v>0.36319444444444443</v>
      </c>
      <c r="CJ408" s="39" t="s">
        <v>22</v>
      </c>
      <c r="CK408" s="14" t="s">
        <v>20</v>
      </c>
      <c r="CL408" s="14" t="s">
        <v>20</v>
      </c>
      <c r="CM408" s="1">
        <f t="shared" si="104"/>
        <v>28</v>
      </c>
      <c r="CN408" s="1">
        <f t="shared" si="105"/>
        <v>0</v>
      </c>
      <c r="CO408" s="1">
        <f t="shared" si="106"/>
        <v>11</v>
      </c>
      <c r="CP408" s="1">
        <f t="shared" si="107"/>
        <v>0</v>
      </c>
      <c r="CQ408" s="1">
        <f t="shared" si="108"/>
        <v>4</v>
      </c>
      <c r="CR408" s="1">
        <f>SUM(COUNTIFS($T408:$CL408,{"PAT","MAT"}))</f>
        <v>0</v>
      </c>
      <c r="CS408" s="1">
        <f t="shared" si="109"/>
        <v>0</v>
      </c>
      <c r="CT408" s="1">
        <f t="shared" si="110"/>
        <v>0</v>
      </c>
      <c r="CU408" s="1">
        <f t="shared" si="111"/>
        <v>2</v>
      </c>
      <c r="CV408" s="1">
        <f t="shared" si="112"/>
        <v>6</v>
      </c>
      <c r="CW408" s="1">
        <f t="shared" si="113"/>
        <v>0</v>
      </c>
      <c r="CX408" s="1">
        <f t="shared" si="114"/>
        <v>0</v>
      </c>
      <c r="CY408" s="1">
        <f t="shared" si="115"/>
        <v>8</v>
      </c>
      <c r="CZ408" s="1">
        <f t="shared" si="116"/>
        <v>1</v>
      </c>
      <c r="DA408" s="1">
        <f t="shared" si="117"/>
        <v>1</v>
      </c>
      <c r="DB408" s="1">
        <f>SUM(CM408:CX408)+SUM(COUNTIFS(Q408:CL408,{"TERM","RESIGNED"}))</f>
        <v>51</v>
      </c>
      <c r="DC408" s="1" t="s">
        <v>45</v>
      </c>
      <c r="DD408" s="1" t="s">
        <v>1018</v>
      </c>
      <c r="DE408" s="34"/>
    </row>
    <row r="409" spans="1:109" x14ac:dyDescent="0.25">
      <c r="A409" s="32">
        <f t="shared" si="118"/>
        <v>408</v>
      </c>
      <c r="B409" s="1" t="s">
        <v>172</v>
      </c>
      <c r="C409" s="1">
        <v>600205</v>
      </c>
      <c r="D409" s="27">
        <v>600205</v>
      </c>
      <c r="E409" s="1" t="s">
        <v>946</v>
      </c>
      <c r="F409" s="34" t="s">
        <v>571</v>
      </c>
      <c r="G409" s="34" t="s">
        <v>190</v>
      </c>
      <c r="H409" s="30">
        <v>44707</v>
      </c>
      <c r="I409" s="30" t="s">
        <v>39</v>
      </c>
      <c r="J409" s="30" t="s">
        <v>39</v>
      </c>
      <c r="K409" s="1">
        <f t="shared" ca="1" si="102"/>
        <v>595</v>
      </c>
      <c r="L409" s="34" t="str">
        <f t="shared" si="103"/>
        <v>Billable</v>
      </c>
      <c r="M409" s="34" t="s">
        <v>187</v>
      </c>
      <c r="N409" s="1" t="s">
        <v>270</v>
      </c>
      <c r="O409" s="1" t="s">
        <v>42</v>
      </c>
      <c r="P409" s="1"/>
      <c r="Q409" s="1"/>
      <c r="R409" s="1" t="s">
        <v>43</v>
      </c>
      <c r="S409" s="33" t="s">
        <v>292</v>
      </c>
      <c r="T409" s="14" t="s">
        <v>21</v>
      </c>
      <c r="U409" s="39" t="s">
        <v>39</v>
      </c>
      <c r="V409" s="14" t="s">
        <v>21</v>
      </c>
      <c r="W409" s="14" t="s">
        <v>20</v>
      </c>
      <c r="X409" s="14" t="s">
        <v>20</v>
      </c>
      <c r="Y409" s="14" t="s">
        <v>22</v>
      </c>
      <c r="Z409" s="39" t="s">
        <v>39</v>
      </c>
      <c r="AA409" s="14" t="s">
        <v>22</v>
      </c>
      <c r="AB409" s="14" t="s">
        <v>22</v>
      </c>
      <c r="AC409" s="39" t="s">
        <v>39</v>
      </c>
      <c r="AD409" s="14" t="s">
        <v>22</v>
      </c>
      <c r="AE409" s="14" t="s">
        <v>965</v>
      </c>
      <c r="AF409" s="39">
        <v>0.37708333333333338</v>
      </c>
      <c r="AG409" s="14" t="s">
        <v>965</v>
      </c>
      <c r="AH409" s="14" t="s">
        <v>965</v>
      </c>
      <c r="AI409" s="39">
        <v>0.375</v>
      </c>
      <c r="AJ409" s="14" t="s">
        <v>965</v>
      </c>
      <c r="AK409" s="14" t="s">
        <v>965</v>
      </c>
      <c r="AL409" s="39">
        <v>0.37083333333333335</v>
      </c>
      <c r="AM409" s="14" t="s">
        <v>965</v>
      </c>
      <c r="AN409" s="14" t="s">
        <v>20</v>
      </c>
      <c r="AO409" s="14" t="s">
        <v>20</v>
      </c>
      <c r="AP409" s="14" t="s">
        <v>965</v>
      </c>
      <c r="AQ409" s="39">
        <v>0.38541666666666669</v>
      </c>
      <c r="AR409" s="14" t="s">
        <v>965</v>
      </c>
      <c r="AS409" s="14" t="s">
        <v>967</v>
      </c>
      <c r="AT409" s="39" t="s">
        <v>39</v>
      </c>
      <c r="AU409" s="14" t="s">
        <v>967</v>
      </c>
      <c r="AV409" s="14" t="s">
        <v>965</v>
      </c>
      <c r="AW409" s="39">
        <v>0.37777777777777777</v>
      </c>
      <c r="AX409" s="14" t="s">
        <v>965</v>
      </c>
      <c r="AY409" s="14" t="s">
        <v>965</v>
      </c>
      <c r="AZ409" s="39">
        <v>0.3833333333333333</v>
      </c>
      <c r="BA409" s="14" t="s">
        <v>965</v>
      </c>
      <c r="BB409" s="14" t="s">
        <v>965</v>
      </c>
      <c r="BC409" s="39">
        <v>0.37916666666666665</v>
      </c>
      <c r="BD409" s="14" t="s">
        <v>965</v>
      </c>
      <c r="BE409" s="14" t="s">
        <v>20</v>
      </c>
      <c r="BF409" s="14" t="s">
        <v>20</v>
      </c>
      <c r="BG409" s="14" t="s">
        <v>965</v>
      </c>
      <c r="BH409" s="39">
        <v>0.37638888888888888</v>
      </c>
      <c r="BI409" s="39" t="s">
        <v>965</v>
      </c>
      <c r="BJ409" s="14" t="s">
        <v>965</v>
      </c>
      <c r="BK409" s="39">
        <v>0.37847222222222227</v>
      </c>
      <c r="BL409" s="14" t="s">
        <v>965</v>
      </c>
      <c r="BM409" s="14" t="s">
        <v>965</v>
      </c>
      <c r="BN409" s="39">
        <v>0.37777777777777777</v>
      </c>
      <c r="BO409" s="14" t="s">
        <v>965</v>
      </c>
      <c r="BP409" s="14" t="s">
        <v>965</v>
      </c>
      <c r="BQ409" s="39">
        <v>0.38263888888888892</v>
      </c>
      <c r="BR409" s="14" t="s">
        <v>965</v>
      </c>
      <c r="BS409" s="14" t="s">
        <v>965</v>
      </c>
      <c r="BT409" s="39">
        <v>0.37847222222222227</v>
      </c>
      <c r="BU409" s="39" t="s">
        <v>965</v>
      </c>
      <c r="BV409" s="14" t="s">
        <v>20</v>
      </c>
      <c r="BW409" s="14" t="s">
        <v>20</v>
      </c>
      <c r="BX409" s="14" t="s">
        <v>20</v>
      </c>
      <c r="BY409" s="14" t="s">
        <v>965</v>
      </c>
      <c r="BZ409" s="39">
        <v>0.3743055555555555</v>
      </c>
      <c r="CA409" s="39" t="s">
        <v>965</v>
      </c>
      <c r="CB409" s="14" t="s">
        <v>965</v>
      </c>
      <c r="CC409" s="39">
        <v>0.37361111111111112</v>
      </c>
      <c r="CD409" s="39" t="s">
        <v>965</v>
      </c>
      <c r="CE409" s="14" t="s">
        <v>965</v>
      </c>
      <c r="CF409" s="39">
        <v>0.375</v>
      </c>
      <c r="CG409" s="39" t="s">
        <v>965</v>
      </c>
      <c r="CH409" s="14" t="s">
        <v>967</v>
      </c>
      <c r="CI409" s="39" t="s">
        <v>39</v>
      </c>
      <c r="CJ409" s="39" t="s">
        <v>967</v>
      </c>
      <c r="CK409" s="14" t="s">
        <v>20</v>
      </c>
      <c r="CL409" s="14" t="s">
        <v>20</v>
      </c>
      <c r="CM409" s="1">
        <f t="shared" si="104"/>
        <v>30</v>
      </c>
      <c r="CN409" s="1">
        <f t="shared" si="105"/>
        <v>0</v>
      </c>
      <c r="CO409" s="1">
        <f t="shared" si="106"/>
        <v>11</v>
      </c>
      <c r="CP409" s="1">
        <f t="shared" si="107"/>
        <v>2</v>
      </c>
      <c r="CQ409" s="1">
        <f t="shared" si="108"/>
        <v>4</v>
      </c>
      <c r="CR409" s="1">
        <f>SUM(COUNTIFS($T409:$CL409,{"PAT","MAT"}))</f>
        <v>0</v>
      </c>
      <c r="CS409" s="1">
        <f t="shared" si="109"/>
        <v>0</v>
      </c>
      <c r="CT409" s="1">
        <f t="shared" si="110"/>
        <v>0</v>
      </c>
      <c r="CU409" s="1">
        <f t="shared" si="111"/>
        <v>0</v>
      </c>
      <c r="CV409" s="1">
        <f t="shared" si="112"/>
        <v>4</v>
      </c>
      <c r="CW409" s="1">
        <f t="shared" si="113"/>
        <v>0</v>
      </c>
      <c r="CX409" s="1">
        <f t="shared" si="114"/>
        <v>0</v>
      </c>
      <c r="CY409" s="1">
        <f t="shared" si="115"/>
        <v>4</v>
      </c>
      <c r="CZ409" s="1">
        <f t="shared" si="116"/>
        <v>1</v>
      </c>
      <c r="DA409" s="1">
        <f t="shared" si="117"/>
        <v>1</v>
      </c>
      <c r="DB409" s="1">
        <f>SUM(CM409:CX409)+SUM(COUNTIFS(Q409:CL409,{"TERM","RESIGNED"}))</f>
        <v>51</v>
      </c>
      <c r="DC409" s="1" t="s">
        <v>45</v>
      </c>
      <c r="DD409" s="1" t="s">
        <v>1018</v>
      </c>
      <c r="DE409" s="34"/>
    </row>
    <row r="410" spans="1:109" x14ac:dyDescent="0.25">
      <c r="A410" s="32">
        <f t="shared" si="118"/>
        <v>409</v>
      </c>
      <c r="B410" s="1" t="s">
        <v>172</v>
      </c>
      <c r="C410" s="1">
        <v>600210</v>
      </c>
      <c r="D410" s="27">
        <v>600210</v>
      </c>
      <c r="E410" s="1" t="s">
        <v>946</v>
      </c>
      <c r="F410" s="34" t="s">
        <v>605</v>
      </c>
      <c r="G410" s="34" t="s">
        <v>190</v>
      </c>
      <c r="H410" s="30">
        <v>44727</v>
      </c>
      <c r="I410" s="30" t="s">
        <v>39</v>
      </c>
      <c r="J410" s="30" t="s">
        <v>39</v>
      </c>
      <c r="K410" s="1">
        <f t="shared" ca="1" si="102"/>
        <v>575</v>
      </c>
      <c r="L410" s="34" t="str">
        <f t="shared" si="103"/>
        <v>Billable</v>
      </c>
      <c r="M410" s="34" t="s">
        <v>187</v>
      </c>
      <c r="N410" s="1" t="s">
        <v>270</v>
      </c>
      <c r="O410" s="1" t="s">
        <v>42</v>
      </c>
      <c r="P410" s="1"/>
      <c r="Q410" s="1"/>
      <c r="R410" s="1" t="s">
        <v>43</v>
      </c>
      <c r="S410" s="33" t="s">
        <v>277</v>
      </c>
      <c r="T410" s="14" t="s">
        <v>965</v>
      </c>
      <c r="U410" s="39">
        <v>0.37986111111111098</v>
      </c>
      <c r="V410" s="14" t="s">
        <v>965</v>
      </c>
      <c r="W410" s="14" t="s">
        <v>20</v>
      </c>
      <c r="X410" s="14" t="s">
        <v>20</v>
      </c>
      <c r="Y410" s="14" t="s">
        <v>965</v>
      </c>
      <c r="Z410" s="39">
        <v>0.41666666666666669</v>
      </c>
      <c r="AA410" s="14" t="s">
        <v>965</v>
      </c>
      <c r="AB410" s="14" t="s">
        <v>965</v>
      </c>
      <c r="AC410" s="39">
        <v>0.37986111111111115</v>
      </c>
      <c r="AD410" s="14" t="s">
        <v>965</v>
      </c>
      <c r="AE410" s="14" t="s">
        <v>965</v>
      </c>
      <c r="AF410" s="39">
        <v>0.37986111111111115</v>
      </c>
      <c r="AG410" s="14" t="s">
        <v>965</v>
      </c>
      <c r="AH410" s="14" t="s">
        <v>965</v>
      </c>
      <c r="AI410" s="39">
        <v>0.38055555555555554</v>
      </c>
      <c r="AJ410" s="14" t="s">
        <v>965</v>
      </c>
      <c r="AK410" s="14" t="s">
        <v>965</v>
      </c>
      <c r="AL410" s="39">
        <v>0.37916666666666665</v>
      </c>
      <c r="AM410" s="14" t="s">
        <v>965</v>
      </c>
      <c r="AN410" s="14" t="s">
        <v>20</v>
      </c>
      <c r="AO410" s="14" t="s">
        <v>20</v>
      </c>
      <c r="AP410" s="14" t="s">
        <v>965</v>
      </c>
      <c r="AQ410" s="39">
        <v>0.3888888888888889</v>
      </c>
      <c r="AR410" s="14" t="s">
        <v>965</v>
      </c>
      <c r="AS410" s="14" t="s">
        <v>965</v>
      </c>
      <c r="AT410" s="39">
        <v>0.37916666666666665</v>
      </c>
      <c r="AU410" s="14" t="s">
        <v>965</v>
      </c>
      <c r="AV410" s="14" t="s">
        <v>965</v>
      </c>
      <c r="AW410" s="39">
        <v>0.37777777777777777</v>
      </c>
      <c r="AX410" s="14" t="s">
        <v>965</v>
      </c>
      <c r="AY410" s="14" t="s">
        <v>965</v>
      </c>
      <c r="AZ410" s="39">
        <v>0.37708333333333338</v>
      </c>
      <c r="BA410" s="14" t="s">
        <v>965</v>
      </c>
      <c r="BB410" s="14" t="s">
        <v>965</v>
      </c>
      <c r="BC410" s="39">
        <v>0.38541666666666669</v>
      </c>
      <c r="BD410" s="14" t="s">
        <v>965</v>
      </c>
      <c r="BE410" s="14" t="s">
        <v>20</v>
      </c>
      <c r="BF410" s="14" t="s">
        <v>20</v>
      </c>
      <c r="BG410" s="14" t="s">
        <v>965</v>
      </c>
      <c r="BH410" s="39">
        <v>0.37916666666666665</v>
      </c>
      <c r="BI410" s="39" t="s">
        <v>965</v>
      </c>
      <c r="BJ410" s="14" t="s">
        <v>967</v>
      </c>
      <c r="BK410" s="39" t="s">
        <v>39</v>
      </c>
      <c r="BL410" s="14" t="s">
        <v>967</v>
      </c>
      <c r="BM410" s="14" t="s">
        <v>965</v>
      </c>
      <c r="BN410" s="39">
        <v>0.37986111111111115</v>
      </c>
      <c r="BO410" s="14" t="s">
        <v>965</v>
      </c>
      <c r="BP410" s="14" t="s">
        <v>965</v>
      </c>
      <c r="BQ410" s="39">
        <v>0.38125000000000003</v>
      </c>
      <c r="BR410" s="14" t="s">
        <v>965</v>
      </c>
      <c r="BS410" s="14" t="s">
        <v>965</v>
      </c>
      <c r="BT410" s="39">
        <v>0.3840277777777778</v>
      </c>
      <c r="BU410" s="39" t="s">
        <v>965</v>
      </c>
      <c r="BV410" s="14" t="s">
        <v>20</v>
      </c>
      <c r="BW410" s="14" t="s">
        <v>20</v>
      </c>
      <c r="BX410" s="14" t="s">
        <v>20</v>
      </c>
      <c r="BY410" s="14" t="s">
        <v>967</v>
      </c>
      <c r="BZ410" s="39" t="s">
        <v>39</v>
      </c>
      <c r="CA410" s="39" t="s">
        <v>967</v>
      </c>
      <c r="CB410" s="14" t="s">
        <v>965</v>
      </c>
      <c r="CC410" s="39">
        <v>0.37777777777777777</v>
      </c>
      <c r="CD410" s="39" t="s">
        <v>965</v>
      </c>
      <c r="CE410" s="14" t="s">
        <v>965</v>
      </c>
      <c r="CF410" s="39">
        <v>0.37847222222222227</v>
      </c>
      <c r="CG410" s="39" t="s">
        <v>965</v>
      </c>
      <c r="CH410" s="14" t="s">
        <v>965</v>
      </c>
      <c r="CI410" s="39">
        <v>0.37638888888888888</v>
      </c>
      <c r="CJ410" s="39" t="s">
        <v>965</v>
      </c>
      <c r="CK410" s="14" t="s">
        <v>20</v>
      </c>
      <c r="CL410" s="14" t="s">
        <v>20</v>
      </c>
      <c r="CM410" s="1">
        <f t="shared" si="104"/>
        <v>36</v>
      </c>
      <c r="CN410" s="1">
        <f t="shared" si="105"/>
        <v>0</v>
      </c>
      <c r="CO410" s="1">
        <f t="shared" si="106"/>
        <v>11</v>
      </c>
      <c r="CP410" s="1">
        <f t="shared" si="107"/>
        <v>0</v>
      </c>
      <c r="CQ410" s="1">
        <f t="shared" si="108"/>
        <v>0</v>
      </c>
      <c r="CR410" s="1">
        <f>SUM(COUNTIFS($T410:$CL410,{"PAT","MAT"}))</f>
        <v>0</v>
      </c>
      <c r="CS410" s="1">
        <f t="shared" si="109"/>
        <v>0</v>
      </c>
      <c r="CT410" s="1">
        <f t="shared" si="110"/>
        <v>0</v>
      </c>
      <c r="CU410" s="1">
        <f t="shared" si="111"/>
        <v>0</v>
      </c>
      <c r="CV410" s="1">
        <f t="shared" si="112"/>
        <v>4</v>
      </c>
      <c r="CW410" s="1">
        <f t="shared" si="113"/>
        <v>0</v>
      </c>
      <c r="CX410" s="1">
        <f t="shared" si="114"/>
        <v>0</v>
      </c>
      <c r="CY410" s="1">
        <f t="shared" si="115"/>
        <v>4</v>
      </c>
      <c r="CZ410" s="1">
        <f t="shared" si="116"/>
        <v>1</v>
      </c>
      <c r="DA410" s="1">
        <f t="shared" si="117"/>
        <v>1</v>
      </c>
      <c r="DB410" s="1">
        <f>SUM(CM410:CX410)+SUM(COUNTIFS(Q410:CL410,{"TERM","RESIGNED"}))</f>
        <v>51</v>
      </c>
      <c r="DC410" s="1" t="s">
        <v>45</v>
      </c>
      <c r="DD410" s="1" t="s">
        <v>1018</v>
      </c>
      <c r="DE410" s="34"/>
    </row>
    <row r="411" spans="1:109" x14ac:dyDescent="0.25">
      <c r="A411" s="32">
        <f t="shared" si="118"/>
        <v>410</v>
      </c>
      <c r="B411" s="1" t="s">
        <v>172</v>
      </c>
      <c r="C411" s="1">
        <v>600220</v>
      </c>
      <c r="D411" s="27">
        <v>600220</v>
      </c>
      <c r="E411" s="1" t="s">
        <v>946</v>
      </c>
      <c r="F411" s="34" t="s">
        <v>643</v>
      </c>
      <c r="G411" s="34" t="s">
        <v>190</v>
      </c>
      <c r="H411" s="30">
        <v>44755</v>
      </c>
      <c r="I411" s="30" t="s">
        <v>39</v>
      </c>
      <c r="J411" s="30" t="s">
        <v>39</v>
      </c>
      <c r="K411" s="1">
        <f t="shared" ca="1" si="102"/>
        <v>547</v>
      </c>
      <c r="L411" s="34" t="str">
        <f t="shared" si="103"/>
        <v>Billable</v>
      </c>
      <c r="M411" s="34" t="s">
        <v>187</v>
      </c>
      <c r="N411" s="1" t="s">
        <v>270</v>
      </c>
      <c r="O411" s="1" t="s">
        <v>42</v>
      </c>
      <c r="P411" s="1"/>
      <c r="Q411" s="1"/>
      <c r="R411" s="1" t="s">
        <v>43</v>
      </c>
      <c r="S411" s="33" t="s">
        <v>277</v>
      </c>
      <c r="T411" s="14" t="s">
        <v>965</v>
      </c>
      <c r="U411" s="39">
        <v>0.37638888888888899</v>
      </c>
      <c r="V411" s="14" t="s">
        <v>965</v>
      </c>
      <c r="W411" s="14" t="s">
        <v>20</v>
      </c>
      <c r="X411" s="14" t="s">
        <v>20</v>
      </c>
      <c r="Y411" s="14" t="s">
        <v>965</v>
      </c>
      <c r="Z411" s="39">
        <v>0.41250000000000003</v>
      </c>
      <c r="AA411" s="14" t="s">
        <v>965</v>
      </c>
      <c r="AB411" s="14" t="s">
        <v>965</v>
      </c>
      <c r="AC411" s="39">
        <v>0.36527777777777781</v>
      </c>
      <c r="AD411" s="14" t="s">
        <v>965</v>
      </c>
      <c r="AE411" s="14" t="s">
        <v>965</v>
      </c>
      <c r="AF411" s="39">
        <v>0.37152777777777773</v>
      </c>
      <c r="AG411" s="14" t="s">
        <v>965</v>
      </c>
      <c r="AH411" s="14" t="s">
        <v>965</v>
      </c>
      <c r="AI411" s="39">
        <v>0.37291666666666662</v>
      </c>
      <c r="AJ411" s="14" t="s">
        <v>965</v>
      </c>
      <c r="AK411" s="14" t="s">
        <v>965</v>
      </c>
      <c r="AL411" s="39">
        <v>0.37152777777777773</v>
      </c>
      <c r="AM411" s="14" t="s">
        <v>965</v>
      </c>
      <c r="AN411" s="14" t="s">
        <v>20</v>
      </c>
      <c r="AO411" s="14" t="s">
        <v>20</v>
      </c>
      <c r="AP411" s="14" t="s">
        <v>965</v>
      </c>
      <c r="AQ411" s="39">
        <v>0.3659722222222222</v>
      </c>
      <c r="AR411" s="14" t="s">
        <v>965</v>
      </c>
      <c r="AS411" s="14" t="s">
        <v>965</v>
      </c>
      <c r="AT411" s="39">
        <v>0.37708333333333338</v>
      </c>
      <c r="AU411" s="14" t="s">
        <v>965</v>
      </c>
      <c r="AV411" s="14" t="s">
        <v>965</v>
      </c>
      <c r="AW411" s="39">
        <v>0.37083333333333335</v>
      </c>
      <c r="AX411" s="14" t="s">
        <v>965</v>
      </c>
      <c r="AY411" s="14" t="s">
        <v>965</v>
      </c>
      <c r="AZ411" s="39">
        <v>0.36874999999999997</v>
      </c>
      <c r="BA411" s="14" t="s">
        <v>965</v>
      </c>
      <c r="BB411" s="14" t="s">
        <v>965</v>
      </c>
      <c r="BC411" s="39">
        <v>0.3743055555555555</v>
      </c>
      <c r="BD411" s="14" t="s">
        <v>965</v>
      </c>
      <c r="BE411" s="14" t="s">
        <v>20</v>
      </c>
      <c r="BF411" s="14" t="s">
        <v>20</v>
      </c>
      <c r="BG411" s="14" t="s">
        <v>965</v>
      </c>
      <c r="BH411" s="39">
        <v>0.37638888888888888</v>
      </c>
      <c r="BI411" s="39" t="s">
        <v>965</v>
      </c>
      <c r="BJ411" s="14" t="s">
        <v>965</v>
      </c>
      <c r="BK411" s="39">
        <v>0.3888888888888889</v>
      </c>
      <c r="BL411" s="14" t="s">
        <v>965</v>
      </c>
      <c r="BM411" s="14" t="s">
        <v>965</v>
      </c>
      <c r="BN411" s="39">
        <v>0.375</v>
      </c>
      <c r="BO411" s="14" t="s">
        <v>965</v>
      </c>
      <c r="BP411" s="14" t="s">
        <v>965</v>
      </c>
      <c r="BQ411" s="39">
        <v>0.37777777777777777</v>
      </c>
      <c r="BR411" s="14" t="s">
        <v>965</v>
      </c>
      <c r="BS411" s="14" t="s">
        <v>967</v>
      </c>
      <c r="BT411" s="39" t="e">
        <v>#N/A</v>
      </c>
      <c r="BU411" s="39" t="s">
        <v>967</v>
      </c>
      <c r="BV411" s="14" t="s">
        <v>20</v>
      </c>
      <c r="BW411" s="14" t="s">
        <v>20</v>
      </c>
      <c r="BX411" s="14" t="s">
        <v>20</v>
      </c>
      <c r="BY411" s="14" t="s">
        <v>965</v>
      </c>
      <c r="BZ411" s="39">
        <v>0.375</v>
      </c>
      <c r="CA411" s="39" t="s">
        <v>965</v>
      </c>
      <c r="CB411" s="14" t="s">
        <v>965</v>
      </c>
      <c r="CC411" s="39">
        <v>0.37291666666666662</v>
      </c>
      <c r="CD411" s="39" t="s">
        <v>965</v>
      </c>
      <c r="CE411" s="14" t="s">
        <v>965</v>
      </c>
      <c r="CF411" s="39">
        <v>0.37361111111111112</v>
      </c>
      <c r="CG411" s="39" t="s">
        <v>965</v>
      </c>
      <c r="CH411" s="14" t="s">
        <v>965</v>
      </c>
      <c r="CI411" s="39">
        <v>0.37083333333333335</v>
      </c>
      <c r="CJ411" s="39" t="s">
        <v>965</v>
      </c>
      <c r="CK411" s="14" t="s">
        <v>20</v>
      </c>
      <c r="CL411" s="14" t="s">
        <v>20</v>
      </c>
      <c r="CM411" s="1">
        <f t="shared" si="104"/>
        <v>38</v>
      </c>
      <c r="CN411" s="1">
        <f t="shared" si="105"/>
        <v>0</v>
      </c>
      <c r="CO411" s="1">
        <f t="shared" si="106"/>
        <v>11</v>
      </c>
      <c r="CP411" s="1">
        <f t="shared" si="107"/>
        <v>0</v>
      </c>
      <c r="CQ411" s="1">
        <f t="shared" si="108"/>
        <v>0</v>
      </c>
      <c r="CR411" s="1">
        <f>SUM(COUNTIFS($T411:$CL411,{"PAT","MAT"}))</f>
        <v>0</v>
      </c>
      <c r="CS411" s="1">
        <f t="shared" si="109"/>
        <v>0</v>
      </c>
      <c r="CT411" s="1">
        <f t="shared" si="110"/>
        <v>0</v>
      </c>
      <c r="CU411" s="1">
        <f t="shared" si="111"/>
        <v>0</v>
      </c>
      <c r="CV411" s="1">
        <f t="shared" si="112"/>
        <v>2</v>
      </c>
      <c r="CW411" s="1">
        <f t="shared" si="113"/>
        <v>0</v>
      </c>
      <c r="CX411" s="1">
        <f t="shared" si="114"/>
        <v>0</v>
      </c>
      <c r="CY411" s="1">
        <f t="shared" si="115"/>
        <v>2</v>
      </c>
      <c r="CZ411" s="1">
        <f t="shared" si="116"/>
        <v>1</v>
      </c>
      <c r="DA411" s="1">
        <f t="shared" si="117"/>
        <v>1</v>
      </c>
      <c r="DB411" s="1">
        <f>SUM(CM411:CX411)+SUM(COUNTIFS(Q411:CL411,{"TERM","RESIGNED"}))</f>
        <v>51</v>
      </c>
      <c r="DC411" s="1" t="s">
        <v>45</v>
      </c>
      <c r="DD411" s="1" t="s">
        <v>1018</v>
      </c>
      <c r="DE411" s="34"/>
    </row>
    <row r="412" spans="1:109" x14ac:dyDescent="0.25">
      <c r="A412" s="32">
        <f t="shared" si="118"/>
        <v>411</v>
      </c>
      <c r="B412" s="1" t="s">
        <v>172</v>
      </c>
      <c r="C412" s="1">
        <v>600228</v>
      </c>
      <c r="D412" s="27">
        <v>600228</v>
      </c>
      <c r="E412" s="1" t="s">
        <v>945</v>
      </c>
      <c r="F412" s="34" t="s">
        <v>683</v>
      </c>
      <c r="G412" s="34" t="s">
        <v>190</v>
      </c>
      <c r="H412" s="30">
        <v>44795</v>
      </c>
      <c r="I412" s="30" t="s">
        <v>39</v>
      </c>
      <c r="J412" s="30" t="s">
        <v>39</v>
      </c>
      <c r="K412" s="1">
        <f t="shared" ca="1" si="102"/>
        <v>507</v>
      </c>
      <c r="L412" s="34" t="str">
        <f t="shared" si="103"/>
        <v>Billable</v>
      </c>
      <c r="M412" s="34" t="s">
        <v>187</v>
      </c>
      <c r="N412" s="1" t="s">
        <v>270</v>
      </c>
      <c r="O412" s="1" t="s">
        <v>42</v>
      </c>
      <c r="P412" s="1"/>
      <c r="Q412" s="1"/>
      <c r="R412" s="1" t="s">
        <v>43</v>
      </c>
      <c r="S412" s="33" t="s">
        <v>277</v>
      </c>
      <c r="T412" s="14" t="s">
        <v>967</v>
      </c>
      <c r="U412" s="39" t="s">
        <v>39</v>
      </c>
      <c r="V412" s="14" t="s">
        <v>967</v>
      </c>
      <c r="W412" s="14" t="s">
        <v>20</v>
      </c>
      <c r="X412" s="14" t="s">
        <v>20</v>
      </c>
      <c r="Y412" s="14" t="s">
        <v>965</v>
      </c>
      <c r="Z412" s="39">
        <v>0.4145833333333333</v>
      </c>
      <c r="AA412" s="14" t="s">
        <v>965</v>
      </c>
      <c r="AB412" s="14" t="s">
        <v>965</v>
      </c>
      <c r="AC412" s="39">
        <v>0.37916666666666665</v>
      </c>
      <c r="AD412" s="14" t="s">
        <v>965</v>
      </c>
      <c r="AE412" s="14" t="s">
        <v>965</v>
      </c>
      <c r="AF412" s="39">
        <v>0.37708333333333338</v>
      </c>
      <c r="AG412" s="14" t="s">
        <v>965</v>
      </c>
      <c r="AH412" s="14" t="s">
        <v>965</v>
      </c>
      <c r="AI412" s="39">
        <v>0.37638888888888888</v>
      </c>
      <c r="AJ412" s="14" t="s">
        <v>965</v>
      </c>
      <c r="AK412" s="14" t="s">
        <v>965</v>
      </c>
      <c r="AL412" s="39">
        <v>0.37708333333333338</v>
      </c>
      <c r="AM412" s="14" t="s">
        <v>965</v>
      </c>
      <c r="AN412" s="14" t="s">
        <v>20</v>
      </c>
      <c r="AO412" s="14" t="s">
        <v>20</v>
      </c>
      <c r="AP412" s="14" t="s">
        <v>965</v>
      </c>
      <c r="AQ412" s="39">
        <v>0.3833333333333333</v>
      </c>
      <c r="AR412" s="14" t="s">
        <v>965</v>
      </c>
      <c r="AS412" s="14" t="s">
        <v>965</v>
      </c>
      <c r="AT412" s="39">
        <v>0.37638888888888888</v>
      </c>
      <c r="AU412" s="14" t="s">
        <v>965</v>
      </c>
      <c r="AV412" s="14" t="s">
        <v>965</v>
      </c>
      <c r="AW412" s="39">
        <v>0.3659722222222222</v>
      </c>
      <c r="AX412" s="14" t="s">
        <v>965</v>
      </c>
      <c r="AY412" s="14" t="s">
        <v>965</v>
      </c>
      <c r="AZ412" s="39">
        <v>0.37291666666666662</v>
      </c>
      <c r="BA412" s="14" t="s">
        <v>965</v>
      </c>
      <c r="BB412" s="14" t="s">
        <v>965</v>
      </c>
      <c r="BC412" s="39">
        <v>0.37916666666666665</v>
      </c>
      <c r="BD412" s="14" t="s">
        <v>965</v>
      </c>
      <c r="BE412" s="14" t="s">
        <v>20</v>
      </c>
      <c r="BF412" s="14" t="s">
        <v>20</v>
      </c>
      <c r="BG412" s="14" t="s">
        <v>967</v>
      </c>
      <c r="BH412" s="39" t="s">
        <v>39</v>
      </c>
      <c r="BI412" s="39" t="s">
        <v>967</v>
      </c>
      <c r="BJ412" s="14" t="s">
        <v>965</v>
      </c>
      <c r="BK412" s="39">
        <v>0.39652777777777781</v>
      </c>
      <c r="BL412" s="14" t="s">
        <v>965</v>
      </c>
      <c r="BM412" s="14" t="s">
        <v>965</v>
      </c>
      <c r="BN412" s="39">
        <v>0.38194444444444442</v>
      </c>
      <c r="BO412" s="14" t="s">
        <v>965</v>
      </c>
      <c r="BP412" s="14" t="s">
        <v>965</v>
      </c>
      <c r="BQ412" s="39">
        <v>0.38125000000000003</v>
      </c>
      <c r="BR412" s="14" t="s">
        <v>965</v>
      </c>
      <c r="BS412" s="14" t="s">
        <v>965</v>
      </c>
      <c r="BT412" s="39">
        <v>0.36874999999999997</v>
      </c>
      <c r="BU412" s="39" t="s">
        <v>965</v>
      </c>
      <c r="BV412" s="14" t="s">
        <v>20</v>
      </c>
      <c r="BW412" s="14" t="s">
        <v>20</v>
      </c>
      <c r="BX412" s="14" t="s">
        <v>20</v>
      </c>
      <c r="BY412" s="14" t="s">
        <v>965</v>
      </c>
      <c r="BZ412" s="39">
        <v>0.375</v>
      </c>
      <c r="CA412" s="39" t="s">
        <v>965</v>
      </c>
      <c r="CB412" s="14" t="s">
        <v>965</v>
      </c>
      <c r="CC412" s="39">
        <v>0.38263888888888892</v>
      </c>
      <c r="CD412" s="39" t="s">
        <v>965</v>
      </c>
      <c r="CE412" s="14" t="s">
        <v>965</v>
      </c>
      <c r="CF412" s="39">
        <v>0.38194444444444442</v>
      </c>
      <c r="CG412" s="39" t="s">
        <v>965</v>
      </c>
      <c r="CH412" s="14" t="s">
        <v>967</v>
      </c>
      <c r="CI412" s="39" t="s">
        <v>39</v>
      </c>
      <c r="CJ412" s="39" t="s">
        <v>967</v>
      </c>
      <c r="CK412" s="14" t="s">
        <v>20</v>
      </c>
      <c r="CL412" s="14" t="s">
        <v>20</v>
      </c>
      <c r="CM412" s="1">
        <f t="shared" si="104"/>
        <v>34</v>
      </c>
      <c r="CN412" s="1">
        <f t="shared" si="105"/>
        <v>0</v>
      </c>
      <c r="CO412" s="1">
        <f t="shared" si="106"/>
        <v>11</v>
      </c>
      <c r="CP412" s="1">
        <f t="shared" si="107"/>
        <v>0</v>
      </c>
      <c r="CQ412" s="1">
        <f t="shared" si="108"/>
        <v>0</v>
      </c>
      <c r="CR412" s="1">
        <f>SUM(COUNTIFS($T412:$CL412,{"PAT","MAT"}))</f>
        <v>0</v>
      </c>
      <c r="CS412" s="1">
        <f t="shared" si="109"/>
        <v>0</v>
      </c>
      <c r="CT412" s="1">
        <f t="shared" si="110"/>
        <v>0</v>
      </c>
      <c r="CU412" s="1">
        <f t="shared" si="111"/>
        <v>0</v>
      </c>
      <c r="CV412" s="1">
        <f t="shared" si="112"/>
        <v>6</v>
      </c>
      <c r="CW412" s="1">
        <f t="shared" si="113"/>
        <v>0</v>
      </c>
      <c r="CX412" s="1">
        <f t="shared" si="114"/>
        <v>0</v>
      </c>
      <c r="CY412" s="1">
        <f t="shared" si="115"/>
        <v>6</v>
      </c>
      <c r="CZ412" s="1">
        <f t="shared" si="116"/>
        <v>1</v>
      </c>
      <c r="DA412" s="1">
        <f t="shared" si="117"/>
        <v>1</v>
      </c>
      <c r="DB412" s="1">
        <f>SUM(CM412:CX412)+SUM(COUNTIFS(Q412:CL412,{"TERM","RESIGNED"}))</f>
        <v>51</v>
      </c>
      <c r="DC412" s="1" t="s">
        <v>45</v>
      </c>
      <c r="DD412" s="1" t="s">
        <v>1018</v>
      </c>
      <c r="DE412" s="34"/>
    </row>
    <row r="413" spans="1:109" x14ac:dyDescent="0.25">
      <c r="A413" s="32">
        <f t="shared" si="118"/>
        <v>412</v>
      </c>
      <c r="B413" s="1" t="s">
        <v>172</v>
      </c>
      <c r="C413" s="1">
        <v>600234</v>
      </c>
      <c r="D413" s="27">
        <v>600234</v>
      </c>
      <c r="E413" s="1" t="s">
        <v>946</v>
      </c>
      <c r="F413" s="34" t="s">
        <v>701</v>
      </c>
      <c r="G413" s="34" t="s">
        <v>190</v>
      </c>
      <c r="H413" s="30">
        <v>44811</v>
      </c>
      <c r="I413" s="30" t="s">
        <v>39</v>
      </c>
      <c r="J413" s="30" t="s">
        <v>39</v>
      </c>
      <c r="K413" s="1">
        <f t="shared" ca="1" si="102"/>
        <v>491</v>
      </c>
      <c r="L413" s="34" t="str">
        <f t="shared" si="103"/>
        <v>Billable</v>
      </c>
      <c r="M413" s="34" t="s">
        <v>187</v>
      </c>
      <c r="N413" s="1" t="s">
        <v>270</v>
      </c>
      <c r="O413" s="1" t="s">
        <v>42</v>
      </c>
      <c r="P413" s="1"/>
      <c r="Q413" s="1"/>
      <c r="R413" s="1" t="s">
        <v>43</v>
      </c>
      <c r="S413" s="33" t="s">
        <v>292</v>
      </c>
      <c r="T413" s="14" t="s">
        <v>967</v>
      </c>
      <c r="U413" s="39" t="s">
        <v>39</v>
      </c>
      <c r="V413" s="14" t="s">
        <v>967</v>
      </c>
      <c r="W413" s="14" t="s">
        <v>20</v>
      </c>
      <c r="X413" s="14" t="s">
        <v>20</v>
      </c>
      <c r="Y413" s="14" t="s">
        <v>965</v>
      </c>
      <c r="Z413" s="39">
        <v>0.41388888888888892</v>
      </c>
      <c r="AA413" s="14" t="s">
        <v>965</v>
      </c>
      <c r="AB413" s="14" t="s">
        <v>965</v>
      </c>
      <c r="AC413" s="39">
        <v>0.37916666666666665</v>
      </c>
      <c r="AD413" s="14" t="s">
        <v>965</v>
      </c>
      <c r="AE413" s="14" t="s">
        <v>965</v>
      </c>
      <c r="AF413" s="39">
        <v>0.37986111111111115</v>
      </c>
      <c r="AG413" s="14" t="s">
        <v>965</v>
      </c>
      <c r="AH413" s="14" t="s">
        <v>965</v>
      </c>
      <c r="AI413" s="39">
        <v>0.37847222222222227</v>
      </c>
      <c r="AJ413" s="14" t="s">
        <v>965</v>
      </c>
      <c r="AK413" s="14" t="s">
        <v>965</v>
      </c>
      <c r="AL413" s="39">
        <v>0.37777777777777777</v>
      </c>
      <c r="AM413" s="14" t="s">
        <v>965</v>
      </c>
      <c r="AN413" s="14" t="s">
        <v>20</v>
      </c>
      <c r="AO413" s="14" t="s">
        <v>20</v>
      </c>
      <c r="AP413" s="14" t="s">
        <v>965</v>
      </c>
      <c r="AQ413" s="39">
        <v>0.39027777777777778</v>
      </c>
      <c r="AR413" s="14" t="s">
        <v>965</v>
      </c>
      <c r="AS413" s="14" t="s">
        <v>965</v>
      </c>
      <c r="AT413" s="39">
        <v>0.3756944444444445</v>
      </c>
      <c r="AU413" s="14" t="s">
        <v>965</v>
      </c>
      <c r="AV413" s="14" t="s">
        <v>965</v>
      </c>
      <c r="AW413" s="39">
        <v>0.375</v>
      </c>
      <c r="AX413" s="14" t="s">
        <v>965</v>
      </c>
      <c r="AY413" s="14" t="s">
        <v>965</v>
      </c>
      <c r="AZ413" s="39">
        <v>0.37708333333333338</v>
      </c>
      <c r="BA413" s="14" t="s">
        <v>965</v>
      </c>
      <c r="BB413" s="14" t="s">
        <v>965</v>
      </c>
      <c r="BC413" s="39">
        <v>0.37708333333333338</v>
      </c>
      <c r="BD413" s="14" t="s">
        <v>965</v>
      </c>
      <c r="BE413" s="14" t="s">
        <v>20</v>
      </c>
      <c r="BF413" s="14" t="s">
        <v>20</v>
      </c>
      <c r="BG413" s="14" t="s">
        <v>965</v>
      </c>
      <c r="BH413" s="39">
        <v>0.3756944444444445</v>
      </c>
      <c r="BI413" s="39" t="s">
        <v>965</v>
      </c>
      <c r="BJ413" s="14" t="s">
        <v>965</v>
      </c>
      <c r="BK413" s="39">
        <v>0.3743055555555555</v>
      </c>
      <c r="BL413" s="14" t="s">
        <v>965</v>
      </c>
      <c r="BM413" s="14" t="s">
        <v>965</v>
      </c>
      <c r="BN413" s="39">
        <v>0.3756944444444445</v>
      </c>
      <c r="BO413" s="14" t="s">
        <v>965</v>
      </c>
      <c r="BP413" s="14" t="s">
        <v>965</v>
      </c>
      <c r="BQ413" s="39">
        <v>0.37847222222222227</v>
      </c>
      <c r="BR413" s="14" t="s">
        <v>965</v>
      </c>
      <c r="BS413" s="14" t="s">
        <v>965</v>
      </c>
      <c r="BT413" s="39">
        <v>0.3756944444444445</v>
      </c>
      <c r="BU413" s="39" t="s">
        <v>965</v>
      </c>
      <c r="BV413" s="14" t="s">
        <v>20</v>
      </c>
      <c r="BW413" s="14" t="s">
        <v>20</v>
      </c>
      <c r="BX413" s="14" t="s">
        <v>20</v>
      </c>
      <c r="BY413" s="14" t="s">
        <v>967</v>
      </c>
      <c r="BZ413" s="39" t="s">
        <v>39</v>
      </c>
      <c r="CA413" s="39" t="s">
        <v>967</v>
      </c>
      <c r="CB413" s="14" t="s">
        <v>967</v>
      </c>
      <c r="CC413" s="39" t="s">
        <v>39</v>
      </c>
      <c r="CD413" s="39" t="s">
        <v>967</v>
      </c>
      <c r="CE413" s="14" t="s">
        <v>965</v>
      </c>
      <c r="CF413" s="39">
        <v>0.36458333333333331</v>
      </c>
      <c r="CG413" s="39" t="s">
        <v>965</v>
      </c>
      <c r="CH413" s="14" t="s">
        <v>965</v>
      </c>
      <c r="CI413" s="39">
        <v>0.37708333333333338</v>
      </c>
      <c r="CJ413" s="39" t="s">
        <v>965</v>
      </c>
      <c r="CK413" s="14" t="s">
        <v>20</v>
      </c>
      <c r="CL413" s="14" t="s">
        <v>20</v>
      </c>
      <c r="CM413" s="1">
        <f t="shared" si="104"/>
        <v>34</v>
      </c>
      <c r="CN413" s="1">
        <f t="shared" si="105"/>
        <v>0</v>
      </c>
      <c r="CO413" s="1">
        <f t="shared" si="106"/>
        <v>11</v>
      </c>
      <c r="CP413" s="1">
        <f t="shared" si="107"/>
        <v>0</v>
      </c>
      <c r="CQ413" s="1">
        <f t="shared" si="108"/>
        <v>0</v>
      </c>
      <c r="CR413" s="1">
        <f>SUM(COUNTIFS($T413:$CL413,{"PAT","MAT"}))</f>
        <v>0</v>
      </c>
      <c r="CS413" s="1">
        <f t="shared" si="109"/>
        <v>0</v>
      </c>
      <c r="CT413" s="1">
        <f t="shared" si="110"/>
        <v>0</v>
      </c>
      <c r="CU413" s="1">
        <f t="shared" si="111"/>
        <v>0</v>
      </c>
      <c r="CV413" s="1">
        <f t="shared" si="112"/>
        <v>6</v>
      </c>
      <c r="CW413" s="1">
        <f t="shared" si="113"/>
        <v>0</v>
      </c>
      <c r="CX413" s="1">
        <f t="shared" si="114"/>
        <v>0</v>
      </c>
      <c r="CY413" s="1">
        <f t="shared" si="115"/>
        <v>6</v>
      </c>
      <c r="CZ413" s="1">
        <f t="shared" si="116"/>
        <v>1</v>
      </c>
      <c r="DA413" s="1">
        <f t="shared" si="117"/>
        <v>1</v>
      </c>
      <c r="DB413" s="1">
        <f>SUM(CM413:CX413)+SUM(COUNTIFS(Q413:CL413,{"TERM","RESIGNED"}))</f>
        <v>51</v>
      </c>
      <c r="DC413" s="1" t="s">
        <v>45</v>
      </c>
      <c r="DD413" s="1" t="s">
        <v>1018</v>
      </c>
      <c r="DE413" s="34"/>
    </row>
    <row r="414" spans="1:109" x14ac:dyDescent="0.25">
      <c r="A414" s="32">
        <f t="shared" si="118"/>
        <v>413</v>
      </c>
      <c r="B414" s="1" t="s">
        <v>172</v>
      </c>
      <c r="C414" s="1">
        <v>600273</v>
      </c>
      <c r="D414" s="27">
        <v>600273</v>
      </c>
      <c r="E414" s="1" t="s">
        <v>945</v>
      </c>
      <c r="F414" s="34" t="s">
        <v>840</v>
      </c>
      <c r="G414" s="34" t="s">
        <v>190</v>
      </c>
      <c r="H414" s="30">
        <v>44902</v>
      </c>
      <c r="I414" s="30" t="s">
        <v>39</v>
      </c>
      <c r="J414" s="30" t="s">
        <v>39</v>
      </c>
      <c r="K414" s="1">
        <f t="shared" ca="1" si="102"/>
        <v>400</v>
      </c>
      <c r="L414" s="34" t="str">
        <f t="shared" si="103"/>
        <v>Billable</v>
      </c>
      <c r="M414" s="34" t="s">
        <v>187</v>
      </c>
      <c r="N414" s="1" t="s">
        <v>270</v>
      </c>
      <c r="O414" s="1" t="s">
        <v>42</v>
      </c>
      <c r="P414" s="1"/>
      <c r="Q414" s="1"/>
      <c r="R414" s="1" t="s">
        <v>43</v>
      </c>
      <c r="S414" s="33" t="s">
        <v>277</v>
      </c>
      <c r="T414" s="14" t="s">
        <v>965</v>
      </c>
      <c r="U414" s="39">
        <v>0.35416666666666702</v>
      </c>
      <c r="V414" s="14" t="s">
        <v>965</v>
      </c>
      <c r="W414" s="14" t="s">
        <v>20</v>
      </c>
      <c r="X414" s="14" t="s">
        <v>20</v>
      </c>
      <c r="Y414" s="14" t="s">
        <v>965</v>
      </c>
      <c r="Z414" s="39">
        <v>0.40833333333333338</v>
      </c>
      <c r="AA414" s="14" t="s">
        <v>965</v>
      </c>
      <c r="AB414" s="14" t="s">
        <v>965</v>
      </c>
      <c r="AC414" s="39">
        <v>0.375</v>
      </c>
      <c r="AD414" s="14" t="s">
        <v>965</v>
      </c>
      <c r="AE414" s="14" t="s">
        <v>965</v>
      </c>
      <c r="AF414" s="39">
        <v>0.36388888888888887</v>
      </c>
      <c r="AG414" s="14" t="s">
        <v>965</v>
      </c>
      <c r="AH414" s="14" t="s">
        <v>965</v>
      </c>
      <c r="AI414" s="39">
        <v>0.37291666666666662</v>
      </c>
      <c r="AJ414" s="14" t="s">
        <v>965</v>
      </c>
      <c r="AK414" s="14" t="s">
        <v>965</v>
      </c>
      <c r="AL414" s="39">
        <v>0.36944444444444446</v>
      </c>
      <c r="AM414" s="14" t="s">
        <v>965</v>
      </c>
      <c r="AN414" s="14" t="s">
        <v>20</v>
      </c>
      <c r="AO414" s="14" t="s">
        <v>20</v>
      </c>
      <c r="AP414" s="14" t="s">
        <v>965</v>
      </c>
      <c r="AQ414" s="39">
        <v>0.3833333333333333</v>
      </c>
      <c r="AR414" s="14" t="s">
        <v>965</v>
      </c>
      <c r="AS414" s="14" t="s">
        <v>967</v>
      </c>
      <c r="AT414" s="39" t="s">
        <v>39</v>
      </c>
      <c r="AU414" s="14" t="s">
        <v>967</v>
      </c>
      <c r="AV414" s="14" t="s">
        <v>965</v>
      </c>
      <c r="AW414" s="39">
        <v>0.37152777777777773</v>
      </c>
      <c r="AX414" s="14" t="s">
        <v>965</v>
      </c>
      <c r="AY414" s="14" t="s">
        <v>965</v>
      </c>
      <c r="AZ414" s="39">
        <v>0.35625000000000001</v>
      </c>
      <c r="BA414" s="14" t="s">
        <v>965</v>
      </c>
      <c r="BB414" s="14" t="s">
        <v>965</v>
      </c>
      <c r="BC414" s="39">
        <v>0.375</v>
      </c>
      <c r="BD414" s="14" t="s">
        <v>965</v>
      </c>
      <c r="BE414" s="14" t="s">
        <v>20</v>
      </c>
      <c r="BF414" s="14" t="s">
        <v>20</v>
      </c>
      <c r="BG414" s="14" t="s">
        <v>965</v>
      </c>
      <c r="BH414" s="39">
        <v>0.3743055555555555</v>
      </c>
      <c r="BI414" s="39" t="s">
        <v>965</v>
      </c>
      <c r="BJ414" s="14" t="s">
        <v>965</v>
      </c>
      <c r="BK414" s="39">
        <v>0.38750000000000001</v>
      </c>
      <c r="BL414" s="14" t="s">
        <v>965</v>
      </c>
      <c r="BM414" s="14" t="s">
        <v>965</v>
      </c>
      <c r="BN414" s="39">
        <v>0.3743055555555555</v>
      </c>
      <c r="BO414" s="14" t="s">
        <v>965</v>
      </c>
      <c r="BP414" s="14" t="s">
        <v>965</v>
      </c>
      <c r="BQ414" s="39">
        <v>0.37083333333333335</v>
      </c>
      <c r="BR414" s="14" t="s">
        <v>965</v>
      </c>
      <c r="BS414" s="14" t="s">
        <v>965</v>
      </c>
      <c r="BT414" s="39">
        <v>0.3666666666666667</v>
      </c>
      <c r="BU414" s="39" t="s">
        <v>965</v>
      </c>
      <c r="BV414" s="14" t="s">
        <v>20</v>
      </c>
      <c r="BW414" s="14" t="s">
        <v>20</v>
      </c>
      <c r="BX414" s="14" t="s">
        <v>20</v>
      </c>
      <c r="BY414" s="14" t="s">
        <v>968</v>
      </c>
      <c r="BZ414" s="39" t="s">
        <v>39</v>
      </c>
      <c r="CA414" s="39" t="s">
        <v>968</v>
      </c>
      <c r="CB414" s="14" t="s">
        <v>965</v>
      </c>
      <c r="CC414" s="39">
        <v>0.35347222222222219</v>
      </c>
      <c r="CD414" s="39" t="s">
        <v>966</v>
      </c>
      <c r="CE414" s="14" t="s">
        <v>965</v>
      </c>
      <c r="CF414" s="39">
        <v>0.37291666666666662</v>
      </c>
      <c r="CG414" s="39" t="s">
        <v>965</v>
      </c>
      <c r="CH414" s="14" t="s">
        <v>967</v>
      </c>
      <c r="CI414" s="39" t="s">
        <v>39</v>
      </c>
      <c r="CJ414" s="39" t="s">
        <v>967</v>
      </c>
      <c r="CK414" s="14" t="s">
        <v>20</v>
      </c>
      <c r="CL414" s="14" t="s">
        <v>20</v>
      </c>
      <c r="CM414" s="1">
        <f t="shared" si="104"/>
        <v>33</v>
      </c>
      <c r="CN414" s="1">
        <f t="shared" si="105"/>
        <v>0.5</v>
      </c>
      <c r="CO414" s="1">
        <f t="shared" si="106"/>
        <v>11</v>
      </c>
      <c r="CP414" s="1">
        <f t="shared" si="107"/>
        <v>0</v>
      </c>
      <c r="CQ414" s="1">
        <f t="shared" si="108"/>
        <v>0</v>
      </c>
      <c r="CR414" s="1">
        <f>SUM(COUNTIFS($T414:$CL414,{"PAT","MAT"}))</f>
        <v>0</v>
      </c>
      <c r="CS414" s="1">
        <f t="shared" si="109"/>
        <v>0</v>
      </c>
      <c r="CT414" s="1">
        <f t="shared" si="110"/>
        <v>0</v>
      </c>
      <c r="CU414" s="1">
        <f t="shared" si="111"/>
        <v>2</v>
      </c>
      <c r="CV414" s="1">
        <f t="shared" si="112"/>
        <v>4</v>
      </c>
      <c r="CW414" s="1">
        <f t="shared" si="113"/>
        <v>0</v>
      </c>
      <c r="CX414" s="1">
        <f t="shared" si="114"/>
        <v>0</v>
      </c>
      <c r="CY414" s="1">
        <f t="shared" si="115"/>
        <v>6</v>
      </c>
      <c r="CZ414" s="1">
        <f t="shared" si="116"/>
        <v>1</v>
      </c>
      <c r="DA414" s="1">
        <f t="shared" si="117"/>
        <v>1</v>
      </c>
      <c r="DB414" s="1">
        <f>SUM(CM414:CX414)+SUM(COUNTIFS(Q414:CL414,{"TERM","RESIGNED"}))</f>
        <v>50.5</v>
      </c>
      <c r="DC414" s="1" t="s">
        <v>45</v>
      </c>
      <c r="DD414" s="1" t="s">
        <v>1018</v>
      </c>
      <c r="DE414" s="34"/>
    </row>
    <row r="415" spans="1:109" x14ac:dyDescent="0.25">
      <c r="A415" s="32">
        <f t="shared" si="118"/>
        <v>414</v>
      </c>
      <c r="B415" s="1" t="s">
        <v>172</v>
      </c>
      <c r="C415" s="1">
        <v>600275</v>
      </c>
      <c r="D415" s="27">
        <v>600275</v>
      </c>
      <c r="E415" s="1" t="s">
        <v>945</v>
      </c>
      <c r="F415" s="34" t="s">
        <v>841</v>
      </c>
      <c r="G415" s="34" t="s">
        <v>190</v>
      </c>
      <c r="H415" s="30">
        <v>44902</v>
      </c>
      <c r="I415" s="30" t="s">
        <v>39</v>
      </c>
      <c r="J415" s="30" t="s">
        <v>39</v>
      </c>
      <c r="K415" s="1">
        <f t="shared" ca="1" si="102"/>
        <v>400</v>
      </c>
      <c r="L415" s="34" t="str">
        <f t="shared" si="103"/>
        <v>Billable</v>
      </c>
      <c r="M415" s="34" t="s">
        <v>187</v>
      </c>
      <c r="N415" s="1" t="s">
        <v>270</v>
      </c>
      <c r="O415" s="1" t="s">
        <v>42</v>
      </c>
      <c r="P415" s="1"/>
      <c r="Q415" s="1"/>
      <c r="R415" s="1" t="s">
        <v>43</v>
      </c>
      <c r="S415" s="33" t="s">
        <v>292</v>
      </c>
      <c r="T415" s="14" t="s">
        <v>965</v>
      </c>
      <c r="U415" s="39">
        <v>0.37291666666666701</v>
      </c>
      <c r="V415" s="14" t="s">
        <v>965</v>
      </c>
      <c r="W415" s="14" t="s">
        <v>20</v>
      </c>
      <c r="X415" s="14" t="s">
        <v>20</v>
      </c>
      <c r="Y415" s="14" t="s">
        <v>965</v>
      </c>
      <c r="Z415" s="39">
        <v>0.4055555555555555</v>
      </c>
      <c r="AA415" s="14" t="s">
        <v>965</v>
      </c>
      <c r="AB415" s="14" t="s">
        <v>967</v>
      </c>
      <c r="AC415" s="39" t="s">
        <v>39</v>
      </c>
      <c r="AD415" s="14" t="s">
        <v>967</v>
      </c>
      <c r="AE415" s="14" t="s">
        <v>965</v>
      </c>
      <c r="AF415" s="39">
        <v>0.36736111111111108</v>
      </c>
      <c r="AG415" s="14" t="s">
        <v>965</v>
      </c>
      <c r="AH415" s="14" t="s">
        <v>965</v>
      </c>
      <c r="AI415" s="39">
        <v>0.37361111111111112</v>
      </c>
      <c r="AJ415" s="14" t="s">
        <v>965</v>
      </c>
      <c r="AK415" s="14" t="s">
        <v>965</v>
      </c>
      <c r="AL415" s="39">
        <v>0.36944444444444446</v>
      </c>
      <c r="AM415" s="14" t="s">
        <v>965</v>
      </c>
      <c r="AN415" s="14" t="s">
        <v>20</v>
      </c>
      <c r="AO415" s="14" t="s">
        <v>20</v>
      </c>
      <c r="AP415" s="14" t="s">
        <v>965</v>
      </c>
      <c r="AQ415" s="39">
        <v>0.37361111111111112</v>
      </c>
      <c r="AR415" s="14" t="s">
        <v>965</v>
      </c>
      <c r="AS415" s="14" t="s">
        <v>965</v>
      </c>
      <c r="AT415" s="39">
        <v>0.36249999999999999</v>
      </c>
      <c r="AU415" s="14" t="s">
        <v>965</v>
      </c>
      <c r="AV415" s="14" t="s">
        <v>967</v>
      </c>
      <c r="AW415" s="39" t="s">
        <v>39</v>
      </c>
      <c r="AX415" s="14" t="s">
        <v>967</v>
      </c>
      <c r="AY415" s="14" t="s">
        <v>965</v>
      </c>
      <c r="AZ415" s="39">
        <v>0.36944444444444446</v>
      </c>
      <c r="BA415" s="14" t="s">
        <v>965</v>
      </c>
      <c r="BB415" s="14" t="s">
        <v>965</v>
      </c>
      <c r="BC415" s="39">
        <v>0.36944444444444446</v>
      </c>
      <c r="BD415" s="14" t="s">
        <v>965</v>
      </c>
      <c r="BE415" s="14" t="s">
        <v>20</v>
      </c>
      <c r="BF415" s="14" t="s">
        <v>20</v>
      </c>
      <c r="BG415" s="14" t="s">
        <v>965</v>
      </c>
      <c r="BH415" s="39">
        <v>0.36388888888888887</v>
      </c>
      <c r="BI415" s="39" t="s">
        <v>965</v>
      </c>
      <c r="BJ415" s="14" t="s">
        <v>965</v>
      </c>
      <c r="BK415" s="39">
        <v>0.36805555555555558</v>
      </c>
      <c r="BL415" s="14" t="s">
        <v>965</v>
      </c>
      <c r="BM415" s="14" t="s">
        <v>965</v>
      </c>
      <c r="BN415" s="39">
        <v>0.375</v>
      </c>
      <c r="BO415" s="14" t="s">
        <v>965</v>
      </c>
      <c r="BP415" s="14" t="s">
        <v>965</v>
      </c>
      <c r="BQ415" s="39">
        <v>0.37638888888888888</v>
      </c>
      <c r="BR415" s="14" t="s">
        <v>965</v>
      </c>
      <c r="BS415" s="14" t="s">
        <v>965</v>
      </c>
      <c r="BT415" s="39">
        <v>0.36874999999999997</v>
      </c>
      <c r="BU415" s="39" t="s">
        <v>965</v>
      </c>
      <c r="BV415" s="14" t="s">
        <v>20</v>
      </c>
      <c r="BW415" s="14" t="s">
        <v>20</v>
      </c>
      <c r="BX415" s="14" t="s">
        <v>20</v>
      </c>
      <c r="BY415" s="14" t="s">
        <v>968</v>
      </c>
      <c r="BZ415" s="39" t="s">
        <v>39</v>
      </c>
      <c r="CA415" s="39" t="s">
        <v>968</v>
      </c>
      <c r="CB415" s="14" t="s">
        <v>967</v>
      </c>
      <c r="CC415" s="39" t="s">
        <v>39</v>
      </c>
      <c r="CD415" s="39" t="s">
        <v>967</v>
      </c>
      <c r="CE415" s="14" t="s">
        <v>965</v>
      </c>
      <c r="CF415" s="39">
        <v>0.37013888888888885</v>
      </c>
      <c r="CG415" s="39" t="s">
        <v>965</v>
      </c>
      <c r="CH415" s="14" t="s">
        <v>965</v>
      </c>
      <c r="CI415" s="39">
        <v>0.375</v>
      </c>
      <c r="CJ415" s="39" t="s">
        <v>965</v>
      </c>
      <c r="CK415" s="14" t="s">
        <v>20</v>
      </c>
      <c r="CL415" s="14" t="s">
        <v>20</v>
      </c>
      <c r="CM415" s="1">
        <f t="shared" si="104"/>
        <v>32</v>
      </c>
      <c r="CN415" s="1">
        <f t="shared" si="105"/>
        <v>0</v>
      </c>
      <c r="CO415" s="1">
        <f t="shared" si="106"/>
        <v>11</v>
      </c>
      <c r="CP415" s="1">
        <f t="shared" si="107"/>
        <v>0</v>
      </c>
      <c r="CQ415" s="1">
        <f t="shared" si="108"/>
        <v>0</v>
      </c>
      <c r="CR415" s="1">
        <f>SUM(COUNTIFS($T415:$CL415,{"PAT","MAT"}))</f>
        <v>0</v>
      </c>
      <c r="CS415" s="1">
        <f t="shared" si="109"/>
        <v>0</v>
      </c>
      <c r="CT415" s="1">
        <f t="shared" si="110"/>
        <v>0</v>
      </c>
      <c r="CU415" s="1">
        <f t="shared" si="111"/>
        <v>2</v>
      </c>
      <c r="CV415" s="1">
        <f t="shared" si="112"/>
        <v>6</v>
      </c>
      <c r="CW415" s="1">
        <f t="shared" si="113"/>
        <v>0</v>
      </c>
      <c r="CX415" s="1">
        <f t="shared" si="114"/>
        <v>0</v>
      </c>
      <c r="CY415" s="1">
        <f t="shared" si="115"/>
        <v>8</v>
      </c>
      <c r="CZ415" s="1">
        <f t="shared" si="116"/>
        <v>1</v>
      </c>
      <c r="DA415" s="1">
        <f t="shared" si="117"/>
        <v>1</v>
      </c>
      <c r="DB415" s="1">
        <f>SUM(CM415:CX415)+SUM(COUNTIFS(Q415:CL415,{"TERM","RESIGNED"}))</f>
        <v>51</v>
      </c>
      <c r="DC415" s="1" t="s">
        <v>45</v>
      </c>
      <c r="DD415" s="1" t="s">
        <v>1018</v>
      </c>
      <c r="DE415" s="34"/>
    </row>
    <row r="416" spans="1:109" x14ac:dyDescent="0.25">
      <c r="A416" s="32">
        <f t="shared" si="118"/>
        <v>415</v>
      </c>
      <c r="B416" s="1" t="s">
        <v>172</v>
      </c>
      <c r="C416" s="1">
        <v>600280</v>
      </c>
      <c r="D416" s="27">
        <v>600280</v>
      </c>
      <c r="E416" s="1" t="s">
        <v>945</v>
      </c>
      <c r="F416" s="34" t="s">
        <v>842</v>
      </c>
      <c r="G416" s="34" t="s">
        <v>190</v>
      </c>
      <c r="H416" s="30">
        <v>44902</v>
      </c>
      <c r="I416" s="30" t="s">
        <v>39</v>
      </c>
      <c r="J416" s="30" t="s">
        <v>39</v>
      </c>
      <c r="K416" s="1">
        <f t="shared" ca="1" si="102"/>
        <v>400</v>
      </c>
      <c r="L416" s="34" t="str">
        <f t="shared" si="103"/>
        <v>Billable</v>
      </c>
      <c r="M416" s="34" t="s">
        <v>187</v>
      </c>
      <c r="N416" s="1" t="s">
        <v>270</v>
      </c>
      <c r="O416" s="1" t="s">
        <v>42</v>
      </c>
      <c r="P416" s="1"/>
      <c r="Q416" s="1"/>
      <c r="R416" s="1" t="s">
        <v>43</v>
      </c>
      <c r="S416" s="33" t="s">
        <v>277</v>
      </c>
      <c r="T416" s="14" t="s">
        <v>965</v>
      </c>
      <c r="U416" s="39">
        <v>0.37708333333333299</v>
      </c>
      <c r="V416" s="14" t="s">
        <v>965</v>
      </c>
      <c r="W416" s="14" t="s">
        <v>20</v>
      </c>
      <c r="X416" s="14" t="s">
        <v>20</v>
      </c>
      <c r="Y416" s="14" t="s">
        <v>965</v>
      </c>
      <c r="Z416" s="39">
        <v>0.38819444444444445</v>
      </c>
      <c r="AA416" s="14" t="s">
        <v>965</v>
      </c>
      <c r="AB416" s="14" t="s">
        <v>965</v>
      </c>
      <c r="AC416" s="39">
        <v>0.38125000000000003</v>
      </c>
      <c r="AD416" s="14" t="s">
        <v>965</v>
      </c>
      <c r="AE416" s="14" t="s">
        <v>965</v>
      </c>
      <c r="AF416" s="39">
        <v>0.37083333333333335</v>
      </c>
      <c r="AG416" s="14" t="s">
        <v>965</v>
      </c>
      <c r="AH416" s="14" t="s">
        <v>965</v>
      </c>
      <c r="AI416" s="39">
        <v>0.37777777777777777</v>
      </c>
      <c r="AJ416" s="14" t="s">
        <v>965</v>
      </c>
      <c r="AK416" s="14" t="s">
        <v>967</v>
      </c>
      <c r="AL416" s="39" t="s">
        <v>39</v>
      </c>
      <c r="AM416" s="14" t="s">
        <v>967</v>
      </c>
      <c r="AN416" s="14" t="s">
        <v>20</v>
      </c>
      <c r="AO416" s="14" t="s">
        <v>20</v>
      </c>
      <c r="AP416" s="14" t="s">
        <v>965</v>
      </c>
      <c r="AQ416" s="39">
        <v>0.39305555555555555</v>
      </c>
      <c r="AR416" s="14" t="s">
        <v>965</v>
      </c>
      <c r="AS416" s="14" t="s">
        <v>965</v>
      </c>
      <c r="AT416" s="39">
        <v>0.39097222222222222</v>
      </c>
      <c r="AU416" s="14" t="s">
        <v>965</v>
      </c>
      <c r="AV416" s="14" t="s">
        <v>965</v>
      </c>
      <c r="AW416" s="39">
        <v>0.38541666666666669</v>
      </c>
      <c r="AX416" s="14" t="s">
        <v>965</v>
      </c>
      <c r="AY416" s="14" t="s">
        <v>965</v>
      </c>
      <c r="AZ416" s="39">
        <v>0.38472222222222219</v>
      </c>
      <c r="BA416" s="14" t="s">
        <v>965</v>
      </c>
      <c r="BB416" s="14" t="s">
        <v>965</v>
      </c>
      <c r="BC416" s="39">
        <v>0.35694444444444445</v>
      </c>
      <c r="BD416" s="14" t="s">
        <v>965</v>
      </c>
      <c r="BE416" s="14" t="s">
        <v>20</v>
      </c>
      <c r="BF416" s="14" t="s">
        <v>20</v>
      </c>
      <c r="BG416" s="14" t="s">
        <v>965</v>
      </c>
      <c r="BH416" s="39">
        <v>0.3743055555555555</v>
      </c>
      <c r="BI416" s="39" t="s">
        <v>965</v>
      </c>
      <c r="BJ416" s="14" t="s">
        <v>968</v>
      </c>
      <c r="BK416" s="39">
        <v>0.37013888888888885</v>
      </c>
      <c r="BL416" s="14" t="s">
        <v>968</v>
      </c>
      <c r="BM416" s="14" t="s">
        <v>965</v>
      </c>
      <c r="BN416" s="39">
        <v>0.37916666666666665</v>
      </c>
      <c r="BO416" s="14" t="s">
        <v>965</v>
      </c>
      <c r="BP416" s="14" t="s">
        <v>965</v>
      </c>
      <c r="BQ416" s="39">
        <v>0.37986111111111115</v>
      </c>
      <c r="BR416" s="14" t="s">
        <v>965</v>
      </c>
      <c r="BS416" s="14" t="s">
        <v>965</v>
      </c>
      <c r="BT416" s="39">
        <v>0.36736111111111108</v>
      </c>
      <c r="BU416" s="39" t="s">
        <v>965</v>
      </c>
      <c r="BV416" s="14" t="s">
        <v>20</v>
      </c>
      <c r="BW416" s="14" t="s">
        <v>20</v>
      </c>
      <c r="BX416" s="14" t="s">
        <v>20</v>
      </c>
      <c r="BY416" s="14" t="s">
        <v>968</v>
      </c>
      <c r="BZ416" s="39" t="s">
        <v>39</v>
      </c>
      <c r="CA416" s="39" t="s">
        <v>968</v>
      </c>
      <c r="CB416" s="14" t="s">
        <v>967</v>
      </c>
      <c r="CC416" s="39" t="s">
        <v>39</v>
      </c>
      <c r="CD416" s="39" t="s">
        <v>967</v>
      </c>
      <c r="CE416" s="14" t="s">
        <v>965</v>
      </c>
      <c r="CF416" s="39">
        <v>0.3756944444444445</v>
      </c>
      <c r="CG416" s="39" t="s">
        <v>965</v>
      </c>
      <c r="CH416" s="14" t="s">
        <v>965</v>
      </c>
      <c r="CI416" s="39">
        <v>0.37083333333333335</v>
      </c>
      <c r="CJ416" s="39" t="s">
        <v>965</v>
      </c>
      <c r="CK416" s="14" t="s">
        <v>20</v>
      </c>
      <c r="CL416" s="14" t="s">
        <v>20</v>
      </c>
      <c r="CM416" s="1">
        <f t="shared" si="104"/>
        <v>32</v>
      </c>
      <c r="CN416" s="1">
        <f t="shared" si="105"/>
        <v>0</v>
      </c>
      <c r="CO416" s="1">
        <f t="shared" si="106"/>
        <v>11</v>
      </c>
      <c r="CP416" s="1">
        <f t="shared" si="107"/>
        <v>0</v>
      </c>
      <c r="CQ416" s="1">
        <f t="shared" si="108"/>
        <v>0</v>
      </c>
      <c r="CR416" s="1">
        <f>SUM(COUNTIFS($T416:$CL416,{"PAT","MAT"}))</f>
        <v>0</v>
      </c>
      <c r="CS416" s="1">
        <f t="shared" si="109"/>
        <v>0</v>
      </c>
      <c r="CT416" s="1">
        <f t="shared" si="110"/>
        <v>0</v>
      </c>
      <c r="CU416" s="1">
        <f t="shared" si="111"/>
        <v>4</v>
      </c>
      <c r="CV416" s="1">
        <f t="shared" si="112"/>
        <v>4</v>
      </c>
      <c r="CW416" s="1">
        <f t="shared" si="113"/>
        <v>0</v>
      </c>
      <c r="CX416" s="1">
        <f t="shared" si="114"/>
        <v>0</v>
      </c>
      <c r="CY416" s="1">
        <f t="shared" si="115"/>
        <v>8</v>
      </c>
      <c r="CZ416" s="1">
        <f t="shared" si="116"/>
        <v>1</v>
      </c>
      <c r="DA416" s="1">
        <f t="shared" si="117"/>
        <v>1</v>
      </c>
      <c r="DB416" s="1">
        <f>SUM(CM416:CX416)+SUM(COUNTIFS(Q416:CL416,{"TERM","RESIGNED"}))</f>
        <v>51</v>
      </c>
      <c r="DC416" s="1" t="s">
        <v>45</v>
      </c>
      <c r="DD416" s="1" t="s">
        <v>1018</v>
      </c>
      <c r="DE416" s="34" t="s">
        <v>1159</v>
      </c>
    </row>
    <row r="417" spans="1:109" x14ac:dyDescent="0.25">
      <c r="A417" s="32">
        <f t="shared" si="118"/>
        <v>416</v>
      </c>
      <c r="B417" s="1" t="s">
        <v>172</v>
      </c>
      <c r="C417" s="1">
        <v>600287</v>
      </c>
      <c r="D417" s="27">
        <v>600287</v>
      </c>
      <c r="E417" s="1" t="s">
        <v>946</v>
      </c>
      <c r="F417" s="34" t="s">
        <v>857</v>
      </c>
      <c r="G417" s="34" t="s">
        <v>190</v>
      </c>
      <c r="H417" s="30">
        <v>44909</v>
      </c>
      <c r="I417" s="30" t="s">
        <v>39</v>
      </c>
      <c r="J417" s="30" t="s">
        <v>39</v>
      </c>
      <c r="K417" s="1">
        <f t="shared" ca="1" si="102"/>
        <v>393</v>
      </c>
      <c r="L417" s="34" t="str">
        <f t="shared" si="103"/>
        <v>Billable</v>
      </c>
      <c r="M417" s="34" t="s">
        <v>187</v>
      </c>
      <c r="N417" s="1" t="s">
        <v>270</v>
      </c>
      <c r="O417" s="1" t="s">
        <v>42</v>
      </c>
      <c r="P417" s="1"/>
      <c r="Q417" s="1"/>
      <c r="R417" s="1" t="s">
        <v>43</v>
      </c>
      <c r="S417" s="33" t="s">
        <v>292</v>
      </c>
      <c r="T417" s="14" t="s">
        <v>965</v>
      </c>
      <c r="U417" s="39">
        <v>0.37083333333333302</v>
      </c>
      <c r="V417" s="14" t="s">
        <v>965</v>
      </c>
      <c r="W417" s="14" t="s">
        <v>20</v>
      </c>
      <c r="X417" s="14" t="s">
        <v>20</v>
      </c>
      <c r="Y417" s="14" t="s">
        <v>965</v>
      </c>
      <c r="Z417" s="39">
        <v>0.40972222222222227</v>
      </c>
      <c r="AA417" s="14" t="s">
        <v>965</v>
      </c>
      <c r="AB417" s="14" t="s">
        <v>965</v>
      </c>
      <c r="AC417" s="39">
        <v>0.37222222222222223</v>
      </c>
      <c r="AD417" s="14" t="s">
        <v>965</v>
      </c>
      <c r="AE417" s="14" t="s">
        <v>965</v>
      </c>
      <c r="AF417" s="39">
        <v>0.37222222222222223</v>
      </c>
      <c r="AG417" s="14" t="s">
        <v>965</v>
      </c>
      <c r="AH417" s="14" t="s">
        <v>965</v>
      </c>
      <c r="AI417" s="39">
        <v>0.3666666666666667</v>
      </c>
      <c r="AJ417" s="14" t="s">
        <v>965</v>
      </c>
      <c r="AK417" s="14" t="s">
        <v>965</v>
      </c>
      <c r="AL417" s="39">
        <v>0.36874999999999997</v>
      </c>
      <c r="AM417" s="14" t="s">
        <v>965</v>
      </c>
      <c r="AN417" s="14" t="s">
        <v>20</v>
      </c>
      <c r="AO417" s="14" t="s">
        <v>20</v>
      </c>
      <c r="AP417" s="14" t="s">
        <v>965</v>
      </c>
      <c r="AQ417" s="39">
        <v>0.37291666666666662</v>
      </c>
      <c r="AR417" s="14" t="s">
        <v>965</v>
      </c>
      <c r="AS417" s="14" t="s">
        <v>966</v>
      </c>
      <c r="AT417" s="39">
        <v>0.23055555555555554</v>
      </c>
      <c r="AU417" s="14" t="s">
        <v>966</v>
      </c>
      <c r="AV417" s="14" t="s">
        <v>965</v>
      </c>
      <c r="AW417" s="39">
        <v>0.3666666666666667</v>
      </c>
      <c r="AX417" s="14" t="s">
        <v>965</v>
      </c>
      <c r="AY417" s="14" t="s">
        <v>965</v>
      </c>
      <c r="AZ417" s="39">
        <v>0.37083333333333335</v>
      </c>
      <c r="BA417" s="14" t="s">
        <v>965</v>
      </c>
      <c r="BB417" s="14" t="s">
        <v>965</v>
      </c>
      <c r="BC417" s="39">
        <v>0.37152777777777773</v>
      </c>
      <c r="BD417" s="14" t="s">
        <v>965</v>
      </c>
      <c r="BE417" s="14" t="s">
        <v>20</v>
      </c>
      <c r="BF417" s="14" t="s">
        <v>20</v>
      </c>
      <c r="BG417" s="14" t="s">
        <v>965</v>
      </c>
      <c r="BH417" s="39">
        <v>0.37013888888888885</v>
      </c>
      <c r="BI417" s="39" t="s">
        <v>965</v>
      </c>
      <c r="BJ417" s="14" t="s">
        <v>22</v>
      </c>
      <c r="BK417" s="39" t="s">
        <v>39</v>
      </c>
      <c r="BL417" s="14" t="s">
        <v>22</v>
      </c>
      <c r="BM417" s="14" t="s">
        <v>965</v>
      </c>
      <c r="BN417" s="39">
        <v>0.37291666666666662</v>
      </c>
      <c r="BO417" s="14" t="s">
        <v>965</v>
      </c>
      <c r="BP417" s="14" t="s">
        <v>965</v>
      </c>
      <c r="BQ417" s="39">
        <v>0.37361111111111112</v>
      </c>
      <c r="BR417" s="14" t="s">
        <v>965</v>
      </c>
      <c r="BS417" s="14" t="s">
        <v>965</v>
      </c>
      <c r="BT417" s="39">
        <v>0.3666666666666667</v>
      </c>
      <c r="BU417" s="39" t="s">
        <v>965</v>
      </c>
      <c r="BV417" s="14" t="s">
        <v>20</v>
      </c>
      <c r="BW417" s="14" t="s">
        <v>20</v>
      </c>
      <c r="BX417" s="14" t="s">
        <v>20</v>
      </c>
      <c r="BY417" s="14" t="s">
        <v>966</v>
      </c>
      <c r="BZ417" s="39">
        <v>0.23472222222222219</v>
      </c>
      <c r="CA417" s="39" t="s">
        <v>966</v>
      </c>
      <c r="CB417" s="14" t="s">
        <v>965</v>
      </c>
      <c r="CC417" s="39">
        <v>0.36874999999999997</v>
      </c>
      <c r="CD417" s="39" t="s">
        <v>965</v>
      </c>
      <c r="CE417" s="14" t="s">
        <v>967</v>
      </c>
      <c r="CF417" s="39" t="s">
        <v>39</v>
      </c>
      <c r="CG417" s="39" t="s">
        <v>967</v>
      </c>
      <c r="CH417" s="14" t="s">
        <v>965</v>
      </c>
      <c r="CI417" s="39">
        <v>0.35625000000000001</v>
      </c>
      <c r="CJ417" s="39" t="s">
        <v>965</v>
      </c>
      <c r="CK417" s="14" t="s">
        <v>20</v>
      </c>
      <c r="CL417" s="14" t="s">
        <v>20</v>
      </c>
      <c r="CM417" s="1">
        <f t="shared" si="104"/>
        <v>32</v>
      </c>
      <c r="CN417" s="1">
        <f t="shared" si="105"/>
        <v>2</v>
      </c>
      <c r="CO417" s="1">
        <f t="shared" si="106"/>
        <v>11</v>
      </c>
      <c r="CP417" s="1">
        <f t="shared" si="107"/>
        <v>0</v>
      </c>
      <c r="CQ417" s="1">
        <f t="shared" si="108"/>
        <v>2</v>
      </c>
      <c r="CR417" s="1">
        <f>SUM(COUNTIFS($T417:$CL417,{"PAT","MAT"}))</f>
        <v>0</v>
      </c>
      <c r="CS417" s="1">
        <f t="shared" si="109"/>
        <v>0</v>
      </c>
      <c r="CT417" s="1">
        <f t="shared" si="110"/>
        <v>0</v>
      </c>
      <c r="CU417" s="1">
        <f t="shared" si="111"/>
        <v>0</v>
      </c>
      <c r="CV417" s="1">
        <f t="shared" si="112"/>
        <v>2</v>
      </c>
      <c r="CW417" s="1">
        <f t="shared" si="113"/>
        <v>0</v>
      </c>
      <c r="CX417" s="1">
        <f t="shared" si="114"/>
        <v>0</v>
      </c>
      <c r="CY417" s="1">
        <f t="shared" si="115"/>
        <v>2</v>
      </c>
      <c r="CZ417" s="1">
        <f t="shared" si="116"/>
        <v>1</v>
      </c>
      <c r="DA417" s="1">
        <f t="shared" si="117"/>
        <v>1</v>
      </c>
      <c r="DB417" s="1">
        <f>SUM(CM417:CX417)+SUM(COUNTIFS(Q417:CL417,{"TERM","RESIGNED"}))</f>
        <v>49</v>
      </c>
      <c r="DC417" s="1" t="s">
        <v>45</v>
      </c>
      <c r="DD417" s="1" t="s">
        <v>1018</v>
      </c>
      <c r="DE417" s="34"/>
    </row>
    <row r="418" spans="1:109" x14ac:dyDescent="0.25">
      <c r="A418" s="32">
        <f t="shared" si="118"/>
        <v>417</v>
      </c>
      <c r="B418" s="1" t="s">
        <v>172</v>
      </c>
      <c r="C418" s="1">
        <v>600301</v>
      </c>
      <c r="D418" s="27">
        <v>600301</v>
      </c>
      <c r="E418" s="1" t="s">
        <v>946</v>
      </c>
      <c r="F418" s="34" t="s">
        <v>875</v>
      </c>
      <c r="G418" s="34" t="s">
        <v>190</v>
      </c>
      <c r="H418" s="30">
        <v>44921</v>
      </c>
      <c r="I418" s="30" t="s">
        <v>39</v>
      </c>
      <c r="J418" s="30" t="s">
        <v>39</v>
      </c>
      <c r="K418" s="1">
        <f t="shared" ca="1" si="102"/>
        <v>381</v>
      </c>
      <c r="L418" s="34" t="str">
        <f t="shared" si="103"/>
        <v>Billable</v>
      </c>
      <c r="M418" s="34" t="s">
        <v>187</v>
      </c>
      <c r="N418" s="1" t="s">
        <v>270</v>
      </c>
      <c r="O418" s="1" t="s">
        <v>42</v>
      </c>
      <c r="P418" s="1"/>
      <c r="Q418" s="1"/>
      <c r="R418" s="1" t="s">
        <v>43</v>
      </c>
      <c r="S418" s="33" t="s">
        <v>292</v>
      </c>
      <c r="T418" s="14" t="s">
        <v>965</v>
      </c>
      <c r="U418" s="39">
        <v>0.37291666666666701</v>
      </c>
      <c r="V418" s="14" t="s">
        <v>965</v>
      </c>
      <c r="W418" s="14" t="s">
        <v>20</v>
      </c>
      <c r="X418" s="14" t="s">
        <v>20</v>
      </c>
      <c r="Y418" s="14" t="s">
        <v>967</v>
      </c>
      <c r="Z418" s="39" t="s">
        <v>39</v>
      </c>
      <c r="AA418" s="14" t="s">
        <v>967</v>
      </c>
      <c r="AB418" s="14" t="s">
        <v>966</v>
      </c>
      <c r="AC418" s="39">
        <v>0.24166666666666667</v>
      </c>
      <c r="AD418" s="14" t="s">
        <v>966</v>
      </c>
      <c r="AE418" s="14" t="s">
        <v>965</v>
      </c>
      <c r="AF418" s="39">
        <v>0.37291666666666662</v>
      </c>
      <c r="AG418" s="14" t="s">
        <v>965</v>
      </c>
      <c r="AH418" s="14" t="s">
        <v>965</v>
      </c>
      <c r="AI418" s="39">
        <v>0.37222222222222223</v>
      </c>
      <c r="AJ418" s="14" t="s">
        <v>965</v>
      </c>
      <c r="AK418" s="14" t="s">
        <v>970</v>
      </c>
      <c r="AL418" s="39" t="s">
        <v>39</v>
      </c>
      <c r="AM418" s="14" t="s">
        <v>970</v>
      </c>
      <c r="AN418" s="14" t="s">
        <v>20</v>
      </c>
      <c r="AO418" s="14" t="s">
        <v>20</v>
      </c>
      <c r="AP418" s="14" t="s">
        <v>965</v>
      </c>
      <c r="AQ418" s="39">
        <v>0.36944444444444446</v>
      </c>
      <c r="AR418" s="14" t="s">
        <v>965</v>
      </c>
      <c r="AS418" s="14" t="s">
        <v>22</v>
      </c>
      <c r="AT418" s="39" t="s">
        <v>39</v>
      </c>
      <c r="AU418" s="14" t="s">
        <v>22</v>
      </c>
      <c r="AV418" s="14" t="s">
        <v>965</v>
      </c>
      <c r="AW418" s="39">
        <v>0.36805555555555558</v>
      </c>
      <c r="AX418" s="14" t="s">
        <v>965</v>
      </c>
      <c r="AY418" s="14" t="s">
        <v>965</v>
      </c>
      <c r="AZ418" s="39">
        <v>0.37291666666666662</v>
      </c>
      <c r="BA418" s="14" t="s">
        <v>965</v>
      </c>
      <c r="BB418" s="14" t="s">
        <v>965</v>
      </c>
      <c r="BC418" s="39">
        <v>0.36041666666666666</v>
      </c>
      <c r="BD418" s="14" t="s">
        <v>965</v>
      </c>
      <c r="BE418" s="14" t="s">
        <v>20</v>
      </c>
      <c r="BF418" s="14" t="s">
        <v>20</v>
      </c>
      <c r="BG418" s="14" t="s">
        <v>965</v>
      </c>
      <c r="BH418" s="39">
        <v>0.37083333333333335</v>
      </c>
      <c r="BI418" s="39" t="s">
        <v>965</v>
      </c>
      <c r="BJ418" s="14" t="s">
        <v>965</v>
      </c>
      <c r="BK418" s="39">
        <v>0.36527777777777781</v>
      </c>
      <c r="BL418" s="14" t="s">
        <v>965</v>
      </c>
      <c r="BM418" s="14" t="s">
        <v>965</v>
      </c>
      <c r="BN418" s="39">
        <v>0.36319444444444443</v>
      </c>
      <c r="BO418" s="14" t="s">
        <v>965</v>
      </c>
      <c r="BP418" s="14" t="s">
        <v>965</v>
      </c>
      <c r="BQ418" s="39">
        <v>0.38611111111111113</v>
      </c>
      <c r="BR418" s="14" t="s">
        <v>965</v>
      </c>
      <c r="BS418" s="14" t="s">
        <v>965</v>
      </c>
      <c r="BT418" s="39">
        <v>0.37222222222222223</v>
      </c>
      <c r="BU418" s="39" t="s">
        <v>965</v>
      </c>
      <c r="BV418" s="14" t="s">
        <v>20</v>
      </c>
      <c r="BW418" s="14" t="s">
        <v>20</v>
      </c>
      <c r="BX418" s="14" t="s">
        <v>20</v>
      </c>
      <c r="BY418" s="14" t="s">
        <v>965</v>
      </c>
      <c r="BZ418" s="39">
        <v>0.35694444444444445</v>
      </c>
      <c r="CA418" s="39" t="s">
        <v>965</v>
      </c>
      <c r="CB418" s="14" t="s">
        <v>21</v>
      </c>
      <c r="CC418" s="39" t="s">
        <v>39</v>
      </c>
      <c r="CD418" s="39" t="s">
        <v>21</v>
      </c>
      <c r="CE418" s="14" t="s">
        <v>965</v>
      </c>
      <c r="CF418" s="39">
        <v>0.37361111111111112</v>
      </c>
      <c r="CG418" s="39" t="s">
        <v>965</v>
      </c>
      <c r="CH418" s="14" t="s">
        <v>967</v>
      </c>
      <c r="CI418" s="39" t="s">
        <v>39</v>
      </c>
      <c r="CJ418" s="39" t="s">
        <v>967</v>
      </c>
      <c r="CK418" s="14" t="s">
        <v>20</v>
      </c>
      <c r="CL418" s="14" t="s">
        <v>20</v>
      </c>
      <c r="CM418" s="1">
        <f t="shared" si="104"/>
        <v>28</v>
      </c>
      <c r="CN418" s="1">
        <f t="shared" si="105"/>
        <v>1</v>
      </c>
      <c r="CO418" s="1">
        <f t="shared" si="106"/>
        <v>11</v>
      </c>
      <c r="CP418" s="1">
        <f t="shared" si="107"/>
        <v>2</v>
      </c>
      <c r="CQ418" s="1">
        <f t="shared" si="108"/>
        <v>2</v>
      </c>
      <c r="CR418" s="1">
        <f>SUM(COUNTIFS($T418:$CL418,{"PAT","MAT"}))</f>
        <v>0</v>
      </c>
      <c r="CS418" s="1">
        <f t="shared" si="109"/>
        <v>0</v>
      </c>
      <c r="CT418" s="1">
        <f t="shared" si="110"/>
        <v>0</v>
      </c>
      <c r="CU418" s="1">
        <f t="shared" si="111"/>
        <v>0</v>
      </c>
      <c r="CV418" s="1">
        <f t="shared" si="112"/>
        <v>4</v>
      </c>
      <c r="CW418" s="1">
        <f t="shared" si="113"/>
        <v>2</v>
      </c>
      <c r="CX418" s="1">
        <f t="shared" si="114"/>
        <v>0</v>
      </c>
      <c r="CY418" s="1">
        <f t="shared" si="115"/>
        <v>6</v>
      </c>
      <c r="CZ418" s="1">
        <f t="shared" si="116"/>
        <v>1</v>
      </c>
      <c r="DA418" s="1">
        <f t="shared" si="117"/>
        <v>1</v>
      </c>
      <c r="DB418" s="1">
        <f>SUM(CM418:CX418)+SUM(COUNTIFS(Q418:CL418,{"TERM","RESIGNED"}))</f>
        <v>50</v>
      </c>
      <c r="DC418" s="1" t="s">
        <v>45</v>
      </c>
      <c r="DD418" s="1" t="s">
        <v>1018</v>
      </c>
      <c r="DE418" s="34"/>
    </row>
    <row r="419" spans="1:109" x14ac:dyDescent="0.25">
      <c r="A419" s="32">
        <f t="shared" si="118"/>
        <v>418</v>
      </c>
      <c r="B419" s="1" t="s">
        <v>172</v>
      </c>
      <c r="C419" s="1">
        <v>600304</v>
      </c>
      <c r="D419" s="27">
        <v>600304</v>
      </c>
      <c r="E419" s="1" t="s">
        <v>946</v>
      </c>
      <c r="F419" s="34" t="s">
        <v>876</v>
      </c>
      <c r="G419" s="34" t="s">
        <v>190</v>
      </c>
      <c r="H419" s="30">
        <v>44922</v>
      </c>
      <c r="I419" s="30" t="s">
        <v>39</v>
      </c>
      <c r="J419" s="30" t="s">
        <v>39</v>
      </c>
      <c r="K419" s="1">
        <f t="shared" ca="1" si="102"/>
        <v>380</v>
      </c>
      <c r="L419" s="34" t="str">
        <f t="shared" si="103"/>
        <v>Billable</v>
      </c>
      <c r="M419" s="34" t="s">
        <v>187</v>
      </c>
      <c r="N419" s="1" t="s">
        <v>270</v>
      </c>
      <c r="O419" s="1" t="s">
        <v>42</v>
      </c>
      <c r="P419" s="1"/>
      <c r="Q419" s="1"/>
      <c r="R419" s="1" t="s">
        <v>43</v>
      </c>
      <c r="S419" s="33" t="s">
        <v>292</v>
      </c>
      <c r="T419" s="14" t="s">
        <v>967</v>
      </c>
      <c r="U419" s="39" t="s">
        <v>39</v>
      </c>
      <c r="V419" s="14" t="s">
        <v>967</v>
      </c>
      <c r="W419" s="14" t="s">
        <v>20</v>
      </c>
      <c r="X419" s="14" t="s">
        <v>20</v>
      </c>
      <c r="Y419" s="14" t="s">
        <v>965</v>
      </c>
      <c r="Z419" s="39">
        <v>0.37986111111111115</v>
      </c>
      <c r="AA419" s="14" t="s">
        <v>965</v>
      </c>
      <c r="AB419" s="14" t="s">
        <v>965</v>
      </c>
      <c r="AC419" s="39">
        <v>0.37361111111111112</v>
      </c>
      <c r="AD419" s="14" t="s">
        <v>965</v>
      </c>
      <c r="AE419" s="14" t="s">
        <v>965</v>
      </c>
      <c r="AF419" s="39">
        <v>0.37638888888888888</v>
      </c>
      <c r="AG419" s="14" t="s">
        <v>965</v>
      </c>
      <c r="AH419" s="14" t="s">
        <v>967</v>
      </c>
      <c r="AI419" s="39" t="s">
        <v>39</v>
      </c>
      <c r="AJ419" s="14" t="s">
        <v>967</v>
      </c>
      <c r="AK419" s="14" t="s">
        <v>965</v>
      </c>
      <c r="AL419" s="39">
        <v>0.37777777777777777</v>
      </c>
      <c r="AM419" s="14" t="s">
        <v>965</v>
      </c>
      <c r="AN419" s="14" t="s">
        <v>20</v>
      </c>
      <c r="AO419" s="14" t="s">
        <v>20</v>
      </c>
      <c r="AP419" s="14" t="s">
        <v>965</v>
      </c>
      <c r="AQ419" s="39">
        <v>0.38611111111111113</v>
      </c>
      <c r="AR419" s="14" t="s">
        <v>965</v>
      </c>
      <c r="AS419" s="14" t="s">
        <v>965</v>
      </c>
      <c r="AT419" s="39">
        <v>0.38611111111111113</v>
      </c>
      <c r="AU419" s="14" t="s">
        <v>965</v>
      </c>
      <c r="AV419" s="14" t="s">
        <v>968</v>
      </c>
      <c r="AW419" s="39" t="s">
        <v>39</v>
      </c>
      <c r="AX419" s="14" t="s">
        <v>968</v>
      </c>
      <c r="AY419" s="14" t="s">
        <v>965</v>
      </c>
      <c r="AZ419" s="39">
        <v>0.39097222222222222</v>
      </c>
      <c r="BA419" s="14" t="s">
        <v>965</v>
      </c>
      <c r="BB419" s="14" t="s">
        <v>965</v>
      </c>
      <c r="BC419" s="39">
        <v>0.3833333333333333</v>
      </c>
      <c r="BD419" s="14" t="s">
        <v>965</v>
      </c>
      <c r="BE419" s="14" t="s">
        <v>20</v>
      </c>
      <c r="BF419" s="14" t="s">
        <v>20</v>
      </c>
      <c r="BG419" s="14" t="s">
        <v>965</v>
      </c>
      <c r="BH419" s="39">
        <v>0.37986111111111115</v>
      </c>
      <c r="BI419" s="39" t="s">
        <v>965</v>
      </c>
      <c r="BJ419" s="14" t="s">
        <v>965</v>
      </c>
      <c r="BK419" s="39">
        <v>0.3756944444444445</v>
      </c>
      <c r="BL419" s="14" t="s">
        <v>965</v>
      </c>
      <c r="BM419" s="14" t="s">
        <v>965</v>
      </c>
      <c r="BN419" s="39">
        <v>0.38263888888888892</v>
      </c>
      <c r="BO419" s="14" t="s">
        <v>965</v>
      </c>
      <c r="BP419" s="14" t="s">
        <v>965</v>
      </c>
      <c r="BQ419" s="39">
        <v>0.38194444444444442</v>
      </c>
      <c r="BR419" s="14" t="s">
        <v>965</v>
      </c>
      <c r="BS419" s="14" t="s">
        <v>965</v>
      </c>
      <c r="BT419" s="39">
        <v>0.37638888888888888</v>
      </c>
      <c r="BU419" s="39" t="s">
        <v>965</v>
      </c>
      <c r="BV419" s="14" t="s">
        <v>20</v>
      </c>
      <c r="BW419" s="14" t="s">
        <v>20</v>
      </c>
      <c r="BX419" s="14" t="s">
        <v>20</v>
      </c>
      <c r="BY419" s="14" t="s">
        <v>965</v>
      </c>
      <c r="BZ419" s="39">
        <v>0.375</v>
      </c>
      <c r="CA419" s="39" t="s">
        <v>965</v>
      </c>
      <c r="CB419" s="14" t="s">
        <v>965</v>
      </c>
      <c r="CC419" s="39">
        <v>0.37638888888888888</v>
      </c>
      <c r="CD419" s="39" t="s">
        <v>965</v>
      </c>
      <c r="CE419" s="14" t="s">
        <v>22</v>
      </c>
      <c r="CF419" s="39">
        <v>0.38125000000000003</v>
      </c>
      <c r="CG419" s="39" t="s">
        <v>22</v>
      </c>
      <c r="CH419" s="14" t="s">
        <v>965</v>
      </c>
      <c r="CI419" s="39">
        <v>0.38611111111111113</v>
      </c>
      <c r="CJ419" s="39" t="s">
        <v>965</v>
      </c>
      <c r="CK419" s="14" t="s">
        <v>20</v>
      </c>
      <c r="CL419" s="14" t="s">
        <v>20</v>
      </c>
      <c r="CM419" s="1">
        <f t="shared" si="104"/>
        <v>32</v>
      </c>
      <c r="CN419" s="1">
        <f t="shared" si="105"/>
        <v>0</v>
      </c>
      <c r="CO419" s="1">
        <f t="shared" si="106"/>
        <v>11</v>
      </c>
      <c r="CP419" s="1">
        <f t="shared" si="107"/>
        <v>0</v>
      </c>
      <c r="CQ419" s="1">
        <f t="shared" si="108"/>
        <v>2</v>
      </c>
      <c r="CR419" s="1">
        <f>SUM(COUNTIFS($T419:$CL419,{"PAT","MAT"}))</f>
        <v>0</v>
      </c>
      <c r="CS419" s="1">
        <f t="shared" si="109"/>
        <v>0</v>
      </c>
      <c r="CT419" s="1">
        <f t="shared" si="110"/>
        <v>0</v>
      </c>
      <c r="CU419" s="1">
        <f t="shared" si="111"/>
        <v>2</v>
      </c>
      <c r="CV419" s="1">
        <f t="shared" si="112"/>
        <v>4</v>
      </c>
      <c r="CW419" s="1">
        <f t="shared" si="113"/>
        <v>0</v>
      </c>
      <c r="CX419" s="1">
        <f t="shared" si="114"/>
        <v>0</v>
      </c>
      <c r="CY419" s="1">
        <f t="shared" si="115"/>
        <v>6</v>
      </c>
      <c r="CZ419" s="1">
        <f t="shared" si="116"/>
        <v>1</v>
      </c>
      <c r="DA419" s="1">
        <f t="shared" si="117"/>
        <v>1</v>
      </c>
      <c r="DB419" s="1">
        <f>SUM(CM419:CX419)+SUM(COUNTIFS(Q419:CL419,{"TERM","RESIGNED"}))</f>
        <v>51</v>
      </c>
      <c r="DC419" s="1" t="s">
        <v>45</v>
      </c>
      <c r="DD419" s="1" t="s">
        <v>1018</v>
      </c>
      <c r="DE419" s="34"/>
    </row>
    <row r="420" spans="1:109" x14ac:dyDescent="0.25">
      <c r="A420" s="32">
        <f t="shared" si="118"/>
        <v>419</v>
      </c>
      <c r="B420" s="1" t="s">
        <v>172</v>
      </c>
      <c r="C420" s="1">
        <v>600305</v>
      </c>
      <c r="D420" s="27">
        <v>600305</v>
      </c>
      <c r="E420" s="1" t="s">
        <v>946</v>
      </c>
      <c r="F420" s="34" t="s">
        <v>294</v>
      </c>
      <c r="G420" s="34" t="s">
        <v>190</v>
      </c>
      <c r="H420" s="30">
        <v>44925</v>
      </c>
      <c r="I420" s="30" t="s">
        <v>39</v>
      </c>
      <c r="J420" s="30" t="s">
        <v>39</v>
      </c>
      <c r="K420" s="1">
        <f t="shared" ca="1" si="102"/>
        <v>377</v>
      </c>
      <c r="L420" s="34" t="str">
        <f t="shared" si="103"/>
        <v>Billable</v>
      </c>
      <c r="M420" s="34" t="s">
        <v>187</v>
      </c>
      <c r="N420" s="1" t="s">
        <v>270</v>
      </c>
      <c r="O420" s="1" t="s">
        <v>42</v>
      </c>
      <c r="P420" s="1"/>
      <c r="Q420" s="1"/>
      <c r="R420" s="1" t="s">
        <v>43</v>
      </c>
      <c r="S420" s="33" t="s">
        <v>277</v>
      </c>
      <c r="T420" s="14" t="s">
        <v>965</v>
      </c>
      <c r="U420" s="39">
        <v>0.38055555555555598</v>
      </c>
      <c r="V420" s="14" t="s">
        <v>965</v>
      </c>
      <c r="W420" s="14" t="s">
        <v>20</v>
      </c>
      <c r="X420" s="14" t="s">
        <v>20</v>
      </c>
      <c r="Y420" s="14" t="s">
        <v>965</v>
      </c>
      <c r="Z420" s="39">
        <v>0.38263888888888892</v>
      </c>
      <c r="AA420" s="14" t="s">
        <v>965</v>
      </c>
      <c r="AB420" s="14" t="s">
        <v>965</v>
      </c>
      <c r="AC420" s="39">
        <v>0.37986111111111115</v>
      </c>
      <c r="AD420" s="14" t="s">
        <v>965</v>
      </c>
      <c r="AE420" s="14" t="s">
        <v>965</v>
      </c>
      <c r="AF420" s="39">
        <v>0.37986111111111115</v>
      </c>
      <c r="AG420" s="14" t="s">
        <v>965</v>
      </c>
      <c r="AH420" s="14" t="s">
        <v>965</v>
      </c>
      <c r="AI420" s="39">
        <v>0.37847222222222227</v>
      </c>
      <c r="AJ420" s="14" t="s">
        <v>965</v>
      </c>
      <c r="AK420" s="14" t="s">
        <v>965</v>
      </c>
      <c r="AL420" s="39">
        <v>0.38055555555555554</v>
      </c>
      <c r="AM420" s="14" t="s">
        <v>965</v>
      </c>
      <c r="AN420" s="14" t="s">
        <v>20</v>
      </c>
      <c r="AO420" s="14" t="s">
        <v>20</v>
      </c>
      <c r="AP420" s="14" t="s">
        <v>967</v>
      </c>
      <c r="AQ420" s="39" t="s">
        <v>39</v>
      </c>
      <c r="AR420" s="14" t="s">
        <v>967</v>
      </c>
      <c r="AS420" s="14" t="s">
        <v>965</v>
      </c>
      <c r="AT420" s="39">
        <v>0.38055555555555554</v>
      </c>
      <c r="AU420" s="14" t="s">
        <v>965</v>
      </c>
      <c r="AV420" s="14" t="s">
        <v>965</v>
      </c>
      <c r="AW420" s="39">
        <v>0.37916666666666665</v>
      </c>
      <c r="AX420" s="14" t="s">
        <v>965</v>
      </c>
      <c r="AY420" s="14" t="s">
        <v>965</v>
      </c>
      <c r="AZ420" s="39">
        <v>0.38055555555555554</v>
      </c>
      <c r="BA420" s="14" t="s">
        <v>965</v>
      </c>
      <c r="BB420" s="14" t="s">
        <v>965</v>
      </c>
      <c r="BC420" s="39">
        <v>0.38472222222222219</v>
      </c>
      <c r="BD420" s="14" t="s">
        <v>965</v>
      </c>
      <c r="BE420" s="14" t="s">
        <v>20</v>
      </c>
      <c r="BF420" s="14" t="s">
        <v>20</v>
      </c>
      <c r="BG420" s="14" t="s">
        <v>965</v>
      </c>
      <c r="BH420" s="39">
        <v>0.37638888888888888</v>
      </c>
      <c r="BI420" s="39" t="s">
        <v>965</v>
      </c>
      <c r="BJ420" s="14" t="s">
        <v>965</v>
      </c>
      <c r="BK420" s="39">
        <v>0.3972222222222222</v>
      </c>
      <c r="BL420" s="14" t="s">
        <v>965</v>
      </c>
      <c r="BM420" s="14" t="s">
        <v>965</v>
      </c>
      <c r="BN420" s="39">
        <v>0.37708333333333338</v>
      </c>
      <c r="BO420" s="14" t="s">
        <v>965</v>
      </c>
      <c r="BP420" s="14" t="s">
        <v>965</v>
      </c>
      <c r="BQ420" s="39">
        <v>0.37847222222222227</v>
      </c>
      <c r="BR420" s="14" t="s">
        <v>965</v>
      </c>
      <c r="BS420" s="14" t="s">
        <v>965</v>
      </c>
      <c r="BT420" s="39">
        <v>0.3833333333333333</v>
      </c>
      <c r="BU420" s="39" t="s">
        <v>965</v>
      </c>
      <c r="BV420" s="14" t="s">
        <v>20</v>
      </c>
      <c r="BW420" s="14" t="s">
        <v>20</v>
      </c>
      <c r="BX420" s="14" t="s">
        <v>20</v>
      </c>
      <c r="BY420" s="14" t="s">
        <v>967</v>
      </c>
      <c r="BZ420" s="39" t="s">
        <v>39</v>
      </c>
      <c r="CA420" s="39" t="s">
        <v>967</v>
      </c>
      <c r="CB420" s="14" t="s">
        <v>967</v>
      </c>
      <c r="CC420" s="39" t="s">
        <v>39</v>
      </c>
      <c r="CD420" s="39" t="s">
        <v>967</v>
      </c>
      <c r="CE420" s="14" t="s">
        <v>967</v>
      </c>
      <c r="CF420" s="39" t="s">
        <v>39</v>
      </c>
      <c r="CG420" s="39" t="s">
        <v>967</v>
      </c>
      <c r="CH420" s="14" t="s">
        <v>965</v>
      </c>
      <c r="CI420" s="39">
        <v>0.38055555555555554</v>
      </c>
      <c r="CJ420" s="39" t="s">
        <v>965</v>
      </c>
      <c r="CK420" s="14" t="s">
        <v>20</v>
      </c>
      <c r="CL420" s="14" t="s">
        <v>20</v>
      </c>
      <c r="CM420" s="1">
        <f t="shared" si="104"/>
        <v>32</v>
      </c>
      <c r="CN420" s="1">
        <f t="shared" si="105"/>
        <v>0</v>
      </c>
      <c r="CO420" s="1">
        <f t="shared" si="106"/>
        <v>11</v>
      </c>
      <c r="CP420" s="1">
        <f t="shared" si="107"/>
        <v>0</v>
      </c>
      <c r="CQ420" s="1">
        <f t="shared" si="108"/>
        <v>0</v>
      </c>
      <c r="CR420" s="1">
        <f>SUM(COUNTIFS($T420:$CL420,{"PAT","MAT"}))</f>
        <v>0</v>
      </c>
      <c r="CS420" s="1">
        <f t="shared" si="109"/>
        <v>0</v>
      </c>
      <c r="CT420" s="1">
        <f t="shared" si="110"/>
        <v>0</v>
      </c>
      <c r="CU420" s="1">
        <f t="shared" si="111"/>
        <v>0</v>
      </c>
      <c r="CV420" s="1">
        <f t="shared" si="112"/>
        <v>8</v>
      </c>
      <c r="CW420" s="1">
        <f t="shared" si="113"/>
        <v>0</v>
      </c>
      <c r="CX420" s="1">
        <f t="shared" si="114"/>
        <v>0</v>
      </c>
      <c r="CY420" s="1">
        <f t="shared" si="115"/>
        <v>8</v>
      </c>
      <c r="CZ420" s="1">
        <f t="shared" si="116"/>
        <v>1</v>
      </c>
      <c r="DA420" s="1">
        <f t="shared" si="117"/>
        <v>1</v>
      </c>
      <c r="DB420" s="1">
        <f>SUM(CM420:CX420)+SUM(COUNTIFS(Q420:CL420,{"TERM","RESIGNED"}))</f>
        <v>51</v>
      </c>
      <c r="DC420" s="1" t="s">
        <v>45</v>
      </c>
      <c r="DD420" s="1" t="s">
        <v>1018</v>
      </c>
      <c r="DE420" s="34"/>
    </row>
    <row r="421" spans="1:109" x14ac:dyDescent="0.25">
      <c r="A421" s="32">
        <f t="shared" si="118"/>
        <v>420</v>
      </c>
      <c r="B421" s="1" t="s">
        <v>172</v>
      </c>
      <c r="C421" s="1">
        <v>600310</v>
      </c>
      <c r="D421" s="27">
        <v>600310</v>
      </c>
      <c r="E421" s="1" t="s">
        <v>945</v>
      </c>
      <c r="F421" s="34" t="s">
        <v>879</v>
      </c>
      <c r="G421" s="34" t="s">
        <v>190</v>
      </c>
      <c r="H421" s="30">
        <v>44925</v>
      </c>
      <c r="I421" s="30" t="s">
        <v>39</v>
      </c>
      <c r="J421" s="30" t="s">
        <v>39</v>
      </c>
      <c r="K421" s="1">
        <f t="shared" ca="1" si="102"/>
        <v>377</v>
      </c>
      <c r="L421" s="34" t="str">
        <f t="shared" si="103"/>
        <v>Billable</v>
      </c>
      <c r="M421" s="34" t="s">
        <v>187</v>
      </c>
      <c r="N421" s="1" t="s">
        <v>270</v>
      </c>
      <c r="O421" s="1" t="s">
        <v>42</v>
      </c>
      <c r="P421" s="1"/>
      <c r="Q421" s="1"/>
      <c r="R421" s="1" t="s">
        <v>43</v>
      </c>
      <c r="S421" s="33" t="s">
        <v>277</v>
      </c>
      <c r="T421" s="14" t="s">
        <v>965</v>
      </c>
      <c r="U421" s="39">
        <v>0.38541666666666702</v>
      </c>
      <c r="V421" s="14" t="s">
        <v>965</v>
      </c>
      <c r="W421" s="14" t="s">
        <v>20</v>
      </c>
      <c r="X421" s="14" t="s">
        <v>20</v>
      </c>
      <c r="Y421" s="14" t="s">
        <v>965</v>
      </c>
      <c r="Z421" s="39">
        <v>0.38194444444444442</v>
      </c>
      <c r="AA421" s="14" t="s">
        <v>965</v>
      </c>
      <c r="AB421" s="14" t="s">
        <v>965</v>
      </c>
      <c r="AC421" s="39">
        <v>0.3833333333333333</v>
      </c>
      <c r="AD421" s="14" t="s">
        <v>965</v>
      </c>
      <c r="AE421" s="14" t="s">
        <v>965</v>
      </c>
      <c r="AF421" s="39">
        <v>0.38125000000000003</v>
      </c>
      <c r="AG421" s="14" t="s">
        <v>965</v>
      </c>
      <c r="AH421" s="14" t="s">
        <v>965</v>
      </c>
      <c r="AI421" s="39">
        <v>0.38958333333333334</v>
      </c>
      <c r="AJ421" s="14" t="s">
        <v>965</v>
      </c>
      <c r="AK421" s="14" t="s">
        <v>965</v>
      </c>
      <c r="AL421" s="39">
        <v>0.37708333333333338</v>
      </c>
      <c r="AM421" s="14" t="s">
        <v>965</v>
      </c>
      <c r="AN421" s="14" t="s">
        <v>20</v>
      </c>
      <c r="AO421" s="14" t="s">
        <v>20</v>
      </c>
      <c r="AP421" s="14" t="s">
        <v>967</v>
      </c>
      <c r="AQ421" s="39" t="s">
        <v>39</v>
      </c>
      <c r="AR421" s="14" t="s">
        <v>967</v>
      </c>
      <c r="AS421" s="14" t="s">
        <v>965</v>
      </c>
      <c r="AT421" s="39">
        <v>0.39374999999999999</v>
      </c>
      <c r="AU421" s="14" t="s">
        <v>965</v>
      </c>
      <c r="AV421" s="14" t="s">
        <v>965</v>
      </c>
      <c r="AW421" s="39">
        <v>0.36736111111111108</v>
      </c>
      <c r="AX421" s="14" t="s">
        <v>965</v>
      </c>
      <c r="AY421" s="14" t="s">
        <v>965</v>
      </c>
      <c r="AZ421" s="39">
        <v>0.39652777777777781</v>
      </c>
      <c r="BA421" s="14" t="s">
        <v>965</v>
      </c>
      <c r="BB421" s="14" t="s">
        <v>965</v>
      </c>
      <c r="BC421" s="39">
        <v>0.38125000000000003</v>
      </c>
      <c r="BD421" s="14" t="s">
        <v>965</v>
      </c>
      <c r="BE421" s="14" t="s">
        <v>20</v>
      </c>
      <c r="BF421" s="14" t="s">
        <v>20</v>
      </c>
      <c r="BG421" s="14" t="s">
        <v>965</v>
      </c>
      <c r="BH421" s="39">
        <v>0.38541666666666669</v>
      </c>
      <c r="BI421" s="39" t="s">
        <v>965</v>
      </c>
      <c r="BJ421" s="14" t="s">
        <v>965</v>
      </c>
      <c r="BK421" s="39">
        <v>0.39513888888888887</v>
      </c>
      <c r="BL421" s="14" t="s">
        <v>965</v>
      </c>
      <c r="BM421" s="14" t="s">
        <v>965</v>
      </c>
      <c r="BN421" s="39">
        <v>0.39374999999999999</v>
      </c>
      <c r="BO421" s="14" t="s">
        <v>965</v>
      </c>
      <c r="BP421" s="14" t="s">
        <v>965</v>
      </c>
      <c r="BQ421" s="39">
        <v>0.38680555555555557</v>
      </c>
      <c r="BR421" s="14" t="s">
        <v>965</v>
      </c>
      <c r="BS421" s="14" t="s">
        <v>965</v>
      </c>
      <c r="BT421" s="39">
        <v>0.37152777777777773</v>
      </c>
      <c r="BU421" s="39" t="s">
        <v>965</v>
      </c>
      <c r="BV421" s="14" t="s">
        <v>20</v>
      </c>
      <c r="BW421" s="14" t="s">
        <v>20</v>
      </c>
      <c r="BX421" s="14" t="s">
        <v>20</v>
      </c>
      <c r="BY421" s="14" t="s">
        <v>965</v>
      </c>
      <c r="BZ421" s="39">
        <v>0.375</v>
      </c>
      <c r="CA421" s="39" t="s">
        <v>965</v>
      </c>
      <c r="CB421" s="14" t="s">
        <v>965</v>
      </c>
      <c r="CC421" s="39">
        <v>0.38750000000000001</v>
      </c>
      <c r="CD421" s="39" t="s">
        <v>965</v>
      </c>
      <c r="CE421" s="14" t="s">
        <v>967</v>
      </c>
      <c r="CF421" s="39" t="s">
        <v>39</v>
      </c>
      <c r="CG421" s="39" t="s">
        <v>967</v>
      </c>
      <c r="CH421" s="14" t="s">
        <v>965</v>
      </c>
      <c r="CI421" s="39">
        <v>0.37916666666666665</v>
      </c>
      <c r="CJ421" s="39" t="s">
        <v>965</v>
      </c>
      <c r="CK421" s="14" t="s">
        <v>20</v>
      </c>
      <c r="CL421" s="14" t="s">
        <v>20</v>
      </c>
      <c r="CM421" s="1">
        <f t="shared" si="104"/>
        <v>36</v>
      </c>
      <c r="CN421" s="1">
        <f t="shared" si="105"/>
        <v>0</v>
      </c>
      <c r="CO421" s="1">
        <f t="shared" si="106"/>
        <v>11</v>
      </c>
      <c r="CP421" s="1">
        <f t="shared" si="107"/>
        <v>0</v>
      </c>
      <c r="CQ421" s="1">
        <f t="shared" si="108"/>
        <v>0</v>
      </c>
      <c r="CR421" s="1">
        <f>SUM(COUNTIFS($T421:$CL421,{"PAT","MAT"}))</f>
        <v>0</v>
      </c>
      <c r="CS421" s="1">
        <f t="shared" si="109"/>
        <v>0</v>
      </c>
      <c r="CT421" s="1">
        <f t="shared" si="110"/>
        <v>0</v>
      </c>
      <c r="CU421" s="1">
        <f t="shared" si="111"/>
        <v>0</v>
      </c>
      <c r="CV421" s="1">
        <f t="shared" si="112"/>
        <v>4</v>
      </c>
      <c r="CW421" s="1">
        <f t="shared" si="113"/>
        <v>0</v>
      </c>
      <c r="CX421" s="1">
        <f t="shared" si="114"/>
        <v>0</v>
      </c>
      <c r="CY421" s="1">
        <f t="shared" si="115"/>
        <v>4</v>
      </c>
      <c r="CZ421" s="1">
        <f t="shared" si="116"/>
        <v>1</v>
      </c>
      <c r="DA421" s="1">
        <f t="shared" si="117"/>
        <v>1</v>
      </c>
      <c r="DB421" s="1">
        <f>SUM(CM421:CX421)+SUM(COUNTIFS(Q421:CL421,{"TERM","RESIGNED"}))</f>
        <v>51</v>
      </c>
      <c r="DC421" s="1" t="s">
        <v>45</v>
      </c>
      <c r="DD421" s="1" t="s">
        <v>1018</v>
      </c>
      <c r="DE421" s="34"/>
    </row>
    <row r="422" spans="1:109" x14ac:dyDescent="0.25">
      <c r="A422" s="32">
        <f t="shared" si="118"/>
        <v>421</v>
      </c>
      <c r="B422" s="1" t="s">
        <v>172</v>
      </c>
      <c r="C422" s="1">
        <v>600327</v>
      </c>
      <c r="D422" s="27">
        <v>600327</v>
      </c>
      <c r="E422" s="1" t="s">
        <v>946</v>
      </c>
      <c r="F422" s="34" t="s">
        <v>897</v>
      </c>
      <c r="G422" s="34" t="s">
        <v>190</v>
      </c>
      <c r="H422" s="30">
        <v>44939</v>
      </c>
      <c r="I422" s="30" t="s">
        <v>39</v>
      </c>
      <c r="J422" s="30" t="s">
        <v>39</v>
      </c>
      <c r="K422" s="1">
        <f t="shared" ca="1" si="102"/>
        <v>363</v>
      </c>
      <c r="L422" s="34" t="str">
        <f t="shared" si="103"/>
        <v>Billable</v>
      </c>
      <c r="M422" s="34" t="s">
        <v>187</v>
      </c>
      <c r="N422" s="1" t="s">
        <v>270</v>
      </c>
      <c r="O422" s="1" t="s">
        <v>42</v>
      </c>
      <c r="P422" s="1"/>
      <c r="Q422" s="1"/>
      <c r="R422" s="1" t="s">
        <v>43</v>
      </c>
      <c r="S422" s="33" t="s">
        <v>277</v>
      </c>
      <c r="T422" s="14" t="s">
        <v>965</v>
      </c>
      <c r="U422" s="39">
        <v>0.37152777777777801</v>
      </c>
      <c r="V422" s="14" t="s">
        <v>965</v>
      </c>
      <c r="W422" s="14" t="s">
        <v>20</v>
      </c>
      <c r="X422" s="14" t="s">
        <v>20</v>
      </c>
      <c r="Y422" s="14" t="s">
        <v>967</v>
      </c>
      <c r="Z422" s="39" t="s">
        <v>39</v>
      </c>
      <c r="AA422" s="14" t="s">
        <v>967</v>
      </c>
      <c r="AB422" s="14" t="s">
        <v>967</v>
      </c>
      <c r="AC422" s="39" t="s">
        <v>39</v>
      </c>
      <c r="AD422" s="14" t="s">
        <v>967</v>
      </c>
      <c r="AE422" s="14" t="s">
        <v>965</v>
      </c>
      <c r="AF422" s="39">
        <v>0.36527777777777781</v>
      </c>
      <c r="AG422" s="14" t="s">
        <v>965</v>
      </c>
      <c r="AH422" s="14" t="s">
        <v>965</v>
      </c>
      <c r="AI422" s="39">
        <v>0.375</v>
      </c>
      <c r="AJ422" s="14" t="s">
        <v>965</v>
      </c>
      <c r="AK422" s="14" t="s">
        <v>965</v>
      </c>
      <c r="AL422" s="39">
        <v>0.3743055555555555</v>
      </c>
      <c r="AM422" s="14" t="s">
        <v>965</v>
      </c>
      <c r="AN422" s="14" t="s">
        <v>20</v>
      </c>
      <c r="AO422" s="14" t="s">
        <v>20</v>
      </c>
      <c r="AP422" s="14" t="s">
        <v>965</v>
      </c>
      <c r="AQ422" s="39">
        <v>0.3972222222222222</v>
      </c>
      <c r="AR422" s="14" t="s">
        <v>965</v>
      </c>
      <c r="AS422" s="14" t="s">
        <v>965</v>
      </c>
      <c r="AT422" s="39">
        <v>0.38611111111111113</v>
      </c>
      <c r="AU422" s="14" t="s">
        <v>965</v>
      </c>
      <c r="AV422" s="14" t="s">
        <v>965</v>
      </c>
      <c r="AW422" s="39">
        <v>0.37708333333333338</v>
      </c>
      <c r="AX422" s="14" t="s">
        <v>965</v>
      </c>
      <c r="AY422" s="14" t="s">
        <v>965</v>
      </c>
      <c r="AZ422" s="39">
        <v>0.3666666666666667</v>
      </c>
      <c r="BA422" s="14" t="s">
        <v>965</v>
      </c>
      <c r="BB422" s="14" t="s">
        <v>967</v>
      </c>
      <c r="BC422" s="39" t="s">
        <v>39</v>
      </c>
      <c r="BD422" s="14" t="s">
        <v>967</v>
      </c>
      <c r="BE422" s="14" t="s">
        <v>20</v>
      </c>
      <c r="BF422" s="14" t="s">
        <v>20</v>
      </c>
      <c r="BG422" s="14" t="s">
        <v>965</v>
      </c>
      <c r="BH422" s="39">
        <v>0.37708333333333338</v>
      </c>
      <c r="BI422" s="39" t="s">
        <v>965</v>
      </c>
      <c r="BJ422" s="14" t="s">
        <v>968</v>
      </c>
      <c r="BK422" s="39" t="s">
        <v>39</v>
      </c>
      <c r="BL422" s="14" t="s">
        <v>968</v>
      </c>
      <c r="BM422" s="14" t="s">
        <v>965</v>
      </c>
      <c r="BN422" s="39">
        <v>0.37361111111111112</v>
      </c>
      <c r="BO422" s="14" t="s">
        <v>965</v>
      </c>
      <c r="BP422" s="14" t="s">
        <v>965</v>
      </c>
      <c r="BQ422" s="39">
        <v>0.38263888888888892</v>
      </c>
      <c r="BR422" s="14" t="s">
        <v>965</v>
      </c>
      <c r="BS422" s="14" t="s">
        <v>967</v>
      </c>
      <c r="BT422" s="39" t="e">
        <v>#N/A</v>
      </c>
      <c r="BU422" s="39" t="s">
        <v>967</v>
      </c>
      <c r="BV422" s="14" t="s">
        <v>20</v>
      </c>
      <c r="BW422" s="14" t="s">
        <v>20</v>
      </c>
      <c r="BX422" s="14" t="s">
        <v>20</v>
      </c>
      <c r="BY422" s="14" t="s">
        <v>965</v>
      </c>
      <c r="BZ422" s="39">
        <v>0.37847222222222227</v>
      </c>
      <c r="CA422" s="39" t="s">
        <v>965</v>
      </c>
      <c r="CB422" s="14" t="s">
        <v>967</v>
      </c>
      <c r="CC422" s="39" t="s">
        <v>39</v>
      </c>
      <c r="CD422" s="39" t="s">
        <v>967</v>
      </c>
      <c r="CE422" s="14" t="s">
        <v>965</v>
      </c>
      <c r="CF422" s="39">
        <v>0.37638888888888888</v>
      </c>
      <c r="CG422" s="39" t="s">
        <v>965</v>
      </c>
      <c r="CH422" s="14" t="s">
        <v>967</v>
      </c>
      <c r="CI422" s="39" t="s">
        <v>39</v>
      </c>
      <c r="CJ422" s="39" t="s">
        <v>967</v>
      </c>
      <c r="CK422" s="14" t="s">
        <v>20</v>
      </c>
      <c r="CL422" s="14" t="s">
        <v>20</v>
      </c>
      <c r="CM422" s="1">
        <f t="shared" si="104"/>
        <v>26</v>
      </c>
      <c r="CN422" s="1">
        <f t="shared" si="105"/>
        <v>0</v>
      </c>
      <c r="CO422" s="1">
        <f t="shared" si="106"/>
        <v>11</v>
      </c>
      <c r="CP422" s="1">
        <f t="shared" si="107"/>
        <v>0</v>
      </c>
      <c r="CQ422" s="1">
        <f t="shared" si="108"/>
        <v>0</v>
      </c>
      <c r="CR422" s="1">
        <f>SUM(COUNTIFS($T422:$CL422,{"PAT","MAT"}))</f>
        <v>0</v>
      </c>
      <c r="CS422" s="1">
        <f t="shared" si="109"/>
        <v>0</v>
      </c>
      <c r="CT422" s="1">
        <f t="shared" si="110"/>
        <v>0</v>
      </c>
      <c r="CU422" s="1">
        <f t="shared" si="111"/>
        <v>2</v>
      </c>
      <c r="CV422" s="1">
        <f t="shared" si="112"/>
        <v>12</v>
      </c>
      <c r="CW422" s="1">
        <f t="shared" si="113"/>
        <v>0</v>
      </c>
      <c r="CX422" s="1">
        <f t="shared" si="114"/>
        <v>0</v>
      </c>
      <c r="CY422" s="1">
        <f t="shared" si="115"/>
        <v>14</v>
      </c>
      <c r="CZ422" s="1">
        <f t="shared" si="116"/>
        <v>1</v>
      </c>
      <c r="DA422" s="1">
        <f t="shared" si="117"/>
        <v>1</v>
      </c>
      <c r="DB422" s="1">
        <f>SUM(CM422:CX422)+SUM(COUNTIFS(Q422:CL422,{"TERM","RESIGNED"}))</f>
        <v>51</v>
      </c>
      <c r="DC422" s="1" t="s">
        <v>45</v>
      </c>
      <c r="DD422" s="1" t="s">
        <v>1018</v>
      </c>
      <c r="DE422" s="34"/>
    </row>
    <row r="423" spans="1:109" x14ac:dyDescent="0.25">
      <c r="A423" s="32">
        <f t="shared" si="118"/>
        <v>422</v>
      </c>
      <c r="B423" s="1" t="s">
        <v>172</v>
      </c>
      <c r="C423" s="1">
        <v>600328</v>
      </c>
      <c r="D423" s="27">
        <v>600328</v>
      </c>
      <c r="E423" s="1" t="s">
        <v>946</v>
      </c>
      <c r="F423" s="34" t="s">
        <v>898</v>
      </c>
      <c r="G423" s="34" t="s">
        <v>190</v>
      </c>
      <c r="H423" s="30">
        <v>44939</v>
      </c>
      <c r="I423" s="30" t="s">
        <v>39</v>
      </c>
      <c r="J423" s="30" t="s">
        <v>39</v>
      </c>
      <c r="K423" s="1">
        <f t="shared" ca="1" si="102"/>
        <v>363</v>
      </c>
      <c r="L423" s="34" t="str">
        <f t="shared" si="103"/>
        <v>Billable</v>
      </c>
      <c r="M423" s="34" t="s">
        <v>187</v>
      </c>
      <c r="N423" s="1" t="s">
        <v>270</v>
      </c>
      <c r="O423" s="1" t="s">
        <v>42</v>
      </c>
      <c r="P423" s="1"/>
      <c r="Q423" s="1"/>
      <c r="R423" s="1" t="s">
        <v>43</v>
      </c>
      <c r="S423" s="33" t="s">
        <v>292</v>
      </c>
      <c r="T423" s="14" t="s">
        <v>965</v>
      </c>
      <c r="U423" s="39">
        <v>0.37222222222222201</v>
      </c>
      <c r="V423" s="14" t="s">
        <v>965</v>
      </c>
      <c r="W423" s="14" t="s">
        <v>20</v>
      </c>
      <c r="X423" s="14" t="s">
        <v>20</v>
      </c>
      <c r="Y423" s="14" t="s">
        <v>968</v>
      </c>
      <c r="Z423" s="39" t="s">
        <v>39</v>
      </c>
      <c r="AA423" s="14" t="s">
        <v>968</v>
      </c>
      <c r="AB423" s="14" t="s">
        <v>965</v>
      </c>
      <c r="AC423" s="39">
        <v>0.37847222222222227</v>
      </c>
      <c r="AD423" s="14" t="s">
        <v>965</v>
      </c>
      <c r="AE423" s="14" t="s">
        <v>965</v>
      </c>
      <c r="AF423" s="39">
        <v>0.37291666666666662</v>
      </c>
      <c r="AG423" s="14" t="s">
        <v>965</v>
      </c>
      <c r="AH423" s="14" t="s">
        <v>965</v>
      </c>
      <c r="AI423" s="39">
        <v>0.3743055555555555</v>
      </c>
      <c r="AJ423" s="14" t="s">
        <v>965</v>
      </c>
      <c r="AK423" s="14" t="s">
        <v>965</v>
      </c>
      <c r="AL423" s="39">
        <v>0.3743055555555555</v>
      </c>
      <c r="AM423" s="14" t="s">
        <v>965</v>
      </c>
      <c r="AN423" s="14" t="s">
        <v>20</v>
      </c>
      <c r="AO423" s="14" t="s">
        <v>20</v>
      </c>
      <c r="AP423" s="14" t="s">
        <v>967</v>
      </c>
      <c r="AQ423" s="39" t="s">
        <v>39</v>
      </c>
      <c r="AR423" s="14" t="s">
        <v>967</v>
      </c>
      <c r="AS423" s="14" t="s">
        <v>965</v>
      </c>
      <c r="AT423" s="39">
        <v>0.38055555555555554</v>
      </c>
      <c r="AU423" s="14" t="s">
        <v>965</v>
      </c>
      <c r="AV423" s="14" t="s">
        <v>965</v>
      </c>
      <c r="AW423" s="39">
        <v>0.37083333333333335</v>
      </c>
      <c r="AX423" s="14" t="s">
        <v>965</v>
      </c>
      <c r="AY423" s="14" t="s">
        <v>965</v>
      </c>
      <c r="AZ423" s="39">
        <v>0.375</v>
      </c>
      <c r="BA423" s="14" t="s">
        <v>965</v>
      </c>
      <c r="BB423" s="14" t="s">
        <v>965</v>
      </c>
      <c r="BC423" s="39">
        <v>0.36944444444444446</v>
      </c>
      <c r="BD423" s="14" t="s">
        <v>965</v>
      </c>
      <c r="BE423" s="14" t="s">
        <v>20</v>
      </c>
      <c r="BF423" s="14" t="s">
        <v>20</v>
      </c>
      <c r="BG423" s="14" t="s">
        <v>965</v>
      </c>
      <c r="BH423" s="39">
        <v>0.38263888888888892</v>
      </c>
      <c r="BI423" s="39" t="s">
        <v>965</v>
      </c>
      <c r="BJ423" s="14" t="s">
        <v>965</v>
      </c>
      <c r="BK423" s="39">
        <v>0.37777777777777777</v>
      </c>
      <c r="BL423" s="14" t="s">
        <v>965</v>
      </c>
      <c r="BM423" s="14" t="s">
        <v>965</v>
      </c>
      <c r="BN423" s="39">
        <v>0.37708333333333338</v>
      </c>
      <c r="BO423" s="14" t="s">
        <v>965</v>
      </c>
      <c r="BP423" s="14" t="s">
        <v>965</v>
      </c>
      <c r="BQ423" s="39">
        <v>0.37638888888888888</v>
      </c>
      <c r="BR423" s="14" t="s">
        <v>965</v>
      </c>
      <c r="BS423" s="14" t="s">
        <v>965</v>
      </c>
      <c r="BT423" s="39">
        <v>0.36944444444444446</v>
      </c>
      <c r="BU423" s="39" t="s">
        <v>965</v>
      </c>
      <c r="BV423" s="14" t="s">
        <v>20</v>
      </c>
      <c r="BW423" s="14" t="s">
        <v>20</v>
      </c>
      <c r="BX423" s="14" t="s">
        <v>20</v>
      </c>
      <c r="BY423" s="14" t="s">
        <v>965</v>
      </c>
      <c r="BZ423" s="39">
        <v>0.37777777777777777</v>
      </c>
      <c r="CA423" s="39" t="s">
        <v>965</v>
      </c>
      <c r="CB423" s="14" t="s">
        <v>965</v>
      </c>
      <c r="CC423" s="39">
        <v>0.36736111111111108</v>
      </c>
      <c r="CD423" s="39" t="s">
        <v>965</v>
      </c>
      <c r="CE423" s="14" t="s">
        <v>965</v>
      </c>
      <c r="CF423" s="39">
        <v>0.3743055555555555</v>
      </c>
      <c r="CG423" s="39" t="s">
        <v>965</v>
      </c>
      <c r="CH423" s="14" t="s">
        <v>965</v>
      </c>
      <c r="CI423" s="39">
        <v>0.36458333333333331</v>
      </c>
      <c r="CJ423" s="39" t="s">
        <v>965</v>
      </c>
      <c r="CK423" s="14" t="s">
        <v>20</v>
      </c>
      <c r="CL423" s="14" t="s">
        <v>20</v>
      </c>
      <c r="CM423" s="1">
        <f t="shared" si="104"/>
        <v>36</v>
      </c>
      <c r="CN423" s="1">
        <f t="shared" si="105"/>
        <v>0</v>
      </c>
      <c r="CO423" s="1">
        <f t="shared" si="106"/>
        <v>11</v>
      </c>
      <c r="CP423" s="1">
        <f t="shared" si="107"/>
        <v>0</v>
      </c>
      <c r="CQ423" s="1">
        <f t="shared" si="108"/>
        <v>0</v>
      </c>
      <c r="CR423" s="1">
        <f>SUM(COUNTIFS($T423:$CL423,{"PAT","MAT"}))</f>
        <v>0</v>
      </c>
      <c r="CS423" s="1">
        <f t="shared" si="109"/>
        <v>0</v>
      </c>
      <c r="CT423" s="1">
        <f t="shared" si="110"/>
        <v>0</v>
      </c>
      <c r="CU423" s="1">
        <f t="shared" si="111"/>
        <v>2</v>
      </c>
      <c r="CV423" s="1">
        <f t="shared" si="112"/>
        <v>2</v>
      </c>
      <c r="CW423" s="1">
        <f t="shared" si="113"/>
        <v>0</v>
      </c>
      <c r="CX423" s="1">
        <f t="shared" si="114"/>
        <v>0</v>
      </c>
      <c r="CY423" s="1">
        <f t="shared" si="115"/>
        <v>4</v>
      </c>
      <c r="CZ423" s="1">
        <f t="shared" si="116"/>
        <v>1</v>
      </c>
      <c r="DA423" s="1">
        <f t="shared" si="117"/>
        <v>1</v>
      </c>
      <c r="DB423" s="1">
        <f>SUM(CM423:CX423)+SUM(COUNTIFS(Q423:CL423,{"TERM","RESIGNED"}))</f>
        <v>51</v>
      </c>
      <c r="DC423" s="1" t="s">
        <v>45</v>
      </c>
      <c r="DD423" s="1" t="s">
        <v>1018</v>
      </c>
      <c r="DE423" s="34"/>
    </row>
    <row r="424" spans="1:109" x14ac:dyDescent="0.25">
      <c r="A424" s="32">
        <f t="shared" si="118"/>
        <v>423</v>
      </c>
      <c r="B424" s="1" t="s">
        <v>172</v>
      </c>
      <c r="C424" s="1">
        <v>600329</v>
      </c>
      <c r="D424" s="27">
        <v>600329</v>
      </c>
      <c r="E424" s="1" t="s">
        <v>946</v>
      </c>
      <c r="F424" s="34" t="s">
        <v>899</v>
      </c>
      <c r="G424" s="34" t="s">
        <v>190</v>
      </c>
      <c r="H424" s="30">
        <v>44939</v>
      </c>
      <c r="I424" s="30" t="s">
        <v>39</v>
      </c>
      <c r="J424" s="30" t="s">
        <v>39</v>
      </c>
      <c r="K424" s="1">
        <f t="shared" ca="1" si="102"/>
        <v>363</v>
      </c>
      <c r="L424" s="34" t="str">
        <f t="shared" si="103"/>
        <v>Billable</v>
      </c>
      <c r="M424" s="34" t="s">
        <v>187</v>
      </c>
      <c r="N424" s="1" t="s">
        <v>270</v>
      </c>
      <c r="O424" s="1" t="s">
        <v>42</v>
      </c>
      <c r="P424" s="1"/>
      <c r="Q424" s="1"/>
      <c r="R424" s="1" t="s">
        <v>43</v>
      </c>
      <c r="S424" s="33" t="s">
        <v>277</v>
      </c>
      <c r="T424" s="14" t="s">
        <v>968</v>
      </c>
      <c r="U424" s="39" t="s">
        <v>39</v>
      </c>
      <c r="V424" s="14" t="s">
        <v>968</v>
      </c>
      <c r="W424" s="14" t="s">
        <v>20</v>
      </c>
      <c r="X424" s="14" t="s">
        <v>20</v>
      </c>
      <c r="Y424" s="14" t="s">
        <v>967</v>
      </c>
      <c r="Z424" s="39" t="s">
        <v>39</v>
      </c>
      <c r="AA424" s="14" t="s">
        <v>967</v>
      </c>
      <c r="AB424" s="14" t="s">
        <v>965</v>
      </c>
      <c r="AC424" s="39">
        <v>0.35138888888888892</v>
      </c>
      <c r="AD424" s="14" t="s">
        <v>965</v>
      </c>
      <c r="AE424" s="14" t="s">
        <v>965</v>
      </c>
      <c r="AF424" s="39">
        <v>0.375</v>
      </c>
      <c r="AG424" s="14" t="s">
        <v>965</v>
      </c>
      <c r="AH424" s="14" t="s">
        <v>965</v>
      </c>
      <c r="AI424" s="39">
        <v>0.37638888888888888</v>
      </c>
      <c r="AJ424" s="14" t="s">
        <v>965</v>
      </c>
      <c r="AK424" s="14" t="s">
        <v>965</v>
      </c>
      <c r="AL424" s="39">
        <v>0.37222222222222223</v>
      </c>
      <c r="AM424" s="14" t="s">
        <v>965</v>
      </c>
      <c r="AN424" s="14" t="s">
        <v>20</v>
      </c>
      <c r="AO424" s="14" t="s">
        <v>20</v>
      </c>
      <c r="AP424" s="14" t="s">
        <v>965</v>
      </c>
      <c r="AQ424" s="39">
        <v>0.38750000000000001</v>
      </c>
      <c r="AR424" s="14" t="s">
        <v>965</v>
      </c>
      <c r="AS424" s="14" t="s">
        <v>965</v>
      </c>
      <c r="AT424" s="39">
        <v>0.37777777777777777</v>
      </c>
      <c r="AU424" s="14" t="s">
        <v>965</v>
      </c>
      <c r="AV424" s="14" t="s">
        <v>965</v>
      </c>
      <c r="AW424" s="39">
        <v>0.3756944444444445</v>
      </c>
      <c r="AX424" s="14" t="s">
        <v>965</v>
      </c>
      <c r="AY424" s="14" t="s">
        <v>965</v>
      </c>
      <c r="AZ424" s="39">
        <v>0.35694444444444445</v>
      </c>
      <c r="BA424" s="14" t="s">
        <v>965</v>
      </c>
      <c r="BB424" s="14" t="s">
        <v>965</v>
      </c>
      <c r="BC424" s="39">
        <v>0.37916666666666665</v>
      </c>
      <c r="BD424" s="14" t="s">
        <v>965</v>
      </c>
      <c r="BE424" s="14" t="s">
        <v>20</v>
      </c>
      <c r="BF424" s="14" t="s">
        <v>20</v>
      </c>
      <c r="BG424" s="14" t="s">
        <v>965</v>
      </c>
      <c r="BH424" s="39">
        <v>0.37152777777777773</v>
      </c>
      <c r="BI424" s="39" t="s">
        <v>965</v>
      </c>
      <c r="BJ424" s="14" t="s">
        <v>965</v>
      </c>
      <c r="BK424" s="39">
        <v>0.39027777777777778</v>
      </c>
      <c r="BL424" s="14" t="s">
        <v>965</v>
      </c>
      <c r="BM424" s="14" t="s">
        <v>965</v>
      </c>
      <c r="BN424" s="39">
        <v>0.37361111111111112</v>
      </c>
      <c r="BO424" s="14" t="s">
        <v>965</v>
      </c>
      <c r="BP424" s="14" t="s">
        <v>965</v>
      </c>
      <c r="BQ424" s="39">
        <v>0.38055555555555554</v>
      </c>
      <c r="BR424" s="14" t="s">
        <v>965</v>
      </c>
      <c r="BS424" s="14" t="s">
        <v>965</v>
      </c>
      <c r="BT424" s="39">
        <v>0.37013888888888885</v>
      </c>
      <c r="BU424" s="39" t="s">
        <v>965</v>
      </c>
      <c r="BV424" s="14" t="s">
        <v>20</v>
      </c>
      <c r="BW424" s="14" t="s">
        <v>20</v>
      </c>
      <c r="BX424" s="14" t="s">
        <v>20</v>
      </c>
      <c r="BY424" s="14" t="s">
        <v>967</v>
      </c>
      <c r="BZ424" s="39" t="s">
        <v>39</v>
      </c>
      <c r="CA424" s="39" t="s">
        <v>967</v>
      </c>
      <c r="CB424" s="14" t="s">
        <v>965</v>
      </c>
      <c r="CC424" s="39">
        <v>0.37847222222222227</v>
      </c>
      <c r="CD424" s="39" t="s">
        <v>965</v>
      </c>
      <c r="CE424" s="14" t="s">
        <v>965</v>
      </c>
      <c r="CF424" s="39">
        <v>0.3743055555555555</v>
      </c>
      <c r="CG424" s="39" t="s">
        <v>965</v>
      </c>
      <c r="CH424" s="14" t="s">
        <v>965</v>
      </c>
      <c r="CI424" s="39">
        <v>0.37361111111111112</v>
      </c>
      <c r="CJ424" s="39" t="s">
        <v>965</v>
      </c>
      <c r="CK424" s="14" t="s">
        <v>20</v>
      </c>
      <c r="CL424" s="14" t="s">
        <v>20</v>
      </c>
      <c r="CM424" s="1">
        <f t="shared" si="104"/>
        <v>34</v>
      </c>
      <c r="CN424" s="1">
        <f t="shared" si="105"/>
        <v>0</v>
      </c>
      <c r="CO424" s="1">
        <f t="shared" si="106"/>
        <v>11</v>
      </c>
      <c r="CP424" s="1">
        <f t="shared" si="107"/>
        <v>0</v>
      </c>
      <c r="CQ424" s="1">
        <f t="shared" si="108"/>
        <v>0</v>
      </c>
      <c r="CR424" s="1">
        <f>SUM(COUNTIFS($T424:$CL424,{"PAT","MAT"}))</f>
        <v>0</v>
      </c>
      <c r="CS424" s="1">
        <f t="shared" si="109"/>
        <v>0</v>
      </c>
      <c r="CT424" s="1">
        <f t="shared" si="110"/>
        <v>0</v>
      </c>
      <c r="CU424" s="1">
        <f t="shared" si="111"/>
        <v>2</v>
      </c>
      <c r="CV424" s="1">
        <f t="shared" si="112"/>
        <v>4</v>
      </c>
      <c r="CW424" s="1">
        <f t="shared" si="113"/>
        <v>0</v>
      </c>
      <c r="CX424" s="1">
        <f t="shared" si="114"/>
        <v>0</v>
      </c>
      <c r="CY424" s="1">
        <f t="shared" si="115"/>
        <v>6</v>
      </c>
      <c r="CZ424" s="1">
        <f t="shared" si="116"/>
        <v>1</v>
      </c>
      <c r="DA424" s="1">
        <f t="shared" si="117"/>
        <v>1</v>
      </c>
      <c r="DB424" s="1">
        <f>SUM(CM424:CX424)+SUM(COUNTIFS(Q424:CL424,{"TERM","RESIGNED"}))</f>
        <v>51</v>
      </c>
      <c r="DC424" s="1" t="s">
        <v>45</v>
      </c>
      <c r="DD424" s="1" t="s">
        <v>1018</v>
      </c>
      <c r="DE424" s="34"/>
    </row>
    <row r="425" spans="1:109" x14ac:dyDescent="0.25">
      <c r="A425" s="32">
        <f t="shared" si="118"/>
        <v>424</v>
      </c>
      <c r="B425" s="1" t="s">
        <v>172</v>
      </c>
      <c r="C425" s="1">
        <v>600371</v>
      </c>
      <c r="D425" s="27">
        <v>600371</v>
      </c>
      <c r="E425" s="1" t="s">
        <v>946</v>
      </c>
      <c r="F425" s="34" t="s">
        <v>913</v>
      </c>
      <c r="G425" s="34" t="s">
        <v>190</v>
      </c>
      <c r="H425" s="30">
        <v>44960</v>
      </c>
      <c r="I425" s="30" t="s">
        <v>39</v>
      </c>
      <c r="J425" s="30" t="s">
        <v>39</v>
      </c>
      <c r="K425" s="1">
        <f t="shared" ca="1" si="102"/>
        <v>342</v>
      </c>
      <c r="L425" s="34" t="str">
        <f t="shared" si="103"/>
        <v>Billable</v>
      </c>
      <c r="M425" s="34" t="s">
        <v>187</v>
      </c>
      <c r="N425" s="1" t="s">
        <v>270</v>
      </c>
      <c r="O425" s="1" t="s">
        <v>42</v>
      </c>
      <c r="P425" s="1"/>
      <c r="Q425" s="1"/>
      <c r="R425" s="1" t="s">
        <v>43</v>
      </c>
      <c r="S425" s="33" t="s">
        <v>292</v>
      </c>
      <c r="T425" s="14" t="s">
        <v>966</v>
      </c>
      <c r="U425" s="39">
        <v>0.23611111111111099</v>
      </c>
      <c r="V425" s="14" t="s">
        <v>966</v>
      </c>
      <c r="W425" s="14" t="s">
        <v>20</v>
      </c>
      <c r="X425" s="14" t="s">
        <v>20</v>
      </c>
      <c r="Y425" s="14" t="s">
        <v>965</v>
      </c>
      <c r="Z425" s="39">
        <v>0.3659722222222222</v>
      </c>
      <c r="AA425" s="14" t="s">
        <v>965</v>
      </c>
      <c r="AB425" s="14" t="s">
        <v>965</v>
      </c>
      <c r="AC425" s="39">
        <v>0.37916666666666665</v>
      </c>
      <c r="AD425" s="14" t="s">
        <v>965</v>
      </c>
      <c r="AE425" s="14" t="s">
        <v>965</v>
      </c>
      <c r="AF425" s="39">
        <v>0.37222222222222223</v>
      </c>
      <c r="AG425" s="14" t="s">
        <v>965</v>
      </c>
      <c r="AH425" s="14" t="s">
        <v>965</v>
      </c>
      <c r="AI425" s="39">
        <v>0.3743055555555555</v>
      </c>
      <c r="AJ425" s="14" t="s">
        <v>965</v>
      </c>
      <c r="AK425" s="14" t="s">
        <v>965</v>
      </c>
      <c r="AL425" s="39">
        <v>0.37291666666666662</v>
      </c>
      <c r="AM425" s="14" t="s">
        <v>965</v>
      </c>
      <c r="AN425" s="14" t="s">
        <v>20</v>
      </c>
      <c r="AO425" s="14" t="s">
        <v>20</v>
      </c>
      <c r="AP425" s="14" t="s">
        <v>965</v>
      </c>
      <c r="AQ425" s="39">
        <v>0.37708333333333338</v>
      </c>
      <c r="AR425" s="14" t="s">
        <v>965</v>
      </c>
      <c r="AS425" s="14" t="s">
        <v>965</v>
      </c>
      <c r="AT425" s="39">
        <v>0.37847222222222227</v>
      </c>
      <c r="AU425" s="14" t="s">
        <v>965</v>
      </c>
      <c r="AV425" s="14" t="s">
        <v>965</v>
      </c>
      <c r="AW425" s="39">
        <v>0.3756944444444445</v>
      </c>
      <c r="AX425" s="14" t="s">
        <v>965</v>
      </c>
      <c r="AY425" s="14" t="s">
        <v>965</v>
      </c>
      <c r="AZ425" s="39">
        <v>0.36944444444444446</v>
      </c>
      <c r="BA425" s="14" t="s">
        <v>965</v>
      </c>
      <c r="BB425" s="14" t="s">
        <v>965</v>
      </c>
      <c r="BC425" s="39">
        <v>0.36944444444444446</v>
      </c>
      <c r="BD425" s="14" t="s">
        <v>965</v>
      </c>
      <c r="BE425" s="14" t="s">
        <v>20</v>
      </c>
      <c r="BF425" s="14" t="s">
        <v>20</v>
      </c>
      <c r="BG425" s="14" t="s">
        <v>968</v>
      </c>
      <c r="BH425" s="39" t="s">
        <v>39</v>
      </c>
      <c r="BI425" s="39" t="s">
        <v>968</v>
      </c>
      <c r="BJ425" s="14" t="s">
        <v>965</v>
      </c>
      <c r="BK425" s="39">
        <v>0.36736111111111108</v>
      </c>
      <c r="BL425" s="14" t="s">
        <v>965</v>
      </c>
      <c r="BM425" s="14" t="s">
        <v>965</v>
      </c>
      <c r="BN425" s="39">
        <v>0.37361111111111112</v>
      </c>
      <c r="BO425" s="14" t="s">
        <v>965</v>
      </c>
      <c r="BP425" s="14" t="s">
        <v>965</v>
      </c>
      <c r="BQ425" s="39">
        <v>0.38611111111111113</v>
      </c>
      <c r="BR425" s="14" t="s">
        <v>965</v>
      </c>
      <c r="BS425" s="14" t="s">
        <v>967</v>
      </c>
      <c r="BT425" s="39" t="e">
        <v>#N/A</v>
      </c>
      <c r="BU425" s="39" t="s">
        <v>967</v>
      </c>
      <c r="BV425" s="14" t="s">
        <v>20</v>
      </c>
      <c r="BW425" s="14" t="s">
        <v>20</v>
      </c>
      <c r="BX425" s="14" t="s">
        <v>20</v>
      </c>
      <c r="BY425" s="14" t="s">
        <v>965</v>
      </c>
      <c r="BZ425" s="39">
        <v>0.37361111111111112</v>
      </c>
      <c r="CA425" s="39" t="s">
        <v>965</v>
      </c>
      <c r="CB425" s="14" t="s">
        <v>965</v>
      </c>
      <c r="CC425" s="39">
        <v>0.3756944444444445</v>
      </c>
      <c r="CD425" s="39" t="s">
        <v>965</v>
      </c>
      <c r="CE425" s="14" t="s">
        <v>965</v>
      </c>
      <c r="CF425" s="39">
        <v>0.3743055555555555</v>
      </c>
      <c r="CG425" s="39" t="s">
        <v>965</v>
      </c>
      <c r="CH425" s="14" t="s">
        <v>965</v>
      </c>
      <c r="CI425" s="39">
        <v>0.37361111111111112</v>
      </c>
      <c r="CJ425" s="39" t="s">
        <v>965</v>
      </c>
      <c r="CK425" s="14" t="s">
        <v>20</v>
      </c>
      <c r="CL425" s="14" t="s">
        <v>20</v>
      </c>
      <c r="CM425" s="1">
        <f t="shared" si="104"/>
        <v>34</v>
      </c>
      <c r="CN425" s="1">
        <f t="shared" si="105"/>
        <v>1</v>
      </c>
      <c r="CO425" s="1">
        <f t="shared" si="106"/>
        <v>11</v>
      </c>
      <c r="CP425" s="1">
        <f t="shared" si="107"/>
        <v>0</v>
      </c>
      <c r="CQ425" s="1">
        <f t="shared" si="108"/>
        <v>0</v>
      </c>
      <c r="CR425" s="1">
        <f>SUM(COUNTIFS($T425:$CL425,{"PAT","MAT"}))</f>
        <v>0</v>
      </c>
      <c r="CS425" s="1">
        <f t="shared" si="109"/>
        <v>0</v>
      </c>
      <c r="CT425" s="1">
        <f t="shared" si="110"/>
        <v>0</v>
      </c>
      <c r="CU425" s="1">
        <f t="shared" si="111"/>
        <v>2</v>
      </c>
      <c r="CV425" s="1">
        <f t="shared" si="112"/>
        <v>2</v>
      </c>
      <c r="CW425" s="1">
        <f t="shared" si="113"/>
        <v>0</v>
      </c>
      <c r="CX425" s="1">
        <f t="shared" si="114"/>
        <v>0</v>
      </c>
      <c r="CY425" s="1">
        <f t="shared" si="115"/>
        <v>4</v>
      </c>
      <c r="CZ425" s="1">
        <f t="shared" si="116"/>
        <v>1</v>
      </c>
      <c r="DA425" s="1">
        <f t="shared" si="117"/>
        <v>1</v>
      </c>
      <c r="DB425" s="1">
        <f>SUM(CM425:CX425)+SUM(COUNTIFS(Q425:CL425,{"TERM","RESIGNED"}))</f>
        <v>50</v>
      </c>
      <c r="DC425" s="1" t="s">
        <v>45</v>
      </c>
      <c r="DD425" s="1" t="s">
        <v>1018</v>
      </c>
      <c r="DE425" s="34"/>
    </row>
    <row r="426" spans="1:109" x14ac:dyDescent="0.25">
      <c r="A426" s="32">
        <f t="shared" si="118"/>
        <v>425</v>
      </c>
      <c r="B426" s="1" t="s">
        <v>172</v>
      </c>
      <c r="C426" s="1">
        <v>600378</v>
      </c>
      <c r="D426" s="27">
        <v>600378</v>
      </c>
      <c r="E426" s="1" t="s">
        <v>946</v>
      </c>
      <c r="F426" s="34" t="s">
        <v>948</v>
      </c>
      <c r="G426" s="34" t="s">
        <v>190</v>
      </c>
      <c r="H426" s="30">
        <v>44971</v>
      </c>
      <c r="I426" s="30" t="s">
        <v>39</v>
      </c>
      <c r="J426" s="30" t="s">
        <v>39</v>
      </c>
      <c r="K426" s="1">
        <f t="shared" ca="1" si="102"/>
        <v>331</v>
      </c>
      <c r="L426" s="34" t="str">
        <f t="shared" si="103"/>
        <v>Billable</v>
      </c>
      <c r="M426" s="34" t="s">
        <v>187</v>
      </c>
      <c r="N426" s="1" t="s">
        <v>270</v>
      </c>
      <c r="O426" s="1" t="s">
        <v>42</v>
      </c>
      <c r="P426" s="1"/>
      <c r="Q426" s="1"/>
      <c r="R426" s="1" t="s">
        <v>43</v>
      </c>
      <c r="S426" s="33" t="s">
        <v>277</v>
      </c>
      <c r="T426" s="14" t="s">
        <v>965</v>
      </c>
      <c r="U426" s="39">
        <v>0.374305555555556</v>
      </c>
      <c r="V426" s="14" t="s">
        <v>965</v>
      </c>
      <c r="W426" s="14" t="s">
        <v>20</v>
      </c>
      <c r="X426" s="14" t="s">
        <v>20</v>
      </c>
      <c r="Y426" s="14" t="s">
        <v>965</v>
      </c>
      <c r="Z426" s="39">
        <v>0.37638888888888888</v>
      </c>
      <c r="AA426" s="14" t="s">
        <v>965</v>
      </c>
      <c r="AB426" s="14" t="s">
        <v>965</v>
      </c>
      <c r="AC426" s="39">
        <v>0.3743055555555555</v>
      </c>
      <c r="AD426" s="14" t="s">
        <v>965</v>
      </c>
      <c r="AE426" s="14" t="s">
        <v>965</v>
      </c>
      <c r="AF426" s="39">
        <v>0.36388888888888887</v>
      </c>
      <c r="AG426" s="14" t="s">
        <v>965</v>
      </c>
      <c r="AH426" s="14" t="s">
        <v>965</v>
      </c>
      <c r="AI426" s="39">
        <v>0.37638888888888888</v>
      </c>
      <c r="AJ426" s="14" t="s">
        <v>965</v>
      </c>
      <c r="AK426" s="14" t="s">
        <v>965</v>
      </c>
      <c r="AL426" s="39">
        <v>0.3743055555555555</v>
      </c>
      <c r="AM426" s="14" t="s">
        <v>965</v>
      </c>
      <c r="AN426" s="14" t="s">
        <v>20</v>
      </c>
      <c r="AO426" s="14" t="s">
        <v>20</v>
      </c>
      <c r="AP426" s="14" t="s">
        <v>965</v>
      </c>
      <c r="AQ426" s="39">
        <v>0.37291666666666662</v>
      </c>
      <c r="AR426" s="14" t="s">
        <v>965</v>
      </c>
      <c r="AS426" s="14" t="s">
        <v>965</v>
      </c>
      <c r="AT426" s="39">
        <v>0.37986111111111115</v>
      </c>
      <c r="AU426" s="14" t="s">
        <v>965</v>
      </c>
      <c r="AV426" s="14" t="s">
        <v>965</v>
      </c>
      <c r="AW426" s="39">
        <v>0.375</v>
      </c>
      <c r="AX426" s="14" t="s">
        <v>965</v>
      </c>
      <c r="AY426" s="14" t="s">
        <v>965</v>
      </c>
      <c r="AZ426" s="39">
        <v>0.37291666666666662</v>
      </c>
      <c r="BA426" s="14" t="s">
        <v>965</v>
      </c>
      <c r="BB426" s="14" t="s">
        <v>965</v>
      </c>
      <c r="BC426" s="39">
        <v>0.3756944444444445</v>
      </c>
      <c r="BD426" s="14" t="s">
        <v>965</v>
      </c>
      <c r="BE426" s="14" t="s">
        <v>20</v>
      </c>
      <c r="BF426" s="14" t="s">
        <v>20</v>
      </c>
      <c r="BG426" s="14" t="s">
        <v>965</v>
      </c>
      <c r="BH426" s="39">
        <v>0.37222222222222223</v>
      </c>
      <c r="BI426" s="39" t="s">
        <v>965</v>
      </c>
      <c r="BJ426" s="14" t="s">
        <v>965</v>
      </c>
      <c r="BK426" s="39">
        <v>0.37222222222222223</v>
      </c>
      <c r="BL426" s="14" t="s">
        <v>965</v>
      </c>
      <c r="BM426" s="14" t="s">
        <v>965</v>
      </c>
      <c r="BN426" s="39">
        <v>0.35000000000000003</v>
      </c>
      <c r="BO426" s="14" t="s">
        <v>966</v>
      </c>
      <c r="BP426" s="14" t="s">
        <v>965</v>
      </c>
      <c r="BQ426" s="39">
        <v>0.38125000000000003</v>
      </c>
      <c r="BR426" s="14" t="s">
        <v>965</v>
      </c>
      <c r="BS426" s="14" t="s">
        <v>965</v>
      </c>
      <c r="BT426" s="39">
        <v>0.37152777777777773</v>
      </c>
      <c r="BU426" s="39" t="s">
        <v>965</v>
      </c>
      <c r="BV426" s="14" t="s">
        <v>20</v>
      </c>
      <c r="BW426" s="14" t="s">
        <v>20</v>
      </c>
      <c r="BX426" s="14" t="s">
        <v>20</v>
      </c>
      <c r="BY426" s="14" t="s">
        <v>967</v>
      </c>
      <c r="BZ426" s="39" t="s">
        <v>39</v>
      </c>
      <c r="CA426" s="39" t="s">
        <v>967</v>
      </c>
      <c r="CB426" s="14" t="s">
        <v>965</v>
      </c>
      <c r="CC426" s="39">
        <v>0.3756944444444445</v>
      </c>
      <c r="CD426" s="39" t="s">
        <v>965</v>
      </c>
      <c r="CE426" s="14" t="s">
        <v>967</v>
      </c>
      <c r="CF426" s="39" t="s">
        <v>39</v>
      </c>
      <c r="CG426" s="39" t="s">
        <v>967</v>
      </c>
      <c r="CH426" s="14" t="s">
        <v>968</v>
      </c>
      <c r="CI426" s="39" t="s">
        <v>39</v>
      </c>
      <c r="CJ426" s="39" t="s">
        <v>968</v>
      </c>
      <c r="CK426" s="14" t="s">
        <v>20</v>
      </c>
      <c r="CL426" s="14" t="s">
        <v>20</v>
      </c>
      <c r="CM426" s="1">
        <f t="shared" si="104"/>
        <v>33</v>
      </c>
      <c r="CN426" s="1">
        <f t="shared" si="105"/>
        <v>0.5</v>
      </c>
      <c r="CO426" s="1">
        <f t="shared" si="106"/>
        <v>11</v>
      </c>
      <c r="CP426" s="1">
        <f t="shared" si="107"/>
        <v>0</v>
      </c>
      <c r="CQ426" s="1">
        <f t="shared" si="108"/>
        <v>0</v>
      </c>
      <c r="CR426" s="1">
        <f>SUM(COUNTIFS($T426:$CL426,{"PAT","MAT"}))</f>
        <v>0</v>
      </c>
      <c r="CS426" s="1">
        <f t="shared" si="109"/>
        <v>0</v>
      </c>
      <c r="CT426" s="1">
        <f t="shared" si="110"/>
        <v>0</v>
      </c>
      <c r="CU426" s="1">
        <f t="shared" si="111"/>
        <v>2</v>
      </c>
      <c r="CV426" s="1">
        <f t="shared" si="112"/>
        <v>4</v>
      </c>
      <c r="CW426" s="1">
        <f t="shared" si="113"/>
        <v>0</v>
      </c>
      <c r="CX426" s="1">
        <f t="shared" si="114"/>
        <v>0</v>
      </c>
      <c r="CY426" s="1">
        <f t="shared" si="115"/>
        <v>6</v>
      </c>
      <c r="CZ426" s="1">
        <f t="shared" si="116"/>
        <v>1</v>
      </c>
      <c r="DA426" s="1">
        <f t="shared" si="117"/>
        <v>1</v>
      </c>
      <c r="DB426" s="1">
        <f>SUM(CM426:CX426)+SUM(COUNTIFS(Q426:CL426,{"TERM","RESIGNED"}))</f>
        <v>50.5</v>
      </c>
      <c r="DC426" s="1" t="s">
        <v>45</v>
      </c>
      <c r="DD426" s="1" t="s">
        <v>1018</v>
      </c>
      <c r="DE426" s="34"/>
    </row>
    <row r="427" spans="1:109" x14ac:dyDescent="0.25">
      <c r="A427" s="32">
        <f t="shared" si="118"/>
        <v>426</v>
      </c>
      <c r="B427" s="1" t="s">
        <v>172</v>
      </c>
      <c r="C427" s="1">
        <v>600384</v>
      </c>
      <c r="D427" s="27">
        <v>600384</v>
      </c>
      <c r="E427" s="1" t="s">
        <v>946</v>
      </c>
      <c r="F427" s="34" t="s">
        <v>962</v>
      </c>
      <c r="G427" s="34" t="s">
        <v>190</v>
      </c>
      <c r="H427" s="30">
        <v>44978</v>
      </c>
      <c r="I427" s="30" t="s">
        <v>39</v>
      </c>
      <c r="J427" s="30" t="s">
        <v>39</v>
      </c>
      <c r="K427" s="1">
        <f t="shared" ca="1" si="102"/>
        <v>324</v>
      </c>
      <c r="L427" s="34" t="str">
        <f t="shared" si="103"/>
        <v>Billable</v>
      </c>
      <c r="M427" s="34" t="s">
        <v>187</v>
      </c>
      <c r="N427" s="1" t="s">
        <v>270</v>
      </c>
      <c r="O427" s="1" t="s">
        <v>42</v>
      </c>
      <c r="P427" s="1"/>
      <c r="Q427" s="1"/>
      <c r="R427" s="1" t="s">
        <v>43</v>
      </c>
      <c r="S427" s="33" t="s">
        <v>277</v>
      </c>
      <c r="T427" s="14" t="s">
        <v>965</v>
      </c>
      <c r="U427" s="39">
        <v>0.37222222222222201</v>
      </c>
      <c r="V427" s="14" t="s">
        <v>965</v>
      </c>
      <c r="W427" s="14" t="s">
        <v>20</v>
      </c>
      <c r="X427" s="14" t="s">
        <v>20</v>
      </c>
      <c r="Y427" s="14" t="s">
        <v>965</v>
      </c>
      <c r="Z427" s="39">
        <v>0.37847222222222227</v>
      </c>
      <c r="AA427" s="14" t="s">
        <v>965</v>
      </c>
      <c r="AB427" s="14" t="s">
        <v>965</v>
      </c>
      <c r="AC427" s="39">
        <v>0.38055555555555554</v>
      </c>
      <c r="AD427" s="14" t="s">
        <v>965</v>
      </c>
      <c r="AE427" s="14" t="s">
        <v>965</v>
      </c>
      <c r="AF427" s="39">
        <v>0.37291666666666662</v>
      </c>
      <c r="AG427" s="14" t="s">
        <v>965</v>
      </c>
      <c r="AH427" s="14" t="s">
        <v>965</v>
      </c>
      <c r="AI427" s="39">
        <v>0.3756944444444445</v>
      </c>
      <c r="AJ427" s="14" t="s">
        <v>965</v>
      </c>
      <c r="AK427" s="14" t="s">
        <v>965</v>
      </c>
      <c r="AL427" s="39">
        <v>0.37222222222222223</v>
      </c>
      <c r="AM427" s="14" t="s">
        <v>965</v>
      </c>
      <c r="AN427" s="14" t="s">
        <v>20</v>
      </c>
      <c r="AO427" s="14" t="s">
        <v>20</v>
      </c>
      <c r="AP427" s="14" t="s">
        <v>965</v>
      </c>
      <c r="AQ427" s="39">
        <v>0.37847222222222227</v>
      </c>
      <c r="AR427" s="14" t="s">
        <v>965</v>
      </c>
      <c r="AS427" s="14" t="s">
        <v>965</v>
      </c>
      <c r="AT427" s="39">
        <v>0.37777777777777777</v>
      </c>
      <c r="AU427" s="14" t="s">
        <v>965</v>
      </c>
      <c r="AV427" s="14" t="s">
        <v>967</v>
      </c>
      <c r="AW427" s="39" t="s">
        <v>39</v>
      </c>
      <c r="AX427" s="14" t="s">
        <v>967</v>
      </c>
      <c r="AY427" s="14" t="s">
        <v>965</v>
      </c>
      <c r="AZ427" s="39">
        <v>0.38125000000000003</v>
      </c>
      <c r="BA427" s="14" t="s">
        <v>965</v>
      </c>
      <c r="BB427" s="14" t="s">
        <v>965</v>
      </c>
      <c r="BC427" s="39">
        <v>0.3743055555555555</v>
      </c>
      <c r="BD427" s="14" t="s">
        <v>965</v>
      </c>
      <c r="BE427" s="14" t="s">
        <v>20</v>
      </c>
      <c r="BF427" s="14" t="s">
        <v>20</v>
      </c>
      <c r="BG427" s="14" t="s">
        <v>965</v>
      </c>
      <c r="BH427" s="39">
        <v>0.37708333333333338</v>
      </c>
      <c r="BI427" s="39" t="s">
        <v>965</v>
      </c>
      <c r="BJ427" s="14" t="s">
        <v>965</v>
      </c>
      <c r="BK427" s="39">
        <v>0.3923611111111111</v>
      </c>
      <c r="BL427" s="14" t="s">
        <v>965</v>
      </c>
      <c r="BM427" s="14" t="s">
        <v>965</v>
      </c>
      <c r="BN427" s="39">
        <v>0.37638888888888888</v>
      </c>
      <c r="BO427" s="14" t="s">
        <v>965</v>
      </c>
      <c r="BP427" s="14" t="s">
        <v>965</v>
      </c>
      <c r="BQ427" s="39">
        <v>0.37638888888888888</v>
      </c>
      <c r="BR427" s="14" t="s">
        <v>965</v>
      </c>
      <c r="BS427" s="14" t="s">
        <v>965</v>
      </c>
      <c r="BT427" s="39">
        <v>0.37013888888888885</v>
      </c>
      <c r="BU427" s="39" t="s">
        <v>965</v>
      </c>
      <c r="BV427" s="14" t="s">
        <v>20</v>
      </c>
      <c r="BW427" s="14" t="s">
        <v>20</v>
      </c>
      <c r="BX427" s="14" t="s">
        <v>20</v>
      </c>
      <c r="BY427" s="14" t="s">
        <v>965</v>
      </c>
      <c r="BZ427" s="39">
        <v>0.37638888888888888</v>
      </c>
      <c r="CA427" s="39" t="s">
        <v>965</v>
      </c>
      <c r="CB427" s="14" t="s">
        <v>965</v>
      </c>
      <c r="CC427" s="39">
        <v>0.37847222222222227</v>
      </c>
      <c r="CD427" s="39" t="s">
        <v>965</v>
      </c>
      <c r="CE427" s="14" t="s">
        <v>967</v>
      </c>
      <c r="CF427" s="39" t="s">
        <v>39</v>
      </c>
      <c r="CG427" s="39" t="s">
        <v>967</v>
      </c>
      <c r="CH427" s="14" t="s">
        <v>965</v>
      </c>
      <c r="CI427" s="39">
        <v>0.3666666666666667</v>
      </c>
      <c r="CJ427" s="39" t="s">
        <v>965</v>
      </c>
      <c r="CK427" s="14" t="s">
        <v>20</v>
      </c>
      <c r="CL427" s="14" t="s">
        <v>20</v>
      </c>
      <c r="CM427" s="1">
        <f t="shared" si="104"/>
        <v>36</v>
      </c>
      <c r="CN427" s="1">
        <f t="shared" si="105"/>
        <v>0</v>
      </c>
      <c r="CO427" s="1">
        <f t="shared" si="106"/>
        <v>11</v>
      </c>
      <c r="CP427" s="1">
        <f t="shared" si="107"/>
        <v>0</v>
      </c>
      <c r="CQ427" s="1">
        <f t="shared" si="108"/>
        <v>0</v>
      </c>
      <c r="CR427" s="1">
        <f>SUM(COUNTIFS($T427:$CL427,{"PAT","MAT"}))</f>
        <v>0</v>
      </c>
      <c r="CS427" s="1">
        <f t="shared" si="109"/>
        <v>0</v>
      </c>
      <c r="CT427" s="1">
        <f t="shared" si="110"/>
        <v>0</v>
      </c>
      <c r="CU427" s="1">
        <f t="shared" si="111"/>
        <v>0</v>
      </c>
      <c r="CV427" s="1">
        <f t="shared" si="112"/>
        <v>4</v>
      </c>
      <c r="CW427" s="1">
        <f t="shared" si="113"/>
        <v>0</v>
      </c>
      <c r="CX427" s="1">
        <f t="shared" si="114"/>
        <v>0</v>
      </c>
      <c r="CY427" s="1">
        <f t="shared" si="115"/>
        <v>4</v>
      </c>
      <c r="CZ427" s="1">
        <f t="shared" si="116"/>
        <v>1</v>
      </c>
      <c r="DA427" s="1">
        <f t="shared" si="117"/>
        <v>1</v>
      </c>
      <c r="DB427" s="1">
        <f>SUM(CM427:CX427)+SUM(COUNTIFS(Q427:CL427,{"TERM","RESIGNED"}))</f>
        <v>51</v>
      </c>
      <c r="DC427" s="1" t="s">
        <v>45</v>
      </c>
      <c r="DD427" s="1" t="s">
        <v>1018</v>
      </c>
      <c r="DE427" s="34"/>
    </row>
    <row r="428" spans="1:109" x14ac:dyDescent="0.25">
      <c r="A428" s="32">
        <f t="shared" si="118"/>
        <v>427</v>
      </c>
      <c r="B428" s="1" t="s">
        <v>172</v>
      </c>
      <c r="C428" s="1">
        <v>600393</v>
      </c>
      <c r="D428" s="27">
        <v>600393</v>
      </c>
      <c r="E428" s="1" t="s">
        <v>946</v>
      </c>
      <c r="F428" s="34" t="s">
        <v>963</v>
      </c>
      <c r="G428" s="34" t="s">
        <v>190</v>
      </c>
      <c r="H428" s="30">
        <v>44978</v>
      </c>
      <c r="I428" s="30" t="s">
        <v>39</v>
      </c>
      <c r="J428" s="30" t="s">
        <v>39</v>
      </c>
      <c r="K428" s="1">
        <f t="shared" ca="1" si="102"/>
        <v>324</v>
      </c>
      <c r="L428" s="34" t="str">
        <f t="shared" si="103"/>
        <v>Billable</v>
      </c>
      <c r="M428" s="34" t="s">
        <v>187</v>
      </c>
      <c r="N428" s="1" t="s">
        <v>270</v>
      </c>
      <c r="O428" s="1" t="s">
        <v>42</v>
      </c>
      <c r="P428" s="1"/>
      <c r="Q428" s="1"/>
      <c r="R428" s="1" t="s">
        <v>43</v>
      </c>
      <c r="S428" s="33" t="s">
        <v>277</v>
      </c>
      <c r="T428" s="14" t="s">
        <v>965</v>
      </c>
      <c r="U428" s="39">
        <v>0.374305555555556</v>
      </c>
      <c r="V428" s="14" t="s">
        <v>965</v>
      </c>
      <c r="W428" s="14" t="s">
        <v>20</v>
      </c>
      <c r="X428" s="14" t="s">
        <v>20</v>
      </c>
      <c r="Y428" s="14" t="s">
        <v>965</v>
      </c>
      <c r="Z428" s="39">
        <v>0.41388888888888892</v>
      </c>
      <c r="AA428" s="14" t="s">
        <v>965</v>
      </c>
      <c r="AB428" s="14" t="s">
        <v>965</v>
      </c>
      <c r="AC428" s="39">
        <v>0.37638888888888888</v>
      </c>
      <c r="AD428" s="14" t="s">
        <v>965</v>
      </c>
      <c r="AE428" s="14" t="s">
        <v>965</v>
      </c>
      <c r="AF428" s="39">
        <v>0.37083333333333335</v>
      </c>
      <c r="AG428" s="14" t="s">
        <v>965</v>
      </c>
      <c r="AH428" s="14" t="s">
        <v>965</v>
      </c>
      <c r="AI428" s="39">
        <v>0.3743055555555555</v>
      </c>
      <c r="AJ428" s="14" t="s">
        <v>965</v>
      </c>
      <c r="AK428" s="14" t="s">
        <v>967</v>
      </c>
      <c r="AL428" s="39" t="s">
        <v>39</v>
      </c>
      <c r="AM428" s="14" t="s">
        <v>967</v>
      </c>
      <c r="AN428" s="14" t="s">
        <v>20</v>
      </c>
      <c r="AO428" s="14" t="s">
        <v>20</v>
      </c>
      <c r="AP428" s="14" t="s">
        <v>965</v>
      </c>
      <c r="AQ428" s="39">
        <v>0.37638888888888888</v>
      </c>
      <c r="AR428" s="14" t="s">
        <v>965</v>
      </c>
      <c r="AS428" s="14" t="s">
        <v>965</v>
      </c>
      <c r="AT428" s="39">
        <v>0.38055555555555554</v>
      </c>
      <c r="AU428" s="14" t="s">
        <v>965</v>
      </c>
      <c r="AV428" s="14" t="s">
        <v>967</v>
      </c>
      <c r="AW428" s="39" t="s">
        <v>39</v>
      </c>
      <c r="AX428" s="14" t="s">
        <v>967</v>
      </c>
      <c r="AY428" s="14" t="s">
        <v>965</v>
      </c>
      <c r="AZ428" s="39">
        <v>0.3743055555555555</v>
      </c>
      <c r="BA428" s="14" t="s">
        <v>965</v>
      </c>
      <c r="BB428" s="14" t="s">
        <v>965</v>
      </c>
      <c r="BC428" s="39">
        <v>0.38055555555555554</v>
      </c>
      <c r="BD428" s="14" t="s">
        <v>965</v>
      </c>
      <c r="BE428" s="14" t="s">
        <v>20</v>
      </c>
      <c r="BF428" s="14" t="s">
        <v>20</v>
      </c>
      <c r="BG428" s="14" t="s">
        <v>965</v>
      </c>
      <c r="BH428" s="39">
        <v>0.37013888888888885</v>
      </c>
      <c r="BI428" s="39" t="s">
        <v>965</v>
      </c>
      <c r="BJ428" s="14" t="s">
        <v>965</v>
      </c>
      <c r="BK428" s="39">
        <v>0.38819444444444445</v>
      </c>
      <c r="BL428" s="14" t="s">
        <v>965</v>
      </c>
      <c r="BM428" s="14" t="s">
        <v>965</v>
      </c>
      <c r="BN428" s="39">
        <v>0.3743055555555555</v>
      </c>
      <c r="BO428" s="14" t="s">
        <v>965</v>
      </c>
      <c r="BP428" s="14" t="s">
        <v>965</v>
      </c>
      <c r="BQ428" s="39">
        <v>0.38263888888888892</v>
      </c>
      <c r="BR428" s="14" t="s">
        <v>965</v>
      </c>
      <c r="BS428" s="14" t="s">
        <v>965</v>
      </c>
      <c r="BT428" s="39">
        <v>0.37083333333333335</v>
      </c>
      <c r="BU428" s="39" t="s">
        <v>965</v>
      </c>
      <c r="BV428" s="14" t="s">
        <v>20</v>
      </c>
      <c r="BW428" s="14" t="s">
        <v>20</v>
      </c>
      <c r="BX428" s="14" t="s">
        <v>20</v>
      </c>
      <c r="BY428" s="14" t="s">
        <v>965</v>
      </c>
      <c r="BZ428" s="39">
        <v>0.37361111111111112</v>
      </c>
      <c r="CA428" s="39" t="s">
        <v>965</v>
      </c>
      <c r="CB428" s="14" t="s">
        <v>967</v>
      </c>
      <c r="CC428" s="39" t="s">
        <v>39</v>
      </c>
      <c r="CD428" s="39" t="s">
        <v>967</v>
      </c>
      <c r="CE428" s="14" t="s">
        <v>965</v>
      </c>
      <c r="CF428" s="39">
        <v>0.3743055555555555</v>
      </c>
      <c r="CG428" s="39" t="s">
        <v>965</v>
      </c>
      <c r="CH428" s="14" t="s">
        <v>965</v>
      </c>
      <c r="CI428" s="39">
        <v>0.36180555555555555</v>
      </c>
      <c r="CJ428" s="39" t="s">
        <v>965</v>
      </c>
      <c r="CK428" s="14" t="s">
        <v>20</v>
      </c>
      <c r="CL428" s="14" t="s">
        <v>20</v>
      </c>
      <c r="CM428" s="1">
        <f t="shared" si="104"/>
        <v>34</v>
      </c>
      <c r="CN428" s="1">
        <f t="shared" si="105"/>
        <v>0</v>
      </c>
      <c r="CO428" s="1">
        <f t="shared" si="106"/>
        <v>11</v>
      </c>
      <c r="CP428" s="1">
        <f t="shared" si="107"/>
        <v>0</v>
      </c>
      <c r="CQ428" s="1">
        <f t="shared" si="108"/>
        <v>0</v>
      </c>
      <c r="CR428" s="1">
        <f>SUM(COUNTIFS($T428:$CL428,{"PAT","MAT"}))</f>
        <v>0</v>
      </c>
      <c r="CS428" s="1">
        <f t="shared" si="109"/>
        <v>0</v>
      </c>
      <c r="CT428" s="1">
        <f t="shared" si="110"/>
        <v>0</v>
      </c>
      <c r="CU428" s="1">
        <f t="shared" si="111"/>
        <v>0</v>
      </c>
      <c r="CV428" s="1">
        <f t="shared" si="112"/>
        <v>6</v>
      </c>
      <c r="CW428" s="1">
        <f t="shared" si="113"/>
        <v>0</v>
      </c>
      <c r="CX428" s="1">
        <f t="shared" si="114"/>
        <v>0</v>
      </c>
      <c r="CY428" s="1">
        <f t="shared" si="115"/>
        <v>6</v>
      </c>
      <c r="CZ428" s="1">
        <f t="shared" si="116"/>
        <v>1</v>
      </c>
      <c r="DA428" s="1">
        <f t="shared" si="117"/>
        <v>1</v>
      </c>
      <c r="DB428" s="1">
        <f>SUM(CM428:CX428)+SUM(COUNTIFS(Q428:CL428,{"TERM","RESIGNED"}))</f>
        <v>51</v>
      </c>
      <c r="DC428" s="1" t="s">
        <v>45</v>
      </c>
      <c r="DD428" s="1" t="s">
        <v>1018</v>
      </c>
      <c r="DE428" s="34"/>
    </row>
    <row r="429" spans="1:109" x14ac:dyDescent="0.25">
      <c r="A429" s="32">
        <f t="shared" si="118"/>
        <v>428</v>
      </c>
      <c r="B429" s="1" t="s">
        <v>172</v>
      </c>
      <c r="C429" s="1">
        <v>600395</v>
      </c>
      <c r="D429" s="27">
        <v>600395</v>
      </c>
      <c r="E429" s="1" t="s">
        <v>946</v>
      </c>
      <c r="F429" s="34" t="s">
        <v>964</v>
      </c>
      <c r="G429" s="34" t="s">
        <v>190</v>
      </c>
      <c r="H429" s="30">
        <v>44978</v>
      </c>
      <c r="I429" s="30" t="s">
        <v>39</v>
      </c>
      <c r="J429" s="30" t="s">
        <v>39</v>
      </c>
      <c r="K429" s="1">
        <f t="shared" ca="1" si="102"/>
        <v>324</v>
      </c>
      <c r="L429" s="34" t="str">
        <f t="shared" si="103"/>
        <v>Billable</v>
      </c>
      <c r="M429" s="34" t="s">
        <v>187</v>
      </c>
      <c r="N429" s="1" t="s">
        <v>270</v>
      </c>
      <c r="O429" s="1" t="s">
        <v>42</v>
      </c>
      <c r="P429" s="1"/>
      <c r="Q429" s="1"/>
      <c r="R429" s="1" t="s">
        <v>43</v>
      </c>
      <c r="S429" s="33" t="s">
        <v>277</v>
      </c>
      <c r="T429" s="14" t="s">
        <v>965</v>
      </c>
      <c r="U429" s="39">
        <v>0.374305555555556</v>
      </c>
      <c r="V429" s="14" t="s">
        <v>965</v>
      </c>
      <c r="W429" s="14" t="s">
        <v>20</v>
      </c>
      <c r="X429" s="14" t="s">
        <v>20</v>
      </c>
      <c r="Y429" s="14" t="s">
        <v>22</v>
      </c>
      <c r="Z429" s="39">
        <v>0.16250000000000001</v>
      </c>
      <c r="AA429" s="14" t="s">
        <v>22</v>
      </c>
      <c r="AB429" s="14" t="s">
        <v>967</v>
      </c>
      <c r="AC429" s="39" t="s">
        <v>39</v>
      </c>
      <c r="AD429" s="14" t="s">
        <v>967</v>
      </c>
      <c r="AE429" s="14" t="s">
        <v>967</v>
      </c>
      <c r="AF429" s="39" t="s">
        <v>39</v>
      </c>
      <c r="AG429" s="14" t="s">
        <v>967</v>
      </c>
      <c r="AH429" s="14" t="s">
        <v>967</v>
      </c>
      <c r="AI429" s="39" t="s">
        <v>39</v>
      </c>
      <c r="AJ429" s="14" t="s">
        <v>967</v>
      </c>
      <c r="AK429" s="14" t="s">
        <v>967</v>
      </c>
      <c r="AL429" s="39" t="s">
        <v>39</v>
      </c>
      <c r="AM429" s="14" t="s">
        <v>967</v>
      </c>
      <c r="AN429" s="14" t="s">
        <v>20</v>
      </c>
      <c r="AO429" s="14" t="s">
        <v>20</v>
      </c>
      <c r="AP429" s="14" t="s">
        <v>967</v>
      </c>
      <c r="AQ429" s="39" t="s">
        <v>39</v>
      </c>
      <c r="AR429" s="14" t="s">
        <v>967</v>
      </c>
      <c r="AS429" s="14" t="s">
        <v>968</v>
      </c>
      <c r="AT429" s="39" t="s">
        <v>39</v>
      </c>
      <c r="AU429" s="14" t="s">
        <v>968</v>
      </c>
      <c r="AV429" s="14" t="s">
        <v>968</v>
      </c>
      <c r="AW429" s="39" t="s">
        <v>39</v>
      </c>
      <c r="AX429" s="14" t="s">
        <v>968</v>
      </c>
      <c r="AY429" s="14" t="s">
        <v>968</v>
      </c>
      <c r="AZ429" s="39" t="s">
        <v>39</v>
      </c>
      <c r="BA429" s="14" t="s">
        <v>968</v>
      </c>
      <c r="BB429" s="14" t="s">
        <v>968</v>
      </c>
      <c r="BC429" s="39" t="s">
        <v>39</v>
      </c>
      <c r="BD429" s="14" t="s">
        <v>968</v>
      </c>
      <c r="BE429" s="14" t="s">
        <v>20</v>
      </c>
      <c r="BF429" s="14" t="s">
        <v>20</v>
      </c>
      <c r="BG429" s="14" t="s">
        <v>968</v>
      </c>
      <c r="BH429" s="39" t="s">
        <v>39</v>
      </c>
      <c r="BI429" s="39" t="s">
        <v>968</v>
      </c>
      <c r="BJ429" s="14" t="s">
        <v>968</v>
      </c>
      <c r="BK429" s="39" t="s">
        <v>39</v>
      </c>
      <c r="BL429" s="14" t="s">
        <v>968</v>
      </c>
      <c r="BM429" s="14" t="s">
        <v>968</v>
      </c>
      <c r="BN429" s="39" t="s">
        <v>39</v>
      </c>
      <c r="BO429" s="14" t="s">
        <v>968</v>
      </c>
      <c r="BP429" s="14" t="s">
        <v>967</v>
      </c>
      <c r="BQ429" s="39" t="s">
        <v>39</v>
      </c>
      <c r="BR429" s="14" t="s">
        <v>967</v>
      </c>
      <c r="BS429" s="14" t="s">
        <v>965</v>
      </c>
      <c r="BT429" s="39">
        <v>0.3576388888888889</v>
      </c>
      <c r="BU429" s="39" t="s">
        <v>965</v>
      </c>
      <c r="BV429" s="14" t="s">
        <v>20</v>
      </c>
      <c r="BW429" s="14" t="s">
        <v>20</v>
      </c>
      <c r="BX429" s="14" t="s">
        <v>20</v>
      </c>
      <c r="BY429" s="14" t="s">
        <v>965</v>
      </c>
      <c r="BZ429" s="39">
        <v>0.3756944444444445</v>
      </c>
      <c r="CA429" s="39" t="s">
        <v>965</v>
      </c>
      <c r="CB429" s="14" t="s">
        <v>965</v>
      </c>
      <c r="CC429" s="39">
        <v>0.37708333333333338</v>
      </c>
      <c r="CD429" s="39" t="s">
        <v>965</v>
      </c>
      <c r="CE429" s="14" t="s">
        <v>965</v>
      </c>
      <c r="CF429" s="39">
        <v>0.37638888888888888</v>
      </c>
      <c r="CG429" s="39" t="s">
        <v>965</v>
      </c>
      <c r="CH429" s="14" t="s">
        <v>21</v>
      </c>
      <c r="CI429" s="39" t="s">
        <v>39</v>
      </c>
      <c r="CJ429" s="39" t="s">
        <v>21</v>
      </c>
      <c r="CK429" s="14" t="s">
        <v>20</v>
      </c>
      <c r="CL429" s="14" t="s">
        <v>20</v>
      </c>
      <c r="CM429" s="1">
        <f t="shared" si="104"/>
        <v>10</v>
      </c>
      <c r="CN429" s="1">
        <f t="shared" si="105"/>
        <v>0</v>
      </c>
      <c r="CO429" s="1">
        <f t="shared" si="106"/>
        <v>11</v>
      </c>
      <c r="CP429" s="1">
        <f t="shared" si="107"/>
        <v>2</v>
      </c>
      <c r="CQ429" s="1">
        <f t="shared" si="108"/>
        <v>2</v>
      </c>
      <c r="CR429" s="1">
        <f>SUM(COUNTIFS($T429:$CL429,{"PAT","MAT"}))</f>
        <v>0</v>
      </c>
      <c r="CS429" s="1">
        <f t="shared" si="109"/>
        <v>0</v>
      </c>
      <c r="CT429" s="1">
        <f t="shared" si="110"/>
        <v>0</v>
      </c>
      <c r="CU429" s="1">
        <f t="shared" si="111"/>
        <v>14</v>
      </c>
      <c r="CV429" s="1">
        <f t="shared" si="112"/>
        <v>12</v>
      </c>
      <c r="CW429" s="1">
        <f t="shared" si="113"/>
        <v>0</v>
      </c>
      <c r="CX429" s="1">
        <f t="shared" si="114"/>
        <v>0</v>
      </c>
      <c r="CY429" s="1">
        <f t="shared" si="115"/>
        <v>26</v>
      </c>
      <c r="CZ429" s="1">
        <f t="shared" si="116"/>
        <v>0</v>
      </c>
      <c r="DA429" s="1">
        <f t="shared" si="117"/>
        <v>0</v>
      </c>
      <c r="DB429" s="1">
        <f>SUM(CM429:CX429)+SUM(COUNTIFS(Q429:CL429,{"TERM","RESIGNED"}))</f>
        <v>51</v>
      </c>
      <c r="DC429" s="1" t="s">
        <v>45</v>
      </c>
      <c r="DD429" s="1" t="s">
        <v>1018</v>
      </c>
      <c r="DE429" s="34"/>
    </row>
    <row r="430" spans="1:109" x14ac:dyDescent="0.25">
      <c r="A430" s="32">
        <f t="shared" si="118"/>
        <v>429</v>
      </c>
      <c r="B430" s="1" t="s">
        <v>172</v>
      </c>
      <c r="C430" s="1">
        <v>600409</v>
      </c>
      <c r="D430" s="27">
        <v>600409</v>
      </c>
      <c r="E430" s="1" t="s">
        <v>946</v>
      </c>
      <c r="F430" s="34" t="s">
        <v>1028</v>
      </c>
      <c r="G430" s="34" t="s">
        <v>190</v>
      </c>
      <c r="H430" s="30">
        <v>45085</v>
      </c>
      <c r="I430" s="30" t="s">
        <v>39</v>
      </c>
      <c r="J430" s="30" t="s">
        <v>39</v>
      </c>
      <c r="K430" s="1">
        <f t="shared" ca="1" si="102"/>
        <v>217</v>
      </c>
      <c r="L430" s="34" t="str">
        <f t="shared" si="103"/>
        <v>Billable</v>
      </c>
      <c r="M430" s="34" t="s">
        <v>187</v>
      </c>
      <c r="N430" s="1" t="s">
        <v>270</v>
      </c>
      <c r="O430" s="1" t="s">
        <v>42</v>
      </c>
      <c r="P430" s="1"/>
      <c r="Q430" s="1"/>
      <c r="R430" s="1" t="s">
        <v>43</v>
      </c>
      <c r="S430" s="33" t="s">
        <v>277</v>
      </c>
      <c r="T430" s="14" t="s">
        <v>965</v>
      </c>
      <c r="U430" s="39">
        <v>0.37708333333333299</v>
      </c>
      <c r="V430" s="14" t="s">
        <v>965</v>
      </c>
      <c r="W430" s="14" t="s">
        <v>20</v>
      </c>
      <c r="X430" s="14" t="s">
        <v>20</v>
      </c>
      <c r="Y430" s="14" t="s">
        <v>967</v>
      </c>
      <c r="Z430" s="39" t="s">
        <v>39</v>
      </c>
      <c r="AA430" s="14" t="s">
        <v>967</v>
      </c>
      <c r="AB430" s="14" t="s">
        <v>965</v>
      </c>
      <c r="AC430" s="39">
        <v>0.37777777777777777</v>
      </c>
      <c r="AD430" s="14" t="s">
        <v>965</v>
      </c>
      <c r="AE430" s="14" t="s">
        <v>965</v>
      </c>
      <c r="AF430" s="39">
        <v>0.3743055555555555</v>
      </c>
      <c r="AG430" s="14" t="s">
        <v>965</v>
      </c>
      <c r="AH430" s="14" t="s">
        <v>965</v>
      </c>
      <c r="AI430" s="39">
        <v>0.3756944444444445</v>
      </c>
      <c r="AJ430" s="14" t="s">
        <v>965</v>
      </c>
      <c r="AK430" s="14" t="s">
        <v>965</v>
      </c>
      <c r="AL430" s="39">
        <v>0.3756944444444445</v>
      </c>
      <c r="AM430" s="14" t="s">
        <v>965</v>
      </c>
      <c r="AN430" s="14" t="s">
        <v>20</v>
      </c>
      <c r="AO430" s="14" t="s">
        <v>20</v>
      </c>
      <c r="AP430" s="14" t="s">
        <v>965</v>
      </c>
      <c r="AQ430" s="39">
        <v>0.375</v>
      </c>
      <c r="AR430" s="14" t="s">
        <v>965</v>
      </c>
      <c r="AS430" s="14" t="s">
        <v>965</v>
      </c>
      <c r="AT430" s="39">
        <v>0.37152777777777773</v>
      </c>
      <c r="AU430" s="14" t="s">
        <v>965</v>
      </c>
      <c r="AV430" s="14" t="s">
        <v>965</v>
      </c>
      <c r="AW430" s="39">
        <v>0.3756944444444445</v>
      </c>
      <c r="AX430" s="14" t="s">
        <v>965</v>
      </c>
      <c r="AY430" s="14" t="s">
        <v>965</v>
      </c>
      <c r="AZ430" s="39">
        <v>0.375</v>
      </c>
      <c r="BA430" s="14" t="s">
        <v>965</v>
      </c>
      <c r="BB430" s="14" t="s">
        <v>965</v>
      </c>
      <c r="BC430" s="39">
        <v>0.375</v>
      </c>
      <c r="BD430" s="14" t="s">
        <v>965</v>
      </c>
      <c r="BE430" s="14" t="s">
        <v>20</v>
      </c>
      <c r="BF430" s="14" t="s">
        <v>20</v>
      </c>
      <c r="BG430" s="14" t="s">
        <v>965</v>
      </c>
      <c r="BH430" s="39">
        <v>0.375</v>
      </c>
      <c r="BI430" s="39" t="s">
        <v>965</v>
      </c>
      <c r="BJ430" s="14" t="s">
        <v>965</v>
      </c>
      <c r="BK430" s="39">
        <v>0.38472222222222219</v>
      </c>
      <c r="BL430" s="14" t="s">
        <v>965</v>
      </c>
      <c r="BM430" s="14" t="s">
        <v>22</v>
      </c>
      <c r="BN430" s="39" t="s">
        <v>39</v>
      </c>
      <c r="BO430" s="14" t="s">
        <v>22</v>
      </c>
      <c r="BP430" s="14" t="s">
        <v>965</v>
      </c>
      <c r="BQ430" s="39">
        <v>0.37986111111111115</v>
      </c>
      <c r="BR430" s="14" t="s">
        <v>965</v>
      </c>
      <c r="BS430" s="14" t="s">
        <v>965</v>
      </c>
      <c r="BT430" s="39">
        <v>0.37361111111111112</v>
      </c>
      <c r="BU430" s="39" t="s">
        <v>965</v>
      </c>
      <c r="BV430" s="14" t="s">
        <v>20</v>
      </c>
      <c r="BW430" s="14" t="s">
        <v>20</v>
      </c>
      <c r="BX430" s="14" t="s">
        <v>20</v>
      </c>
      <c r="BY430" s="14" t="s">
        <v>965</v>
      </c>
      <c r="BZ430" s="39">
        <v>0.375</v>
      </c>
      <c r="CA430" s="39" t="s">
        <v>965</v>
      </c>
      <c r="CB430" s="14" t="s">
        <v>965</v>
      </c>
      <c r="CC430" s="39">
        <v>0.375</v>
      </c>
      <c r="CD430" s="39" t="s">
        <v>965</v>
      </c>
      <c r="CE430" s="14" t="s">
        <v>967</v>
      </c>
      <c r="CF430" s="39" t="s">
        <v>39</v>
      </c>
      <c r="CG430" s="39" t="s">
        <v>967</v>
      </c>
      <c r="CH430" s="14" t="s">
        <v>965</v>
      </c>
      <c r="CI430" s="39">
        <v>0.36041666666666666</v>
      </c>
      <c r="CJ430" s="39" t="s">
        <v>965</v>
      </c>
      <c r="CK430" s="14" t="s">
        <v>20</v>
      </c>
      <c r="CL430" s="14" t="s">
        <v>20</v>
      </c>
      <c r="CM430" s="1">
        <f t="shared" si="104"/>
        <v>34</v>
      </c>
      <c r="CN430" s="1">
        <f t="shared" si="105"/>
        <v>0</v>
      </c>
      <c r="CO430" s="1">
        <f t="shared" si="106"/>
        <v>11</v>
      </c>
      <c r="CP430" s="1">
        <f t="shared" si="107"/>
        <v>0</v>
      </c>
      <c r="CQ430" s="1">
        <f t="shared" si="108"/>
        <v>2</v>
      </c>
      <c r="CR430" s="1">
        <f>SUM(COUNTIFS($T430:$CL430,{"PAT","MAT"}))</f>
        <v>0</v>
      </c>
      <c r="CS430" s="1">
        <f t="shared" si="109"/>
        <v>0</v>
      </c>
      <c r="CT430" s="1">
        <f t="shared" si="110"/>
        <v>0</v>
      </c>
      <c r="CU430" s="1">
        <f t="shared" si="111"/>
        <v>0</v>
      </c>
      <c r="CV430" s="1">
        <f t="shared" si="112"/>
        <v>4</v>
      </c>
      <c r="CW430" s="1">
        <f t="shared" si="113"/>
        <v>0</v>
      </c>
      <c r="CX430" s="1">
        <f t="shared" si="114"/>
        <v>0</v>
      </c>
      <c r="CY430" s="1">
        <f t="shared" si="115"/>
        <v>4</v>
      </c>
      <c r="CZ430" s="1">
        <f t="shared" si="116"/>
        <v>1</v>
      </c>
      <c r="DA430" s="1">
        <f t="shared" si="117"/>
        <v>1</v>
      </c>
      <c r="DB430" s="1">
        <f>SUM(CM430:CX430)+SUM(COUNTIFS(Q430:CL430,{"TERM","RESIGNED"}))</f>
        <v>51</v>
      </c>
      <c r="DC430" s="1" t="s">
        <v>45</v>
      </c>
      <c r="DD430" s="1" t="s">
        <v>1018</v>
      </c>
      <c r="DE430" s="34"/>
    </row>
    <row r="431" spans="1:109" x14ac:dyDescent="0.25">
      <c r="A431" s="32">
        <f t="shared" si="118"/>
        <v>430</v>
      </c>
      <c r="B431" s="1" t="s">
        <v>172</v>
      </c>
      <c r="C431" s="1">
        <v>600411</v>
      </c>
      <c r="D431" s="27">
        <v>600411</v>
      </c>
      <c r="E431" s="1" t="s">
        <v>946</v>
      </c>
      <c r="F431" s="34" t="s">
        <v>1029</v>
      </c>
      <c r="G431" s="34" t="s">
        <v>190</v>
      </c>
      <c r="H431" s="30">
        <v>45085</v>
      </c>
      <c r="I431" s="30" t="s">
        <v>39</v>
      </c>
      <c r="J431" s="30" t="s">
        <v>39</v>
      </c>
      <c r="K431" s="1">
        <f t="shared" ca="1" si="102"/>
        <v>217</v>
      </c>
      <c r="L431" s="34" t="str">
        <f t="shared" si="103"/>
        <v>Billable</v>
      </c>
      <c r="M431" s="34" t="s">
        <v>187</v>
      </c>
      <c r="N431" s="1" t="s">
        <v>270</v>
      </c>
      <c r="O431" s="1" t="s">
        <v>42</v>
      </c>
      <c r="P431" s="1"/>
      <c r="Q431" s="1"/>
      <c r="R431" s="1" t="s">
        <v>43</v>
      </c>
      <c r="S431" s="33" t="s">
        <v>277</v>
      </c>
      <c r="T431" s="14" t="s">
        <v>965</v>
      </c>
      <c r="U431" s="39">
        <v>0.37083333333333302</v>
      </c>
      <c r="V431" s="14" t="s">
        <v>965</v>
      </c>
      <c r="W431" s="14" t="s">
        <v>20</v>
      </c>
      <c r="X431" s="14" t="s">
        <v>20</v>
      </c>
      <c r="Y431" s="14" t="s">
        <v>968</v>
      </c>
      <c r="Z431" s="39" t="s">
        <v>39</v>
      </c>
      <c r="AA431" s="14" t="s">
        <v>968</v>
      </c>
      <c r="AB431" s="14" t="s">
        <v>22</v>
      </c>
      <c r="AC431" s="39" t="s">
        <v>39</v>
      </c>
      <c r="AD431" s="14" t="s">
        <v>22</v>
      </c>
      <c r="AE431" s="14" t="s">
        <v>965</v>
      </c>
      <c r="AF431" s="39">
        <v>0.37013888888888885</v>
      </c>
      <c r="AG431" s="14" t="s">
        <v>965</v>
      </c>
      <c r="AH431" s="14" t="s">
        <v>965</v>
      </c>
      <c r="AI431" s="39">
        <v>0.3659722222222222</v>
      </c>
      <c r="AJ431" s="14" t="s">
        <v>965</v>
      </c>
      <c r="AK431" s="14" t="s">
        <v>965</v>
      </c>
      <c r="AL431" s="39">
        <v>0.36736111111111108</v>
      </c>
      <c r="AM431" s="14" t="s">
        <v>965</v>
      </c>
      <c r="AN431" s="14" t="s">
        <v>20</v>
      </c>
      <c r="AO431" s="14" t="s">
        <v>20</v>
      </c>
      <c r="AP431" s="14" t="s">
        <v>965</v>
      </c>
      <c r="AQ431" s="39">
        <v>0.35833333333333334</v>
      </c>
      <c r="AR431" s="14" t="s">
        <v>965</v>
      </c>
      <c r="AS431" s="14" t="s">
        <v>965</v>
      </c>
      <c r="AT431" s="39">
        <v>0.3743055555555555</v>
      </c>
      <c r="AU431" s="14" t="s">
        <v>965</v>
      </c>
      <c r="AV431" s="14" t="s">
        <v>965</v>
      </c>
      <c r="AW431" s="39">
        <v>0.36527777777777781</v>
      </c>
      <c r="AX431" s="14" t="s">
        <v>965</v>
      </c>
      <c r="AY431" s="14" t="s">
        <v>965</v>
      </c>
      <c r="AZ431" s="39">
        <v>0.36874999999999997</v>
      </c>
      <c r="BA431" s="14" t="s">
        <v>965</v>
      </c>
      <c r="BB431" s="14" t="s">
        <v>965</v>
      </c>
      <c r="BC431" s="39">
        <v>0.37361111111111112</v>
      </c>
      <c r="BD431" s="14" t="s">
        <v>965</v>
      </c>
      <c r="BE431" s="14" t="s">
        <v>20</v>
      </c>
      <c r="BF431" s="14" t="s">
        <v>20</v>
      </c>
      <c r="BG431" s="14" t="s">
        <v>965</v>
      </c>
      <c r="BH431" s="39">
        <v>0.36874999999999997</v>
      </c>
      <c r="BI431" s="39" t="s">
        <v>965</v>
      </c>
      <c r="BJ431" s="14" t="s">
        <v>965</v>
      </c>
      <c r="BK431" s="39">
        <v>0.38472222222222219</v>
      </c>
      <c r="BL431" s="14" t="s">
        <v>965</v>
      </c>
      <c r="BM431" s="14" t="s">
        <v>965</v>
      </c>
      <c r="BN431" s="39">
        <v>0.37291666666666662</v>
      </c>
      <c r="BO431" s="14" t="s">
        <v>965</v>
      </c>
      <c r="BP431" s="14" t="s">
        <v>965</v>
      </c>
      <c r="BQ431" s="39">
        <v>0.4201388888888889</v>
      </c>
      <c r="BR431" s="14" t="s">
        <v>965</v>
      </c>
      <c r="BS431" s="14" t="s">
        <v>965</v>
      </c>
      <c r="BT431" s="39">
        <v>0.36736111111111108</v>
      </c>
      <c r="BU431" s="39" t="s">
        <v>965</v>
      </c>
      <c r="BV431" s="14" t="s">
        <v>20</v>
      </c>
      <c r="BW431" s="14" t="s">
        <v>20</v>
      </c>
      <c r="BX431" s="14" t="s">
        <v>20</v>
      </c>
      <c r="BY431" s="14" t="s">
        <v>965</v>
      </c>
      <c r="BZ431" s="39">
        <v>0.36874999999999997</v>
      </c>
      <c r="CA431" s="39" t="s">
        <v>965</v>
      </c>
      <c r="CB431" s="14" t="s">
        <v>965</v>
      </c>
      <c r="CC431" s="39">
        <v>0.37083333333333335</v>
      </c>
      <c r="CD431" s="39" t="s">
        <v>965</v>
      </c>
      <c r="CE431" s="14" t="s">
        <v>967</v>
      </c>
      <c r="CF431" s="39" t="s">
        <v>39</v>
      </c>
      <c r="CG431" s="39" t="s">
        <v>967</v>
      </c>
      <c r="CH431" s="14" t="s">
        <v>965</v>
      </c>
      <c r="CI431" s="39">
        <v>0.36736111111111108</v>
      </c>
      <c r="CJ431" s="39" t="s">
        <v>965</v>
      </c>
      <c r="CK431" s="14" t="s">
        <v>20</v>
      </c>
      <c r="CL431" s="14" t="s">
        <v>20</v>
      </c>
      <c r="CM431" s="1">
        <f t="shared" si="104"/>
        <v>34</v>
      </c>
      <c r="CN431" s="1">
        <f t="shared" si="105"/>
        <v>0</v>
      </c>
      <c r="CO431" s="1">
        <f t="shared" si="106"/>
        <v>11</v>
      </c>
      <c r="CP431" s="1">
        <f t="shared" si="107"/>
        <v>0</v>
      </c>
      <c r="CQ431" s="1">
        <f t="shared" si="108"/>
        <v>2</v>
      </c>
      <c r="CR431" s="1">
        <f>SUM(COUNTIFS($T431:$CL431,{"PAT","MAT"}))</f>
        <v>0</v>
      </c>
      <c r="CS431" s="1">
        <f t="shared" si="109"/>
        <v>0</v>
      </c>
      <c r="CT431" s="1">
        <f t="shared" si="110"/>
        <v>0</v>
      </c>
      <c r="CU431" s="1">
        <f t="shared" si="111"/>
        <v>2</v>
      </c>
      <c r="CV431" s="1">
        <f t="shared" si="112"/>
        <v>2</v>
      </c>
      <c r="CW431" s="1">
        <f t="shared" si="113"/>
        <v>0</v>
      </c>
      <c r="CX431" s="1">
        <f t="shared" si="114"/>
        <v>0</v>
      </c>
      <c r="CY431" s="1">
        <f t="shared" si="115"/>
        <v>4</v>
      </c>
      <c r="CZ431" s="1">
        <f t="shared" si="116"/>
        <v>1</v>
      </c>
      <c r="DA431" s="1">
        <f t="shared" si="117"/>
        <v>1</v>
      </c>
      <c r="DB431" s="1">
        <f>SUM(CM431:CX431)+SUM(COUNTIFS(Q431:CL431,{"TERM","RESIGNED"}))</f>
        <v>51</v>
      </c>
      <c r="DC431" s="1" t="s">
        <v>45</v>
      </c>
      <c r="DD431" s="1" t="s">
        <v>1018</v>
      </c>
      <c r="DE431" s="34"/>
    </row>
    <row r="432" spans="1:109" x14ac:dyDescent="0.25">
      <c r="A432" s="32">
        <f t="shared" si="118"/>
        <v>431</v>
      </c>
      <c r="B432" s="1" t="s">
        <v>172</v>
      </c>
      <c r="C432" s="1">
        <v>600414</v>
      </c>
      <c r="D432" s="27">
        <v>600414</v>
      </c>
      <c r="E432" s="1" t="s">
        <v>945</v>
      </c>
      <c r="F432" s="34" t="s">
        <v>1030</v>
      </c>
      <c r="G432" s="34" t="s">
        <v>190</v>
      </c>
      <c r="H432" s="30">
        <v>45085</v>
      </c>
      <c r="I432" s="30" t="s">
        <v>39</v>
      </c>
      <c r="J432" s="30" t="s">
        <v>39</v>
      </c>
      <c r="K432" s="1">
        <f t="shared" ca="1" si="102"/>
        <v>217</v>
      </c>
      <c r="L432" s="34" t="str">
        <f t="shared" si="103"/>
        <v>Billable</v>
      </c>
      <c r="M432" s="34" t="s">
        <v>187</v>
      </c>
      <c r="N432" s="1" t="s">
        <v>270</v>
      </c>
      <c r="O432" s="1" t="s">
        <v>42</v>
      </c>
      <c r="P432" s="1"/>
      <c r="Q432" s="1"/>
      <c r="R432" s="1" t="s">
        <v>43</v>
      </c>
      <c r="S432" s="33" t="s">
        <v>277</v>
      </c>
      <c r="T432" s="14" t="s">
        <v>965</v>
      </c>
      <c r="U432" s="39">
        <v>0.37013888888888902</v>
      </c>
      <c r="V432" s="14" t="s">
        <v>965</v>
      </c>
      <c r="W432" s="14" t="s">
        <v>20</v>
      </c>
      <c r="X432" s="14" t="s">
        <v>20</v>
      </c>
      <c r="Y432" s="14" t="s">
        <v>967</v>
      </c>
      <c r="Z432" s="39">
        <v>3.4722222222222224E-2</v>
      </c>
      <c r="AA432" s="14" t="s">
        <v>967</v>
      </c>
      <c r="AB432" s="14" t="s">
        <v>965</v>
      </c>
      <c r="AC432" s="39">
        <v>0.3743055555555555</v>
      </c>
      <c r="AD432" s="14" t="s">
        <v>965</v>
      </c>
      <c r="AE432" s="14" t="s">
        <v>965</v>
      </c>
      <c r="AF432" s="39">
        <v>0.36388888888888887</v>
      </c>
      <c r="AG432" s="14" t="s">
        <v>965</v>
      </c>
      <c r="AH432" s="14" t="s">
        <v>965</v>
      </c>
      <c r="AI432" s="39">
        <v>0.3743055555555555</v>
      </c>
      <c r="AJ432" s="14" t="s">
        <v>965</v>
      </c>
      <c r="AK432" s="14" t="s">
        <v>966</v>
      </c>
      <c r="AL432" s="39">
        <v>0.22916666666666666</v>
      </c>
      <c r="AM432" s="14" t="s">
        <v>966</v>
      </c>
      <c r="AN432" s="14" t="s">
        <v>20</v>
      </c>
      <c r="AO432" s="14" t="s">
        <v>20</v>
      </c>
      <c r="AP432" s="14" t="s">
        <v>965</v>
      </c>
      <c r="AQ432" s="39">
        <v>0.37708333333333338</v>
      </c>
      <c r="AR432" s="14" t="s">
        <v>965</v>
      </c>
      <c r="AS432" s="14" t="s">
        <v>965</v>
      </c>
      <c r="AT432" s="39">
        <v>0.375</v>
      </c>
      <c r="AU432" s="14" t="s">
        <v>965</v>
      </c>
      <c r="AV432" s="14" t="s">
        <v>965</v>
      </c>
      <c r="AW432" s="39">
        <v>0.37361111111111112</v>
      </c>
      <c r="AX432" s="14" t="s">
        <v>965</v>
      </c>
      <c r="AY432" s="14" t="s">
        <v>965</v>
      </c>
      <c r="AZ432" s="39">
        <v>0.37291666666666662</v>
      </c>
      <c r="BA432" s="14" t="s">
        <v>965</v>
      </c>
      <c r="BB432" s="14" t="s">
        <v>968</v>
      </c>
      <c r="BC432" s="39" t="s">
        <v>39</v>
      </c>
      <c r="BD432" s="14" t="s">
        <v>968</v>
      </c>
      <c r="BE432" s="14" t="s">
        <v>20</v>
      </c>
      <c r="BF432" s="14" t="s">
        <v>20</v>
      </c>
      <c r="BG432" s="14" t="s">
        <v>22</v>
      </c>
      <c r="BH432" s="39" t="s">
        <v>39</v>
      </c>
      <c r="BI432" s="39" t="s">
        <v>22</v>
      </c>
      <c r="BJ432" s="14" t="s">
        <v>22</v>
      </c>
      <c r="BK432" s="39" t="s">
        <v>39</v>
      </c>
      <c r="BL432" s="14" t="s">
        <v>22</v>
      </c>
      <c r="BM432" s="14" t="s">
        <v>968</v>
      </c>
      <c r="BN432" s="39" t="s">
        <v>39</v>
      </c>
      <c r="BO432" s="14" t="s">
        <v>968</v>
      </c>
      <c r="BP432" s="14" t="s">
        <v>965</v>
      </c>
      <c r="BQ432" s="39">
        <v>0.37777777777777777</v>
      </c>
      <c r="BR432" s="14" t="s">
        <v>965</v>
      </c>
      <c r="BS432" s="14" t="s">
        <v>965</v>
      </c>
      <c r="BT432" s="39">
        <v>0.37083333333333335</v>
      </c>
      <c r="BU432" s="39" t="s">
        <v>965</v>
      </c>
      <c r="BV432" s="14" t="s">
        <v>20</v>
      </c>
      <c r="BW432" s="14" t="s">
        <v>20</v>
      </c>
      <c r="BX432" s="14" t="s">
        <v>20</v>
      </c>
      <c r="BY432" s="14" t="s">
        <v>965</v>
      </c>
      <c r="BZ432" s="39">
        <v>0.3527777777777778</v>
      </c>
      <c r="CA432" s="39" t="s">
        <v>966</v>
      </c>
      <c r="CB432" s="14" t="s">
        <v>965</v>
      </c>
      <c r="CC432" s="39">
        <v>0.3743055555555555</v>
      </c>
      <c r="CD432" s="39" t="s">
        <v>965</v>
      </c>
      <c r="CE432" s="14" t="s">
        <v>965</v>
      </c>
      <c r="CF432" s="39">
        <v>0.37708333333333338</v>
      </c>
      <c r="CG432" s="39" t="s">
        <v>965</v>
      </c>
      <c r="CH432" s="14" t="s">
        <v>967</v>
      </c>
      <c r="CI432" s="39" t="s">
        <v>39</v>
      </c>
      <c r="CJ432" s="39" t="s">
        <v>967</v>
      </c>
      <c r="CK432" s="14" t="s">
        <v>20</v>
      </c>
      <c r="CL432" s="14" t="s">
        <v>20</v>
      </c>
      <c r="CM432" s="1">
        <f t="shared" si="104"/>
        <v>25</v>
      </c>
      <c r="CN432" s="1">
        <f t="shared" si="105"/>
        <v>1.5</v>
      </c>
      <c r="CO432" s="1">
        <f t="shared" si="106"/>
        <v>11</v>
      </c>
      <c r="CP432" s="1">
        <f t="shared" si="107"/>
        <v>0</v>
      </c>
      <c r="CQ432" s="1">
        <f t="shared" si="108"/>
        <v>4</v>
      </c>
      <c r="CR432" s="1">
        <f>SUM(COUNTIFS($T432:$CL432,{"PAT","MAT"}))</f>
        <v>0</v>
      </c>
      <c r="CS432" s="1">
        <f t="shared" si="109"/>
        <v>0</v>
      </c>
      <c r="CT432" s="1">
        <f t="shared" si="110"/>
        <v>0</v>
      </c>
      <c r="CU432" s="1">
        <f t="shared" si="111"/>
        <v>4</v>
      </c>
      <c r="CV432" s="1">
        <f t="shared" si="112"/>
        <v>4</v>
      </c>
      <c r="CW432" s="1">
        <f t="shared" si="113"/>
        <v>0</v>
      </c>
      <c r="CX432" s="1">
        <f t="shared" si="114"/>
        <v>0</v>
      </c>
      <c r="CY432" s="1">
        <f t="shared" si="115"/>
        <v>8</v>
      </c>
      <c r="CZ432" s="1">
        <f t="shared" si="116"/>
        <v>1</v>
      </c>
      <c r="DA432" s="1">
        <f t="shared" si="117"/>
        <v>1</v>
      </c>
      <c r="DB432" s="1">
        <f>SUM(CM432:CX432)+SUM(COUNTIFS(Q432:CL432,{"TERM","RESIGNED"}))</f>
        <v>49.5</v>
      </c>
      <c r="DC432" s="1" t="s">
        <v>45</v>
      </c>
      <c r="DD432" s="1" t="s">
        <v>1018</v>
      </c>
      <c r="DE432" s="34"/>
    </row>
    <row r="433" spans="1:109" x14ac:dyDescent="0.25">
      <c r="A433" s="32">
        <f t="shared" si="118"/>
        <v>432</v>
      </c>
      <c r="B433" s="1" t="s">
        <v>172</v>
      </c>
      <c r="C433" s="1">
        <v>600415</v>
      </c>
      <c r="D433" s="27">
        <v>600415</v>
      </c>
      <c r="E433" s="1" t="s">
        <v>946</v>
      </c>
      <c r="F433" s="34" t="s">
        <v>1031</v>
      </c>
      <c r="G433" s="34" t="s">
        <v>190</v>
      </c>
      <c r="H433" s="30">
        <v>45085</v>
      </c>
      <c r="I433" s="30" t="s">
        <v>39</v>
      </c>
      <c r="J433" s="30" t="s">
        <v>39</v>
      </c>
      <c r="K433" s="1">
        <f t="shared" ca="1" si="102"/>
        <v>217</v>
      </c>
      <c r="L433" s="34" t="str">
        <f t="shared" si="103"/>
        <v>Billable</v>
      </c>
      <c r="M433" s="34" t="s">
        <v>187</v>
      </c>
      <c r="N433" s="1" t="s">
        <v>270</v>
      </c>
      <c r="O433" s="1" t="s">
        <v>42</v>
      </c>
      <c r="P433" s="1"/>
      <c r="Q433" s="1"/>
      <c r="R433" s="1" t="s">
        <v>43</v>
      </c>
      <c r="S433" s="33" t="s">
        <v>292</v>
      </c>
      <c r="T433" s="14" t="s">
        <v>965</v>
      </c>
      <c r="U433" s="39">
        <v>0.37013888888888902</v>
      </c>
      <c r="V433" s="14" t="s">
        <v>965</v>
      </c>
      <c r="W433" s="14" t="s">
        <v>20</v>
      </c>
      <c r="X433" s="14" t="s">
        <v>20</v>
      </c>
      <c r="Y433" s="14" t="s">
        <v>22</v>
      </c>
      <c r="Z433" s="39" t="s">
        <v>39</v>
      </c>
      <c r="AA433" s="14" t="s">
        <v>22</v>
      </c>
      <c r="AB433" s="14" t="s">
        <v>965</v>
      </c>
      <c r="AC433" s="39">
        <v>0.37291666666666662</v>
      </c>
      <c r="AD433" s="14" t="s">
        <v>965</v>
      </c>
      <c r="AE433" s="14" t="s">
        <v>965</v>
      </c>
      <c r="AF433" s="39">
        <v>0.37361111111111112</v>
      </c>
      <c r="AG433" s="14" t="s">
        <v>965</v>
      </c>
      <c r="AH433" s="14" t="s">
        <v>967</v>
      </c>
      <c r="AI433" s="39" t="s">
        <v>39</v>
      </c>
      <c r="AJ433" s="14" t="s">
        <v>967</v>
      </c>
      <c r="AK433" s="14" t="s">
        <v>965</v>
      </c>
      <c r="AL433" s="39">
        <v>0.36944444444444446</v>
      </c>
      <c r="AM433" s="14" t="s">
        <v>965</v>
      </c>
      <c r="AN433" s="14" t="s">
        <v>20</v>
      </c>
      <c r="AO433" s="14" t="s">
        <v>20</v>
      </c>
      <c r="AP433" s="14" t="s">
        <v>968</v>
      </c>
      <c r="AQ433" s="39" t="s">
        <v>39</v>
      </c>
      <c r="AR433" s="14" t="s">
        <v>968</v>
      </c>
      <c r="AS433" s="14" t="s">
        <v>965</v>
      </c>
      <c r="AT433" s="39">
        <v>0.3743055555555555</v>
      </c>
      <c r="AU433" s="14" t="s">
        <v>965</v>
      </c>
      <c r="AV433" s="14" t="s">
        <v>965</v>
      </c>
      <c r="AW433" s="39">
        <v>0.36319444444444443</v>
      </c>
      <c r="AX433" s="14" t="s">
        <v>965</v>
      </c>
      <c r="AY433" s="14" t="s">
        <v>22</v>
      </c>
      <c r="AZ433" s="39" t="s">
        <v>39</v>
      </c>
      <c r="BA433" s="14" t="s">
        <v>22</v>
      </c>
      <c r="BB433" s="14" t="s">
        <v>965</v>
      </c>
      <c r="BC433" s="39">
        <v>0.36388888888888887</v>
      </c>
      <c r="BD433" s="14" t="s">
        <v>965</v>
      </c>
      <c r="BE433" s="14" t="s">
        <v>20</v>
      </c>
      <c r="BF433" s="14" t="s">
        <v>20</v>
      </c>
      <c r="BG433" s="14" t="s">
        <v>22</v>
      </c>
      <c r="BH433" s="39" t="s">
        <v>39</v>
      </c>
      <c r="BI433" s="39" t="s">
        <v>22</v>
      </c>
      <c r="BJ433" s="14" t="s">
        <v>965</v>
      </c>
      <c r="BK433" s="39">
        <v>0.37013888888888885</v>
      </c>
      <c r="BL433" s="14" t="s">
        <v>965</v>
      </c>
      <c r="BM433" s="14" t="s">
        <v>965</v>
      </c>
      <c r="BN433" s="39">
        <v>0.37222222222222223</v>
      </c>
      <c r="BO433" s="14" t="s">
        <v>965</v>
      </c>
      <c r="BP433" s="14" t="s">
        <v>965</v>
      </c>
      <c r="BQ433" s="39">
        <v>0.3833333333333333</v>
      </c>
      <c r="BR433" s="14" t="s">
        <v>965</v>
      </c>
      <c r="BS433" s="14" t="s">
        <v>965</v>
      </c>
      <c r="BT433" s="39">
        <v>0.37083333333333335</v>
      </c>
      <c r="BU433" s="39" t="s">
        <v>965</v>
      </c>
      <c r="BV433" s="14" t="s">
        <v>20</v>
      </c>
      <c r="BW433" s="14" t="s">
        <v>20</v>
      </c>
      <c r="BX433" s="14" t="s">
        <v>20</v>
      </c>
      <c r="BY433" s="14" t="s">
        <v>965</v>
      </c>
      <c r="BZ433" s="39">
        <v>0.37361111111111112</v>
      </c>
      <c r="CA433" s="39" t="s">
        <v>965</v>
      </c>
      <c r="CB433" s="14" t="s">
        <v>22</v>
      </c>
      <c r="CC433" s="39">
        <v>0.37291666666666662</v>
      </c>
      <c r="CD433" s="39" t="s">
        <v>22</v>
      </c>
      <c r="CE433" s="14" t="s">
        <v>965</v>
      </c>
      <c r="CF433" s="39">
        <v>0.37291666666666662</v>
      </c>
      <c r="CG433" s="39" t="s">
        <v>965</v>
      </c>
      <c r="CH433" s="14" t="s">
        <v>967</v>
      </c>
      <c r="CI433" s="39" t="s">
        <v>39</v>
      </c>
      <c r="CJ433" s="39" t="s">
        <v>967</v>
      </c>
      <c r="CK433" s="14" t="s">
        <v>20</v>
      </c>
      <c r="CL433" s="14" t="s">
        <v>20</v>
      </c>
      <c r="CM433" s="1">
        <f t="shared" si="104"/>
        <v>26</v>
      </c>
      <c r="CN433" s="1">
        <f t="shared" si="105"/>
        <v>0</v>
      </c>
      <c r="CO433" s="1">
        <f t="shared" si="106"/>
        <v>11</v>
      </c>
      <c r="CP433" s="1">
        <f t="shared" si="107"/>
        <v>0</v>
      </c>
      <c r="CQ433" s="1">
        <f t="shared" si="108"/>
        <v>8</v>
      </c>
      <c r="CR433" s="1">
        <f>SUM(COUNTIFS($T433:$CL433,{"PAT","MAT"}))</f>
        <v>0</v>
      </c>
      <c r="CS433" s="1">
        <f t="shared" si="109"/>
        <v>0</v>
      </c>
      <c r="CT433" s="1">
        <f t="shared" si="110"/>
        <v>0</v>
      </c>
      <c r="CU433" s="1">
        <f t="shared" si="111"/>
        <v>2</v>
      </c>
      <c r="CV433" s="1">
        <f t="shared" si="112"/>
        <v>4</v>
      </c>
      <c r="CW433" s="1">
        <f t="shared" si="113"/>
        <v>0</v>
      </c>
      <c r="CX433" s="1">
        <f t="shared" si="114"/>
        <v>0</v>
      </c>
      <c r="CY433" s="1">
        <f t="shared" si="115"/>
        <v>6</v>
      </c>
      <c r="CZ433" s="1">
        <f t="shared" si="116"/>
        <v>1</v>
      </c>
      <c r="DA433" s="1">
        <f t="shared" si="117"/>
        <v>1</v>
      </c>
      <c r="DB433" s="1">
        <f>SUM(CM433:CX433)+SUM(COUNTIFS(Q433:CL433,{"TERM","RESIGNED"}))</f>
        <v>51</v>
      </c>
      <c r="DC433" s="1" t="s">
        <v>45</v>
      </c>
      <c r="DD433" s="1" t="s">
        <v>1018</v>
      </c>
      <c r="DE433" s="34"/>
    </row>
    <row r="434" spans="1:109" x14ac:dyDescent="0.25">
      <c r="A434" s="32">
        <f t="shared" si="118"/>
        <v>433</v>
      </c>
      <c r="B434" s="1" t="s">
        <v>172</v>
      </c>
      <c r="C434" s="1">
        <v>600422</v>
      </c>
      <c r="D434" s="27">
        <v>600422</v>
      </c>
      <c r="E434" s="1" t="s">
        <v>946</v>
      </c>
      <c r="F434" s="34" t="s">
        <v>1036</v>
      </c>
      <c r="G434" s="34" t="s">
        <v>190</v>
      </c>
      <c r="H434" s="30">
        <v>45100</v>
      </c>
      <c r="I434" s="30" t="s">
        <v>39</v>
      </c>
      <c r="J434" s="30" t="s">
        <v>39</v>
      </c>
      <c r="K434" s="1">
        <f t="shared" ca="1" si="102"/>
        <v>202</v>
      </c>
      <c r="L434" s="34" t="str">
        <f t="shared" si="103"/>
        <v>Billable</v>
      </c>
      <c r="M434" s="34" t="s">
        <v>187</v>
      </c>
      <c r="N434" s="1" t="s">
        <v>270</v>
      </c>
      <c r="O434" s="1" t="s">
        <v>42</v>
      </c>
      <c r="P434" s="1"/>
      <c r="Q434" s="1"/>
      <c r="R434" s="1" t="s">
        <v>43</v>
      </c>
      <c r="S434" s="33" t="s">
        <v>277</v>
      </c>
      <c r="T434" s="14" t="s">
        <v>965</v>
      </c>
      <c r="U434" s="39">
        <v>0.37777777777777799</v>
      </c>
      <c r="V434" s="14" t="s">
        <v>965</v>
      </c>
      <c r="W434" s="14" t="s">
        <v>20</v>
      </c>
      <c r="X434" s="14" t="s">
        <v>20</v>
      </c>
      <c r="Y434" s="14" t="s">
        <v>965</v>
      </c>
      <c r="Z434" s="39">
        <v>0.41805555555555557</v>
      </c>
      <c r="AA434" s="14" t="s">
        <v>965</v>
      </c>
      <c r="AB434" s="14" t="s">
        <v>965</v>
      </c>
      <c r="AC434" s="39">
        <v>0.3743055555555555</v>
      </c>
      <c r="AD434" s="14" t="s">
        <v>965</v>
      </c>
      <c r="AE434" s="14" t="s">
        <v>965</v>
      </c>
      <c r="AF434" s="39">
        <v>0.36527777777777781</v>
      </c>
      <c r="AG434" s="14" t="s">
        <v>965</v>
      </c>
      <c r="AH434" s="14" t="s">
        <v>965</v>
      </c>
      <c r="AI434" s="39">
        <v>0.3743055555555555</v>
      </c>
      <c r="AJ434" s="14" t="s">
        <v>965</v>
      </c>
      <c r="AK434" s="14" t="s">
        <v>965</v>
      </c>
      <c r="AL434" s="39">
        <v>0.37708333333333338</v>
      </c>
      <c r="AM434" s="14" t="s">
        <v>965</v>
      </c>
      <c r="AN434" s="14" t="s">
        <v>20</v>
      </c>
      <c r="AO434" s="14" t="s">
        <v>20</v>
      </c>
      <c r="AP434" s="14" t="s">
        <v>965</v>
      </c>
      <c r="AQ434" s="39">
        <v>0.38611111111111113</v>
      </c>
      <c r="AR434" s="14" t="s">
        <v>965</v>
      </c>
      <c r="AS434" s="14" t="s">
        <v>965</v>
      </c>
      <c r="AT434" s="39">
        <v>0.3659722222222222</v>
      </c>
      <c r="AU434" s="14" t="s">
        <v>965</v>
      </c>
      <c r="AV434" s="14" t="s">
        <v>965</v>
      </c>
      <c r="AW434" s="39">
        <v>0.37361111111111112</v>
      </c>
      <c r="AX434" s="14" t="s">
        <v>965</v>
      </c>
      <c r="AY434" s="14" t="s">
        <v>965</v>
      </c>
      <c r="AZ434" s="39">
        <v>0.37152777777777773</v>
      </c>
      <c r="BA434" s="14" t="s">
        <v>965</v>
      </c>
      <c r="BB434" s="14" t="s">
        <v>965</v>
      </c>
      <c r="BC434" s="39">
        <v>0.375</v>
      </c>
      <c r="BD434" s="14" t="s">
        <v>965</v>
      </c>
      <c r="BE434" s="14" t="s">
        <v>20</v>
      </c>
      <c r="BF434" s="14" t="s">
        <v>20</v>
      </c>
      <c r="BG434" s="14" t="s">
        <v>965</v>
      </c>
      <c r="BH434" s="39">
        <v>0.3611111111111111</v>
      </c>
      <c r="BI434" s="39" t="s">
        <v>965</v>
      </c>
      <c r="BJ434" s="14" t="s">
        <v>965</v>
      </c>
      <c r="BK434" s="39">
        <v>0.38541666666666669</v>
      </c>
      <c r="BL434" s="14" t="s">
        <v>965</v>
      </c>
      <c r="BM434" s="14" t="s">
        <v>967</v>
      </c>
      <c r="BN434" s="39" t="s">
        <v>39</v>
      </c>
      <c r="BO434" s="14" t="s">
        <v>967</v>
      </c>
      <c r="BP434" s="14" t="s">
        <v>965</v>
      </c>
      <c r="BQ434" s="39">
        <v>0.39444444444444443</v>
      </c>
      <c r="BR434" s="14" t="s">
        <v>965</v>
      </c>
      <c r="BS434" s="14" t="s">
        <v>967</v>
      </c>
      <c r="BT434" s="39" t="e">
        <v>#N/A</v>
      </c>
      <c r="BU434" s="39" t="s">
        <v>967</v>
      </c>
      <c r="BV434" s="14" t="s">
        <v>20</v>
      </c>
      <c r="BW434" s="14" t="s">
        <v>20</v>
      </c>
      <c r="BX434" s="14" t="s">
        <v>20</v>
      </c>
      <c r="BY434" s="14" t="s">
        <v>965</v>
      </c>
      <c r="BZ434" s="39">
        <v>0.37708333333333338</v>
      </c>
      <c r="CA434" s="39" t="s">
        <v>965</v>
      </c>
      <c r="CB434" s="14" t="s">
        <v>965</v>
      </c>
      <c r="CC434" s="39">
        <v>0.3743055555555555</v>
      </c>
      <c r="CD434" s="39" t="s">
        <v>965</v>
      </c>
      <c r="CE434" s="14" t="s">
        <v>965</v>
      </c>
      <c r="CF434" s="39">
        <v>0.37638888888888888</v>
      </c>
      <c r="CG434" s="39" t="s">
        <v>965</v>
      </c>
      <c r="CH434" s="14" t="s">
        <v>965</v>
      </c>
      <c r="CI434" s="39">
        <v>0.3756944444444445</v>
      </c>
      <c r="CJ434" s="39" t="s">
        <v>965</v>
      </c>
      <c r="CK434" s="14" t="s">
        <v>20</v>
      </c>
      <c r="CL434" s="14" t="s">
        <v>20</v>
      </c>
      <c r="CM434" s="1">
        <f t="shared" si="104"/>
        <v>36</v>
      </c>
      <c r="CN434" s="1">
        <f t="shared" si="105"/>
        <v>0</v>
      </c>
      <c r="CO434" s="1">
        <f t="shared" si="106"/>
        <v>11</v>
      </c>
      <c r="CP434" s="1">
        <f t="shared" si="107"/>
        <v>0</v>
      </c>
      <c r="CQ434" s="1">
        <f t="shared" si="108"/>
        <v>0</v>
      </c>
      <c r="CR434" s="1">
        <f>SUM(COUNTIFS($T434:$CL434,{"PAT","MAT"}))</f>
        <v>0</v>
      </c>
      <c r="CS434" s="1">
        <f t="shared" si="109"/>
        <v>0</v>
      </c>
      <c r="CT434" s="1">
        <f t="shared" si="110"/>
        <v>0</v>
      </c>
      <c r="CU434" s="1">
        <f t="shared" si="111"/>
        <v>0</v>
      </c>
      <c r="CV434" s="1">
        <f t="shared" si="112"/>
        <v>4</v>
      </c>
      <c r="CW434" s="1">
        <f t="shared" si="113"/>
        <v>0</v>
      </c>
      <c r="CX434" s="1">
        <f t="shared" si="114"/>
        <v>0</v>
      </c>
      <c r="CY434" s="1">
        <f t="shared" si="115"/>
        <v>4</v>
      </c>
      <c r="CZ434" s="1">
        <f t="shared" si="116"/>
        <v>1</v>
      </c>
      <c r="DA434" s="1">
        <f t="shared" si="117"/>
        <v>1</v>
      </c>
      <c r="DB434" s="1">
        <f>SUM(CM434:CX434)+SUM(COUNTIFS(Q434:CL434,{"TERM","RESIGNED"}))</f>
        <v>51</v>
      </c>
      <c r="DC434" s="1" t="s">
        <v>45</v>
      </c>
      <c r="DD434" s="1" t="s">
        <v>1018</v>
      </c>
      <c r="DE434" s="34"/>
    </row>
    <row r="435" spans="1:109" x14ac:dyDescent="0.25">
      <c r="A435" s="32">
        <f t="shared" si="118"/>
        <v>434</v>
      </c>
      <c r="B435" s="1" t="s">
        <v>172</v>
      </c>
      <c r="C435" s="1">
        <v>600431</v>
      </c>
      <c r="D435" s="27">
        <v>600431</v>
      </c>
      <c r="E435" s="1" t="s">
        <v>946</v>
      </c>
      <c r="F435" s="34" t="s">
        <v>1060</v>
      </c>
      <c r="G435" s="34" t="s">
        <v>186</v>
      </c>
      <c r="H435" s="30">
        <v>45121</v>
      </c>
      <c r="I435" s="30" t="s">
        <v>39</v>
      </c>
      <c r="J435" s="30" t="s">
        <v>39</v>
      </c>
      <c r="K435" s="1">
        <f t="shared" ca="1" si="102"/>
        <v>181</v>
      </c>
      <c r="L435" s="34" t="str">
        <f t="shared" si="103"/>
        <v>Billable</v>
      </c>
      <c r="M435" s="34" t="s">
        <v>187</v>
      </c>
      <c r="N435" s="1" t="s">
        <v>270</v>
      </c>
      <c r="O435" s="1" t="s">
        <v>42</v>
      </c>
      <c r="P435" s="1"/>
      <c r="Q435" s="1"/>
      <c r="R435" s="1" t="s">
        <v>43</v>
      </c>
      <c r="S435" s="33" t="s">
        <v>292</v>
      </c>
      <c r="T435" s="14" t="s">
        <v>965</v>
      </c>
      <c r="U435" s="39">
        <v>0.37152777777777801</v>
      </c>
      <c r="V435" s="14" t="s">
        <v>965</v>
      </c>
      <c r="W435" s="14" t="s">
        <v>20</v>
      </c>
      <c r="X435" s="14" t="s">
        <v>20</v>
      </c>
      <c r="Y435" s="14" t="s">
        <v>966</v>
      </c>
      <c r="Z435" s="39">
        <v>0.30555555555555552</v>
      </c>
      <c r="AA435" s="14" t="s">
        <v>966</v>
      </c>
      <c r="AB435" s="14" t="s">
        <v>965</v>
      </c>
      <c r="AC435" s="39">
        <v>0.36527777777777781</v>
      </c>
      <c r="AD435" s="14" t="s">
        <v>965</v>
      </c>
      <c r="AE435" s="14" t="s">
        <v>965</v>
      </c>
      <c r="AF435" s="39">
        <v>0.36388888888888887</v>
      </c>
      <c r="AG435" s="14" t="s">
        <v>965</v>
      </c>
      <c r="AH435" s="14" t="s">
        <v>965</v>
      </c>
      <c r="AI435" s="39">
        <v>0.37083333333333335</v>
      </c>
      <c r="AJ435" s="14" t="s">
        <v>965</v>
      </c>
      <c r="AK435" s="14" t="s">
        <v>966</v>
      </c>
      <c r="AL435" s="39">
        <v>0.22291666666666665</v>
      </c>
      <c r="AM435" s="14" t="s">
        <v>966</v>
      </c>
      <c r="AN435" s="14" t="s">
        <v>20</v>
      </c>
      <c r="AO435" s="14" t="s">
        <v>20</v>
      </c>
      <c r="AP435" s="14" t="s">
        <v>965</v>
      </c>
      <c r="AQ435" s="39">
        <v>0.3833333333333333</v>
      </c>
      <c r="AR435" s="14" t="s">
        <v>965</v>
      </c>
      <c r="AS435" s="14" t="s">
        <v>965</v>
      </c>
      <c r="AT435" s="39">
        <v>0.37222222222222223</v>
      </c>
      <c r="AU435" s="14" t="s">
        <v>965</v>
      </c>
      <c r="AV435" s="14" t="s">
        <v>965</v>
      </c>
      <c r="AW435" s="39">
        <v>0.3659722222222222</v>
      </c>
      <c r="AX435" s="14" t="s">
        <v>965</v>
      </c>
      <c r="AY435" s="14" t="s">
        <v>965</v>
      </c>
      <c r="AZ435" s="39">
        <v>0.36944444444444446</v>
      </c>
      <c r="BA435" s="14" t="s">
        <v>965</v>
      </c>
      <c r="BB435" s="14" t="s">
        <v>22</v>
      </c>
      <c r="BC435" s="39" t="s">
        <v>39</v>
      </c>
      <c r="BD435" s="14" t="s">
        <v>22</v>
      </c>
      <c r="BE435" s="14" t="s">
        <v>20</v>
      </c>
      <c r="BF435" s="14" t="s">
        <v>20</v>
      </c>
      <c r="BG435" s="14" t="s">
        <v>965</v>
      </c>
      <c r="BH435" s="39">
        <v>0.37013888888888885</v>
      </c>
      <c r="BI435" s="39" t="s">
        <v>965</v>
      </c>
      <c r="BJ435" s="14" t="s">
        <v>965</v>
      </c>
      <c r="BK435" s="39">
        <v>0.36944444444444446</v>
      </c>
      <c r="BL435" s="14" t="s">
        <v>965</v>
      </c>
      <c r="BM435" s="14" t="s">
        <v>965</v>
      </c>
      <c r="BN435" s="39">
        <v>0.37361111111111112</v>
      </c>
      <c r="BO435" s="14" t="s">
        <v>965</v>
      </c>
      <c r="BP435" s="14" t="s">
        <v>965</v>
      </c>
      <c r="BQ435" s="39">
        <v>0.36944444444444446</v>
      </c>
      <c r="BR435" s="14" t="s">
        <v>965</v>
      </c>
      <c r="BS435" s="14" t="s">
        <v>965</v>
      </c>
      <c r="BT435" s="39">
        <v>0.37083333333333335</v>
      </c>
      <c r="BU435" s="39" t="s">
        <v>965</v>
      </c>
      <c r="BV435" s="14" t="s">
        <v>20</v>
      </c>
      <c r="BW435" s="14" t="s">
        <v>20</v>
      </c>
      <c r="BX435" s="14" t="s">
        <v>20</v>
      </c>
      <c r="BY435" s="14" t="s">
        <v>21</v>
      </c>
      <c r="BZ435" s="39" t="s">
        <v>39</v>
      </c>
      <c r="CA435" s="39" t="s">
        <v>21</v>
      </c>
      <c r="CB435" s="14" t="s">
        <v>965</v>
      </c>
      <c r="CC435" s="39">
        <v>0.37083333333333335</v>
      </c>
      <c r="CD435" s="39" t="s">
        <v>965</v>
      </c>
      <c r="CE435" s="14" t="s">
        <v>967</v>
      </c>
      <c r="CF435" s="39" t="s">
        <v>39</v>
      </c>
      <c r="CG435" s="39" t="s">
        <v>967</v>
      </c>
      <c r="CH435" s="14" t="s">
        <v>965</v>
      </c>
      <c r="CI435" s="39">
        <v>0.37013888888888885</v>
      </c>
      <c r="CJ435" s="39" t="s">
        <v>965</v>
      </c>
      <c r="CK435" s="14" t="s">
        <v>20</v>
      </c>
      <c r="CL435" s="14" t="s">
        <v>20</v>
      </c>
      <c r="CM435" s="1">
        <f t="shared" si="104"/>
        <v>30</v>
      </c>
      <c r="CN435" s="1">
        <f t="shared" si="105"/>
        <v>2</v>
      </c>
      <c r="CO435" s="1">
        <f t="shared" si="106"/>
        <v>11</v>
      </c>
      <c r="CP435" s="1">
        <f t="shared" si="107"/>
        <v>2</v>
      </c>
      <c r="CQ435" s="1">
        <f t="shared" si="108"/>
        <v>2</v>
      </c>
      <c r="CR435" s="1">
        <f>SUM(COUNTIFS($T435:$CL435,{"PAT","MAT"}))</f>
        <v>0</v>
      </c>
      <c r="CS435" s="1">
        <f t="shared" si="109"/>
        <v>0</v>
      </c>
      <c r="CT435" s="1">
        <f t="shared" si="110"/>
        <v>0</v>
      </c>
      <c r="CU435" s="1">
        <f t="shared" si="111"/>
        <v>0</v>
      </c>
      <c r="CV435" s="1">
        <f t="shared" si="112"/>
        <v>2</v>
      </c>
      <c r="CW435" s="1">
        <f t="shared" si="113"/>
        <v>0</v>
      </c>
      <c r="CX435" s="1">
        <f t="shared" si="114"/>
        <v>0</v>
      </c>
      <c r="CY435" s="1">
        <f t="shared" si="115"/>
        <v>2</v>
      </c>
      <c r="CZ435" s="1">
        <f t="shared" si="116"/>
        <v>1</v>
      </c>
      <c r="DA435" s="1">
        <f t="shared" si="117"/>
        <v>1</v>
      </c>
      <c r="DB435" s="1">
        <f>SUM(CM435:CX435)+SUM(COUNTIFS(Q435:CL435,{"TERM","RESIGNED"}))</f>
        <v>49</v>
      </c>
      <c r="DC435" s="1" t="s">
        <v>45</v>
      </c>
      <c r="DD435" s="1" t="s">
        <v>1018</v>
      </c>
      <c r="DE435" s="34"/>
    </row>
    <row r="436" spans="1:109" x14ac:dyDescent="0.25">
      <c r="A436" s="32">
        <f t="shared" si="118"/>
        <v>435</v>
      </c>
      <c r="B436" s="1" t="s">
        <v>172</v>
      </c>
      <c r="C436" s="1">
        <v>600433</v>
      </c>
      <c r="D436" s="27">
        <v>600433</v>
      </c>
      <c r="E436" s="1" t="s">
        <v>946</v>
      </c>
      <c r="F436" s="34" t="s">
        <v>1061</v>
      </c>
      <c r="G436" s="34" t="s">
        <v>190</v>
      </c>
      <c r="H436" s="30">
        <v>45121</v>
      </c>
      <c r="I436" s="30" t="s">
        <v>39</v>
      </c>
      <c r="J436" s="30" t="s">
        <v>39</v>
      </c>
      <c r="K436" s="1">
        <f t="shared" ca="1" si="102"/>
        <v>181</v>
      </c>
      <c r="L436" s="34" t="str">
        <f t="shared" si="103"/>
        <v>Billable</v>
      </c>
      <c r="M436" s="34" t="s">
        <v>187</v>
      </c>
      <c r="N436" s="1" t="s">
        <v>270</v>
      </c>
      <c r="O436" s="1" t="s">
        <v>42</v>
      </c>
      <c r="P436" s="1"/>
      <c r="Q436" s="1"/>
      <c r="R436" s="1" t="s">
        <v>43</v>
      </c>
      <c r="S436" s="33" t="s">
        <v>277</v>
      </c>
      <c r="T436" s="14" t="s">
        <v>965</v>
      </c>
      <c r="U436" s="39">
        <v>0.37083333333333302</v>
      </c>
      <c r="V436" s="14" t="s">
        <v>965</v>
      </c>
      <c r="W436" s="14" t="s">
        <v>20</v>
      </c>
      <c r="X436" s="14" t="s">
        <v>20</v>
      </c>
      <c r="Y436" s="14" t="s">
        <v>965</v>
      </c>
      <c r="Z436" s="39">
        <v>0.41388888888888892</v>
      </c>
      <c r="AA436" s="14" t="s">
        <v>965</v>
      </c>
      <c r="AB436" s="14" t="s">
        <v>965</v>
      </c>
      <c r="AC436" s="39">
        <v>0.38055555555555554</v>
      </c>
      <c r="AD436" s="14" t="s">
        <v>965</v>
      </c>
      <c r="AE436" s="14" t="s">
        <v>965</v>
      </c>
      <c r="AF436" s="39">
        <v>0.37291666666666662</v>
      </c>
      <c r="AG436" s="14" t="s">
        <v>965</v>
      </c>
      <c r="AH436" s="14" t="s">
        <v>965</v>
      </c>
      <c r="AI436" s="39">
        <v>0.375</v>
      </c>
      <c r="AJ436" s="14" t="s">
        <v>965</v>
      </c>
      <c r="AK436" s="14" t="s">
        <v>965</v>
      </c>
      <c r="AL436" s="39">
        <v>0.375</v>
      </c>
      <c r="AM436" s="14" t="s">
        <v>965</v>
      </c>
      <c r="AN436" s="14" t="s">
        <v>20</v>
      </c>
      <c r="AO436" s="14" t="s">
        <v>20</v>
      </c>
      <c r="AP436" s="14" t="s">
        <v>965</v>
      </c>
      <c r="AQ436" s="39">
        <v>0.3756944444444445</v>
      </c>
      <c r="AR436" s="14" t="s">
        <v>965</v>
      </c>
      <c r="AS436" s="14" t="s">
        <v>965</v>
      </c>
      <c r="AT436" s="39">
        <v>0.37847222222222227</v>
      </c>
      <c r="AU436" s="14" t="s">
        <v>965</v>
      </c>
      <c r="AV436" s="14" t="s">
        <v>965</v>
      </c>
      <c r="AW436" s="39">
        <v>0.37847222222222227</v>
      </c>
      <c r="AX436" s="14" t="s">
        <v>965</v>
      </c>
      <c r="AY436" s="14" t="s">
        <v>965</v>
      </c>
      <c r="AZ436" s="39">
        <v>0.37083333333333335</v>
      </c>
      <c r="BA436" s="14" t="s">
        <v>965</v>
      </c>
      <c r="BB436" s="14" t="s">
        <v>965</v>
      </c>
      <c r="BC436" s="39">
        <v>0.37916666666666665</v>
      </c>
      <c r="BD436" s="14" t="s">
        <v>965</v>
      </c>
      <c r="BE436" s="14" t="s">
        <v>20</v>
      </c>
      <c r="BF436" s="14" t="s">
        <v>20</v>
      </c>
      <c r="BG436" s="14" t="s">
        <v>965</v>
      </c>
      <c r="BH436" s="39">
        <v>0.37291666666666662</v>
      </c>
      <c r="BI436" s="39" t="s">
        <v>965</v>
      </c>
      <c r="BJ436" s="14" t="s">
        <v>965</v>
      </c>
      <c r="BK436" s="39">
        <v>0.39027777777777778</v>
      </c>
      <c r="BL436" s="14" t="s">
        <v>965</v>
      </c>
      <c r="BM436" s="14" t="s">
        <v>965</v>
      </c>
      <c r="BN436" s="39">
        <v>0.37916666666666665</v>
      </c>
      <c r="BO436" s="14" t="s">
        <v>965</v>
      </c>
      <c r="BP436" s="14" t="s">
        <v>22</v>
      </c>
      <c r="BQ436" s="39">
        <v>0.37777777777777777</v>
      </c>
      <c r="BR436" s="14" t="s">
        <v>965</v>
      </c>
      <c r="BS436" s="14" t="s">
        <v>21</v>
      </c>
      <c r="BT436" s="39" t="e">
        <v>#N/A</v>
      </c>
      <c r="BU436" s="39" t="s">
        <v>21</v>
      </c>
      <c r="BV436" s="14" t="s">
        <v>20</v>
      </c>
      <c r="BW436" s="14" t="s">
        <v>20</v>
      </c>
      <c r="BX436" s="14" t="s">
        <v>20</v>
      </c>
      <c r="BY436" s="14" t="s">
        <v>967</v>
      </c>
      <c r="BZ436" s="39" t="s">
        <v>39</v>
      </c>
      <c r="CA436" s="39" t="s">
        <v>967</v>
      </c>
      <c r="CB436" s="14" t="s">
        <v>965</v>
      </c>
      <c r="CC436" s="39">
        <v>0.3756944444444445</v>
      </c>
      <c r="CD436" s="39" t="s">
        <v>965</v>
      </c>
      <c r="CE436" s="14" t="s">
        <v>965</v>
      </c>
      <c r="CF436" s="39">
        <v>0.37847222222222227</v>
      </c>
      <c r="CG436" s="39" t="s">
        <v>965</v>
      </c>
      <c r="CH436" s="14" t="s">
        <v>965</v>
      </c>
      <c r="CI436" s="39">
        <v>0.37152777777777773</v>
      </c>
      <c r="CJ436" s="39" t="s">
        <v>965</v>
      </c>
      <c r="CK436" s="14" t="s">
        <v>20</v>
      </c>
      <c r="CL436" s="14" t="s">
        <v>20</v>
      </c>
      <c r="CM436" s="1">
        <f t="shared" si="104"/>
        <v>35</v>
      </c>
      <c r="CN436" s="1">
        <f t="shared" si="105"/>
        <v>0</v>
      </c>
      <c r="CO436" s="1">
        <f t="shared" si="106"/>
        <v>11</v>
      </c>
      <c r="CP436" s="1">
        <f t="shared" si="107"/>
        <v>2</v>
      </c>
      <c r="CQ436" s="1">
        <f t="shared" si="108"/>
        <v>1</v>
      </c>
      <c r="CR436" s="1">
        <f>SUM(COUNTIFS($T436:$CL436,{"PAT","MAT"}))</f>
        <v>0</v>
      </c>
      <c r="CS436" s="1">
        <f t="shared" si="109"/>
        <v>0</v>
      </c>
      <c r="CT436" s="1">
        <f t="shared" si="110"/>
        <v>0</v>
      </c>
      <c r="CU436" s="1">
        <f t="shared" si="111"/>
        <v>0</v>
      </c>
      <c r="CV436" s="1">
        <f t="shared" si="112"/>
        <v>2</v>
      </c>
      <c r="CW436" s="1">
        <f t="shared" si="113"/>
        <v>0</v>
      </c>
      <c r="CX436" s="1">
        <f t="shared" si="114"/>
        <v>0</v>
      </c>
      <c r="CY436" s="1">
        <f t="shared" si="115"/>
        <v>2</v>
      </c>
      <c r="CZ436" s="1">
        <f t="shared" si="116"/>
        <v>1</v>
      </c>
      <c r="DA436" s="1">
        <f t="shared" si="117"/>
        <v>1</v>
      </c>
      <c r="DB436" s="1">
        <f>SUM(CM436:CX436)+SUM(COUNTIFS(Q436:CL436,{"TERM","RESIGNED"}))</f>
        <v>51</v>
      </c>
      <c r="DC436" s="1" t="s">
        <v>45</v>
      </c>
      <c r="DD436" s="1" t="s">
        <v>1018</v>
      </c>
      <c r="DE436" s="34"/>
    </row>
    <row r="437" spans="1:109" x14ac:dyDescent="0.25">
      <c r="A437" s="32">
        <f t="shared" si="118"/>
        <v>436</v>
      </c>
      <c r="B437" s="1" t="s">
        <v>172</v>
      </c>
      <c r="C437" s="1">
        <v>600437</v>
      </c>
      <c r="D437" s="27">
        <v>600437</v>
      </c>
      <c r="E437" s="1" t="s">
        <v>946</v>
      </c>
      <c r="F437" s="34" t="s">
        <v>1062</v>
      </c>
      <c r="G437" s="34" t="s">
        <v>190</v>
      </c>
      <c r="H437" s="30">
        <v>45121</v>
      </c>
      <c r="I437" s="30" t="s">
        <v>39</v>
      </c>
      <c r="J437" s="30" t="s">
        <v>39</v>
      </c>
      <c r="K437" s="1">
        <f t="shared" ca="1" si="102"/>
        <v>181</v>
      </c>
      <c r="L437" s="34" t="str">
        <f t="shared" si="103"/>
        <v>Billable</v>
      </c>
      <c r="M437" s="34" t="s">
        <v>187</v>
      </c>
      <c r="N437" s="1" t="s">
        <v>270</v>
      </c>
      <c r="O437" s="1" t="s">
        <v>42</v>
      </c>
      <c r="P437" s="1"/>
      <c r="Q437" s="1"/>
      <c r="R437" s="1" t="s">
        <v>43</v>
      </c>
      <c r="S437" s="33" t="s">
        <v>292</v>
      </c>
      <c r="T437" s="14" t="s">
        <v>22</v>
      </c>
      <c r="U437" s="39" t="s">
        <v>39</v>
      </c>
      <c r="V437" s="14" t="s">
        <v>22</v>
      </c>
      <c r="W437" s="14" t="s">
        <v>20</v>
      </c>
      <c r="X437" s="14" t="s">
        <v>20</v>
      </c>
      <c r="Y437" s="14" t="s">
        <v>965</v>
      </c>
      <c r="Z437" s="39">
        <v>0.40416666666666662</v>
      </c>
      <c r="AA437" s="14" t="s">
        <v>965</v>
      </c>
      <c r="AB437" s="14" t="s">
        <v>965</v>
      </c>
      <c r="AC437" s="39">
        <v>0.35833333333333334</v>
      </c>
      <c r="AD437" s="14" t="s">
        <v>965</v>
      </c>
      <c r="AE437" s="14" t="s">
        <v>965</v>
      </c>
      <c r="AF437" s="39">
        <v>0.37361111111111112</v>
      </c>
      <c r="AG437" s="14" t="s">
        <v>965</v>
      </c>
      <c r="AH437" s="14" t="s">
        <v>965</v>
      </c>
      <c r="AI437" s="39">
        <v>0.37152777777777773</v>
      </c>
      <c r="AJ437" s="14" t="s">
        <v>965</v>
      </c>
      <c r="AK437" s="14" t="s">
        <v>22</v>
      </c>
      <c r="AL437" s="39" t="s">
        <v>39</v>
      </c>
      <c r="AM437" s="14" t="s">
        <v>22</v>
      </c>
      <c r="AN437" s="14" t="s">
        <v>20</v>
      </c>
      <c r="AO437" s="14" t="s">
        <v>20</v>
      </c>
      <c r="AP437" s="14" t="s">
        <v>967</v>
      </c>
      <c r="AQ437" s="39" t="s">
        <v>39</v>
      </c>
      <c r="AR437" s="14" t="s">
        <v>967</v>
      </c>
      <c r="AS437" s="14" t="s">
        <v>965</v>
      </c>
      <c r="AT437" s="39">
        <v>0.3756944444444445</v>
      </c>
      <c r="AU437" s="14" t="s">
        <v>965</v>
      </c>
      <c r="AV437" s="14" t="s">
        <v>965</v>
      </c>
      <c r="AW437" s="39">
        <v>0.36736111111111108</v>
      </c>
      <c r="AX437" s="14" t="s">
        <v>965</v>
      </c>
      <c r="AY437" s="14" t="s">
        <v>22</v>
      </c>
      <c r="AZ437" s="39" t="s">
        <v>39</v>
      </c>
      <c r="BA437" s="14" t="s">
        <v>22</v>
      </c>
      <c r="BB437" s="14" t="s">
        <v>965</v>
      </c>
      <c r="BC437" s="39">
        <v>0.36805555555555558</v>
      </c>
      <c r="BD437" s="14" t="s">
        <v>965</v>
      </c>
      <c r="BE437" s="14" t="s">
        <v>20</v>
      </c>
      <c r="BF437" s="14" t="s">
        <v>20</v>
      </c>
      <c r="BG437" s="14" t="s">
        <v>965</v>
      </c>
      <c r="BH437" s="39">
        <v>0.36458333333333331</v>
      </c>
      <c r="BI437" s="39" t="s">
        <v>965</v>
      </c>
      <c r="BJ437" s="14" t="s">
        <v>965</v>
      </c>
      <c r="BK437" s="39">
        <v>0.37152777777777773</v>
      </c>
      <c r="BL437" s="14" t="s">
        <v>965</v>
      </c>
      <c r="BM437" s="14" t="s">
        <v>965</v>
      </c>
      <c r="BN437" s="39">
        <v>0.36388888888888887</v>
      </c>
      <c r="BO437" s="14" t="s">
        <v>965</v>
      </c>
      <c r="BP437" s="14" t="s">
        <v>965</v>
      </c>
      <c r="BQ437" s="39">
        <v>0.3659722222222222</v>
      </c>
      <c r="BR437" s="14" t="s">
        <v>965</v>
      </c>
      <c r="BS437" s="14" t="s">
        <v>965</v>
      </c>
      <c r="BT437" s="39">
        <v>0.36458333333333331</v>
      </c>
      <c r="BU437" s="39" t="s">
        <v>965</v>
      </c>
      <c r="BV437" s="14" t="s">
        <v>20</v>
      </c>
      <c r="BW437" s="14" t="s">
        <v>20</v>
      </c>
      <c r="BX437" s="14" t="s">
        <v>20</v>
      </c>
      <c r="BY437" s="14" t="s">
        <v>21</v>
      </c>
      <c r="BZ437" s="39" t="s">
        <v>39</v>
      </c>
      <c r="CA437" s="39" t="s">
        <v>21</v>
      </c>
      <c r="CB437" s="14" t="s">
        <v>21</v>
      </c>
      <c r="CC437" s="39" t="s">
        <v>39</v>
      </c>
      <c r="CD437" s="39" t="s">
        <v>21</v>
      </c>
      <c r="CE437" s="14" t="s">
        <v>21</v>
      </c>
      <c r="CF437" s="39" t="s">
        <v>39</v>
      </c>
      <c r="CG437" s="39" t="s">
        <v>21</v>
      </c>
      <c r="CH437" s="14" t="s">
        <v>21</v>
      </c>
      <c r="CI437" s="39" t="s">
        <v>39</v>
      </c>
      <c r="CJ437" s="39" t="s">
        <v>21</v>
      </c>
      <c r="CK437" s="14" t="s">
        <v>20</v>
      </c>
      <c r="CL437" s="14" t="s">
        <v>20</v>
      </c>
      <c r="CM437" s="1">
        <f t="shared" si="104"/>
        <v>24</v>
      </c>
      <c r="CN437" s="1">
        <f t="shared" si="105"/>
        <v>0</v>
      </c>
      <c r="CO437" s="1">
        <f t="shared" si="106"/>
        <v>11</v>
      </c>
      <c r="CP437" s="1">
        <f t="shared" si="107"/>
        <v>8</v>
      </c>
      <c r="CQ437" s="1">
        <f t="shared" si="108"/>
        <v>6</v>
      </c>
      <c r="CR437" s="1">
        <f>SUM(COUNTIFS($T437:$CL437,{"PAT","MAT"}))</f>
        <v>0</v>
      </c>
      <c r="CS437" s="1">
        <f t="shared" si="109"/>
        <v>0</v>
      </c>
      <c r="CT437" s="1">
        <f t="shared" si="110"/>
        <v>0</v>
      </c>
      <c r="CU437" s="1">
        <f t="shared" si="111"/>
        <v>0</v>
      </c>
      <c r="CV437" s="1">
        <f t="shared" si="112"/>
        <v>2</v>
      </c>
      <c r="CW437" s="1">
        <f t="shared" si="113"/>
        <v>0</v>
      </c>
      <c r="CX437" s="1">
        <f t="shared" si="114"/>
        <v>0</v>
      </c>
      <c r="CY437" s="1">
        <f t="shared" si="115"/>
        <v>2</v>
      </c>
      <c r="CZ437" s="1">
        <f t="shared" si="116"/>
        <v>1</v>
      </c>
      <c r="DA437" s="1">
        <f t="shared" si="117"/>
        <v>1</v>
      </c>
      <c r="DB437" s="1">
        <f>SUM(CM437:CX437)+SUM(COUNTIFS(Q437:CL437,{"TERM","RESIGNED"}))</f>
        <v>51</v>
      </c>
      <c r="DC437" s="1" t="s">
        <v>45</v>
      </c>
      <c r="DD437" s="1" t="s">
        <v>1018</v>
      </c>
      <c r="DE437" s="34"/>
    </row>
    <row r="438" spans="1:109" x14ac:dyDescent="0.25">
      <c r="A438" s="32">
        <f t="shared" si="118"/>
        <v>437</v>
      </c>
      <c r="B438" s="1" t="s">
        <v>172</v>
      </c>
      <c r="C438" s="1">
        <v>105425</v>
      </c>
      <c r="D438" s="27">
        <v>105425</v>
      </c>
      <c r="E438" s="1" t="s">
        <v>945</v>
      </c>
      <c r="F438" s="34" t="s">
        <v>1128</v>
      </c>
      <c r="G438" s="34" t="s">
        <v>190</v>
      </c>
      <c r="H438" s="30">
        <v>45155</v>
      </c>
      <c r="I438" s="30" t="s">
        <v>39</v>
      </c>
      <c r="J438" s="30" t="s">
        <v>39</v>
      </c>
      <c r="K438" s="1">
        <f t="shared" ca="1" si="102"/>
        <v>147</v>
      </c>
      <c r="L438" s="34" t="str">
        <f t="shared" si="103"/>
        <v>Billable</v>
      </c>
      <c r="M438" s="34" t="s">
        <v>187</v>
      </c>
      <c r="N438" s="1" t="s">
        <v>41</v>
      </c>
      <c r="O438" s="1" t="s">
        <v>42</v>
      </c>
      <c r="P438" s="1"/>
      <c r="Q438" s="1"/>
      <c r="R438" s="1" t="s">
        <v>43</v>
      </c>
      <c r="S438" s="33" t="s">
        <v>248</v>
      </c>
      <c r="T438" s="14" t="s">
        <v>967</v>
      </c>
      <c r="U438" s="39" t="s">
        <v>39</v>
      </c>
      <c r="V438" s="14" t="s">
        <v>967</v>
      </c>
      <c r="W438" s="14" t="s">
        <v>20</v>
      </c>
      <c r="X438" s="14" t="s">
        <v>20</v>
      </c>
      <c r="Y438" s="14" t="s">
        <v>967</v>
      </c>
      <c r="Z438" s="39" t="s">
        <v>39</v>
      </c>
      <c r="AA438" s="14" t="s">
        <v>967</v>
      </c>
      <c r="AB438" s="14" t="s">
        <v>968</v>
      </c>
      <c r="AC438" s="39" t="s">
        <v>39</v>
      </c>
      <c r="AD438" s="14" t="s">
        <v>968</v>
      </c>
      <c r="AE438" s="14" t="s">
        <v>968</v>
      </c>
      <c r="AF438" s="39" t="s">
        <v>39</v>
      </c>
      <c r="AG438" s="14" t="s">
        <v>968</v>
      </c>
      <c r="AH438" s="14" t="s">
        <v>968</v>
      </c>
      <c r="AI438" s="39" t="s">
        <v>39</v>
      </c>
      <c r="AJ438" s="14" t="s">
        <v>968</v>
      </c>
      <c r="AK438" s="14" t="s">
        <v>22</v>
      </c>
      <c r="AL438" s="39" t="s">
        <v>39</v>
      </c>
      <c r="AM438" s="14" t="s">
        <v>22</v>
      </c>
      <c r="AN438" s="14" t="s">
        <v>20</v>
      </c>
      <c r="AO438" s="14" t="s">
        <v>20</v>
      </c>
      <c r="AP438" s="14" t="s">
        <v>965</v>
      </c>
      <c r="AQ438" s="39" t="s">
        <v>39</v>
      </c>
      <c r="AR438" s="14" t="s">
        <v>965</v>
      </c>
      <c r="AS438" s="14" t="s">
        <v>965</v>
      </c>
      <c r="AT438" s="39" t="s">
        <v>39</v>
      </c>
      <c r="AU438" s="14" t="s">
        <v>965</v>
      </c>
      <c r="AV438" s="14" t="s">
        <v>965</v>
      </c>
      <c r="AW438" s="39" t="s">
        <v>39</v>
      </c>
      <c r="AX438" s="14" t="s">
        <v>965</v>
      </c>
      <c r="AY438" s="14" t="s">
        <v>22</v>
      </c>
      <c r="AZ438" s="39" t="s">
        <v>39</v>
      </c>
      <c r="BA438" s="14" t="s">
        <v>22</v>
      </c>
      <c r="BB438" s="14" t="s">
        <v>22</v>
      </c>
      <c r="BC438" s="39" t="s">
        <v>39</v>
      </c>
      <c r="BD438" s="14" t="s">
        <v>22</v>
      </c>
      <c r="BE438" s="14" t="s">
        <v>20</v>
      </c>
      <c r="BF438" s="14" t="s">
        <v>20</v>
      </c>
      <c r="BG438" s="14" t="s">
        <v>22</v>
      </c>
      <c r="BH438" s="39" t="s">
        <v>39</v>
      </c>
      <c r="BI438" s="39" t="s">
        <v>22</v>
      </c>
      <c r="BJ438" s="14" t="s">
        <v>965</v>
      </c>
      <c r="BK438" s="39" t="s">
        <v>39</v>
      </c>
      <c r="BL438" s="14" t="s">
        <v>965</v>
      </c>
      <c r="BM438" s="14" t="s">
        <v>965</v>
      </c>
      <c r="BN438" s="39" t="s">
        <v>39</v>
      </c>
      <c r="BO438" s="14" t="s">
        <v>965</v>
      </c>
      <c r="BP438" s="14" t="s">
        <v>965</v>
      </c>
      <c r="BQ438" s="39" t="s">
        <v>39</v>
      </c>
      <c r="BR438" s="14" t="s">
        <v>965</v>
      </c>
      <c r="BS438" s="14" t="s">
        <v>965</v>
      </c>
      <c r="BT438" s="39" t="e">
        <v>#N/A</v>
      </c>
      <c r="BU438" s="39" t="s">
        <v>965</v>
      </c>
      <c r="BV438" s="14" t="s">
        <v>20</v>
      </c>
      <c r="BW438" s="14" t="s">
        <v>20</v>
      </c>
      <c r="BX438" s="14" t="s">
        <v>20</v>
      </c>
      <c r="BY438" s="14" t="s">
        <v>965</v>
      </c>
      <c r="BZ438" s="39" t="s">
        <v>39</v>
      </c>
      <c r="CA438" s="39" t="s">
        <v>965</v>
      </c>
      <c r="CB438" s="14" t="s">
        <v>965</v>
      </c>
      <c r="CC438" s="39" t="s">
        <v>39</v>
      </c>
      <c r="CD438" s="39" t="s">
        <v>965</v>
      </c>
      <c r="CE438" s="14" t="s">
        <v>965</v>
      </c>
      <c r="CF438" s="39" t="s">
        <v>39</v>
      </c>
      <c r="CG438" s="39" t="s">
        <v>965</v>
      </c>
      <c r="CH438" s="14" t="s">
        <v>965</v>
      </c>
      <c r="CI438" s="39" t="s">
        <v>39</v>
      </c>
      <c r="CJ438" s="39" t="s">
        <v>965</v>
      </c>
      <c r="CK438" s="14" t="s">
        <v>20</v>
      </c>
      <c r="CL438" s="14" t="s">
        <v>20</v>
      </c>
      <c r="CM438" s="1">
        <f t="shared" si="104"/>
        <v>22</v>
      </c>
      <c r="CN438" s="1">
        <f t="shared" si="105"/>
        <v>0</v>
      </c>
      <c r="CO438" s="1">
        <f t="shared" si="106"/>
        <v>11</v>
      </c>
      <c r="CP438" s="1">
        <f t="shared" si="107"/>
        <v>0</v>
      </c>
      <c r="CQ438" s="1">
        <f t="shared" si="108"/>
        <v>8</v>
      </c>
      <c r="CR438" s="1">
        <f>SUM(COUNTIFS($T438:$CL438,{"PAT","MAT"}))</f>
        <v>0</v>
      </c>
      <c r="CS438" s="1">
        <f t="shared" si="109"/>
        <v>0</v>
      </c>
      <c r="CT438" s="1">
        <f t="shared" si="110"/>
        <v>0</v>
      </c>
      <c r="CU438" s="1">
        <f t="shared" si="111"/>
        <v>6</v>
      </c>
      <c r="CV438" s="1">
        <f t="shared" si="112"/>
        <v>4</v>
      </c>
      <c r="CW438" s="1">
        <f t="shared" si="113"/>
        <v>0</v>
      </c>
      <c r="CX438" s="1">
        <f t="shared" si="114"/>
        <v>0</v>
      </c>
      <c r="CY438" s="1">
        <f t="shared" si="115"/>
        <v>10</v>
      </c>
      <c r="CZ438" s="1">
        <f t="shared" si="116"/>
        <v>1</v>
      </c>
      <c r="DA438" s="1">
        <f t="shared" si="117"/>
        <v>1</v>
      </c>
      <c r="DB438" s="1">
        <f>SUM(CM438:CX438)+SUM(COUNTIFS(Q438:CL438,{"TERM","RESIGNED"}))</f>
        <v>51</v>
      </c>
      <c r="DC438" s="1" t="s">
        <v>45</v>
      </c>
      <c r="DD438" s="1" t="s">
        <v>1020</v>
      </c>
      <c r="DE438" s="34"/>
    </row>
    <row r="439" spans="1:109" x14ac:dyDescent="0.25">
      <c r="A439" s="32">
        <f t="shared" si="118"/>
        <v>438</v>
      </c>
      <c r="B439" s="1" t="s">
        <v>172</v>
      </c>
      <c r="C439" s="1">
        <v>105427</v>
      </c>
      <c r="D439" s="27">
        <v>105427</v>
      </c>
      <c r="E439" s="1" t="s">
        <v>945</v>
      </c>
      <c r="F439" s="34" t="s">
        <v>1129</v>
      </c>
      <c r="G439" s="34" t="s">
        <v>190</v>
      </c>
      <c r="H439" s="30">
        <v>45155</v>
      </c>
      <c r="I439" s="30" t="s">
        <v>39</v>
      </c>
      <c r="J439" s="30" t="s">
        <v>39</v>
      </c>
      <c r="K439" s="1">
        <f t="shared" ca="1" si="102"/>
        <v>147</v>
      </c>
      <c r="L439" s="34" t="str">
        <f t="shared" si="103"/>
        <v>Billable</v>
      </c>
      <c r="M439" s="34" t="s">
        <v>187</v>
      </c>
      <c r="N439" s="1" t="s">
        <v>41</v>
      </c>
      <c r="O439" s="1" t="s">
        <v>42</v>
      </c>
      <c r="P439" s="1"/>
      <c r="Q439" s="1"/>
      <c r="R439" s="1" t="s">
        <v>43</v>
      </c>
      <c r="S439" s="33" t="s">
        <v>188</v>
      </c>
      <c r="T439" s="14" t="s">
        <v>967</v>
      </c>
      <c r="U439" s="39" t="s">
        <v>39</v>
      </c>
      <c r="V439" s="14" t="s">
        <v>967</v>
      </c>
      <c r="W439" s="14" t="s">
        <v>20</v>
      </c>
      <c r="X439" s="14" t="s">
        <v>20</v>
      </c>
      <c r="Y439" s="14" t="s">
        <v>965</v>
      </c>
      <c r="Z439" s="39">
        <v>0.37291666666666662</v>
      </c>
      <c r="AA439" s="14" t="s">
        <v>965</v>
      </c>
      <c r="AB439" s="14" t="s">
        <v>965</v>
      </c>
      <c r="AC439" s="39">
        <v>0.38819444444444445</v>
      </c>
      <c r="AD439" s="14" t="s">
        <v>965</v>
      </c>
      <c r="AE439" s="14" t="s">
        <v>965</v>
      </c>
      <c r="AF439" s="39">
        <v>0.37777777777777777</v>
      </c>
      <c r="AG439" s="14" t="s">
        <v>965</v>
      </c>
      <c r="AH439" s="14" t="s">
        <v>965</v>
      </c>
      <c r="AI439" s="39">
        <v>0.39930555555555558</v>
      </c>
      <c r="AJ439" s="14" t="s">
        <v>965</v>
      </c>
      <c r="AK439" s="14" t="s">
        <v>965</v>
      </c>
      <c r="AL439" s="39">
        <v>0.37916666666666665</v>
      </c>
      <c r="AM439" s="14" t="s">
        <v>965</v>
      </c>
      <c r="AN439" s="14" t="s">
        <v>20</v>
      </c>
      <c r="AO439" s="14" t="s">
        <v>20</v>
      </c>
      <c r="AP439" s="14" t="s">
        <v>965</v>
      </c>
      <c r="AQ439" s="39">
        <v>0.36874999999999997</v>
      </c>
      <c r="AR439" s="14" t="s">
        <v>965</v>
      </c>
      <c r="AS439" s="14" t="s">
        <v>965</v>
      </c>
      <c r="AT439" s="39">
        <v>0.37291666666666662</v>
      </c>
      <c r="AU439" s="14" t="s">
        <v>965</v>
      </c>
      <c r="AV439" s="14" t="s">
        <v>965</v>
      </c>
      <c r="AW439" s="39">
        <v>0.41666666666666669</v>
      </c>
      <c r="AX439" s="14" t="s">
        <v>965</v>
      </c>
      <c r="AY439" s="14" t="s">
        <v>965</v>
      </c>
      <c r="AZ439" s="39">
        <v>0.3972222222222222</v>
      </c>
      <c r="BA439" s="14" t="s">
        <v>965</v>
      </c>
      <c r="BB439" s="14" t="s">
        <v>965</v>
      </c>
      <c r="BC439" s="39">
        <v>0.41250000000000003</v>
      </c>
      <c r="BD439" s="14" t="s">
        <v>965</v>
      </c>
      <c r="BE439" s="14" t="s">
        <v>20</v>
      </c>
      <c r="BF439" s="14" t="s">
        <v>20</v>
      </c>
      <c r="BG439" s="14" t="s">
        <v>965</v>
      </c>
      <c r="BH439" s="39">
        <v>0.40347222222222223</v>
      </c>
      <c r="BI439" s="39" t="s">
        <v>965</v>
      </c>
      <c r="BJ439" s="14" t="s">
        <v>967</v>
      </c>
      <c r="BK439" s="39" t="s">
        <v>39</v>
      </c>
      <c r="BL439" s="14" t="s">
        <v>967</v>
      </c>
      <c r="BM439" s="14" t="s">
        <v>965</v>
      </c>
      <c r="BN439" s="39">
        <v>0.37638888888888888</v>
      </c>
      <c r="BO439" s="14" t="s">
        <v>965</v>
      </c>
      <c r="BP439" s="14" t="s">
        <v>965</v>
      </c>
      <c r="BQ439" s="39">
        <v>0.3743055555555555</v>
      </c>
      <c r="BR439" s="14" t="s">
        <v>965</v>
      </c>
      <c r="BS439" s="14" t="s">
        <v>967</v>
      </c>
      <c r="BT439" s="39" t="e">
        <v>#N/A</v>
      </c>
      <c r="BU439" s="39" t="s">
        <v>967</v>
      </c>
      <c r="BV439" s="14" t="s">
        <v>20</v>
      </c>
      <c r="BW439" s="14" t="s">
        <v>20</v>
      </c>
      <c r="BX439" s="14" t="s">
        <v>20</v>
      </c>
      <c r="BY439" s="14" t="s">
        <v>967</v>
      </c>
      <c r="BZ439" s="39" t="s">
        <v>39</v>
      </c>
      <c r="CA439" s="39" t="s">
        <v>967</v>
      </c>
      <c r="CB439" s="14" t="s">
        <v>968</v>
      </c>
      <c r="CC439" s="39" t="s">
        <v>39</v>
      </c>
      <c r="CD439" s="39" t="s">
        <v>968</v>
      </c>
      <c r="CE439" s="14" t="s">
        <v>968</v>
      </c>
      <c r="CF439" s="39" t="s">
        <v>39</v>
      </c>
      <c r="CG439" s="39" t="s">
        <v>968</v>
      </c>
      <c r="CH439" s="14" t="s">
        <v>968</v>
      </c>
      <c r="CI439" s="39" t="s">
        <v>39</v>
      </c>
      <c r="CJ439" s="39" t="s">
        <v>968</v>
      </c>
      <c r="CK439" s="14" t="s">
        <v>20</v>
      </c>
      <c r="CL439" s="14" t="s">
        <v>20</v>
      </c>
      <c r="CM439" s="1">
        <f t="shared" si="104"/>
        <v>26</v>
      </c>
      <c r="CN439" s="1">
        <f t="shared" si="105"/>
        <v>0</v>
      </c>
      <c r="CO439" s="1">
        <f t="shared" si="106"/>
        <v>11</v>
      </c>
      <c r="CP439" s="1">
        <f t="shared" si="107"/>
        <v>0</v>
      </c>
      <c r="CQ439" s="1">
        <f t="shared" si="108"/>
        <v>0</v>
      </c>
      <c r="CR439" s="1">
        <f>SUM(COUNTIFS($T439:$CL439,{"PAT","MAT"}))</f>
        <v>0</v>
      </c>
      <c r="CS439" s="1">
        <f t="shared" si="109"/>
        <v>0</v>
      </c>
      <c r="CT439" s="1">
        <f t="shared" si="110"/>
        <v>0</v>
      </c>
      <c r="CU439" s="1">
        <f t="shared" si="111"/>
        <v>6</v>
      </c>
      <c r="CV439" s="1">
        <f t="shared" si="112"/>
        <v>8</v>
      </c>
      <c r="CW439" s="1">
        <f t="shared" si="113"/>
        <v>0</v>
      </c>
      <c r="CX439" s="1">
        <f t="shared" si="114"/>
        <v>0</v>
      </c>
      <c r="CY439" s="1">
        <f t="shared" si="115"/>
        <v>14</v>
      </c>
      <c r="CZ439" s="1">
        <f t="shared" si="116"/>
        <v>1</v>
      </c>
      <c r="DA439" s="1">
        <f t="shared" si="117"/>
        <v>1</v>
      </c>
      <c r="DB439" s="1">
        <f>SUM(CM439:CX439)+SUM(COUNTIFS(Q439:CL439,{"TERM","RESIGNED"}))</f>
        <v>51</v>
      </c>
      <c r="DC439" s="1" t="s">
        <v>45</v>
      </c>
      <c r="DD439" s="1" t="s">
        <v>1020</v>
      </c>
      <c r="DE439" s="34"/>
    </row>
    <row r="440" spans="1:109" x14ac:dyDescent="0.25">
      <c r="A440" s="32">
        <f t="shared" si="118"/>
        <v>439</v>
      </c>
      <c r="B440" s="1" t="s">
        <v>172</v>
      </c>
      <c r="C440" s="1">
        <v>105431</v>
      </c>
      <c r="D440" s="27">
        <v>105431</v>
      </c>
      <c r="E440" s="1" t="s">
        <v>946</v>
      </c>
      <c r="F440" s="34" t="s">
        <v>1130</v>
      </c>
      <c r="G440" s="34" t="s">
        <v>123</v>
      </c>
      <c r="H440" s="30">
        <v>45155</v>
      </c>
      <c r="I440" s="30" t="s">
        <v>39</v>
      </c>
      <c r="J440" s="30" t="s">
        <v>39</v>
      </c>
      <c r="K440" s="1">
        <f t="shared" ca="1" si="102"/>
        <v>147</v>
      </c>
      <c r="L440" s="34" t="str">
        <f t="shared" si="103"/>
        <v>Billable</v>
      </c>
      <c r="M440" s="34" t="s">
        <v>124</v>
      </c>
      <c r="N440" s="1" t="s">
        <v>41</v>
      </c>
      <c r="O440" s="1" t="s">
        <v>42</v>
      </c>
      <c r="P440" s="1"/>
      <c r="Q440" s="1"/>
      <c r="R440" s="1" t="s">
        <v>43</v>
      </c>
      <c r="S440" s="33" t="s">
        <v>323</v>
      </c>
      <c r="T440" s="14" t="s">
        <v>967</v>
      </c>
      <c r="U440" s="39" t="s">
        <v>39</v>
      </c>
      <c r="V440" s="14" t="s">
        <v>967</v>
      </c>
      <c r="W440" s="14" t="s">
        <v>20</v>
      </c>
      <c r="X440" s="14" t="s">
        <v>20</v>
      </c>
      <c r="Y440" s="14" t="s">
        <v>21</v>
      </c>
      <c r="Z440" s="39" t="s">
        <v>39</v>
      </c>
      <c r="AA440" s="14" t="s">
        <v>21</v>
      </c>
      <c r="AB440" s="14" t="s">
        <v>21</v>
      </c>
      <c r="AC440" s="39" t="s">
        <v>39</v>
      </c>
      <c r="AD440" s="14" t="s">
        <v>21</v>
      </c>
      <c r="AE440" s="14" t="s">
        <v>965</v>
      </c>
      <c r="AF440" s="39">
        <v>0.38750000000000001</v>
      </c>
      <c r="AG440" s="14" t="s">
        <v>965</v>
      </c>
      <c r="AH440" s="14" t="s">
        <v>965</v>
      </c>
      <c r="AI440" s="39">
        <v>0.39444444444444443</v>
      </c>
      <c r="AJ440" s="14" t="s">
        <v>965</v>
      </c>
      <c r="AK440" s="14" t="s">
        <v>965</v>
      </c>
      <c r="AL440" s="39">
        <v>0.3888888888888889</v>
      </c>
      <c r="AM440" s="14" t="s">
        <v>965</v>
      </c>
      <c r="AN440" s="14" t="s">
        <v>20</v>
      </c>
      <c r="AO440" s="14" t="s">
        <v>20</v>
      </c>
      <c r="AP440" s="14" t="s">
        <v>965</v>
      </c>
      <c r="AQ440" s="39">
        <v>0.3888888888888889</v>
      </c>
      <c r="AR440" s="14" t="s">
        <v>965</v>
      </c>
      <c r="AS440" s="14" t="s">
        <v>965</v>
      </c>
      <c r="AT440" s="39">
        <v>0.40208333333333335</v>
      </c>
      <c r="AU440" s="14" t="s">
        <v>965</v>
      </c>
      <c r="AV440" s="14" t="s">
        <v>965</v>
      </c>
      <c r="AW440" s="39">
        <v>0.38819444444444445</v>
      </c>
      <c r="AX440" s="14" t="s">
        <v>965</v>
      </c>
      <c r="AY440" s="14" t="s">
        <v>965</v>
      </c>
      <c r="AZ440" s="39">
        <v>0.3833333333333333</v>
      </c>
      <c r="BA440" s="14" t="s">
        <v>965</v>
      </c>
      <c r="BB440" s="14" t="s">
        <v>965</v>
      </c>
      <c r="BC440" s="39">
        <v>0.39027777777777778</v>
      </c>
      <c r="BD440" s="14" t="s">
        <v>965</v>
      </c>
      <c r="BE440" s="14" t="s">
        <v>20</v>
      </c>
      <c r="BF440" s="14" t="s">
        <v>20</v>
      </c>
      <c r="BG440" s="14" t="s">
        <v>965</v>
      </c>
      <c r="BH440" s="39">
        <v>0.38125000000000003</v>
      </c>
      <c r="BI440" s="39" t="s">
        <v>965</v>
      </c>
      <c r="BJ440" s="14" t="s">
        <v>965</v>
      </c>
      <c r="BK440" s="39">
        <v>0.38263888888888892</v>
      </c>
      <c r="BL440" s="14" t="s">
        <v>965</v>
      </c>
      <c r="BM440" s="14" t="s">
        <v>965</v>
      </c>
      <c r="BN440" s="39">
        <v>0.37152777777777773</v>
      </c>
      <c r="BO440" s="14" t="s">
        <v>965</v>
      </c>
      <c r="BP440" s="14" t="s">
        <v>21</v>
      </c>
      <c r="BQ440" s="39" t="s">
        <v>39</v>
      </c>
      <c r="BR440" s="14" t="s">
        <v>21</v>
      </c>
      <c r="BS440" s="14" t="s">
        <v>21</v>
      </c>
      <c r="BT440" s="39" t="e">
        <v>#N/A</v>
      </c>
      <c r="BU440" s="39" t="s">
        <v>21</v>
      </c>
      <c r="BV440" s="14" t="s">
        <v>20</v>
      </c>
      <c r="BW440" s="14" t="s">
        <v>20</v>
      </c>
      <c r="BX440" s="14" t="s">
        <v>20</v>
      </c>
      <c r="BY440" s="14" t="s">
        <v>21</v>
      </c>
      <c r="BZ440" s="39" t="s">
        <v>39</v>
      </c>
      <c r="CA440" s="39" t="s">
        <v>21</v>
      </c>
      <c r="CB440" s="14" t="s">
        <v>21</v>
      </c>
      <c r="CC440" s="39" t="s">
        <v>39</v>
      </c>
      <c r="CD440" s="39" t="s">
        <v>21</v>
      </c>
      <c r="CE440" s="14" t="s">
        <v>21</v>
      </c>
      <c r="CF440" s="39" t="s">
        <v>39</v>
      </c>
      <c r="CG440" s="39" t="s">
        <v>21</v>
      </c>
      <c r="CH440" s="14" t="s">
        <v>21</v>
      </c>
      <c r="CI440" s="39" t="s">
        <v>39</v>
      </c>
      <c r="CJ440" s="39" t="s">
        <v>21</v>
      </c>
      <c r="CK440" s="14" t="s">
        <v>20</v>
      </c>
      <c r="CL440" s="14" t="s">
        <v>20</v>
      </c>
      <c r="CM440" s="1">
        <f t="shared" si="104"/>
        <v>22</v>
      </c>
      <c r="CN440" s="1">
        <f t="shared" si="105"/>
        <v>0</v>
      </c>
      <c r="CO440" s="1">
        <f t="shared" si="106"/>
        <v>11</v>
      </c>
      <c r="CP440" s="1">
        <f t="shared" si="107"/>
        <v>16</v>
      </c>
      <c r="CQ440" s="1">
        <f t="shared" si="108"/>
        <v>0</v>
      </c>
      <c r="CR440" s="1">
        <f>SUM(COUNTIFS($T440:$CL440,{"PAT","MAT"}))</f>
        <v>0</v>
      </c>
      <c r="CS440" s="1">
        <f t="shared" si="109"/>
        <v>0</v>
      </c>
      <c r="CT440" s="1">
        <f t="shared" si="110"/>
        <v>0</v>
      </c>
      <c r="CU440" s="1">
        <f t="shared" si="111"/>
        <v>0</v>
      </c>
      <c r="CV440" s="1">
        <f t="shared" si="112"/>
        <v>2</v>
      </c>
      <c r="CW440" s="1">
        <f t="shared" si="113"/>
        <v>0</v>
      </c>
      <c r="CX440" s="1">
        <f t="shared" si="114"/>
        <v>0</v>
      </c>
      <c r="CY440" s="1">
        <f t="shared" si="115"/>
        <v>2</v>
      </c>
      <c r="CZ440" s="1">
        <f t="shared" si="116"/>
        <v>1</v>
      </c>
      <c r="DA440" s="1">
        <f t="shared" si="117"/>
        <v>1</v>
      </c>
      <c r="DB440" s="1">
        <f>SUM(CM440:CX440)+SUM(COUNTIFS(Q440:CL440,{"TERM","RESIGNED"}))</f>
        <v>51</v>
      </c>
      <c r="DC440" s="1" t="s">
        <v>45</v>
      </c>
      <c r="DD440" s="1" t="s">
        <v>1018</v>
      </c>
      <c r="DE440" s="34"/>
    </row>
    <row r="441" spans="1:109" x14ac:dyDescent="0.25">
      <c r="A441" s="32">
        <f t="shared" si="118"/>
        <v>440</v>
      </c>
      <c r="B441" s="1" t="s">
        <v>172</v>
      </c>
      <c r="C441" s="1">
        <v>105436</v>
      </c>
      <c r="D441" s="27">
        <v>105436</v>
      </c>
      <c r="E441" s="1" t="s">
        <v>946</v>
      </c>
      <c r="F441" s="34" t="s">
        <v>1132</v>
      </c>
      <c r="G441" s="34" t="s">
        <v>123</v>
      </c>
      <c r="H441" s="30">
        <v>45155</v>
      </c>
      <c r="I441" s="30" t="s">
        <v>39</v>
      </c>
      <c r="J441" s="30" t="s">
        <v>39</v>
      </c>
      <c r="K441" s="1">
        <f t="shared" ca="1" si="102"/>
        <v>147</v>
      </c>
      <c r="L441" s="34" t="str">
        <f t="shared" si="103"/>
        <v>Billable</v>
      </c>
      <c r="M441" s="34" t="s">
        <v>124</v>
      </c>
      <c r="N441" s="1" t="s">
        <v>41</v>
      </c>
      <c r="O441" s="1" t="s">
        <v>42</v>
      </c>
      <c r="P441" s="1"/>
      <c r="Q441" s="1"/>
      <c r="R441" s="1" t="s">
        <v>43</v>
      </c>
      <c r="S441" s="33" t="s">
        <v>323</v>
      </c>
      <c r="T441" s="14" t="s">
        <v>965</v>
      </c>
      <c r="U441" s="39">
        <v>0.38402777777777802</v>
      </c>
      <c r="V441" s="14" t="s">
        <v>965</v>
      </c>
      <c r="W441" s="14" t="s">
        <v>20</v>
      </c>
      <c r="X441" s="14" t="s">
        <v>20</v>
      </c>
      <c r="Y441" s="14" t="s">
        <v>965</v>
      </c>
      <c r="Z441" s="39">
        <v>0.38055555555555554</v>
      </c>
      <c r="AA441" s="14" t="s">
        <v>965</v>
      </c>
      <c r="AB441" s="14" t="s">
        <v>965</v>
      </c>
      <c r="AC441" s="39">
        <v>0.36805555555555558</v>
      </c>
      <c r="AD441" s="14" t="s">
        <v>965</v>
      </c>
      <c r="AE441" s="14" t="s">
        <v>965</v>
      </c>
      <c r="AF441" s="39">
        <v>0.37777777777777777</v>
      </c>
      <c r="AG441" s="14" t="s">
        <v>965</v>
      </c>
      <c r="AH441" s="14" t="s">
        <v>965</v>
      </c>
      <c r="AI441" s="39">
        <v>0.3888888888888889</v>
      </c>
      <c r="AJ441" s="14" t="s">
        <v>965</v>
      </c>
      <c r="AK441" s="14" t="s">
        <v>965</v>
      </c>
      <c r="AL441" s="39">
        <v>0.37986111111111115</v>
      </c>
      <c r="AM441" s="14" t="s">
        <v>965</v>
      </c>
      <c r="AN441" s="14" t="s">
        <v>20</v>
      </c>
      <c r="AO441" s="14" t="s">
        <v>20</v>
      </c>
      <c r="AP441" s="14" t="s">
        <v>965</v>
      </c>
      <c r="AQ441" s="39">
        <v>0.38055555555555554</v>
      </c>
      <c r="AR441" s="14" t="s">
        <v>965</v>
      </c>
      <c r="AS441" s="14" t="s">
        <v>965</v>
      </c>
      <c r="AT441" s="39">
        <v>0.38194444444444442</v>
      </c>
      <c r="AU441" s="14" t="s">
        <v>965</v>
      </c>
      <c r="AV441" s="14" t="s">
        <v>965</v>
      </c>
      <c r="AW441" s="39">
        <v>0.37777777777777777</v>
      </c>
      <c r="AX441" s="14" t="s">
        <v>965</v>
      </c>
      <c r="AY441" s="14" t="s">
        <v>965</v>
      </c>
      <c r="AZ441" s="39">
        <v>0.38611111111111113</v>
      </c>
      <c r="BA441" s="14" t="s">
        <v>965</v>
      </c>
      <c r="BB441" s="14" t="s">
        <v>965</v>
      </c>
      <c r="BC441" s="39">
        <v>0.3888888888888889</v>
      </c>
      <c r="BD441" s="14" t="s">
        <v>965</v>
      </c>
      <c r="BE441" s="14" t="s">
        <v>20</v>
      </c>
      <c r="BF441" s="14" t="s">
        <v>20</v>
      </c>
      <c r="BG441" s="14" t="s">
        <v>967</v>
      </c>
      <c r="BH441" s="39" t="s">
        <v>39</v>
      </c>
      <c r="BI441" s="39" t="s">
        <v>967</v>
      </c>
      <c r="BJ441" s="14" t="s">
        <v>965</v>
      </c>
      <c r="BK441" s="39">
        <v>0.3833333333333333</v>
      </c>
      <c r="BL441" s="14" t="s">
        <v>965</v>
      </c>
      <c r="BM441" s="14" t="s">
        <v>965</v>
      </c>
      <c r="BN441" s="39">
        <v>0.3923611111111111</v>
      </c>
      <c r="BO441" s="14" t="s">
        <v>965</v>
      </c>
      <c r="BP441" s="14" t="s">
        <v>965</v>
      </c>
      <c r="BQ441" s="39">
        <v>0.36944444444444446</v>
      </c>
      <c r="BR441" s="14" t="s">
        <v>965</v>
      </c>
      <c r="BS441" s="14" t="s">
        <v>965</v>
      </c>
      <c r="BT441" s="39">
        <v>0.37361111111111112</v>
      </c>
      <c r="BU441" s="39" t="s">
        <v>965</v>
      </c>
      <c r="BV441" s="14" t="s">
        <v>20</v>
      </c>
      <c r="BW441" s="14" t="s">
        <v>20</v>
      </c>
      <c r="BX441" s="14" t="s">
        <v>20</v>
      </c>
      <c r="BY441" s="14" t="s">
        <v>967</v>
      </c>
      <c r="BZ441" s="39" t="s">
        <v>39</v>
      </c>
      <c r="CA441" s="39" t="s">
        <v>967</v>
      </c>
      <c r="CB441" s="14" t="s">
        <v>967</v>
      </c>
      <c r="CC441" s="39" t="s">
        <v>39</v>
      </c>
      <c r="CD441" s="39" t="s">
        <v>967</v>
      </c>
      <c r="CE441" s="14" t="s">
        <v>965</v>
      </c>
      <c r="CF441" s="39">
        <v>0.3659722222222222</v>
      </c>
      <c r="CG441" s="39" t="s">
        <v>965</v>
      </c>
      <c r="CH441" s="14" t="s">
        <v>21</v>
      </c>
      <c r="CI441" s="39" t="s">
        <v>39</v>
      </c>
      <c r="CJ441" s="39" t="s">
        <v>21</v>
      </c>
      <c r="CK441" s="14" t="s">
        <v>20</v>
      </c>
      <c r="CL441" s="14" t="s">
        <v>20</v>
      </c>
      <c r="CM441" s="1">
        <f t="shared" si="104"/>
        <v>32</v>
      </c>
      <c r="CN441" s="1">
        <f t="shared" si="105"/>
        <v>0</v>
      </c>
      <c r="CO441" s="1">
        <f t="shared" si="106"/>
        <v>11</v>
      </c>
      <c r="CP441" s="1">
        <f t="shared" si="107"/>
        <v>2</v>
      </c>
      <c r="CQ441" s="1">
        <f t="shared" si="108"/>
        <v>0</v>
      </c>
      <c r="CR441" s="1">
        <f>SUM(COUNTIFS($T441:$CL441,{"PAT","MAT"}))</f>
        <v>0</v>
      </c>
      <c r="CS441" s="1">
        <f t="shared" si="109"/>
        <v>0</v>
      </c>
      <c r="CT441" s="1">
        <f t="shared" si="110"/>
        <v>0</v>
      </c>
      <c r="CU441" s="1">
        <f t="shared" si="111"/>
        <v>0</v>
      </c>
      <c r="CV441" s="1">
        <f t="shared" si="112"/>
        <v>6</v>
      </c>
      <c r="CW441" s="1">
        <f t="shared" si="113"/>
        <v>0</v>
      </c>
      <c r="CX441" s="1">
        <f t="shared" si="114"/>
        <v>0</v>
      </c>
      <c r="CY441" s="1">
        <f t="shared" si="115"/>
        <v>6</v>
      </c>
      <c r="CZ441" s="1">
        <f t="shared" si="116"/>
        <v>1</v>
      </c>
      <c r="DA441" s="1">
        <f t="shared" si="117"/>
        <v>1</v>
      </c>
      <c r="DB441" s="1">
        <f>SUM(CM441:CX441)+SUM(COUNTIFS(Q441:CL441,{"TERM","RESIGNED"}))</f>
        <v>51</v>
      </c>
      <c r="DC441" s="1" t="s">
        <v>45</v>
      </c>
      <c r="DD441" s="1" t="s">
        <v>1018</v>
      </c>
      <c r="DE441" s="34"/>
    </row>
    <row r="442" spans="1:109" x14ac:dyDescent="0.25">
      <c r="A442" s="32">
        <f t="shared" si="118"/>
        <v>441</v>
      </c>
      <c r="B442" s="1" t="s">
        <v>172</v>
      </c>
      <c r="C442" s="1">
        <v>105438</v>
      </c>
      <c r="D442" s="27">
        <v>105438</v>
      </c>
      <c r="E442" s="1" t="s">
        <v>946</v>
      </c>
      <c r="F442" s="34" t="s">
        <v>1133</v>
      </c>
      <c r="G442" s="34" t="s">
        <v>123</v>
      </c>
      <c r="H442" s="30">
        <v>45155</v>
      </c>
      <c r="I442" s="30" t="s">
        <v>39</v>
      </c>
      <c r="J442" s="30" t="s">
        <v>39</v>
      </c>
      <c r="K442" s="1">
        <f t="shared" ca="1" si="102"/>
        <v>147</v>
      </c>
      <c r="L442" s="34" t="str">
        <f t="shared" si="103"/>
        <v>Billable</v>
      </c>
      <c r="M442" s="34" t="s">
        <v>124</v>
      </c>
      <c r="N442" s="1" t="s">
        <v>41</v>
      </c>
      <c r="O442" s="1" t="s">
        <v>42</v>
      </c>
      <c r="P442" s="1"/>
      <c r="Q442" s="1"/>
      <c r="R442" s="1" t="s">
        <v>43</v>
      </c>
      <c r="S442" s="33" t="s">
        <v>972</v>
      </c>
      <c r="T442" s="14" t="s">
        <v>965</v>
      </c>
      <c r="U442" s="39">
        <v>0.39236111111111099</v>
      </c>
      <c r="V442" s="14" t="s">
        <v>965</v>
      </c>
      <c r="W442" s="14" t="s">
        <v>20</v>
      </c>
      <c r="X442" s="14" t="s">
        <v>20</v>
      </c>
      <c r="Y442" s="14" t="s">
        <v>965</v>
      </c>
      <c r="Z442" s="39">
        <v>0.41111111111111115</v>
      </c>
      <c r="AA442" s="14" t="s">
        <v>965</v>
      </c>
      <c r="AB442" s="14" t="s">
        <v>965</v>
      </c>
      <c r="AC442" s="39">
        <v>0.41736111111111113</v>
      </c>
      <c r="AD442" s="14" t="s">
        <v>965</v>
      </c>
      <c r="AE442" s="14" t="s">
        <v>965</v>
      </c>
      <c r="AF442" s="39">
        <v>0.3833333333333333</v>
      </c>
      <c r="AG442" s="14" t="s">
        <v>965</v>
      </c>
      <c r="AH442" s="14" t="s">
        <v>965</v>
      </c>
      <c r="AI442" s="39">
        <v>0.3979166666666667</v>
      </c>
      <c r="AJ442" s="14" t="s">
        <v>965</v>
      </c>
      <c r="AK442" s="14" t="s">
        <v>967</v>
      </c>
      <c r="AL442" s="39" t="s">
        <v>39</v>
      </c>
      <c r="AM442" s="14" t="s">
        <v>967</v>
      </c>
      <c r="AN442" s="14" t="s">
        <v>20</v>
      </c>
      <c r="AO442" s="14" t="s">
        <v>20</v>
      </c>
      <c r="AP442" s="14" t="s">
        <v>967</v>
      </c>
      <c r="AQ442" s="39" t="s">
        <v>39</v>
      </c>
      <c r="AR442" s="14" t="s">
        <v>967</v>
      </c>
      <c r="AS442" s="14" t="s">
        <v>967</v>
      </c>
      <c r="AT442" s="39" t="s">
        <v>39</v>
      </c>
      <c r="AU442" s="14" t="s">
        <v>967</v>
      </c>
      <c r="AV442" s="14" t="s">
        <v>965</v>
      </c>
      <c r="AW442" s="39">
        <v>0.36944444444444446</v>
      </c>
      <c r="AX442" s="14" t="s">
        <v>965</v>
      </c>
      <c r="AY442" s="14" t="s">
        <v>965</v>
      </c>
      <c r="AZ442" s="39">
        <v>0.40277777777777773</v>
      </c>
      <c r="BA442" s="14" t="s">
        <v>965</v>
      </c>
      <c r="BB442" s="14" t="s">
        <v>965</v>
      </c>
      <c r="BC442" s="39">
        <v>0.40208333333333335</v>
      </c>
      <c r="BD442" s="14" t="s">
        <v>965</v>
      </c>
      <c r="BE442" s="14" t="s">
        <v>20</v>
      </c>
      <c r="BF442" s="14" t="s">
        <v>20</v>
      </c>
      <c r="BG442" s="14" t="s">
        <v>965</v>
      </c>
      <c r="BH442" s="39">
        <v>0.40486111111111112</v>
      </c>
      <c r="BI442" s="39" t="s">
        <v>965</v>
      </c>
      <c r="BJ442" s="14" t="s">
        <v>965</v>
      </c>
      <c r="BK442" s="39">
        <v>0.39583333333333331</v>
      </c>
      <c r="BL442" s="14" t="s">
        <v>965</v>
      </c>
      <c r="BM442" s="14" t="s">
        <v>965</v>
      </c>
      <c r="BN442" s="39">
        <v>0.40902777777777777</v>
      </c>
      <c r="BO442" s="14" t="s">
        <v>965</v>
      </c>
      <c r="BP442" s="14" t="s">
        <v>965</v>
      </c>
      <c r="BQ442" s="39">
        <v>0.3972222222222222</v>
      </c>
      <c r="BR442" s="14" t="s">
        <v>965</v>
      </c>
      <c r="BS442" s="14" t="s">
        <v>965</v>
      </c>
      <c r="BT442" s="39">
        <v>0.39513888888888887</v>
      </c>
      <c r="BU442" s="39" t="s">
        <v>965</v>
      </c>
      <c r="BV442" s="14" t="s">
        <v>20</v>
      </c>
      <c r="BW442" s="14" t="s">
        <v>20</v>
      </c>
      <c r="BX442" s="14" t="s">
        <v>20</v>
      </c>
      <c r="BY442" s="14" t="s">
        <v>21</v>
      </c>
      <c r="BZ442" s="39" t="s">
        <v>39</v>
      </c>
      <c r="CA442" s="39" t="s">
        <v>21</v>
      </c>
      <c r="CB442" s="14" t="s">
        <v>22</v>
      </c>
      <c r="CC442" s="39">
        <v>0.29236111111111113</v>
      </c>
      <c r="CD442" s="39" t="s">
        <v>22</v>
      </c>
      <c r="CE442" s="14" t="s">
        <v>965</v>
      </c>
      <c r="CF442" s="39">
        <v>0.39513888888888887</v>
      </c>
      <c r="CG442" s="39" t="s">
        <v>965</v>
      </c>
      <c r="CH442" s="14" t="s">
        <v>21</v>
      </c>
      <c r="CI442" s="39" t="s">
        <v>39</v>
      </c>
      <c r="CJ442" s="39" t="s">
        <v>21</v>
      </c>
      <c r="CK442" s="14" t="s">
        <v>20</v>
      </c>
      <c r="CL442" s="14" t="s">
        <v>20</v>
      </c>
      <c r="CM442" s="1">
        <f t="shared" si="104"/>
        <v>28</v>
      </c>
      <c r="CN442" s="1">
        <f t="shared" si="105"/>
        <v>0</v>
      </c>
      <c r="CO442" s="1">
        <f t="shared" si="106"/>
        <v>11</v>
      </c>
      <c r="CP442" s="1">
        <f t="shared" si="107"/>
        <v>4</v>
      </c>
      <c r="CQ442" s="1">
        <f t="shared" si="108"/>
        <v>2</v>
      </c>
      <c r="CR442" s="1">
        <f>SUM(COUNTIFS($T442:$CL442,{"PAT","MAT"}))</f>
        <v>0</v>
      </c>
      <c r="CS442" s="1">
        <f t="shared" si="109"/>
        <v>0</v>
      </c>
      <c r="CT442" s="1">
        <f t="shared" si="110"/>
        <v>0</v>
      </c>
      <c r="CU442" s="1">
        <f t="shared" si="111"/>
        <v>0</v>
      </c>
      <c r="CV442" s="1">
        <f t="shared" si="112"/>
        <v>6</v>
      </c>
      <c r="CW442" s="1">
        <f t="shared" si="113"/>
        <v>0</v>
      </c>
      <c r="CX442" s="1">
        <f t="shared" si="114"/>
        <v>0</v>
      </c>
      <c r="CY442" s="1">
        <f t="shared" si="115"/>
        <v>6</v>
      </c>
      <c r="CZ442" s="1">
        <f t="shared" si="116"/>
        <v>1</v>
      </c>
      <c r="DA442" s="1">
        <f t="shared" si="117"/>
        <v>1</v>
      </c>
      <c r="DB442" s="1">
        <f>SUM(CM442:CX442)+SUM(COUNTIFS(Q442:CL442,{"TERM","RESIGNED"}))</f>
        <v>51</v>
      </c>
      <c r="DC442" s="1" t="s">
        <v>45</v>
      </c>
      <c r="DD442" s="1" t="s">
        <v>1018</v>
      </c>
      <c r="DE442" s="34"/>
    </row>
    <row r="443" spans="1:109" x14ac:dyDescent="0.25">
      <c r="A443" s="32">
        <f t="shared" si="118"/>
        <v>442</v>
      </c>
      <c r="B443" s="1" t="s">
        <v>172</v>
      </c>
      <c r="C443" s="1">
        <v>105444</v>
      </c>
      <c r="D443" s="27">
        <v>105444</v>
      </c>
      <c r="E443" s="1" t="s">
        <v>946</v>
      </c>
      <c r="F443" s="34" t="s">
        <v>1134</v>
      </c>
      <c r="G443" s="34" t="s">
        <v>123</v>
      </c>
      <c r="H443" s="30">
        <v>45155</v>
      </c>
      <c r="I443" s="30" t="s">
        <v>39</v>
      </c>
      <c r="J443" s="30" t="s">
        <v>39</v>
      </c>
      <c r="K443" s="1">
        <f t="shared" ca="1" si="102"/>
        <v>147</v>
      </c>
      <c r="L443" s="34" t="str">
        <f t="shared" si="103"/>
        <v>Billable</v>
      </c>
      <c r="M443" s="34" t="s">
        <v>124</v>
      </c>
      <c r="N443" s="1" t="s">
        <v>41</v>
      </c>
      <c r="O443" s="1" t="s">
        <v>42</v>
      </c>
      <c r="P443" s="1"/>
      <c r="Q443" s="1"/>
      <c r="R443" s="1" t="s">
        <v>43</v>
      </c>
      <c r="S443" s="33" t="s">
        <v>169</v>
      </c>
      <c r="T443" s="14" t="s">
        <v>965</v>
      </c>
      <c r="U443" s="39">
        <v>0.39861111111111103</v>
      </c>
      <c r="V443" s="14" t="s">
        <v>965</v>
      </c>
      <c r="W443" s="14" t="s">
        <v>20</v>
      </c>
      <c r="X443" s="14" t="s">
        <v>20</v>
      </c>
      <c r="Y443" s="14" t="s">
        <v>965</v>
      </c>
      <c r="Z443" s="39">
        <v>0.39374999999999999</v>
      </c>
      <c r="AA443" s="14" t="s">
        <v>965</v>
      </c>
      <c r="AB443" s="14" t="s">
        <v>965</v>
      </c>
      <c r="AC443" s="39">
        <v>0.37638888888888888</v>
      </c>
      <c r="AD443" s="14" t="s">
        <v>965</v>
      </c>
      <c r="AE443" s="14" t="s">
        <v>965</v>
      </c>
      <c r="AF443" s="39">
        <v>0.39027777777777778</v>
      </c>
      <c r="AG443" s="14" t="s">
        <v>965</v>
      </c>
      <c r="AH443" s="14" t="s">
        <v>965</v>
      </c>
      <c r="AI443" s="39">
        <v>0.3527777777777778</v>
      </c>
      <c r="AJ443" s="14" t="s">
        <v>965</v>
      </c>
      <c r="AK443" s="14" t="s">
        <v>965</v>
      </c>
      <c r="AL443" s="39">
        <v>0.38611111111111113</v>
      </c>
      <c r="AM443" s="14" t="s">
        <v>965</v>
      </c>
      <c r="AN443" s="14" t="s">
        <v>20</v>
      </c>
      <c r="AO443" s="14" t="s">
        <v>20</v>
      </c>
      <c r="AP443" s="14" t="s">
        <v>965</v>
      </c>
      <c r="AQ443" s="39">
        <v>0.40625</v>
      </c>
      <c r="AR443" s="14" t="s">
        <v>965</v>
      </c>
      <c r="AS443" s="14" t="s">
        <v>965</v>
      </c>
      <c r="AT443" s="39">
        <v>0.40486111111111112</v>
      </c>
      <c r="AU443" s="14" t="s">
        <v>965</v>
      </c>
      <c r="AV443" s="14" t="s">
        <v>965</v>
      </c>
      <c r="AW443" s="39">
        <v>0.39513888888888887</v>
      </c>
      <c r="AX443" s="14" t="s">
        <v>965</v>
      </c>
      <c r="AY443" s="14" t="s">
        <v>965</v>
      </c>
      <c r="AZ443" s="39">
        <v>0.40902777777777777</v>
      </c>
      <c r="BA443" s="14" t="s">
        <v>965</v>
      </c>
      <c r="BB443" s="14" t="s">
        <v>965</v>
      </c>
      <c r="BC443" s="39">
        <v>0.38680555555555557</v>
      </c>
      <c r="BD443" s="14" t="s">
        <v>965</v>
      </c>
      <c r="BE443" s="14" t="s">
        <v>20</v>
      </c>
      <c r="BF443" s="14" t="s">
        <v>20</v>
      </c>
      <c r="BG443" s="14" t="s">
        <v>967</v>
      </c>
      <c r="BH443" s="39" t="s">
        <v>39</v>
      </c>
      <c r="BI443" s="39" t="s">
        <v>967</v>
      </c>
      <c r="BJ443" s="14" t="s">
        <v>967</v>
      </c>
      <c r="BK443" s="39" t="s">
        <v>39</v>
      </c>
      <c r="BL443" s="14" t="s">
        <v>967</v>
      </c>
      <c r="BM443" s="14" t="s">
        <v>967</v>
      </c>
      <c r="BN443" s="39" t="s">
        <v>39</v>
      </c>
      <c r="BO443" s="14" t="s">
        <v>967</v>
      </c>
      <c r="BP443" s="14" t="s">
        <v>968</v>
      </c>
      <c r="BQ443" s="39" t="s">
        <v>39</v>
      </c>
      <c r="BR443" s="14" t="s">
        <v>968</v>
      </c>
      <c r="BS443" s="14" t="s">
        <v>968</v>
      </c>
      <c r="BT443" s="39" t="e">
        <v>#N/A</v>
      </c>
      <c r="BU443" s="39" t="s">
        <v>968</v>
      </c>
      <c r="BV443" s="14" t="s">
        <v>20</v>
      </c>
      <c r="BW443" s="14" t="s">
        <v>20</v>
      </c>
      <c r="BX443" s="14" t="s">
        <v>20</v>
      </c>
      <c r="BY443" s="14" t="s">
        <v>21</v>
      </c>
      <c r="BZ443" s="39" t="s">
        <v>39</v>
      </c>
      <c r="CA443" s="39" t="s">
        <v>21</v>
      </c>
      <c r="CB443" s="14" t="s">
        <v>965</v>
      </c>
      <c r="CC443" s="39">
        <v>0.43402777777777773</v>
      </c>
      <c r="CD443" s="39" t="s">
        <v>965</v>
      </c>
      <c r="CE443" s="14" t="s">
        <v>965</v>
      </c>
      <c r="CF443" s="39">
        <v>0.37916666666666665</v>
      </c>
      <c r="CG443" s="39" t="s">
        <v>965</v>
      </c>
      <c r="CH443" s="14" t="s">
        <v>965</v>
      </c>
      <c r="CI443" s="39">
        <v>0.3743055555555555</v>
      </c>
      <c r="CJ443" s="39" t="s">
        <v>965</v>
      </c>
      <c r="CK443" s="14" t="s">
        <v>20</v>
      </c>
      <c r="CL443" s="14" t="s">
        <v>20</v>
      </c>
      <c r="CM443" s="1">
        <f t="shared" si="104"/>
        <v>28</v>
      </c>
      <c r="CN443" s="1">
        <f t="shared" si="105"/>
        <v>0</v>
      </c>
      <c r="CO443" s="1">
        <f t="shared" si="106"/>
        <v>11</v>
      </c>
      <c r="CP443" s="1">
        <f t="shared" si="107"/>
        <v>2</v>
      </c>
      <c r="CQ443" s="1">
        <f t="shared" si="108"/>
        <v>0</v>
      </c>
      <c r="CR443" s="1">
        <f>SUM(COUNTIFS($T443:$CL443,{"PAT","MAT"}))</f>
        <v>0</v>
      </c>
      <c r="CS443" s="1">
        <f t="shared" si="109"/>
        <v>0</v>
      </c>
      <c r="CT443" s="1">
        <f t="shared" si="110"/>
        <v>0</v>
      </c>
      <c r="CU443" s="1">
        <f t="shared" si="111"/>
        <v>4</v>
      </c>
      <c r="CV443" s="1">
        <f t="shared" si="112"/>
        <v>6</v>
      </c>
      <c r="CW443" s="1">
        <f t="shared" si="113"/>
        <v>0</v>
      </c>
      <c r="CX443" s="1">
        <f t="shared" si="114"/>
        <v>0</v>
      </c>
      <c r="CY443" s="1">
        <f t="shared" si="115"/>
        <v>10</v>
      </c>
      <c r="CZ443" s="1">
        <f t="shared" si="116"/>
        <v>1</v>
      </c>
      <c r="DA443" s="1">
        <f t="shared" si="117"/>
        <v>1</v>
      </c>
      <c r="DB443" s="1">
        <f>SUM(CM443:CX443)+SUM(COUNTIFS(Q443:CL443,{"TERM","RESIGNED"}))</f>
        <v>51</v>
      </c>
      <c r="DC443" s="1" t="s">
        <v>45</v>
      </c>
      <c r="DD443" s="1" t="s">
        <v>1018</v>
      </c>
      <c r="DE443" s="34"/>
    </row>
    <row r="444" spans="1:109" x14ac:dyDescent="0.25">
      <c r="A444" s="32">
        <f t="shared" si="118"/>
        <v>443</v>
      </c>
      <c r="B444" s="1" t="s">
        <v>172</v>
      </c>
      <c r="C444" s="1">
        <v>105463</v>
      </c>
      <c r="D444" s="27">
        <v>105463</v>
      </c>
      <c r="E444" s="1" t="s">
        <v>946</v>
      </c>
      <c r="F444" s="34" t="s">
        <v>1143</v>
      </c>
      <c r="G444" s="34" t="s">
        <v>190</v>
      </c>
      <c r="H444" s="30">
        <v>45160</v>
      </c>
      <c r="I444" s="30" t="s">
        <v>39</v>
      </c>
      <c r="J444" s="30" t="s">
        <v>39</v>
      </c>
      <c r="K444" s="1">
        <f t="shared" ca="1" si="102"/>
        <v>142</v>
      </c>
      <c r="L444" s="34" t="str">
        <f t="shared" si="103"/>
        <v>Billable</v>
      </c>
      <c r="M444" s="34" t="s">
        <v>187</v>
      </c>
      <c r="N444" s="1" t="s">
        <v>41</v>
      </c>
      <c r="O444" s="1" t="s">
        <v>42</v>
      </c>
      <c r="P444" s="1"/>
      <c r="Q444" s="1"/>
      <c r="R444" s="1" t="s">
        <v>43</v>
      </c>
      <c r="S444" s="33" t="s">
        <v>302</v>
      </c>
      <c r="T444" s="14" t="s">
        <v>965</v>
      </c>
      <c r="U444" s="39" t="s">
        <v>39</v>
      </c>
      <c r="V444" s="14" t="s">
        <v>965</v>
      </c>
      <c r="W444" s="14" t="s">
        <v>20</v>
      </c>
      <c r="X444" s="14" t="s">
        <v>20</v>
      </c>
      <c r="Y444" s="14" t="s">
        <v>965</v>
      </c>
      <c r="Z444" s="39" t="s">
        <v>39</v>
      </c>
      <c r="AA444" s="14" t="s">
        <v>965</v>
      </c>
      <c r="AB444" s="14" t="s">
        <v>965</v>
      </c>
      <c r="AC444" s="39" t="s">
        <v>39</v>
      </c>
      <c r="AD444" s="14" t="s">
        <v>965</v>
      </c>
      <c r="AE444" s="14" t="s">
        <v>965</v>
      </c>
      <c r="AF444" s="39" t="s">
        <v>39</v>
      </c>
      <c r="AG444" s="14" t="s">
        <v>965</v>
      </c>
      <c r="AH444" s="14" t="s">
        <v>965</v>
      </c>
      <c r="AI444" s="39" t="s">
        <v>39</v>
      </c>
      <c r="AJ444" s="14" t="s">
        <v>965</v>
      </c>
      <c r="AK444" s="14" t="s">
        <v>965</v>
      </c>
      <c r="AL444" s="39" t="s">
        <v>39</v>
      </c>
      <c r="AM444" s="14" t="s">
        <v>965</v>
      </c>
      <c r="AN444" s="14" t="s">
        <v>20</v>
      </c>
      <c r="AO444" s="14" t="s">
        <v>20</v>
      </c>
      <c r="AP444" s="14" t="s">
        <v>967</v>
      </c>
      <c r="AQ444" s="39" t="s">
        <v>39</v>
      </c>
      <c r="AR444" s="14" t="s">
        <v>967</v>
      </c>
      <c r="AS444" s="14" t="s">
        <v>965</v>
      </c>
      <c r="AT444" s="39" t="s">
        <v>39</v>
      </c>
      <c r="AU444" s="14" t="s">
        <v>965</v>
      </c>
      <c r="AV444" s="14" t="s">
        <v>965</v>
      </c>
      <c r="AW444" s="39" t="s">
        <v>39</v>
      </c>
      <c r="AX444" s="14" t="s">
        <v>965</v>
      </c>
      <c r="AY444" s="14" t="s">
        <v>967</v>
      </c>
      <c r="AZ444" s="39" t="s">
        <v>39</v>
      </c>
      <c r="BA444" s="14" t="s">
        <v>967</v>
      </c>
      <c r="BB444" s="14" t="s">
        <v>965</v>
      </c>
      <c r="BC444" s="39" t="s">
        <v>39</v>
      </c>
      <c r="BD444" s="14" t="s">
        <v>965</v>
      </c>
      <c r="BE444" s="14" t="s">
        <v>20</v>
      </c>
      <c r="BF444" s="14" t="s">
        <v>20</v>
      </c>
      <c r="BG444" s="14" t="s">
        <v>965</v>
      </c>
      <c r="BH444" s="39" t="s">
        <v>39</v>
      </c>
      <c r="BI444" s="39" t="s">
        <v>965</v>
      </c>
      <c r="BJ444" s="14" t="s">
        <v>965</v>
      </c>
      <c r="BK444" s="39" t="s">
        <v>39</v>
      </c>
      <c r="BL444" s="14" t="s">
        <v>965</v>
      </c>
      <c r="BM444" s="14" t="s">
        <v>965</v>
      </c>
      <c r="BN444" s="39" t="s">
        <v>39</v>
      </c>
      <c r="BO444" s="14" t="s">
        <v>965</v>
      </c>
      <c r="BP444" s="14" t="s">
        <v>965</v>
      </c>
      <c r="BQ444" s="39" t="s">
        <v>39</v>
      </c>
      <c r="BR444" s="14" t="s">
        <v>965</v>
      </c>
      <c r="BS444" s="14" t="s">
        <v>965</v>
      </c>
      <c r="BT444" s="39" t="e">
        <v>#N/A</v>
      </c>
      <c r="BU444" s="39" t="s">
        <v>965</v>
      </c>
      <c r="BV444" s="14" t="s">
        <v>20</v>
      </c>
      <c r="BW444" s="14" t="s">
        <v>20</v>
      </c>
      <c r="BX444" s="14" t="s">
        <v>20</v>
      </c>
      <c r="BY444" s="14" t="s">
        <v>965</v>
      </c>
      <c r="BZ444" s="39" t="s">
        <v>39</v>
      </c>
      <c r="CA444" s="39" t="s">
        <v>965</v>
      </c>
      <c r="CB444" s="14" t="s">
        <v>965</v>
      </c>
      <c r="CC444" s="39" t="s">
        <v>39</v>
      </c>
      <c r="CD444" s="39" t="s">
        <v>965</v>
      </c>
      <c r="CE444" s="14" t="s">
        <v>967</v>
      </c>
      <c r="CF444" s="39" t="s">
        <v>39</v>
      </c>
      <c r="CG444" s="39" t="s">
        <v>967</v>
      </c>
      <c r="CH444" s="14" t="s">
        <v>21</v>
      </c>
      <c r="CI444" s="39" t="s">
        <v>39</v>
      </c>
      <c r="CJ444" s="39" t="s">
        <v>21</v>
      </c>
      <c r="CK444" s="14" t="s">
        <v>20</v>
      </c>
      <c r="CL444" s="14" t="s">
        <v>20</v>
      </c>
      <c r="CM444" s="1">
        <f t="shared" si="104"/>
        <v>32</v>
      </c>
      <c r="CN444" s="1">
        <f t="shared" si="105"/>
        <v>0</v>
      </c>
      <c r="CO444" s="1">
        <f t="shared" si="106"/>
        <v>11</v>
      </c>
      <c r="CP444" s="1">
        <f t="shared" si="107"/>
        <v>2</v>
      </c>
      <c r="CQ444" s="1">
        <f t="shared" si="108"/>
        <v>0</v>
      </c>
      <c r="CR444" s="1">
        <f>SUM(COUNTIFS($T444:$CL444,{"PAT","MAT"}))</f>
        <v>0</v>
      </c>
      <c r="CS444" s="1">
        <f t="shared" si="109"/>
        <v>0</v>
      </c>
      <c r="CT444" s="1">
        <f t="shared" si="110"/>
        <v>0</v>
      </c>
      <c r="CU444" s="1">
        <f t="shared" si="111"/>
        <v>0</v>
      </c>
      <c r="CV444" s="1">
        <f t="shared" si="112"/>
        <v>6</v>
      </c>
      <c r="CW444" s="1">
        <f t="shared" si="113"/>
        <v>0</v>
      </c>
      <c r="CX444" s="1">
        <f t="shared" si="114"/>
        <v>0</v>
      </c>
      <c r="CY444" s="1">
        <f t="shared" si="115"/>
        <v>6</v>
      </c>
      <c r="CZ444" s="1">
        <f t="shared" si="116"/>
        <v>1</v>
      </c>
      <c r="DA444" s="1">
        <f t="shared" si="117"/>
        <v>1</v>
      </c>
      <c r="DB444" s="1">
        <f>SUM(CM444:CX444)+SUM(COUNTIFS(Q444:CL444,{"TERM","RESIGNED"}))</f>
        <v>51</v>
      </c>
      <c r="DC444" s="1" t="s">
        <v>45</v>
      </c>
      <c r="DD444" s="1" t="s">
        <v>1019</v>
      </c>
      <c r="DE444" s="34"/>
    </row>
    <row r="445" spans="1:109" x14ac:dyDescent="0.25">
      <c r="A445" s="32">
        <f t="shared" si="118"/>
        <v>444</v>
      </c>
      <c r="B445" s="1" t="s">
        <v>172</v>
      </c>
      <c r="C445" s="1">
        <v>105467</v>
      </c>
      <c r="D445" s="27">
        <v>105467</v>
      </c>
      <c r="E445" s="1" t="s">
        <v>946</v>
      </c>
      <c r="F445" s="34" t="s">
        <v>1144</v>
      </c>
      <c r="G445" s="34" t="s">
        <v>186</v>
      </c>
      <c r="H445" s="30">
        <v>45160</v>
      </c>
      <c r="I445" s="30" t="s">
        <v>39</v>
      </c>
      <c r="J445" s="30" t="s">
        <v>39</v>
      </c>
      <c r="K445" s="1">
        <f t="shared" ca="1" si="102"/>
        <v>142</v>
      </c>
      <c r="L445" s="34" t="str">
        <f t="shared" si="103"/>
        <v>Billable</v>
      </c>
      <c r="M445" s="34" t="s">
        <v>187</v>
      </c>
      <c r="N445" s="1" t="s">
        <v>41</v>
      </c>
      <c r="O445" s="1" t="s">
        <v>42</v>
      </c>
      <c r="P445" s="1"/>
      <c r="Q445" s="1"/>
      <c r="R445" s="1" t="s">
        <v>43</v>
      </c>
      <c r="S445" s="33" t="s">
        <v>431</v>
      </c>
      <c r="T445" s="14" t="s">
        <v>965</v>
      </c>
      <c r="U445" s="39">
        <v>0.46458333333333302</v>
      </c>
      <c r="V445" s="14" t="s">
        <v>965</v>
      </c>
      <c r="W445" s="14" t="s">
        <v>20</v>
      </c>
      <c r="X445" s="14" t="s">
        <v>20</v>
      </c>
      <c r="Y445" s="14" t="s">
        <v>965</v>
      </c>
      <c r="Z445" s="39">
        <v>0.39513888888888887</v>
      </c>
      <c r="AA445" s="14" t="s">
        <v>965</v>
      </c>
      <c r="AB445" s="14" t="s">
        <v>965</v>
      </c>
      <c r="AC445" s="39">
        <v>0.38750000000000001</v>
      </c>
      <c r="AD445" s="14" t="s">
        <v>965</v>
      </c>
      <c r="AE445" s="14" t="s">
        <v>965</v>
      </c>
      <c r="AF445" s="39">
        <v>0.40416666666666662</v>
      </c>
      <c r="AG445" s="14" t="s">
        <v>965</v>
      </c>
      <c r="AH445" s="14" t="s">
        <v>965</v>
      </c>
      <c r="AI445" s="39">
        <v>0.41388888888888892</v>
      </c>
      <c r="AJ445" s="14" t="s">
        <v>965</v>
      </c>
      <c r="AK445" s="14" t="s">
        <v>965</v>
      </c>
      <c r="AL445" s="39">
        <v>0.39374999999999999</v>
      </c>
      <c r="AM445" s="14" t="s">
        <v>965</v>
      </c>
      <c r="AN445" s="14" t="s">
        <v>20</v>
      </c>
      <c r="AO445" s="14" t="s">
        <v>20</v>
      </c>
      <c r="AP445" s="14" t="s">
        <v>965</v>
      </c>
      <c r="AQ445" s="39">
        <v>0.40625</v>
      </c>
      <c r="AR445" s="14" t="s">
        <v>965</v>
      </c>
      <c r="AS445" s="14" t="s">
        <v>965</v>
      </c>
      <c r="AT445" s="39">
        <v>0.3888888888888889</v>
      </c>
      <c r="AU445" s="14" t="s">
        <v>965</v>
      </c>
      <c r="AV445" s="14" t="s">
        <v>965</v>
      </c>
      <c r="AW445" s="39">
        <v>0.39861111111111108</v>
      </c>
      <c r="AX445" s="14" t="s">
        <v>965</v>
      </c>
      <c r="AY445" s="14" t="s">
        <v>967</v>
      </c>
      <c r="AZ445" s="39" t="s">
        <v>39</v>
      </c>
      <c r="BA445" s="14" t="s">
        <v>967</v>
      </c>
      <c r="BB445" s="14" t="s">
        <v>965</v>
      </c>
      <c r="BC445" s="39">
        <v>0.39097222222222222</v>
      </c>
      <c r="BD445" s="14" t="s">
        <v>965</v>
      </c>
      <c r="BE445" s="14" t="s">
        <v>20</v>
      </c>
      <c r="BF445" s="14" t="s">
        <v>20</v>
      </c>
      <c r="BG445" s="14" t="s">
        <v>965</v>
      </c>
      <c r="BH445" s="39">
        <v>0.42430555555555555</v>
      </c>
      <c r="BI445" s="39" t="s">
        <v>965</v>
      </c>
      <c r="BJ445" s="14" t="s">
        <v>965</v>
      </c>
      <c r="BK445" s="39">
        <v>0.3979166666666667</v>
      </c>
      <c r="BL445" s="14" t="s">
        <v>965</v>
      </c>
      <c r="BM445" s="14" t="s">
        <v>965</v>
      </c>
      <c r="BN445" s="39">
        <v>0.38819444444444445</v>
      </c>
      <c r="BO445" s="14" t="s">
        <v>965</v>
      </c>
      <c r="BP445" s="14" t="s">
        <v>965</v>
      </c>
      <c r="BQ445" s="39">
        <v>0.41736111111111113</v>
      </c>
      <c r="BR445" s="14" t="s">
        <v>965</v>
      </c>
      <c r="BS445" s="14" t="s">
        <v>968</v>
      </c>
      <c r="BT445" s="39" t="e">
        <v>#N/A</v>
      </c>
      <c r="BU445" s="39" t="s">
        <v>968</v>
      </c>
      <c r="BV445" s="14" t="s">
        <v>20</v>
      </c>
      <c r="BW445" s="14" t="s">
        <v>20</v>
      </c>
      <c r="BX445" s="14" t="s">
        <v>20</v>
      </c>
      <c r="BY445" s="14" t="s">
        <v>968</v>
      </c>
      <c r="BZ445" s="39" t="s">
        <v>39</v>
      </c>
      <c r="CA445" s="39" t="s">
        <v>968</v>
      </c>
      <c r="CB445" s="14" t="s">
        <v>968</v>
      </c>
      <c r="CC445" s="39" t="s">
        <v>39</v>
      </c>
      <c r="CD445" s="39" t="s">
        <v>968</v>
      </c>
      <c r="CE445" s="14" t="s">
        <v>967</v>
      </c>
      <c r="CF445" s="39" t="s">
        <v>39</v>
      </c>
      <c r="CG445" s="39" t="s">
        <v>967</v>
      </c>
      <c r="CH445" s="14" t="s">
        <v>965</v>
      </c>
      <c r="CI445" s="39">
        <v>0.1875</v>
      </c>
      <c r="CJ445" s="39" t="s">
        <v>22</v>
      </c>
      <c r="CK445" s="14" t="s">
        <v>20</v>
      </c>
      <c r="CL445" s="14" t="s">
        <v>20</v>
      </c>
      <c r="CM445" s="1">
        <f t="shared" si="104"/>
        <v>29</v>
      </c>
      <c r="CN445" s="1">
        <f t="shared" si="105"/>
        <v>0</v>
      </c>
      <c r="CO445" s="1">
        <f t="shared" si="106"/>
        <v>11</v>
      </c>
      <c r="CP445" s="1">
        <f t="shared" si="107"/>
        <v>0</v>
      </c>
      <c r="CQ445" s="1">
        <f t="shared" si="108"/>
        <v>1</v>
      </c>
      <c r="CR445" s="1">
        <f>SUM(COUNTIFS($T445:$CL445,{"PAT","MAT"}))</f>
        <v>0</v>
      </c>
      <c r="CS445" s="1">
        <f t="shared" si="109"/>
        <v>0</v>
      </c>
      <c r="CT445" s="1">
        <f t="shared" si="110"/>
        <v>0</v>
      </c>
      <c r="CU445" s="1">
        <f t="shared" si="111"/>
        <v>6</v>
      </c>
      <c r="CV445" s="1">
        <f t="shared" si="112"/>
        <v>4</v>
      </c>
      <c r="CW445" s="1">
        <f t="shared" si="113"/>
        <v>0</v>
      </c>
      <c r="CX445" s="1">
        <f t="shared" si="114"/>
        <v>0</v>
      </c>
      <c r="CY445" s="1">
        <f t="shared" si="115"/>
        <v>10</v>
      </c>
      <c r="CZ445" s="1">
        <f t="shared" si="116"/>
        <v>1</v>
      </c>
      <c r="DA445" s="1">
        <f t="shared" si="117"/>
        <v>1</v>
      </c>
      <c r="DB445" s="1">
        <f>SUM(CM445:CX445)+SUM(COUNTIFS(Q445:CL445,{"TERM","RESIGNED"}))</f>
        <v>51</v>
      </c>
      <c r="DC445" s="1" t="s">
        <v>45</v>
      </c>
      <c r="DD445" s="1" t="s">
        <v>1018</v>
      </c>
      <c r="DE445" s="34"/>
    </row>
    <row r="446" spans="1:109" x14ac:dyDescent="0.25">
      <c r="A446" s="32">
        <f t="shared" si="118"/>
        <v>445</v>
      </c>
      <c r="B446" s="1" t="s">
        <v>172</v>
      </c>
      <c r="C446" s="1">
        <v>105469</v>
      </c>
      <c r="D446" s="27">
        <v>105469</v>
      </c>
      <c r="E446" s="1" t="s">
        <v>946</v>
      </c>
      <c r="F446" s="34" t="s">
        <v>1145</v>
      </c>
      <c r="G446" s="34" t="s">
        <v>162</v>
      </c>
      <c r="H446" s="30">
        <v>45160</v>
      </c>
      <c r="I446" s="30" t="s">
        <v>39</v>
      </c>
      <c r="J446" s="30" t="s">
        <v>39</v>
      </c>
      <c r="K446" s="1">
        <f t="shared" ca="1" si="102"/>
        <v>142</v>
      </c>
      <c r="L446" s="34" t="str">
        <f t="shared" si="103"/>
        <v>Billable</v>
      </c>
      <c r="M446" s="34" t="s">
        <v>124</v>
      </c>
      <c r="N446" s="1" t="s">
        <v>41</v>
      </c>
      <c r="O446" s="1" t="s">
        <v>42</v>
      </c>
      <c r="P446" s="1"/>
      <c r="Q446" s="1"/>
      <c r="R446" s="1" t="s">
        <v>43</v>
      </c>
      <c r="S446" s="33" t="s">
        <v>144</v>
      </c>
      <c r="T446" s="14" t="s">
        <v>965</v>
      </c>
      <c r="U446" s="39">
        <v>0.374305555555556</v>
      </c>
      <c r="V446" s="14" t="s">
        <v>965</v>
      </c>
      <c r="W446" s="14" t="s">
        <v>20</v>
      </c>
      <c r="X446" s="14" t="s">
        <v>20</v>
      </c>
      <c r="Y446" s="14" t="s">
        <v>965</v>
      </c>
      <c r="Z446" s="39">
        <v>0.38541666666666669</v>
      </c>
      <c r="AA446" s="14" t="s">
        <v>965</v>
      </c>
      <c r="AB446" s="14" t="s">
        <v>965</v>
      </c>
      <c r="AC446" s="39">
        <v>0.3833333333333333</v>
      </c>
      <c r="AD446" s="14" t="s">
        <v>965</v>
      </c>
      <c r="AE446" s="14" t="s">
        <v>965</v>
      </c>
      <c r="AF446" s="39">
        <v>0.3840277777777778</v>
      </c>
      <c r="AG446" s="14" t="s">
        <v>965</v>
      </c>
      <c r="AH446" s="14" t="s">
        <v>965</v>
      </c>
      <c r="AI446" s="39">
        <v>0.39097222222222222</v>
      </c>
      <c r="AJ446" s="14" t="s">
        <v>965</v>
      </c>
      <c r="AK446" s="14" t="s">
        <v>967</v>
      </c>
      <c r="AL446" s="39" t="s">
        <v>39</v>
      </c>
      <c r="AM446" s="14" t="s">
        <v>967</v>
      </c>
      <c r="AN446" s="14" t="s">
        <v>20</v>
      </c>
      <c r="AO446" s="14" t="s">
        <v>20</v>
      </c>
      <c r="AP446" s="14" t="s">
        <v>967</v>
      </c>
      <c r="AQ446" s="39" t="s">
        <v>39</v>
      </c>
      <c r="AR446" s="14" t="s">
        <v>967</v>
      </c>
      <c r="AS446" s="14" t="s">
        <v>967</v>
      </c>
      <c r="AT446" s="39" t="s">
        <v>39</v>
      </c>
      <c r="AU446" s="14" t="s">
        <v>967</v>
      </c>
      <c r="AV446" s="14" t="s">
        <v>965</v>
      </c>
      <c r="AW446" s="39">
        <v>0.38263888888888892</v>
      </c>
      <c r="AX446" s="14" t="s">
        <v>965</v>
      </c>
      <c r="AY446" s="14" t="s">
        <v>965</v>
      </c>
      <c r="AZ446" s="39">
        <v>0.38958333333333334</v>
      </c>
      <c r="BA446" s="14" t="s">
        <v>965</v>
      </c>
      <c r="BB446" s="14" t="s">
        <v>965</v>
      </c>
      <c r="BC446" s="39">
        <v>0.38750000000000001</v>
      </c>
      <c r="BD446" s="14" t="s">
        <v>965</v>
      </c>
      <c r="BE446" s="14" t="s">
        <v>20</v>
      </c>
      <c r="BF446" s="14" t="s">
        <v>20</v>
      </c>
      <c r="BG446" s="14" t="s">
        <v>965</v>
      </c>
      <c r="BH446" s="39">
        <v>0.38263888888888892</v>
      </c>
      <c r="BI446" s="39" t="s">
        <v>965</v>
      </c>
      <c r="BJ446" s="14" t="s">
        <v>965</v>
      </c>
      <c r="BK446" s="39">
        <v>0.3743055555555555</v>
      </c>
      <c r="BL446" s="14" t="s">
        <v>965</v>
      </c>
      <c r="BM446" s="14" t="s">
        <v>965</v>
      </c>
      <c r="BN446" s="39">
        <v>0.38541666666666669</v>
      </c>
      <c r="BO446" s="14" t="s">
        <v>965</v>
      </c>
      <c r="BP446" s="14" t="s">
        <v>965</v>
      </c>
      <c r="BQ446" s="39">
        <v>0.38680555555555557</v>
      </c>
      <c r="BR446" s="14" t="s">
        <v>965</v>
      </c>
      <c r="BS446" s="14" t="s">
        <v>965</v>
      </c>
      <c r="BT446" s="39">
        <v>0.36874999999999997</v>
      </c>
      <c r="BU446" s="39" t="s">
        <v>965</v>
      </c>
      <c r="BV446" s="14" t="s">
        <v>20</v>
      </c>
      <c r="BW446" s="14" t="s">
        <v>20</v>
      </c>
      <c r="BX446" s="14" t="s">
        <v>20</v>
      </c>
      <c r="BY446" s="14" t="s">
        <v>968</v>
      </c>
      <c r="BZ446" s="39" t="s">
        <v>39</v>
      </c>
      <c r="CA446" s="39" t="s">
        <v>968</v>
      </c>
      <c r="CB446" s="14" t="s">
        <v>965</v>
      </c>
      <c r="CC446" s="39">
        <v>0.39027777777777778</v>
      </c>
      <c r="CD446" s="39" t="s">
        <v>965</v>
      </c>
      <c r="CE446" s="14" t="s">
        <v>965</v>
      </c>
      <c r="CF446" s="39">
        <v>0.37152777777777773</v>
      </c>
      <c r="CG446" s="39" t="s">
        <v>965</v>
      </c>
      <c r="CH446" s="14" t="s">
        <v>967</v>
      </c>
      <c r="CI446" s="39" t="s">
        <v>39</v>
      </c>
      <c r="CJ446" s="39" t="s">
        <v>967</v>
      </c>
      <c r="CK446" s="14" t="s">
        <v>20</v>
      </c>
      <c r="CL446" s="14" t="s">
        <v>20</v>
      </c>
      <c r="CM446" s="1">
        <f t="shared" si="104"/>
        <v>30</v>
      </c>
      <c r="CN446" s="1">
        <f t="shared" si="105"/>
        <v>0</v>
      </c>
      <c r="CO446" s="1">
        <f t="shared" si="106"/>
        <v>11</v>
      </c>
      <c r="CP446" s="1">
        <f t="shared" si="107"/>
        <v>0</v>
      </c>
      <c r="CQ446" s="1">
        <f t="shared" si="108"/>
        <v>0</v>
      </c>
      <c r="CR446" s="1">
        <f>SUM(COUNTIFS($T446:$CL446,{"PAT","MAT"}))</f>
        <v>0</v>
      </c>
      <c r="CS446" s="1">
        <f t="shared" si="109"/>
        <v>0</v>
      </c>
      <c r="CT446" s="1">
        <f t="shared" si="110"/>
        <v>0</v>
      </c>
      <c r="CU446" s="1">
        <f t="shared" si="111"/>
        <v>2</v>
      </c>
      <c r="CV446" s="1">
        <f t="shared" si="112"/>
        <v>8</v>
      </c>
      <c r="CW446" s="1">
        <f t="shared" si="113"/>
        <v>0</v>
      </c>
      <c r="CX446" s="1">
        <f t="shared" si="114"/>
        <v>0</v>
      </c>
      <c r="CY446" s="1">
        <f t="shared" si="115"/>
        <v>10</v>
      </c>
      <c r="CZ446" s="1">
        <f t="shared" si="116"/>
        <v>1</v>
      </c>
      <c r="DA446" s="1">
        <f t="shared" si="117"/>
        <v>1</v>
      </c>
      <c r="DB446" s="1">
        <f>SUM(CM446:CX446)+SUM(COUNTIFS(Q446:CL446,{"TERM","RESIGNED"}))</f>
        <v>51</v>
      </c>
      <c r="DC446" s="1" t="s">
        <v>45</v>
      </c>
      <c r="DD446" s="1" t="s">
        <v>1021</v>
      </c>
      <c r="DE446" s="34"/>
    </row>
    <row r="447" spans="1:109" x14ac:dyDescent="0.25">
      <c r="A447" s="32">
        <f t="shared" si="118"/>
        <v>446</v>
      </c>
      <c r="B447" s="1" t="s">
        <v>172</v>
      </c>
      <c r="C447" s="1">
        <v>105476</v>
      </c>
      <c r="D447" s="27">
        <v>105476</v>
      </c>
      <c r="E447" s="1" t="s">
        <v>946</v>
      </c>
      <c r="F447" s="34" t="s">
        <v>1147</v>
      </c>
      <c r="G447" s="34" t="s">
        <v>162</v>
      </c>
      <c r="H447" s="30">
        <v>45160</v>
      </c>
      <c r="I447" s="30" t="s">
        <v>39</v>
      </c>
      <c r="J447" s="30" t="s">
        <v>39</v>
      </c>
      <c r="K447" s="1">
        <f t="shared" ca="1" si="102"/>
        <v>142</v>
      </c>
      <c r="L447" s="34" t="str">
        <f t="shared" si="103"/>
        <v>Billable</v>
      </c>
      <c r="M447" s="34" t="s">
        <v>124</v>
      </c>
      <c r="N447" s="1" t="s">
        <v>41</v>
      </c>
      <c r="O447" s="1" t="s">
        <v>42</v>
      </c>
      <c r="P447" s="1"/>
      <c r="Q447" s="1"/>
      <c r="R447" s="1" t="s">
        <v>43</v>
      </c>
      <c r="S447" s="33" t="s">
        <v>165</v>
      </c>
      <c r="T447" s="14" t="s">
        <v>965</v>
      </c>
      <c r="U447" s="39">
        <v>0.37986111111111098</v>
      </c>
      <c r="V447" s="14" t="s">
        <v>965</v>
      </c>
      <c r="W447" s="14" t="s">
        <v>20</v>
      </c>
      <c r="X447" s="14" t="s">
        <v>20</v>
      </c>
      <c r="Y447" s="14" t="s">
        <v>965</v>
      </c>
      <c r="Z447" s="39">
        <v>0.37083333333333335</v>
      </c>
      <c r="AA447" s="14" t="s">
        <v>965</v>
      </c>
      <c r="AB447" s="14" t="s">
        <v>965</v>
      </c>
      <c r="AC447" s="39">
        <v>0.36805555555555558</v>
      </c>
      <c r="AD447" s="14" t="s">
        <v>965</v>
      </c>
      <c r="AE447" s="14" t="s">
        <v>965</v>
      </c>
      <c r="AF447" s="39">
        <v>0.37013888888888885</v>
      </c>
      <c r="AG447" s="14" t="s">
        <v>965</v>
      </c>
      <c r="AH447" s="14" t="s">
        <v>965</v>
      </c>
      <c r="AI447" s="39">
        <v>0.37083333333333335</v>
      </c>
      <c r="AJ447" s="14" t="s">
        <v>965</v>
      </c>
      <c r="AK447" s="14" t="s">
        <v>965</v>
      </c>
      <c r="AL447" s="39">
        <v>0.38055555555555554</v>
      </c>
      <c r="AM447" s="14" t="s">
        <v>965</v>
      </c>
      <c r="AN447" s="14" t="s">
        <v>20</v>
      </c>
      <c r="AO447" s="14" t="s">
        <v>20</v>
      </c>
      <c r="AP447" s="14" t="s">
        <v>965</v>
      </c>
      <c r="AQ447" s="39">
        <v>0.37777777777777777</v>
      </c>
      <c r="AR447" s="14" t="s">
        <v>965</v>
      </c>
      <c r="AS447" s="14" t="s">
        <v>965</v>
      </c>
      <c r="AT447" s="39">
        <v>0.37638888888888888</v>
      </c>
      <c r="AU447" s="14" t="s">
        <v>965</v>
      </c>
      <c r="AV447" s="14" t="s">
        <v>965</v>
      </c>
      <c r="AW447" s="39">
        <v>0.37291666666666662</v>
      </c>
      <c r="AX447" s="14" t="s">
        <v>965</v>
      </c>
      <c r="AY447" s="14" t="s">
        <v>965</v>
      </c>
      <c r="AZ447" s="39">
        <v>0.37152777777777773</v>
      </c>
      <c r="BA447" s="14" t="s">
        <v>965</v>
      </c>
      <c r="BB447" s="14" t="s">
        <v>965</v>
      </c>
      <c r="BC447" s="39">
        <v>0.37152777777777773</v>
      </c>
      <c r="BD447" s="14" t="s">
        <v>965</v>
      </c>
      <c r="BE447" s="14" t="s">
        <v>20</v>
      </c>
      <c r="BF447" s="14" t="s">
        <v>20</v>
      </c>
      <c r="BG447" s="14" t="s">
        <v>965</v>
      </c>
      <c r="BH447" s="39">
        <v>0.38194444444444442</v>
      </c>
      <c r="BI447" s="39" t="s">
        <v>965</v>
      </c>
      <c r="BJ447" s="14" t="s">
        <v>965</v>
      </c>
      <c r="BK447" s="39">
        <v>0.37777777777777777</v>
      </c>
      <c r="BL447" s="14" t="s">
        <v>965</v>
      </c>
      <c r="BM447" s="14" t="s">
        <v>965</v>
      </c>
      <c r="BN447" s="39">
        <v>0.38611111111111113</v>
      </c>
      <c r="BO447" s="14" t="s">
        <v>965</v>
      </c>
      <c r="BP447" s="14" t="s">
        <v>965</v>
      </c>
      <c r="BQ447" s="39">
        <v>0.36458333333333331</v>
      </c>
      <c r="BR447" s="14" t="s">
        <v>965</v>
      </c>
      <c r="BS447" s="14" t="s">
        <v>965</v>
      </c>
      <c r="BT447" s="39">
        <v>0.3833333333333333</v>
      </c>
      <c r="BU447" s="39" t="s">
        <v>965</v>
      </c>
      <c r="BV447" s="14" t="s">
        <v>20</v>
      </c>
      <c r="BW447" s="14" t="s">
        <v>20</v>
      </c>
      <c r="BX447" s="14" t="s">
        <v>20</v>
      </c>
      <c r="BY447" s="14" t="s">
        <v>967</v>
      </c>
      <c r="BZ447" s="39" t="s">
        <v>39</v>
      </c>
      <c r="CA447" s="39" t="s">
        <v>967</v>
      </c>
      <c r="CB447" s="14" t="s">
        <v>967</v>
      </c>
      <c r="CC447" s="39" t="s">
        <v>39</v>
      </c>
      <c r="CD447" s="39" t="s">
        <v>967</v>
      </c>
      <c r="CE447" s="14" t="s">
        <v>967</v>
      </c>
      <c r="CF447" s="39" t="s">
        <v>39</v>
      </c>
      <c r="CG447" s="39" t="s">
        <v>967</v>
      </c>
      <c r="CH447" s="14" t="s">
        <v>968</v>
      </c>
      <c r="CI447" s="39" t="s">
        <v>39</v>
      </c>
      <c r="CJ447" s="39" t="s">
        <v>968</v>
      </c>
      <c r="CK447" s="14" t="s">
        <v>20</v>
      </c>
      <c r="CL447" s="14" t="s">
        <v>20</v>
      </c>
      <c r="CM447" s="1">
        <f t="shared" si="104"/>
        <v>32</v>
      </c>
      <c r="CN447" s="1">
        <f t="shared" si="105"/>
        <v>0</v>
      </c>
      <c r="CO447" s="1">
        <f t="shared" si="106"/>
        <v>11</v>
      </c>
      <c r="CP447" s="1">
        <f t="shared" si="107"/>
        <v>0</v>
      </c>
      <c r="CQ447" s="1">
        <f t="shared" si="108"/>
        <v>0</v>
      </c>
      <c r="CR447" s="1">
        <f>SUM(COUNTIFS($T447:$CL447,{"PAT","MAT"}))</f>
        <v>0</v>
      </c>
      <c r="CS447" s="1">
        <f t="shared" si="109"/>
        <v>0</v>
      </c>
      <c r="CT447" s="1">
        <f t="shared" si="110"/>
        <v>0</v>
      </c>
      <c r="CU447" s="1">
        <f t="shared" si="111"/>
        <v>2</v>
      </c>
      <c r="CV447" s="1">
        <f t="shared" si="112"/>
        <v>6</v>
      </c>
      <c r="CW447" s="1">
        <f t="shared" si="113"/>
        <v>0</v>
      </c>
      <c r="CX447" s="1">
        <f t="shared" si="114"/>
        <v>0</v>
      </c>
      <c r="CY447" s="1">
        <f t="shared" si="115"/>
        <v>8</v>
      </c>
      <c r="CZ447" s="1">
        <f t="shared" si="116"/>
        <v>1</v>
      </c>
      <c r="DA447" s="1">
        <f t="shared" si="117"/>
        <v>1</v>
      </c>
      <c r="DB447" s="1">
        <f>SUM(CM447:CX447)+SUM(COUNTIFS(Q447:CL447,{"TERM","RESIGNED"}))</f>
        <v>51</v>
      </c>
      <c r="DC447" s="1" t="s">
        <v>45</v>
      </c>
      <c r="DD447" s="1" t="s">
        <v>1020</v>
      </c>
      <c r="DE447" s="34"/>
    </row>
    <row r="448" spans="1:109" x14ac:dyDescent="0.25">
      <c r="A448" s="32">
        <f t="shared" si="118"/>
        <v>447</v>
      </c>
      <c r="B448" s="1" t="s">
        <v>172</v>
      </c>
      <c r="C448" s="1">
        <v>105479</v>
      </c>
      <c r="D448" s="27">
        <v>105479</v>
      </c>
      <c r="E448" s="1" t="s">
        <v>946</v>
      </c>
      <c r="F448" s="34" t="s">
        <v>1148</v>
      </c>
      <c r="G448" s="34" t="s">
        <v>162</v>
      </c>
      <c r="H448" s="30">
        <v>45160</v>
      </c>
      <c r="I448" s="30" t="s">
        <v>39</v>
      </c>
      <c r="J448" s="30" t="s">
        <v>39</v>
      </c>
      <c r="K448" s="1">
        <f t="shared" ca="1" si="102"/>
        <v>142</v>
      </c>
      <c r="L448" s="34" t="str">
        <f t="shared" si="103"/>
        <v>Billable</v>
      </c>
      <c r="M448" s="34" t="s">
        <v>124</v>
      </c>
      <c r="N448" s="1" t="s">
        <v>41</v>
      </c>
      <c r="O448" s="1" t="s">
        <v>42</v>
      </c>
      <c r="P448" s="1"/>
      <c r="Q448" s="1"/>
      <c r="R448" s="1" t="s">
        <v>43</v>
      </c>
      <c r="S448" s="33" t="s">
        <v>144</v>
      </c>
      <c r="T448" s="14" t="s">
        <v>965</v>
      </c>
      <c r="U448" s="39">
        <v>0.38194444444444398</v>
      </c>
      <c r="V448" s="14" t="s">
        <v>965</v>
      </c>
      <c r="W448" s="14" t="s">
        <v>20</v>
      </c>
      <c r="X448" s="14" t="s">
        <v>20</v>
      </c>
      <c r="Y448" s="14" t="s">
        <v>967</v>
      </c>
      <c r="Z448" s="39" t="s">
        <v>39</v>
      </c>
      <c r="AA448" s="14" t="s">
        <v>967</v>
      </c>
      <c r="AB448" s="14" t="s">
        <v>965</v>
      </c>
      <c r="AC448" s="39">
        <v>0.38541666666666669</v>
      </c>
      <c r="AD448" s="14" t="s">
        <v>965</v>
      </c>
      <c r="AE448" s="14" t="s">
        <v>965</v>
      </c>
      <c r="AF448" s="39">
        <v>0.38958333333333334</v>
      </c>
      <c r="AG448" s="14" t="s">
        <v>965</v>
      </c>
      <c r="AH448" s="14" t="s">
        <v>965</v>
      </c>
      <c r="AI448" s="39">
        <v>0.38680555555555557</v>
      </c>
      <c r="AJ448" s="14" t="s">
        <v>965</v>
      </c>
      <c r="AK448" s="14" t="s">
        <v>965</v>
      </c>
      <c r="AL448" s="39">
        <v>0.29930555555555555</v>
      </c>
      <c r="AM448" s="14" t="s">
        <v>965</v>
      </c>
      <c r="AN448" s="14" t="s">
        <v>20</v>
      </c>
      <c r="AO448" s="14" t="s">
        <v>20</v>
      </c>
      <c r="AP448" s="14" t="s">
        <v>967</v>
      </c>
      <c r="AQ448" s="39" t="s">
        <v>39</v>
      </c>
      <c r="AR448" s="14" t="s">
        <v>967</v>
      </c>
      <c r="AS448" s="14" t="s">
        <v>965</v>
      </c>
      <c r="AT448" s="39">
        <v>0.3840277777777778</v>
      </c>
      <c r="AU448" s="14" t="s">
        <v>965</v>
      </c>
      <c r="AV448" s="14" t="s">
        <v>965</v>
      </c>
      <c r="AW448" s="39">
        <v>0.38194444444444442</v>
      </c>
      <c r="AX448" s="14" t="s">
        <v>965</v>
      </c>
      <c r="AY448" s="14" t="s">
        <v>965</v>
      </c>
      <c r="AZ448" s="39">
        <v>0.39027777777777778</v>
      </c>
      <c r="BA448" s="14" t="s">
        <v>965</v>
      </c>
      <c r="BB448" s="14" t="s">
        <v>967</v>
      </c>
      <c r="BC448" s="39" t="s">
        <v>39</v>
      </c>
      <c r="BD448" s="14" t="s">
        <v>967</v>
      </c>
      <c r="BE448" s="14" t="s">
        <v>20</v>
      </c>
      <c r="BF448" s="14" t="s">
        <v>20</v>
      </c>
      <c r="BG448" s="14" t="s">
        <v>965</v>
      </c>
      <c r="BH448" s="39">
        <v>0.40347222222222223</v>
      </c>
      <c r="BI448" s="39" t="s">
        <v>965</v>
      </c>
      <c r="BJ448" s="14" t="s">
        <v>965</v>
      </c>
      <c r="BK448" s="39">
        <v>0.38680555555555557</v>
      </c>
      <c r="BL448" s="14" t="s">
        <v>965</v>
      </c>
      <c r="BM448" s="14" t="s">
        <v>965</v>
      </c>
      <c r="BN448" s="39">
        <v>0.38263888888888892</v>
      </c>
      <c r="BO448" s="14" t="s">
        <v>965</v>
      </c>
      <c r="BP448" s="14" t="s">
        <v>965</v>
      </c>
      <c r="BQ448" s="39">
        <v>0.3833333333333333</v>
      </c>
      <c r="BR448" s="14" t="s">
        <v>965</v>
      </c>
      <c r="BS448" s="14" t="s">
        <v>965</v>
      </c>
      <c r="BT448" s="39">
        <v>0.38125000000000003</v>
      </c>
      <c r="BU448" s="39" t="s">
        <v>965</v>
      </c>
      <c r="BV448" s="14" t="s">
        <v>20</v>
      </c>
      <c r="BW448" s="14" t="s">
        <v>20</v>
      </c>
      <c r="BX448" s="14" t="s">
        <v>20</v>
      </c>
      <c r="BY448" s="14" t="s">
        <v>965</v>
      </c>
      <c r="BZ448" s="39">
        <v>0.3833333333333333</v>
      </c>
      <c r="CA448" s="39" t="s">
        <v>965</v>
      </c>
      <c r="CB448" s="14" t="s">
        <v>965</v>
      </c>
      <c r="CC448" s="39">
        <v>0.38611111111111113</v>
      </c>
      <c r="CD448" s="39" t="s">
        <v>965</v>
      </c>
      <c r="CE448" s="14" t="s">
        <v>965</v>
      </c>
      <c r="CF448" s="39">
        <v>0.38263888888888892</v>
      </c>
      <c r="CG448" s="39" t="s">
        <v>965</v>
      </c>
      <c r="CH448" s="14" t="s">
        <v>967</v>
      </c>
      <c r="CI448" s="39" t="s">
        <v>39</v>
      </c>
      <c r="CJ448" s="39" t="s">
        <v>967</v>
      </c>
      <c r="CK448" s="14" t="s">
        <v>20</v>
      </c>
      <c r="CL448" s="14" t="s">
        <v>20</v>
      </c>
      <c r="CM448" s="1">
        <f t="shared" si="104"/>
        <v>32</v>
      </c>
      <c r="CN448" s="1">
        <f t="shared" si="105"/>
        <v>0</v>
      </c>
      <c r="CO448" s="1">
        <f t="shared" si="106"/>
        <v>11</v>
      </c>
      <c r="CP448" s="1">
        <f t="shared" si="107"/>
        <v>0</v>
      </c>
      <c r="CQ448" s="1">
        <f t="shared" si="108"/>
        <v>0</v>
      </c>
      <c r="CR448" s="1">
        <f>SUM(COUNTIFS($T448:$CL448,{"PAT","MAT"}))</f>
        <v>0</v>
      </c>
      <c r="CS448" s="1">
        <f t="shared" si="109"/>
        <v>0</v>
      </c>
      <c r="CT448" s="1">
        <f t="shared" si="110"/>
        <v>0</v>
      </c>
      <c r="CU448" s="1">
        <f t="shared" si="111"/>
        <v>0</v>
      </c>
      <c r="CV448" s="1">
        <f t="shared" si="112"/>
        <v>8</v>
      </c>
      <c r="CW448" s="1">
        <f t="shared" si="113"/>
        <v>0</v>
      </c>
      <c r="CX448" s="1">
        <f t="shared" si="114"/>
        <v>0</v>
      </c>
      <c r="CY448" s="1">
        <f t="shared" si="115"/>
        <v>8</v>
      </c>
      <c r="CZ448" s="1">
        <f t="shared" si="116"/>
        <v>1</v>
      </c>
      <c r="DA448" s="1">
        <f t="shared" si="117"/>
        <v>1</v>
      </c>
      <c r="DB448" s="1">
        <f>SUM(CM448:CX448)+SUM(COUNTIFS(Q448:CL448,{"TERM","RESIGNED"}))</f>
        <v>51</v>
      </c>
      <c r="DC448" s="1" t="s">
        <v>45</v>
      </c>
      <c r="DD448" s="1" t="s">
        <v>1021</v>
      </c>
      <c r="DE448" s="34"/>
    </row>
    <row r="449" spans="1:109" x14ac:dyDescent="0.25">
      <c r="A449" s="32">
        <f t="shared" si="118"/>
        <v>448</v>
      </c>
      <c r="B449" s="1" t="s">
        <v>172</v>
      </c>
      <c r="C449" s="1">
        <v>105480</v>
      </c>
      <c r="D449" s="27">
        <v>105480</v>
      </c>
      <c r="E449" s="1" t="s">
        <v>946</v>
      </c>
      <c r="F449" s="34" t="s">
        <v>1149</v>
      </c>
      <c r="G449" s="34" t="s">
        <v>123</v>
      </c>
      <c r="H449" s="30">
        <v>45160</v>
      </c>
      <c r="I449" s="30" t="s">
        <v>39</v>
      </c>
      <c r="J449" s="30" t="s">
        <v>39</v>
      </c>
      <c r="K449" s="1">
        <f t="shared" ca="1" si="102"/>
        <v>142</v>
      </c>
      <c r="L449" s="34" t="str">
        <f t="shared" si="103"/>
        <v>Billable</v>
      </c>
      <c r="M449" s="34" t="s">
        <v>124</v>
      </c>
      <c r="N449" s="1" t="s">
        <v>41</v>
      </c>
      <c r="O449" s="1" t="s">
        <v>42</v>
      </c>
      <c r="P449" s="1"/>
      <c r="Q449" s="1"/>
      <c r="R449" s="1" t="s">
        <v>43</v>
      </c>
      <c r="S449" s="33" t="s">
        <v>132</v>
      </c>
      <c r="T449" s="14" t="s">
        <v>965</v>
      </c>
      <c r="U449" s="39">
        <v>0.38124999999999998</v>
      </c>
      <c r="V449" s="14" t="s">
        <v>965</v>
      </c>
      <c r="W449" s="14" t="s">
        <v>20</v>
      </c>
      <c r="X449" s="14" t="s">
        <v>20</v>
      </c>
      <c r="Y449" s="14" t="s">
        <v>965</v>
      </c>
      <c r="Z449" s="39">
        <v>0.3611111111111111</v>
      </c>
      <c r="AA449" s="14" t="s">
        <v>965</v>
      </c>
      <c r="AB449" s="14" t="s">
        <v>965</v>
      </c>
      <c r="AC449" s="39">
        <v>0.38472222222222219</v>
      </c>
      <c r="AD449" s="14" t="s">
        <v>965</v>
      </c>
      <c r="AE449" s="14" t="s">
        <v>965</v>
      </c>
      <c r="AF449" s="39">
        <v>0.36527777777777781</v>
      </c>
      <c r="AG449" s="14" t="s">
        <v>965</v>
      </c>
      <c r="AH449" s="14" t="s">
        <v>965</v>
      </c>
      <c r="AI449" s="39">
        <v>0.40347222222222223</v>
      </c>
      <c r="AJ449" s="14" t="s">
        <v>965</v>
      </c>
      <c r="AK449" s="14" t="s">
        <v>965</v>
      </c>
      <c r="AL449" s="39">
        <v>0.3972222222222222</v>
      </c>
      <c r="AM449" s="14" t="s">
        <v>965</v>
      </c>
      <c r="AN449" s="14" t="s">
        <v>20</v>
      </c>
      <c r="AO449" s="14" t="s">
        <v>20</v>
      </c>
      <c r="AP449" s="14" t="s">
        <v>965</v>
      </c>
      <c r="AQ449" s="39">
        <v>0.38472222222222219</v>
      </c>
      <c r="AR449" s="14" t="s">
        <v>965</v>
      </c>
      <c r="AS449" s="14" t="s">
        <v>965</v>
      </c>
      <c r="AT449" s="39">
        <v>0.38958333333333334</v>
      </c>
      <c r="AU449" s="14" t="s">
        <v>965</v>
      </c>
      <c r="AV449" s="14" t="s">
        <v>965</v>
      </c>
      <c r="AW449" s="39">
        <v>0.38611111111111113</v>
      </c>
      <c r="AX449" s="14" t="s">
        <v>965</v>
      </c>
      <c r="AY449" s="14" t="s">
        <v>965</v>
      </c>
      <c r="AZ449" s="39">
        <v>0.37777777777777777</v>
      </c>
      <c r="BA449" s="14" t="s">
        <v>965</v>
      </c>
      <c r="BB449" s="14" t="s">
        <v>965</v>
      </c>
      <c r="BC449" s="39">
        <v>0.38611111111111113</v>
      </c>
      <c r="BD449" s="14" t="s">
        <v>965</v>
      </c>
      <c r="BE449" s="14" t="s">
        <v>20</v>
      </c>
      <c r="BF449" s="14" t="s">
        <v>20</v>
      </c>
      <c r="BG449" s="14" t="s">
        <v>965</v>
      </c>
      <c r="BH449" s="39">
        <v>0.35138888888888892</v>
      </c>
      <c r="BI449" s="39" t="s">
        <v>965</v>
      </c>
      <c r="BJ449" s="14" t="s">
        <v>965</v>
      </c>
      <c r="BK449" s="39">
        <v>0.39861111111111108</v>
      </c>
      <c r="BL449" s="14" t="s">
        <v>965</v>
      </c>
      <c r="BM449" s="14" t="s">
        <v>965</v>
      </c>
      <c r="BN449" s="39">
        <v>0.38819444444444445</v>
      </c>
      <c r="BO449" s="14" t="s">
        <v>965</v>
      </c>
      <c r="BP449" s="14" t="s">
        <v>965</v>
      </c>
      <c r="BQ449" s="39">
        <v>0.39583333333333331</v>
      </c>
      <c r="BR449" s="14" t="s">
        <v>965</v>
      </c>
      <c r="BS449" s="14" t="s">
        <v>965</v>
      </c>
      <c r="BT449" s="39">
        <v>0.40138888888888885</v>
      </c>
      <c r="BU449" s="39" t="s">
        <v>965</v>
      </c>
      <c r="BV449" s="14" t="s">
        <v>20</v>
      </c>
      <c r="BW449" s="14" t="s">
        <v>20</v>
      </c>
      <c r="BX449" s="14" t="s">
        <v>20</v>
      </c>
      <c r="BY449" s="14" t="s">
        <v>967</v>
      </c>
      <c r="BZ449" s="39" t="s">
        <v>39</v>
      </c>
      <c r="CA449" s="39" t="s">
        <v>967</v>
      </c>
      <c r="CB449" s="14" t="s">
        <v>967</v>
      </c>
      <c r="CC449" s="39" t="s">
        <v>39</v>
      </c>
      <c r="CD449" s="39" t="s">
        <v>967</v>
      </c>
      <c r="CE449" s="14" t="s">
        <v>967</v>
      </c>
      <c r="CF449" s="39" t="s">
        <v>39</v>
      </c>
      <c r="CG449" s="39" t="s">
        <v>967</v>
      </c>
      <c r="CH449" s="14" t="s">
        <v>968</v>
      </c>
      <c r="CI449" s="39" t="s">
        <v>39</v>
      </c>
      <c r="CJ449" s="39" t="s">
        <v>968</v>
      </c>
      <c r="CK449" s="14" t="s">
        <v>20</v>
      </c>
      <c r="CL449" s="14" t="s">
        <v>20</v>
      </c>
      <c r="CM449" s="1">
        <f t="shared" si="104"/>
        <v>32</v>
      </c>
      <c r="CN449" s="1">
        <f t="shared" si="105"/>
        <v>0</v>
      </c>
      <c r="CO449" s="1">
        <f t="shared" si="106"/>
        <v>11</v>
      </c>
      <c r="CP449" s="1">
        <f t="shared" si="107"/>
        <v>0</v>
      </c>
      <c r="CQ449" s="1">
        <f t="shared" si="108"/>
        <v>0</v>
      </c>
      <c r="CR449" s="1">
        <f>SUM(COUNTIFS($T449:$CL449,{"PAT","MAT"}))</f>
        <v>0</v>
      </c>
      <c r="CS449" s="1">
        <f t="shared" si="109"/>
        <v>0</v>
      </c>
      <c r="CT449" s="1">
        <f t="shared" si="110"/>
        <v>0</v>
      </c>
      <c r="CU449" s="1">
        <f t="shared" si="111"/>
        <v>2</v>
      </c>
      <c r="CV449" s="1">
        <f t="shared" si="112"/>
        <v>6</v>
      </c>
      <c r="CW449" s="1">
        <f t="shared" si="113"/>
        <v>0</v>
      </c>
      <c r="CX449" s="1">
        <f t="shared" si="114"/>
        <v>0</v>
      </c>
      <c r="CY449" s="1">
        <f t="shared" si="115"/>
        <v>8</v>
      </c>
      <c r="CZ449" s="1">
        <f t="shared" si="116"/>
        <v>1</v>
      </c>
      <c r="DA449" s="1">
        <f t="shared" si="117"/>
        <v>1</v>
      </c>
      <c r="DB449" s="1">
        <f>SUM(CM449:CX449)+SUM(COUNTIFS(Q449:CL449,{"TERM","RESIGNED"}))</f>
        <v>51</v>
      </c>
      <c r="DC449" s="1" t="s">
        <v>45</v>
      </c>
      <c r="DD449" s="1" t="s">
        <v>1023</v>
      </c>
      <c r="DE449" s="34"/>
    </row>
    <row r="450" spans="1:109" x14ac:dyDescent="0.25">
      <c r="A450" s="32">
        <f t="shared" si="118"/>
        <v>449</v>
      </c>
      <c r="B450" s="1" t="s">
        <v>172</v>
      </c>
      <c r="C450" s="1">
        <v>105485</v>
      </c>
      <c r="D450" s="27">
        <v>105485</v>
      </c>
      <c r="E450" s="1" t="s">
        <v>946</v>
      </c>
      <c r="F450" s="34" t="s">
        <v>1150</v>
      </c>
      <c r="G450" s="34" t="s">
        <v>123</v>
      </c>
      <c r="H450" s="30">
        <v>45160</v>
      </c>
      <c r="I450" s="30" t="s">
        <v>39</v>
      </c>
      <c r="J450" s="30" t="s">
        <v>39</v>
      </c>
      <c r="K450" s="1">
        <f t="shared" ref="K450:K513" ca="1" si="119">IF(O450="ACTIVE",(TODAY()-H450),(J450-H450))</f>
        <v>142</v>
      </c>
      <c r="L450" s="34" t="str">
        <f t="shared" ref="L450:L513" si="120">IF(OR(M450="Email Verification",M450="Operations",M450="OJT",M450="Bottom Quartile Group",M450="Training"),"Billable","Non Billable")</f>
        <v>Billable</v>
      </c>
      <c r="M450" s="34" t="s">
        <v>124</v>
      </c>
      <c r="N450" s="1" t="s">
        <v>41</v>
      </c>
      <c r="O450" s="1" t="s">
        <v>42</v>
      </c>
      <c r="P450" s="1"/>
      <c r="Q450" s="1"/>
      <c r="R450" s="1" t="s">
        <v>43</v>
      </c>
      <c r="S450" s="33" t="s">
        <v>972</v>
      </c>
      <c r="T450" s="14" t="s">
        <v>21</v>
      </c>
      <c r="U450" s="39" t="s">
        <v>39</v>
      </c>
      <c r="V450" s="14" t="s">
        <v>21</v>
      </c>
      <c r="W450" s="14" t="s">
        <v>20</v>
      </c>
      <c r="X450" s="14" t="s">
        <v>20</v>
      </c>
      <c r="Y450" s="14" t="s">
        <v>965</v>
      </c>
      <c r="Z450" s="39">
        <v>0.35833333333333334</v>
      </c>
      <c r="AA450" s="14" t="s">
        <v>965</v>
      </c>
      <c r="AB450" s="14" t="s">
        <v>965</v>
      </c>
      <c r="AC450" s="39">
        <v>0.39999999999999997</v>
      </c>
      <c r="AD450" s="14" t="s">
        <v>965</v>
      </c>
      <c r="AE450" s="14" t="s">
        <v>965</v>
      </c>
      <c r="AF450" s="39">
        <v>0.38263888888888892</v>
      </c>
      <c r="AG450" s="14" t="s">
        <v>965</v>
      </c>
      <c r="AH450" s="14" t="s">
        <v>965</v>
      </c>
      <c r="AI450" s="39">
        <v>0.38819444444444445</v>
      </c>
      <c r="AJ450" s="14" t="s">
        <v>965</v>
      </c>
      <c r="AK450" s="14" t="s">
        <v>965</v>
      </c>
      <c r="AL450" s="39">
        <v>0.39930555555555558</v>
      </c>
      <c r="AM450" s="14" t="s">
        <v>965</v>
      </c>
      <c r="AN450" s="14" t="s">
        <v>20</v>
      </c>
      <c r="AO450" s="14" t="s">
        <v>20</v>
      </c>
      <c r="AP450" s="14" t="s">
        <v>965</v>
      </c>
      <c r="AQ450" s="39">
        <v>0.3923611111111111</v>
      </c>
      <c r="AR450" s="14" t="s">
        <v>965</v>
      </c>
      <c r="AS450" s="14" t="s">
        <v>965</v>
      </c>
      <c r="AT450" s="39">
        <v>0.39652777777777781</v>
      </c>
      <c r="AU450" s="14" t="s">
        <v>965</v>
      </c>
      <c r="AV450" s="14" t="s">
        <v>965</v>
      </c>
      <c r="AW450" s="39">
        <v>0.39097222222222222</v>
      </c>
      <c r="AX450" s="14" t="s">
        <v>965</v>
      </c>
      <c r="AY450" s="14" t="s">
        <v>965</v>
      </c>
      <c r="AZ450" s="39">
        <v>0.3923611111111111</v>
      </c>
      <c r="BA450" s="14" t="s">
        <v>965</v>
      </c>
      <c r="BB450" s="14" t="s">
        <v>965</v>
      </c>
      <c r="BC450" s="39">
        <v>0.39374999999999999</v>
      </c>
      <c r="BD450" s="14" t="s">
        <v>965</v>
      </c>
      <c r="BE450" s="14" t="s">
        <v>20</v>
      </c>
      <c r="BF450" s="14" t="s">
        <v>20</v>
      </c>
      <c r="BG450" s="14" t="s">
        <v>965</v>
      </c>
      <c r="BH450" s="39">
        <v>0.3833333333333333</v>
      </c>
      <c r="BI450" s="39" t="s">
        <v>965</v>
      </c>
      <c r="BJ450" s="14" t="s">
        <v>965</v>
      </c>
      <c r="BK450" s="39">
        <v>0.38263888888888892</v>
      </c>
      <c r="BL450" s="14" t="s">
        <v>965</v>
      </c>
      <c r="BM450" s="14" t="s">
        <v>965</v>
      </c>
      <c r="BN450" s="39">
        <v>0.38611111111111113</v>
      </c>
      <c r="BO450" s="14" t="s">
        <v>965</v>
      </c>
      <c r="BP450" s="14" t="s">
        <v>965</v>
      </c>
      <c r="BQ450" s="39">
        <v>0.38125000000000003</v>
      </c>
      <c r="BR450" s="14" t="s">
        <v>965</v>
      </c>
      <c r="BS450" s="14" t="s">
        <v>965</v>
      </c>
      <c r="BT450" s="39">
        <v>0.38611111111111113</v>
      </c>
      <c r="BU450" s="39" t="s">
        <v>965</v>
      </c>
      <c r="BV450" s="14" t="s">
        <v>20</v>
      </c>
      <c r="BW450" s="14" t="s">
        <v>20</v>
      </c>
      <c r="BX450" s="14" t="s">
        <v>20</v>
      </c>
      <c r="BY450" s="14" t="s">
        <v>967</v>
      </c>
      <c r="BZ450" s="39" t="s">
        <v>39</v>
      </c>
      <c r="CA450" s="39" t="s">
        <v>967</v>
      </c>
      <c r="CB450" s="14" t="s">
        <v>965</v>
      </c>
      <c r="CC450" s="39">
        <v>0.38125000000000003</v>
      </c>
      <c r="CD450" s="39" t="s">
        <v>965</v>
      </c>
      <c r="CE450" s="14" t="s">
        <v>965</v>
      </c>
      <c r="CF450" s="39">
        <v>0.38125000000000003</v>
      </c>
      <c r="CG450" s="39" t="s">
        <v>965</v>
      </c>
      <c r="CH450" s="14" t="s">
        <v>965</v>
      </c>
      <c r="CI450" s="39">
        <v>0.37777777777777777</v>
      </c>
      <c r="CJ450" s="39" t="s">
        <v>965</v>
      </c>
      <c r="CK450" s="14" t="s">
        <v>20</v>
      </c>
      <c r="CL450" s="14" t="s">
        <v>20</v>
      </c>
      <c r="CM450" s="1">
        <f t="shared" ref="CM450:CM513" si="121">COUNTIFS($T450:$CL450,"P")</f>
        <v>36</v>
      </c>
      <c r="CN450" s="1">
        <f t="shared" ref="CN450:CN513" si="122">COUNTIFS($T450:$CL450,"HD")/2</f>
        <v>0</v>
      </c>
      <c r="CO450" s="1">
        <f t="shared" ref="CO450:CO513" si="123">COUNTIFS($T450:$CL450,"DO")</f>
        <v>11</v>
      </c>
      <c r="CP450" s="1">
        <f t="shared" ref="CP450:CP513" si="124">COUNTIFS($T450:$CL450,"UPL")</f>
        <v>2</v>
      </c>
      <c r="CQ450" s="1">
        <f t="shared" ref="CQ450:CQ513" si="125">COUNTIFS($T450:$CL450,"LWP")</f>
        <v>0</v>
      </c>
      <c r="CR450" s="1">
        <f>SUM(COUNTIFS($T450:$CL450,{"PAT","MAT"}))</f>
        <v>0</v>
      </c>
      <c r="CS450" s="1">
        <f t="shared" ref="CS450:CS513" si="126">COUNTIFS($T450:$CL450,"HO")</f>
        <v>0</v>
      </c>
      <c r="CT450" s="1">
        <f t="shared" ref="CT450:CT513" si="127">COUNTIFS($T450:$CL450,"NA")</f>
        <v>0</v>
      </c>
      <c r="CU450" s="1">
        <f t="shared" ref="CU450:CU513" si="128">COUNTIFS($T450:$CL450,"PL")</f>
        <v>0</v>
      </c>
      <c r="CV450" s="1">
        <f t="shared" ref="CV450:CV513" si="129">COUNTIFS($T450:$CL450,"CL")</f>
        <v>2</v>
      </c>
      <c r="CW450" s="1">
        <f t="shared" ref="CW450:CW513" si="130">COUNTIFS($T450:$CL450,"BL")</f>
        <v>0</v>
      </c>
      <c r="CX450" s="1">
        <f t="shared" ref="CX450:CX513" si="131">COUNTIFS($T450:$CL450,"CO")</f>
        <v>0</v>
      </c>
      <c r="CY450" s="1">
        <f t="shared" ref="CY450:CY513" si="132">SUM(CU450:CX450)</f>
        <v>2</v>
      </c>
      <c r="CZ450" s="1">
        <f t="shared" ref="CZ450:CZ513" si="133">IF(SUM(CM450+CN450)&gt;=17,1,0)</f>
        <v>1</v>
      </c>
      <c r="DA450" s="1">
        <f t="shared" ref="DA450:DA513" si="134">IF(SUM(CM450+CN450)&gt;=13,1,0)</f>
        <v>1</v>
      </c>
      <c r="DB450" s="1">
        <f>SUM(CM450:CX450)+SUM(COUNTIFS(Q450:CL450,{"TERM","RESIGNED"}))</f>
        <v>51</v>
      </c>
      <c r="DC450" s="1" t="s">
        <v>45</v>
      </c>
      <c r="DD450" s="1" t="s">
        <v>1018</v>
      </c>
      <c r="DE450" s="34"/>
    </row>
    <row r="451" spans="1:109" x14ac:dyDescent="0.25">
      <c r="A451" s="32">
        <f t="shared" ref="A451:A514" si="135">A450+1</f>
        <v>450</v>
      </c>
      <c r="B451" s="1" t="s">
        <v>172</v>
      </c>
      <c r="C451" s="1">
        <v>105487</v>
      </c>
      <c r="D451" s="27">
        <v>105487</v>
      </c>
      <c r="E451" s="1" t="s">
        <v>946</v>
      </c>
      <c r="F451" s="34" t="s">
        <v>1151</v>
      </c>
      <c r="G451" s="34" t="s">
        <v>123</v>
      </c>
      <c r="H451" s="30">
        <v>45160</v>
      </c>
      <c r="I451" s="30" t="s">
        <v>39</v>
      </c>
      <c r="J451" s="30" t="s">
        <v>39</v>
      </c>
      <c r="K451" s="1">
        <f t="shared" ca="1" si="119"/>
        <v>142</v>
      </c>
      <c r="L451" s="34" t="str">
        <f t="shared" si="120"/>
        <v>Billable</v>
      </c>
      <c r="M451" s="34" t="s">
        <v>124</v>
      </c>
      <c r="N451" s="1" t="s">
        <v>41</v>
      </c>
      <c r="O451" s="1" t="s">
        <v>42</v>
      </c>
      <c r="P451" s="1"/>
      <c r="Q451" s="1"/>
      <c r="R451" s="1" t="s">
        <v>43</v>
      </c>
      <c r="S451" s="33" t="s">
        <v>132</v>
      </c>
      <c r="T451" s="14" t="s">
        <v>965</v>
      </c>
      <c r="U451" s="39">
        <v>0.38055555555555598</v>
      </c>
      <c r="V451" s="14" t="s">
        <v>965</v>
      </c>
      <c r="W451" s="14" t="s">
        <v>20</v>
      </c>
      <c r="X451" s="14" t="s">
        <v>20</v>
      </c>
      <c r="Y451" s="14" t="s">
        <v>965</v>
      </c>
      <c r="Z451" s="39">
        <v>0.3611111111111111</v>
      </c>
      <c r="AA451" s="14" t="s">
        <v>965</v>
      </c>
      <c r="AB451" s="14" t="s">
        <v>965</v>
      </c>
      <c r="AC451" s="39">
        <v>0.39583333333333331</v>
      </c>
      <c r="AD451" s="14" t="s">
        <v>965</v>
      </c>
      <c r="AE451" s="14" t="s">
        <v>965</v>
      </c>
      <c r="AF451" s="39">
        <v>0.34722222222222227</v>
      </c>
      <c r="AG451" s="14" t="s">
        <v>965</v>
      </c>
      <c r="AH451" s="14" t="s">
        <v>965</v>
      </c>
      <c r="AI451" s="39">
        <v>0.39999999999999997</v>
      </c>
      <c r="AJ451" s="14" t="s">
        <v>965</v>
      </c>
      <c r="AK451" s="14" t="s">
        <v>965</v>
      </c>
      <c r="AL451" s="39">
        <v>0.39444444444444443</v>
      </c>
      <c r="AM451" s="14" t="s">
        <v>965</v>
      </c>
      <c r="AN451" s="14" t="s">
        <v>20</v>
      </c>
      <c r="AO451" s="14" t="s">
        <v>20</v>
      </c>
      <c r="AP451" s="14" t="s">
        <v>965</v>
      </c>
      <c r="AQ451" s="39">
        <v>0.41250000000000003</v>
      </c>
      <c r="AR451" s="14" t="s">
        <v>965</v>
      </c>
      <c r="AS451" s="14" t="s">
        <v>965</v>
      </c>
      <c r="AT451" s="39">
        <v>0.39999999999999997</v>
      </c>
      <c r="AU451" s="14" t="s">
        <v>965</v>
      </c>
      <c r="AV451" s="14" t="s">
        <v>965</v>
      </c>
      <c r="AW451" s="39">
        <v>0.40625</v>
      </c>
      <c r="AX451" s="14" t="s">
        <v>965</v>
      </c>
      <c r="AY451" s="14" t="s">
        <v>965</v>
      </c>
      <c r="AZ451" s="39">
        <v>0.3743055555555555</v>
      </c>
      <c r="BA451" s="14" t="s">
        <v>965</v>
      </c>
      <c r="BB451" s="14" t="s">
        <v>965</v>
      </c>
      <c r="BC451" s="39">
        <v>0.4201388888888889</v>
      </c>
      <c r="BD451" s="14" t="s">
        <v>965</v>
      </c>
      <c r="BE451" s="14" t="s">
        <v>20</v>
      </c>
      <c r="BF451" s="14" t="s">
        <v>20</v>
      </c>
      <c r="BG451" s="14" t="s">
        <v>965</v>
      </c>
      <c r="BH451" s="39">
        <v>0.34930555555555554</v>
      </c>
      <c r="BI451" s="39" t="s">
        <v>965</v>
      </c>
      <c r="BJ451" s="14" t="s">
        <v>965</v>
      </c>
      <c r="BK451" s="39">
        <v>0.39930555555555558</v>
      </c>
      <c r="BL451" s="14" t="s">
        <v>965</v>
      </c>
      <c r="BM451" s="14" t="s">
        <v>965</v>
      </c>
      <c r="BN451" s="39">
        <v>0.40416666666666662</v>
      </c>
      <c r="BO451" s="14" t="s">
        <v>965</v>
      </c>
      <c r="BP451" s="14" t="s">
        <v>965</v>
      </c>
      <c r="BQ451" s="39">
        <v>0.39374999999999999</v>
      </c>
      <c r="BR451" s="14" t="s">
        <v>965</v>
      </c>
      <c r="BS451" s="14" t="s">
        <v>965</v>
      </c>
      <c r="BT451" s="39">
        <v>0.39999999999999997</v>
      </c>
      <c r="BU451" s="39" t="s">
        <v>965</v>
      </c>
      <c r="BV451" s="14" t="s">
        <v>20</v>
      </c>
      <c r="BW451" s="14" t="s">
        <v>20</v>
      </c>
      <c r="BX451" s="14" t="s">
        <v>20</v>
      </c>
      <c r="BY451" s="14" t="s">
        <v>967</v>
      </c>
      <c r="BZ451" s="39" t="s">
        <v>39</v>
      </c>
      <c r="CA451" s="39" t="s">
        <v>967</v>
      </c>
      <c r="CB451" s="14" t="s">
        <v>967</v>
      </c>
      <c r="CC451" s="39" t="s">
        <v>39</v>
      </c>
      <c r="CD451" s="39" t="s">
        <v>967</v>
      </c>
      <c r="CE451" s="14" t="s">
        <v>967</v>
      </c>
      <c r="CF451" s="39" t="s">
        <v>39</v>
      </c>
      <c r="CG451" s="39" t="s">
        <v>967</v>
      </c>
      <c r="CH451" s="14" t="s">
        <v>965</v>
      </c>
      <c r="CI451" s="39">
        <v>0.39999999999999997</v>
      </c>
      <c r="CJ451" s="39" t="s">
        <v>965</v>
      </c>
      <c r="CK451" s="14" t="s">
        <v>20</v>
      </c>
      <c r="CL451" s="14" t="s">
        <v>20</v>
      </c>
      <c r="CM451" s="1">
        <f t="shared" si="121"/>
        <v>34</v>
      </c>
      <c r="CN451" s="1">
        <f t="shared" si="122"/>
        <v>0</v>
      </c>
      <c r="CO451" s="1">
        <f t="shared" si="123"/>
        <v>11</v>
      </c>
      <c r="CP451" s="1">
        <f t="shared" si="124"/>
        <v>0</v>
      </c>
      <c r="CQ451" s="1">
        <f t="shared" si="125"/>
        <v>0</v>
      </c>
      <c r="CR451" s="1">
        <f>SUM(COUNTIFS($T451:$CL451,{"PAT","MAT"}))</f>
        <v>0</v>
      </c>
      <c r="CS451" s="1">
        <f t="shared" si="126"/>
        <v>0</v>
      </c>
      <c r="CT451" s="1">
        <f t="shared" si="127"/>
        <v>0</v>
      </c>
      <c r="CU451" s="1">
        <f t="shared" si="128"/>
        <v>0</v>
      </c>
      <c r="CV451" s="1">
        <f t="shared" si="129"/>
        <v>6</v>
      </c>
      <c r="CW451" s="1">
        <f t="shared" si="130"/>
        <v>0</v>
      </c>
      <c r="CX451" s="1">
        <f t="shared" si="131"/>
        <v>0</v>
      </c>
      <c r="CY451" s="1">
        <f t="shared" si="132"/>
        <v>6</v>
      </c>
      <c r="CZ451" s="1">
        <f t="shared" si="133"/>
        <v>1</v>
      </c>
      <c r="DA451" s="1">
        <f t="shared" si="134"/>
        <v>1</v>
      </c>
      <c r="DB451" s="1">
        <f>SUM(CM451:CX451)+SUM(COUNTIFS(Q451:CL451,{"TERM","RESIGNED"}))</f>
        <v>51</v>
      </c>
      <c r="DC451" s="1" t="s">
        <v>45</v>
      </c>
      <c r="DD451" s="1" t="s">
        <v>1023</v>
      </c>
      <c r="DE451" s="34"/>
    </row>
    <row r="452" spans="1:109" x14ac:dyDescent="0.25">
      <c r="A452" s="32">
        <f t="shared" si="135"/>
        <v>451</v>
      </c>
      <c r="B452" s="1" t="s">
        <v>172</v>
      </c>
      <c r="C452" s="1">
        <v>105492</v>
      </c>
      <c r="D452" s="27">
        <v>105492</v>
      </c>
      <c r="E452" s="1" t="s">
        <v>946</v>
      </c>
      <c r="F452" s="34" t="s">
        <v>1152</v>
      </c>
      <c r="G452" s="34" t="s">
        <v>123</v>
      </c>
      <c r="H452" s="30">
        <v>45160</v>
      </c>
      <c r="I452" s="30" t="s">
        <v>39</v>
      </c>
      <c r="J452" s="30" t="s">
        <v>39</v>
      </c>
      <c r="K452" s="1">
        <f t="shared" ca="1" si="119"/>
        <v>142</v>
      </c>
      <c r="L452" s="34" t="str">
        <f t="shared" si="120"/>
        <v>Billable</v>
      </c>
      <c r="M452" s="34" t="s">
        <v>124</v>
      </c>
      <c r="N452" s="1" t="s">
        <v>41</v>
      </c>
      <c r="O452" s="1" t="s">
        <v>42</v>
      </c>
      <c r="P452" s="1"/>
      <c r="Q452" s="1"/>
      <c r="R452" s="1" t="s">
        <v>43</v>
      </c>
      <c r="S452" s="33" t="s">
        <v>132</v>
      </c>
      <c r="T452" s="14" t="s">
        <v>968</v>
      </c>
      <c r="U452" s="39" t="s">
        <v>39</v>
      </c>
      <c r="V452" s="14" t="s">
        <v>968</v>
      </c>
      <c r="W452" s="14" t="s">
        <v>20</v>
      </c>
      <c r="X452" s="14" t="s">
        <v>20</v>
      </c>
      <c r="Y452" s="14" t="s">
        <v>965</v>
      </c>
      <c r="Z452" s="39">
        <v>0.41388888888888892</v>
      </c>
      <c r="AA452" s="14" t="s">
        <v>965</v>
      </c>
      <c r="AB452" s="14" t="s">
        <v>966</v>
      </c>
      <c r="AC452" s="39">
        <v>0.24583333333333335</v>
      </c>
      <c r="AD452" s="14" t="s">
        <v>966</v>
      </c>
      <c r="AE452" s="14" t="s">
        <v>965</v>
      </c>
      <c r="AF452" s="39">
        <v>0.36458333333333331</v>
      </c>
      <c r="AG452" s="14" t="s">
        <v>965</v>
      </c>
      <c r="AH452" s="14" t="s">
        <v>965</v>
      </c>
      <c r="AI452" s="39">
        <v>0.39930555555555558</v>
      </c>
      <c r="AJ452" s="14" t="s">
        <v>965</v>
      </c>
      <c r="AK452" s="14" t="s">
        <v>965</v>
      </c>
      <c r="AL452" s="39">
        <v>0.3666666666666667</v>
      </c>
      <c r="AM452" s="14" t="s">
        <v>965</v>
      </c>
      <c r="AN452" s="14" t="s">
        <v>20</v>
      </c>
      <c r="AO452" s="14" t="s">
        <v>20</v>
      </c>
      <c r="AP452" s="14" t="s">
        <v>965</v>
      </c>
      <c r="AQ452" s="39">
        <v>0.40625</v>
      </c>
      <c r="AR452" s="14" t="s">
        <v>965</v>
      </c>
      <c r="AS452" s="14" t="s">
        <v>965</v>
      </c>
      <c r="AT452" s="39">
        <v>0.40138888888888885</v>
      </c>
      <c r="AU452" s="14" t="s">
        <v>965</v>
      </c>
      <c r="AV452" s="14" t="s">
        <v>965</v>
      </c>
      <c r="AW452" s="39">
        <v>0.39166666666666666</v>
      </c>
      <c r="AX452" s="14" t="s">
        <v>965</v>
      </c>
      <c r="AY452" s="14" t="s">
        <v>965</v>
      </c>
      <c r="AZ452" s="39">
        <v>0.39097222222222222</v>
      </c>
      <c r="BA452" s="14" t="s">
        <v>965</v>
      </c>
      <c r="BB452" s="14" t="s">
        <v>965</v>
      </c>
      <c r="BC452" s="39">
        <v>0.38611111111111113</v>
      </c>
      <c r="BD452" s="14" t="s">
        <v>965</v>
      </c>
      <c r="BE452" s="14" t="s">
        <v>20</v>
      </c>
      <c r="BF452" s="14" t="s">
        <v>20</v>
      </c>
      <c r="BG452" s="14" t="s">
        <v>967</v>
      </c>
      <c r="BH452" s="39" t="s">
        <v>39</v>
      </c>
      <c r="BI452" s="39" t="s">
        <v>967</v>
      </c>
      <c r="BJ452" s="14" t="s">
        <v>967</v>
      </c>
      <c r="BK452" s="39" t="s">
        <v>39</v>
      </c>
      <c r="BL452" s="14" t="s">
        <v>967</v>
      </c>
      <c r="BM452" s="14" t="s">
        <v>967</v>
      </c>
      <c r="BN452" s="39" t="s">
        <v>39</v>
      </c>
      <c r="BO452" s="14" t="s">
        <v>967</v>
      </c>
      <c r="BP452" s="14" t="s">
        <v>965</v>
      </c>
      <c r="BQ452" s="39">
        <v>0.39444444444444443</v>
      </c>
      <c r="BR452" s="14" t="s">
        <v>965</v>
      </c>
      <c r="BS452" s="14" t="s">
        <v>965</v>
      </c>
      <c r="BT452" s="39">
        <v>0.40277777777777773</v>
      </c>
      <c r="BU452" s="39" t="s">
        <v>965</v>
      </c>
      <c r="BV452" s="14" t="s">
        <v>20</v>
      </c>
      <c r="BW452" s="14" t="s">
        <v>20</v>
      </c>
      <c r="BX452" s="14" t="s">
        <v>20</v>
      </c>
      <c r="BY452" s="14" t="s">
        <v>965</v>
      </c>
      <c r="BZ452" s="39">
        <v>0.40138888888888885</v>
      </c>
      <c r="CA452" s="39" t="s">
        <v>965</v>
      </c>
      <c r="CB452" s="14" t="s">
        <v>965</v>
      </c>
      <c r="CC452" s="39">
        <v>0.39097222222222222</v>
      </c>
      <c r="CD452" s="39" t="s">
        <v>965</v>
      </c>
      <c r="CE452" s="14" t="s">
        <v>965</v>
      </c>
      <c r="CF452" s="39">
        <v>0.3923611111111111</v>
      </c>
      <c r="CG452" s="39" t="s">
        <v>965</v>
      </c>
      <c r="CH452" s="14" t="s">
        <v>965</v>
      </c>
      <c r="CI452" s="39">
        <v>0.3840277777777778</v>
      </c>
      <c r="CJ452" s="39" t="s">
        <v>965</v>
      </c>
      <c r="CK452" s="14" t="s">
        <v>20</v>
      </c>
      <c r="CL452" s="14" t="s">
        <v>20</v>
      </c>
      <c r="CM452" s="1">
        <f t="shared" si="121"/>
        <v>30</v>
      </c>
      <c r="CN452" s="1">
        <f t="shared" si="122"/>
        <v>1</v>
      </c>
      <c r="CO452" s="1">
        <f t="shared" si="123"/>
        <v>11</v>
      </c>
      <c r="CP452" s="1">
        <f t="shared" si="124"/>
        <v>0</v>
      </c>
      <c r="CQ452" s="1">
        <f t="shared" si="125"/>
        <v>0</v>
      </c>
      <c r="CR452" s="1">
        <f>SUM(COUNTIFS($T452:$CL452,{"PAT","MAT"}))</f>
        <v>0</v>
      </c>
      <c r="CS452" s="1">
        <f t="shared" si="126"/>
        <v>0</v>
      </c>
      <c r="CT452" s="1">
        <f t="shared" si="127"/>
        <v>0</v>
      </c>
      <c r="CU452" s="1">
        <f t="shared" si="128"/>
        <v>2</v>
      </c>
      <c r="CV452" s="1">
        <f t="shared" si="129"/>
        <v>6</v>
      </c>
      <c r="CW452" s="1">
        <f t="shared" si="130"/>
        <v>0</v>
      </c>
      <c r="CX452" s="1">
        <f t="shared" si="131"/>
        <v>0</v>
      </c>
      <c r="CY452" s="1">
        <f t="shared" si="132"/>
        <v>8</v>
      </c>
      <c r="CZ452" s="1">
        <f t="shared" si="133"/>
        <v>1</v>
      </c>
      <c r="DA452" s="1">
        <f t="shared" si="134"/>
        <v>1</v>
      </c>
      <c r="DB452" s="1">
        <f>SUM(CM452:CX452)+SUM(COUNTIFS(Q452:CL452,{"TERM","RESIGNED"}))</f>
        <v>50</v>
      </c>
      <c r="DC452" s="1" t="s">
        <v>45</v>
      </c>
      <c r="DD452" s="1" t="s">
        <v>1023</v>
      </c>
      <c r="DE452" s="34"/>
    </row>
    <row r="453" spans="1:109" x14ac:dyDescent="0.25">
      <c r="A453" s="32">
        <f t="shared" si="135"/>
        <v>452</v>
      </c>
      <c r="B453" s="1" t="s">
        <v>172</v>
      </c>
      <c r="C453" s="1">
        <v>105497</v>
      </c>
      <c r="D453" s="27">
        <v>105497</v>
      </c>
      <c r="E453" s="1" t="s">
        <v>946</v>
      </c>
      <c r="F453" s="34" t="s">
        <v>1153</v>
      </c>
      <c r="G453" s="34" t="s">
        <v>186</v>
      </c>
      <c r="H453" s="30">
        <v>45160</v>
      </c>
      <c r="I453" s="30" t="s">
        <v>39</v>
      </c>
      <c r="J453" s="30" t="s">
        <v>39</v>
      </c>
      <c r="K453" s="1">
        <f t="shared" ca="1" si="119"/>
        <v>142</v>
      </c>
      <c r="L453" s="34" t="str">
        <f t="shared" si="120"/>
        <v>Billable</v>
      </c>
      <c r="M453" s="34" t="s">
        <v>187</v>
      </c>
      <c r="N453" s="1" t="s">
        <v>41</v>
      </c>
      <c r="O453" s="1" t="s">
        <v>42</v>
      </c>
      <c r="P453" s="1"/>
      <c r="Q453" s="1"/>
      <c r="R453" s="1" t="s">
        <v>43</v>
      </c>
      <c r="S453" s="33" t="s">
        <v>302</v>
      </c>
      <c r="T453" s="14" t="s">
        <v>965</v>
      </c>
      <c r="U453" s="39" t="s">
        <v>39</v>
      </c>
      <c r="V453" s="14" t="s">
        <v>965</v>
      </c>
      <c r="W453" s="14" t="s">
        <v>20</v>
      </c>
      <c r="X453" s="14" t="s">
        <v>20</v>
      </c>
      <c r="Y453" s="14" t="s">
        <v>965</v>
      </c>
      <c r="Z453" s="39" t="s">
        <v>39</v>
      </c>
      <c r="AA453" s="14" t="s">
        <v>965</v>
      </c>
      <c r="AB453" s="14" t="s">
        <v>965</v>
      </c>
      <c r="AC453" s="39" t="s">
        <v>39</v>
      </c>
      <c r="AD453" s="14" t="s">
        <v>965</v>
      </c>
      <c r="AE453" s="14" t="s">
        <v>965</v>
      </c>
      <c r="AF453" s="39" t="s">
        <v>39</v>
      </c>
      <c r="AG453" s="14" t="s">
        <v>965</v>
      </c>
      <c r="AH453" s="14" t="s">
        <v>965</v>
      </c>
      <c r="AI453" s="39" t="s">
        <v>39</v>
      </c>
      <c r="AJ453" s="14" t="s">
        <v>965</v>
      </c>
      <c r="AK453" s="14" t="s">
        <v>965</v>
      </c>
      <c r="AL453" s="39" t="s">
        <v>39</v>
      </c>
      <c r="AM453" s="14" t="s">
        <v>965</v>
      </c>
      <c r="AN453" s="14" t="s">
        <v>20</v>
      </c>
      <c r="AO453" s="14" t="s">
        <v>20</v>
      </c>
      <c r="AP453" s="14" t="s">
        <v>965</v>
      </c>
      <c r="AQ453" s="39" t="s">
        <v>39</v>
      </c>
      <c r="AR453" s="14" t="s">
        <v>965</v>
      </c>
      <c r="AS453" s="14" t="s">
        <v>965</v>
      </c>
      <c r="AT453" s="39" t="s">
        <v>39</v>
      </c>
      <c r="AU453" s="14" t="s">
        <v>965</v>
      </c>
      <c r="AV453" s="14" t="s">
        <v>967</v>
      </c>
      <c r="AW453" s="39" t="s">
        <v>39</v>
      </c>
      <c r="AX453" s="14" t="s">
        <v>967</v>
      </c>
      <c r="AY453" s="14" t="s">
        <v>965</v>
      </c>
      <c r="AZ453" s="39" t="s">
        <v>39</v>
      </c>
      <c r="BA453" s="14" t="s">
        <v>965</v>
      </c>
      <c r="BB453" s="14" t="s">
        <v>965</v>
      </c>
      <c r="BC453" s="39" t="s">
        <v>39</v>
      </c>
      <c r="BD453" s="14" t="s">
        <v>965</v>
      </c>
      <c r="BE453" s="14" t="s">
        <v>20</v>
      </c>
      <c r="BF453" s="14" t="s">
        <v>20</v>
      </c>
      <c r="BG453" s="14" t="s">
        <v>965</v>
      </c>
      <c r="BH453" s="39" t="s">
        <v>39</v>
      </c>
      <c r="BI453" s="39" t="s">
        <v>965</v>
      </c>
      <c r="BJ453" s="14" t="s">
        <v>965</v>
      </c>
      <c r="BK453" s="39" t="s">
        <v>39</v>
      </c>
      <c r="BL453" s="14" t="s">
        <v>965</v>
      </c>
      <c r="BM453" s="14" t="s">
        <v>965</v>
      </c>
      <c r="BN453" s="39" t="s">
        <v>39</v>
      </c>
      <c r="BO453" s="14" t="s">
        <v>965</v>
      </c>
      <c r="BP453" s="14" t="s">
        <v>965</v>
      </c>
      <c r="BQ453" s="39" t="s">
        <v>39</v>
      </c>
      <c r="BR453" s="14" t="s">
        <v>965</v>
      </c>
      <c r="BS453" s="14" t="s">
        <v>965</v>
      </c>
      <c r="BT453" s="39" t="e">
        <v>#N/A</v>
      </c>
      <c r="BU453" s="39" t="s">
        <v>965</v>
      </c>
      <c r="BV453" s="14" t="s">
        <v>20</v>
      </c>
      <c r="BW453" s="14" t="s">
        <v>20</v>
      </c>
      <c r="BX453" s="14" t="s">
        <v>20</v>
      </c>
      <c r="BY453" s="14" t="s">
        <v>965</v>
      </c>
      <c r="BZ453" s="39" t="s">
        <v>39</v>
      </c>
      <c r="CA453" s="39" t="s">
        <v>965</v>
      </c>
      <c r="CB453" s="14" t="s">
        <v>967</v>
      </c>
      <c r="CC453" s="39" t="s">
        <v>39</v>
      </c>
      <c r="CD453" s="39" t="s">
        <v>967</v>
      </c>
      <c r="CE453" s="14" t="s">
        <v>967</v>
      </c>
      <c r="CF453" s="39" t="s">
        <v>39</v>
      </c>
      <c r="CG453" s="39" t="s">
        <v>967</v>
      </c>
      <c r="CH453" s="14" t="s">
        <v>967</v>
      </c>
      <c r="CI453" s="39" t="s">
        <v>39</v>
      </c>
      <c r="CJ453" s="39" t="s">
        <v>967</v>
      </c>
      <c r="CK453" s="14" t="s">
        <v>20</v>
      </c>
      <c r="CL453" s="14" t="s">
        <v>20</v>
      </c>
      <c r="CM453" s="1">
        <f t="shared" si="121"/>
        <v>32</v>
      </c>
      <c r="CN453" s="1">
        <f t="shared" si="122"/>
        <v>0</v>
      </c>
      <c r="CO453" s="1">
        <f t="shared" si="123"/>
        <v>11</v>
      </c>
      <c r="CP453" s="1">
        <f t="shared" si="124"/>
        <v>0</v>
      </c>
      <c r="CQ453" s="1">
        <f t="shared" si="125"/>
        <v>0</v>
      </c>
      <c r="CR453" s="1">
        <f>SUM(COUNTIFS($T453:$CL453,{"PAT","MAT"}))</f>
        <v>0</v>
      </c>
      <c r="CS453" s="1">
        <f t="shared" si="126"/>
        <v>0</v>
      </c>
      <c r="CT453" s="1">
        <f t="shared" si="127"/>
        <v>0</v>
      </c>
      <c r="CU453" s="1">
        <f t="shared" si="128"/>
        <v>0</v>
      </c>
      <c r="CV453" s="1">
        <f t="shared" si="129"/>
        <v>8</v>
      </c>
      <c r="CW453" s="1">
        <f t="shared" si="130"/>
        <v>0</v>
      </c>
      <c r="CX453" s="1">
        <f t="shared" si="131"/>
        <v>0</v>
      </c>
      <c r="CY453" s="1">
        <f t="shared" si="132"/>
        <v>8</v>
      </c>
      <c r="CZ453" s="1">
        <f t="shared" si="133"/>
        <v>1</v>
      </c>
      <c r="DA453" s="1">
        <f t="shared" si="134"/>
        <v>1</v>
      </c>
      <c r="DB453" s="1">
        <f>SUM(CM453:CX453)+SUM(COUNTIFS(Q453:CL453,{"TERM","RESIGNED"}))</f>
        <v>51</v>
      </c>
      <c r="DC453" s="1" t="s">
        <v>45</v>
      </c>
      <c r="DD453" s="1" t="s">
        <v>1019</v>
      </c>
      <c r="DE453" s="34"/>
    </row>
    <row r="454" spans="1:109" x14ac:dyDescent="0.25">
      <c r="A454" s="32">
        <f t="shared" si="135"/>
        <v>453</v>
      </c>
      <c r="B454" s="1" t="s">
        <v>172</v>
      </c>
      <c r="C454" s="1">
        <v>105499</v>
      </c>
      <c r="D454" s="27">
        <v>105499</v>
      </c>
      <c r="E454" s="1" t="s">
        <v>946</v>
      </c>
      <c r="F454" s="34" t="s">
        <v>1154</v>
      </c>
      <c r="G454" s="34" t="s">
        <v>162</v>
      </c>
      <c r="H454" s="30">
        <v>45160</v>
      </c>
      <c r="I454" s="30" t="s">
        <v>39</v>
      </c>
      <c r="J454" s="30" t="s">
        <v>39</v>
      </c>
      <c r="K454" s="1">
        <f t="shared" ca="1" si="119"/>
        <v>142</v>
      </c>
      <c r="L454" s="34" t="str">
        <f t="shared" si="120"/>
        <v>Billable</v>
      </c>
      <c r="M454" s="34" t="s">
        <v>124</v>
      </c>
      <c r="N454" s="1" t="s">
        <v>41</v>
      </c>
      <c r="O454" s="1" t="s">
        <v>42</v>
      </c>
      <c r="P454" s="1"/>
      <c r="Q454" s="1"/>
      <c r="R454" s="1" t="s">
        <v>43</v>
      </c>
      <c r="S454" s="33" t="s">
        <v>144</v>
      </c>
      <c r="T454" s="14" t="s">
        <v>967</v>
      </c>
      <c r="U454" s="39" t="s">
        <v>39</v>
      </c>
      <c r="V454" s="14" t="s">
        <v>967</v>
      </c>
      <c r="W454" s="14" t="s">
        <v>20</v>
      </c>
      <c r="X454" s="14" t="s">
        <v>20</v>
      </c>
      <c r="Y454" s="14" t="s">
        <v>965</v>
      </c>
      <c r="Z454" s="39">
        <v>0.37638888888888888</v>
      </c>
      <c r="AA454" s="14" t="s">
        <v>965</v>
      </c>
      <c r="AB454" s="14" t="s">
        <v>965</v>
      </c>
      <c r="AC454" s="39">
        <v>0.38680555555555557</v>
      </c>
      <c r="AD454" s="14" t="s">
        <v>965</v>
      </c>
      <c r="AE454" s="14" t="s">
        <v>965</v>
      </c>
      <c r="AF454" s="39">
        <v>0.38125000000000003</v>
      </c>
      <c r="AG454" s="14" t="s">
        <v>965</v>
      </c>
      <c r="AH454" s="14" t="s">
        <v>965</v>
      </c>
      <c r="AI454" s="39">
        <v>0.37777777777777777</v>
      </c>
      <c r="AJ454" s="14" t="s">
        <v>965</v>
      </c>
      <c r="AK454" s="14" t="s">
        <v>965</v>
      </c>
      <c r="AL454" s="39">
        <v>0.37986111111111115</v>
      </c>
      <c r="AM454" s="14" t="s">
        <v>965</v>
      </c>
      <c r="AN454" s="14" t="s">
        <v>20</v>
      </c>
      <c r="AO454" s="14" t="s">
        <v>20</v>
      </c>
      <c r="AP454" s="14" t="s">
        <v>965</v>
      </c>
      <c r="AQ454" s="39">
        <v>0.3756944444444445</v>
      </c>
      <c r="AR454" s="14" t="s">
        <v>965</v>
      </c>
      <c r="AS454" s="14" t="s">
        <v>965</v>
      </c>
      <c r="AT454" s="39">
        <v>0.38055555555555554</v>
      </c>
      <c r="AU454" s="14" t="s">
        <v>965</v>
      </c>
      <c r="AV454" s="14" t="s">
        <v>968</v>
      </c>
      <c r="AW454" s="39" t="s">
        <v>39</v>
      </c>
      <c r="AX454" s="14" t="s">
        <v>968</v>
      </c>
      <c r="AY454" s="14" t="s">
        <v>965</v>
      </c>
      <c r="AZ454" s="39">
        <v>0.38194444444444442</v>
      </c>
      <c r="BA454" s="14" t="s">
        <v>965</v>
      </c>
      <c r="BB454" s="14" t="s">
        <v>965</v>
      </c>
      <c r="BC454" s="39">
        <v>0.3833333333333333</v>
      </c>
      <c r="BD454" s="14" t="s">
        <v>965</v>
      </c>
      <c r="BE454" s="14" t="s">
        <v>20</v>
      </c>
      <c r="BF454" s="14" t="s">
        <v>20</v>
      </c>
      <c r="BG454" s="14" t="s">
        <v>965</v>
      </c>
      <c r="BH454" s="39">
        <v>0.40069444444444446</v>
      </c>
      <c r="BI454" s="39" t="s">
        <v>965</v>
      </c>
      <c r="BJ454" s="14" t="s">
        <v>965</v>
      </c>
      <c r="BK454" s="39">
        <v>0.38472222222222219</v>
      </c>
      <c r="BL454" s="14" t="s">
        <v>965</v>
      </c>
      <c r="BM454" s="14" t="s">
        <v>965</v>
      </c>
      <c r="BN454" s="39">
        <v>0.40486111111111112</v>
      </c>
      <c r="BO454" s="14" t="s">
        <v>965</v>
      </c>
      <c r="BP454" s="14" t="s">
        <v>965</v>
      </c>
      <c r="BQ454" s="39">
        <v>0.38611111111111113</v>
      </c>
      <c r="BR454" s="14" t="s">
        <v>965</v>
      </c>
      <c r="BS454" s="14" t="s">
        <v>965</v>
      </c>
      <c r="BT454" s="39">
        <v>0.38680555555555557</v>
      </c>
      <c r="BU454" s="39" t="s">
        <v>965</v>
      </c>
      <c r="BV454" s="14" t="s">
        <v>20</v>
      </c>
      <c r="BW454" s="14" t="s">
        <v>20</v>
      </c>
      <c r="BX454" s="14" t="s">
        <v>20</v>
      </c>
      <c r="BY454" s="14" t="s">
        <v>967</v>
      </c>
      <c r="BZ454" s="39" t="s">
        <v>39</v>
      </c>
      <c r="CA454" s="39" t="s">
        <v>967</v>
      </c>
      <c r="CB454" s="14" t="s">
        <v>967</v>
      </c>
      <c r="CC454" s="39" t="s">
        <v>39</v>
      </c>
      <c r="CD454" s="39" t="s">
        <v>967</v>
      </c>
      <c r="CE454" s="14" t="s">
        <v>968</v>
      </c>
      <c r="CF454" s="39" t="s">
        <v>39</v>
      </c>
      <c r="CG454" s="39" t="s">
        <v>968</v>
      </c>
      <c r="CH454" s="14" t="s">
        <v>965</v>
      </c>
      <c r="CI454" s="39">
        <v>0.38125000000000003</v>
      </c>
      <c r="CJ454" s="39" t="s">
        <v>965</v>
      </c>
      <c r="CK454" s="14" t="s">
        <v>20</v>
      </c>
      <c r="CL454" s="14" t="s">
        <v>20</v>
      </c>
      <c r="CM454" s="1">
        <f t="shared" si="121"/>
        <v>30</v>
      </c>
      <c r="CN454" s="1">
        <f t="shared" si="122"/>
        <v>0</v>
      </c>
      <c r="CO454" s="1">
        <f t="shared" si="123"/>
        <v>11</v>
      </c>
      <c r="CP454" s="1">
        <f t="shared" si="124"/>
        <v>0</v>
      </c>
      <c r="CQ454" s="1">
        <f t="shared" si="125"/>
        <v>0</v>
      </c>
      <c r="CR454" s="1">
        <f>SUM(COUNTIFS($T454:$CL454,{"PAT","MAT"}))</f>
        <v>0</v>
      </c>
      <c r="CS454" s="1">
        <f t="shared" si="126"/>
        <v>0</v>
      </c>
      <c r="CT454" s="1">
        <f t="shared" si="127"/>
        <v>0</v>
      </c>
      <c r="CU454" s="1">
        <f t="shared" si="128"/>
        <v>4</v>
      </c>
      <c r="CV454" s="1">
        <f t="shared" si="129"/>
        <v>6</v>
      </c>
      <c r="CW454" s="1">
        <f t="shared" si="130"/>
        <v>0</v>
      </c>
      <c r="CX454" s="1">
        <f t="shared" si="131"/>
        <v>0</v>
      </c>
      <c r="CY454" s="1">
        <f t="shared" si="132"/>
        <v>10</v>
      </c>
      <c r="CZ454" s="1">
        <f t="shared" si="133"/>
        <v>1</v>
      </c>
      <c r="DA454" s="1">
        <f t="shared" si="134"/>
        <v>1</v>
      </c>
      <c r="DB454" s="1">
        <f>SUM(CM454:CX454)+SUM(COUNTIFS(Q454:CL454,{"TERM","RESIGNED"}))</f>
        <v>51</v>
      </c>
      <c r="DC454" s="1" t="s">
        <v>45</v>
      </c>
      <c r="DD454" s="1" t="s">
        <v>1021</v>
      </c>
      <c r="DE454" s="34"/>
    </row>
    <row r="455" spans="1:109" x14ac:dyDescent="0.25">
      <c r="A455" s="32">
        <f t="shared" si="135"/>
        <v>454</v>
      </c>
      <c r="B455" s="1" t="s">
        <v>172</v>
      </c>
      <c r="C455" s="1">
        <v>105538</v>
      </c>
      <c r="D455" s="27">
        <v>105538</v>
      </c>
      <c r="E455" s="1" t="s">
        <v>946</v>
      </c>
      <c r="F455" s="34" t="s">
        <v>1209</v>
      </c>
      <c r="G455" s="34" t="s">
        <v>162</v>
      </c>
      <c r="H455" s="30">
        <v>45163</v>
      </c>
      <c r="I455" s="30" t="s">
        <v>39</v>
      </c>
      <c r="J455" s="30" t="s">
        <v>39</v>
      </c>
      <c r="K455" s="1">
        <f t="shared" ca="1" si="119"/>
        <v>139</v>
      </c>
      <c r="L455" s="34" t="str">
        <f t="shared" si="120"/>
        <v>Billable</v>
      </c>
      <c r="M455" s="34" t="s">
        <v>124</v>
      </c>
      <c r="N455" s="1" t="s">
        <v>41</v>
      </c>
      <c r="O455" s="1" t="s">
        <v>42</v>
      </c>
      <c r="P455" s="1"/>
      <c r="Q455" s="1"/>
      <c r="R455" s="1" t="s">
        <v>43</v>
      </c>
      <c r="S455" s="33" t="s">
        <v>165</v>
      </c>
      <c r="T455" s="14" t="s">
        <v>965</v>
      </c>
      <c r="U455" s="39">
        <v>0.37847222222222199</v>
      </c>
      <c r="V455" s="14" t="s">
        <v>965</v>
      </c>
      <c r="W455" s="14" t="s">
        <v>20</v>
      </c>
      <c r="X455" s="14" t="s">
        <v>20</v>
      </c>
      <c r="Y455" s="14" t="s">
        <v>967</v>
      </c>
      <c r="Z455" s="39" t="s">
        <v>39</v>
      </c>
      <c r="AA455" s="14" t="s">
        <v>967</v>
      </c>
      <c r="AB455" s="14" t="s">
        <v>967</v>
      </c>
      <c r="AC455" s="39" t="s">
        <v>39</v>
      </c>
      <c r="AD455" s="14" t="s">
        <v>967</v>
      </c>
      <c r="AE455" s="14" t="s">
        <v>967</v>
      </c>
      <c r="AF455" s="39" t="s">
        <v>39</v>
      </c>
      <c r="AG455" s="14" t="s">
        <v>967</v>
      </c>
      <c r="AH455" s="14" t="s">
        <v>968</v>
      </c>
      <c r="AI455" s="39" t="s">
        <v>39</v>
      </c>
      <c r="AJ455" s="14" t="s">
        <v>968</v>
      </c>
      <c r="AK455" s="14" t="s">
        <v>968</v>
      </c>
      <c r="AL455" s="39" t="s">
        <v>39</v>
      </c>
      <c r="AM455" s="14" t="s">
        <v>968</v>
      </c>
      <c r="AN455" s="14" t="s">
        <v>20</v>
      </c>
      <c r="AO455" s="14" t="s">
        <v>20</v>
      </c>
      <c r="AP455" s="14" t="s">
        <v>968</v>
      </c>
      <c r="AQ455" s="39" t="s">
        <v>39</v>
      </c>
      <c r="AR455" s="14" t="s">
        <v>968</v>
      </c>
      <c r="AS455" s="14" t="s">
        <v>965</v>
      </c>
      <c r="AT455" s="39">
        <v>0.37013888888888885</v>
      </c>
      <c r="AU455" s="14" t="s">
        <v>965</v>
      </c>
      <c r="AV455" s="14" t="s">
        <v>966</v>
      </c>
      <c r="AW455" s="39">
        <v>0.27291666666666664</v>
      </c>
      <c r="AX455" s="14" t="s">
        <v>966</v>
      </c>
      <c r="AY455" s="14" t="s">
        <v>965</v>
      </c>
      <c r="AZ455" s="39">
        <v>0.37222222222222223</v>
      </c>
      <c r="BA455" s="14" t="s">
        <v>965</v>
      </c>
      <c r="BB455" s="14" t="s">
        <v>965</v>
      </c>
      <c r="BC455" s="39">
        <v>0.37222222222222223</v>
      </c>
      <c r="BD455" s="14" t="s">
        <v>965</v>
      </c>
      <c r="BE455" s="14" t="s">
        <v>20</v>
      </c>
      <c r="BF455" s="14" t="s">
        <v>20</v>
      </c>
      <c r="BG455" s="14" t="s">
        <v>965</v>
      </c>
      <c r="BH455" s="39">
        <v>0.37361111111111112</v>
      </c>
      <c r="BI455" s="39" t="s">
        <v>965</v>
      </c>
      <c r="BJ455" s="14" t="s">
        <v>965</v>
      </c>
      <c r="BK455" s="39">
        <v>0.37013888888888885</v>
      </c>
      <c r="BL455" s="14" t="s">
        <v>965</v>
      </c>
      <c r="BM455" s="14" t="s">
        <v>965</v>
      </c>
      <c r="BN455" s="39">
        <v>0.3743055555555555</v>
      </c>
      <c r="BO455" s="14" t="s">
        <v>965</v>
      </c>
      <c r="BP455" s="14" t="s">
        <v>965</v>
      </c>
      <c r="BQ455" s="39">
        <v>0.37708333333333338</v>
      </c>
      <c r="BR455" s="14" t="s">
        <v>965</v>
      </c>
      <c r="BS455" s="14" t="s">
        <v>965</v>
      </c>
      <c r="BT455" s="39">
        <v>0.38055555555555554</v>
      </c>
      <c r="BU455" s="39" t="s">
        <v>965</v>
      </c>
      <c r="BV455" s="14" t="s">
        <v>20</v>
      </c>
      <c r="BW455" s="14" t="s">
        <v>20</v>
      </c>
      <c r="BX455" s="14" t="s">
        <v>20</v>
      </c>
      <c r="BY455" s="14" t="s">
        <v>965</v>
      </c>
      <c r="BZ455" s="39">
        <v>0.3756944444444445</v>
      </c>
      <c r="CA455" s="39" t="s">
        <v>965</v>
      </c>
      <c r="CB455" s="14" t="s">
        <v>22</v>
      </c>
      <c r="CC455" s="39">
        <v>0.36388888888888887</v>
      </c>
      <c r="CD455" s="39" t="s">
        <v>22</v>
      </c>
      <c r="CE455" s="14" t="s">
        <v>22</v>
      </c>
      <c r="CF455" s="39" t="s">
        <v>39</v>
      </c>
      <c r="CG455" s="39" t="s">
        <v>22</v>
      </c>
      <c r="CH455" s="14" t="s">
        <v>967</v>
      </c>
      <c r="CI455" s="39" t="s">
        <v>39</v>
      </c>
      <c r="CJ455" s="39" t="s">
        <v>967</v>
      </c>
      <c r="CK455" s="14" t="s">
        <v>20</v>
      </c>
      <c r="CL455" s="14" t="s">
        <v>20</v>
      </c>
      <c r="CM455" s="1">
        <f t="shared" si="121"/>
        <v>20</v>
      </c>
      <c r="CN455" s="1">
        <f t="shared" si="122"/>
        <v>1</v>
      </c>
      <c r="CO455" s="1">
        <f t="shared" si="123"/>
        <v>11</v>
      </c>
      <c r="CP455" s="1">
        <f t="shared" si="124"/>
        <v>0</v>
      </c>
      <c r="CQ455" s="1">
        <f t="shared" si="125"/>
        <v>4</v>
      </c>
      <c r="CR455" s="1">
        <f>SUM(COUNTIFS($T455:$CL455,{"PAT","MAT"}))</f>
        <v>0</v>
      </c>
      <c r="CS455" s="1">
        <f t="shared" si="126"/>
        <v>0</v>
      </c>
      <c r="CT455" s="1">
        <f t="shared" si="127"/>
        <v>0</v>
      </c>
      <c r="CU455" s="1">
        <f t="shared" si="128"/>
        <v>6</v>
      </c>
      <c r="CV455" s="1">
        <f t="shared" si="129"/>
        <v>8</v>
      </c>
      <c r="CW455" s="1">
        <f t="shared" si="130"/>
        <v>0</v>
      </c>
      <c r="CX455" s="1">
        <f t="shared" si="131"/>
        <v>0</v>
      </c>
      <c r="CY455" s="1">
        <f t="shared" si="132"/>
        <v>14</v>
      </c>
      <c r="CZ455" s="1">
        <f t="shared" si="133"/>
        <v>1</v>
      </c>
      <c r="DA455" s="1">
        <f t="shared" si="134"/>
        <v>1</v>
      </c>
      <c r="DB455" s="1">
        <f>SUM(CM455:CX455)+SUM(COUNTIFS(Q455:CL455,{"TERM","RESIGNED"}))</f>
        <v>50</v>
      </c>
      <c r="DC455" s="1" t="s">
        <v>45</v>
      </c>
      <c r="DD455" s="1" t="s">
        <v>1020</v>
      </c>
      <c r="DE455" s="34"/>
    </row>
    <row r="456" spans="1:109" x14ac:dyDescent="0.25">
      <c r="A456" s="32">
        <f t="shared" si="135"/>
        <v>455</v>
      </c>
      <c r="B456" s="1" t="s">
        <v>172</v>
      </c>
      <c r="C456" s="1">
        <v>105539</v>
      </c>
      <c r="D456" s="27">
        <v>105539</v>
      </c>
      <c r="E456" s="1" t="s">
        <v>946</v>
      </c>
      <c r="F456" s="34" t="s">
        <v>1167</v>
      </c>
      <c r="G456" s="34" t="s">
        <v>162</v>
      </c>
      <c r="H456" s="30">
        <v>45163</v>
      </c>
      <c r="I456" s="30" t="s">
        <v>39</v>
      </c>
      <c r="J456" s="30" t="s">
        <v>39</v>
      </c>
      <c r="K456" s="1">
        <f t="shared" ca="1" si="119"/>
        <v>139</v>
      </c>
      <c r="L456" s="34" t="str">
        <f t="shared" si="120"/>
        <v>Billable</v>
      </c>
      <c r="M456" s="34" t="s">
        <v>124</v>
      </c>
      <c r="N456" s="1" t="s">
        <v>41</v>
      </c>
      <c r="O456" s="1" t="s">
        <v>42</v>
      </c>
      <c r="P456" s="1"/>
      <c r="Q456" s="1"/>
      <c r="R456" s="1" t="s">
        <v>43</v>
      </c>
      <c r="S456" s="33" t="s">
        <v>165</v>
      </c>
      <c r="T456" s="14" t="s">
        <v>965</v>
      </c>
      <c r="U456" s="39">
        <v>0.375694444444444</v>
      </c>
      <c r="V456" s="14" t="s">
        <v>965</v>
      </c>
      <c r="W456" s="14" t="s">
        <v>20</v>
      </c>
      <c r="X456" s="14" t="s">
        <v>20</v>
      </c>
      <c r="Y456" s="14" t="s">
        <v>965</v>
      </c>
      <c r="Z456" s="39">
        <v>0.375</v>
      </c>
      <c r="AA456" s="14" t="s">
        <v>965</v>
      </c>
      <c r="AB456" s="14" t="s">
        <v>965</v>
      </c>
      <c r="AC456" s="39">
        <v>0.375</v>
      </c>
      <c r="AD456" s="14" t="s">
        <v>965</v>
      </c>
      <c r="AE456" s="14" t="s">
        <v>965</v>
      </c>
      <c r="AF456" s="39">
        <v>0.37638888888888888</v>
      </c>
      <c r="AG456" s="14" t="s">
        <v>965</v>
      </c>
      <c r="AH456" s="14" t="s">
        <v>965</v>
      </c>
      <c r="AI456" s="39">
        <v>0.375</v>
      </c>
      <c r="AJ456" s="14" t="s">
        <v>965</v>
      </c>
      <c r="AK456" s="14" t="s">
        <v>965</v>
      </c>
      <c r="AL456" s="39">
        <v>0.3743055555555555</v>
      </c>
      <c r="AM456" s="14" t="s">
        <v>965</v>
      </c>
      <c r="AN456" s="14" t="s">
        <v>20</v>
      </c>
      <c r="AO456" s="14" t="s">
        <v>20</v>
      </c>
      <c r="AP456" s="14" t="s">
        <v>965</v>
      </c>
      <c r="AQ456" s="39">
        <v>0.37916666666666665</v>
      </c>
      <c r="AR456" s="14" t="s">
        <v>965</v>
      </c>
      <c r="AS456" s="14" t="s">
        <v>965</v>
      </c>
      <c r="AT456" s="39">
        <v>0.37916666666666665</v>
      </c>
      <c r="AU456" s="14" t="s">
        <v>965</v>
      </c>
      <c r="AV456" s="14" t="s">
        <v>965</v>
      </c>
      <c r="AW456" s="39">
        <v>0.375</v>
      </c>
      <c r="AX456" s="14" t="s">
        <v>965</v>
      </c>
      <c r="AY456" s="14" t="s">
        <v>965</v>
      </c>
      <c r="AZ456" s="39">
        <v>0.3756944444444445</v>
      </c>
      <c r="BA456" s="14" t="s">
        <v>965</v>
      </c>
      <c r="BB456" s="14" t="s">
        <v>965</v>
      </c>
      <c r="BC456" s="39">
        <v>0.375</v>
      </c>
      <c r="BD456" s="14" t="s">
        <v>965</v>
      </c>
      <c r="BE456" s="14" t="s">
        <v>20</v>
      </c>
      <c r="BF456" s="14" t="s">
        <v>20</v>
      </c>
      <c r="BG456" s="14" t="s">
        <v>965</v>
      </c>
      <c r="BH456" s="39">
        <v>0.37638888888888888</v>
      </c>
      <c r="BI456" s="39" t="s">
        <v>965</v>
      </c>
      <c r="BJ456" s="14" t="s">
        <v>965</v>
      </c>
      <c r="BK456" s="39">
        <v>0.375</v>
      </c>
      <c r="BL456" s="14" t="s">
        <v>965</v>
      </c>
      <c r="BM456" s="14" t="s">
        <v>965</v>
      </c>
      <c r="BN456" s="39">
        <v>0.37361111111111112</v>
      </c>
      <c r="BO456" s="14" t="s">
        <v>965</v>
      </c>
      <c r="BP456" s="14" t="s">
        <v>965</v>
      </c>
      <c r="BQ456" s="39">
        <v>0.37152777777777773</v>
      </c>
      <c r="BR456" s="14" t="s">
        <v>965</v>
      </c>
      <c r="BS456" s="14" t="s">
        <v>965</v>
      </c>
      <c r="BT456" s="39">
        <v>0.37777777777777777</v>
      </c>
      <c r="BU456" s="39" t="s">
        <v>965</v>
      </c>
      <c r="BV456" s="14" t="s">
        <v>20</v>
      </c>
      <c r="BW456" s="14" t="s">
        <v>20</v>
      </c>
      <c r="BX456" s="14" t="s">
        <v>20</v>
      </c>
      <c r="BY456" s="14" t="s">
        <v>967</v>
      </c>
      <c r="BZ456" s="39" t="s">
        <v>39</v>
      </c>
      <c r="CA456" s="39" t="s">
        <v>967</v>
      </c>
      <c r="CB456" s="14" t="s">
        <v>967</v>
      </c>
      <c r="CC456" s="39" t="s">
        <v>39</v>
      </c>
      <c r="CD456" s="39" t="s">
        <v>967</v>
      </c>
      <c r="CE456" s="14" t="s">
        <v>967</v>
      </c>
      <c r="CF456" s="39" t="s">
        <v>39</v>
      </c>
      <c r="CG456" s="39" t="s">
        <v>967</v>
      </c>
      <c r="CH456" s="14" t="s">
        <v>968</v>
      </c>
      <c r="CI456" s="39" t="s">
        <v>39</v>
      </c>
      <c r="CJ456" s="39" t="s">
        <v>968</v>
      </c>
      <c r="CK456" s="14" t="s">
        <v>20</v>
      </c>
      <c r="CL456" s="14" t="s">
        <v>20</v>
      </c>
      <c r="CM456" s="1">
        <f t="shared" si="121"/>
        <v>32</v>
      </c>
      <c r="CN456" s="1">
        <f t="shared" si="122"/>
        <v>0</v>
      </c>
      <c r="CO456" s="1">
        <f t="shared" si="123"/>
        <v>11</v>
      </c>
      <c r="CP456" s="1">
        <f t="shared" si="124"/>
        <v>0</v>
      </c>
      <c r="CQ456" s="1">
        <f t="shared" si="125"/>
        <v>0</v>
      </c>
      <c r="CR456" s="1">
        <f>SUM(COUNTIFS($T456:$CL456,{"PAT","MAT"}))</f>
        <v>0</v>
      </c>
      <c r="CS456" s="1">
        <f t="shared" si="126"/>
        <v>0</v>
      </c>
      <c r="CT456" s="1">
        <f t="shared" si="127"/>
        <v>0</v>
      </c>
      <c r="CU456" s="1">
        <f t="shared" si="128"/>
        <v>2</v>
      </c>
      <c r="CV456" s="1">
        <f t="shared" si="129"/>
        <v>6</v>
      </c>
      <c r="CW456" s="1">
        <f t="shared" si="130"/>
        <v>0</v>
      </c>
      <c r="CX456" s="1">
        <f t="shared" si="131"/>
        <v>0</v>
      </c>
      <c r="CY456" s="1">
        <f t="shared" si="132"/>
        <v>8</v>
      </c>
      <c r="CZ456" s="1">
        <f t="shared" si="133"/>
        <v>1</v>
      </c>
      <c r="DA456" s="1">
        <f t="shared" si="134"/>
        <v>1</v>
      </c>
      <c r="DB456" s="1">
        <f>SUM(CM456:CX456)+SUM(COUNTIFS(Q456:CL456,{"TERM","RESIGNED"}))</f>
        <v>51</v>
      </c>
      <c r="DC456" s="1" t="s">
        <v>45</v>
      </c>
      <c r="DD456" s="1" t="s">
        <v>1020</v>
      </c>
      <c r="DE456" s="34"/>
    </row>
    <row r="457" spans="1:109" x14ac:dyDescent="0.25">
      <c r="A457" s="32">
        <f t="shared" si="135"/>
        <v>456</v>
      </c>
      <c r="B457" s="1" t="s">
        <v>172</v>
      </c>
      <c r="C457" s="1">
        <v>105541</v>
      </c>
      <c r="D457" s="27">
        <v>105541</v>
      </c>
      <c r="E457" s="1" t="s">
        <v>945</v>
      </c>
      <c r="F457" s="34" t="s">
        <v>1168</v>
      </c>
      <c r="G457" s="34" t="s">
        <v>162</v>
      </c>
      <c r="H457" s="30">
        <v>45163</v>
      </c>
      <c r="I457" s="30" t="s">
        <v>39</v>
      </c>
      <c r="J457" s="30" t="s">
        <v>39</v>
      </c>
      <c r="K457" s="1">
        <f t="shared" ca="1" si="119"/>
        <v>139</v>
      </c>
      <c r="L457" s="34" t="str">
        <f t="shared" si="120"/>
        <v>Billable</v>
      </c>
      <c r="M457" s="34" t="s">
        <v>124</v>
      </c>
      <c r="N457" s="1" t="s">
        <v>41</v>
      </c>
      <c r="O457" s="1" t="s">
        <v>42</v>
      </c>
      <c r="P457" s="1"/>
      <c r="Q457" s="1"/>
      <c r="R457" s="1" t="s">
        <v>43</v>
      </c>
      <c r="S457" s="33" t="s">
        <v>165</v>
      </c>
      <c r="T457" s="14" t="s">
        <v>965</v>
      </c>
      <c r="U457" s="39">
        <v>0.38541666666666702</v>
      </c>
      <c r="V457" s="14" t="s">
        <v>965</v>
      </c>
      <c r="W457" s="14" t="s">
        <v>20</v>
      </c>
      <c r="X457" s="14" t="s">
        <v>20</v>
      </c>
      <c r="Y457" s="14" t="s">
        <v>967</v>
      </c>
      <c r="Z457" s="39" t="s">
        <v>39</v>
      </c>
      <c r="AA457" s="14" t="s">
        <v>967</v>
      </c>
      <c r="AB457" s="14" t="s">
        <v>967</v>
      </c>
      <c r="AC457" s="39" t="s">
        <v>39</v>
      </c>
      <c r="AD457" s="14" t="s">
        <v>967</v>
      </c>
      <c r="AE457" s="14" t="s">
        <v>967</v>
      </c>
      <c r="AF457" s="39" t="s">
        <v>39</v>
      </c>
      <c r="AG457" s="14" t="s">
        <v>967</v>
      </c>
      <c r="AH457" s="14" t="s">
        <v>965</v>
      </c>
      <c r="AI457" s="39">
        <v>0.37777777777777777</v>
      </c>
      <c r="AJ457" s="14" t="s">
        <v>965</v>
      </c>
      <c r="AK457" s="14" t="s">
        <v>965</v>
      </c>
      <c r="AL457" s="39">
        <v>0.37291666666666662</v>
      </c>
      <c r="AM457" s="14" t="s">
        <v>965</v>
      </c>
      <c r="AN457" s="14" t="s">
        <v>20</v>
      </c>
      <c r="AO457" s="14" t="s">
        <v>20</v>
      </c>
      <c r="AP457" s="14" t="s">
        <v>965</v>
      </c>
      <c r="AQ457" s="39">
        <v>0.38194444444444442</v>
      </c>
      <c r="AR457" s="14" t="s">
        <v>965</v>
      </c>
      <c r="AS457" s="14" t="s">
        <v>965</v>
      </c>
      <c r="AT457" s="39">
        <v>0.37708333333333338</v>
      </c>
      <c r="AU457" s="14" t="s">
        <v>965</v>
      </c>
      <c r="AV457" s="14" t="s">
        <v>968</v>
      </c>
      <c r="AW457" s="39" t="s">
        <v>39</v>
      </c>
      <c r="AX457" s="14" t="s">
        <v>968</v>
      </c>
      <c r="AY457" s="14" t="s">
        <v>965</v>
      </c>
      <c r="AZ457" s="39">
        <v>0.37638888888888888</v>
      </c>
      <c r="BA457" s="14" t="s">
        <v>965</v>
      </c>
      <c r="BB457" s="14" t="s">
        <v>965</v>
      </c>
      <c r="BC457" s="39">
        <v>0.3833333333333333</v>
      </c>
      <c r="BD457" s="14" t="s">
        <v>965</v>
      </c>
      <c r="BE457" s="14" t="s">
        <v>20</v>
      </c>
      <c r="BF457" s="14" t="s">
        <v>20</v>
      </c>
      <c r="BG457" s="14" t="s">
        <v>965</v>
      </c>
      <c r="BH457" s="39">
        <v>0.37638888888888888</v>
      </c>
      <c r="BI457" s="39" t="s">
        <v>965</v>
      </c>
      <c r="BJ457" s="14" t="s">
        <v>965</v>
      </c>
      <c r="BK457" s="39">
        <v>0.38194444444444442</v>
      </c>
      <c r="BL457" s="14" t="s">
        <v>965</v>
      </c>
      <c r="BM457" s="14" t="s">
        <v>965</v>
      </c>
      <c r="BN457" s="39">
        <v>0.38125000000000003</v>
      </c>
      <c r="BO457" s="14" t="s">
        <v>965</v>
      </c>
      <c r="BP457" s="14" t="s">
        <v>965</v>
      </c>
      <c r="BQ457" s="39">
        <v>0.37777777777777777</v>
      </c>
      <c r="BR457" s="14" t="s">
        <v>965</v>
      </c>
      <c r="BS457" s="14" t="s">
        <v>965</v>
      </c>
      <c r="BT457" s="39">
        <v>0.37361111111111112</v>
      </c>
      <c r="BU457" s="39" t="s">
        <v>965</v>
      </c>
      <c r="BV457" s="14" t="s">
        <v>20</v>
      </c>
      <c r="BW457" s="14" t="s">
        <v>20</v>
      </c>
      <c r="BX457" s="14" t="s">
        <v>20</v>
      </c>
      <c r="BY457" s="14" t="s">
        <v>965</v>
      </c>
      <c r="BZ457" s="39">
        <v>0.37916666666666665</v>
      </c>
      <c r="CA457" s="39" t="s">
        <v>965</v>
      </c>
      <c r="CB457" s="14" t="s">
        <v>965</v>
      </c>
      <c r="CC457" s="39">
        <v>0.37777777777777777</v>
      </c>
      <c r="CD457" s="39" t="s">
        <v>965</v>
      </c>
      <c r="CE457" s="14" t="s">
        <v>967</v>
      </c>
      <c r="CF457" s="39" t="s">
        <v>39</v>
      </c>
      <c r="CG457" s="39" t="s">
        <v>967</v>
      </c>
      <c r="CH457" s="14" t="s">
        <v>965</v>
      </c>
      <c r="CI457" s="39">
        <v>0.29166666666666669</v>
      </c>
      <c r="CJ457" s="39" t="s">
        <v>966</v>
      </c>
      <c r="CK457" s="14" t="s">
        <v>20</v>
      </c>
      <c r="CL457" s="14" t="s">
        <v>20</v>
      </c>
      <c r="CM457" s="1">
        <f t="shared" si="121"/>
        <v>29</v>
      </c>
      <c r="CN457" s="1">
        <f t="shared" si="122"/>
        <v>0.5</v>
      </c>
      <c r="CO457" s="1">
        <f t="shared" si="123"/>
        <v>11</v>
      </c>
      <c r="CP457" s="1">
        <f t="shared" si="124"/>
        <v>0</v>
      </c>
      <c r="CQ457" s="1">
        <f t="shared" si="125"/>
        <v>0</v>
      </c>
      <c r="CR457" s="1">
        <f>SUM(COUNTIFS($T457:$CL457,{"PAT","MAT"}))</f>
        <v>0</v>
      </c>
      <c r="CS457" s="1">
        <f t="shared" si="126"/>
        <v>0</v>
      </c>
      <c r="CT457" s="1">
        <f t="shared" si="127"/>
        <v>0</v>
      </c>
      <c r="CU457" s="1">
        <f t="shared" si="128"/>
        <v>2</v>
      </c>
      <c r="CV457" s="1">
        <f t="shared" si="129"/>
        <v>8</v>
      </c>
      <c r="CW457" s="1">
        <f t="shared" si="130"/>
        <v>0</v>
      </c>
      <c r="CX457" s="1">
        <f t="shared" si="131"/>
        <v>0</v>
      </c>
      <c r="CY457" s="1">
        <f t="shared" si="132"/>
        <v>10</v>
      </c>
      <c r="CZ457" s="1">
        <f t="shared" si="133"/>
        <v>1</v>
      </c>
      <c r="DA457" s="1">
        <f t="shared" si="134"/>
        <v>1</v>
      </c>
      <c r="DB457" s="1">
        <f>SUM(CM457:CX457)+SUM(COUNTIFS(Q457:CL457,{"TERM","RESIGNED"}))</f>
        <v>50.5</v>
      </c>
      <c r="DC457" s="1" t="s">
        <v>45</v>
      </c>
      <c r="DD457" s="1" t="s">
        <v>1020</v>
      </c>
      <c r="DE457" s="34"/>
    </row>
    <row r="458" spans="1:109" x14ac:dyDescent="0.25">
      <c r="A458" s="32">
        <f t="shared" si="135"/>
        <v>457</v>
      </c>
      <c r="B458" s="1" t="s">
        <v>172</v>
      </c>
      <c r="C458" s="1">
        <v>105542</v>
      </c>
      <c r="D458" s="27">
        <v>105542</v>
      </c>
      <c r="E458" s="1" t="s">
        <v>946</v>
      </c>
      <c r="F458" s="34" t="s">
        <v>1169</v>
      </c>
      <c r="G458" s="34" t="s">
        <v>162</v>
      </c>
      <c r="H458" s="30">
        <v>45163</v>
      </c>
      <c r="I458" s="30" t="s">
        <v>39</v>
      </c>
      <c r="J458" s="30" t="s">
        <v>39</v>
      </c>
      <c r="K458" s="1">
        <f t="shared" ca="1" si="119"/>
        <v>139</v>
      </c>
      <c r="L458" s="34" t="str">
        <f t="shared" si="120"/>
        <v>Billable</v>
      </c>
      <c r="M458" s="34" t="s">
        <v>124</v>
      </c>
      <c r="N458" s="1" t="s">
        <v>41</v>
      </c>
      <c r="O458" s="1" t="s">
        <v>42</v>
      </c>
      <c r="P458" s="1"/>
      <c r="Q458" s="1"/>
      <c r="R458" s="1" t="s">
        <v>43</v>
      </c>
      <c r="S458" s="33" t="s">
        <v>163</v>
      </c>
      <c r="T458" s="14" t="s">
        <v>965</v>
      </c>
      <c r="U458" s="39">
        <v>0.37152777777777801</v>
      </c>
      <c r="V458" s="14" t="s">
        <v>965</v>
      </c>
      <c r="W458" s="14" t="s">
        <v>20</v>
      </c>
      <c r="X458" s="14" t="s">
        <v>20</v>
      </c>
      <c r="Y458" s="14" t="s">
        <v>965</v>
      </c>
      <c r="Z458" s="39">
        <v>0.37708333333333338</v>
      </c>
      <c r="AA458" s="14" t="s">
        <v>965</v>
      </c>
      <c r="AB458" s="14" t="s">
        <v>965</v>
      </c>
      <c r="AC458" s="39">
        <v>0.36736111111111108</v>
      </c>
      <c r="AD458" s="14" t="s">
        <v>965</v>
      </c>
      <c r="AE458" s="14" t="s">
        <v>965</v>
      </c>
      <c r="AF458" s="39">
        <v>0.36944444444444446</v>
      </c>
      <c r="AG458" s="14" t="s">
        <v>965</v>
      </c>
      <c r="AH458" s="14" t="s">
        <v>965</v>
      </c>
      <c r="AI458" s="39">
        <v>0.33263888888888887</v>
      </c>
      <c r="AJ458" s="14" t="s">
        <v>966</v>
      </c>
      <c r="AK458" s="14" t="s">
        <v>965</v>
      </c>
      <c r="AL458" s="39">
        <v>0.3659722222222222</v>
      </c>
      <c r="AM458" s="14" t="s">
        <v>965</v>
      </c>
      <c r="AN458" s="14" t="s">
        <v>20</v>
      </c>
      <c r="AO458" s="14" t="s">
        <v>20</v>
      </c>
      <c r="AP458" s="14" t="s">
        <v>965</v>
      </c>
      <c r="AQ458" s="39">
        <v>0.36874999999999997</v>
      </c>
      <c r="AR458" s="14" t="s">
        <v>965</v>
      </c>
      <c r="AS458" s="14" t="s">
        <v>965</v>
      </c>
      <c r="AT458" s="39">
        <v>0.36874999999999997</v>
      </c>
      <c r="AU458" s="14" t="s">
        <v>965</v>
      </c>
      <c r="AV458" s="14" t="s">
        <v>965</v>
      </c>
      <c r="AW458" s="39">
        <v>0.36944444444444446</v>
      </c>
      <c r="AX458" s="14" t="s">
        <v>965</v>
      </c>
      <c r="AY458" s="14" t="s">
        <v>965</v>
      </c>
      <c r="AZ458" s="39">
        <v>0.3756944444444445</v>
      </c>
      <c r="BA458" s="14" t="s">
        <v>965</v>
      </c>
      <c r="BB458" s="14" t="s">
        <v>965</v>
      </c>
      <c r="BC458" s="39">
        <v>0.37222222222222223</v>
      </c>
      <c r="BD458" s="14" t="s">
        <v>965</v>
      </c>
      <c r="BE458" s="14" t="s">
        <v>20</v>
      </c>
      <c r="BF458" s="14" t="s">
        <v>20</v>
      </c>
      <c r="BG458" s="14" t="s">
        <v>965</v>
      </c>
      <c r="BH458" s="39">
        <v>0.36805555555555558</v>
      </c>
      <c r="BI458" s="39" t="s">
        <v>965</v>
      </c>
      <c r="BJ458" s="14" t="s">
        <v>965</v>
      </c>
      <c r="BK458" s="39">
        <v>0.37777777777777777</v>
      </c>
      <c r="BL458" s="14" t="s">
        <v>965</v>
      </c>
      <c r="BM458" s="14" t="s">
        <v>965</v>
      </c>
      <c r="BN458" s="39">
        <v>0.36874999999999997</v>
      </c>
      <c r="BO458" s="14" t="s">
        <v>965</v>
      </c>
      <c r="BP458" s="14" t="s">
        <v>965</v>
      </c>
      <c r="BQ458" s="39">
        <v>0.3666666666666667</v>
      </c>
      <c r="BR458" s="14" t="s">
        <v>965</v>
      </c>
      <c r="BS458" s="14" t="s">
        <v>965</v>
      </c>
      <c r="BT458" s="39">
        <v>0.37152777777777773</v>
      </c>
      <c r="BU458" s="39" t="s">
        <v>965</v>
      </c>
      <c r="BV458" s="14" t="s">
        <v>20</v>
      </c>
      <c r="BW458" s="14" t="s">
        <v>20</v>
      </c>
      <c r="BX458" s="14" t="s">
        <v>20</v>
      </c>
      <c r="BY458" s="14" t="s">
        <v>968</v>
      </c>
      <c r="BZ458" s="39" t="s">
        <v>39</v>
      </c>
      <c r="CA458" s="39" t="s">
        <v>968</v>
      </c>
      <c r="CB458" s="14" t="s">
        <v>967</v>
      </c>
      <c r="CC458" s="39" t="s">
        <v>39</v>
      </c>
      <c r="CD458" s="39" t="s">
        <v>967</v>
      </c>
      <c r="CE458" s="14" t="s">
        <v>967</v>
      </c>
      <c r="CF458" s="39" t="s">
        <v>39</v>
      </c>
      <c r="CG458" s="39" t="s">
        <v>967</v>
      </c>
      <c r="CH458" s="14" t="s">
        <v>967</v>
      </c>
      <c r="CI458" s="39" t="s">
        <v>39</v>
      </c>
      <c r="CJ458" s="39" t="s">
        <v>967</v>
      </c>
      <c r="CK458" s="14" t="s">
        <v>20</v>
      </c>
      <c r="CL458" s="14" t="s">
        <v>20</v>
      </c>
      <c r="CM458" s="1">
        <f t="shared" si="121"/>
        <v>31</v>
      </c>
      <c r="CN458" s="1">
        <f t="shared" si="122"/>
        <v>0.5</v>
      </c>
      <c r="CO458" s="1">
        <f t="shared" si="123"/>
        <v>11</v>
      </c>
      <c r="CP458" s="1">
        <f t="shared" si="124"/>
        <v>0</v>
      </c>
      <c r="CQ458" s="1">
        <f t="shared" si="125"/>
        <v>0</v>
      </c>
      <c r="CR458" s="1">
        <f>SUM(COUNTIFS($T458:$CL458,{"PAT","MAT"}))</f>
        <v>0</v>
      </c>
      <c r="CS458" s="1">
        <f t="shared" si="126"/>
        <v>0</v>
      </c>
      <c r="CT458" s="1">
        <f t="shared" si="127"/>
        <v>0</v>
      </c>
      <c r="CU458" s="1">
        <f t="shared" si="128"/>
        <v>2</v>
      </c>
      <c r="CV458" s="1">
        <f t="shared" si="129"/>
        <v>6</v>
      </c>
      <c r="CW458" s="1">
        <f t="shared" si="130"/>
        <v>0</v>
      </c>
      <c r="CX458" s="1">
        <f t="shared" si="131"/>
        <v>0</v>
      </c>
      <c r="CY458" s="1">
        <f t="shared" si="132"/>
        <v>8</v>
      </c>
      <c r="CZ458" s="1">
        <f t="shared" si="133"/>
        <v>1</v>
      </c>
      <c r="DA458" s="1">
        <f t="shared" si="134"/>
        <v>1</v>
      </c>
      <c r="DB458" s="1">
        <f>SUM(CM458:CX458)+SUM(COUNTIFS(Q458:CL458,{"TERM","RESIGNED"}))</f>
        <v>50.5</v>
      </c>
      <c r="DC458" s="1" t="s">
        <v>45</v>
      </c>
      <c r="DD458" s="1" t="s">
        <v>1020</v>
      </c>
      <c r="DE458" s="34"/>
    </row>
    <row r="459" spans="1:109" x14ac:dyDescent="0.25">
      <c r="A459" s="32">
        <f t="shared" si="135"/>
        <v>458</v>
      </c>
      <c r="B459" s="1" t="s">
        <v>172</v>
      </c>
      <c r="C459" s="1">
        <v>105546</v>
      </c>
      <c r="D459" s="27">
        <v>105546</v>
      </c>
      <c r="E459" s="1" t="s">
        <v>946</v>
      </c>
      <c r="F459" s="34" t="s">
        <v>1170</v>
      </c>
      <c r="G459" s="34" t="s">
        <v>162</v>
      </c>
      <c r="H459" s="30">
        <v>45163</v>
      </c>
      <c r="I459" s="30" t="s">
        <v>39</v>
      </c>
      <c r="J459" s="30" t="s">
        <v>39</v>
      </c>
      <c r="K459" s="1">
        <f t="shared" ca="1" si="119"/>
        <v>139</v>
      </c>
      <c r="L459" s="34" t="str">
        <f t="shared" si="120"/>
        <v>Billable</v>
      </c>
      <c r="M459" s="34" t="s">
        <v>124</v>
      </c>
      <c r="N459" s="1" t="s">
        <v>41</v>
      </c>
      <c r="O459" s="1" t="s">
        <v>42</v>
      </c>
      <c r="P459" s="1"/>
      <c r="Q459" s="1"/>
      <c r="R459" s="1" t="s">
        <v>43</v>
      </c>
      <c r="S459" s="33" t="s">
        <v>144</v>
      </c>
      <c r="T459" s="14" t="s">
        <v>965</v>
      </c>
      <c r="U459" s="39">
        <v>0.38611111111111102</v>
      </c>
      <c r="V459" s="14" t="s">
        <v>965</v>
      </c>
      <c r="W459" s="14" t="s">
        <v>20</v>
      </c>
      <c r="X459" s="14" t="s">
        <v>20</v>
      </c>
      <c r="Y459" s="14" t="s">
        <v>965</v>
      </c>
      <c r="Z459" s="39">
        <v>0.39652777777777781</v>
      </c>
      <c r="AA459" s="14" t="s">
        <v>965</v>
      </c>
      <c r="AB459" s="14" t="s">
        <v>965</v>
      </c>
      <c r="AC459" s="39">
        <v>0.37291666666666662</v>
      </c>
      <c r="AD459" s="14" t="s">
        <v>965</v>
      </c>
      <c r="AE459" s="14" t="s">
        <v>965</v>
      </c>
      <c r="AF459" s="39">
        <v>0.39930555555555558</v>
      </c>
      <c r="AG459" s="14" t="s">
        <v>965</v>
      </c>
      <c r="AH459" s="14" t="s">
        <v>965</v>
      </c>
      <c r="AI459" s="39">
        <v>0.38055555555555554</v>
      </c>
      <c r="AJ459" s="14" t="s">
        <v>965</v>
      </c>
      <c r="AK459" s="14" t="s">
        <v>965</v>
      </c>
      <c r="AL459" s="39">
        <v>0.37638888888888888</v>
      </c>
      <c r="AM459" s="14" t="s">
        <v>965</v>
      </c>
      <c r="AN459" s="14" t="s">
        <v>20</v>
      </c>
      <c r="AO459" s="14" t="s">
        <v>20</v>
      </c>
      <c r="AP459" s="14" t="s">
        <v>965</v>
      </c>
      <c r="AQ459" s="39">
        <v>0.40277777777777773</v>
      </c>
      <c r="AR459" s="14" t="s">
        <v>965</v>
      </c>
      <c r="AS459" s="14" t="s">
        <v>965</v>
      </c>
      <c r="AT459" s="39">
        <v>0.3756944444444445</v>
      </c>
      <c r="AU459" s="14" t="s">
        <v>965</v>
      </c>
      <c r="AV459" s="14" t="s">
        <v>965</v>
      </c>
      <c r="AW459" s="39">
        <v>0.28125</v>
      </c>
      <c r="AX459" s="14" t="s">
        <v>965</v>
      </c>
      <c r="AY459" s="14" t="s">
        <v>965</v>
      </c>
      <c r="AZ459" s="39">
        <v>0.3923611111111111</v>
      </c>
      <c r="BA459" s="14" t="s">
        <v>965</v>
      </c>
      <c r="BB459" s="14" t="s">
        <v>965</v>
      </c>
      <c r="BC459" s="39">
        <v>0.37708333333333338</v>
      </c>
      <c r="BD459" s="14" t="s">
        <v>965</v>
      </c>
      <c r="BE459" s="14" t="s">
        <v>20</v>
      </c>
      <c r="BF459" s="14" t="s">
        <v>20</v>
      </c>
      <c r="BG459" s="14" t="s">
        <v>965</v>
      </c>
      <c r="BH459" s="39">
        <v>0.40138888888888885</v>
      </c>
      <c r="BI459" s="39" t="s">
        <v>965</v>
      </c>
      <c r="BJ459" s="14" t="s">
        <v>965</v>
      </c>
      <c r="BK459" s="39">
        <v>0.3923611111111111</v>
      </c>
      <c r="BL459" s="14" t="s">
        <v>965</v>
      </c>
      <c r="BM459" s="14" t="s">
        <v>965</v>
      </c>
      <c r="BN459" s="39">
        <v>0.38611111111111113</v>
      </c>
      <c r="BO459" s="14" t="s">
        <v>965</v>
      </c>
      <c r="BP459" s="14" t="s">
        <v>967</v>
      </c>
      <c r="BQ459" s="39" t="s">
        <v>39</v>
      </c>
      <c r="BR459" s="14" t="s">
        <v>967</v>
      </c>
      <c r="BS459" s="14" t="s">
        <v>967</v>
      </c>
      <c r="BT459" s="39">
        <v>0.37152777777777773</v>
      </c>
      <c r="BU459" s="39" t="s">
        <v>967</v>
      </c>
      <c r="BV459" s="14" t="s">
        <v>20</v>
      </c>
      <c r="BW459" s="14" t="s">
        <v>20</v>
      </c>
      <c r="BX459" s="14" t="s">
        <v>20</v>
      </c>
      <c r="BY459" s="14" t="s">
        <v>965</v>
      </c>
      <c r="BZ459" s="39">
        <v>0.38541666666666669</v>
      </c>
      <c r="CA459" s="39" t="s">
        <v>965</v>
      </c>
      <c r="CB459" s="14" t="s">
        <v>965</v>
      </c>
      <c r="CC459" s="39">
        <v>0.39444444444444443</v>
      </c>
      <c r="CD459" s="39" t="s">
        <v>965</v>
      </c>
      <c r="CE459" s="14" t="s">
        <v>967</v>
      </c>
      <c r="CF459" s="39" t="s">
        <v>39</v>
      </c>
      <c r="CG459" s="39" t="s">
        <v>967</v>
      </c>
      <c r="CH459" s="14" t="s">
        <v>967</v>
      </c>
      <c r="CI459" s="39" t="s">
        <v>39</v>
      </c>
      <c r="CJ459" s="39" t="s">
        <v>967</v>
      </c>
      <c r="CK459" s="14" t="s">
        <v>20</v>
      </c>
      <c r="CL459" s="14" t="s">
        <v>20</v>
      </c>
      <c r="CM459" s="1">
        <f t="shared" si="121"/>
        <v>32</v>
      </c>
      <c r="CN459" s="1">
        <f t="shared" si="122"/>
        <v>0</v>
      </c>
      <c r="CO459" s="1">
        <f t="shared" si="123"/>
        <v>11</v>
      </c>
      <c r="CP459" s="1">
        <f t="shared" si="124"/>
        <v>0</v>
      </c>
      <c r="CQ459" s="1">
        <f t="shared" si="125"/>
        <v>0</v>
      </c>
      <c r="CR459" s="1">
        <f>SUM(COUNTIFS($T459:$CL459,{"PAT","MAT"}))</f>
        <v>0</v>
      </c>
      <c r="CS459" s="1">
        <f t="shared" si="126"/>
        <v>0</v>
      </c>
      <c r="CT459" s="1">
        <f t="shared" si="127"/>
        <v>0</v>
      </c>
      <c r="CU459" s="1">
        <f t="shared" si="128"/>
        <v>0</v>
      </c>
      <c r="CV459" s="1">
        <f t="shared" si="129"/>
        <v>8</v>
      </c>
      <c r="CW459" s="1">
        <f t="shared" si="130"/>
        <v>0</v>
      </c>
      <c r="CX459" s="1">
        <f t="shared" si="131"/>
        <v>0</v>
      </c>
      <c r="CY459" s="1">
        <f t="shared" si="132"/>
        <v>8</v>
      </c>
      <c r="CZ459" s="1">
        <f t="shared" si="133"/>
        <v>1</v>
      </c>
      <c r="DA459" s="1">
        <f t="shared" si="134"/>
        <v>1</v>
      </c>
      <c r="DB459" s="1">
        <f>SUM(CM459:CX459)+SUM(COUNTIFS(Q459:CL459,{"TERM","RESIGNED"}))</f>
        <v>51</v>
      </c>
      <c r="DC459" s="1" t="s">
        <v>45</v>
      </c>
      <c r="DD459" s="1" t="s">
        <v>1021</v>
      </c>
      <c r="DE459" s="34"/>
    </row>
    <row r="460" spans="1:109" x14ac:dyDescent="0.25">
      <c r="A460" s="32">
        <f t="shared" si="135"/>
        <v>459</v>
      </c>
      <c r="B460" s="1" t="s">
        <v>172</v>
      </c>
      <c r="C460" s="1">
        <v>105547</v>
      </c>
      <c r="D460" s="27">
        <v>105547</v>
      </c>
      <c r="E460" s="1" t="s">
        <v>946</v>
      </c>
      <c r="F460" s="34" t="s">
        <v>1171</v>
      </c>
      <c r="G460" s="34" t="s">
        <v>162</v>
      </c>
      <c r="H460" s="30">
        <v>45163</v>
      </c>
      <c r="I460" s="30" t="s">
        <v>39</v>
      </c>
      <c r="J460" s="30" t="s">
        <v>39</v>
      </c>
      <c r="K460" s="1">
        <f t="shared" ca="1" si="119"/>
        <v>139</v>
      </c>
      <c r="L460" s="34" t="str">
        <f t="shared" si="120"/>
        <v>Billable</v>
      </c>
      <c r="M460" s="34" t="s">
        <v>124</v>
      </c>
      <c r="N460" s="1" t="s">
        <v>41</v>
      </c>
      <c r="O460" s="1" t="s">
        <v>42</v>
      </c>
      <c r="P460" s="1"/>
      <c r="Q460" s="1"/>
      <c r="R460" s="1" t="s">
        <v>43</v>
      </c>
      <c r="S460" s="33" t="s">
        <v>144</v>
      </c>
      <c r="T460" s="14" t="s">
        <v>965</v>
      </c>
      <c r="U460" s="39">
        <v>0.37361111111111101</v>
      </c>
      <c r="V460" s="14" t="s">
        <v>965</v>
      </c>
      <c r="W460" s="14" t="s">
        <v>20</v>
      </c>
      <c r="X460" s="14" t="s">
        <v>20</v>
      </c>
      <c r="Y460" s="14" t="s">
        <v>965</v>
      </c>
      <c r="Z460" s="39">
        <v>0.37361111111111112</v>
      </c>
      <c r="AA460" s="14" t="s">
        <v>965</v>
      </c>
      <c r="AB460" s="14" t="s">
        <v>965</v>
      </c>
      <c r="AC460" s="39">
        <v>0.37638888888888888</v>
      </c>
      <c r="AD460" s="14" t="s">
        <v>965</v>
      </c>
      <c r="AE460" s="14" t="s">
        <v>965</v>
      </c>
      <c r="AF460" s="39">
        <v>0.36388888888888887</v>
      </c>
      <c r="AG460" s="14" t="s">
        <v>965</v>
      </c>
      <c r="AH460" s="14" t="s">
        <v>965</v>
      </c>
      <c r="AI460" s="39">
        <v>0.38472222222222219</v>
      </c>
      <c r="AJ460" s="14" t="s">
        <v>965</v>
      </c>
      <c r="AK460" s="14" t="s">
        <v>965</v>
      </c>
      <c r="AL460" s="39">
        <v>0.38750000000000001</v>
      </c>
      <c r="AM460" s="14" t="s">
        <v>965</v>
      </c>
      <c r="AN460" s="14" t="s">
        <v>20</v>
      </c>
      <c r="AO460" s="14" t="s">
        <v>20</v>
      </c>
      <c r="AP460" s="14" t="s">
        <v>965</v>
      </c>
      <c r="AQ460" s="39">
        <v>0.37847222222222227</v>
      </c>
      <c r="AR460" s="14" t="s">
        <v>965</v>
      </c>
      <c r="AS460" s="14" t="s">
        <v>965</v>
      </c>
      <c r="AT460" s="39">
        <v>0.3840277777777778</v>
      </c>
      <c r="AU460" s="14" t="s">
        <v>965</v>
      </c>
      <c r="AV460" s="14" t="s">
        <v>965</v>
      </c>
      <c r="AW460" s="39">
        <v>0.37222222222222223</v>
      </c>
      <c r="AX460" s="14" t="s">
        <v>965</v>
      </c>
      <c r="AY460" s="14" t="s">
        <v>965</v>
      </c>
      <c r="AZ460" s="39">
        <v>0.37638888888888888</v>
      </c>
      <c r="BA460" s="14" t="s">
        <v>965</v>
      </c>
      <c r="BB460" s="14" t="s">
        <v>965</v>
      </c>
      <c r="BC460" s="39">
        <v>0.37222222222222223</v>
      </c>
      <c r="BD460" s="14" t="s">
        <v>965</v>
      </c>
      <c r="BE460" s="14" t="s">
        <v>20</v>
      </c>
      <c r="BF460" s="14" t="s">
        <v>20</v>
      </c>
      <c r="BG460" s="14" t="s">
        <v>965</v>
      </c>
      <c r="BH460" s="39">
        <v>0.38055555555555554</v>
      </c>
      <c r="BI460" s="39" t="s">
        <v>965</v>
      </c>
      <c r="BJ460" s="14" t="s">
        <v>965</v>
      </c>
      <c r="BK460" s="39">
        <v>0.38472222222222219</v>
      </c>
      <c r="BL460" s="14" t="s">
        <v>965</v>
      </c>
      <c r="BM460" s="14" t="s">
        <v>965</v>
      </c>
      <c r="BN460" s="39">
        <v>0.37638888888888888</v>
      </c>
      <c r="BO460" s="14" t="s">
        <v>965</v>
      </c>
      <c r="BP460" s="14" t="s">
        <v>22</v>
      </c>
      <c r="BQ460" s="39">
        <v>0.3840277777777778</v>
      </c>
      <c r="BR460" s="14" t="s">
        <v>965</v>
      </c>
      <c r="BS460" s="14" t="s">
        <v>965</v>
      </c>
      <c r="BT460" s="39">
        <v>0.3743055555555555</v>
      </c>
      <c r="BU460" s="39" t="s">
        <v>965</v>
      </c>
      <c r="BV460" s="14" t="s">
        <v>20</v>
      </c>
      <c r="BW460" s="14" t="s">
        <v>20</v>
      </c>
      <c r="BX460" s="14" t="s">
        <v>20</v>
      </c>
      <c r="BY460" s="14" t="s">
        <v>965</v>
      </c>
      <c r="BZ460" s="39">
        <v>0.37916666666666665</v>
      </c>
      <c r="CA460" s="39" t="s">
        <v>965</v>
      </c>
      <c r="CB460" s="14" t="s">
        <v>965</v>
      </c>
      <c r="CC460" s="39">
        <v>0.39097222222222222</v>
      </c>
      <c r="CD460" s="39" t="s">
        <v>965</v>
      </c>
      <c r="CE460" s="14" t="s">
        <v>967</v>
      </c>
      <c r="CF460" s="39" t="s">
        <v>39</v>
      </c>
      <c r="CG460" s="39" t="s">
        <v>967</v>
      </c>
      <c r="CH460" s="14" t="s">
        <v>967</v>
      </c>
      <c r="CI460" s="39" t="s">
        <v>39</v>
      </c>
      <c r="CJ460" s="39" t="s">
        <v>967</v>
      </c>
      <c r="CK460" s="14" t="s">
        <v>20</v>
      </c>
      <c r="CL460" s="14" t="s">
        <v>20</v>
      </c>
      <c r="CM460" s="1">
        <f t="shared" si="121"/>
        <v>35</v>
      </c>
      <c r="CN460" s="1">
        <f t="shared" si="122"/>
        <v>0</v>
      </c>
      <c r="CO460" s="1">
        <f t="shared" si="123"/>
        <v>11</v>
      </c>
      <c r="CP460" s="1">
        <f t="shared" si="124"/>
        <v>0</v>
      </c>
      <c r="CQ460" s="1">
        <f t="shared" si="125"/>
        <v>1</v>
      </c>
      <c r="CR460" s="1">
        <f>SUM(COUNTIFS($T460:$CL460,{"PAT","MAT"}))</f>
        <v>0</v>
      </c>
      <c r="CS460" s="1">
        <f t="shared" si="126"/>
        <v>0</v>
      </c>
      <c r="CT460" s="1">
        <f t="shared" si="127"/>
        <v>0</v>
      </c>
      <c r="CU460" s="1">
        <f t="shared" si="128"/>
        <v>0</v>
      </c>
      <c r="CV460" s="1">
        <f t="shared" si="129"/>
        <v>4</v>
      </c>
      <c r="CW460" s="1">
        <f t="shared" si="130"/>
        <v>0</v>
      </c>
      <c r="CX460" s="1">
        <f t="shared" si="131"/>
        <v>0</v>
      </c>
      <c r="CY460" s="1">
        <f t="shared" si="132"/>
        <v>4</v>
      </c>
      <c r="CZ460" s="1">
        <f t="shared" si="133"/>
        <v>1</v>
      </c>
      <c r="DA460" s="1">
        <f t="shared" si="134"/>
        <v>1</v>
      </c>
      <c r="DB460" s="1">
        <f>SUM(CM460:CX460)+SUM(COUNTIFS(Q460:CL460,{"TERM","RESIGNED"}))</f>
        <v>51</v>
      </c>
      <c r="DC460" s="1" t="s">
        <v>45</v>
      </c>
      <c r="DD460" s="1" t="s">
        <v>1021</v>
      </c>
      <c r="DE460" s="34"/>
    </row>
    <row r="461" spans="1:109" x14ac:dyDescent="0.25">
      <c r="A461" s="32">
        <f t="shared" si="135"/>
        <v>460</v>
      </c>
      <c r="B461" s="1" t="s">
        <v>172</v>
      </c>
      <c r="C461" s="1">
        <v>105548</v>
      </c>
      <c r="D461" s="27">
        <v>105548</v>
      </c>
      <c r="E461" s="1" t="s">
        <v>946</v>
      </c>
      <c r="F461" s="34" t="s">
        <v>1172</v>
      </c>
      <c r="G461" s="34" t="s">
        <v>162</v>
      </c>
      <c r="H461" s="30">
        <v>45163</v>
      </c>
      <c r="I461" s="30" t="s">
        <v>39</v>
      </c>
      <c r="J461" s="30" t="s">
        <v>39</v>
      </c>
      <c r="K461" s="1">
        <f t="shared" ca="1" si="119"/>
        <v>139</v>
      </c>
      <c r="L461" s="34" t="str">
        <f t="shared" si="120"/>
        <v>Billable</v>
      </c>
      <c r="M461" s="34" t="s">
        <v>124</v>
      </c>
      <c r="N461" s="1" t="s">
        <v>41</v>
      </c>
      <c r="O461" s="1" t="s">
        <v>42</v>
      </c>
      <c r="P461" s="1"/>
      <c r="Q461" s="1"/>
      <c r="R461" s="1" t="s">
        <v>43</v>
      </c>
      <c r="S461" s="33" t="s">
        <v>163</v>
      </c>
      <c r="T461" s="14" t="s">
        <v>965</v>
      </c>
      <c r="U461" s="39">
        <v>0.37152777777777801</v>
      </c>
      <c r="V461" s="14" t="s">
        <v>965</v>
      </c>
      <c r="W461" s="14" t="s">
        <v>20</v>
      </c>
      <c r="X461" s="14" t="s">
        <v>20</v>
      </c>
      <c r="Y461" s="14" t="s">
        <v>965</v>
      </c>
      <c r="Z461" s="39">
        <v>0.36944444444444446</v>
      </c>
      <c r="AA461" s="14" t="s">
        <v>965</v>
      </c>
      <c r="AB461" s="14" t="s">
        <v>965</v>
      </c>
      <c r="AC461" s="39">
        <v>0.3743055555555555</v>
      </c>
      <c r="AD461" s="14" t="s">
        <v>965</v>
      </c>
      <c r="AE461" s="14" t="s">
        <v>965</v>
      </c>
      <c r="AF461" s="39">
        <v>0.37708333333333338</v>
      </c>
      <c r="AG461" s="14" t="s">
        <v>965</v>
      </c>
      <c r="AH461" s="14" t="s">
        <v>965</v>
      </c>
      <c r="AI461" s="39">
        <v>0.3743055555555555</v>
      </c>
      <c r="AJ461" s="14" t="s">
        <v>965</v>
      </c>
      <c r="AK461" s="14" t="s">
        <v>965</v>
      </c>
      <c r="AL461" s="39">
        <v>0.37361111111111112</v>
      </c>
      <c r="AM461" s="14" t="s">
        <v>965</v>
      </c>
      <c r="AN461" s="14" t="s">
        <v>20</v>
      </c>
      <c r="AO461" s="14" t="s">
        <v>20</v>
      </c>
      <c r="AP461" s="14" t="s">
        <v>965</v>
      </c>
      <c r="AQ461" s="39">
        <v>0.375</v>
      </c>
      <c r="AR461" s="14" t="s">
        <v>965</v>
      </c>
      <c r="AS461" s="14" t="s">
        <v>967</v>
      </c>
      <c r="AT461" s="39" t="s">
        <v>39</v>
      </c>
      <c r="AU461" s="14" t="s">
        <v>967</v>
      </c>
      <c r="AV461" s="14" t="s">
        <v>965</v>
      </c>
      <c r="AW461" s="39">
        <v>0.37708333333333338</v>
      </c>
      <c r="AX461" s="14" t="s">
        <v>965</v>
      </c>
      <c r="AY461" s="14" t="s">
        <v>967</v>
      </c>
      <c r="AZ461" s="39" t="s">
        <v>39</v>
      </c>
      <c r="BA461" s="14" t="s">
        <v>967</v>
      </c>
      <c r="BB461" s="14" t="s">
        <v>965</v>
      </c>
      <c r="BC461" s="39">
        <v>0.3743055555555555</v>
      </c>
      <c r="BD461" s="14" t="s">
        <v>965</v>
      </c>
      <c r="BE461" s="14" t="s">
        <v>20</v>
      </c>
      <c r="BF461" s="14" t="s">
        <v>20</v>
      </c>
      <c r="BG461" s="14" t="s">
        <v>967</v>
      </c>
      <c r="BH461" s="39" t="s">
        <v>39</v>
      </c>
      <c r="BI461" s="39" t="s">
        <v>967</v>
      </c>
      <c r="BJ461" s="14" t="s">
        <v>965</v>
      </c>
      <c r="BK461" s="39">
        <v>0.37777777777777777</v>
      </c>
      <c r="BL461" s="14" t="s">
        <v>965</v>
      </c>
      <c r="BM461" s="14" t="s">
        <v>965</v>
      </c>
      <c r="BN461" s="39">
        <v>0.38680555555555557</v>
      </c>
      <c r="BO461" s="14" t="s">
        <v>965</v>
      </c>
      <c r="BP461" s="14" t="s">
        <v>965</v>
      </c>
      <c r="BQ461" s="39">
        <v>0.38055555555555554</v>
      </c>
      <c r="BR461" s="14" t="s">
        <v>965</v>
      </c>
      <c r="BS461" s="14" t="s">
        <v>965</v>
      </c>
      <c r="BT461" s="39">
        <v>0.37361111111111112</v>
      </c>
      <c r="BU461" s="39" t="s">
        <v>965</v>
      </c>
      <c r="BV461" s="14" t="s">
        <v>20</v>
      </c>
      <c r="BW461" s="14" t="s">
        <v>20</v>
      </c>
      <c r="BX461" s="14" t="s">
        <v>20</v>
      </c>
      <c r="BY461" s="14" t="s">
        <v>965</v>
      </c>
      <c r="BZ461" s="39">
        <v>0.37916666666666665</v>
      </c>
      <c r="CA461" s="39" t="s">
        <v>965</v>
      </c>
      <c r="CB461" s="14" t="s">
        <v>965</v>
      </c>
      <c r="CC461" s="39">
        <v>0.37152777777777773</v>
      </c>
      <c r="CD461" s="39" t="s">
        <v>965</v>
      </c>
      <c r="CE461" s="14" t="s">
        <v>965</v>
      </c>
      <c r="CF461" s="39">
        <v>0.37847222222222227</v>
      </c>
      <c r="CG461" s="39" t="s">
        <v>965</v>
      </c>
      <c r="CH461" s="14" t="s">
        <v>967</v>
      </c>
      <c r="CI461" s="39" t="s">
        <v>39</v>
      </c>
      <c r="CJ461" s="39" t="s">
        <v>967</v>
      </c>
      <c r="CK461" s="14" t="s">
        <v>20</v>
      </c>
      <c r="CL461" s="14" t="s">
        <v>20</v>
      </c>
      <c r="CM461" s="1">
        <f t="shared" si="121"/>
        <v>32</v>
      </c>
      <c r="CN461" s="1">
        <f t="shared" si="122"/>
        <v>0</v>
      </c>
      <c r="CO461" s="1">
        <f t="shared" si="123"/>
        <v>11</v>
      </c>
      <c r="CP461" s="1">
        <f t="shared" si="124"/>
        <v>0</v>
      </c>
      <c r="CQ461" s="1">
        <f t="shared" si="125"/>
        <v>0</v>
      </c>
      <c r="CR461" s="1">
        <f>SUM(COUNTIFS($T461:$CL461,{"PAT","MAT"}))</f>
        <v>0</v>
      </c>
      <c r="CS461" s="1">
        <f t="shared" si="126"/>
        <v>0</v>
      </c>
      <c r="CT461" s="1">
        <f t="shared" si="127"/>
        <v>0</v>
      </c>
      <c r="CU461" s="1">
        <f t="shared" si="128"/>
        <v>0</v>
      </c>
      <c r="CV461" s="1">
        <f t="shared" si="129"/>
        <v>8</v>
      </c>
      <c r="CW461" s="1">
        <f t="shared" si="130"/>
        <v>0</v>
      </c>
      <c r="CX461" s="1">
        <f t="shared" si="131"/>
        <v>0</v>
      </c>
      <c r="CY461" s="1">
        <f t="shared" si="132"/>
        <v>8</v>
      </c>
      <c r="CZ461" s="1">
        <f t="shared" si="133"/>
        <v>1</v>
      </c>
      <c r="DA461" s="1">
        <f t="shared" si="134"/>
        <v>1</v>
      </c>
      <c r="DB461" s="1">
        <f>SUM(CM461:CX461)+SUM(COUNTIFS(Q461:CL461,{"TERM","RESIGNED"}))</f>
        <v>51</v>
      </c>
      <c r="DC461" s="1" t="s">
        <v>45</v>
      </c>
      <c r="DD461" s="1" t="s">
        <v>1020</v>
      </c>
      <c r="DE461" s="34"/>
    </row>
    <row r="462" spans="1:109" x14ac:dyDescent="0.25">
      <c r="A462" s="32">
        <f t="shared" si="135"/>
        <v>461</v>
      </c>
      <c r="B462" s="1" t="s">
        <v>172</v>
      </c>
      <c r="C462" s="1">
        <v>105549</v>
      </c>
      <c r="D462" s="27">
        <v>105549</v>
      </c>
      <c r="E462" s="1" t="s">
        <v>945</v>
      </c>
      <c r="F462" s="34" t="s">
        <v>1173</v>
      </c>
      <c r="G462" s="34" t="s">
        <v>162</v>
      </c>
      <c r="H462" s="30">
        <v>45163</v>
      </c>
      <c r="I462" s="30" t="s">
        <v>39</v>
      </c>
      <c r="J462" s="30" t="s">
        <v>39</v>
      </c>
      <c r="K462" s="1">
        <f t="shared" ca="1" si="119"/>
        <v>139</v>
      </c>
      <c r="L462" s="34" t="str">
        <f t="shared" si="120"/>
        <v>Billable</v>
      </c>
      <c r="M462" s="34" t="s">
        <v>124</v>
      </c>
      <c r="N462" s="1" t="s">
        <v>41</v>
      </c>
      <c r="O462" s="1" t="s">
        <v>42</v>
      </c>
      <c r="P462" s="1"/>
      <c r="Q462" s="1"/>
      <c r="R462" s="1" t="s">
        <v>43</v>
      </c>
      <c r="S462" s="33" t="s">
        <v>163</v>
      </c>
      <c r="T462" s="14" t="s">
        <v>965</v>
      </c>
      <c r="U462" s="39">
        <v>0.37361111111111101</v>
      </c>
      <c r="V462" s="14" t="s">
        <v>965</v>
      </c>
      <c r="W462" s="14" t="s">
        <v>20</v>
      </c>
      <c r="X462" s="14" t="s">
        <v>20</v>
      </c>
      <c r="Y462" s="14" t="s">
        <v>965</v>
      </c>
      <c r="Z462" s="39">
        <v>0.37013888888888885</v>
      </c>
      <c r="AA462" s="14" t="s">
        <v>965</v>
      </c>
      <c r="AB462" s="14" t="s">
        <v>965</v>
      </c>
      <c r="AC462" s="39">
        <v>0.36180555555555555</v>
      </c>
      <c r="AD462" s="14" t="s">
        <v>965</v>
      </c>
      <c r="AE462" s="14" t="s">
        <v>965</v>
      </c>
      <c r="AF462" s="39">
        <v>0.38125000000000003</v>
      </c>
      <c r="AG462" s="14" t="s">
        <v>965</v>
      </c>
      <c r="AH462" s="14" t="s">
        <v>967</v>
      </c>
      <c r="AI462" s="39" t="s">
        <v>39</v>
      </c>
      <c r="AJ462" s="14" t="s">
        <v>967</v>
      </c>
      <c r="AK462" s="14" t="s">
        <v>967</v>
      </c>
      <c r="AL462" s="39" t="s">
        <v>39</v>
      </c>
      <c r="AM462" s="14" t="s">
        <v>967</v>
      </c>
      <c r="AN462" s="14" t="s">
        <v>20</v>
      </c>
      <c r="AO462" s="14" t="s">
        <v>20</v>
      </c>
      <c r="AP462" s="14" t="s">
        <v>967</v>
      </c>
      <c r="AQ462" s="39" t="s">
        <v>39</v>
      </c>
      <c r="AR462" s="14" t="s">
        <v>967</v>
      </c>
      <c r="AS462" s="14" t="s">
        <v>965</v>
      </c>
      <c r="AT462" s="39">
        <v>0.36944444444444446</v>
      </c>
      <c r="AU462" s="14" t="s">
        <v>965</v>
      </c>
      <c r="AV462" s="14" t="s">
        <v>965</v>
      </c>
      <c r="AW462" s="39">
        <v>0.37222222222222223</v>
      </c>
      <c r="AX462" s="14" t="s">
        <v>965</v>
      </c>
      <c r="AY462" s="14" t="s">
        <v>965</v>
      </c>
      <c r="AZ462" s="39">
        <v>0.36944444444444446</v>
      </c>
      <c r="BA462" s="14" t="s">
        <v>965</v>
      </c>
      <c r="BB462" s="14" t="s">
        <v>965</v>
      </c>
      <c r="BC462" s="39">
        <v>0.36805555555555558</v>
      </c>
      <c r="BD462" s="14" t="s">
        <v>965</v>
      </c>
      <c r="BE462" s="14" t="s">
        <v>20</v>
      </c>
      <c r="BF462" s="14" t="s">
        <v>20</v>
      </c>
      <c r="BG462" s="14" t="s">
        <v>968</v>
      </c>
      <c r="BH462" s="39">
        <v>2.4305555555555556E-2</v>
      </c>
      <c r="BI462" s="39" t="s">
        <v>968</v>
      </c>
      <c r="BJ462" s="14" t="s">
        <v>965</v>
      </c>
      <c r="BK462" s="39">
        <v>0.36527777777777781</v>
      </c>
      <c r="BL462" s="14" t="s">
        <v>965</v>
      </c>
      <c r="BM462" s="14" t="s">
        <v>965</v>
      </c>
      <c r="BN462" s="39">
        <v>0.38055555555555554</v>
      </c>
      <c r="BO462" s="14" t="s">
        <v>965</v>
      </c>
      <c r="BP462" s="14" t="s">
        <v>965</v>
      </c>
      <c r="BQ462" s="39">
        <v>0.375</v>
      </c>
      <c r="BR462" s="14" t="s">
        <v>965</v>
      </c>
      <c r="BS462" s="14" t="s">
        <v>965</v>
      </c>
      <c r="BT462" s="39">
        <v>0.36944444444444446</v>
      </c>
      <c r="BU462" s="39" t="s">
        <v>965</v>
      </c>
      <c r="BV462" s="14" t="s">
        <v>20</v>
      </c>
      <c r="BW462" s="14" t="s">
        <v>20</v>
      </c>
      <c r="BX462" s="14" t="s">
        <v>20</v>
      </c>
      <c r="BY462" s="14" t="s">
        <v>966</v>
      </c>
      <c r="BZ462" s="39">
        <v>0.33333333333333331</v>
      </c>
      <c r="CA462" s="39" t="s">
        <v>966</v>
      </c>
      <c r="CB462" s="14" t="s">
        <v>965</v>
      </c>
      <c r="CC462" s="39">
        <v>0.3743055555555555</v>
      </c>
      <c r="CD462" s="39" t="s">
        <v>965</v>
      </c>
      <c r="CE462" s="14" t="s">
        <v>968</v>
      </c>
      <c r="CF462" s="39">
        <v>5.4166666666666669E-2</v>
      </c>
      <c r="CG462" s="39" t="s">
        <v>968</v>
      </c>
      <c r="CH462" s="14" t="s">
        <v>967</v>
      </c>
      <c r="CI462" s="39" t="s">
        <v>39</v>
      </c>
      <c r="CJ462" s="39" t="s">
        <v>967</v>
      </c>
      <c r="CK462" s="14" t="s">
        <v>20</v>
      </c>
      <c r="CL462" s="14" t="s">
        <v>20</v>
      </c>
      <c r="CM462" s="1">
        <f t="shared" si="121"/>
        <v>26</v>
      </c>
      <c r="CN462" s="1">
        <f t="shared" si="122"/>
        <v>1</v>
      </c>
      <c r="CO462" s="1">
        <f t="shared" si="123"/>
        <v>11</v>
      </c>
      <c r="CP462" s="1">
        <f t="shared" si="124"/>
        <v>0</v>
      </c>
      <c r="CQ462" s="1">
        <f t="shared" si="125"/>
        <v>0</v>
      </c>
      <c r="CR462" s="1">
        <f>SUM(COUNTIFS($T462:$CL462,{"PAT","MAT"}))</f>
        <v>0</v>
      </c>
      <c r="CS462" s="1">
        <f t="shared" si="126"/>
        <v>0</v>
      </c>
      <c r="CT462" s="1">
        <f t="shared" si="127"/>
        <v>0</v>
      </c>
      <c r="CU462" s="1">
        <f t="shared" si="128"/>
        <v>4</v>
      </c>
      <c r="CV462" s="1">
        <f t="shared" si="129"/>
        <v>8</v>
      </c>
      <c r="CW462" s="1">
        <f t="shared" si="130"/>
        <v>0</v>
      </c>
      <c r="CX462" s="1">
        <f t="shared" si="131"/>
        <v>0</v>
      </c>
      <c r="CY462" s="1">
        <f t="shared" si="132"/>
        <v>12</v>
      </c>
      <c r="CZ462" s="1">
        <f t="shared" si="133"/>
        <v>1</v>
      </c>
      <c r="DA462" s="1">
        <f t="shared" si="134"/>
        <v>1</v>
      </c>
      <c r="DB462" s="1">
        <f>SUM(CM462:CX462)+SUM(COUNTIFS(Q462:CL462,{"TERM","RESIGNED"}))</f>
        <v>50</v>
      </c>
      <c r="DC462" s="1" t="s">
        <v>45</v>
      </c>
      <c r="DD462" s="1" t="s">
        <v>1020</v>
      </c>
      <c r="DE462" s="34"/>
    </row>
    <row r="463" spans="1:109" x14ac:dyDescent="0.25">
      <c r="A463" s="32">
        <f t="shared" si="135"/>
        <v>462</v>
      </c>
      <c r="B463" s="1" t="s">
        <v>172</v>
      </c>
      <c r="C463" s="1">
        <v>105551</v>
      </c>
      <c r="D463" s="27">
        <v>105551</v>
      </c>
      <c r="E463" s="1" t="s">
        <v>946</v>
      </c>
      <c r="F463" s="34" t="s">
        <v>1174</v>
      </c>
      <c r="G463" s="34" t="s">
        <v>162</v>
      </c>
      <c r="H463" s="30">
        <v>45163</v>
      </c>
      <c r="I463" s="30" t="s">
        <v>39</v>
      </c>
      <c r="J463" s="30" t="s">
        <v>39</v>
      </c>
      <c r="K463" s="1">
        <f t="shared" ca="1" si="119"/>
        <v>139</v>
      </c>
      <c r="L463" s="34" t="str">
        <f t="shared" si="120"/>
        <v>Billable</v>
      </c>
      <c r="M463" s="34" t="s">
        <v>124</v>
      </c>
      <c r="N463" s="1" t="s">
        <v>41</v>
      </c>
      <c r="O463" s="1" t="s">
        <v>42</v>
      </c>
      <c r="P463" s="1"/>
      <c r="Q463" s="1"/>
      <c r="R463" s="1" t="s">
        <v>43</v>
      </c>
      <c r="S463" s="33" t="s">
        <v>165</v>
      </c>
      <c r="T463" s="14" t="s">
        <v>965</v>
      </c>
      <c r="U463" s="39">
        <v>0.37708333333333299</v>
      </c>
      <c r="V463" s="14" t="s">
        <v>965</v>
      </c>
      <c r="W463" s="14" t="s">
        <v>20</v>
      </c>
      <c r="X463" s="14" t="s">
        <v>20</v>
      </c>
      <c r="Y463" s="14" t="s">
        <v>967</v>
      </c>
      <c r="Z463" s="39" t="s">
        <v>39</v>
      </c>
      <c r="AA463" s="14" t="s">
        <v>967</v>
      </c>
      <c r="AB463" s="14" t="s">
        <v>967</v>
      </c>
      <c r="AC463" s="39" t="s">
        <v>39</v>
      </c>
      <c r="AD463" s="14" t="s">
        <v>967</v>
      </c>
      <c r="AE463" s="14" t="s">
        <v>968</v>
      </c>
      <c r="AF463" s="39" t="s">
        <v>39</v>
      </c>
      <c r="AG463" s="14" t="s">
        <v>968</v>
      </c>
      <c r="AH463" s="14" t="s">
        <v>965</v>
      </c>
      <c r="AI463" s="39">
        <v>0.3756944444444445</v>
      </c>
      <c r="AJ463" s="14" t="s">
        <v>965</v>
      </c>
      <c r="AK463" s="14" t="s">
        <v>965</v>
      </c>
      <c r="AL463" s="39">
        <v>0.3743055555555555</v>
      </c>
      <c r="AM463" s="14" t="s">
        <v>965</v>
      </c>
      <c r="AN463" s="14" t="s">
        <v>20</v>
      </c>
      <c r="AO463" s="14" t="s">
        <v>20</v>
      </c>
      <c r="AP463" s="14" t="s">
        <v>968</v>
      </c>
      <c r="AQ463" s="39" t="s">
        <v>39</v>
      </c>
      <c r="AR463" s="14" t="s">
        <v>968</v>
      </c>
      <c r="AS463" s="14" t="s">
        <v>965</v>
      </c>
      <c r="AT463" s="39">
        <v>0.37361111111111112</v>
      </c>
      <c r="AU463" s="14" t="s">
        <v>965</v>
      </c>
      <c r="AV463" s="14" t="s">
        <v>965</v>
      </c>
      <c r="AW463" s="39">
        <v>0.39444444444444443</v>
      </c>
      <c r="AX463" s="14" t="s">
        <v>965</v>
      </c>
      <c r="AY463" s="14" t="s">
        <v>965</v>
      </c>
      <c r="AZ463" s="39">
        <v>0.3756944444444445</v>
      </c>
      <c r="BA463" s="14" t="s">
        <v>965</v>
      </c>
      <c r="BB463" s="14" t="s">
        <v>965</v>
      </c>
      <c r="BC463" s="39">
        <v>0.37708333333333338</v>
      </c>
      <c r="BD463" s="14" t="s">
        <v>965</v>
      </c>
      <c r="BE463" s="14" t="s">
        <v>20</v>
      </c>
      <c r="BF463" s="14" t="s">
        <v>20</v>
      </c>
      <c r="BG463" s="14" t="s">
        <v>965</v>
      </c>
      <c r="BH463" s="39">
        <v>0.375</v>
      </c>
      <c r="BI463" s="39" t="s">
        <v>965</v>
      </c>
      <c r="BJ463" s="14" t="s">
        <v>965</v>
      </c>
      <c r="BK463" s="39">
        <v>0.37638888888888888</v>
      </c>
      <c r="BL463" s="14" t="s">
        <v>965</v>
      </c>
      <c r="BM463" s="14" t="s">
        <v>965</v>
      </c>
      <c r="BN463" s="39">
        <v>0.37847222222222227</v>
      </c>
      <c r="BO463" s="14" t="s">
        <v>965</v>
      </c>
      <c r="BP463" s="14" t="s">
        <v>965</v>
      </c>
      <c r="BQ463" s="39">
        <v>0.37361111111111112</v>
      </c>
      <c r="BR463" s="14" t="s">
        <v>965</v>
      </c>
      <c r="BS463" s="14" t="s">
        <v>965</v>
      </c>
      <c r="BT463" s="39">
        <v>0.38125000000000003</v>
      </c>
      <c r="BU463" s="39" t="s">
        <v>965</v>
      </c>
      <c r="BV463" s="14" t="s">
        <v>20</v>
      </c>
      <c r="BW463" s="14" t="s">
        <v>20</v>
      </c>
      <c r="BX463" s="14" t="s">
        <v>20</v>
      </c>
      <c r="BY463" s="14" t="s">
        <v>965</v>
      </c>
      <c r="BZ463" s="39">
        <v>0.37916666666666665</v>
      </c>
      <c r="CA463" s="39" t="s">
        <v>965</v>
      </c>
      <c r="CB463" s="14" t="s">
        <v>965</v>
      </c>
      <c r="CC463" s="39">
        <v>0.33194444444444443</v>
      </c>
      <c r="CD463" s="39" t="s">
        <v>966</v>
      </c>
      <c r="CE463" s="14" t="s">
        <v>965</v>
      </c>
      <c r="CF463" s="39">
        <v>0.3743055555555555</v>
      </c>
      <c r="CG463" s="39" t="s">
        <v>965</v>
      </c>
      <c r="CH463" s="14" t="s">
        <v>967</v>
      </c>
      <c r="CI463" s="39" t="s">
        <v>39</v>
      </c>
      <c r="CJ463" s="39" t="s">
        <v>967</v>
      </c>
      <c r="CK463" s="14" t="s">
        <v>20</v>
      </c>
      <c r="CL463" s="14" t="s">
        <v>20</v>
      </c>
      <c r="CM463" s="1">
        <f t="shared" si="121"/>
        <v>29</v>
      </c>
      <c r="CN463" s="1">
        <f t="shared" si="122"/>
        <v>0.5</v>
      </c>
      <c r="CO463" s="1">
        <f t="shared" si="123"/>
        <v>11</v>
      </c>
      <c r="CP463" s="1">
        <f t="shared" si="124"/>
        <v>0</v>
      </c>
      <c r="CQ463" s="1">
        <f t="shared" si="125"/>
        <v>0</v>
      </c>
      <c r="CR463" s="1">
        <f>SUM(COUNTIFS($T463:$CL463,{"PAT","MAT"}))</f>
        <v>0</v>
      </c>
      <c r="CS463" s="1">
        <f t="shared" si="126"/>
        <v>0</v>
      </c>
      <c r="CT463" s="1">
        <f t="shared" si="127"/>
        <v>0</v>
      </c>
      <c r="CU463" s="1">
        <f t="shared" si="128"/>
        <v>4</v>
      </c>
      <c r="CV463" s="1">
        <f t="shared" si="129"/>
        <v>6</v>
      </c>
      <c r="CW463" s="1">
        <f t="shared" si="130"/>
        <v>0</v>
      </c>
      <c r="CX463" s="1">
        <f t="shared" si="131"/>
        <v>0</v>
      </c>
      <c r="CY463" s="1">
        <f t="shared" si="132"/>
        <v>10</v>
      </c>
      <c r="CZ463" s="1">
        <f t="shared" si="133"/>
        <v>1</v>
      </c>
      <c r="DA463" s="1">
        <f t="shared" si="134"/>
        <v>1</v>
      </c>
      <c r="DB463" s="1">
        <f>SUM(CM463:CX463)+SUM(COUNTIFS(Q463:CL463,{"TERM","RESIGNED"}))</f>
        <v>50.5</v>
      </c>
      <c r="DC463" s="1" t="s">
        <v>45</v>
      </c>
      <c r="DD463" s="1" t="s">
        <v>1020</v>
      </c>
      <c r="DE463" s="34"/>
    </row>
    <row r="464" spans="1:109" x14ac:dyDescent="0.25">
      <c r="A464" s="32">
        <f t="shared" si="135"/>
        <v>463</v>
      </c>
      <c r="B464" s="1" t="s">
        <v>172</v>
      </c>
      <c r="C464" s="1">
        <v>105552</v>
      </c>
      <c r="D464" s="27">
        <v>105552</v>
      </c>
      <c r="E464" s="1" t="s">
        <v>945</v>
      </c>
      <c r="F464" s="34" t="s">
        <v>1175</v>
      </c>
      <c r="G464" s="34" t="s">
        <v>162</v>
      </c>
      <c r="H464" s="30">
        <v>45163</v>
      </c>
      <c r="I464" s="30" t="s">
        <v>39</v>
      </c>
      <c r="J464" s="30" t="s">
        <v>39</v>
      </c>
      <c r="K464" s="1">
        <f t="shared" ca="1" si="119"/>
        <v>139</v>
      </c>
      <c r="L464" s="34" t="str">
        <f t="shared" si="120"/>
        <v>Billable</v>
      </c>
      <c r="M464" s="34" t="s">
        <v>124</v>
      </c>
      <c r="N464" s="1" t="s">
        <v>41</v>
      </c>
      <c r="O464" s="1" t="s">
        <v>42</v>
      </c>
      <c r="P464" s="1"/>
      <c r="Q464" s="1"/>
      <c r="R464" s="1" t="s">
        <v>43</v>
      </c>
      <c r="S464" s="33" t="s">
        <v>165</v>
      </c>
      <c r="T464" s="14" t="s">
        <v>965</v>
      </c>
      <c r="U464" s="39">
        <v>0.37361111111111101</v>
      </c>
      <c r="V464" s="14" t="s">
        <v>965</v>
      </c>
      <c r="W464" s="14" t="s">
        <v>20</v>
      </c>
      <c r="X464" s="14" t="s">
        <v>20</v>
      </c>
      <c r="Y464" s="14" t="s">
        <v>965</v>
      </c>
      <c r="Z464" s="39">
        <v>0.3743055555555555</v>
      </c>
      <c r="AA464" s="14" t="s">
        <v>965</v>
      </c>
      <c r="AB464" s="14" t="s">
        <v>965</v>
      </c>
      <c r="AC464" s="39">
        <v>0.36944444444444446</v>
      </c>
      <c r="AD464" s="14" t="s">
        <v>965</v>
      </c>
      <c r="AE464" s="14" t="s">
        <v>965</v>
      </c>
      <c r="AF464" s="39">
        <v>0.36944444444444446</v>
      </c>
      <c r="AG464" s="14" t="s">
        <v>965</v>
      </c>
      <c r="AH464" s="14" t="s">
        <v>965</v>
      </c>
      <c r="AI464" s="39">
        <v>0.36874999999999997</v>
      </c>
      <c r="AJ464" s="14" t="s">
        <v>965</v>
      </c>
      <c r="AK464" s="14" t="s">
        <v>965</v>
      </c>
      <c r="AL464" s="39">
        <v>0.3659722222222222</v>
      </c>
      <c r="AM464" s="14" t="s">
        <v>965</v>
      </c>
      <c r="AN464" s="14" t="s">
        <v>20</v>
      </c>
      <c r="AO464" s="14" t="s">
        <v>20</v>
      </c>
      <c r="AP464" s="14" t="s">
        <v>965</v>
      </c>
      <c r="AQ464" s="39">
        <v>0.36874999999999997</v>
      </c>
      <c r="AR464" s="14" t="s">
        <v>965</v>
      </c>
      <c r="AS464" s="14" t="s">
        <v>965</v>
      </c>
      <c r="AT464" s="39">
        <v>0.37013888888888885</v>
      </c>
      <c r="AU464" s="14" t="s">
        <v>965</v>
      </c>
      <c r="AV464" s="14" t="s">
        <v>965</v>
      </c>
      <c r="AW464" s="39">
        <v>0.36874999999999997</v>
      </c>
      <c r="AX464" s="14" t="s">
        <v>965</v>
      </c>
      <c r="AY464" s="14" t="s">
        <v>965</v>
      </c>
      <c r="AZ464" s="39">
        <v>0.36874999999999997</v>
      </c>
      <c r="BA464" s="14" t="s">
        <v>965</v>
      </c>
      <c r="BB464" s="14" t="s">
        <v>965</v>
      </c>
      <c r="BC464" s="39">
        <v>0.36805555555555558</v>
      </c>
      <c r="BD464" s="14" t="s">
        <v>965</v>
      </c>
      <c r="BE464" s="14" t="s">
        <v>20</v>
      </c>
      <c r="BF464" s="14" t="s">
        <v>20</v>
      </c>
      <c r="BG464" s="14" t="s">
        <v>965</v>
      </c>
      <c r="BH464" s="39">
        <v>0.36736111111111108</v>
      </c>
      <c r="BI464" s="39" t="s">
        <v>965</v>
      </c>
      <c r="BJ464" s="14" t="s">
        <v>965</v>
      </c>
      <c r="BK464" s="39">
        <v>0.36805555555555558</v>
      </c>
      <c r="BL464" s="14" t="s">
        <v>965</v>
      </c>
      <c r="BM464" s="14" t="s">
        <v>965</v>
      </c>
      <c r="BN464" s="39">
        <v>0.3666666666666667</v>
      </c>
      <c r="BO464" s="14" t="s">
        <v>965</v>
      </c>
      <c r="BP464" s="14" t="s">
        <v>965</v>
      </c>
      <c r="BQ464" s="39">
        <v>0.36458333333333331</v>
      </c>
      <c r="BR464" s="14" t="s">
        <v>965</v>
      </c>
      <c r="BS464" s="14" t="s">
        <v>965</v>
      </c>
      <c r="BT464" s="39">
        <v>0.36944444444444446</v>
      </c>
      <c r="BU464" s="39" t="s">
        <v>965</v>
      </c>
      <c r="BV464" s="14" t="s">
        <v>20</v>
      </c>
      <c r="BW464" s="14" t="s">
        <v>20</v>
      </c>
      <c r="BX464" s="14" t="s">
        <v>20</v>
      </c>
      <c r="BY464" s="14" t="s">
        <v>967</v>
      </c>
      <c r="BZ464" s="39" t="s">
        <v>39</v>
      </c>
      <c r="CA464" s="39" t="s">
        <v>967</v>
      </c>
      <c r="CB464" s="14" t="s">
        <v>965</v>
      </c>
      <c r="CC464" s="39">
        <v>0.37013888888888885</v>
      </c>
      <c r="CD464" s="39" t="s">
        <v>965</v>
      </c>
      <c r="CE464" s="14" t="s">
        <v>965</v>
      </c>
      <c r="CF464" s="39">
        <v>0.3659722222222222</v>
      </c>
      <c r="CG464" s="39" t="s">
        <v>965</v>
      </c>
      <c r="CH464" s="14" t="s">
        <v>967</v>
      </c>
      <c r="CI464" s="39" t="s">
        <v>39</v>
      </c>
      <c r="CJ464" s="39" t="s">
        <v>967</v>
      </c>
      <c r="CK464" s="14" t="s">
        <v>20</v>
      </c>
      <c r="CL464" s="14" t="s">
        <v>20</v>
      </c>
      <c r="CM464" s="1">
        <f t="shared" si="121"/>
        <v>36</v>
      </c>
      <c r="CN464" s="1">
        <f t="shared" si="122"/>
        <v>0</v>
      </c>
      <c r="CO464" s="1">
        <f t="shared" si="123"/>
        <v>11</v>
      </c>
      <c r="CP464" s="1">
        <f t="shared" si="124"/>
        <v>0</v>
      </c>
      <c r="CQ464" s="1">
        <f t="shared" si="125"/>
        <v>0</v>
      </c>
      <c r="CR464" s="1">
        <f>SUM(COUNTIFS($T464:$CL464,{"PAT","MAT"}))</f>
        <v>0</v>
      </c>
      <c r="CS464" s="1">
        <f t="shared" si="126"/>
        <v>0</v>
      </c>
      <c r="CT464" s="1">
        <f t="shared" si="127"/>
        <v>0</v>
      </c>
      <c r="CU464" s="1">
        <f t="shared" si="128"/>
        <v>0</v>
      </c>
      <c r="CV464" s="1">
        <f t="shared" si="129"/>
        <v>4</v>
      </c>
      <c r="CW464" s="1">
        <f t="shared" si="130"/>
        <v>0</v>
      </c>
      <c r="CX464" s="1">
        <f t="shared" si="131"/>
        <v>0</v>
      </c>
      <c r="CY464" s="1">
        <f t="shared" si="132"/>
        <v>4</v>
      </c>
      <c r="CZ464" s="1">
        <f t="shared" si="133"/>
        <v>1</v>
      </c>
      <c r="DA464" s="1">
        <f t="shared" si="134"/>
        <v>1</v>
      </c>
      <c r="DB464" s="1">
        <f>SUM(CM464:CX464)+SUM(COUNTIFS(Q464:CL464,{"TERM","RESIGNED"}))</f>
        <v>51</v>
      </c>
      <c r="DC464" s="1" t="s">
        <v>45</v>
      </c>
      <c r="DD464" s="1" t="s">
        <v>1020</v>
      </c>
      <c r="DE464" s="34"/>
    </row>
    <row r="465" spans="1:109" x14ac:dyDescent="0.25">
      <c r="A465" s="32">
        <f t="shared" si="135"/>
        <v>464</v>
      </c>
      <c r="B465" s="1" t="s">
        <v>172</v>
      </c>
      <c r="C465" s="1">
        <v>105554</v>
      </c>
      <c r="D465" s="27">
        <v>105554</v>
      </c>
      <c r="E465" s="1" t="s">
        <v>945</v>
      </c>
      <c r="F465" s="34" t="s">
        <v>1211</v>
      </c>
      <c r="G465" s="34" t="s">
        <v>162</v>
      </c>
      <c r="H465" s="30">
        <v>45163</v>
      </c>
      <c r="I465" s="30" t="s">
        <v>39</v>
      </c>
      <c r="J465" s="30" t="s">
        <v>39</v>
      </c>
      <c r="K465" s="1">
        <f t="shared" ca="1" si="119"/>
        <v>139</v>
      </c>
      <c r="L465" s="34" t="str">
        <f t="shared" si="120"/>
        <v>Billable</v>
      </c>
      <c r="M465" s="34" t="s">
        <v>124</v>
      </c>
      <c r="N465" s="1" t="s">
        <v>41</v>
      </c>
      <c r="O465" s="1" t="s">
        <v>42</v>
      </c>
      <c r="P465" s="1"/>
      <c r="Q465" s="1"/>
      <c r="R465" s="1" t="s">
        <v>43</v>
      </c>
      <c r="S465" s="33" t="s">
        <v>165</v>
      </c>
      <c r="T465" s="14" t="s">
        <v>965</v>
      </c>
      <c r="U465" s="39">
        <v>0.37916666666666698</v>
      </c>
      <c r="V465" s="14" t="s">
        <v>965</v>
      </c>
      <c r="W465" s="14" t="s">
        <v>20</v>
      </c>
      <c r="X465" s="14" t="s">
        <v>20</v>
      </c>
      <c r="Y465" s="14" t="s">
        <v>967</v>
      </c>
      <c r="Z465" s="39" t="s">
        <v>39</v>
      </c>
      <c r="AA465" s="14" t="s">
        <v>967</v>
      </c>
      <c r="AB465" s="14" t="s">
        <v>965</v>
      </c>
      <c r="AC465" s="39">
        <v>0.37708333333333338</v>
      </c>
      <c r="AD465" s="14" t="s">
        <v>965</v>
      </c>
      <c r="AE465" s="14" t="s">
        <v>965</v>
      </c>
      <c r="AF465" s="39">
        <v>0.38263888888888892</v>
      </c>
      <c r="AG465" s="14" t="s">
        <v>965</v>
      </c>
      <c r="AH465" s="14" t="s">
        <v>965</v>
      </c>
      <c r="AI465" s="39">
        <v>0.37777777777777777</v>
      </c>
      <c r="AJ465" s="14" t="s">
        <v>965</v>
      </c>
      <c r="AK465" s="14" t="s">
        <v>965</v>
      </c>
      <c r="AL465" s="39">
        <v>0.37291666666666662</v>
      </c>
      <c r="AM465" s="14" t="s">
        <v>965</v>
      </c>
      <c r="AN465" s="14" t="s">
        <v>20</v>
      </c>
      <c r="AO465" s="14" t="s">
        <v>20</v>
      </c>
      <c r="AP465" s="14" t="s">
        <v>965</v>
      </c>
      <c r="AQ465" s="39">
        <v>0.37777777777777777</v>
      </c>
      <c r="AR465" s="14" t="s">
        <v>965</v>
      </c>
      <c r="AS465" s="14" t="s">
        <v>965</v>
      </c>
      <c r="AT465" s="39">
        <v>0.37361111111111112</v>
      </c>
      <c r="AU465" s="14" t="s">
        <v>965</v>
      </c>
      <c r="AV465" s="14" t="s">
        <v>965</v>
      </c>
      <c r="AW465" s="39">
        <v>0.3756944444444445</v>
      </c>
      <c r="AX465" s="14" t="s">
        <v>965</v>
      </c>
      <c r="AY465" s="14" t="s">
        <v>966</v>
      </c>
      <c r="AZ465" s="39">
        <v>0.25416666666666665</v>
      </c>
      <c r="BA465" s="14" t="s">
        <v>966</v>
      </c>
      <c r="BB465" s="14" t="s">
        <v>965</v>
      </c>
      <c r="BC465" s="39">
        <v>0.37083333333333335</v>
      </c>
      <c r="BD465" s="14" t="s">
        <v>965</v>
      </c>
      <c r="BE465" s="14" t="s">
        <v>20</v>
      </c>
      <c r="BF465" s="14" t="s">
        <v>20</v>
      </c>
      <c r="BG465" s="14" t="s">
        <v>965</v>
      </c>
      <c r="BH465" s="39">
        <v>0.3833333333333333</v>
      </c>
      <c r="BI465" s="39" t="s">
        <v>965</v>
      </c>
      <c r="BJ465" s="14" t="s">
        <v>965</v>
      </c>
      <c r="BK465" s="39">
        <v>0.37708333333333338</v>
      </c>
      <c r="BL465" s="14" t="s">
        <v>965</v>
      </c>
      <c r="BM465" s="14" t="s">
        <v>965</v>
      </c>
      <c r="BN465" s="39">
        <v>0.37986111111111115</v>
      </c>
      <c r="BO465" s="14" t="s">
        <v>965</v>
      </c>
      <c r="BP465" s="14" t="s">
        <v>965</v>
      </c>
      <c r="BQ465" s="39">
        <v>0.37847222222222227</v>
      </c>
      <c r="BR465" s="14" t="s">
        <v>965</v>
      </c>
      <c r="BS465" s="14" t="s">
        <v>965</v>
      </c>
      <c r="BT465" s="39">
        <v>0.37916666666666665</v>
      </c>
      <c r="BU465" s="39" t="s">
        <v>965</v>
      </c>
      <c r="BV465" s="14" t="s">
        <v>20</v>
      </c>
      <c r="BW465" s="14" t="s">
        <v>20</v>
      </c>
      <c r="BX465" s="14" t="s">
        <v>20</v>
      </c>
      <c r="BY465" s="14" t="s">
        <v>967</v>
      </c>
      <c r="BZ465" s="39" t="s">
        <v>39</v>
      </c>
      <c r="CA465" s="39" t="s">
        <v>967</v>
      </c>
      <c r="CB465" s="14" t="s">
        <v>967</v>
      </c>
      <c r="CC465" s="39" t="s">
        <v>39</v>
      </c>
      <c r="CD465" s="39" t="s">
        <v>967</v>
      </c>
      <c r="CE465" s="14" t="s">
        <v>965</v>
      </c>
      <c r="CF465" s="39">
        <v>0.38055555555555554</v>
      </c>
      <c r="CG465" s="39" t="s">
        <v>965</v>
      </c>
      <c r="CH465" s="14" t="s">
        <v>967</v>
      </c>
      <c r="CI465" s="39" t="s">
        <v>39</v>
      </c>
      <c r="CJ465" s="39" t="s">
        <v>967</v>
      </c>
      <c r="CK465" s="14" t="s">
        <v>20</v>
      </c>
      <c r="CL465" s="14" t="s">
        <v>20</v>
      </c>
      <c r="CM465" s="1">
        <f t="shared" si="121"/>
        <v>30</v>
      </c>
      <c r="CN465" s="1">
        <f t="shared" si="122"/>
        <v>1</v>
      </c>
      <c r="CO465" s="1">
        <f t="shared" si="123"/>
        <v>11</v>
      </c>
      <c r="CP465" s="1">
        <f t="shared" si="124"/>
        <v>0</v>
      </c>
      <c r="CQ465" s="1">
        <f t="shared" si="125"/>
        <v>0</v>
      </c>
      <c r="CR465" s="1">
        <f>SUM(COUNTIFS($T465:$CL465,{"PAT","MAT"}))</f>
        <v>0</v>
      </c>
      <c r="CS465" s="1">
        <f t="shared" si="126"/>
        <v>0</v>
      </c>
      <c r="CT465" s="1">
        <f t="shared" si="127"/>
        <v>0</v>
      </c>
      <c r="CU465" s="1">
        <f t="shared" si="128"/>
        <v>0</v>
      </c>
      <c r="CV465" s="1">
        <f t="shared" si="129"/>
        <v>8</v>
      </c>
      <c r="CW465" s="1">
        <f t="shared" si="130"/>
        <v>0</v>
      </c>
      <c r="CX465" s="1">
        <f t="shared" si="131"/>
        <v>0</v>
      </c>
      <c r="CY465" s="1">
        <f t="shared" si="132"/>
        <v>8</v>
      </c>
      <c r="CZ465" s="1">
        <f t="shared" si="133"/>
        <v>1</v>
      </c>
      <c r="DA465" s="1">
        <f t="shared" si="134"/>
        <v>1</v>
      </c>
      <c r="DB465" s="1">
        <f>SUM(CM465:CX465)+SUM(COUNTIFS(Q465:CL465,{"TERM","RESIGNED"}))</f>
        <v>50</v>
      </c>
      <c r="DC465" s="1" t="s">
        <v>45</v>
      </c>
      <c r="DD465" s="1" t="s">
        <v>1020</v>
      </c>
      <c r="DE465" s="34"/>
    </row>
    <row r="466" spans="1:109" x14ac:dyDescent="0.25">
      <c r="A466" s="32">
        <f t="shared" si="135"/>
        <v>465</v>
      </c>
      <c r="B466" s="1" t="s">
        <v>172</v>
      </c>
      <c r="C466" s="1">
        <v>105564</v>
      </c>
      <c r="D466" s="27">
        <v>105564</v>
      </c>
      <c r="E466" s="1" t="s">
        <v>946</v>
      </c>
      <c r="F466" s="34" t="s">
        <v>1178</v>
      </c>
      <c r="G466" s="34" t="s">
        <v>162</v>
      </c>
      <c r="H466" s="30">
        <v>45163</v>
      </c>
      <c r="I466" s="30" t="s">
        <v>39</v>
      </c>
      <c r="J466" s="30" t="s">
        <v>39</v>
      </c>
      <c r="K466" s="1">
        <f t="shared" ca="1" si="119"/>
        <v>139</v>
      </c>
      <c r="L466" s="34" t="str">
        <f t="shared" si="120"/>
        <v>Billable</v>
      </c>
      <c r="M466" s="34" t="s">
        <v>124</v>
      </c>
      <c r="N466" s="1" t="s">
        <v>41</v>
      </c>
      <c r="O466" s="1" t="s">
        <v>42</v>
      </c>
      <c r="P466" s="1"/>
      <c r="Q466" s="1"/>
      <c r="R466" s="1" t="s">
        <v>43</v>
      </c>
      <c r="S466" s="33" t="s">
        <v>165</v>
      </c>
      <c r="T466" s="14" t="s">
        <v>965</v>
      </c>
      <c r="U466" s="39">
        <v>0.38819444444444401</v>
      </c>
      <c r="V466" s="14" t="s">
        <v>965</v>
      </c>
      <c r="W466" s="14" t="s">
        <v>20</v>
      </c>
      <c r="X466" s="14" t="s">
        <v>20</v>
      </c>
      <c r="Y466" s="14" t="s">
        <v>965</v>
      </c>
      <c r="Z466" s="39">
        <v>0.38611111111111113</v>
      </c>
      <c r="AA466" s="14" t="s">
        <v>965</v>
      </c>
      <c r="AB466" s="14" t="s">
        <v>965</v>
      </c>
      <c r="AC466" s="39">
        <v>0.39444444444444443</v>
      </c>
      <c r="AD466" s="14" t="s">
        <v>965</v>
      </c>
      <c r="AE466" s="14" t="s">
        <v>965</v>
      </c>
      <c r="AF466" s="39">
        <v>0.38680555555555557</v>
      </c>
      <c r="AG466" s="14" t="s">
        <v>965</v>
      </c>
      <c r="AH466" s="14" t="s">
        <v>965</v>
      </c>
      <c r="AI466" s="39">
        <v>0.38472222222222219</v>
      </c>
      <c r="AJ466" s="14" t="s">
        <v>965</v>
      </c>
      <c r="AK466" s="14" t="s">
        <v>965</v>
      </c>
      <c r="AL466" s="39">
        <v>0.3833333333333333</v>
      </c>
      <c r="AM466" s="14" t="s">
        <v>965</v>
      </c>
      <c r="AN466" s="14" t="s">
        <v>20</v>
      </c>
      <c r="AO466" s="14" t="s">
        <v>20</v>
      </c>
      <c r="AP466" s="14" t="s">
        <v>967</v>
      </c>
      <c r="AQ466" s="39" t="s">
        <v>39</v>
      </c>
      <c r="AR466" s="14" t="s">
        <v>967</v>
      </c>
      <c r="AS466" s="14" t="s">
        <v>967</v>
      </c>
      <c r="AT466" s="39" t="s">
        <v>39</v>
      </c>
      <c r="AU466" s="14" t="s">
        <v>967</v>
      </c>
      <c r="AV466" s="14" t="s">
        <v>967</v>
      </c>
      <c r="AW466" s="39" t="s">
        <v>39</v>
      </c>
      <c r="AX466" s="14" t="s">
        <v>967</v>
      </c>
      <c r="AY466" s="14" t="s">
        <v>968</v>
      </c>
      <c r="AZ466" s="39" t="s">
        <v>39</v>
      </c>
      <c r="BA466" s="14" t="s">
        <v>968</v>
      </c>
      <c r="BB466" s="14" t="s">
        <v>968</v>
      </c>
      <c r="BC466" s="39" t="s">
        <v>39</v>
      </c>
      <c r="BD466" s="14" t="s">
        <v>968</v>
      </c>
      <c r="BE466" s="14" t="s">
        <v>20</v>
      </c>
      <c r="BF466" s="14" t="s">
        <v>20</v>
      </c>
      <c r="BG466" s="14" t="s">
        <v>965</v>
      </c>
      <c r="BH466" s="39">
        <v>0.35416666666666669</v>
      </c>
      <c r="BI466" s="39" t="s">
        <v>965</v>
      </c>
      <c r="BJ466" s="14" t="s">
        <v>966</v>
      </c>
      <c r="BK466" s="39">
        <v>0.21319444444444444</v>
      </c>
      <c r="BL466" s="14" t="s">
        <v>22</v>
      </c>
      <c r="BM466" s="14" t="s">
        <v>965</v>
      </c>
      <c r="BN466" s="39">
        <v>0.38611111111111113</v>
      </c>
      <c r="BO466" s="14" t="s">
        <v>965</v>
      </c>
      <c r="BP466" s="14" t="s">
        <v>965</v>
      </c>
      <c r="BQ466" s="39">
        <v>0.37986111111111115</v>
      </c>
      <c r="BR466" s="14" t="s">
        <v>965</v>
      </c>
      <c r="BS466" s="14" t="s">
        <v>965</v>
      </c>
      <c r="BT466" s="39">
        <v>0.3840277777777778</v>
      </c>
      <c r="BU466" s="39" t="s">
        <v>965</v>
      </c>
      <c r="BV466" s="14" t="s">
        <v>20</v>
      </c>
      <c r="BW466" s="14" t="s">
        <v>20</v>
      </c>
      <c r="BX466" s="14" t="s">
        <v>20</v>
      </c>
      <c r="BY466" s="14" t="s">
        <v>965</v>
      </c>
      <c r="BZ466" s="39">
        <v>0.3833333333333333</v>
      </c>
      <c r="CA466" s="39" t="s">
        <v>965</v>
      </c>
      <c r="CB466" s="14" t="s">
        <v>965</v>
      </c>
      <c r="CC466" s="39">
        <v>0.38541666666666669</v>
      </c>
      <c r="CD466" s="39" t="s">
        <v>965</v>
      </c>
      <c r="CE466" s="14" t="s">
        <v>965</v>
      </c>
      <c r="CF466" s="39">
        <v>0.38194444444444442</v>
      </c>
      <c r="CG466" s="39" t="s">
        <v>965</v>
      </c>
      <c r="CH466" s="14" t="s">
        <v>967</v>
      </c>
      <c r="CI466" s="39" t="s">
        <v>39</v>
      </c>
      <c r="CJ466" s="39" t="s">
        <v>967</v>
      </c>
      <c r="CK466" s="14" t="s">
        <v>20</v>
      </c>
      <c r="CL466" s="14" t="s">
        <v>20</v>
      </c>
      <c r="CM466" s="1">
        <f t="shared" si="121"/>
        <v>26</v>
      </c>
      <c r="CN466" s="1">
        <f t="shared" si="122"/>
        <v>0.5</v>
      </c>
      <c r="CO466" s="1">
        <f t="shared" si="123"/>
        <v>11</v>
      </c>
      <c r="CP466" s="1">
        <f t="shared" si="124"/>
        <v>0</v>
      </c>
      <c r="CQ466" s="1">
        <f t="shared" si="125"/>
        <v>1</v>
      </c>
      <c r="CR466" s="1">
        <f>SUM(COUNTIFS($T466:$CL466,{"PAT","MAT"}))</f>
        <v>0</v>
      </c>
      <c r="CS466" s="1">
        <f t="shared" si="126"/>
        <v>0</v>
      </c>
      <c r="CT466" s="1">
        <f t="shared" si="127"/>
        <v>0</v>
      </c>
      <c r="CU466" s="1">
        <f t="shared" si="128"/>
        <v>4</v>
      </c>
      <c r="CV466" s="1">
        <f t="shared" si="129"/>
        <v>8</v>
      </c>
      <c r="CW466" s="1">
        <f t="shared" si="130"/>
        <v>0</v>
      </c>
      <c r="CX466" s="1">
        <f t="shared" si="131"/>
        <v>0</v>
      </c>
      <c r="CY466" s="1">
        <f t="shared" si="132"/>
        <v>12</v>
      </c>
      <c r="CZ466" s="1">
        <f t="shared" si="133"/>
        <v>1</v>
      </c>
      <c r="DA466" s="1">
        <f t="shared" si="134"/>
        <v>1</v>
      </c>
      <c r="DB466" s="1">
        <f>SUM(CM466:CX466)+SUM(COUNTIFS(Q466:CL466,{"TERM","RESIGNED"}))</f>
        <v>50.5</v>
      </c>
      <c r="DC466" s="1" t="s">
        <v>45</v>
      </c>
      <c r="DD466" s="1" t="s">
        <v>1020</v>
      </c>
      <c r="DE466" s="34"/>
    </row>
    <row r="467" spans="1:109" x14ac:dyDescent="0.25">
      <c r="A467" s="32">
        <f t="shared" si="135"/>
        <v>466</v>
      </c>
      <c r="B467" s="1" t="s">
        <v>172</v>
      </c>
      <c r="C467" s="1">
        <v>105570</v>
      </c>
      <c r="D467" s="27">
        <v>105570</v>
      </c>
      <c r="E467" s="1" t="s">
        <v>946</v>
      </c>
      <c r="F467" s="34" t="s">
        <v>1180</v>
      </c>
      <c r="G467" s="34" t="s">
        <v>162</v>
      </c>
      <c r="H467" s="30">
        <v>45163</v>
      </c>
      <c r="I467" s="30" t="s">
        <v>39</v>
      </c>
      <c r="J467" s="30" t="s">
        <v>39</v>
      </c>
      <c r="K467" s="1">
        <f t="shared" ca="1" si="119"/>
        <v>139</v>
      </c>
      <c r="L467" s="34" t="str">
        <f t="shared" si="120"/>
        <v>Billable</v>
      </c>
      <c r="M467" s="34" t="s">
        <v>124</v>
      </c>
      <c r="N467" s="1" t="s">
        <v>41</v>
      </c>
      <c r="O467" s="1" t="s">
        <v>42</v>
      </c>
      <c r="P467" s="1"/>
      <c r="Q467" s="1"/>
      <c r="R467" s="1" t="s">
        <v>43</v>
      </c>
      <c r="S467" s="33" t="s">
        <v>163</v>
      </c>
      <c r="T467" s="14" t="s">
        <v>965</v>
      </c>
      <c r="U467" s="39">
        <v>0.38263888888888897</v>
      </c>
      <c r="V467" s="14" t="s">
        <v>965</v>
      </c>
      <c r="W467" s="14" t="s">
        <v>20</v>
      </c>
      <c r="X467" s="14" t="s">
        <v>20</v>
      </c>
      <c r="Y467" s="14" t="s">
        <v>965</v>
      </c>
      <c r="Z467" s="39">
        <v>0.38125000000000003</v>
      </c>
      <c r="AA467" s="14" t="s">
        <v>965</v>
      </c>
      <c r="AB467" s="14" t="s">
        <v>965</v>
      </c>
      <c r="AC467" s="39">
        <v>0.3833333333333333</v>
      </c>
      <c r="AD467" s="14" t="s">
        <v>965</v>
      </c>
      <c r="AE467" s="14" t="s">
        <v>965</v>
      </c>
      <c r="AF467" s="39">
        <v>0.38125000000000003</v>
      </c>
      <c r="AG467" s="14" t="s">
        <v>965</v>
      </c>
      <c r="AH467" s="14" t="s">
        <v>965</v>
      </c>
      <c r="AI467" s="39">
        <v>0.38819444444444445</v>
      </c>
      <c r="AJ467" s="14" t="s">
        <v>965</v>
      </c>
      <c r="AK467" s="14" t="s">
        <v>965</v>
      </c>
      <c r="AL467" s="39">
        <v>0.3888888888888889</v>
      </c>
      <c r="AM467" s="14" t="s">
        <v>965</v>
      </c>
      <c r="AN467" s="14" t="s">
        <v>20</v>
      </c>
      <c r="AO467" s="14" t="s">
        <v>20</v>
      </c>
      <c r="AP467" s="14" t="s">
        <v>965</v>
      </c>
      <c r="AQ467" s="39">
        <v>0.38958333333333334</v>
      </c>
      <c r="AR467" s="14" t="s">
        <v>965</v>
      </c>
      <c r="AS467" s="14" t="s">
        <v>965</v>
      </c>
      <c r="AT467" s="39">
        <v>0.37777777777777777</v>
      </c>
      <c r="AU467" s="14" t="s">
        <v>965</v>
      </c>
      <c r="AV467" s="14" t="s">
        <v>965</v>
      </c>
      <c r="AW467" s="39">
        <v>0.3840277777777778</v>
      </c>
      <c r="AX467" s="14" t="s">
        <v>965</v>
      </c>
      <c r="AY467" s="14" t="s">
        <v>965</v>
      </c>
      <c r="AZ467" s="39">
        <v>0.38055555555555554</v>
      </c>
      <c r="BA467" s="14" t="s">
        <v>965</v>
      </c>
      <c r="BB467" s="14" t="s">
        <v>965</v>
      </c>
      <c r="BC467" s="39">
        <v>0.3833333333333333</v>
      </c>
      <c r="BD467" s="14" t="s">
        <v>965</v>
      </c>
      <c r="BE467" s="14" t="s">
        <v>20</v>
      </c>
      <c r="BF467" s="14" t="s">
        <v>20</v>
      </c>
      <c r="BG467" s="14" t="s">
        <v>965</v>
      </c>
      <c r="BH467" s="39">
        <v>0.36736111111111108</v>
      </c>
      <c r="BI467" s="39" t="s">
        <v>965</v>
      </c>
      <c r="BJ467" s="14" t="s">
        <v>965</v>
      </c>
      <c r="BK467" s="39">
        <v>0.37708333333333338</v>
      </c>
      <c r="BL467" s="14" t="s">
        <v>965</v>
      </c>
      <c r="BM467" s="14" t="s">
        <v>965</v>
      </c>
      <c r="BN467" s="39">
        <v>0.37222222222222223</v>
      </c>
      <c r="BO467" s="14" t="s">
        <v>965</v>
      </c>
      <c r="BP467" s="14" t="s">
        <v>965</v>
      </c>
      <c r="BQ467" s="39">
        <v>0.3666666666666667</v>
      </c>
      <c r="BR467" s="14" t="s">
        <v>965</v>
      </c>
      <c r="BS467" s="14" t="s">
        <v>965</v>
      </c>
      <c r="BT467" s="39">
        <v>0.3611111111111111</v>
      </c>
      <c r="BU467" s="39" t="s">
        <v>965</v>
      </c>
      <c r="BV467" s="14" t="s">
        <v>20</v>
      </c>
      <c r="BW467" s="14" t="s">
        <v>20</v>
      </c>
      <c r="BX467" s="14" t="s">
        <v>20</v>
      </c>
      <c r="BY467" s="14" t="s">
        <v>967</v>
      </c>
      <c r="BZ467" s="39" t="s">
        <v>39</v>
      </c>
      <c r="CA467" s="39" t="s">
        <v>967</v>
      </c>
      <c r="CB467" s="14" t="s">
        <v>967</v>
      </c>
      <c r="CC467" s="39" t="s">
        <v>39</v>
      </c>
      <c r="CD467" s="39" t="s">
        <v>967</v>
      </c>
      <c r="CE467" s="14" t="s">
        <v>967</v>
      </c>
      <c r="CF467" s="39" t="s">
        <v>39</v>
      </c>
      <c r="CG467" s="39" t="s">
        <v>967</v>
      </c>
      <c r="CH467" s="14" t="s">
        <v>967</v>
      </c>
      <c r="CI467" s="39" t="s">
        <v>39</v>
      </c>
      <c r="CJ467" s="39" t="s">
        <v>967</v>
      </c>
      <c r="CK467" s="14" t="s">
        <v>20</v>
      </c>
      <c r="CL467" s="14" t="s">
        <v>20</v>
      </c>
      <c r="CM467" s="1">
        <f t="shared" si="121"/>
        <v>32</v>
      </c>
      <c r="CN467" s="1">
        <f t="shared" si="122"/>
        <v>0</v>
      </c>
      <c r="CO467" s="1">
        <f t="shared" si="123"/>
        <v>11</v>
      </c>
      <c r="CP467" s="1">
        <f t="shared" si="124"/>
        <v>0</v>
      </c>
      <c r="CQ467" s="1">
        <f t="shared" si="125"/>
        <v>0</v>
      </c>
      <c r="CR467" s="1">
        <f>SUM(COUNTIFS($T467:$CL467,{"PAT","MAT"}))</f>
        <v>0</v>
      </c>
      <c r="CS467" s="1">
        <f t="shared" si="126"/>
        <v>0</v>
      </c>
      <c r="CT467" s="1">
        <f t="shared" si="127"/>
        <v>0</v>
      </c>
      <c r="CU467" s="1">
        <f t="shared" si="128"/>
        <v>0</v>
      </c>
      <c r="CV467" s="1">
        <f t="shared" si="129"/>
        <v>8</v>
      </c>
      <c r="CW467" s="1">
        <f t="shared" si="130"/>
        <v>0</v>
      </c>
      <c r="CX467" s="1">
        <f t="shared" si="131"/>
        <v>0</v>
      </c>
      <c r="CY467" s="1">
        <f t="shared" si="132"/>
        <v>8</v>
      </c>
      <c r="CZ467" s="1">
        <f t="shared" si="133"/>
        <v>1</v>
      </c>
      <c r="DA467" s="1">
        <f t="shared" si="134"/>
        <v>1</v>
      </c>
      <c r="DB467" s="1">
        <f>SUM(CM467:CX467)+SUM(COUNTIFS(Q467:CL467,{"TERM","RESIGNED"}))</f>
        <v>51</v>
      </c>
      <c r="DC467" s="1" t="s">
        <v>45</v>
      </c>
      <c r="DD467" s="1" t="s">
        <v>1020</v>
      </c>
      <c r="DE467" s="34"/>
    </row>
    <row r="468" spans="1:109" x14ac:dyDescent="0.25">
      <c r="A468" s="32">
        <f t="shared" si="135"/>
        <v>467</v>
      </c>
      <c r="B468" s="1" t="s">
        <v>172</v>
      </c>
      <c r="C468" s="1">
        <v>105502</v>
      </c>
      <c r="D468" s="27">
        <v>105502</v>
      </c>
      <c r="E468" s="1" t="s">
        <v>945</v>
      </c>
      <c r="F468" s="34" t="s">
        <v>1156</v>
      </c>
      <c r="G468" s="34" t="s">
        <v>123</v>
      </c>
      <c r="H468" s="30">
        <v>45160</v>
      </c>
      <c r="I468" s="30" t="s">
        <v>39</v>
      </c>
      <c r="J468" s="30" t="s">
        <v>39</v>
      </c>
      <c r="K468" s="1">
        <f t="shared" ca="1" si="119"/>
        <v>142</v>
      </c>
      <c r="L468" s="34" t="str">
        <f t="shared" si="120"/>
        <v>Billable</v>
      </c>
      <c r="M468" s="34" t="s">
        <v>124</v>
      </c>
      <c r="N468" s="1" t="s">
        <v>41</v>
      </c>
      <c r="O468" s="1" t="s">
        <v>42</v>
      </c>
      <c r="P468" s="1"/>
      <c r="Q468" s="1"/>
      <c r="R468" s="1" t="s">
        <v>43</v>
      </c>
      <c r="S468" s="33" t="s">
        <v>323</v>
      </c>
      <c r="T468" s="14" t="s">
        <v>965</v>
      </c>
      <c r="U468" s="39">
        <v>0.36944444444444402</v>
      </c>
      <c r="V468" s="14" t="s">
        <v>965</v>
      </c>
      <c r="W468" s="14" t="s">
        <v>20</v>
      </c>
      <c r="X468" s="14" t="s">
        <v>20</v>
      </c>
      <c r="Y468" s="14" t="s">
        <v>965</v>
      </c>
      <c r="Z468" s="39">
        <v>0.37638888888888888</v>
      </c>
      <c r="AA468" s="14" t="s">
        <v>965</v>
      </c>
      <c r="AB468" s="14" t="s">
        <v>965</v>
      </c>
      <c r="AC468" s="39">
        <v>0.37361111111111112</v>
      </c>
      <c r="AD468" s="14" t="s">
        <v>965</v>
      </c>
      <c r="AE468" s="14" t="s">
        <v>965</v>
      </c>
      <c r="AF468" s="39">
        <v>0.37847222222222227</v>
      </c>
      <c r="AG468" s="14" t="s">
        <v>965</v>
      </c>
      <c r="AH468" s="14" t="s">
        <v>965</v>
      </c>
      <c r="AI468" s="39">
        <v>0.37638888888888888</v>
      </c>
      <c r="AJ468" s="14" t="s">
        <v>965</v>
      </c>
      <c r="AK468" s="14" t="s">
        <v>965</v>
      </c>
      <c r="AL468" s="39">
        <v>0.3520833333333333</v>
      </c>
      <c r="AM468" s="14" t="s">
        <v>965</v>
      </c>
      <c r="AN468" s="14" t="s">
        <v>20</v>
      </c>
      <c r="AO468" s="14" t="s">
        <v>20</v>
      </c>
      <c r="AP468" s="14" t="s">
        <v>965</v>
      </c>
      <c r="AQ468" s="39">
        <v>0.37291666666666662</v>
      </c>
      <c r="AR468" s="14" t="s">
        <v>965</v>
      </c>
      <c r="AS468" s="14" t="s">
        <v>965</v>
      </c>
      <c r="AT468" s="39">
        <v>0.3833333333333333</v>
      </c>
      <c r="AU468" s="14" t="s">
        <v>965</v>
      </c>
      <c r="AV468" s="14" t="s">
        <v>965</v>
      </c>
      <c r="AW468" s="39">
        <v>0.3743055555555555</v>
      </c>
      <c r="AX468" s="14" t="s">
        <v>965</v>
      </c>
      <c r="AY468" s="14" t="s">
        <v>965</v>
      </c>
      <c r="AZ468" s="39">
        <v>0.38055555555555554</v>
      </c>
      <c r="BA468" s="14" t="s">
        <v>965</v>
      </c>
      <c r="BB468" s="14" t="s">
        <v>965</v>
      </c>
      <c r="BC468" s="39">
        <v>0.37222222222222223</v>
      </c>
      <c r="BD468" s="14" t="s">
        <v>965</v>
      </c>
      <c r="BE468" s="14" t="s">
        <v>20</v>
      </c>
      <c r="BF468" s="14" t="s">
        <v>20</v>
      </c>
      <c r="BG468" s="14" t="s">
        <v>965</v>
      </c>
      <c r="BH468" s="39">
        <v>0.37638888888888888</v>
      </c>
      <c r="BI468" s="39" t="s">
        <v>965</v>
      </c>
      <c r="BJ468" s="14" t="s">
        <v>965</v>
      </c>
      <c r="BK468" s="39">
        <v>0.37638888888888888</v>
      </c>
      <c r="BL468" s="14" t="s">
        <v>965</v>
      </c>
      <c r="BM468" s="14" t="s">
        <v>965</v>
      </c>
      <c r="BN468" s="39">
        <v>0.37152777777777773</v>
      </c>
      <c r="BO468" s="14" t="s">
        <v>965</v>
      </c>
      <c r="BP468" s="14" t="s">
        <v>965</v>
      </c>
      <c r="BQ468" s="39">
        <v>0.37291666666666662</v>
      </c>
      <c r="BR468" s="14" t="s">
        <v>965</v>
      </c>
      <c r="BS468" s="14" t="s">
        <v>965</v>
      </c>
      <c r="BT468" s="39">
        <v>0.35833333333333334</v>
      </c>
      <c r="BU468" s="39" t="s">
        <v>965</v>
      </c>
      <c r="BV468" s="14" t="s">
        <v>20</v>
      </c>
      <c r="BW468" s="14" t="s">
        <v>20</v>
      </c>
      <c r="BX468" s="14" t="s">
        <v>20</v>
      </c>
      <c r="BY468" s="14" t="s">
        <v>967</v>
      </c>
      <c r="BZ468" s="39" t="s">
        <v>39</v>
      </c>
      <c r="CA468" s="39" t="s">
        <v>967</v>
      </c>
      <c r="CB468" s="14" t="s">
        <v>967</v>
      </c>
      <c r="CC468" s="39" t="s">
        <v>39</v>
      </c>
      <c r="CD468" s="39" t="s">
        <v>967</v>
      </c>
      <c r="CE468" s="14" t="s">
        <v>967</v>
      </c>
      <c r="CF468" s="39" t="s">
        <v>39</v>
      </c>
      <c r="CG468" s="39" t="s">
        <v>967</v>
      </c>
      <c r="CH468" s="14" t="s">
        <v>967</v>
      </c>
      <c r="CI468" s="39" t="s">
        <v>39</v>
      </c>
      <c r="CJ468" s="39" t="s">
        <v>967</v>
      </c>
      <c r="CK468" s="14" t="s">
        <v>20</v>
      </c>
      <c r="CL468" s="14" t="s">
        <v>20</v>
      </c>
      <c r="CM468" s="1">
        <f t="shared" si="121"/>
        <v>32</v>
      </c>
      <c r="CN468" s="1">
        <f t="shared" si="122"/>
        <v>0</v>
      </c>
      <c r="CO468" s="1">
        <f t="shared" si="123"/>
        <v>11</v>
      </c>
      <c r="CP468" s="1">
        <f t="shared" si="124"/>
        <v>0</v>
      </c>
      <c r="CQ468" s="1">
        <f t="shared" si="125"/>
        <v>0</v>
      </c>
      <c r="CR468" s="1">
        <f>SUM(COUNTIFS($T468:$CL468,{"PAT","MAT"}))</f>
        <v>0</v>
      </c>
      <c r="CS468" s="1">
        <f t="shared" si="126"/>
        <v>0</v>
      </c>
      <c r="CT468" s="1">
        <f t="shared" si="127"/>
        <v>0</v>
      </c>
      <c r="CU468" s="1">
        <f t="shared" si="128"/>
        <v>0</v>
      </c>
      <c r="CV468" s="1">
        <f t="shared" si="129"/>
        <v>8</v>
      </c>
      <c r="CW468" s="1">
        <f t="shared" si="130"/>
        <v>0</v>
      </c>
      <c r="CX468" s="1">
        <f t="shared" si="131"/>
        <v>0</v>
      </c>
      <c r="CY468" s="1">
        <f t="shared" si="132"/>
        <v>8</v>
      </c>
      <c r="CZ468" s="1">
        <f t="shared" si="133"/>
        <v>1</v>
      </c>
      <c r="DA468" s="1">
        <f t="shared" si="134"/>
        <v>1</v>
      </c>
      <c r="DB468" s="1">
        <f>SUM(CM468:CX468)+SUM(COUNTIFS(Q468:CL468,{"TERM","RESIGNED"}))</f>
        <v>51</v>
      </c>
      <c r="DC468" s="1" t="s">
        <v>45</v>
      </c>
      <c r="DD468" s="1" t="s">
        <v>1018</v>
      </c>
      <c r="DE468" s="34"/>
    </row>
    <row r="469" spans="1:109" x14ac:dyDescent="0.25">
      <c r="A469" s="32">
        <f t="shared" si="135"/>
        <v>468</v>
      </c>
      <c r="B469" s="1" t="s">
        <v>172</v>
      </c>
      <c r="C469" s="1">
        <v>105505</v>
      </c>
      <c r="D469" s="27">
        <v>105505</v>
      </c>
      <c r="E469" s="1" t="s">
        <v>945</v>
      </c>
      <c r="F469" s="34" t="s">
        <v>1157</v>
      </c>
      <c r="G469" s="34" t="s">
        <v>123</v>
      </c>
      <c r="H469" s="30">
        <v>45160</v>
      </c>
      <c r="I469" s="30" t="s">
        <v>39</v>
      </c>
      <c r="J469" s="30" t="s">
        <v>39</v>
      </c>
      <c r="K469" s="1">
        <f t="shared" ca="1" si="119"/>
        <v>142</v>
      </c>
      <c r="L469" s="34" t="str">
        <f t="shared" si="120"/>
        <v>Billable</v>
      </c>
      <c r="M469" s="34" t="s">
        <v>124</v>
      </c>
      <c r="N469" s="1" t="s">
        <v>41</v>
      </c>
      <c r="O469" s="1" t="s">
        <v>42</v>
      </c>
      <c r="P469" s="1"/>
      <c r="Q469" s="1"/>
      <c r="R469" s="1" t="s">
        <v>43</v>
      </c>
      <c r="S469" s="33" t="s">
        <v>972</v>
      </c>
      <c r="T469" s="14" t="s">
        <v>967</v>
      </c>
      <c r="U469" s="39" t="s">
        <v>39</v>
      </c>
      <c r="V469" s="14" t="s">
        <v>967</v>
      </c>
      <c r="W469" s="14" t="s">
        <v>20</v>
      </c>
      <c r="X469" s="14" t="s">
        <v>20</v>
      </c>
      <c r="Y469" s="14" t="s">
        <v>967</v>
      </c>
      <c r="Z469" s="39" t="s">
        <v>39</v>
      </c>
      <c r="AA469" s="14" t="s">
        <v>967</v>
      </c>
      <c r="AB469" s="14" t="s">
        <v>967</v>
      </c>
      <c r="AC469" s="39" t="s">
        <v>39</v>
      </c>
      <c r="AD469" s="14" t="s">
        <v>967</v>
      </c>
      <c r="AE469" s="14" t="s">
        <v>968</v>
      </c>
      <c r="AF469" s="39" t="s">
        <v>39</v>
      </c>
      <c r="AG469" s="14" t="s">
        <v>968</v>
      </c>
      <c r="AH469" s="14" t="s">
        <v>965</v>
      </c>
      <c r="AI469" s="39">
        <v>0.3888888888888889</v>
      </c>
      <c r="AJ469" s="14" t="s">
        <v>965</v>
      </c>
      <c r="AK469" s="14" t="s">
        <v>965</v>
      </c>
      <c r="AL469" s="39">
        <v>0.38680555555555557</v>
      </c>
      <c r="AM469" s="14" t="s">
        <v>965</v>
      </c>
      <c r="AN469" s="14" t="s">
        <v>20</v>
      </c>
      <c r="AO469" s="14" t="s">
        <v>20</v>
      </c>
      <c r="AP469" s="14" t="s">
        <v>965</v>
      </c>
      <c r="AQ469" s="39">
        <v>0.40763888888888888</v>
      </c>
      <c r="AR469" s="14" t="s">
        <v>965</v>
      </c>
      <c r="AS469" s="14" t="s">
        <v>965</v>
      </c>
      <c r="AT469" s="39">
        <v>0.40833333333333338</v>
      </c>
      <c r="AU469" s="14" t="s">
        <v>965</v>
      </c>
      <c r="AV469" s="14" t="s">
        <v>965</v>
      </c>
      <c r="AW469" s="39">
        <v>0.37222222222222223</v>
      </c>
      <c r="AX469" s="14" t="s">
        <v>965</v>
      </c>
      <c r="AY469" s="14" t="s">
        <v>965</v>
      </c>
      <c r="AZ469" s="39">
        <v>0.41111111111111115</v>
      </c>
      <c r="BA469" s="14" t="s">
        <v>965</v>
      </c>
      <c r="BB469" s="14" t="s">
        <v>965</v>
      </c>
      <c r="BC469" s="39">
        <v>0.37708333333333338</v>
      </c>
      <c r="BD469" s="14" t="s">
        <v>965</v>
      </c>
      <c r="BE469" s="14" t="s">
        <v>20</v>
      </c>
      <c r="BF469" s="14" t="s">
        <v>20</v>
      </c>
      <c r="BG469" s="14" t="s">
        <v>965</v>
      </c>
      <c r="BH469" s="39">
        <v>0.37777777777777777</v>
      </c>
      <c r="BI469" s="39" t="s">
        <v>965</v>
      </c>
      <c r="BJ469" s="14" t="s">
        <v>965</v>
      </c>
      <c r="BK469" s="39">
        <v>0.40277777777777773</v>
      </c>
      <c r="BL469" s="14" t="s">
        <v>965</v>
      </c>
      <c r="BM469" s="14" t="s">
        <v>965</v>
      </c>
      <c r="BN469" s="39">
        <v>0.37361111111111112</v>
      </c>
      <c r="BO469" s="14" t="s">
        <v>965</v>
      </c>
      <c r="BP469" s="14" t="s">
        <v>965</v>
      </c>
      <c r="BQ469" s="39">
        <v>0.3833333333333333</v>
      </c>
      <c r="BR469" s="14" t="s">
        <v>965</v>
      </c>
      <c r="BS469" s="14" t="s">
        <v>965</v>
      </c>
      <c r="BT469" s="39">
        <v>0.37152777777777773</v>
      </c>
      <c r="BU469" s="39" t="s">
        <v>965</v>
      </c>
      <c r="BV469" s="14" t="s">
        <v>20</v>
      </c>
      <c r="BW469" s="14" t="s">
        <v>20</v>
      </c>
      <c r="BX469" s="14" t="s">
        <v>20</v>
      </c>
      <c r="BY469" s="14" t="s">
        <v>967</v>
      </c>
      <c r="BZ469" s="39" t="s">
        <v>39</v>
      </c>
      <c r="CA469" s="39" t="s">
        <v>967</v>
      </c>
      <c r="CB469" s="14" t="s">
        <v>965</v>
      </c>
      <c r="CC469" s="39">
        <v>0.37708333333333338</v>
      </c>
      <c r="CD469" s="39" t="s">
        <v>965</v>
      </c>
      <c r="CE469" s="14" t="s">
        <v>965</v>
      </c>
      <c r="CF469" s="39">
        <v>0.37777777777777777</v>
      </c>
      <c r="CG469" s="39" t="s">
        <v>965</v>
      </c>
      <c r="CH469" s="14" t="s">
        <v>965</v>
      </c>
      <c r="CI469" s="39">
        <v>0.38750000000000001</v>
      </c>
      <c r="CJ469" s="39" t="s">
        <v>965</v>
      </c>
      <c r="CK469" s="14" t="s">
        <v>20</v>
      </c>
      <c r="CL469" s="14" t="s">
        <v>20</v>
      </c>
      <c r="CM469" s="1">
        <f t="shared" si="121"/>
        <v>30</v>
      </c>
      <c r="CN469" s="1">
        <f t="shared" si="122"/>
        <v>0</v>
      </c>
      <c r="CO469" s="1">
        <f t="shared" si="123"/>
        <v>11</v>
      </c>
      <c r="CP469" s="1">
        <f t="shared" si="124"/>
        <v>0</v>
      </c>
      <c r="CQ469" s="1">
        <f t="shared" si="125"/>
        <v>0</v>
      </c>
      <c r="CR469" s="1">
        <f>SUM(COUNTIFS($T469:$CL469,{"PAT","MAT"}))</f>
        <v>0</v>
      </c>
      <c r="CS469" s="1">
        <f t="shared" si="126"/>
        <v>0</v>
      </c>
      <c r="CT469" s="1">
        <f t="shared" si="127"/>
        <v>0</v>
      </c>
      <c r="CU469" s="1">
        <f t="shared" si="128"/>
        <v>2</v>
      </c>
      <c r="CV469" s="1">
        <f t="shared" si="129"/>
        <v>8</v>
      </c>
      <c r="CW469" s="1">
        <f t="shared" si="130"/>
        <v>0</v>
      </c>
      <c r="CX469" s="1">
        <f t="shared" si="131"/>
        <v>0</v>
      </c>
      <c r="CY469" s="1">
        <f t="shared" si="132"/>
        <v>10</v>
      </c>
      <c r="CZ469" s="1">
        <f t="shared" si="133"/>
        <v>1</v>
      </c>
      <c r="DA469" s="1">
        <f t="shared" si="134"/>
        <v>1</v>
      </c>
      <c r="DB469" s="1">
        <f>SUM(CM469:CX469)+SUM(COUNTIFS(Q469:CL469,{"TERM","RESIGNED"}))</f>
        <v>51</v>
      </c>
      <c r="DC469" s="1" t="s">
        <v>45</v>
      </c>
      <c r="DD469" s="1" t="s">
        <v>1018</v>
      </c>
      <c r="DE469" s="34"/>
    </row>
    <row r="470" spans="1:109" x14ac:dyDescent="0.25">
      <c r="A470" s="32">
        <f t="shared" si="135"/>
        <v>469</v>
      </c>
      <c r="B470" s="1" t="s">
        <v>172</v>
      </c>
      <c r="C470" s="1">
        <v>105593</v>
      </c>
      <c r="D470" s="27">
        <v>105593</v>
      </c>
      <c r="E470" s="1" t="s">
        <v>946</v>
      </c>
      <c r="F470" s="34" t="s">
        <v>1189</v>
      </c>
      <c r="G470" s="34" t="s">
        <v>162</v>
      </c>
      <c r="H470" s="30">
        <v>45167</v>
      </c>
      <c r="I470" s="30" t="s">
        <v>39</v>
      </c>
      <c r="J470" s="30" t="s">
        <v>39</v>
      </c>
      <c r="K470" s="1">
        <f t="shared" ca="1" si="119"/>
        <v>135</v>
      </c>
      <c r="L470" s="34" t="str">
        <f t="shared" si="120"/>
        <v>Billable</v>
      </c>
      <c r="M470" s="34" t="s">
        <v>124</v>
      </c>
      <c r="N470" s="1" t="s">
        <v>41</v>
      </c>
      <c r="O470" s="1" t="s">
        <v>42</v>
      </c>
      <c r="P470" s="1"/>
      <c r="Q470" s="1"/>
      <c r="R470" s="1" t="s">
        <v>43</v>
      </c>
      <c r="S470" s="33" t="s">
        <v>144</v>
      </c>
      <c r="T470" s="14" t="s">
        <v>965</v>
      </c>
      <c r="U470" s="39">
        <v>0.375</v>
      </c>
      <c r="V470" s="14" t="s">
        <v>965</v>
      </c>
      <c r="W470" s="14" t="s">
        <v>20</v>
      </c>
      <c r="X470" s="14" t="s">
        <v>20</v>
      </c>
      <c r="Y470" s="14" t="s">
        <v>965</v>
      </c>
      <c r="Z470" s="39">
        <v>0.37777777777777777</v>
      </c>
      <c r="AA470" s="14" t="s">
        <v>965</v>
      </c>
      <c r="AB470" s="14" t="s">
        <v>965</v>
      </c>
      <c r="AC470" s="39">
        <v>0.37222222222222223</v>
      </c>
      <c r="AD470" s="14" t="s">
        <v>965</v>
      </c>
      <c r="AE470" s="14" t="s">
        <v>965</v>
      </c>
      <c r="AF470" s="39">
        <v>0.36944444444444446</v>
      </c>
      <c r="AG470" s="14" t="s">
        <v>965</v>
      </c>
      <c r="AH470" s="14" t="s">
        <v>965</v>
      </c>
      <c r="AI470" s="39">
        <v>0.37916666666666665</v>
      </c>
      <c r="AJ470" s="14" t="s">
        <v>965</v>
      </c>
      <c r="AK470" s="14" t="s">
        <v>965</v>
      </c>
      <c r="AL470" s="39">
        <v>0.38055555555555554</v>
      </c>
      <c r="AM470" s="14" t="s">
        <v>965</v>
      </c>
      <c r="AN470" s="14" t="s">
        <v>20</v>
      </c>
      <c r="AO470" s="14" t="s">
        <v>20</v>
      </c>
      <c r="AP470" s="14" t="s">
        <v>968</v>
      </c>
      <c r="AQ470" s="39" t="s">
        <v>39</v>
      </c>
      <c r="AR470" s="14" t="s">
        <v>968</v>
      </c>
      <c r="AS470" s="14" t="s">
        <v>968</v>
      </c>
      <c r="AT470" s="39" t="s">
        <v>39</v>
      </c>
      <c r="AU470" s="14" t="s">
        <v>968</v>
      </c>
      <c r="AV470" s="14" t="s">
        <v>968</v>
      </c>
      <c r="AW470" s="39" t="s">
        <v>39</v>
      </c>
      <c r="AX470" s="14" t="s">
        <v>968</v>
      </c>
      <c r="AY470" s="14" t="s">
        <v>967</v>
      </c>
      <c r="AZ470" s="39" t="s">
        <v>39</v>
      </c>
      <c r="BA470" s="14" t="s">
        <v>967</v>
      </c>
      <c r="BB470" s="14" t="s">
        <v>21</v>
      </c>
      <c r="BC470" s="39" t="s">
        <v>39</v>
      </c>
      <c r="BD470" s="14" t="s">
        <v>21</v>
      </c>
      <c r="BE470" s="14" t="s">
        <v>20</v>
      </c>
      <c r="BF470" s="14" t="s">
        <v>20</v>
      </c>
      <c r="BG470" s="14" t="s">
        <v>21</v>
      </c>
      <c r="BH470" s="39" t="s">
        <v>39</v>
      </c>
      <c r="BI470" s="39" t="s">
        <v>21</v>
      </c>
      <c r="BJ470" s="14" t="s">
        <v>967</v>
      </c>
      <c r="BK470" s="39" t="s">
        <v>39</v>
      </c>
      <c r="BL470" s="14" t="s">
        <v>967</v>
      </c>
      <c r="BM470" s="14" t="s">
        <v>967</v>
      </c>
      <c r="BN470" s="39" t="s">
        <v>39</v>
      </c>
      <c r="BO470" s="14" t="s">
        <v>967</v>
      </c>
      <c r="BP470" s="14" t="s">
        <v>21</v>
      </c>
      <c r="BQ470" s="39" t="s">
        <v>39</v>
      </c>
      <c r="BR470" s="14" t="s">
        <v>21</v>
      </c>
      <c r="BS470" s="14" t="s">
        <v>965</v>
      </c>
      <c r="BT470" s="39">
        <v>0.36874999999999997</v>
      </c>
      <c r="BU470" s="39" t="s">
        <v>965</v>
      </c>
      <c r="BV470" s="14" t="s">
        <v>20</v>
      </c>
      <c r="BW470" s="14" t="s">
        <v>20</v>
      </c>
      <c r="BX470" s="14" t="s">
        <v>20</v>
      </c>
      <c r="BY470" s="14" t="s">
        <v>965</v>
      </c>
      <c r="BZ470" s="39">
        <v>0.38541666666666669</v>
      </c>
      <c r="CA470" s="39" t="s">
        <v>965</v>
      </c>
      <c r="CB470" s="14" t="s">
        <v>965</v>
      </c>
      <c r="CC470" s="39">
        <v>0.37916666666666665</v>
      </c>
      <c r="CD470" s="39" t="s">
        <v>965</v>
      </c>
      <c r="CE470" s="14" t="s">
        <v>965</v>
      </c>
      <c r="CF470" s="39">
        <v>0.37986111111111115</v>
      </c>
      <c r="CG470" s="39" t="s">
        <v>965</v>
      </c>
      <c r="CH470" s="14" t="s">
        <v>967</v>
      </c>
      <c r="CI470" s="39">
        <v>0.35833333333333334</v>
      </c>
      <c r="CJ470" s="39" t="s">
        <v>967</v>
      </c>
      <c r="CK470" s="14" t="s">
        <v>20</v>
      </c>
      <c r="CL470" s="14" t="s">
        <v>20</v>
      </c>
      <c r="CM470" s="1">
        <f t="shared" si="121"/>
        <v>20</v>
      </c>
      <c r="CN470" s="1">
        <f t="shared" si="122"/>
        <v>0</v>
      </c>
      <c r="CO470" s="1">
        <f t="shared" si="123"/>
        <v>11</v>
      </c>
      <c r="CP470" s="1">
        <f t="shared" si="124"/>
        <v>6</v>
      </c>
      <c r="CQ470" s="1">
        <f t="shared" si="125"/>
        <v>0</v>
      </c>
      <c r="CR470" s="1">
        <f>SUM(COUNTIFS($T470:$CL470,{"PAT","MAT"}))</f>
        <v>0</v>
      </c>
      <c r="CS470" s="1">
        <f t="shared" si="126"/>
        <v>0</v>
      </c>
      <c r="CT470" s="1">
        <f t="shared" si="127"/>
        <v>0</v>
      </c>
      <c r="CU470" s="1">
        <f t="shared" si="128"/>
        <v>6</v>
      </c>
      <c r="CV470" s="1">
        <f t="shared" si="129"/>
        <v>8</v>
      </c>
      <c r="CW470" s="1">
        <f t="shared" si="130"/>
        <v>0</v>
      </c>
      <c r="CX470" s="1">
        <f t="shared" si="131"/>
        <v>0</v>
      </c>
      <c r="CY470" s="1">
        <f t="shared" si="132"/>
        <v>14</v>
      </c>
      <c r="CZ470" s="1">
        <f t="shared" si="133"/>
        <v>1</v>
      </c>
      <c r="DA470" s="1">
        <f t="shared" si="134"/>
        <v>1</v>
      </c>
      <c r="DB470" s="1">
        <f>SUM(CM470:CX470)+SUM(COUNTIFS(Q470:CL470,{"TERM","RESIGNED"}))</f>
        <v>51</v>
      </c>
      <c r="DC470" s="1" t="s">
        <v>45</v>
      </c>
      <c r="DD470" s="1" t="s">
        <v>1021</v>
      </c>
      <c r="DE470" s="34"/>
    </row>
    <row r="471" spans="1:109" x14ac:dyDescent="0.25">
      <c r="A471" s="32">
        <f t="shared" si="135"/>
        <v>470</v>
      </c>
      <c r="B471" s="1" t="s">
        <v>172</v>
      </c>
      <c r="C471" s="1">
        <v>105594</v>
      </c>
      <c r="D471" s="27">
        <v>105594</v>
      </c>
      <c r="E471" s="1" t="s">
        <v>946</v>
      </c>
      <c r="F471" s="34" t="s">
        <v>1190</v>
      </c>
      <c r="G471" s="34" t="s">
        <v>162</v>
      </c>
      <c r="H471" s="30">
        <v>45167</v>
      </c>
      <c r="I471" s="30" t="s">
        <v>39</v>
      </c>
      <c r="J471" s="30" t="s">
        <v>39</v>
      </c>
      <c r="K471" s="1">
        <f t="shared" ca="1" si="119"/>
        <v>135</v>
      </c>
      <c r="L471" s="34" t="str">
        <f t="shared" si="120"/>
        <v>Billable</v>
      </c>
      <c r="M471" s="34" t="s">
        <v>124</v>
      </c>
      <c r="N471" s="1" t="s">
        <v>41</v>
      </c>
      <c r="O471" s="1" t="s">
        <v>42</v>
      </c>
      <c r="P471" s="1"/>
      <c r="Q471" s="1"/>
      <c r="R471" s="1" t="s">
        <v>43</v>
      </c>
      <c r="S471" s="33" t="s">
        <v>144</v>
      </c>
      <c r="T471" s="14" t="s">
        <v>967</v>
      </c>
      <c r="U471" s="39" t="s">
        <v>39</v>
      </c>
      <c r="V471" s="14" t="s">
        <v>967</v>
      </c>
      <c r="W471" s="14" t="s">
        <v>20</v>
      </c>
      <c r="X471" s="14" t="s">
        <v>20</v>
      </c>
      <c r="Y471" s="14" t="s">
        <v>965</v>
      </c>
      <c r="Z471" s="39">
        <v>0.37847222222222227</v>
      </c>
      <c r="AA471" s="14" t="s">
        <v>965</v>
      </c>
      <c r="AB471" s="14" t="s">
        <v>965</v>
      </c>
      <c r="AC471" s="39">
        <v>0.37152777777777773</v>
      </c>
      <c r="AD471" s="14" t="s">
        <v>965</v>
      </c>
      <c r="AE471" s="14" t="s">
        <v>965</v>
      </c>
      <c r="AF471" s="39">
        <v>0.36805555555555558</v>
      </c>
      <c r="AG471" s="14" t="s">
        <v>965</v>
      </c>
      <c r="AH471" s="14" t="s">
        <v>965</v>
      </c>
      <c r="AI471" s="39">
        <v>0.37777777777777777</v>
      </c>
      <c r="AJ471" s="14" t="s">
        <v>965</v>
      </c>
      <c r="AK471" s="14" t="s">
        <v>965</v>
      </c>
      <c r="AL471" s="39">
        <v>0.2951388888888889</v>
      </c>
      <c r="AM471" s="14" t="s">
        <v>965</v>
      </c>
      <c r="AN471" s="14" t="s">
        <v>20</v>
      </c>
      <c r="AO471" s="14" t="s">
        <v>20</v>
      </c>
      <c r="AP471" s="14" t="s">
        <v>967</v>
      </c>
      <c r="AQ471" s="39" t="s">
        <v>39</v>
      </c>
      <c r="AR471" s="14" t="s">
        <v>967</v>
      </c>
      <c r="AS471" s="14" t="s">
        <v>968</v>
      </c>
      <c r="AT471" s="39" t="s">
        <v>39</v>
      </c>
      <c r="AU471" s="14" t="s">
        <v>968</v>
      </c>
      <c r="AV471" s="14" t="s">
        <v>965</v>
      </c>
      <c r="AW471" s="39">
        <v>0.3756944444444445</v>
      </c>
      <c r="AX471" s="14" t="s">
        <v>965</v>
      </c>
      <c r="AY471" s="14" t="s">
        <v>965</v>
      </c>
      <c r="AZ471" s="39">
        <v>0.37708333333333338</v>
      </c>
      <c r="BA471" s="14" t="s">
        <v>965</v>
      </c>
      <c r="BB471" s="14" t="s">
        <v>965</v>
      </c>
      <c r="BC471" s="39">
        <v>0.37708333333333338</v>
      </c>
      <c r="BD471" s="14" t="s">
        <v>965</v>
      </c>
      <c r="BE471" s="14" t="s">
        <v>20</v>
      </c>
      <c r="BF471" s="14" t="s">
        <v>20</v>
      </c>
      <c r="BG471" s="14" t="s">
        <v>965</v>
      </c>
      <c r="BH471" s="39">
        <v>0.38125000000000003</v>
      </c>
      <c r="BI471" s="39" t="s">
        <v>965</v>
      </c>
      <c r="BJ471" s="14" t="s">
        <v>965</v>
      </c>
      <c r="BK471" s="39">
        <v>0.37986111111111115</v>
      </c>
      <c r="BL471" s="14" t="s">
        <v>965</v>
      </c>
      <c r="BM471" s="14" t="s">
        <v>965</v>
      </c>
      <c r="BN471" s="39">
        <v>0.38680555555555557</v>
      </c>
      <c r="BO471" s="14" t="s">
        <v>965</v>
      </c>
      <c r="BP471" s="14" t="s">
        <v>965</v>
      </c>
      <c r="BQ471" s="39">
        <v>0.3756944444444445</v>
      </c>
      <c r="BR471" s="14" t="s">
        <v>965</v>
      </c>
      <c r="BS471" s="14" t="s">
        <v>965</v>
      </c>
      <c r="BT471" s="39">
        <v>0.40208333333333335</v>
      </c>
      <c r="BU471" s="39" t="s">
        <v>965</v>
      </c>
      <c r="BV471" s="14" t="s">
        <v>20</v>
      </c>
      <c r="BW471" s="14" t="s">
        <v>20</v>
      </c>
      <c r="BX471" s="14" t="s">
        <v>20</v>
      </c>
      <c r="BY471" s="14" t="s">
        <v>967</v>
      </c>
      <c r="BZ471" s="39" t="s">
        <v>39</v>
      </c>
      <c r="CA471" s="39" t="s">
        <v>967</v>
      </c>
      <c r="CB471" s="14" t="s">
        <v>965</v>
      </c>
      <c r="CC471" s="39">
        <v>0.37986111111111115</v>
      </c>
      <c r="CD471" s="39" t="s">
        <v>965</v>
      </c>
      <c r="CE471" s="14" t="s">
        <v>965</v>
      </c>
      <c r="CF471" s="39">
        <v>0.3756944444444445</v>
      </c>
      <c r="CG471" s="39" t="s">
        <v>965</v>
      </c>
      <c r="CH471" s="14" t="s">
        <v>967</v>
      </c>
      <c r="CI471" s="39" t="s">
        <v>39</v>
      </c>
      <c r="CJ471" s="39" t="s">
        <v>967</v>
      </c>
      <c r="CK471" s="14" t="s">
        <v>20</v>
      </c>
      <c r="CL471" s="14" t="s">
        <v>20</v>
      </c>
      <c r="CM471" s="1">
        <f t="shared" si="121"/>
        <v>30</v>
      </c>
      <c r="CN471" s="1">
        <f t="shared" si="122"/>
        <v>0</v>
      </c>
      <c r="CO471" s="1">
        <f t="shared" si="123"/>
        <v>11</v>
      </c>
      <c r="CP471" s="1">
        <f t="shared" si="124"/>
        <v>0</v>
      </c>
      <c r="CQ471" s="1">
        <f t="shared" si="125"/>
        <v>0</v>
      </c>
      <c r="CR471" s="1">
        <f>SUM(COUNTIFS($T471:$CL471,{"PAT","MAT"}))</f>
        <v>0</v>
      </c>
      <c r="CS471" s="1">
        <f t="shared" si="126"/>
        <v>0</v>
      </c>
      <c r="CT471" s="1">
        <f t="shared" si="127"/>
        <v>0</v>
      </c>
      <c r="CU471" s="1">
        <f t="shared" si="128"/>
        <v>2</v>
      </c>
      <c r="CV471" s="1">
        <f t="shared" si="129"/>
        <v>8</v>
      </c>
      <c r="CW471" s="1">
        <f t="shared" si="130"/>
        <v>0</v>
      </c>
      <c r="CX471" s="1">
        <f t="shared" si="131"/>
        <v>0</v>
      </c>
      <c r="CY471" s="1">
        <f t="shared" si="132"/>
        <v>10</v>
      </c>
      <c r="CZ471" s="1">
        <f t="shared" si="133"/>
        <v>1</v>
      </c>
      <c r="DA471" s="1">
        <f t="shared" si="134"/>
        <v>1</v>
      </c>
      <c r="DB471" s="1">
        <f>SUM(CM471:CX471)+SUM(COUNTIFS(Q471:CL471,{"TERM","RESIGNED"}))</f>
        <v>51</v>
      </c>
      <c r="DC471" s="1" t="s">
        <v>45</v>
      </c>
      <c r="DD471" s="1" t="s">
        <v>1021</v>
      </c>
      <c r="DE471" s="34"/>
    </row>
    <row r="472" spans="1:109" x14ac:dyDescent="0.25">
      <c r="A472" s="32">
        <f t="shared" si="135"/>
        <v>471</v>
      </c>
      <c r="B472" s="1" t="s">
        <v>172</v>
      </c>
      <c r="C472" s="1">
        <v>105596</v>
      </c>
      <c r="D472" s="27">
        <v>105596</v>
      </c>
      <c r="E472" s="1" t="s">
        <v>945</v>
      </c>
      <c r="F472" s="34" t="s">
        <v>1191</v>
      </c>
      <c r="G472" s="34" t="s">
        <v>162</v>
      </c>
      <c r="H472" s="30">
        <v>45167</v>
      </c>
      <c r="I472" s="30" t="s">
        <v>39</v>
      </c>
      <c r="J472" s="30" t="s">
        <v>39</v>
      </c>
      <c r="K472" s="1">
        <f t="shared" ca="1" si="119"/>
        <v>135</v>
      </c>
      <c r="L472" s="34" t="str">
        <f t="shared" si="120"/>
        <v>Billable</v>
      </c>
      <c r="M472" s="34" t="s">
        <v>124</v>
      </c>
      <c r="N472" s="1" t="s">
        <v>41</v>
      </c>
      <c r="O472" s="1" t="s">
        <v>42</v>
      </c>
      <c r="P472" s="1"/>
      <c r="Q472" s="1"/>
      <c r="R472" s="1" t="s">
        <v>43</v>
      </c>
      <c r="S472" s="33" t="s">
        <v>163</v>
      </c>
      <c r="T472" s="14" t="s">
        <v>965</v>
      </c>
      <c r="U472" s="39">
        <v>0.374305555555556</v>
      </c>
      <c r="V472" s="14" t="s">
        <v>965</v>
      </c>
      <c r="W472" s="14" t="s">
        <v>20</v>
      </c>
      <c r="X472" s="14" t="s">
        <v>20</v>
      </c>
      <c r="Y472" s="14" t="s">
        <v>965</v>
      </c>
      <c r="Z472" s="39">
        <v>0.37152777777777773</v>
      </c>
      <c r="AA472" s="14" t="s">
        <v>965</v>
      </c>
      <c r="AB472" s="14" t="s">
        <v>965</v>
      </c>
      <c r="AC472" s="39">
        <v>0.36805555555555558</v>
      </c>
      <c r="AD472" s="14" t="s">
        <v>965</v>
      </c>
      <c r="AE472" s="14" t="s">
        <v>967</v>
      </c>
      <c r="AF472" s="39" t="s">
        <v>39</v>
      </c>
      <c r="AG472" s="14" t="s">
        <v>967</v>
      </c>
      <c r="AH472" s="14" t="s">
        <v>967</v>
      </c>
      <c r="AI472" s="39" t="s">
        <v>39</v>
      </c>
      <c r="AJ472" s="14" t="s">
        <v>967</v>
      </c>
      <c r="AK472" s="14" t="s">
        <v>967</v>
      </c>
      <c r="AL472" s="39" t="s">
        <v>39</v>
      </c>
      <c r="AM472" s="14" t="s">
        <v>967</v>
      </c>
      <c r="AN472" s="14" t="s">
        <v>20</v>
      </c>
      <c r="AO472" s="14" t="s">
        <v>20</v>
      </c>
      <c r="AP472" s="14" t="s">
        <v>968</v>
      </c>
      <c r="AQ472" s="39" t="s">
        <v>39</v>
      </c>
      <c r="AR472" s="14" t="s">
        <v>968</v>
      </c>
      <c r="AS472" s="14" t="s">
        <v>968</v>
      </c>
      <c r="AT472" s="39" t="s">
        <v>39</v>
      </c>
      <c r="AU472" s="14" t="s">
        <v>968</v>
      </c>
      <c r="AV472" s="14" t="s">
        <v>965</v>
      </c>
      <c r="AW472" s="39">
        <v>0.37083333333333335</v>
      </c>
      <c r="AX472" s="14" t="s">
        <v>965</v>
      </c>
      <c r="AY472" s="14" t="s">
        <v>968</v>
      </c>
      <c r="AZ472" s="39" t="s">
        <v>39</v>
      </c>
      <c r="BA472" s="14" t="s">
        <v>968</v>
      </c>
      <c r="BB472" s="14" t="s">
        <v>22</v>
      </c>
      <c r="BC472" s="39" t="s">
        <v>39</v>
      </c>
      <c r="BD472" s="14" t="s">
        <v>22</v>
      </c>
      <c r="BE472" s="14" t="s">
        <v>20</v>
      </c>
      <c r="BF472" s="14" t="s">
        <v>20</v>
      </c>
      <c r="BG472" s="14" t="s">
        <v>22</v>
      </c>
      <c r="BH472" s="39" t="s">
        <v>39</v>
      </c>
      <c r="BI472" s="39" t="s">
        <v>22</v>
      </c>
      <c r="BJ472" s="14" t="s">
        <v>22</v>
      </c>
      <c r="BK472" s="39" t="s">
        <v>39</v>
      </c>
      <c r="BL472" s="14" t="s">
        <v>22</v>
      </c>
      <c r="BM472" s="14" t="s">
        <v>22</v>
      </c>
      <c r="BN472" s="39" t="s">
        <v>39</v>
      </c>
      <c r="BO472" s="14" t="s">
        <v>22</v>
      </c>
      <c r="BP472" s="14" t="s">
        <v>22</v>
      </c>
      <c r="BQ472" s="39" t="s">
        <v>39</v>
      </c>
      <c r="BR472" s="14" t="s">
        <v>22</v>
      </c>
      <c r="BS472" s="14" t="s">
        <v>21</v>
      </c>
      <c r="BT472" s="39" t="e">
        <v>#N/A</v>
      </c>
      <c r="BU472" s="39" t="s">
        <v>21</v>
      </c>
      <c r="BV472" s="14" t="s">
        <v>20</v>
      </c>
      <c r="BW472" s="14" t="s">
        <v>20</v>
      </c>
      <c r="BX472" s="14" t="s">
        <v>20</v>
      </c>
      <c r="BY472" s="14" t="s">
        <v>21</v>
      </c>
      <c r="BZ472" s="39" t="s">
        <v>39</v>
      </c>
      <c r="CA472" s="39" t="s">
        <v>21</v>
      </c>
      <c r="CB472" s="14" t="s">
        <v>21</v>
      </c>
      <c r="CC472" s="39" t="s">
        <v>39</v>
      </c>
      <c r="CD472" s="39" t="s">
        <v>21</v>
      </c>
      <c r="CE472" s="14" t="s">
        <v>21</v>
      </c>
      <c r="CF472" s="39" t="s">
        <v>39</v>
      </c>
      <c r="CG472" s="39" t="s">
        <v>21</v>
      </c>
      <c r="CH472" s="14" t="s">
        <v>21</v>
      </c>
      <c r="CI472" s="39" t="s">
        <v>39</v>
      </c>
      <c r="CJ472" s="39" t="s">
        <v>21</v>
      </c>
      <c r="CK472" s="14" t="s">
        <v>20</v>
      </c>
      <c r="CL472" s="14" t="s">
        <v>20</v>
      </c>
      <c r="CM472" s="1">
        <f t="shared" si="121"/>
        <v>8</v>
      </c>
      <c r="CN472" s="1">
        <f t="shared" si="122"/>
        <v>0</v>
      </c>
      <c r="CO472" s="1">
        <f t="shared" si="123"/>
        <v>11</v>
      </c>
      <c r="CP472" s="1">
        <f t="shared" si="124"/>
        <v>10</v>
      </c>
      <c r="CQ472" s="1">
        <f t="shared" si="125"/>
        <v>10</v>
      </c>
      <c r="CR472" s="1">
        <f>SUM(COUNTIFS($T472:$CL472,{"PAT","MAT"}))</f>
        <v>0</v>
      </c>
      <c r="CS472" s="1">
        <f t="shared" si="126"/>
        <v>0</v>
      </c>
      <c r="CT472" s="1">
        <f t="shared" si="127"/>
        <v>0</v>
      </c>
      <c r="CU472" s="1">
        <f t="shared" si="128"/>
        <v>6</v>
      </c>
      <c r="CV472" s="1">
        <f t="shared" si="129"/>
        <v>6</v>
      </c>
      <c r="CW472" s="1">
        <f t="shared" si="130"/>
        <v>0</v>
      </c>
      <c r="CX472" s="1">
        <f t="shared" si="131"/>
        <v>0</v>
      </c>
      <c r="CY472" s="1">
        <f t="shared" si="132"/>
        <v>12</v>
      </c>
      <c r="CZ472" s="1">
        <f t="shared" si="133"/>
        <v>0</v>
      </c>
      <c r="DA472" s="1">
        <f t="shared" si="134"/>
        <v>0</v>
      </c>
      <c r="DB472" s="1">
        <f>SUM(CM472:CX472)+SUM(COUNTIFS(Q472:CL472,{"TERM","RESIGNED"}))</f>
        <v>51</v>
      </c>
      <c r="DC472" s="1" t="s">
        <v>45</v>
      </c>
      <c r="DD472" s="1" t="s">
        <v>1020</v>
      </c>
      <c r="DE472" s="34"/>
    </row>
    <row r="473" spans="1:109" x14ac:dyDescent="0.25">
      <c r="A473" s="32">
        <f t="shared" si="135"/>
        <v>472</v>
      </c>
      <c r="B473" s="1" t="s">
        <v>172</v>
      </c>
      <c r="C473" s="1">
        <v>105597</v>
      </c>
      <c r="D473" s="27">
        <v>105597</v>
      </c>
      <c r="E473" s="1" t="s">
        <v>945</v>
      </c>
      <c r="F473" s="34" t="s">
        <v>1192</v>
      </c>
      <c r="G473" s="34" t="s">
        <v>162</v>
      </c>
      <c r="H473" s="30">
        <v>45167</v>
      </c>
      <c r="I473" s="30" t="s">
        <v>39</v>
      </c>
      <c r="J473" s="30" t="s">
        <v>39</v>
      </c>
      <c r="K473" s="1">
        <f t="shared" ca="1" si="119"/>
        <v>135</v>
      </c>
      <c r="L473" s="34" t="str">
        <f t="shared" si="120"/>
        <v>Billable</v>
      </c>
      <c r="M473" s="34" t="s">
        <v>124</v>
      </c>
      <c r="N473" s="1" t="s">
        <v>41</v>
      </c>
      <c r="O473" s="1" t="s">
        <v>42</v>
      </c>
      <c r="P473" s="1"/>
      <c r="Q473" s="1"/>
      <c r="R473" s="1" t="s">
        <v>43</v>
      </c>
      <c r="S473" s="33" t="s">
        <v>144</v>
      </c>
      <c r="T473" s="14" t="s">
        <v>965</v>
      </c>
      <c r="U473" s="39">
        <v>0.38541666666666702</v>
      </c>
      <c r="V473" s="14" t="s">
        <v>965</v>
      </c>
      <c r="W473" s="14" t="s">
        <v>20</v>
      </c>
      <c r="X473" s="14" t="s">
        <v>20</v>
      </c>
      <c r="Y473" s="14" t="s">
        <v>965</v>
      </c>
      <c r="Z473" s="39">
        <v>0.38472222222222219</v>
      </c>
      <c r="AA473" s="14" t="s">
        <v>965</v>
      </c>
      <c r="AB473" s="14" t="s">
        <v>965</v>
      </c>
      <c r="AC473" s="39">
        <v>0.38055555555555554</v>
      </c>
      <c r="AD473" s="14" t="s">
        <v>965</v>
      </c>
      <c r="AE473" s="14" t="s">
        <v>965</v>
      </c>
      <c r="AF473" s="39">
        <v>0.38263888888888892</v>
      </c>
      <c r="AG473" s="14" t="s">
        <v>965</v>
      </c>
      <c r="AH473" s="14" t="s">
        <v>965</v>
      </c>
      <c r="AI473" s="39">
        <v>0.37222222222222223</v>
      </c>
      <c r="AJ473" s="14" t="s">
        <v>965</v>
      </c>
      <c r="AK473" s="14" t="s">
        <v>965</v>
      </c>
      <c r="AL473" s="39">
        <v>0.3840277777777778</v>
      </c>
      <c r="AM473" s="14" t="s">
        <v>965</v>
      </c>
      <c r="AN473" s="14" t="s">
        <v>20</v>
      </c>
      <c r="AO473" s="14" t="s">
        <v>20</v>
      </c>
      <c r="AP473" s="14" t="s">
        <v>965</v>
      </c>
      <c r="AQ473" s="39">
        <v>0.375</v>
      </c>
      <c r="AR473" s="14" t="s">
        <v>965</v>
      </c>
      <c r="AS473" s="14" t="s">
        <v>965</v>
      </c>
      <c r="AT473" s="39">
        <v>0.3833333333333333</v>
      </c>
      <c r="AU473" s="14" t="s">
        <v>965</v>
      </c>
      <c r="AV473" s="14" t="s">
        <v>965</v>
      </c>
      <c r="AW473" s="39">
        <v>0.37777777777777777</v>
      </c>
      <c r="AX473" s="14" t="s">
        <v>965</v>
      </c>
      <c r="AY473" s="14" t="s">
        <v>965</v>
      </c>
      <c r="AZ473" s="39">
        <v>0.37986111111111115</v>
      </c>
      <c r="BA473" s="14" t="s">
        <v>965</v>
      </c>
      <c r="BB473" s="14" t="s">
        <v>967</v>
      </c>
      <c r="BC473" s="39" t="s">
        <v>39</v>
      </c>
      <c r="BD473" s="14" t="s">
        <v>967</v>
      </c>
      <c r="BE473" s="14" t="s">
        <v>20</v>
      </c>
      <c r="BF473" s="14" t="s">
        <v>20</v>
      </c>
      <c r="BG473" s="14" t="s">
        <v>965</v>
      </c>
      <c r="BH473" s="39">
        <v>0.38611111111111113</v>
      </c>
      <c r="BI473" s="39" t="s">
        <v>965</v>
      </c>
      <c r="BJ473" s="14" t="s">
        <v>965</v>
      </c>
      <c r="BK473" s="39">
        <v>0.36874999999999997</v>
      </c>
      <c r="BL473" s="14" t="s">
        <v>965</v>
      </c>
      <c r="BM473" s="14" t="s">
        <v>967</v>
      </c>
      <c r="BN473" s="39" t="s">
        <v>39</v>
      </c>
      <c r="BO473" s="14" t="s">
        <v>967</v>
      </c>
      <c r="BP473" s="14" t="s">
        <v>965</v>
      </c>
      <c r="BQ473" s="39">
        <v>0.375</v>
      </c>
      <c r="BR473" s="14" t="s">
        <v>965</v>
      </c>
      <c r="BS473" s="14" t="s">
        <v>965</v>
      </c>
      <c r="BT473" s="39">
        <v>0.37638888888888888</v>
      </c>
      <c r="BU473" s="39" t="s">
        <v>965</v>
      </c>
      <c r="BV473" s="14" t="s">
        <v>20</v>
      </c>
      <c r="BW473" s="14" t="s">
        <v>20</v>
      </c>
      <c r="BX473" s="14" t="s">
        <v>20</v>
      </c>
      <c r="BY473" s="14" t="s">
        <v>965</v>
      </c>
      <c r="BZ473" s="39">
        <v>0.37291666666666662</v>
      </c>
      <c r="CA473" s="39" t="s">
        <v>965</v>
      </c>
      <c r="CB473" s="14" t="s">
        <v>22</v>
      </c>
      <c r="CC473" s="39">
        <v>0.3833333333333333</v>
      </c>
      <c r="CD473" s="39" t="s">
        <v>22</v>
      </c>
      <c r="CE473" s="14" t="s">
        <v>965</v>
      </c>
      <c r="CF473" s="39">
        <v>0.38055555555555554</v>
      </c>
      <c r="CG473" s="39" t="s">
        <v>965</v>
      </c>
      <c r="CH473" s="14" t="s">
        <v>965</v>
      </c>
      <c r="CI473" s="39">
        <v>0.38472222222222219</v>
      </c>
      <c r="CJ473" s="39" t="s">
        <v>965</v>
      </c>
      <c r="CK473" s="14" t="s">
        <v>20</v>
      </c>
      <c r="CL473" s="14" t="s">
        <v>20</v>
      </c>
      <c r="CM473" s="1">
        <f t="shared" si="121"/>
        <v>34</v>
      </c>
      <c r="CN473" s="1">
        <f t="shared" si="122"/>
        <v>0</v>
      </c>
      <c r="CO473" s="1">
        <f t="shared" si="123"/>
        <v>11</v>
      </c>
      <c r="CP473" s="1">
        <f t="shared" si="124"/>
        <v>0</v>
      </c>
      <c r="CQ473" s="1">
        <f t="shared" si="125"/>
        <v>2</v>
      </c>
      <c r="CR473" s="1">
        <f>SUM(COUNTIFS($T473:$CL473,{"PAT","MAT"}))</f>
        <v>0</v>
      </c>
      <c r="CS473" s="1">
        <f t="shared" si="126"/>
        <v>0</v>
      </c>
      <c r="CT473" s="1">
        <f t="shared" si="127"/>
        <v>0</v>
      </c>
      <c r="CU473" s="1">
        <f t="shared" si="128"/>
        <v>0</v>
      </c>
      <c r="CV473" s="1">
        <f t="shared" si="129"/>
        <v>4</v>
      </c>
      <c r="CW473" s="1">
        <f t="shared" si="130"/>
        <v>0</v>
      </c>
      <c r="CX473" s="1">
        <f t="shared" si="131"/>
        <v>0</v>
      </c>
      <c r="CY473" s="1">
        <f t="shared" si="132"/>
        <v>4</v>
      </c>
      <c r="CZ473" s="1">
        <f t="shared" si="133"/>
        <v>1</v>
      </c>
      <c r="DA473" s="1">
        <f t="shared" si="134"/>
        <v>1</v>
      </c>
      <c r="DB473" s="1">
        <f>SUM(CM473:CX473)+SUM(COUNTIFS(Q473:CL473,{"TERM","RESIGNED"}))</f>
        <v>51</v>
      </c>
      <c r="DC473" s="1" t="s">
        <v>45</v>
      </c>
      <c r="DD473" s="1" t="s">
        <v>1021</v>
      </c>
      <c r="DE473" s="34"/>
    </row>
    <row r="474" spans="1:109" x14ac:dyDescent="0.25">
      <c r="A474" s="32">
        <f t="shared" si="135"/>
        <v>473</v>
      </c>
      <c r="B474" s="1" t="s">
        <v>172</v>
      </c>
      <c r="C474" s="1">
        <v>105599</v>
      </c>
      <c r="D474" s="27">
        <v>105599</v>
      </c>
      <c r="E474" s="1" t="s">
        <v>946</v>
      </c>
      <c r="F474" s="34" t="s">
        <v>1193</v>
      </c>
      <c r="G474" s="34" t="s">
        <v>162</v>
      </c>
      <c r="H474" s="30">
        <v>45167</v>
      </c>
      <c r="I474" s="30" t="s">
        <v>39</v>
      </c>
      <c r="J474" s="30" t="s">
        <v>39</v>
      </c>
      <c r="K474" s="1">
        <f t="shared" ca="1" si="119"/>
        <v>135</v>
      </c>
      <c r="L474" s="34" t="str">
        <f t="shared" si="120"/>
        <v>Billable</v>
      </c>
      <c r="M474" s="34" t="s">
        <v>124</v>
      </c>
      <c r="N474" s="1" t="s">
        <v>41</v>
      </c>
      <c r="O474" s="1" t="s">
        <v>42</v>
      </c>
      <c r="P474" s="1"/>
      <c r="Q474" s="1"/>
      <c r="R474" s="1" t="s">
        <v>43</v>
      </c>
      <c r="S474" s="33" t="s">
        <v>163</v>
      </c>
      <c r="T474" s="14" t="s">
        <v>965</v>
      </c>
      <c r="U474" s="39">
        <v>0.37013888888888902</v>
      </c>
      <c r="V474" s="14" t="s">
        <v>965</v>
      </c>
      <c r="W474" s="14" t="s">
        <v>20</v>
      </c>
      <c r="X474" s="14" t="s">
        <v>20</v>
      </c>
      <c r="Y474" s="14" t="s">
        <v>965</v>
      </c>
      <c r="Z474" s="39">
        <v>0.36736111111111108</v>
      </c>
      <c r="AA474" s="14" t="s">
        <v>965</v>
      </c>
      <c r="AB474" s="14" t="s">
        <v>965</v>
      </c>
      <c r="AC474" s="39">
        <v>0.37361111111111112</v>
      </c>
      <c r="AD474" s="14" t="s">
        <v>965</v>
      </c>
      <c r="AE474" s="14" t="s">
        <v>965</v>
      </c>
      <c r="AF474" s="39">
        <v>0.37986111111111115</v>
      </c>
      <c r="AG474" s="14" t="s">
        <v>965</v>
      </c>
      <c r="AH474" s="14" t="s">
        <v>965</v>
      </c>
      <c r="AI474" s="39">
        <v>0.37222222222222223</v>
      </c>
      <c r="AJ474" s="14" t="s">
        <v>965</v>
      </c>
      <c r="AK474" s="14" t="s">
        <v>965</v>
      </c>
      <c r="AL474" s="39">
        <v>0.37083333333333335</v>
      </c>
      <c r="AM474" s="14" t="s">
        <v>965</v>
      </c>
      <c r="AN474" s="14" t="s">
        <v>20</v>
      </c>
      <c r="AO474" s="14" t="s">
        <v>20</v>
      </c>
      <c r="AP474" s="14" t="s">
        <v>965</v>
      </c>
      <c r="AQ474" s="39">
        <v>0.37222222222222223</v>
      </c>
      <c r="AR474" s="14" t="s">
        <v>965</v>
      </c>
      <c r="AS474" s="14" t="s">
        <v>970</v>
      </c>
      <c r="AT474" s="39" t="s">
        <v>39</v>
      </c>
      <c r="AU474" s="14" t="s">
        <v>970</v>
      </c>
      <c r="AV474" s="14" t="s">
        <v>965</v>
      </c>
      <c r="AW474" s="39">
        <v>0.37847222222222227</v>
      </c>
      <c r="AX474" s="14" t="s">
        <v>965</v>
      </c>
      <c r="AY474" s="14" t="s">
        <v>967</v>
      </c>
      <c r="AZ474" s="39" t="s">
        <v>39</v>
      </c>
      <c r="BA474" s="14" t="s">
        <v>967</v>
      </c>
      <c r="BB474" s="14" t="s">
        <v>965</v>
      </c>
      <c r="BC474" s="39">
        <v>0.37291666666666662</v>
      </c>
      <c r="BD474" s="14" t="s">
        <v>965</v>
      </c>
      <c r="BE474" s="14" t="s">
        <v>20</v>
      </c>
      <c r="BF474" s="14" t="s">
        <v>20</v>
      </c>
      <c r="BG474" s="14" t="s">
        <v>967</v>
      </c>
      <c r="BH474" s="39" t="s">
        <v>39</v>
      </c>
      <c r="BI474" s="39" t="s">
        <v>967</v>
      </c>
      <c r="BJ474" s="14" t="s">
        <v>965</v>
      </c>
      <c r="BK474" s="39">
        <v>0.37638888888888888</v>
      </c>
      <c r="BL474" s="14" t="s">
        <v>965</v>
      </c>
      <c r="BM474" s="14" t="s">
        <v>967</v>
      </c>
      <c r="BN474" s="39" t="s">
        <v>39</v>
      </c>
      <c r="BO474" s="14" t="s">
        <v>967</v>
      </c>
      <c r="BP474" s="14" t="s">
        <v>965</v>
      </c>
      <c r="BQ474" s="39">
        <v>0.38055555555555554</v>
      </c>
      <c r="BR474" s="14" t="s">
        <v>965</v>
      </c>
      <c r="BS474" s="14" t="s">
        <v>965</v>
      </c>
      <c r="BT474" s="39">
        <v>0.37222222222222223</v>
      </c>
      <c r="BU474" s="39" t="s">
        <v>965</v>
      </c>
      <c r="BV474" s="14" t="s">
        <v>20</v>
      </c>
      <c r="BW474" s="14" t="s">
        <v>20</v>
      </c>
      <c r="BX474" s="14" t="s">
        <v>20</v>
      </c>
      <c r="BY474" s="14" t="s">
        <v>965</v>
      </c>
      <c r="BZ474" s="39">
        <v>0.37777777777777777</v>
      </c>
      <c r="CA474" s="39" t="s">
        <v>965</v>
      </c>
      <c r="CB474" s="14" t="s">
        <v>965</v>
      </c>
      <c r="CC474" s="39">
        <v>0.37013888888888885</v>
      </c>
      <c r="CD474" s="39" t="s">
        <v>965</v>
      </c>
      <c r="CE474" s="14" t="s">
        <v>965</v>
      </c>
      <c r="CF474" s="39">
        <v>0.37291666666666662</v>
      </c>
      <c r="CG474" s="39" t="s">
        <v>965</v>
      </c>
      <c r="CH474" s="14" t="s">
        <v>967</v>
      </c>
      <c r="CI474" s="39" t="s">
        <v>39</v>
      </c>
      <c r="CJ474" s="39" t="s">
        <v>967</v>
      </c>
      <c r="CK474" s="14" t="s">
        <v>20</v>
      </c>
      <c r="CL474" s="14" t="s">
        <v>20</v>
      </c>
      <c r="CM474" s="1">
        <f t="shared" si="121"/>
        <v>30</v>
      </c>
      <c r="CN474" s="1">
        <f t="shared" si="122"/>
        <v>0</v>
      </c>
      <c r="CO474" s="1">
        <f t="shared" si="123"/>
        <v>11</v>
      </c>
      <c r="CP474" s="1">
        <f t="shared" si="124"/>
        <v>0</v>
      </c>
      <c r="CQ474" s="1">
        <f t="shared" si="125"/>
        <v>0</v>
      </c>
      <c r="CR474" s="1">
        <f>SUM(COUNTIFS($T474:$CL474,{"PAT","MAT"}))</f>
        <v>0</v>
      </c>
      <c r="CS474" s="1">
        <f t="shared" si="126"/>
        <v>0</v>
      </c>
      <c r="CT474" s="1">
        <f t="shared" si="127"/>
        <v>0</v>
      </c>
      <c r="CU474" s="1">
        <f t="shared" si="128"/>
        <v>0</v>
      </c>
      <c r="CV474" s="1">
        <f t="shared" si="129"/>
        <v>8</v>
      </c>
      <c r="CW474" s="1">
        <f t="shared" si="130"/>
        <v>2</v>
      </c>
      <c r="CX474" s="1">
        <f t="shared" si="131"/>
        <v>0</v>
      </c>
      <c r="CY474" s="1">
        <f t="shared" si="132"/>
        <v>10</v>
      </c>
      <c r="CZ474" s="1">
        <f t="shared" si="133"/>
        <v>1</v>
      </c>
      <c r="DA474" s="1">
        <f t="shared" si="134"/>
        <v>1</v>
      </c>
      <c r="DB474" s="1">
        <f>SUM(CM474:CX474)+SUM(COUNTIFS(Q474:CL474,{"TERM","RESIGNED"}))</f>
        <v>51</v>
      </c>
      <c r="DC474" s="1" t="s">
        <v>45</v>
      </c>
      <c r="DD474" s="1" t="s">
        <v>1020</v>
      </c>
      <c r="DE474" s="34"/>
    </row>
    <row r="475" spans="1:109" x14ac:dyDescent="0.25">
      <c r="A475" s="32">
        <f t="shared" si="135"/>
        <v>474</v>
      </c>
      <c r="B475" s="1" t="s">
        <v>172</v>
      </c>
      <c r="C475" s="1">
        <v>105602</v>
      </c>
      <c r="D475" s="27">
        <v>105602</v>
      </c>
      <c r="E475" s="1" t="s">
        <v>946</v>
      </c>
      <c r="F475" s="34" t="s">
        <v>1195</v>
      </c>
      <c r="G475" s="34" t="s">
        <v>162</v>
      </c>
      <c r="H475" s="30">
        <v>45167</v>
      </c>
      <c r="I475" s="30" t="s">
        <v>39</v>
      </c>
      <c r="J475" s="30" t="s">
        <v>39</v>
      </c>
      <c r="K475" s="1">
        <f t="shared" ca="1" si="119"/>
        <v>135</v>
      </c>
      <c r="L475" s="34" t="str">
        <f t="shared" si="120"/>
        <v>Billable</v>
      </c>
      <c r="M475" s="34" t="s">
        <v>124</v>
      </c>
      <c r="N475" s="1" t="s">
        <v>41</v>
      </c>
      <c r="O475" s="1" t="s">
        <v>42</v>
      </c>
      <c r="P475" s="1"/>
      <c r="Q475" s="1"/>
      <c r="R475" s="1" t="s">
        <v>43</v>
      </c>
      <c r="S475" s="33" t="s">
        <v>163</v>
      </c>
      <c r="T475" s="14" t="s">
        <v>965</v>
      </c>
      <c r="U475" s="39">
        <v>0.37847222222222199</v>
      </c>
      <c r="V475" s="14" t="s">
        <v>965</v>
      </c>
      <c r="W475" s="14" t="s">
        <v>20</v>
      </c>
      <c r="X475" s="14" t="s">
        <v>20</v>
      </c>
      <c r="Y475" s="14" t="s">
        <v>965</v>
      </c>
      <c r="Z475" s="39">
        <v>0.38263888888888892</v>
      </c>
      <c r="AA475" s="14" t="s">
        <v>965</v>
      </c>
      <c r="AB475" s="14" t="s">
        <v>965</v>
      </c>
      <c r="AC475" s="39">
        <v>0.37986111111111115</v>
      </c>
      <c r="AD475" s="14" t="s">
        <v>965</v>
      </c>
      <c r="AE475" s="14" t="s">
        <v>966</v>
      </c>
      <c r="AF475" s="39">
        <v>0.27152777777777776</v>
      </c>
      <c r="AG475" s="14" t="s">
        <v>966</v>
      </c>
      <c r="AH475" s="14" t="s">
        <v>968</v>
      </c>
      <c r="AI475" s="39" t="s">
        <v>39</v>
      </c>
      <c r="AJ475" s="14" t="s">
        <v>968</v>
      </c>
      <c r="AK475" s="14" t="s">
        <v>965</v>
      </c>
      <c r="AL475" s="39">
        <v>0.3840277777777778</v>
      </c>
      <c r="AM475" s="14" t="s">
        <v>965</v>
      </c>
      <c r="AN475" s="14" t="s">
        <v>20</v>
      </c>
      <c r="AO475" s="14" t="s">
        <v>20</v>
      </c>
      <c r="AP475" s="14" t="s">
        <v>965</v>
      </c>
      <c r="AQ475" s="39">
        <v>0.38611111111111113</v>
      </c>
      <c r="AR475" s="14" t="s">
        <v>965</v>
      </c>
      <c r="AS475" s="14" t="s">
        <v>968</v>
      </c>
      <c r="AT475" s="39" t="s">
        <v>39</v>
      </c>
      <c r="AU475" s="14" t="s">
        <v>968</v>
      </c>
      <c r="AV475" s="14" t="s">
        <v>968</v>
      </c>
      <c r="AW475" s="39" t="s">
        <v>39</v>
      </c>
      <c r="AX475" s="14" t="s">
        <v>968</v>
      </c>
      <c r="AY475" s="14" t="s">
        <v>967</v>
      </c>
      <c r="AZ475" s="39" t="s">
        <v>39</v>
      </c>
      <c r="BA475" s="14" t="s">
        <v>967</v>
      </c>
      <c r="BB475" s="14" t="s">
        <v>967</v>
      </c>
      <c r="BC475" s="39" t="s">
        <v>39</v>
      </c>
      <c r="BD475" s="14" t="s">
        <v>967</v>
      </c>
      <c r="BE475" s="14" t="s">
        <v>20</v>
      </c>
      <c r="BF475" s="14" t="s">
        <v>20</v>
      </c>
      <c r="BG475" s="14" t="s">
        <v>967</v>
      </c>
      <c r="BH475" s="39" t="s">
        <v>39</v>
      </c>
      <c r="BI475" s="39" t="s">
        <v>967</v>
      </c>
      <c r="BJ475" s="14" t="s">
        <v>965</v>
      </c>
      <c r="BK475" s="39">
        <v>0.37152777777777773</v>
      </c>
      <c r="BL475" s="14" t="s">
        <v>965</v>
      </c>
      <c r="BM475" s="14" t="s">
        <v>965</v>
      </c>
      <c r="BN475" s="39">
        <v>0.38194444444444442</v>
      </c>
      <c r="BO475" s="14" t="s">
        <v>965</v>
      </c>
      <c r="BP475" s="14" t="s">
        <v>965</v>
      </c>
      <c r="BQ475" s="39">
        <v>0.38055555555555554</v>
      </c>
      <c r="BR475" s="14" t="s">
        <v>965</v>
      </c>
      <c r="BS475" s="14" t="s">
        <v>965</v>
      </c>
      <c r="BT475" s="39">
        <v>0.3833333333333333</v>
      </c>
      <c r="BU475" s="39" t="s">
        <v>965</v>
      </c>
      <c r="BV475" s="14" t="s">
        <v>20</v>
      </c>
      <c r="BW475" s="14" t="s">
        <v>20</v>
      </c>
      <c r="BX475" s="14" t="s">
        <v>20</v>
      </c>
      <c r="BY475" s="14" t="s">
        <v>965</v>
      </c>
      <c r="BZ475" s="39">
        <v>0.37777777777777777</v>
      </c>
      <c r="CA475" s="39" t="s">
        <v>965</v>
      </c>
      <c r="CB475" s="14" t="s">
        <v>965</v>
      </c>
      <c r="CC475" s="39">
        <v>0.39027777777777778</v>
      </c>
      <c r="CD475" s="39" t="s">
        <v>965</v>
      </c>
      <c r="CE475" s="14" t="s">
        <v>967</v>
      </c>
      <c r="CF475" s="39" t="s">
        <v>39</v>
      </c>
      <c r="CG475" s="39" t="s">
        <v>967</v>
      </c>
      <c r="CH475" s="14" t="s">
        <v>965</v>
      </c>
      <c r="CI475" s="39">
        <v>0.31666666666666665</v>
      </c>
      <c r="CJ475" s="39" t="s">
        <v>966</v>
      </c>
      <c r="CK475" s="14" t="s">
        <v>20</v>
      </c>
      <c r="CL475" s="14" t="s">
        <v>20</v>
      </c>
      <c r="CM475" s="1">
        <f t="shared" si="121"/>
        <v>23</v>
      </c>
      <c r="CN475" s="1">
        <f t="shared" si="122"/>
        <v>1.5</v>
      </c>
      <c r="CO475" s="1">
        <f t="shared" si="123"/>
        <v>11</v>
      </c>
      <c r="CP475" s="1">
        <f t="shared" si="124"/>
        <v>0</v>
      </c>
      <c r="CQ475" s="1">
        <f t="shared" si="125"/>
        <v>0</v>
      </c>
      <c r="CR475" s="1">
        <f>SUM(COUNTIFS($T475:$CL475,{"PAT","MAT"}))</f>
        <v>0</v>
      </c>
      <c r="CS475" s="1">
        <f t="shared" si="126"/>
        <v>0</v>
      </c>
      <c r="CT475" s="1">
        <f t="shared" si="127"/>
        <v>0</v>
      </c>
      <c r="CU475" s="1">
        <f t="shared" si="128"/>
        <v>6</v>
      </c>
      <c r="CV475" s="1">
        <f t="shared" si="129"/>
        <v>8</v>
      </c>
      <c r="CW475" s="1">
        <f t="shared" si="130"/>
        <v>0</v>
      </c>
      <c r="CX475" s="1">
        <f t="shared" si="131"/>
        <v>0</v>
      </c>
      <c r="CY475" s="1">
        <f t="shared" si="132"/>
        <v>14</v>
      </c>
      <c r="CZ475" s="1">
        <f t="shared" si="133"/>
        <v>1</v>
      </c>
      <c r="DA475" s="1">
        <f t="shared" si="134"/>
        <v>1</v>
      </c>
      <c r="DB475" s="1">
        <f>SUM(CM475:CX475)+SUM(COUNTIFS(Q475:CL475,{"TERM","RESIGNED"}))</f>
        <v>49.5</v>
      </c>
      <c r="DC475" s="1" t="s">
        <v>45</v>
      </c>
      <c r="DD475" s="1" t="s">
        <v>1020</v>
      </c>
      <c r="DE475" s="34"/>
    </row>
    <row r="476" spans="1:109" x14ac:dyDescent="0.25">
      <c r="A476" s="32">
        <f t="shared" si="135"/>
        <v>475</v>
      </c>
      <c r="B476" s="1" t="s">
        <v>172</v>
      </c>
      <c r="C476" s="1">
        <v>105603</v>
      </c>
      <c r="D476" s="27">
        <v>105603</v>
      </c>
      <c r="E476" s="1" t="s">
        <v>946</v>
      </c>
      <c r="F476" s="34" t="s">
        <v>1196</v>
      </c>
      <c r="G476" s="34" t="s">
        <v>162</v>
      </c>
      <c r="H476" s="30">
        <v>45167</v>
      </c>
      <c r="I476" s="30" t="s">
        <v>39</v>
      </c>
      <c r="J476" s="30" t="s">
        <v>39</v>
      </c>
      <c r="K476" s="1">
        <f t="shared" ca="1" si="119"/>
        <v>135</v>
      </c>
      <c r="L476" s="34" t="str">
        <f t="shared" si="120"/>
        <v>Billable</v>
      </c>
      <c r="M476" s="34" t="s">
        <v>124</v>
      </c>
      <c r="N476" s="1" t="s">
        <v>41</v>
      </c>
      <c r="O476" s="1" t="s">
        <v>42</v>
      </c>
      <c r="P476" s="1"/>
      <c r="Q476" s="1"/>
      <c r="R476" s="1" t="s">
        <v>43</v>
      </c>
      <c r="S476" s="33" t="s">
        <v>163</v>
      </c>
      <c r="T476" s="14" t="s">
        <v>965</v>
      </c>
      <c r="U476" s="39">
        <v>0.38402777777777802</v>
      </c>
      <c r="V476" s="14" t="s">
        <v>965</v>
      </c>
      <c r="W476" s="14" t="s">
        <v>20</v>
      </c>
      <c r="X476" s="14" t="s">
        <v>20</v>
      </c>
      <c r="Y476" s="14" t="s">
        <v>965</v>
      </c>
      <c r="Z476" s="39">
        <v>0.37847222222222227</v>
      </c>
      <c r="AA476" s="14" t="s">
        <v>965</v>
      </c>
      <c r="AB476" s="14" t="s">
        <v>965</v>
      </c>
      <c r="AC476" s="39">
        <v>0.37777777777777777</v>
      </c>
      <c r="AD476" s="14" t="s">
        <v>965</v>
      </c>
      <c r="AE476" s="14" t="s">
        <v>965</v>
      </c>
      <c r="AF476" s="39">
        <v>0.38263888888888892</v>
      </c>
      <c r="AG476" s="14" t="s">
        <v>965</v>
      </c>
      <c r="AH476" s="14" t="s">
        <v>965</v>
      </c>
      <c r="AI476" s="39">
        <v>0.3972222222222222</v>
      </c>
      <c r="AJ476" s="14" t="s">
        <v>965</v>
      </c>
      <c r="AK476" s="14" t="s">
        <v>965</v>
      </c>
      <c r="AL476" s="39">
        <v>0.38819444444444445</v>
      </c>
      <c r="AM476" s="14" t="s">
        <v>965</v>
      </c>
      <c r="AN476" s="14" t="s">
        <v>20</v>
      </c>
      <c r="AO476" s="14" t="s">
        <v>20</v>
      </c>
      <c r="AP476" s="14" t="s">
        <v>965</v>
      </c>
      <c r="AQ476" s="39">
        <v>0.39305555555555555</v>
      </c>
      <c r="AR476" s="14" t="s">
        <v>965</v>
      </c>
      <c r="AS476" s="14" t="s">
        <v>965</v>
      </c>
      <c r="AT476" s="39">
        <v>0.3840277777777778</v>
      </c>
      <c r="AU476" s="14" t="s">
        <v>965</v>
      </c>
      <c r="AV476" s="14" t="s">
        <v>965</v>
      </c>
      <c r="AW476" s="39">
        <v>0.38055555555555554</v>
      </c>
      <c r="AX476" s="14" t="s">
        <v>965</v>
      </c>
      <c r="AY476" s="14" t="s">
        <v>965</v>
      </c>
      <c r="AZ476" s="39">
        <v>0.38194444444444442</v>
      </c>
      <c r="BA476" s="14" t="s">
        <v>965</v>
      </c>
      <c r="BB476" s="14" t="s">
        <v>965</v>
      </c>
      <c r="BC476" s="39">
        <v>0.38125000000000003</v>
      </c>
      <c r="BD476" s="14" t="s">
        <v>965</v>
      </c>
      <c r="BE476" s="14" t="s">
        <v>20</v>
      </c>
      <c r="BF476" s="14" t="s">
        <v>20</v>
      </c>
      <c r="BG476" s="14" t="s">
        <v>965</v>
      </c>
      <c r="BH476" s="39">
        <v>0.37777777777777777</v>
      </c>
      <c r="BI476" s="39" t="s">
        <v>965</v>
      </c>
      <c r="BJ476" s="14" t="s">
        <v>965</v>
      </c>
      <c r="BK476" s="39">
        <v>0.38125000000000003</v>
      </c>
      <c r="BL476" s="14" t="s">
        <v>965</v>
      </c>
      <c r="BM476" s="14" t="s">
        <v>967</v>
      </c>
      <c r="BN476" s="39" t="s">
        <v>39</v>
      </c>
      <c r="BO476" s="14" t="s">
        <v>967</v>
      </c>
      <c r="BP476" s="14" t="s">
        <v>967</v>
      </c>
      <c r="BQ476" s="39" t="s">
        <v>39</v>
      </c>
      <c r="BR476" s="14" t="s">
        <v>967</v>
      </c>
      <c r="BS476" s="14" t="s">
        <v>967</v>
      </c>
      <c r="BT476" s="39" t="e">
        <v>#N/A</v>
      </c>
      <c r="BU476" s="39" t="s">
        <v>967</v>
      </c>
      <c r="BV476" s="14" t="s">
        <v>20</v>
      </c>
      <c r="BW476" s="14" t="s">
        <v>20</v>
      </c>
      <c r="BX476" s="14" t="s">
        <v>20</v>
      </c>
      <c r="BY476" s="14" t="s">
        <v>965</v>
      </c>
      <c r="BZ476" s="39">
        <v>0.38472222222222219</v>
      </c>
      <c r="CA476" s="39" t="s">
        <v>965</v>
      </c>
      <c r="CB476" s="14" t="s">
        <v>965</v>
      </c>
      <c r="CC476" s="39">
        <v>0.38958333333333334</v>
      </c>
      <c r="CD476" s="39" t="s">
        <v>965</v>
      </c>
      <c r="CE476" s="14" t="s">
        <v>965</v>
      </c>
      <c r="CF476" s="39">
        <v>0.39027777777777778</v>
      </c>
      <c r="CG476" s="39" t="s">
        <v>965</v>
      </c>
      <c r="CH476" s="14" t="s">
        <v>967</v>
      </c>
      <c r="CI476" s="39" t="s">
        <v>39</v>
      </c>
      <c r="CJ476" s="39" t="s">
        <v>967</v>
      </c>
      <c r="CK476" s="14" t="s">
        <v>20</v>
      </c>
      <c r="CL476" s="14" t="s">
        <v>20</v>
      </c>
      <c r="CM476" s="1">
        <f t="shared" si="121"/>
        <v>32</v>
      </c>
      <c r="CN476" s="1">
        <f t="shared" si="122"/>
        <v>0</v>
      </c>
      <c r="CO476" s="1">
        <f t="shared" si="123"/>
        <v>11</v>
      </c>
      <c r="CP476" s="1">
        <f t="shared" si="124"/>
        <v>0</v>
      </c>
      <c r="CQ476" s="1">
        <f t="shared" si="125"/>
        <v>0</v>
      </c>
      <c r="CR476" s="1">
        <f>SUM(COUNTIFS($T476:$CL476,{"PAT","MAT"}))</f>
        <v>0</v>
      </c>
      <c r="CS476" s="1">
        <f t="shared" si="126"/>
        <v>0</v>
      </c>
      <c r="CT476" s="1">
        <f t="shared" si="127"/>
        <v>0</v>
      </c>
      <c r="CU476" s="1">
        <f t="shared" si="128"/>
        <v>0</v>
      </c>
      <c r="CV476" s="1">
        <f t="shared" si="129"/>
        <v>8</v>
      </c>
      <c r="CW476" s="1">
        <f t="shared" si="130"/>
        <v>0</v>
      </c>
      <c r="CX476" s="1">
        <f t="shared" si="131"/>
        <v>0</v>
      </c>
      <c r="CY476" s="1">
        <f t="shared" si="132"/>
        <v>8</v>
      </c>
      <c r="CZ476" s="1">
        <f t="shared" si="133"/>
        <v>1</v>
      </c>
      <c r="DA476" s="1">
        <f t="shared" si="134"/>
        <v>1</v>
      </c>
      <c r="DB476" s="1">
        <f>SUM(CM476:CX476)+SUM(COUNTIFS(Q476:CL476,{"TERM","RESIGNED"}))</f>
        <v>51</v>
      </c>
      <c r="DC476" s="1" t="s">
        <v>45</v>
      </c>
      <c r="DD476" s="1" t="s">
        <v>1020</v>
      </c>
      <c r="DE476" s="34"/>
    </row>
    <row r="477" spans="1:109" x14ac:dyDescent="0.25">
      <c r="A477" s="32">
        <f t="shared" si="135"/>
        <v>476</v>
      </c>
      <c r="B477" s="1" t="s">
        <v>172</v>
      </c>
      <c r="C477" s="1">
        <v>103032</v>
      </c>
      <c r="D477" s="27">
        <v>103032</v>
      </c>
      <c r="E477" s="1" t="s">
        <v>946</v>
      </c>
      <c r="F477" s="34" t="s">
        <v>572</v>
      </c>
      <c r="G477" s="34" t="s">
        <v>162</v>
      </c>
      <c r="H477" s="30">
        <v>44708</v>
      </c>
      <c r="I477" s="30" t="s">
        <v>39</v>
      </c>
      <c r="J477" s="30" t="s">
        <v>39</v>
      </c>
      <c r="K477" s="1">
        <f t="shared" ca="1" si="119"/>
        <v>594</v>
      </c>
      <c r="L477" s="34" t="str">
        <f t="shared" si="120"/>
        <v>Billable</v>
      </c>
      <c r="M477" s="34" t="s">
        <v>124</v>
      </c>
      <c r="N477" s="1" t="s">
        <v>41</v>
      </c>
      <c r="O477" s="1" t="s">
        <v>42</v>
      </c>
      <c r="P477" s="1"/>
      <c r="Q477" s="1"/>
      <c r="R477" s="1" t="s">
        <v>43</v>
      </c>
      <c r="S477" s="33" t="s">
        <v>163</v>
      </c>
      <c r="T477" s="14" t="s">
        <v>965</v>
      </c>
      <c r="U477" s="39">
        <v>0.37083333333333302</v>
      </c>
      <c r="V477" s="14" t="s">
        <v>965</v>
      </c>
      <c r="W477" s="14" t="s">
        <v>20</v>
      </c>
      <c r="X477" s="14" t="s">
        <v>20</v>
      </c>
      <c r="Y477" s="14" t="s">
        <v>965</v>
      </c>
      <c r="Z477" s="39">
        <v>0.37222222222222223</v>
      </c>
      <c r="AA477" s="14" t="s">
        <v>965</v>
      </c>
      <c r="AB477" s="14" t="s">
        <v>965</v>
      </c>
      <c r="AC477" s="39">
        <v>0.3756944444444445</v>
      </c>
      <c r="AD477" s="14" t="s">
        <v>965</v>
      </c>
      <c r="AE477" s="14" t="s">
        <v>965</v>
      </c>
      <c r="AF477" s="39">
        <v>0.37708333333333338</v>
      </c>
      <c r="AG477" s="14" t="s">
        <v>965</v>
      </c>
      <c r="AH477" s="14" t="s">
        <v>965</v>
      </c>
      <c r="AI477" s="39">
        <v>0.37013888888888885</v>
      </c>
      <c r="AJ477" s="14" t="s">
        <v>965</v>
      </c>
      <c r="AK477" s="14" t="s">
        <v>965</v>
      </c>
      <c r="AL477" s="39">
        <v>0.37777777777777777</v>
      </c>
      <c r="AM477" s="14" t="s">
        <v>965</v>
      </c>
      <c r="AN477" s="14" t="s">
        <v>20</v>
      </c>
      <c r="AO477" s="14" t="s">
        <v>20</v>
      </c>
      <c r="AP477" s="14" t="s">
        <v>965</v>
      </c>
      <c r="AQ477" s="39">
        <v>0.37777777777777777</v>
      </c>
      <c r="AR477" s="14" t="s">
        <v>965</v>
      </c>
      <c r="AS477" s="14" t="s">
        <v>965</v>
      </c>
      <c r="AT477" s="39">
        <v>0.375</v>
      </c>
      <c r="AU477" s="14" t="s">
        <v>965</v>
      </c>
      <c r="AV477" s="14" t="s">
        <v>965</v>
      </c>
      <c r="AW477" s="39">
        <v>0.37847222222222227</v>
      </c>
      <c r="AX477" s="14" t="s">
        <v>965</v>
      </c>
      <c r="AY477" s="14" t="s">
        <v>965</v>
      </c>
      <c r="AZ477" s="39">
        <v>0.37847222222222227</v>
      </c>
      <c r="BA477" s="14" t="s">
        <v>965</v>
      </c>
      <c r="BB477" s="14" t="s">
        <v>965</v>
      </c>
      <c r="BC477" s="39">
        <v>0.37847222222222227</v>
      </c>
      <c r="BD477" s="14" t="s">
        <v>965</v>
      </c>
      <c r="BE477" s="14" t="s">
        <v>20</v>
      </c>
      <c r="BF477" s="14" t="s">
        <v>20</v>
      </c>
      <c r="BG477" s="14" t="s">
        <v>965</v>
      </c>
      <c r="BH477" s="39">
        <v>0.37916666666666665</v>
      </c>
      <c r="BI477" s="39" t="s">
        <v>965</v>
      </c>
      <c r="BJ477" s="14" t="s">
        <v>965</v>
      </c>
      <c r="BK477" s="39">
        <v>0.37777777777777777</v>
      </c>
      <c r="BL477" s="14" t="s">
        <v>965</v>
      </c>
      <c r="BM477" s="14" t="s">
        <v>965</v>
      </c>
      <c r="BN477" s="39">
        <v>0.3743055555555555</v>
      </c>
      <c r="BO477" s="14" t="s">
        <v>965</v>
      </c>
      <c r="BP477" s="14" t="s">
        <v>965</v>
      </c>
      <c r="BQ477" s="39">
        <v>0.3743055555555555</v>
      </c>
      <c r="BR477" s="14" t="s">
        <v>965</v>
      </c>
      <c r="BS477" s="14" t="s">
        <v>967</v>
      </c>
      <c r="BT477" s="39" t="e">
        <v>#N/A</v>
      </c>
      <c r="BU477" s="39" t="s">
        <v>967</v>
      </c>
      <c r="BV477" s="14" t="s">
        <v>20</v>
      </c>
      <c r="BW477" s="14" t="s">
        <v>20</v>
      </c>
      <c r="BX477" s="14" t="s">
        <v>20</v>
      </c>
      <c r="BY477" s="14" t="s">
        <v>967</v>
      </c>
      <c r="BZ477" s="39" t="s">
        <v>39</v>
      </c>
      <c r="CA477" s="39" t="s">
        <v>967</v>
      </c>
      <c r="CB477" s="14" t="s">
        <v>968</v>
      </c>
      <c r="CC477" s="39" t="s">
        <v>39</v>
      </c>
      <c r="CD477" s="39" t="s">
        <v>968</v>
      </c>
      <c r="CE477" s="14" t="s">
        <v>968</v>
      </c>
      <c r="CF477" s="39" t="s">
        <v>39</v>
      </c>
      <c r="CG477" s="39" t="s">
        <v>968</v>
      </c>
      <c r="CH477" s="14" t="s">
        <v>968</v>
      </c>
      <c r="CI477" s="39" t="s">
        <v>39</v>
      </c>
      <c r="CJ477" s="39" t="s">
        <v>968</v>
      </c>
      <c r="CK477" s="14" t="s">
        <v>20</v>
      </c>
      <c r="CL477" s="14" t="s">
        <v>20</v>
      </c>
      <c r="CM477" s="1">
        <f t="shared" si="121"/>
        <v>30</v>
      </c>
      <c r="CN477" s="1">
        <f t="shared" si="122"/>
        <v>0</v>
      </c>
      <c r="CO477" s="1">
        <f t="shared" si="123"/>
        <v>11</v>
      </c>
      <c r="CP477" s="1">
        <f t="shared" si="124"/>
        <v>0</v>
      </c>
      <c r="CQ477" s="1">
        <f t="shared" si="125"/>
        <v>0</v>
      </c>
      <c r="CR477" s="1">
        <f>SUM(COUNTIFS($T477:$CL477,{"PAT","MAT"}))</f>
        <v>0</v>
      </c>
      <c r="CS477" s="1">
        <f t="shared" si="126"/>
        <v>0</v>
      </c>
      <c r="CT477" s="1">
        <f t="shared" si="127"/>
        <v>0</v>
      </c>
      <c r="CU477" s="1">
        <f t="shared" si="128"/>
        <v>6</v>
      </c>
      <c r="CV477" s="1">
        <f t="shared" si="129"/>
        <v>4</v>
      </c>
      <c r="CW477" s="1">
        <f t="shared" si="130"/>
        <v>0</v>
      </c>
      <c r="CX477" s="1">
        <f t="shared" si="131"/>
        <v>0</v>
      </c>
      <c r="CY477" s="1">
        <f t="shared" si="132"/>
        <v>10</v>
      </c>
      <c r="CZ477" s="1">
        <f t="shared" si="133"/>
        <v>1</v>
      </c>
      <c r="DA477" s="1">
        <f t="shared" si="134"/>
        <v>1</v>
      </c>
      <c r="DB477" s="1">
        <f>SUM(CM477:CX477)+SUM(COUNTIFS(Q477:CL477,{"TERM","RESIGNED"}))</f>
        <v>51</v>
      </c>
      <c r="DC477" s="1" t="s">
        <v>45</v>
      </c>
      <c r="DD477" s="1" t="s">
        <v>1020</v>
      </c>
      <c r="DE477" s="34"/>
    </row>
    <row r="478" spans="1:109" x14ac:dyDescent="0.25">
      <c r="A478" s="32">
        <f t="shared" si="135"/>
        <v>477</v>
      </c>
      <c r="B478" s="1" t="s">
        <v>172</v>
      </c>
      <c r="C478" s="1">
        <v>103035</v>
      </c>
      <c r="D478" s="27">
        <v>103035</v>
      </c>
      <c r="E478" s="1" t="s">
        <v>945</v>
      </c>
      <c r="F478" s="34" t="s">
        <v>573</v>
      </c>
      <c r="G478" s="34" t="s">
        <v>162</v>
      </c>
      <c r="H478" s="30">
        <v>44708</v>
      </c>
      <c r="I478" s="30" t="s">
        <v>39</v>
      </c>
      <c r="J478" s="30" t="s">
        <v>39</v>
      </c>
      <c r="K478" s="1">
        <f t="shared" ca="1" si="119"/>
        <v>594</v>
      </c>
      <c r="L478" s="34" t="str">
        <f t="shared" si="120"/>
        <v>Billable</v>
      </c>
      <c r="M478" s="34" t="s">
        <v>124</v>
      </c>
      <c r="N478" s="1" t="s">
        <v>41</v>
      </c>
      <c r="O478" s="1" t="s">
        <v>42</v>
      </c>
      <c r="P478" s="1"/>
      <c r="Q478" s="1"/>
      <c r="R478" s="1" t="s">
        <v>43</v>
      </c>
      <c r="S478" s="33" t="s">
        <v>163</v>
      </c>
      <c r="T478" s="14" t="s">
        <v>967</v>
      </c>
      <c r="U478" s="39" t="s">
        <v>39</v>
      </c>
      <c r="V478" s="14" t="s">
        <v>967</v>
      </c>
      <c r="W478" s="14" t="s">
        <v>20</v>
      </c>
      <c r="X478" s="14" t="s">
        <v>20</v>
      </c>
      <c r="Y478" s="14" t="s">
        <v>968</v>
      </c>
      <c r="Z478" s="39" t="s">
        <v>39</v>
      </c>
      <c r="AA478" s="14" t="s">
        <v>968</v>
      </c>
      <c r="AB478" s="14" t="s">
        <v>22</v>
      </c>
      <c r="AC478" s="39" t="s">
        <v>39</v>
      </c>
      <c r="AD478" s="14" t="s">
        <v>22</v>
      </c>
      <c r="AE478" s="14" t="s">
        <v>965</v>
      </c>
      <c r="AF478" s="39">
        <v>0.37361111111111112</v>
      </c>
      <c r="AG478" s="14" t="s">
        <v>965</v>
      </c>
      <c r="AH478" s="14" t="s">
        <v>965</v>
      </c>
      <c r="AI478" s="39">
        <v>0.37986111111111115</v>
      </c>
      <c r="AJ478" s="14" t="s">
        <v>965</v>
      </c>
      <c r="AK478" s="14" t="s">
        <v>965</v>
      </c>
      <c r="AL478" s="39">
        <v>0.3743055555555555</v>
      </c>
      <c r="AM478" s="14" t="s">
        <v>965</v>
      </c>
      <c r="AN478" s="14" t="s">
        <v>20</v>
      </c>
      <c r="AO478" s="14" t="s">
        <v>20</v>
      </c>
      <c r="AP478" s="14" t="s">
        <v>965</v>
      </c>
      <c r="AQ478" s="39">
        <v>0.37361111111111112</v>
      </c>
      <c r="AR478" s="14" t="s">
        <v>965</v>
      </c>
      <c r="AS478" s="14" t="s">
        <v>965</v>
      </c>
      <c r="AT478" s="39">
        <v>0.375</v>
      </c>
      <c r="AU478" s="14" t="s">
        <v>965</v>
      </c>
      <c r="AV478" s="14" t="s">
        <v>965</v>
      </c>
      <c r="AW478" s="39">
        <v>0.37222222222222223</v>
      </c>
      <c r="AX478" s="14" t="s">
        <v>965</v>
      </c>
      <c r="AY478" s="14" t="s">
        <v>965</v>
      </c>
      <c r="AZ478" s="39">
        <v>0.37708333333333338</v>
      </c>
      <c r="BA478" s="14" t="s">
        <v>965</v>
      </c>
      <c r="BB478" s="14" t="s">
        <v>965</v>
      </c>
      <c r="BC478" s="39">
        <v>0.38055555555555554</v>
      </c>
      <c r="BD478" s="14" t="s">
        <v>965</v>
      </c>
      <c r="BE478" s="14" t="s">
        <v>20</v>
      </c>
      <c r="BF478" s="14" t="s">
        <v>20</v>
      </c>
      <c r="BG478" s="14" t="s">
        <v>965</v>
      </c>
      <c r="BH478" s="39">
        <v>0.37638888888888888</v>
      </c>
      <c r="BI478" s="39" t="s">
        <v>965</v>
      </c>
      <c r="BJ478" s="14" t="s">
        <v>965</v>
      </c>
      <c r="BK478" s="39">
        <v>0.37638888888888888</v>
      </c>
      <c r="BL478" s="14" t="s">
        <v>965</v>
      </c>
      <c r="BM478" s="14" t="s">
        <v>965</v>
      </c>
      <c r="BN478" s="39">
        <v>0.375</v>
      </c>
      <c r="BO478" s="14" t="s">
        <v>965</v>
      </c>
      <c r="BP478" s="14" t="s">
        <v>965</v>
      </c>
      <c r="BQ478" s="39">
        <v>0.3756944444444445</v>
      </c>
      <c r="BR478" s="14" t="s">
        <v>965</v>
      </c>
      <c r="BS478" s="14" t="s">
        <v>965</v>
      </c>
      <c r="BT478" s="39">
        <v>0.37916666666666665</v>
      </c>
      <c r="BU478" s="39" t="s">
        <v>965</v>
      </c>
      <c r="BV478" s="14" t="s">
        <v>20</v>
      </c>
      <c r="BW478" s="14" t="s">
        <v>20</v>
      </c>
      <c r="BX478" s="14" t="s">
        <v>20</v>
      </c>
      <c r="BY478" s="14" t="s">
        <v>965</v>
      </c>
      <c r="BZ478" s="39">
        <v>0.37638888888888888</v>
      </c>
      <c r="CA478" s="39" t="s">
        <v>965</v>
      </c>
      <c r="CB478" s="14" t="s">
        <v>965</v>
      </c>
      <c r="CC478" s="39">
        <v>0.37708333333333338</v>
      </c>
      <c r="CD478" s="39" t="s">
        <v>965</v>
      </c>
      <c r="CE478" s="14" t="s">
        <v>965</v>
      </c>
      <c r="CF478" s="39">
        <v>0.37152777777777773</v>
      </c>
      <c r="CG478" s="39" t="s">
        <v>965</v>
      </c>
      <c r="CH478" s="14" t="s">
        <v>967</v>
      </c>
      <c r="CI478" s="39" t="s">
        <v>39</v>
      </c>
      <c r="CJ478" s="39" t="s">
        <v>967</v>
      </c>
      <c r="CK478" s="14" t="s">
        <v>20</v>
      </c>
      <c r="CL478" s="14" t="s">
        <v>20</v>
      </c>
      <c r="CM478" s="1">
        <f t="shared" si="121"/>
        <v>32</v>
      </c>
      <c r="CN478" s="1">
        <f t="shared" si="122"/>
        <v>0</v>
      </c>
      <c r="CO478" s="1">
        <f t="shared" si="123"/>
        <v>11</v>
      </c>
      <c r="CP478" s="1">
        <f t="shared" si="124"/>
        <v>0</v>
      </c>
      <c r="CQ478" s="1">
        <f t="shared" si="125"/>
        <v>2</v>
      </c>
      <c r="CR478" s="1">
        <f>SUM(COUNTIFS($T478:$CL478,{"PAT","MAT"}))</f>
        <v>0</v>
      </c>
      <c r="CS478" s="1">
        <f t="shared" si="126"/>
        <v>0</v>
      </c>
      <c r="CT478" s="1">
        <f t="shared" si="127"/>
        <v>0</v>
      </c>
      <c r="CU478" s="1">
        <f t="shared" si="128"/>
        <v>2</v>
      </c>
      <c r="CV478" s="1">
        <f t="shared" si="129"/>
        <v>4</v>
      </c>
      <c r="CW478" s="1">
        <f t="shared" si="130"/>
        <v>0</v>
      </c>
      <c r="CX478" s="1">
        <f t="shared" si="131"/>
        <v>0</v>
      </c>
      <c r="CY478" s="1">
        <f t="shared" si="132"/>
        <v>6</v>
      </c>
      <c r="CZ478" s="1">
        <f t="shared" si="133"/>
        <v>1</v>
      </c>
      <c r="DA478" s="1">
        <f t="shared" si="134"/>
        <v>1</v>
      </c>
      <c r="DB478" s="1">
        <f>SUM(CM478:CX478)+SUM(COUNTIFS(Q478:CL478,{"TERM","RESIGNED"}))</f>
        <v>51</v>
      </c>
      <c r="DC478" s="1" t="s">
        <v>45</v>
      </c>
      <c r="DD478" s="1" t="s">
        <v>1020</v>
      </c>
      <c r="DE478" s="34"/>
    </row>
    <row r="479" spans="1:109" x14ac:dyDescent="0.25">
      <c r="A479" s="32">
        <f t="shared" si="135"/>
        <v>478</v>
      </c>
      <c r="B479" s="1" t="s">
        <v>172</v>
      </c>
      <c r="C479" s="1">
        <v>103765</v>
      </c>
      <c r="D479" s="27">
        <v>103765</v>
      </c>
      <c r="E479" s="1" t="s">
        <v>945</v>
      </c>
      <c r="F479" s="34" t="s">
        <v>653</v>
      </c>
      <c r="G479" s="34" t="s">
        <v>162</v>
      </c>
      <c r="H479" s="30">
        <v>44771</v>
      </c>
      <c r="I479" s="30" t="s">
        <v>39</v>
      </c>
      <c r="J479" s="30" t="s">
        <v>39</v>
      </c>
      <c r="K479" s="1">
        <f t="shared" ca="1" si="119"/>
        <v>531</v>
      </c>
      <c r="L479" s="34" t="str">
        <f t="shared" si="120"/>
        <v>Billable</v>
      </c>
      <c r="M479" s="34" t="s">
        <v>124</v>
      </c>
      <c r="N479" s="1" t="s">
        <v>41</v>
      </c>
      <c r="O479" s="1" t="s">
        <v>42</v>
      </c>
      <c r="P479" s="1"/>
      <c r="Q479" s="1"/>
      <c r="R479" s="1" t="s">
        <v>43</v>
      </c>
      <c r="S479" s="33" t="s">
        <v>163</v>
      </c>
      <c r="T479" s="14" t="s">
        <v>965</v>
      </c>
      <c r="U479" s="39">
        <v>0.38888888888888901</v>
      </c>
      <c r="V479" s="14" t="s">
        <v>965</v>
      </c>
      <c r="W479" s="14" t="s">
        <v>20</v>
      </c>
      <c r="X479" s="14" t="s">
        <v>20</v>
      </c>
      <c r="Y479" s="14" t="s">
        <v>965</v>
      </c>
      <c r="Z479" s="39">
        <v>0.38541666666666669</v>
      </c>
      <c r="AA479" s="14" t="s">
        <v>965</v>
      </c>
      <c r="AB479" s="14" t="s">
        <v>965</v>
      </c>
      <c r="AC479" s="39">
        <v>0.39027777777777778</v>
      </c>
      <c r="AD479" s="14" t="s">
        <v>965</v>
      </c>
      <c r="AE479" s="14" t="s">
        <v>965</v>
      </c>
      <c r="AF479" s="39">
        <v>0.38055555555555554</v>
      </c>
      <c r="AG479" s="14" t="s">
        <v>965</v>
      </c>
      <c r="AH479" s="14" t="s">
        <v>965</v>
      </c>
      <c r="AI479" s="39">
        <v>0.38472222222222219</v>
      </c>
      <c r="AJ479" s="14" t="s">
        <v>965</v>
      </c>
      <c r="AK479" s="14" t="s">
        <v>965</v>
      </c>
      <c r="AL479" s="39">
        <v>0.39097222222222222</v>
      </c>
      <c r="AM479" s="14" t="s">
        <v>965</v>
      </c>
      <c r="AN479" s="14" t="s">
        <v>20</v>
      </c>
      <c r="AO479" s="14" t="s">
        <v>20</v>
      </c>
      <c r="AP479" s="14" t="s">
        <v>965</v>
      </c>
      <c r="AQ479" s="39">
        <v>0.38680555555555557</v>
      </c>
      <c r="AR479" s="14" t="s">
        <v>965</v>
      </c>
      <c r="AS479" s="14" t="s">
        <v>965</v>
      </c>
      <c r="AT479" s="39">
        <v>0.38194444444444442</v>
      </c>
      <c r="AU479" s="14" t="s">
        <v>965</v>
      </c>
      <c r="AV479" s="14" t="s">
        <v>965</v>
      </c>
      <c r="AW479" s="39">
        <v>0.38958333333333334</v>
      </c>
      <c r="AX479" s="14" t="s">
        <v>965</v>
      </c>
      <c r="AY479" s="14" t="s">
        <v>965</v>
      </c>
      <c r="AZ479" s="39">
        <v>0.3840277777777778</v>
      </c>
      <c r="BA479" s="14" t="s">
        <v>965</v>
      </c>
      <c r="BB479" s="14" t="s">
        <v>965</v>
      </c>
      <c r="BC479" s="39">
        <v>0.38958333333333334</v>
      </c>
      <c r="BD479" s="14" t="s">
        <v>965</v>
      </c>
      <c r="BE479" s="14" t="s">
        <v>20</v>
      </c>
      <c r="BF479" s="14" t="s">
        <v>20</v>
      </c>
      <c r="BG479" s="14" t="s">
        <v>965</v>
      </c>
      <c r="BH479" s="39">
        <v>0.3756944444444445</v>
      </c>
      <c r="BI479" s="39" t="s">
        <v>965</v>
      </c>
      <c r="BJ479" s="14" t="s">
        <v>965</v>
      </c>
      <c r="BK479" s="39">
        <v>0.38958333333333334</v>
      </c>
      <c r="BL479" s="14" t="s">
        <v>965</v>
      </c>
      <c r="BM479" s="14" t="s">
        <v>965</v>
      </c>
      <c r="BN479" s="39">
        <v>0.38819444444444445</v>
      </c>
      <c r="BO479" s="14" t="s">
        <v>965</v>
      </c>
      <c r="BP479" s="14" t="s">
        <v>965</v>
      </c>
      <c r="BQ479" s="39">
        <v>0.38541666666666669</v>
      </c>
      <c r="BR479" s="14" t="s">
        <v>965</v>
      </c>
      <c r="BS479" s="14" t="s">
        <v>967</v>
      </c>
      <c r="BT479" s="39" t="e">
        <v>#N/A</v>
      </c>
      <c r="BU479" s="39" t="s">
        <v>967</v>
      </c>
      <c r="BV479" s="14" t="s">
        <v>20</v>
      </c>
      <c r="BW479" s="14" t="s">
        <v>20</v>
      </c>
      <c r="BX479" s="14" t="s">
        <v>20</v>
      </c>
      <c r="BY479" s="14" t="s">
        <v>967</v>
      </c>
      <c r="BZ479" s="39" t="s">
        <v>39</v>
      </c>
      <c r="CA479" s="39" t="s">
        <v>967</v>
      </c>
      <c r="CB479" s="14" t="s">
        <v>968</v>
      </c>
      <c r="CC479" s="39" t="s">
        <v>39</v>
      </c>
      <c r="CD479" s="39" t="s">
        <v>968</v>
      </c>
      <c r="CE479" s="14" t="s">
        <v>968</v>
      </c>
      <c r="CF479" s="39" t="s">
        <v>39</v>
      </c>
      <c r="CG479" s="39" t="s">
        <v>968</v>
      </c>
      <c r="CH479" s="14" t="s">
        <v>968</v>
      </c>
      <c r="CI479" s="39" t="s">
        <v>39</v>
      </c>
      <c r="CJ479" s="39" t="s">
        <v>968</v>
      </c>
      <c r="CK479" s="14" t="s">
        <v>20</v>
      </c>
      <c r="CL479" s="14" t="s">
        <v>20</v>
      </c>
      <c r="CM479" s="1">
        <f t="shared" si="121"/>
        <v>30</v>
      </c>
      <c r="CN479" s="1">
        <f t="shared" si="122"/>
        <v>0</v>
      </c>
      <c r="CO479" s="1">
        <f t="shared" si="123"/>
        <v>11</v>
      </c>
      <c r="CP479" s="1">
        <f t="shared" si="124"/>
        <v>0</v>
      </c>
      <c r="CQ479" s="1">
        <f t="shared" si="125"/>
        <v>0</v>
      </c>
      <c r="CR479" s="1">
        <f>SUM(COUNTIFS($T479:$CL479,{"PAT","MAT"}))</f>
        <v>0</v>
      </c>
      <c r="CS479" s="1">
        <f t="shared" si="126"/>
        <v>0</v>
      </c>
      <c r="CT479" s="1">
        <f t="shared" si="127"/>
        <v>0</v>
      </c>
      <c r="CU479" s="1">
        <f t="shared" si="128"/>
        <v>6</v>
      </c>
      <c r="CV479" s="1">
        <f t="shared" si="129"/>
        <v>4</v>
      </c>
      <c r="CW479" s="1">
        <f t="shared" si="130"/>
        <v>0</v>
      </c>
      <c r="CX479" s="1">
        <f t="shared" si="131"/>
        <v>0</v>
      </c>
      <c r="CY479" s="1">
        <f t="shared" si="132"/>
        <v>10</v>
      </c>
      <c r="CZ479" s="1">
        <f t="shared" si="133"/>
        <v>1</v>
      </c>
      <c r="DA479" s="1">
        <f t="shared" si="134"/>
        <v>1</v>
      </c>
      <c r="DB479" s="1">
        <f>SUM(CM479:CX479)+SUM(COUNTIFS(Q479:CL479,{"TERM","RESIGNED"}))</f>
        <v>51</v>
      </c>
      <c r="DC479" s="1" t="s">
        <v>45</v>
      </c>
      <c r="DD479" s="1" t="s">
        <v>1020</v>
      </c>
      <c r="DE479" s="34"/>
    </row>
    <row r="480" spans="1:109" x14ac:dyDescent="0.25">
      <c r="A480" s="32">
        <f t="shared" si="135"/>
        <v>479</v>
      </c>
      <c r="B480" s="1" t="s">
        <v>172</v>
      </c>
      <c r="C480" s="1">
        <v>103775</v>
      </c>
      <c r="D480" s="27">
        <v>103775</v>
      </c>
      <c r="E480" s="1" t="s">
        <v>946</v>
      </c>
      <c r="F480" s="34" t="s">
        <v>655</v>
      </c>
      <c r="G480" s="34" t="s">
        <v>162</v>
      </c>
      <c r="H480" s="30">
        <v>44771</v>
      </c>
      <c r="I480" s="30" t="s">
        <v>39</v>
      </c>
      <c r="J480" s="30" t="s">
        <v>39</v>
      </c>
      <c r="K480" s="1">
        <f t="shared" ca="1" si="119"/>
        <v>531</v>
      </c>
      <c r="L480" s="34" t="str">
        <f t="shared" si="120"/>
        <v>Billable</v>
      </c>
      <c r="M480" s="34" t="s">
        <v>124</v>
      </c>
      <c r="N480" s="1" t="s">
        <v>41</v>
      </c>
      <c r="O480" s="1" t="s">
        <v>42</v>
      </c>
      <c r="P480" s="1"/>
      <c r="Q480" s="1"/>
      <c r="R480" s="1" t="s">
        <v>43</v>
      </c>
      <c r="S480" s="33" t="s">
        <v>163</v>
      </c>
      <c r="T480" s="14" t="s">
        <v>965</v>
      </c>
      <c r="U480" s="39">
        <v>0.38055555555555598</v>
      </c>
      <c r="V480" s="14" t="s">
        <v>965</v>
      </c>
      <c r="W480" s="14" t="s">
        <v>20</v>
      </c>
      <c r="X480" s="14" t="s">
        <v>20</v>
      </c>
      <c r="Y480" s="14" t="s">
        <v>965</v>
      </c>
      <c r="Z480" s="39">
        <v>0.3840277777777778</v>
      </c>
      <c r="AA480" s="14" t="s">
        <v>965</v>
      </c>
      <c r="AB480" s="14" t="s">
        <v>965</v>
      </c>
      <c r="AC480" s="39">
        <v>0.38055555555555554</v>
      </c>
      <c r="AD480" s="14" t="s">
        <v>965</v>
      </c>
      <c r="AE480" s="14" t="s">
        <v>965</v>
      </c>
      <c r="AF480" s="39">
        <v>0.37916666666666665</v>
      </c>
      <c r="AG480" s="14" t="s">
        <v>965</v>
      </c>
      <c r="AH480" s="14" t="s">
        <v>965</v>
      </c>
      <c r="AI480" s="39">
        <v>0.3833333333333333</v>
      </c>
      <c r="AJ480" s="14" t="s">
        <v>965</v>
      </c>
      <c r="AK480" s="14" t="s">
        <v>965</v>
      </c>
      <c r="AL480" s="39">
        <v>0.38263888888888892</v>
      </c>
      <c r="AM480" s="14" t="s">
        <v>965</v>
      </c>
      <c r="AN480" s="14" t="s">
        <v>20</v>
      </c>
      <c r="AO480" s="14" t="s">
        <v>20</v>
      </c>
      <c r="AP480" s="14" t="s">
        <v>965</v>
      </c>
      <c r="AQ480" s="39">
        <v>0.38263888888888892</v>
      </c>
      <c r="AR480" s="14" t="s">
        <v>965</v>
      </c>
      <c r="AS480" s="14" t="s">
        <v>965</v>
      </c>
      <c r="AT480" s="39">
        <v>0.3833333333333333</v>
      </c>
      <c r="AU480" s="14" t="s">
        <v>965</v>
      </c>
      <c r="AV480" s="14" t="s">
        <v>965</v>
      </c>
      <c r="AW480" s="39">
        <v>0.39374999999999999</v>
      </c>
      <c r="AX480" s="14" t="s">
        <v>965</v>
      </c>
      <c r="AY480" s="14" t="s">
        <v>965</v>
      </c>
      <c r="AZ480" s="39">
        <v>0.38194444444444442</v>
      </c>
      <c r="BA480" s="14" t="s">
        <v>965</v>
      </c>
      <c r="BB480" s="14" t="s">
        <v>965</v>
      </c>
      <c r="BC480" s="39">
        <v>0.38958333333333334</v>
      </c>
      <c r="BD480" s="14" t="s">
        <v>965</v>
      </c>
      <c r="BE480" s="14" t="s">
        <v>20</v>
      </c>
      <c r="BF480" s="14" t="s">
        <v>20</v>
      </c>
      <c r="BG480" s="14" t="s">
        <v>965</v>
      </c>
      <c r="BH480" s="39">
        <v>0.37083333333333335</v>
      </c>
      <c r="BI480" s="39" t="s">
        <v>965</v>
      </c>
      <c r="BJ480" s="14" t="s">
        <v>965</v>
      </c>
      <c r="BK480" s="39">
        <v>0.39027777777777778</v>
      </c>
      <c r="BL480" s="14" t="s">
        <v>965</v>
      </c>
      <c r="BM480" s="14" t="s">
        <v>965</v>
      </c>
      <c r="BN480" s="39">
        <v>0.38263888888888892</v>
      </c>
      <c r="BO480" s="14" t="s">
        <v>965</v>
      </c>
      <c r="BP480" s="14" t="s">
        <v>965</v>
      </c>
      <c r="BQ480" s="39">
        <v>0.38819444444444445</v>
      </c>
      <c r="BR480" s="14" t="s">
        <v>965</v>
      </c>
      <c r="BS480" s="14" t="s">
        <v>965</v>
      </c>
      <c r="BT480" s="39">
        <v>0.38541666666666669</v>
      </c>
      <c r="BU480" s="39" t="s">
        <v>965</v>
      </c>
      <c r="BV480" s="14" t="s">
        <v>20</v>
      </c>
      <c r="BW480" s="14" t="s">
        <v>20</v>
      </c>
      <c r="BX480" s="14" t="s">
        <v>20</v>
      </c>
      <c r="BY480" s="14" t="s">
        <v>967</v>
      </c>
      <c r="BZ480" s="39" t="s">
        <v>39</v>
      </c>
      <c r="CA480" s="39" t="s">
        <v>967</v>
      </c>
      <c r="CB480" s="14" t="s">
        <v>967</v>
      </c>
      <c r="CC480" s="39" t="s">
        <v>39</v>
      </c>
      <c r="CD480" s="39" t="s">
        <v>967</v>
      </c>
      <c r="CE480" s="14" t="s">
        <v>968</v>
      </c>
      <c r="CF480" s="39" t="s">
        <v>39</v>
      </c>
      <c r="CG480" s="39" t="s">
        <v>968</v>
      </c>
      <c r="CH480" s="14" t="s">
        <v>22</v>
      </c>
      <c r="CI480" s="39" t="s">
        <v>39</v>
      </c>
      <c r="CJ480" s="39" t="s">
        <v>22</v>
      </c>
      <c r="CK480" s="14" t="s">
        <v>20</v>
      </c>
      <c r="CL480" s="14" t="s">
        <v>20</v>
      </c>
      <c r="CM480" s="1">
        <f t="shared" si="121"/>
        <v>32</v>
      </c>
      <c r="CN480" s="1">
        <f t="shared" si="122"/>
        <v>0</v>
      </c>
      <c r="CO480" s="1">
        <f t="shared" si="123"/>
        <v>11</v>
      </c>
      <c r="CP480" s="1">
        <f t="shared" si="124"/>
        <v>0</v>
      </c>
      <c r="CQ480" s="1">
        <f t="shared" si="125"/>
        <v>2</v>
      </c>
      <c r="CR480" s="1">
        <f>SUM(COUNTIFS($T480:$CL480,{"PAT","MAT"}))</f>
        <v>0</v>
      </c>
      <c r="CS480" s="1">
        <f t="shared" si="126"/>
        <v>0</v>
      </c>
      <c r="CT480" s="1">
        <f t="shared" si="127"/>
        <v>0</v>
      </c>
      <c r="CU480" s="1">
        <f t="shared" si="128"/>
        <v>2</v>
      </c>
      <c r="CV480" s="1">
        <f t="shared" si="129"/>
        <v>4</v>
      </c>
      <c r="CW480" s="1">
        <f t="shared" si="130"/>
        <v>0</v>
      </c>
      <c r="CX480" s="1">
        <f t="shared" si="131"/>
        <v>0</v>
      </c>
      <c r="CY480" s="1">
        <f t="shared" si="132"/>
        <v>6</v>
      </c>
      <c r="CZ480" s="1">
        <f t="shared" si="133"/>
        <v>1</v>
      </c>
      <c r="DA480" s="1">
        <f t="shared" si="134"/>
        <v>1</v>
      </c>
      <c r="DB480" s="1">
        <f>SUM(CM480:CX480)+SUM(COUNTIFS(Q480:CL480,{"TERM","RESIGNED"}))</f>
        <v>51</v>
      </c>
      <c r="DC480" s="1" t="s">
        <v>45</v>
      </c>
      <c r="DD480" s="1" t="s">
        <v>1020</v>
      </c>
      <c r="DE480" s="34"/>
    </row>
    <row r="481" spans="1:109" x14ac:dyDescent="0.25">
      <c r="A481" s="32">
        <f t="shared" si="135"/>
        <v>480</v>
      </c>
      <c r="B481" s="1" t="s">
        <v>172</v>
      </c>
      <c r="C481" s="1">
        <v>104782</v>
      </c>
      <c r="D481" s="27">
        <v>104782</v>
      </c>
      <c r="E481" s="1" t="s">
        <v>945</v>
      </c>
      <c r="F481" s="34" t="s">
        <v>887</v>
      </c>
      <c r="G481" s="34" t="s">
        <v>123</v>
      </c>
      <c r="H481" s="30">
        <v>44930</v>
      </c>
      <c r="I481" s="30" t="s">
        <v>39</v>
      </c>
      <c r="J481" s="30" t="s">
        <v>39</v>
      </c>
      <c r="K481" s="1">
        <f t="shared" ca="1" si="119"/>
        <v>372</v>
      </c>
      <c r="L481" s="34" t="str">
        <f t="shared" si="120"/>
        <v>Billable</v>
      </c>
      <c r="M481" s="34" t="s">
        <v>124</v>
      </c>
      <c r="N481" s="1" t="s">
        <v>41</v>
      </c>
      <c r="O481" s="1" t="s">
        <v>42</v>
      </c>
      <c r="P481" s="1"/>
      <c r="Q481" s="1"/>
      <c r="R481" s="1" t="s">
        <v>43</v>
      </c>
      <c r="S481" s="33" t="s">
        <v>163</v>
      </c>
      <c r="T481" s="14" t="s">
        <v>965</v>
      </c>
      <c r="U481" s="39">
        <v>0.38194444444444398</v>
      </c>
      <c r="V481" s="14" t="s">
        <v>965</v>
      </c>
      <c r="W481" s="14" t="s">
        <v>20</v>
      </c>
      <c r="X481" s="14" t="s">
        <v>20</v>
      </c>
      <c r="Y481" s="14" t="s">
        <v>966</v>
      </c>
      <c r="Z481" s="39">
        <v>0.22500000000000001</v>
      </c>
      <c r="AA481" s="14" t="s">
        <v>966</v>
      </c>
      <c r="AB481" s="14" t="s">
        <v>967</v>
      </c>
      <c r="AC481" s="39" t="s">
        <v>39</v>
      </c>
      <c r="AD481" s="14" t="s">
        <v>967</v>
      </c>
      <c r="AE481" s="14" t="s">
        <v>965</v>
      </c>
      <c r="AF481" s="39">
        <v>0.37291666666666662</v>
      </c>
      <c r="AG481" s="14" t="s">
        <v>965</v>
      </c>
      <c r="AH481" s="14" t="s">
        <v>965</v>
      </c>
      <c r="AI481" s="39">
        <v>0.37847222222222227</v>
      </c>
      <c r="AJ481" s="14" t="s">
        <v>965</v>
      </c>
      <c r="AK481" s="14" t="s">
        <v>965</v>
      </c>
      <c r="AL481" s="39">
        <v>0.37916666666666665</v>
      </c>
      <c r="AM481" s="14" t="s">
        <v>965</v>
      </c>
      <c r="AN481" s="14" t="s">
        <v>20</v>
      </c>
      <c r="AO481" s="14" t="s">
        <v>20</v>
      </c>
      <c r="AP481" s="14" t="s">
        <v>965</v>
      </c>
      <c r="AQ481" s="39">
        <v>0.37847222222222227</v>
      </c>
      <c r="AR481" s="14" t="s">
        <v>965</v>
      </c>
      <c r="AS481" s="14" t="s">
        <v>965</v>
      </c>
      <c r="AT481" s="39">
        <v>0.375</v>
      </c>
      <c r="AU481" s="14" t="s">
        <v>965</v>
      </c>
      <c r="AV481" s="14" t="s">
        <v>965</v>
      </c>
      <c r="AW481" s="39">
        <v>0.37152777777777773</v>
      </c>
      <c r="AX481" s="14" t="s">
        <v>965</v>
      </c>
      <c r="AY481" s="14" t="s">
        <v>22</v>
      </c>
      <c r="AZ481" s="39">
        <v>2.7777777777777776E-2</v>
      </c>
      <c r="BA481" s="14" t="s">
        <v>22</v>
      </c>
      <c r="BB481" s="14" t="s">
        <v>965</v>
      </c>
      <c r="BC481" s="39">
        <v>0.38125000000000003</v>
      </c>
      <c r="BD481" s="14" t="s">
        <v>965</v>
      </c>
      <c r="BE481" s="14" t="s">
        <v>20</v>
      </c>
      <c r="BF481" s="14" t="s">
        <v>20</v>
      </c>
      <c r="BG481" s="14" t="s">
        <v>965</v>
      </c>
      <c r="BH481" s="39">
        <v>0.37708333333333338</v>
      </c>
      <c r="BI481" s="39" t="s">
        <v>965</v>
      </c>
      <c r="BJ481" s="14" t="s">
        <v>965</v>
      </c>
      <c r="BK481" s="39">
        <v>0.37916666666666665</v>
      </c>
      <c r="BL481" s="14" t="s">
        <v>965</v>
      </c>
      <c r="BM481" s="14" t="s">
        <v>965</v>
      </c>
      <c r="BN481" s="39">
        <v>0.36944444444444446</v>
      </c>
      <c r="BO481" s="14" t="s">
        <v>965</v>
      </c>
      <c r="BP481" s="14" t="s">
        <v>965</v>
      </c>
      <c r="BQ481" s="39">
        <v>0.37638888888888888</v>
      </c>
      <c r="BR481" s="14" t="s">
        <v>965</v>
      </c>
      <c r="BS481" s="14" t="s">
        <v>965</v>
      </c>
      <c r="BT481" s="39">
        <v>0.3833333333333333</v>
      </c>
      <c r="BU481" s="39" t="s">
        <v>965</v>
      </c>
      <c r="BV481" s="14" t="s">
        <v>20</v>
      </c>
      <c r="BW481" s="14" t="s">
        <v>20</v>
      </c>
      <c r="BX481" s="14" t="s">
        <v>20</v>
      </c>
      <c r="BY481" s="14" t="s">
        <v>965</v>
      </c>
      <c r="BZ481" s="39">
        <v>0.38263888888888892</v>
      </c>
      <c r="CA481" s="39" t="s">
        <v>965</v>
      </c>
      <c r="CB481" s="14" t="s">
        <v>965</v>
      </c>
      <c r="CC481" s="39">
        <v>0.37638888888888888</v>
      </c>
      <c r="CD481" s="39" t="s">
        <v>965</v>
      </c>
      <c r="CE481" s="14" t="s">
        <v>967</v>
      </c>
      <c r="CF481" s="39" t="s">
        <v>39</v>
      </c>
      <c r="CG481" s="39" t="s">
        <v>967</v>
      </c>
      <c r="CH481" s="14" t="s">
        <v>968</v>
      </c>
      <c r="CI481" s="39" t="s">
        <v>39</v>
      </c>
      <c r="CJ481" s="39" t="s">
        <v>968</v>
      </c>
      <c r="CK481" s="14" t="s">
        <v>20</v>
      </c>
      <c r="CL481" s="14" t="s">
        <v>20</v>
      </c>
      <c r="CM481" s="1">
        <f t="shared" si="121"/>
        <v>30</v>
      </c>
      <c r="CN481" s="1">
        <f t="shared" si="122"/>
        <v>1</v>
      </c>
      <c r="CO481" s="1">
        <f t="shared" si="123"/>
        <v>11</v>
      </c>
      <c r="CP481" s="1">
        <f t="shared" si="124"/>
        <v>0</v>
      </c>
      <c r="CQ481" s="1">
        <f t="shared" si="125"/>
        <v>2</v>
      </c>
      <c r="CR481" s="1">
        <f>SUM(COUNTIFS($T481:$CL481,{"PAT","MAT"}))</f>
        <v>0</v>
      </c>
      <c r="CS481" s="1">
        <f t="shared" si="126"/>
        <v>0</v>
      </c>
      <c r="CT481" s="1">
        <f t="shared" si="127"/>
        <v>0</v>
      </c>
      <c r="CU481" s="1">
        <f t="shared" si="128"/>
        <v>2</v>
      </c>
      <c r="CV481" s="1">
        <f t="shared" si="129"/>
        <v>4</v>
      </c>
      <c r="CW481" s="1">
        <f t="shared" si="130"/>
        <v>0</v>
      </c>
      <c r="CX481" s="1">
        <f t="shared" si="131"/>
        <v>0</v>
      </c>
      <c r="CY481" s="1">
        <f t="shared" si="132"/>
        <v>6</v>
      </c>
      <c r="CZ481" s="1">
        <f t="shared" si="133"/>
        <v>1</v>
      </c>
      <c r="DA481" s="1">
        <f t="shared" si="134"/>
        <v>1</v>
      </c>
      <c r="DB481" s="1">
        <f>SUM(CM481:CX481)+SUM(COUNTIFS(Q481:CL481,{"TERM","RESIGNED"}))</f>
        <v>50</v>
      </c>
      <c r="DC481" s="1" t="s">
        <v>45</v>
      </c>
      <c r="DD481" s="1" t="s">
        <v>1020</v>
      </c>
      <c r="DE481" s="34"/>
    </row>
    <row r="482" spans="1:109" x14ac:dyDescent="0.25">
      <c r="A482" s="32">
        <f t="shared" si="135"/>
        <v>481</v>
      </c>
      <c r="B482" s="1" t="s">
        <v>172</v>
      </c>
      <c r="C482" s="1">
        <v>105517</v>
      </c>
      <c r="D482" s="27">
        <v>105517</v>
      </c>
      <c r="E482" s="1" t="s">
        <v>946</v>
      </c>
      <c r="F482" s="34" t="s">
        <v>1162</v>
      </c>
      <c r="G482" s="34" t="s">
        <v>123</v>
      </c>
      <c r="H482" s="30">
        <v>45163</v>
      </c>
      <c r="I482" s="30" t="s">
        <v>39</v>
      </c>
      <c r="J482" s="30" t="s">
        <v>39</v>
      </c>
      <c r="K482" s="1">
        <f t="shared" ca="1" si="119"/>
        <v>139</v>
      </c>
      <c r="L482" s="34" t="str">
        <f t="shared" si="120"/>
        <v>Billable</v>
      </c>
      <c r="M482" s="34" t="s">
        <v>124</v>
      </c>
      <c r="N482" s="1" t="s">
        <v>41</v>
      </c>
      <c r="O482" s="1" t="s">
        <v>42</v>
      </c>
      <c r="P482" s="1"/>
      <c r="Q482" s="1"/>
      <c r="R482" s="1" t="s">
        <v>43</v>
      </c>
      <c r="S482" s="33" t="s">
        <v>366</v>
      </c>
      <c r="T482" s="14" t="s">
        <v>22</v>
      </c>
      <c r="U482" s="39" t="s">
        <v>39</v>
      </c>
      <c r="V482" s="14" t="s">
        <v>22</v>
      </c>
      <c r="W482" s="14" t="s">
        <v>20</v>
      </c>
      <c r="X482" s="14" t="s">
        <v>20</v>
      </c>
      <c r="Y482" s="14" t="s">
        <v>965</v>
      </c>
      <c r="Z482" s="39">
        <v>0.40416666666666662</v>
      </c>
      <c r="AA482" s="14" t="s">
        <v>965</v>
      </c>
      <c r="AB482" s="14" t="s">
        <v>965</v>
      </c>
      <c r="AC482" s="39">
        <v>0.21180555555555555</v>
      </c>
      <c r="AD482" s="14" t="s">
        <v>965</v>
      </c>
      <c r="AE482" s="14" t="s">
        <v>965</v>
      </c>
      <c r="AF482" s="39">
        <v>0.3833333333333333</v>
      </c>
      <c r="AG482" s="14" t="s">
        <v>965</v>
      </c>
      <c r="AH482" s="14" t="s">
        <v>965</v>
      </c>
      <c r="AI482" s="39">
        <v>0.46666666666666662</v>
      </c>
      <c r="AJ482" s="14" t="s">
        <v>965</v>
      </c>
      <c r="AK482" s="14" t="s">
        <v>965</v>
      </c>
      <c r="AL482" s="39">
        <v>0.43472222222222223</v>
      </c>
      <c r="AM482" s="14" t="s">
        <v>965</v>
      </c>
      <c r="AN482" s="14" t="s">
        <v>20</v>
      </c>
      <c r="AO482" s="14" t="s">
        <v>20</v>
      </c>
      <c r="AP482" s="14" t="s">
        <v>965</v>
      </c>
      <c r="AQ482" s="39">
        <v>0.4145833333333333</v>
      </c>
      <c r="AR482" s="14" t="s">
        <v>965</v>
      </c>
      <c r="AS482" s="14" t="s">
        <v>965</v>
      </c>
      <c r="AT482" s="39">
        <v>0.36249999999999999</v>
      </c>
      <c r="AU482" s="14" t="s">
        <v>965</v>
      </c>
      <c r="AV482" s="14" t="s">
        <v>965</v>
      </c>
      <c r="AW482" s="39">
        <v>0.43263888888888885</v>
      </c>
      <c r="AX482" s="14" t="s">
        <v>965</v>
      </c>
      <c r="AY482" s="14" t="s">
        <v>965</v>
      </c>
      <c r="AZ482" s="39">
        <v>0.40902777777777777</v>
      </c>
      <c r="BA482" s="14" t="s">
        <v>965</v>
      </c>
      <c r="BB482" s="14" t="s">
        <v>965</v>
      </c>
      <c r="BC482" s="39">
        <v>0.36388888888888887</v>
      </c>
      <c r="BD482" s="14" t="s">
        <v>965</v>
      </c>
      <c r="BE482" s="14" t="s">
        <v>20</v>
      </c>
      <c r="BF482" s="14" t="s">
        <v>20</v>
      </c>
      <c r="BG482" s="14" t="s">
        <v>967</v>
      </c>
      <c r="BH482" s="39" t="s">
        <v>39</v>
      </c>
      <c r="BI482" s="39" t="s">
        <v>967</v>
      </c>
      <c r="BJ482" s="14" t="s">
        <v>967</v>
      </c>
      <c r="BK482" s="39" t="s">
        <v>39</v>
      </c>
      <c r="BL482" s="14" t="s">
        <v>967</v>
      </c>
      <c r="BM482" s="14" t="s">
        <v>965</v>
      </c>
      <c r="BN482" s="39">
        <v>0.3743055555555555</v>
      </c>
      <c r="BO482" s="14" t="s">
        <v>965</v>
      </c>
      <c r="BP482" s="14" t="s">
        <v>965</v>
      </c>
      <c r="BQ482" s="39">
        <v>0.38194444444444442</v>
      </c>
      <c r="BR482" s="14" t="s">
        <v>965</v>
      </c>
      <c r="BS482" s="14" t="s">
        <v>965</v>
      </c>
      <c r="BT482" s="39">
        <v>0.37013888888888885</v>
      </c>
      <c r="BU482" s="39" t="s">
        <v>965</v>
      </c>
      <c r="BV482" s="14" t="s">
        <v>20</v>
      </c>
      <c r="BW482" s="14" t="s">
        <v>20</v>
      </c>
      <c r="BX482" s="14" t="s">
        <v>20</v>
      </c>
      <c r="BY482" s="14" t="s">
        <v>965</v>
      </c>
      <c r="BZ482" s="39">
        <v>0.3756944444444445</v>
      </c>
      <c r="CA482" s="39" t="s">
        <v>965</v>
      </c>
      <c r="CB482" s="14" t="s">
        <v>965</v>
      </c>
      <c r="CC482" s="39">
        <v>0.37013888888888885</v>
      </c>
      <c r="CD482" s="39" t="s">
        <v>965</v>
      </c>
      <c r="CE482" s="14" t="s">
        <v>967</v>
      </c>
      <c r="CF482" s="39" t="s">
        <v>39</v>
      </c>
      <c r="CG482" s="39" t="s">
        <v>967</v>
      </c>
      <c r="CH482" s="14" t="s">
        <v>967</v>
      </c>
      <c r="CI482" s="39" t="s">
        <v>39</v>
      </c>
      <c r="CJ482" s="39" t="s">
        <v>967</v>
      </c>
      <c r="CK482" s="14" t="s">
        <v>20</v>
      </c>
      <c r="CL482" s="14" t="s">
        <v>20</v>
      </c>
      <c r="CM482" s="1">
        <f t="shared" si="121"/>
        <v>30</v>
      </c>
      <c r="CN482" s="1">
        <f t="shared" si="122"/>
        <v>0</v>
      </c>
      <c r="CO482" s="1">
        <f t="shared" si="123"/>
        <v>11</v>
      </c>
      <c r="CP482" s="1">
        <f t="shared" si="124"/>
        <v>0</v>
      </c>
      <c r="CQ482" s="1">
        <f t="shared" si="125"/>
        <v>2</v>
      </c>
      <c r="CR482" s="1">
        <f>SUM(COUNTIFS($T482:$CL482,{"PAT","MAT"}))</f>
        <v>0</v>
      </c>
      <c r="CS482" s="1">
        <f t="shared" si="126"/>
        <v>0</v>
      </c>
      <c r="CT482" s="1">
        <f t="shared" si="127"/>
        <v>0</v>
      </c>
      <c r="CU482" s="1">
        <f t="shared" si="128"/>
        <v>0</v>
      </c>
      <c r="CV482" s="1">
        <f t="shared" si="129"/>
        <v>8</v>
      </c>
      <c r="CW482" s="1">
        <f t="shared" si="130"/>
        <v>0</v>
      </c>
      <c r="CX482" s="1">
        <f t="shared" si="131"/>
        <v>0</v>
      </c>
      <c r="CY482" s="1">
        <f t="shared" si="132"/>
        <v>8</v>
      </c>
      <c r="CZ482" s="1">
        <f t="shared" si="133"/>
        <v>1</v>
      </c>
      <c r="DA482" s="1">
        <f t="shared" si="134"/>
        <v>1</v>
      </c>
      <c r="DB482" s="1">
        <f>SUM(CM482:CX482)+SUM(COUNTIFS(Q482:CL482,{"TERM","RESIGNED"}))</f>
        <v>51</v>
      </c>
      <c r="DC482" s="1" t="s">
        <v>45</v>
      </c>
      <c r="DD482" s="1" t="s">
        <v>1020</v>
      </c>
      <c r="DE482" s="34"/>
    </row>
    <row r="483" spans="1:109" x14ac:dyDescent="0.25">
      <c r="A483" s="32">
        <f t="shared" si="135"/>
        <v>482</v>
      </c>
      <c r="B483" s="1" t="s">
        <v>172</v>
      </c>
      <c r="C483" s="1">
        <v>105523</v>
      </c>
      <c r="D483" s="27">
        <v>105523</v>
      </c>
      <c r="E483" s="1" t="s">
        <v>946</v>
      </c>
      <c r="F483" s="34" t="s">
        <v>1163</v>
      </c>
      <c r="G483" s="34" t="s">
        <v>123</v>
      </c>
      <c r="H483" s="30">
        <v>45163</v>
      </c>
      <c r="I483" s="30" t="s">
        <v>39</v>
      </c>
      <c r="J483" s="30" t="s">
        <v>39</v>
      </c>
      <c r="K483" s="1">
        <f t="shared" ca="1" si="119"/>
        <v>139</v>
      </c>
      <c r="L483" s="34" t="str">
        <f t="shared" si="120"/>
        <v>Billable</v>
      </c>
      <c r="M483" s="34" t="s">
        <v>124</v>
      </c>
      <c r="N483" s="1" t="s">
        <v>41</v>
      </c>
      <c r="O483" s="1" t="s">
        <v>42</v>
      </c>
      <c r="P483" s="1"/>
      <c r="Q483" s="1"/>
      <c r="R483" s="1" t="s">
        <v>43</v>
      </c>
      <c r="S483" s="33" t="s">
        <v>972</v>
      </c>
      <c r="T483" s="14" t="s">
        <v>965</v>
      </c>
      <c r="U483" s="39">
        <v>0.37847222222222199</v>
      </c>
      <c r="V483" s="14" t="s">
        <v>965</v>
      </c>
      <c r="W483" s="14" t="s">
        <v>20</v>
      </c>
      <c r="X483" s="14" t="s">
        <v>20</v>
      </c>
      <c r="Y483" s="14" t="s">
        <v>965</v>
      </c>
      <c r="Z483" s="39">
        <v>0.39999999999999997</v>
      </c>
      <c r="AA483" s="14" t="s">
        <v>965</v>
      </c>
      <c r="AB483" s="14" t="s">
        <v>967</v>
      </c>
      <c r="AC483" s="39" t="s">
        <v>39</v>
      </c>
      <c r="AD483" s="14" t="s">
        <v>967</v>
      </c>
      <c r="AE483" s="14" t="s">
        <v>965</v>
      </c>
      <c r="AF483" s="39">
        <v>0.3840277777777778</v>
      </c>
      <c r="AG483" s="14" t="s">
        <v>965</v>
      </c>
      <c r="AH483" s="14" t="s">
        <v>965</v>
      </c>
      <c r="AI483" s="39">
        <v>0.38611111111111113</v>
      </c>
      <c r="AJ483" s="14" t="s">
        <v>965</v>
      </c>
      <c r="AK483" s="14" t="s">
        <v>965</v>
      </c>
      <c r="AL483" s="39">
        <v>0.38819444444444445</v>
      </c>
      <c r="AM483" s="14" t="s">
        <v>965</v>
      </c>
      <c r="AN483" s="14" t="s">
        <v>20</v>
      </c>
      <c r="AO483" s="14" t="s">
        <v>20</v>
      </c>
      <c r="AP483" s="14" t="s">
        <v>965</v>
      </c>
      <c r="AQ483" s="39">
        <v>0.38541666666666669</v>
      </c>
      <c r="AR483" s="14" t="s">
        <v>965</v>
      </c>
      <c r="AS483" s="14" t="s">
        <v>965</v>
      </c>
      <c r="AT483" s="39">
        <v>0.38750000000000001</v>
      </c>
      <c r="AU483" s="14" t="s">
        <v>965</v>
      </c>
      <c r="AV483" s="14" t="s">
        <v>965</v>
      </c>
      <c r="AW483" s="39">
        <v>0.3833333333333333</v>
      </c>
      <c r="AX483" s="14" t="s">
        <v>965</v>
      </c>
      <c r="AY483" s="14" t="s">
        <v>965</v>
      </c>
      <c r="AZ483" s="39">
        <v>0.39444444444444443</v>
      </c>
      <c r="BA483" s="14" t="s">
        <v>965</v>
      </c>
      <c r="BB483" s="14" t="s">
        <v>965</v>
      </c>
      <c r="BC483" s="39">
        <v>0.36388888888888887</v>
      </c>
      <c r="BD483" s="14" t="s">
        <v>965</v>
      </c>
      <c r="BE483" s="14" t="s">
        <v>20</v>
      </c>
      <c r="BF483" s="14" t="s">
        <v>20</v>
      </c>
      <c r="BG483" s="14" t="s">
        <v>965</v>
      </c>
      <c r="BH483" s="39">
        <v>0.39513888888888887</v>
      </c>
      <c r="BI483" s="39" t="s">
        <v>965</v>
      </c>
      <c r="BJ483" s="14" t="s">
        <v>967</v>
      </c>
      <c r="BK483" s="39">
        <v>0.36249999999999999</v>
      </c>
      <c r="BL483" s="14" t="s">
        <v>967</v>
      </c>
      <c r="BM483" s="14" t="s">
        <v>965</v>
      </c>
      <c r="BN483" s="39">
        <v>0.39027777777777778</v>
      </c>
      <c r="BO483" s="14" t="s">
        <v>965</v>
      </c>
      <c r="BP483" s="14" t="s">
        <v>965</v>
      </c>
      <c r="BQ483" s="39">
        <v>0.3666666666666667</v>
      </c>
      <c r="BR483" s="14" t="s">
        <v>965</v>
      </c>
      <c r="BS483" s="14" t="s">
        <v>965</v>
      </c>
      <c r="BT483" s="39">
        <v>0.38611111111111113</v>
      </c>
      <c r="BU483" s="39" t="s">
        <v>965</v>
      </c>
      <c r="BV483" s="14" t="s">
        <v>20</v>
      </c>
      <c r="BW483" s="14" t="s">
        <v>20</v>
      </c>
      <c r="BX483" s="14" t="s">
        <v>20</v>
      </c>
      <c r="BY483" s="14" t="s">
        <v>965</v>
      </c>
      <c r="BZ483" s="39">
        <v>0.38750000000000001</v>
      </c>
      <c r="CA483" s="39" t="s">
        <v>965</v>
      </c>
      <c r="CB483" s="14" t="s">
        <v>965</v>
      </c>
      <c r="CC483" s="39" t="s">
        <v>39</v>
      </c>
      <c r="CD483" s="39" t="s">
        <v>965</v>
      </c>
      <c r="CE483" s="14" t="s">
        <v>21</v>
      </c>
      <c r="CF483" s="39" t="s">
        <v>39</v>
      </c>
      <c r="CG483" s="39" t="s">
        <v>21</v>
      </c>
      <c r="CH483" s="14" t="s">
        <v>965</v>
      </c>
      <c r="CI483" s="39">
        <v>0.40486111111111112</v>
      </c>
      <c r="CJ483" s="39" t="s">
        <v>965</v>
      </c>
      <c r="CK483" s="14" t="s">
        <v>20</v>
      </c>
      <c r="CL483" s="14" t="s">
        <v>20</v>
      </c>
      <c r="CM483" s="1">
        <f t="shared" si="121"/>
        <v>34</v>
      </c>
      <c r="CN483" s="1">
        <f t="shared" si="122"/>
        <v>0</v>
      </c>
      <c r="CO483" s="1">
        <f t="shared" si="123"/>
        <v>11</v>
      </c>
      <c r="CP483" s="1">
        <f t="shared" si="124"/>
        <v>2</v>
      </c>
      <c r="CQ483" s="1">
        <f t="shared" si="125"/>
        <v>0</v>
      </c>
      <c r="CR483" s="1">
        <f>SUM(COUNTIFS($T483:$CL483,{"PAT","MAT"}))</f>
        <v>0</v>
      </c>
      <c r="CS483" s="1">
        <f t="shared" si="126"/>
        <v>0</v>
      </c>
      <c r="CT483" s="1">
        <f t="shared" si="127"/>
        <v>0</v>
      </c>
      <c r="CU483" s="1">
        <f t="shared" si="128"/>
        <v>0</v>
      </c>
      <c r="CV483" s="1">
        <f t="shared" si="129"/>
        <v>4</v>
      </c>
      <c r="CW483" s="1">
        <f t="shared" si="130"/>
        <v>0</v>
      </c>
      <c r="CX483" s="1">
        <f t="shared" si="131"/>
        <v>0</v>
      </c>
      <c r="CY483" s="1">
        <f t="shared" si="132"/>
        <v>4</v>
      </c>
      <c r="CZ483" s="1">
        <f t="shared" si="133"/>
        <v>1</v>
      </c>
      <c r="DA483" s="1">
        <f t="shared" si="134"/>
        <v>1</v>
      </c>
      <c r="DB483" s="1">
        <f>SUM(CM483:CX483)+SUM(COUNTIFS(Q483:CL483,{"TERM","RESIGNED"}))</f>
        <v>51</v>
      </c>
      <c r="DC483" s="1" t="s">
        <v>45</v>
      </c>
      <c r="DD483" s="1" t="s">
        <v>1018</v>
      </c>
      <c r="DE483" s="34"/>
    </row>
    <row r="484" spans="1:109" x14ac:dyDescent="0.25">
      <c r="A484" s="32">
        <f t="shared" si="135"/>
        <v>483</v>
      </c>
      <c r="B484" s="1" t="s">
        <v>172</v>
      </c>
      <c r="C484" s="1">
        <v>105525</v>
      </c>
      <c r="D484" s="27">
        <v>105525</v>
      </c>
      <c r="E484" s="1" t="s">
        <v>945</v>
      </c>
      <c r="F484" s="34" t="s">
        <v>1164</v>
      </c>
      <c r="G484" s="34" t="s">
        <v>123</v>
      </c>
      <c r="H484" s="30">
        <v>45163</v>
      </c>
      <c r="I484" s="30" t="s">
        <v>39</v>
      </c>
      <c r="J484" s="30" t="s">
        <v>39</v>
      </c>
      <c r="K484" s="1">
        <f t="shared" ca="1" si="119"/>
        <v>139</v>
      </c>
      <c r="L484" s="34" t="str">
        <f t="shared" si="120"/>
        <v>Billable</v>
      </c>
      <c r="M484" s="34" t="s">
        <v>124</v>
      </c>
      <c r="N484" s="1" t="s">
        <v>41</v>
      </c>
      <c r="O484" s="1" t="s">
        <v>42</v>
      </c>
      <c r="P484" s="1"/>
      <c r="Q484" s="1"/>
      <c r="R484" s="1" t="s">
        <v>43</v>
      </c>
      <c r="S484" s="33" t="s">
        <v>242</v>
      </c>
      <c r="T484" s="14" t="s">
        <v>965</v>
      </c>
      <c r="U484" s="39">
        <v>0.37986111111111098</v>
      </c>
      <c r="V484" s="14" t="s">
        <v>965</v>
      </c>
      <c r="W484" s="14" t="s">
        <v>20</v>
      </c>
      <c r="X484" s="14" t="s">
        <v>20</v>
      </c>
      <c r="Y484" s="14" t="s">
        <v>965</v>
      </c>
      <c r="Z484" s="39">
        <v>0.39374999999999999</v>
      </c>
      <c r="AA484" s="14" t="s">
        <v>965</v>
      </c>
      <c r="AB484" s="14" t="s">
        <v>965</v>
      </c>
      <c r="AC484" s="39">
        <v>0.38263888888888892</v>
      </c>
      <c r="AD484" s="14" t="s">
        <v>965</v>
      </c>
      <c r="AE484" s="14" t="s">
        <v>965</v>
      </c>
      <c r="AF484" s="39">
        <v>0.38125000000000003</v>
      </c>
      <c r="AG484" s="14" t="s">
        <v>965</v>
      </c>
      <c r="AH484" s="14" t="s">
        <v>965</v>
      </c>
      <c r="AI484" s="39">
        <v>0.38263888888888892</v>
      </c>
      <c r="AJ484" s="14" t="s">
        <v>965</v>
      </c>
      <c r="AK484" s="14" t="s">
        <v>965</v>
      </c>
      <c r="AL484" s="39">
        <v>0.38958333333333334</v>
      </c>
      <c r="AM484" s="14" t="s">
        <v>965</v>
      </c>
      <c r="AN484" s="14" t="s">
        <v>20</v>
      </c>
      <c r="AO484" s="14" t="s">
        <v>20</v>
      </c>
      <c r="AP484" s="14" t="s">
        <v>967</v>
      </c>
      <c r="AQ484" s="39" t="s">
        <v>39</v>
      </c>
      <c r="AR484" s="14" t="s">
        <v>967</v>
      </c>
      <c r="AS484" s="14" t="s">
        <v>967</v>
      </c>
      <c r="AT484" s="39" t="s">
        <v>39</v>
      </c>
      <c r="AU484" s="14" t="s">
        <v>967</v>
      </c>
      <c r="AV484" s="14" t="s">
        <v>967</v>
      </c>
      <c r="AW484" s="39" t="s">
        <v>39</v>
      </c>
      <c r="AX484" s="14" t="s">
        <v>967</v>
      </c>
      <c r="AY484" s="14" t="s">
        <v>968</v>
      </c>
      <c r="AZ484" s="39" t="s">
        <v>39</v>
      </c>
      <c r="BA484" s="14" t="s">
        <v>968</v>
      </c>
      <c r="BB484" s="14" t="s">
        <v>968</v>
      </c>
      <c r="BC484" s="39" t="s">
        <v>39</v>
      </c>
      <c r="BD484" s="14" t="s">
        <v>968</v>
      </c>
      <c r="BE484" s="14" t="s">
        <v>20</v>
      </c>
      <c r="BF484" s="14" t="s">
        <v>20</v>
      </c>
      <c r="BG484" s="14" t="s">
        <v>968</v>
      </c>
      <c r="BH484" s="39" t="s">
        <v>39</v>
      </c>
      <c r="BI484" s="39" t="s">
        <v>968</v>
      </c>
      <c r="BJ484" s="14" t="s">
        <v>22</v>
      </c>
      <c r="BK484" s="39" t="s">
        <v>39</v>
      </c>
      <c r="BL484" s="14" t="s">
        <v>22</v>
      </c>
      <c r="BM484" s="14" t="s">
        <v>965</v>
      </c>
      <c r="BN484" s="39">
        <v>0.37013888888888885</v>
      </c>
      <c r="BO484" s="14" t="s">
        <v>965</v>
      </c>
      <c r="BP484" s="14" t="s">
        <v>965</v>
      </c>
      <c r="BQ484" s="39">
        <v>0.3979166666666667</v>
      </c>
      <c r="BR484" s="14" t="s">
        <v>965</v>
      </c>
      <c r="BS484" s="14" t="s">
        <v>965</v>
      </c>
      <c r="BT484" s="39">
        <v>0.3840277777777778</v>
      </c>
      <c r="BU484" s="39" t="s">
        <v>965</v>
      </c>
      <c r="BV484" s="14" t="s">
        <v>20</v>
      </c>
      <c r="BW484" s="14" t="s">
        <v>20</v>
      </c>
      <c r="BX484" s="14" t="s">
        <v>20</v>
      </c>
      <c r="BY484" s="14" t="s">
        <v>965</v>
      </c>
      <c r="BZ484" s="39">
        <v>0.37152777777777773</v>
      </c>
      <c r="CA484" s="39" t="s">
        <v>965</v>
      </c>
      <c r="CB484" s="14" t="s">
        <v>965</v>
      </c>
      <c r="CC484" s="39">
        <v>0.37777777777777777</v>
      </c>
      <c r="CD484" s="39" t="s">
        <v>965</v>
      </c>
      <c r="CE484" s="14" t="s">
        <v>965</v>
      </c>
      <c r="CF484" s="39">
        <v>0.38680555555555557</v>
      </c>
      <c r="CG484" s="39" t="s">
        <v>965</v>
      </c>
      <c r="CH484" s="14" t="s">
        <v>965</v>
      </c>
      <c r="CI484" s="39">
        <v>0.37361111111111112</v>
      </c>
      <c r="CJ484" s="39" t="s">
        <v>965</v>
      </c>
      <c r="CK484" s="14" t="s">
        <v>20</v>
      </c>
      <c r="CL484" s="14" t="s">
        <v>20</v>
      </c>
      <c r="CM484" s="1">
        <f t="shared" si="121"/>
        <v>26</v>
      </c>
      <c r="CN484" s="1">
        <f t="shared" si="122"/>
        <v>0</v>
      </c>
      <c r="CO484" s="1">
        <f t="shared" si="123"/>
        <v>11</v>
      </c>
      <c r="CP484" s="1">
        <f t="shared" si="124"/>
        <v>0</v>
      </c>
      <c r="CQ484" s="1">
        <f t="shared" si="125"/>
        <v>2</v>
      </c>
      <c r="CR484" s="1">
        <f>SUM(COUNTIFS($T484:$CL484,{"PAT","MAT"}))</f>
        <v>0</v>
      </c>
      <c r="CS484" s="1">
        <f t="shared" si="126"/>
        <v>0</v>
      </c>
      <c r="CT484" s="1">
        <f t="shared" si="127"/>
        <v>0</v>
      </c>
      <c r="CU484" s="1">
        <f t="shared" si="128"/>
        <v>6</v>
      </c>
      <c r="CV484" s="1">
        <f t="shared" si="129"/>
        <v>6</v>
      </c>
      <c r="CW484" s="1">
        <f t="shared" si="130"/>
        <v>0</v>
      </c>
      <c r="CX484" s="1">
        <f t="shared" si="131"/>
        <v>0</v>
      </c>
      <c r="CY484" s="1">
        <f t="shared" si="132"/>
        <v>12</v>
      </c>
      <c r="CZ484" s="1">
        <f t="shared" si="133"/>
        <v>1</v>
      </c>
      <c r="DA484" s="1">
        <f t="shared" si="134"/>
        <v>1</v>
      </c>
      <c r="DB484" s="1">
        <f>SUM(CM484:CX484)+SUM(COUNTIFS(Q484:CL484,{"TERM","RESIGNED"}))</f>
        <v>51</v>
      </c>
      <c r="DC484" s="1" t="s">
        <v>45</v>
      </c>
      <c r="DD484" s="1" t="s">
        <v>1018</v>
      </c>
      <c r="DE484" s="34"/>
    </row>
    <row r="485" spans="1:109" x14ac:dyDescent="0.25">
      <c r="A485" s="32">
        <f t="shared" si="135"/>
        <v>484</v>
      </c>
      <c r="B485" s="1" t="s">
        <v>172</v>
      </c>
      <c r="C485" s="1">
        <v>105526</v>
      </c>
      <c r="D485" s="27">
        <v>105526</v>
      </c>
      <c r="E485" s="1" t="s">
        <v>946</v>
      </c>
      <c r="F485" s="34" t="s">
        <v>1165</v>
      </c>
      <c r="G485" s="34" t="s">
        <v>123</v>
      </c>
      <c r="H485" s="30">
        <v>45163</v>
      </c>
      <c r="I485" s="30" t="s">
        <v>39</v>
      </c>
      <c r="J485" s="30" t="s">
        <v>39</v>
      </c>
      <c r="K485" s="1">
        <f t="shared" ca="1" si="119"/>
        <v>139</v>
      </c>
      <c r="L485" s="34" t="str">
        <f t="shared" si="120"/>
        <v>Billable</v>
      </c>
      <c r="M485" s="34" t="s">
        <v>124</v>
      </c>
      <c r="N485" s="1" t="s">
        <v>41</v>
      </c>
      <c r="O485" s="1" t="s">
        <v>42</v>
      </c>
      <c r="P485" s="1"/>
      <c r="Q485" s="1"/>
      <c r="R485" s="1" t="s">
        <v>43</v>
      </c>
      <c r="S485" s="33" t="s">
        <v>132</v>
      </c>
      <c r="T485" s="14" t="s">
        <v>965</v>
      </c>
      <c r="U485" s="39">
        <v>0.390277777777778</v>
      </c>
      <c r="V485" s="14" t="s">
        <v>965</v>
      </c>
      <c r="W485" s="14" t="s">
        <v>20</v>
      </c>
      <c r="X485" s="14" t="s">
        <v>20</v>
      </c>
      <c r="Y485" s="14" t="s">
        <v>965</v>
      </c>
      <c r="Z485" s="39">
        <v>0.39583333333333331</v>
      </c>
      <c r="AA485" s="14" t="s">
        <v>965</v>
      </c>
      <c r="AB485" s="14" t="s">
        <v>965</v>
      </c>
      <c r="AC485" s="39">
        <v>0.3923611111111111</v>
      </c>
      <c r="AD485" s="14" t="s">
        <v>965</v>
      </c>
      <c r="AE485" s="14" t="s">
        <v>965</v>
      </c>
      <c r="AF485" s="39">
        <v>0.3888888888888889</v>
      </c>
      <c r="AG485" s="14" t="s">
        <v>965</v>
      </c>
      <c r="AH485" s="14" t="s">
        <v>965</v>
      </c>
      <c r="AI485" s="39">
        <v>0.40208333333333335</v>
      </c>
      <c r="AJ485" s="14" t="s">
        <v>965</v>
      </c>
      <c r="AK485" s="14" t="s">
        <v>965</v>
      </c>
      <c r="AL485" s="39">
        <v>0.37777777777777777</v>
      </c>
      <c r="AM485" s="14" t="s">
        <v>965</v>
      </c>
      <c r="AN485" s="14" t="s">
        <v>20</v>
      </c>
      <c r="AO485" s="14" t="s">
        <v>20</v>
      </c>
      <c r="AP485" s="14" t="s">
        <v>965</v>
      </c>
      <c r="AQ485" s="39">
        <v>0.39652777777777781</v>
      </c>
      <c r="AR485" s="14" t="s">
        <v>965</v>
      </c>
      <c r="AS485" s="14" t="s">
        <v>965</v>
      </c>
      <c r="AT485" s="39">
        <v>0.39027777777777778</v>
      </c>
      <c r="AU485" s="14" t="s">
        <v>965</v>
      </c>
      <c r="AV485" s="14" t="s">
        <v>965</v>
      </c>
      <c r="AW485" s="39">
        <v>0.38819444444444445</v>
      </c>
      <c r="AX485" s="14" t="s">
        <v>965</v>
      </c>
      <c r="AY485" s="14" t="s">
        <v>965</v>
      </c>
      <c r="AZ485" s="39">
        <v>0.3972222222222222</v>
      </c>
      <c r="BA485" s="14" t="s">
        <v>965</v>
      </c>
      <c r="BB485" s="14" t="s">
        <v>965</v>
      </c>
      <c r="BC485" s="39">
        <v>0.39652777777777781</v>
      </c>
      <c r="BD485" s="14" t="s">
        <v>965</v>
      </c>
      <c r="BE485" s="14" t="s">
        <v>20</v>
      </c>
      <c r="BF485" s="14" t="s">
        <v>20</v>
      </c>
      <c r="BG485" s="14" t="s">
        <v>965</v>
      </c>
      <c r="BH485" s="39">
        <v>0.3888888888888889</v>
      </c>
      <c r="BI485" s="39" t="s">
        <v>965</v>
      </c>
      <c r="BJ485" s="14" t="s">
        <v>965</v>
      </c>
      <c r="BK485" s="39">
        <v>0.39097222222222222</v>
      </c>
      <c r="BL485" s="14" t="s">
        <v>965</v>
      </c>
      <c r="BM485" s="14" t="s">
        <v>965</v>
      </c>
      <c r="BN485" s="39">
        <v>0.39444444444444443</v>
      </c>
      <c r="BO485" s="14" t="s">
        <v>965</v>
      </c>
      <c r="BP485" s="14" t="s">
        <v>965</v>
      </c>
      <c r="BQ485" s="39">
        <v>0.3888888888888889</v>
      </c>
      <c r="BR485" s="14" t="s">
        <v>965</v>
      </c>
      <c r="BS485" s="14" t="s">
        <v>965</v>
      </c>
      <c r="BT485" s="39">
        <v>0.39166666666666666</v>
      </c>
      <c r="BU485" s="39" t="s">
        <v>965</v>
      </c>
      <c r="BV485" s="14" t="s">
        <v>20</v>
      </c>
      <c r="BW485" s="14" t="s">
        <v>20</v>
      </c>
      <c r="BX485" s="14" t="s">
        <v>20</v>
      </c>
      <c r="BY485" s="14" t="s">
        <v>967</v>
      </c>
      <c r="BZ485" s="39" t="s">
        <v>39</v>
      </c>
      <c r="CA485" s="39" t="s">
        <v>967</v>
      </c>
      <c r="CB485" s="14" t="s">
        <v>967</v>
      </c>
      <c r="CC485" s="39" t="s">
        <v>39</v>
      </c>
      <c r="CD485" s="39" t="s">
        <v>967</v>
      </c>
      <c r="CE485" s="14" t="s">
        <v>967</v>
      </c>
      <c r="CF485" s="39" t="s">
        <v>39</v>
      </c>
      <c r="CG485" s="39" t="s">
        <v>967</v>
      </c>
      <c r="CH485" s="14" t="s">
        <v>965</v>
      </c>
      <c r="CI485" s="39">
        <v>0.39166666666666666</v>
      </c>
      <c r="CJ485" s="39" t="s">
        <v>965</v>
      </c>
      <c r="CK485" s="14" t="s">
        <v>20</v>
      </c>
      <c r="CL485" s="14" t="s">
        <v>20</v>
      </c>
      <c r="CM485" s="1">
        <f t="shared" si="121"/>
        <v>34</v>
      </c>
      <c r="CN485" s="1">
        <f t="shared" si="122"/>
        <v>0</v>
      </c>
      <c r="CO485" s="1">
        <f t="shared" si="123"/>
        <v>11</v>
      </c>
      <c r="CP485" s="1">
        <f t="shared" si="124"/>
        <v>0</v>
      </c>
      <c r="CQ485" s="1">
        <f t="shared" si="125"/>
        <v>0</v>
      </c>
      <c r="CR485" s="1">
        <f>SUM(COUNTIFS($T485:$CL485,{"PAT","MAT"}))</f>
        <v>0</v>
      </c>
      <c r="CS485" s="1">
        <f t="shared" si="126"/>
        <v>0</v>
      </c>
      <c r="CT485" s="1">
        <f t="shared" si="127"/>
        <v>0</v>
      </c>
      <c r="CU485" s="1">
        <f t="shared" si="128"/>
        <v>0</v>
      </c>
      <c r="CV485" s="1">
        <f t="shared" si="129"/>
        <v>6</v>
      </c>
      <c r="CW485" s="1">
        <f t="shared" si="130"/>
        <v>0</v>
      </c>
      <c r="CX485" s="1">
        <f t="shared" si="131"/>
        <v>0</v>
      </c>
      <c r="CY485" s="1">
        <f t="shared" si="132"/>
        <v>6</v>
      </c>
      <c r="CZ485" s="1">
        <f t="shared" si="133"/>
        <v>1</v>
      </c>
      <c r="DA485" s="1">
        <f t="shared" si="134"/>
        <v>1</v>
      </c>
      <c r="DB485" s="1">
        <f>SUM(CM485:CX485)+SUM(COUNTIFS(Q485:CL485,{"TERM","RESIGNED"}))</f>
        <v>51</v>
      </c>
      <c r="DC485" s="1" t="s">
        <v>45</v>
      </c>
      <c r="DD485" s="1" t="s">
        <v>1023</v>
      </c>
      <c r="DE485" s="34"/>
    </row>
    <row r="486" spans="1:109" x14ac:dyDescent="0.25">
      <c r="A486" s="32">
        <f t="shared" si="135"/>
        <v>485</v>
      </c>
      <c r="B486" s="1" t="s">
        <v>172</v>
      </c>
      <c r="C486" s="1">
        <v>105529</v>
      </c>
      <c r="D486" s="27">
        <v>105529</v>
      </c>
      <c r="E486" s="1" t="s">
        <v>946</v>
      </c>
      <c r="F486" s="34" t="s">
        <v>1207</v>
      </c>
      <c r="G486" s="34" t="s">
        <v>123</v>
      </c>
      <c r="H486" s="30">
        <v>45163</v>
      </c>
      <c r="I486" s="30" t="s">
        <v>39</v>
      </c>
      <c r="J486" s="30" t="s">
        <v>39</v>
      </c>
      <c r="K486" s="1">
        <f t="shared" ca="1" si="119"/>
        <v>139</v>
      </c>
      <c r="L486" s="34" t="str">
        <f t="shared" si="120"/>
        <v>Billable</v>
      </c>
      <c r="M486" s="34" t="s">
        <v>124</v>
      </c>
      <c r="N486" s="1" t="s">
        <v>41</v>
      </c>
      <c r="O486" s="1" t="s">
        <v>42</v>
      </c>
      <c r="P486" s="1"/>
      <c r="Q486" s="1"/>
      <c r="R486" s="1" t="s">
        <v>43</v>
      </c>
      <c r="S486" s="33" t="s">
        <v>303</v>
      </c>
      <c r="T486" s="14" t="s">
        <v>965</v>
      </c>
      <c r="U486" s="39">
        <v>0.40277777777777801</v>
      </c>
      <c r="V486" s="14" t="s">
        <v>965</v>
      </c>
      <c r="W486" s="14" t="s">
        <v>20</v>
      </c>
      <c r="X486" s="14" t="s">
        <v>20</v>
      </c>
      <c r="Y486" s="14" t="s">
        <v>968</v>
      </c>
      <c r="Z486" s="39" t="s">
        <v>39</v>
      </c>
      <c r="AA486" s="14" t="s">
        <v>968</v>
      </c>
      <c r="AB486" s="14" t="s">
        <v>965</v>
      </c>
      <c r="AC486" s="39">
        <v>0.39861111111111108</v>
      </c>
      <c r="AD486" s="14" t="s">
        <v>965</v>
      </c>
      <c r="AE486" s="14" t="s">
        <v>965</v>
      </c>
      <c r="AF486" s="39">
        <v>0.40138888888888885</v>
      </c>
      <c r="AG486" s="14" t="s">
        <v>965</v>
      </c>
      <c r="AH486" s="14" t="s">
        <v>965</v>
      </c>
      <c r="AI486" s="39">
        <v>0.48333333333333334</v>
      </c>
      <c r="AJ486" s="14" t="s">
        <v>965</v>
      </c>
      <c r="AK486" s="14" t="s">
        <v>965</v>
      </c>
      <c r="AL486" s="39">
        <v>0.45277777777777778</v>
      </c>
      <c r="AM486" s="14" t="s">
        <v>965</v>
      </c>
      <c r="AN486" s="14" t="s">
        <v>20</v>
      </c>
      <c r="AO486" s="14" t="s">
        <v>20</v>
      </c>
      <c r="AP486" s="14" t="s">
        <v>965</v>
      </c>
      <c r="AQ486" s="39">
        <v>0.42430555555555555</v>
      </c>
      <c r="AR486" s="14" t="s">
        <v>965</v>
      </c>
      <c r="AS486" s="14" t="s">
        <v>965</v>
      </c>
      <c r="AT486" s="39">
        <v>0.43194444444444446</v>
      </c>
      <c r="AU486" s="14" t="s">
        <v>965</v>
      </c>
      <c r="AV486" s="14" t="s">
        <v>965</v>
      </c>
      <c r="AW486" s="39" t="s">
        <v>39</v>
      </c>
      <c r="AX486" s="14" t="s">
        <v>965</v>
      </c>
      <c r="AY486" s="14" t="s">
        <v>965</v>
      </c>
      <c r="AZ486" s="39">
        <v>0.42499999999999999</v>
      </c>
      <c r="BA486" s="14" t="s">
        <v>965</v>
      </c>
      <c r="BB486" s="14" t="s">
        <v>965</v>
      </c>
      <c r="BC486" s="39">
        <v>0.41041666666666665</v>
      </c>
      <c r="BD486" s="14" t="s">
        <v>965</v>
      </c>
      <c r="BE486" s="14" t="s">
        <v>20</v>
      </c>
      <c r="BF486" s="14" t="s">
        <v>20</v>
      </c>
      <c r="BG486" s="14" t="s">
        <v>965</v>
      </c>
      <c r="BH486" s="39">
        <v>0.3972222222222222</v>
      </c>
      <c r="BI486" s="39" t="s">
        <v>965</v>
      </c>
      <c r="BJ486" s="14" t="s">
        <v>965</v>
      </c>
      <c r="BK486" s="39">
        <v>0.39861111111111108</v>
      </c>
      <c r="BL486" s="14" t="s">
        <v>965</v>
      </c>
      <c r="BM486" s="14" t="s">
        <v>965</v>
      </c>
      <c r="BN486" s="39">
        <v>0.38750000000000001</v>
      </c>
      <c r="BO486" s="14" t="s">
        <v>965</v>
      </c>
      <c r="BP486" s="14" t="s">
        <v>965</v>
      </c>
      <c r="BQ486" s="39">
        <v>0.39444444444444443</v>
      </c>
      <c r="BR486" s="14" t="s">
        <v>965</v>
      </c>
      <c r="BS486" s="14" t="s">
        <v>965</v>
      </c>
      <c r="BT486" s="39">
        <v>0.3840277777777778</v>
      </c>
      <c r="BU486" s="39" t="s">
        <v>965</v>
      </c>
      <c r="BV486" s="14" t="s">
        <v>20</v>
      </c>
      <c r="BW486" s="14" t="s">
        <v>20</v>
      </c>
      <c r="BX486" s="14" t="s">
        <v>20</v>
      </c>
      <c r="BY486" s="14" t="s">
        <v>965</v>
      </c>
      <c r="BZ486" s="39">
        <v>0.3888888888888889</v>
      </c>
      <c r="CA486" s="39" t="s">
        <v>965</v>
      </c>
      <c r="CB486" s="14" t="s">
        <v>967</v>
      </c>
      <c r="CC486" s="39" t="s">
        <v>39</v>
      </c>
      <c r="CD486" s="39" t="s">
        <v>967</v>
      </c>
      <c r="CE486" s="14" t="s">
        <v>967</v>
      </c>
      <c r="CF486" s="39" t="s">
        <v>39</v>
      </c>
      <c r="CG486" s="39" t="s">
        <v>967</v>
      </c>
      <c r="CH486" s="14" t="s">
        <v>967</v>
      </c>
      <c r="CI486" s="39" t="s">
        <v>39</v>
      </c>
      <c r="CJ486" s="39" t="s">
        <v>967</v>
      </c>
      <c r="CK486" s="14" t="s">
        <v>20</v>
      </c>
      <c r="CL486" s="14" t="s">
        <v>20</v>
      </c>
      <c r="CM486" s="1">
        <f t="shared" si="121"/>
        <v>32</v>
      </c>
      <c r="CN486" s="1">
        <f t="shared" si="122"/>
        <v>0</v>
      </c>
      <c r="CO486" s="1">
        <f t="shared" si="123"/>
        <v>11</v>
      </c>
      <c r="CP486" s="1">
        <f t="shared" si="124"/>
        <v>0</v>
      </c>
      <c r="CQ486" s="1">
        <f t="shared" si="125"/>
        <v>0</v>
      </c>
      <c r="CR486" s="1">
        <f>SUM(COUNTIFS($T486:$CL486,{"PAT","MAT"}))</f>
        <v>0</v>
      </c>
      <c r="CS486" s="1">
        <f t="shared" si="126"/>
        <v>0</v>
      </c>
      <c r="CT486" s="1">
        <f t="shared" si="127"/>
        <v>0</v>
      </c>
      <c r="CU486" s="1">
        <f t="shared" si="128"/>
        <v>2</v>
      </c>
      <c r="CV486" s="1">
        <f t="shared" si="129"/>
        <v>6</v>
      </c>
      <c r="CW486" s="1">
        <f t="shared" si="130"/>
        <v>0</v>
      </c>
      <c r="CX486" s="1">
        <f t="shared" si="131"/>
        <v>0</v>
      </c>
      <c r="CY486" s="1">
        <f t="shared" si="132"/>
        <v>8</v>
      </c>
      <c r="CZ486" s="1">
        <f t="shared" si="133"/>
        <v>1</v>
      </c>
      <c r="DA486" s="1">
        <f t="shared" si="134"/>
        <v>1</v>
      </c>
      <c r="DB486" s="1">
        <f>SUM(CM486:CX486)+SUM(COUNTIFS(Q486:CL486,{"TERM","RESIGNED"}))</f>
        <v>51</v>
      </c>
      <c r="DC486" s="1" t="s">
        <v>45</v>
      </c>
      <c r="DD486" s="1" t="s">
        <v>1020</v>
      </c>
      <c r="DE486" s="34"/>
    </row>
    <row r="487" spans="1:109" x14ac:dyDescent="0.25">
      <c r="A487" s="32">
        <f t="shared" si="135"/>
        <v>486</v>
      </c>
      <c r="B487" s="1" t="s">
        <v>172</v>
      </c>
      <c r="C487" s="1">
        <v>105530</v>
      </c>
      <c r="D487" s="27">
        <v>105530</v>
      </c>
      <c r="E487" s="1" t="s">
        <v>946</v>
      </c>
      <c r="F487" s="34" t="s">
        <v>1208</v>
      </c>
      <c r="G487" s="34" t="s">
        <v>123</v>
      </c>
      <c r="H487" s="30">
        <v>45163</v>
      </c>
      <c r="I487" s="30" t="s">
        <v>39</v>
      </c>
      <c r="J487" s="30" t="s">
        <v>39</v>
      </c>
      <c r="K487" s="1">
        <f t="shared" ca="1" si="119"/>
        <v>139</v>
      </c>
      <c r="L487" s="34" t="str">
        <f t="shared" si="120"/>
        <v>Billable</v>
      </c>
      <c r="M487" s="34" t="s">
        <v>124</v>
      </c>
      <c r="N487" s="1" t="s">
        <v>41</v>
      </c>
      <c r="O487" s="1" t="s">
        <v>42</v>
      </c>
      <c r="P487" s="1"/>
      <c r="Q487" s="1"/>
      <c r="R487" s="1" t="s">
        <v>43</v>
      </c>
      <c r="S487" s="33" t="s">
        <v>132</v>
      </c>
      <c r="T487" s="14" t="s">
        <v>967</v>
      </c>
      <c r="U487" s="39" t="s">
        <v>39</v>
      </c>
      <c r="V487" s="14" t="s">
        <v>967</v>
      </c>
      <c r="W487" s="14" t="s">
        <v>20</v>
      </c>
      <c r="X487" s="14" t="s">
        <v>20</v>
      </c>
      <c r="Y487" s="14" t="s">
        <v>968</v>
      </c>
      <c r="Z487" s="39" t="s">
        <v>39</v>
      </c>
      <c r="AA487" s="14" t="s">
        <v>968</v>
      </c>
      <c r="AB487" s="14" t="s">
        <v>968</v>
      </c>
      <c r="AC487" s="39" t="s">
        <v>39</v>
      </c>
      <c r="AD487" s="14" t="s">
        <v>968</v>
      </c>
      <c r="AE487" s="14" t="s">
        <v>965</v>
      </c>
      <c r="AF487" s="39">
        <v>0.38125000000000003</v>
      </c>
      <c r="AG487" s="14" t="s">
        <v>965</v>
      </c>
      <c r="AH487" s="14" t="s">
        <v>965</v>
      </c>
      <c r="AI487" s="39">
        <v>0.37708333333333338</v>
      </c>
      <c r="AJ487" s="14" t="s">
        <v>965</v>
      </c>
      <c r="AK487" s="14" t="s">
        <v>965</v>
      </c>
      <c r="AL487" s="39">
        <v>0.41250000000000003</v>
      </c>
      <c r="AM487" s="14" t="s">
        <v>965</v>
      </c>
      <c r="AN487" s="14" t="s">
        <v>20</v>
      </c>
      <c r="AO487" s="14" t="s">
        <v>20</v>
      </c>
      <c r="AP487" s="14" t="s">
        <v>965</v>
      </c>
      <c r="AQ487" s="39">
        <v>0.37361111111111112</v>
      </c>
      <c r="AR487" s="14" t="s">
        <v>965</v>
      </c>
      <c r="AS487" s="14" t="s">
        <v>965</v>
      </c>
      <c r="AT487" s="39">
        <v>0.3756944444444445</v>
      </c>
      <c r="AU487" s="14" t="s">
        <v>965</v>
      </c>
      <c r="AV487" s="14" t="s">
        <v>965</v>
      </c>
      <c r="AW487" s="39">
        <v>0.38194444444444442</v>
      </c>
      <c r="AX487" s="14" t="s">
        <v>965</v>
      </c>
      <c r="AY487" s="14" t="s">
        <v>965</v>
      </c>
      <c r="AZ487" s="39">
        <v>0.37777777777777777</v>
      </c>
      <c r="BA487" s="14" t="s">
        <v>965</v>
      </c>
      <c r="BB487" s="14" t="s">
        <v>965</v>
      </c>
      <c r="BC487" s="39">
        <v>0.37638888888888888</v>
      </c>
      <c r="BD487" s="14" t="s">
        <v>965</v>
      </c>
      <c r="BE487" s="14" t="s">
        <v>20</v>
      </c>
      <c r="BF487" s="14" t="s">
        <v>20</v>
      </c>
      <c r="BG487" s="14" t="s">
        <v>965</v>
      </c>
      <c r="BH487" s="39">
        <v>0.35694444444444445</v>
      </c>
      <c r="BI487" s="39" t="s">
        <v>965</v>
      </c>
      <c r="BJ487" s="14" t="s">
        <v>965</v>
      </c>
      <c r="BK487" s="39">
        <v>0.3743055555555555</v>
      </c>
      <c r="BL487" s="14" t="s">
        <v>965</v>
      </c>
      <c r="BM487" s="14" t="s">
        <v>965</v>
      </c>
      <c r="BN487" s="39">
        <v>0.37638888888888888</v>
      </c>
      <c r="BO487" s="14" t="s">
        <v>965</v>
      </c>
      <c r="BP487" s="14" t="s">
        <v>22</v>
      </c>
      <c r="BQ487" s="39">
        <v>0.3756944444444445</v>
      </c>
      <c r="BR487" s="14" t="s">
        <v>965</v>
      </c>
      <c r="BS487" s="14" t="s">
        <v>965</v>
      </c>
      <c r="BT487" s="39">
        <v>0.375</v>
      </c>
      <c r="BU487" s="39" t="s">
        <v>965</v>
      </c>
      <c r="BV487" s="14" t="s">
        <v>20</v>
      </c>
      <c r="BW487" s="14" t="s">
        <v>20</v>
      </c>
      <c r="BX487" s="14" t="s">
        <v>20</v>
      </c>
      <c r="BY487" s="14" t="s">
        <v>965</v>
      </c>
      <c r="BZ487" s="39">
        <v>0.37777777777777777</v>
      </c>
      <c r="CA487" s="39" t="s">
        <v>965</v>
      </c>
      <c r="CB487" s="14" t="s">
        <v>965</v>
      </c>
      <c r="CC487" s="39">
        <v>0.38194444444444442</v>
      </c>
      <c r="CD487" s="39" t="s">
        <v>965</v>
      </c>
      <c r="CE487" s="14" t="s">
        <v>965</v>
      </c>
      <c r="CF487" s="39">
        <v>0.39444444444444443</v>
      </c>
      <c r="CG487" s="39" t="s">
        <v>965</v>
      </c>
      <c r="CH487" s="14" t="s">
        <v>967</v>
      </c>
      <c r="CI487" s="39" t="s">
        <v>39</v>
      </c>
      <c r="CJ487" s="39" t="s">
        <v>967</v>
      </c>
      <c r="CK487" s="14" t="s">
        <v>20</v>
      </c>
      <c r="CL487" s="14" t="s">
        <v>20</v>
      </c>
      <c r="CM487" s="1">
        <f t="shared" si="121"/>
        <v>31</v>
      </c>
      <c r="CN487" s="1">
        <f t="shared" si="122"/>
        <v>0</v>
      </c>
      <c r="CO487" s="1">
        <f t="shared" si="123"/>
        <v>11</v>
      </c>
      <c r="CP487" s="1">
        <f t="shared" si="124"/>
        <v>0</v>
      </c>
      <c r="CQ487" s="1">
        <f t="shared" si="125"/>
        <v>1</v>
      </c>
      <c r="CR487" s="1">
        <f>SUM(COUNTIFS($T487:$CL487,{"PAT","MAT"}))</f>
        <v>0</v>
      </c>
      <c r="CS487" s="1">
        <f t="shared" si="126"/>
        <v>0</v>
      </c>
      <c r="CT487" s="1">
        <f t="shared" si="127"/>
        <v>0</v>
      </c>
      <c r="CU487" s="1">
        <f t="shared" si="128"/>
        <v>4</v>
      </c>
      <c r="CV487" s="1">
        <f t="shared" si="129"/>
        <v>4</v>
      </c>
      <c r="CW487" s="1">
        <f t="shared" si="130"/>
        <v>0</v>
      </c>
      <c r="CX487" s="1">
        <f t="shared" si="131"/>
        <v>0</v>
      </c>
      <c r="CY487" s="1">
        <f t="shared" si="132"/>
        <v>8</v>
      </c>
      <c r="CZ487" s="1">
        <f t="shared" si="133"/>
        <v>1</v>
      </c>
      <c r="DA487" s="1">
        <f t="shared" si="134"/>
        <v>1</v>
      </c>
      <c r="DB487" s="1">
        <f>SUM(CM487:CX487)+SUM(COUNTIFS(Q487:CL487,{"TERM","RESIGNED"}))</f>
        <v>51</v>
      </c>
      <c r="DC487" s="1" t="s">
        <v>45</v>
      </c>
      <c r="DD487" s="1" t="s">
        <v>1023</v>
      </c>
      <c r="DE487" s="34"/>
    </row>
    <row r="488" spans="1:109" x14ac:dyDescent="0.25">
      <c r="A488" s="32">
        <f t="shared" si="135"/>
        <v>487</v>
      </c>
      <c r="B488" s="1" t="s">
        <v>172</v>
      </c>
      <c r="C488" s="1">
        <v>105533</v>
      </c>
      <c r="D488" s="27">
        <v>105533</v>
      </c>
      <c r="E488" s="1" t="s">
        <v>946</v>
      </c>
      <c r="F488" s="34" t="s">
        <v>1166</v>
      </c>
      <c r="G488" s="34" t="s">
        <v>123</v>
      </c>
      <c r="H488" s="30">
        <v>45163</v>
      </c>
      <c r="I488" s="30" t="s">
        <v>39</v>
      </c>
      <c r="J488" s="30" t="s">
        <v>39</v>
      </c>
      <c r="K488" s="1">
        <f t="shared" ca="1" si="119"/>
        <v>139</v>
      </c>
      <c r="L488" s="34" t="str">
        <f t="shared" si="120"/>
        <v>Billable</v>
      </c>
      <c r="M488" s="34" t="s">
        <v>124</v>
      </c>
      <c r="N488" s="1" t="s">
        <v>41</v>
      </c>
      <c r="O488" s="1" t="s">
        <v>42</v>
      </c>
      <c r="P488" s="1"/>
      <c r="Q488" s="1"/>
      <c r="R488" s="1" t="s">
        <v>43</v>
      </c>
      <c r="S488" s="33" t="s">
        <v>242</v>
      </c>
      <c r="T488" s="14" t="s">
        <v>965</v>
      </c>
      <c r="U488" s="39">
        <v>0.36875000000000002</v>
      </c>
      <c r="V488" s="14" t="s">
        <v>965</v>
      </c>
      <c r="W488" s="14" t="s">
        <v>20</v>
      </c>
      <c r="X488" s="14" t="s">
        <v>20</v>
      </c>
      <c r="Y488" s="14" t="s">
        <v>965</v>
      </c>
      <c r="Z488" s="39">
        <v>0.38680555555555557</v>
      </c>
      <c r="AA488" s="14" t="s">
        <v>965</v>
      </c>
      <c r="AB488" s="14" t="s">
        <v>965</v>
      </c>
      <c r="AC488" s="39">
        <v>0.37847222222222227</v>
      </c>
      <c r="AD488" s="14" t="s">
        <v>965</v>
      </c>
      <c r="AE488" s="14" t="s">
        <v>965</v>
      </c>
      <c r="AF488" s="39">
        <v>0.38125000000000003</v>
      </c>
      <c r="AG488" s="14" t="s">
        <v>965</v>
      </c>
      <c r="AH488" s="14" t="s">
        <v>965</v>
      </c>
      <c r="AI488" s="39">
        <v>0.37986111111111115</v>
      </c>
      <c r="AJ488" s="14" t="s">
        <v>965</v>
      </c>
      <c r="AK488" s="14" t="s">
        <v>965</v>
      </c>
      <c r="AL488" s="39">
        <v>0.36805555555555558</v>
      </c>
      <c r="AM488" s="14" t="s">
        <v>965</v>
      </c>
      <c r="AN488" s="14" t="s">
        <v>20</v>
      </c>
      <c r="AO488" s="14" t="s">
        <v>20</v>
      </c>
      <c r="AP488" s="14" t="s">
        <v>965</v>
      </c>
      <c r="AQ488" s="39">
        <v>0.3666666666666667</v>
      </c>
      <c r="AR488" s="14" t="s">
        <v>965</v>
      </c>
      <c r="AS488" s="14" t="s">
        <v>965</v>
      </c>
      <c r="AT488" s="39">
        <v>0.40625</v>
      </c>
      <c r="AU488" s="14" t="s">
        <v>965</v>
      </c>
      <c r="AV488" s="14" t="s">
        <v>22</v>
      </c>
      <c r="AW488" s="39">
        <v>0.3263888888888889</v>
      </c>
      <c r="AX488" s="14" t="s">
        <v>22</v>
      </c>
      <c r="AY488" s="14" t="s">
        <v>22</v>
      </c>
      <c r="AZ488" s="39">
        <v>0.36388888888888887</v>
      </c>
      <c r="BA488" s="14" t="s">
        <v>22</v>
      </c>
      <c r="BB488" s="14" t="s">
        <v>22</v>
      </c>
      <c r="BC488" s="39">
        <v>0.37152777777777773</v>
      </c>
      <c r="BD488" s="14" t="s">
        <v>22</v>
      </c>
      <c r="BE488" s="14" t="s">
        <v>20</v>
      </c>
      <c r="BF488" s="14" t="s">
        <v>20</v>
      </c>
      <c r="BG488" s="14" t="s">
        <v>967</v>
      </c>
      <c r="BH488" s="39" t="s">
        <v>39</v>
      </c>
      <c r="BI488" s="39" t="s">
        <v>967</v>
      </c>
      <c r="BJ488" s="14" t="s">
        <v>967</v>
      </c>
      <c r="BK488" s="39" t="s">
        <v>39</v>
      </c>
      <c r="BL488" s="14" t="s">
        <v>967</v>
      </c>
      <c r="BM488" s="14" t="s">
        <v>967</v>
      </c>
      <c r="BN488" s="39" t="s">
        <v>39</v>
      </c>
      <c r="BO488" s="14" t="s">
        <v>967</v>
      </c>
      <c r="BP488" s="14" t="s">
        <v>968</v>
      </c>
      <c r="BQ488" s="39" t="s">
        <v>39</v>
      </c>
      <c r="BR488" s="14" t="s">
        <v>968</v>
      </c>
      <c r="BS488" s="14" t="s">
        <v>965</v>
      </c>
      <c r="BT488" s="39">
        <v>0.37083333333333335</v>
      </c>
      <c r="BU488" s="39" t="s">
        <v>965</v>
      </c>
      <c r="BV488" s="14" t="s">
        <v>20</v>
      </c>
      <c r="BW488" s="14" t="s">
        <v>20</v>
      </c>
      <c r="BX488" s="14" t="s">
        <v>20</v>
      </c>
      <c r="BY488" s="14" t="s">
        <v>965</v>
      </c>
      <c r="BZ488" s="39">
        <v>0.37152777777777773</v>
      </c>
      <c r="CA488" s="39" t="s">
        <v>965</v>
      </c>
      <c r="CB488" s="14" t="s">
        <v>965</v>
      </c>
      <c r="CC488" s="39">
        <v>0.3833333333333333</v>
      </c>
      <c r="CD488" s="39" t="s">
        <v>965</v>
      </c>
      <c r="CE488" s="14" t="s">
        <v>965</v>
      </c>
      <c r="CF488" s="39">
        <v>0.3888888888888889</v>
      </c>
      <c r="CG488" s="39" t="s">
        <v>965</v>
      </c>
      <c r="CH488" s="14" t="s">
        <v>965</v>
      </c>
      <c r="CI488" s="39">
        <v>0.36736111111111108</v>
      </c>
      <c r="CJ488" s="39" t="s">
        <v>965</v>
      </c>
      <c r="CK488" s="14" t="s">
        <v>20</v>
      </c>
      <c r="CL488" s="14" t="s">
        <v>20</v>
      </c>
      <c r="CM488" s="1">
        <f t="shared" si="121"/>
        <v>26</v>
      </c>
      <c r="CN488" s="1">
        <f t="shared" si="122"/>
        <v>0</v>
      </c>
      <c r="CO488" s="1">
        <f t="shared" si="123"/>
        <v>11</v>
      </c>
      <c r="CP488" s="1">
        <f t="shared" si="124"/>
        <v>0</v>
      </c>
      <c r="CQ488" s="1">
        <f t="shared" si="125"/>
        <v>6</v>
      </c>
      <c r="CR488" s="1">
        <f>SUM(COUNTIFS($T488:$CL488,{"PAT","MAT"}))</f>
        <v>0</v>
      </c>
      <c r="CS488" s="1">
        <f t="shared" si="126"/>
        <v>0</v>
      </c>
      <c r="CT488" s="1">
        <f t="shared" si="127"/>
        <v>0</v>
      </c>
      <c r="CU488" s="1">
        <f t="shared" si="128"/>
        <v>2</v>
      </c>
      <c r="CV488" s="1">
        <f t="shared" si="129"/>
        <v>6</v>
      </c>
      <c r="CW488" s="1">
        <f t="shared" si="130"/>
        <v>0</v>
      </c>
      <c r="CX488" s="1">
        <f t="shared" si="131"/>
        <v>0</v>
      </c>
      <c r="CY488" s="1">
        <f t="shared" si="132"/>
        <v>8</v>
      </c>
      <c r="CZ488" s="1">
        <f t="shared" si="133"/>
        <v>1</v>
      </c>
      <c r="DA488" s="1">
        <f t="shared" si="134"/>
        <v>1</v>
      </c>
      <c r="DB488" s="1">
        <f>SUM(CM488:CX488)+SUM(COUNTIFS(Q488:CL488,{"TERM","RESIGNED"}))</f>
        <v>51</v>
      </c>
      <c r="DC488" s="1" t="s">
        <v>45</v>
      </c>
      <c r="DD488" s="1" t="s">
        <v>1018</v>
      </c>
      <c r="DE488" s="34"/>
    </row>
    <row r="489" spans="1:109" x14ac:dyDescent="0.25">
      <c r="A489" s="32">
        <f t="shared" si="135"/>
        <v>488</v>
      </c>
      <c r="B489" s="1" t="s">
        <v>172</v>
      </c>
      <c r="C489" s="1">
        <v>105558</v>
      </c>
      <c r="D489" s="27">
        <v>105558</v>
      </c>
      <c r="E489" s="1" t="s">
        <v>946</v>
      </c>
      <c r="F489" s="34" t="s">
        <v>1176</v>
      </c>
      <c r="G489" s="34" t="s">
        <v>186</v>
      </c>
      <c r="H489" s="30">
        <v>45163</v>
      </c>
      <c r="I489" s="30" t="s">
        <v>39</v>
      </c>
      <c r="J489" s="30" t="s">
        <v>39</v>
      </c>
      <c r="K489" s="1">
        <f t="shared" ca="1" si="119"/>
        <v>139</v>
      </c>
      <c r="L489" s="34" t="str">
        <f t="shared" si="120"/>
        <v>Billable</v>
      </c>
      <c r="M489" s="34" t="s">
        <v>187</v>
      </c>
      <c r="N489" s="1" t="s">
        <v>41</v>
      </c>
      <c r="O489" s="1" t="s">
        <v>42</v>
      </c>
      <c r="P489" s="1"/>
      <c r="Q489" s="1"/>
      <c r="R489" s="1" t="s">
        <v>43</v>
      </c>
      <c r="S489" s="33" t="s">
        <v>248</v>
      </c>
      <c r="T489" s="14" t="s">
        <v>967</v>
      </c>
      <c r="U489" s="39" t="s">
        <v>39</v>
      </c>
      <c r="V489" s="14" t="s">
        <v>967</v>
      </c>
      <c r="W489" s="14" t="s">
        <v>20</v>
      </c>
      <c r="X489" s="14" t="s">
        <v>20</v>
      </c>
      <c r="Y489" s="14" t="s">
        <v>967</v>
      </c>
      <c r="Z489" s="39" t="s">
        <v>39</v>
      </c>
      <c r="AA489" s="14" t="s">
        <v>967</v>
      </c>
      <c r="AB489" s="14" t="s">
        <v>965</v>
      </c>
      <c r="AC489" s="39" t="s">
        <v>39</v>
      </c>
      <c r="AD489" s="14" t="s">
        <v>965</v>
      </c>
      <c r="AE489" s="14" t="s">
        <v>965</v>
      </c>
      <c r="AF489" s="39" t="s">
        <v>39</v>
      </c>
      <c r="AG489" s="14" t="s">
        <v>965</v>
      </c>
      <c r="AH489" s="14" t="s">
        <v>965</v>
      </c>
      <c r="AI489" s="39" t="s">
        <v>39</v>
      </c>
      <c r="AJ489" s="14" t="s">
        <v>965</v>
      </c>
      <c r="AK489" s="14" t="s">
        <v>965</v>
      </c>
      <c r="AL489" s="39" t="s">
        <v>39</v>
      </c>
      <c r="AM489" s="14" t="s">
        <v>965</v>
      </c>
      <c r="AN489" s="14" t="s">
        <v>20</v>
      </c>
      <c r="AO489" s="14" t="s">
        <v>20</v>
      </c>
      <c r="AP489" s="14" t="s">
        <v>965</v>
      </c>
      <c r="AQ489" s="39" t="s">
        <v>39</v>
      </c>
      <c r="AR489" s="14" t="s">
        <v>965</v>
      </c>
      <c r="AS489" s="14" t="s">
        <v>965</v>
      </c>
      <c r="AT489" s="39" t="s">
        <v>39</v>
      </c>
      <c r="AU489" s="14" t="s">
        <v>965</v>
      </c>
      <c r="AV489" s="14" t="s">
        <v>965</v>
      </c>
      <c r="AW489" s="39" t="s">
        <v>39</v>
      </c>
      <c r="AX489" s="14" t="s">
        <v>965</v>
      </c>
      <c r="AY489" s="14" t="s">
        <v>965</v>
      </c>
      <c r="AZ489" s="39" t="s">
        <v>39</v>
      </c>
      <c r="BA489" s="14" t="s">
        <v>965</v>
      </c>
      <c r="BB489" s="14" t="s">
        <v>965</v>
      </c>
      <c r="BC489" s="39" t="s">
        <v>39</v>
      </c>
      <c r="BD489" s="14" t="s">
        <v>965</v>
      </c>
      <c r="BE489" s="14" t="s">
        <v>20</v>
      </c>
      <c r="BF489" s="14" t="s">
        <v>20</v>
      </c>
      <c r="BG489" s="14" t="s">
        <v>965</v>
      </c>
      <c r="BH489" s="39" t="s">
        <v>39</v>
      </c>
      <c r="BI489" s="39" t="s">
        <v>965</v>
      </c>
      <c r="BJ489" s="14" t="s">
        <v>965</v>
      </c>
      <c r="BK489" s="39" t="s">
        <v>39</v>
      </c>
      <c r="BL489" s="14" t="s">
        <v>965</v>
      </c>
      <c r="BM489" s="14" t="s">
        <v>965</v>
      </c>
      <c r="BN489" s="39" t="s">
        <v>39</v>
      </c>
      <c r="BO489" s="14" t="s">
        <v>965</v>
      </c>
      <c r="BP489" s="14" t="s">
        <v>967</v>
      </c>
      <c r="BQ489" s="39" t="s">
        <v>39</v>
      </c>
      <c r="BR489" s="14" t="s">
        <v>967</v>
      </c>
      <c r="BS489" s="14" t="s">
        <v>967</v>
      </c>
      <c r="BT489" s="39" t="e">
        <v>#N/A</v>
      </c>
      <c r="BU489" s="39" t="s">
        <v>967</v>
      </c>
      <c r="BV489" s="14" t="s">
        <v>20</v>
      </c>
      <c r="BW489" s="14" t="s">
        <v>20</v>
      </c>
      <c r="BX489" s="14" t="s">
        <v>20</v>
      </c>
      <c r="BY489" s="14" t="s">
        <v>965</v>
      </c>
      <c r="BZ489" s="39" t="s">
        <v>39</v>
      </c>
      <c r="CA489" s="39" t="s">
        <v>965</v>
      </c>
      <c r="CB489" s="14" t="s">
        <v>965</v>
      </c>
      <c r="CC489" s="39" t="s">
        <v>39</v>
      </c>
      <c r="CD489" s="39" t="s">
        <v>965</v>
      </c>
      <c r="CE489" s="14" t="s">
        <v>965</v>
      </c>
      <c r="CF489" s="39" t="s">
        <v>39</v>
      </c>
      <c r="CG489" s="39" t="s">
        <v>965</v>
      </c>
      <c r="CH489" s="14" t="s">
        <v>965</v>
      </c>
      <c r="CI489" s="39" t="s">
        <v>39</v>
      </c>
      <c r="CJ489" s="39" t="s">
        <v>965</v>
      </c>
      <c r="CK489" s="14" t="s">
        <v>20</v>
      </c>
      <c r="CL489" s="14" t="s">
        <v>20</v>
      </c>
      <c r="CM489" s="1">
        <f t="shared" si="121"/>
        <v>32</v>
      </c>
      <c r="CN489" s="1">
        <f t="shared" si="122"/>
        <v>0</v>
      </c>
      <c r="CO489" s="1">
        <f t="shared" si="123"/>
        <v>11</v>
      </c>
      <c r="CP489" s="1">
        <f t="shared" si="124"/>
        <v>0</v>
      </c>
      <c r="CQ489" s="1">
        <f t="shared" si="125"/>
        <v>0</v>
      </c>
      <c r="CR489" s="1">
        <f>SUM(COUNTIFS($T489:$CL489,{"PAT","MAT"}))</f>
        <v>0</v>
      </c>
      <c r="CS489" s="1">
        <f t="shared" si="126"/>
        <v>0</v>
      </c>
      <c r="CT489" s="1">
        <f t="shared" si="127"/>
        <v>0</v>
      </c>
      <c r="CU489" s="1">
        <f t="shared" si="128"/>
        <v>0</v>
      </c>
      <c r="CV489" s="1">
        <f t="shared" si="129"/>
        <v>8</v>
      </c>
      <c r="CW489" s="1">
        <f t="shared" si="130"/>
        <v>0</v>
      </c>
      <c r="CX489" s="1">
        <f t="shared" si="131"/>
        <v>0</v>
      </c>
      <c r="CY489" s="1">
        <f t="shared" si="132"/>
        <v>8</v>
      </c>
      <c r="CZ489" s="1">
        <f t="shared" si="133"/>
        <v>1</v>
      </c>
      <c r="DA489" s="1">
        <f t="shared" si="134"/>
        <v>1</v>
      </c>
      <c r="DB489" s="1">
        <f>SUM(CM489:CX489)+SUM(COUNTIFS(Q489:CL489,{"TERM","RESIGNED"}))</f>
        <v>51</v>
      </c>
      <c r="DC489" s="1" t="s">
        <v>45</v>
      </c>
      <c r="DD489" s="1" t="s">
        <v>1020</v>
      </c>
      <c r="DE489" s="34"/>
    </row>
    <row r="490" spans="1:109" x14ac:dyDescent="0.25">
      <c r="A490" s="32">
        <f t="shared" si="135"/>
        <v>489</v>
      </c>
      <c r="B490" s="1" t="s">
        <v>172</v>
      </c>
      <c r="C490" s="1">
        <v>105563</v>
      </c>
      <c r="D490" s="27">
        <v>105563</v>
      </c>
      <c r="E490" s="1" t="s">
        <v>946</v>
      </c>
      <c r="F490" s="34" t="s">
        <v>1177</v>
      </c>
      <c r="G490" s="34" t="s">
        <v>123</v>
      </c>
      <c r="H490" s="30">
        <v>45163</v>
      </c>
      <c r="I490" s="30" t="s">
        <v>39</v>
      </c>
      <c r="J490" s="30" t="s">
        <v>39</v>
      </c>
      <c r="K490" s="1">
        <f t="shared" ca="1" si="119"/>
        <v>139</v>
      </c>
      <c r="L490" s="34" t="str">
        <f t="shared" si="120"/>
        <v>Billable</v>
      </c>
      <c r="M490" s="34" t="s">
        <v>124</v>
      </c>
      <c r="N490" s="1" t="s">
        <v>41</v>
      </c>
      <c r="O490" s="1" t="s">
        <v>42</v>
      </c>
      <c r="P490" s="1"/>
      <c r="Q490" s="1"/>
      <c r="R490" s="1" t="s">
        <v>43</v>
      </c>
      <c r="S490" s="33" t="s">
        <v>242</v>
      </c>
      <c r="T490" s="14" t="s">
        <v>967</v>
      </c>
      <c r="U490" s="39" t="s">
        <v>39</v>
      </c>
      <c r="V490" s="14" t="s">
        <v>967</v>
      </c>
      <c r="W490" s="14" t="s">
        <v>20</v>
      </c>
      <c r="X490" s="14" t="s">
        <v>20</v>
      </c>
      <c r="Y490" s="14" t="s">
        <v>968</v>
      </c>
      <c r="Z490" s="39" t="s">
        <v>39</v>
      </c>
      <c r="AA490" s="14" t="s">
        <v>968</v>
      </c>
      <c r="AB490" s="14" t="s">
        <v>965</v>
      </c>
      <c r="AC490" s="39">
        <v>0.36458333333333331</v>
      </c>
      <c r="AD490" s="14" t="s">
        <v>965</v>
      </c>
      <c r="AE490" s="14" t="s">
        <v>965</v>
      </c>
      <c r="AF490" s="39">
        <v>0.3659722222222222</v>
      </c>
      <c r="AG490" s="14" t="s">
        <v>965</v>
      </c>
      <c r="AH490" s="14" t="s">
        <v>965</v>
      </c>
      <c r="AI490" s="39">
        <v>0.3756944444444445</v>
      </c>
      <c r="AJ490" s="14" t="s">
        <v>965</v>
      </c>
      <c r="AK490" s="14" t="s">
        <v>965</v>
      </c>
      <c r="AL490" s="39">
        <v>0.37916666666666665</v>
      </c>
      <c r="AM490" s="14" t="s">
        <v>965</v>
      </c>
      <c r="AN490" s="14" t="s">
        <v>20</v>
      </c>
      <c r="AO490" s="14" t="s">
        <v>20</v>
      </c>
      <c r="AP490" s="14" t="s">
        <v>965</v>
      </c>
      <c r="AQ490" s="39">
        <v>0.36805555555555558</v>
      </c>
      <c r="AR490" s="14" t="s">
        <v>965</v>
      </c>
      <c r="AS490" s="14" t="s">
        <v>965</v>
      </c>
      <c r="AT490" s="39">
        <v>0.39374999999999999</v>
      </c>
      <c r="AU490" s="14" t="s">
        <v>965</v>
      </c>
      <c r="AV490" s="14" t="s">
        <v>965</v>
      </c>
      <c r="AW490" s="39">
        <v>0.36874999999999997</v>
      </c>
      <c r="AX490" s="14" t="s">
        <v>965</v>
      </c>
      <c r="AY490" s="14" t="s">
        <v>965</v>
      </c>
      <c r="AZ490" s="39">
        <v>0.37152777777777773</v>
      </c>
      <c r="BA490" s="14" t="s">
        <v>965</v>
      </c>
      <c r="BB490" s="14" t="s">
        <v>965</v>
      </c>
      <c r="BC490" s="39">
        <v>0.37222222222222223</v>
      </c>
      <c r="BD490" s="14" t="s">
        <v>965</v>
      </c>
      <c r="BE490" s="14" t="s">
        <v>20</v>
      </c>
      <c r="BF490" s="14" t="s">
        <v>20</v>
      </c>
      <c r="BG490" s="14" t="s">
        <v>965</v>
      </c>
      <c r="BH490" s="39">
        <v>0.37152777777777773</v>
      </c>
      <c r="BI490" s="39" t="s">
        <v>965</v>
      </c>
      <c r="BJ490" s="14" t="s">
        <v>965</v>
      </c>
      <c r="BK490" s="39">
        <v>0.37222222222222223</v>
      </c>
      <c r="BL490" s="14" t="s">
        <v>965</v>
      </c>
      <c r="BM490" s="14" t="s">
        <v>967</v>
      </c>
      <c r="BN490" s="39" t="s">
        <v>39</v>
      </c>
      <c r="BO490" s="14" t="s">
        <v>967</v>
      </c>
      <c r="BP490" s="14" t="s">
        <v>967</v>
      </c>
      <c r="BQ490" s="39" t="s">
        <v>39</v>
      </c>
      <c r="BR490" s="14" t="s">
        <v>967</v>
      </c>
      <c r="BS490" s="14" t="s">
        <v>968</v>
      </c>
      <c r="BT490" s="39" t="e">
        <v>#N/A</v>
      </c>
      <c r="BU490" s="39" t="s">
        <v>968</v>
      </c>
      <c r="BV490" s="14" t="s">
        <v>20</v>
      </c>
      <c r="BW490" s="14" t="s">
        <v>20</v>
      </c>
      <c r="BX490" s="14" t="s">
        <v>20</v>
      </c>
      <c r="BY490" s="14" t="s">
        <v>967</v>
      </c>
      <c r="BZ490" s="39" t="s">
        <v>39</v>
      </c>
      <c r="CA490" s="39" t="s">
        <v>967</v>
      </c>
      <c r="CB490" s="14" t="s">
        <v>965</v>
      </c>
      <c r="CC490" s="39">
        <v>0.36805555555555558</v>
      </c>
      <c r="CD490" s="39" t="s">
        <v>965</v>
      </c>
      <c r="CE490" s="14" t="s">
        <v>965</v>
      </c>
      <c r="CF490" s="39">
        <v>0.37916666666666665</v>
      </c>
      <c r="CG490" s="39" t="s">
        <v>965</v>
      </c>
      <c r="CH490" s="14" t="s">
        <v>965</v>
      </c>
      <c r="CI490" s="39">
        <v>0.36458333333333331</v>
      </c>
      <c r="CJ490" s="39" t="s">
        <v>965</v>
      </c>
      <c r="CK490" s="14" t="s">
        <v>20</v>
      </c>
      <c r="CL490" s="14" t="s">
        <v>20</v>
      </c>
      <c r="CM490" s="1">
        <f t="shared" si="121"/>
        <v>28</v>
      </c>
      <c r="CN490" s="1">
        <f t="shared" si="122"/>
        <v>0</v>
      </c>
      <c r="CO490" s="1">
        <f t="shared" si="123"/>
        <v>11</v>
      </c>
      <c r="CP490" s="1">
        <f t="shared" si="124"/>
        <v>0</v>
      </c>
      <c r="CQ490" s="1">
        <f t="shared" si="125"/>
        <v>0</v>
      </c>
      <c r="CR490" s="1">
        <f>SUM(COUNTIFS($T490:$CL490,{"PAT","MAT"}))</f>
        <v>0</v>
      </c>
      <c r="CS490" s="1">
        <f t="shared" si="126"/>
        <v>0</v>
      </c>
      <c r="CT490" s="1">
        <f t="shared" si="127"/>
        <v>0</v>
      </c>
      <c r="CU490" s="1">
        <f t="shared" si="128"/>
        <v>4</v>
      </c>
      <c r="CV490" s="1">
        <f t="shared" si="129"/>
        <v>8</v>
      </c>
      <c r="CW490" s="1">
        <f t="shared" si="130"/>
        <v>0</v>
      </c>
      <c r="CX490" s="1">
        <f t="shared" si="131"/>
        <v>0</v>
      </c>
      <c r="CY490" s="1">
        <f t="shared" si="132"/>
        <v>12</v>
      </c>
      <c r="CZ490" s="1">
        <f t="shared" si="133"/>
        <v>1</v>
      </c>
      <c r="DA490" s="1">
        <f t="shared" si="134"/>
        <v>1</v>
      </c>
      <c r="DB490" s="1">
        <f>SUM(CM490:CX490)+SUM(COUNTIFS(Q490:CL490,{"TERM","RESIGNED"}))</f>
        <v>51</v>
      </c>
      <c r="DC490" s="1" t="s">
        <v>45</v>
      </c>
      <c r="DD490" s="1" t="s">
        <v>1018</v>
      </c>
      <c r="DE490" s="34"/>
    </row>
    <row r="491" spans="1:109" x14ac:dyDescent="0.25">
      <c r="A491" s="32">
        <f t="shared" si="135"/>
        <v>490</v>
      </c>
      <c r="B491" s="1" t="s">
        <v>172</v>
      </c>
      <c r="C491" s="1">
        <v>105566</v>
      </c>
      <c r="D491" s="27">
        <v>105566</v>
      </c>
      <c r="E491" s="1" t="s">
        <v>946</v>
      </c>
      <c r="F491" s="34" t="s">
        <v>1179</v>
      </c>
      <c r="G491" s="34" t="s">
        <v>123</v>
      </c>
      <c r="H491" s="30">
        <v>45163</v>
      </c>
      <c r="I491" s="30" t="s">
        <v>39</v>
      </c>
      <c r="J491" s="30" t="s">
        <v>39</v>
      </c>
      <c r="K491" s="1">
        <f t="shared" ca="1" si="119"/>
        <v>139</v>
      </c>
      <c r="L491" s="34" t="str">
        <f t="shared" si="120"/>
        <v>Billable</v>
      </c>
      <c r="M491" s="34" t="s">
        <v>124</v>
      </c>
      <c r="N491" s="1" t="s">
        <v>41</v>
      </c>
      <c r="O491" s="1" t="s">
        <v>42</v>
      </c>
      <c r="P491" s="1"/>
      <c r="Q491" s="1"/>
      <c r="R491" s="1" t="s">
        <v>43</v>
      </c>
      <c r="S491" s="33" t="s">
        <v>126</v>
      </c>
      <c r="T491" s="14" t="s">
        <v>965</v>
      </c>
      <c r="U491" s="39">
        <v>0.38680555555555601</v>
      </c>
      <c r="V491" s="14" t="s">
        <v>965</v>
      </c>
      <c r="W491" s="14" t="s">
        <v>20</v>
      </c>
      <c r="X491" s="14" t="s">
        <v>20</v>
      </c>
      <c r="Y491" s="14" t="s">
        <v>967</v>
      </c>
      <c r="Z491" s="39" t="s">
        <v>39</v>
      </c>
      <c r="AA491" s="14" t="s">
        <v>967</v>
      </c>
      <c r="AB491" s="14" t="s">
        <v>965</v>
      </c>
      <c r="AC491" s="39">
        <v>0.36736111111111108</v>
      </c>
      <c r="AD491" s="14" t="s">
        <v>965</v>
      </c>
      <c r="AE491" s="14" t="s">
        <v>965</v>
      </c>
      <c r="AF491" s="39">
        <v>0.38611111111111113</v>
      </c>
      <c r="AG491" s="14" t="s">
        <v>965</v>
      </c>
      <c r="AH491" s="14" t="s">
        <v>965</v>
      </c>
      <c r="AI491" s="39">
        <v>0.4680555555555555</v>
      </c>
      <c r="AJ491" s="14" t="s">
        <v>965</v>
      </c>
      <c r="AK491" s="14" t="s">
        <v>965</v>
      </c>
      <c r="AL491" s="39">
        <v>0.4055555555555555</v>
      </c>
      <c r="AM491" s="14" t="s">
        <v>965</v>
      </c>
      <c r="AN491" s="14" t="s">
        <v>20</v>
      </c>
      <c r="AO491" s="14" t="s">
        <v>20</v>
      </c>
      <c r="AP491" s="14" t="s">
        <v>967</v>
      </c>
      <c r="AQ491" s="39" t="s">
        <v>39</v>
      </c>
      <c r="AR491" s="14" t="s">
        <v>967</v>
      </c>
      <c r="AS491" s="14" t="s">
        <v>967</v>
      </c>
      <c r="AT491" s="39" t="s">
        <v>39</v>
      </c>
      <c r="AU491" s="14" t="s">
        <v>967</v>
      </c>
      <c r="AV491" s="14" t="s">
        <v>965</v>
      </c>
      <c r="AW491" s="39">
        <v>0.43124999999999997</v>
      </c>
      <c r="AX491" s="14" t="s">
        <v>965</v>
      </c>
      <c r="AY491" s="14" t="s">
        <v>965</v>
      </c>
      <c r="AZ491" s="39">
        <v>0.38958333333333334</v>
      </c>
      <c r="BA491" s="14" t="s">
        <v>965</v>
      </c>
      <c r="BB491" s="14" t="s">
        <v>965</v>
      </c>
      <c r="BC491" s="39">
        <v>0.36388888888888887</v>
      </c>
      <c r="BD491" s="14" t="s">
        <v>965</v>
      </c>
      <c r="BE491" s="14" t="s">
        <v>20</v>
      </c>
      <c r="BF491" s="14" t="s">
        <v>20</v>
      </c>
      <c r="BG491" s="14" t="s">
        <v>965</v>
      </c>
      <c r="BH491" s="39">
        <v>0.3888888888888889</v>
      </c>
      <c r="BI491" s="39" t="s">
        <v>965</v>
      </c>
      <c r="BJ491" s="14" t="s">
        <v>965</v>
      </c>
      <c r="BK491" s="39">
        <v>0.40277777777777773</v>
      </c>
      <c r="BL491" s="14" t="s">
        <v>965</v>
      </c>
      <c r="BM491" s="14" t="s">
        <v>965</v>
      </c>
      <c r="BN491" s="39">
        <v>0.3743055555555555</v>
      </c>
      <c r="BO491" s="14" t="s">
        <v>965</v>
      </c>
      <c r="BP491" s="14" t="s">
        <v>965</v>
      </c>
      <c r="BQ491" s="39">
        <v>0.38125000000000003</v>
      </c>
      <c r="BR491" s="14" t="s">
        <v>965</v>
      </c>
      <c r="BS491" s="14" t="s">
        <v>965</v>
      </c>
      <c r="BT491" s="39">
        <v>0.3756944444444445</v>
      </c>
      <c r="BU491" s="39" t="s">
        <v>965</v>
      </c>
      <c r="BV491" s="14" t="s">
        <v>20</v>
      </c>
      <c r="BW491" s="14" t="s">
        <v>20</v>
      </c>
      <c r="BX491" s="14" t="s">
        <v>20</v>
      </c>
      <c r="BY491" s="14" t="s">
        <v>22</v>
      </c>
      <c r="BZ491" s="39">
        <v>0.37638888888888888</v>
      </c>
      <c r="CA491" s="39" t="s">
        <v>22</v>
      </c>
      <c r="CB491" s="14" t="s">
        <v>965</v>
      </c>
      <c r="CC491" s="39">
        <v>0.3659722222222222</v>
      </c>
      <c r="CD491" s="39" t="s">
        <v>965</v>
      </c>
      <c r="CE491" s="14" t="s">
        <v>968</v>
      </c>
      <c r="CF491" s="39" t="s">
        <v>39</v>
      </c>
      <c r="CG491" s="39" t="s">
        <v>968</v>
      </c>
      <c r="CH491" s="14" t="s">
        <v>965</v>
      </c>
      <c r="CI491" s="39">
        <v>0.36805555555555558</v>
      </c>
      <c r="CJ491" s="39" t="s">
        <v>965</v>
      </c>
      <c r="CK491" s="14" t="s">
        <v>20</v>
      </c>
      <c r="CL491" s="14" t="s">
        <v>20</v>
      </c>
      <c r="CM491" s="1">
        <f t="shared" si="121"/>
        <v>30</v>
      </c>
      <c r="CN491" s="1">
        <f t="shared" si="122"/>
        <v>0</v>
      </c>
      <c r="CO491" s="1">
        <f t="shared" si="123"/>
        <v>11</v>
      </c>
      <c r="CP491" s="1">
        <f t="shared" si="124"/>
        <v>0</v>
      </c>
      <c r="CQ491" s="1">
        <f t="shared" si="125"/>
        <v>2</v>
      </c>
      <c r="CR491" s="1">
        <f>SUM(COUNTIFS($T491:$CL491,{"PAT","MAT"}))</f>
        <v>0</v>
      </c>
      <c r="CS491" s="1">
        <f t="shared" si="126"/>
        <v>0</v>
      </c>
      <c r="CT491" s="1">
        <f t="shared" si="127"/>
        <v>0</v>
      </c>
      <c r="CU491" s="1">
        <f t="shared" si="128"/>
        <v>2</v>
      </c>
      <c r="CV491" s="1">
        <f t="shared" si="129"/>
        <v>6</v>
      </c>
      <c r="CW491" s="1">
        <f t="shared" si="130"/>
        <v>0</v>
      </c>
      <c r="CX491" s="1">
        <f t="shared" si="131"/>
        <v>0</v>
      </c>
      <c r="CY491" s="1">
        <f t="shared" si="132"/>
        <v>8</v>
      </c>
      <c r="CZ491" s="1">
        <f t="shared" si="133"/>
        <v>1</v>
      </c>
      <c r="DA491" s="1">
        <f t="shared" si="134"/>
        <v>1</v>
      </c>
      <c r="DB491" s="1">
        <f>SUM(CM491:CX491)+SUM(COUNTIFS(Q491:CL491,{"TERM","RESIGNED"}))</f>
        <v>51</v>
      </c>
      <c r="DC491" s="1" t="s">
        <v>45</v>
      </c>
      <c r="DD491" s="1" t="s">
        <v>1020</v>
      </c>
      <c r="DE491" s="34"/>
    </row>
    <row r="492" spans="1:109" x14ac:dyDescent="0.25">
      <c r="A492" s="32">
        <f t="shared" si="135"/>
        <v>491</v>
      </c>
      <c r="B492" s="1" t="s">
        <v>172</v>
      </c>
      <c r="C492" s="1">
        <v>600456</v>
      </c>
      <c r="D492" s="27">
        <v>600456</v>
      </c>
      <c r="E492" s="1" t="s">
        <v>946</v>
      </c>
      <c r="F492" s="34" t="s">
        <v>1181</v>
      </c>
      <c r="G492" s="34" t="s">
        <v>190</v>
      </c>
      <c r="H492" s="30">
        <v>45163</v>
      </c>
      <c r="I492" s="30" t="s">
        <v>39</v>
      </c>
      <c r="J492" s="30" t="s">
        <v>39</v>
      </c>
      <c r="K492" s="1">
        <f t="shared" ca="1" si="119"/>
        <v>139</v>
      </c>
      <c r="L492" s="34" t="str">
        <f t="shared" si="120"/>
        <v>Billable</v>
      </c>
      <c r="M492" s="34" t="s">
        <v>187</v>
      </c>
      <c r="N492" s="1" t="s">
        <v>270</v>
      </c>
      <c r="O492" s="1" t="s">
        <v>42</v>
      </c>
      <c r="P492" s="1"/>
      <c r="Q492" s="1"/>
      <c r="R492" s="1" t="s">
        <v>43</v>
      </c>
      <c r="S492" s="33" t="s">
        <v>292</v>
      </c>
      <c r="T492" s="14" t="s">
        <v>965</v>
      </c>
      <c r="U492" s="39">
        <v>0.37361111111111101</v>
      </c>
      <c r="V492" s="14" t="s">
        <v>965</v>
      </c>
      <c r="W492" s="14" t="s">
        <v>20</v>
      </c>
      <c r="X492" s="14" t="s">
        <v>20</v>
      </c>
      <c r="Y492" s="14" t="s">
        <v>965</v>
      </c>
      <c r="Z492" s="39">
        <v>0.3756944444444445</v>
      </c>
      <c r="AA492" s="14" t="s">
        <v>965</v>
      </c>
      <c r="AB492" s="14" t="s">
        <v>965</v>
      </c>
      <c r="AC492" s="39">
        <v>0.37708333333333338</v>
      </c>
      <c r="AD492" s="14" t="s">
        <v>965</v>
      </c>
      <c r="AE492" s="14" t="s">
        <v>965</v>
      </c>
      <c r="AF492" s="39">
        <v>0.3743055555555555</v>
      </c>
      <c r="AG492" s="14" t="s">
        <v>965</v>
      </c>
      <c r="AH492" s="14" t="s">
        <v>967</v>
      </c>
      <c r="AI492" s="39" t="s">
        <v>39</v>
      </c>
      <c r="AJ492" s="14" t="s">
        <v>967</v>
      </c>
      <c r="AK492" s="14" t="s">
        <v>967</v>
      </c>
      <c r="AL492" s="39" t="s">
        <v>39</v>
      </c>
      <c r="AM492" s="14" t="s">
        <v>967</v>
      </c>
      <c r="AN492" s="14" t="s">
        <v>20</v>
      </c>
      <c r="AO492" s="14" t="s">
        <v>20</v>
      </c>
      <c r="AP492" s="14" t="s">
        <v>965</v>
      </c>
      <c r="AQ492" s="39">
        <v>0.3756944444444445</v>
      </c>
      <c r="AR492" s="14" t="s">
        <v>965</v>
      </c>
      <c r="AS492" s="14" t="s">
        <v>965</v>
      </c>
      <c r="AT492" s="39">
        <v>0.375</v>
      </c>
      <c r="AU492" s="14" t="s">
        <v>965</v>
      </c>
      <c r="AV492" s="14" t="s">
        <v>968</v>
      </c>
      <c r="AW492" s="39" t="s">
        <v>39</v>
      </c>
      <c r="AX492" s="14" t="s">
        <v>968</v>
      </c>
      <c r="AY492" s="14" t="s">
        <v>965</v>
      </c>
      <c r="AZ492" s="39">
        <v>0.3756944444444445</v>
      </c>
      <c r="BA492" s="14" t="s">
        <v>965</v>
      </c>
      <c r="BB492" s="14" t="s">
        <v>965</v>
      </c>
      <c r="BC492" s="39">
        <v>0.3743055555555555</v>
      </c>
      <c r="BD492" s="14" t="s">
        <v>965</v>
      </c>
      <c r="BE492" s="14" t="s">
        <v>20</v>
      </c>
      <c r="BF492" s="14" t="s">
        <v>20</v>
      </c>
      <c r="BG492" s="14" t="s">
        <v>965</v>
      </c>
      <c r="BH492" s="39">
        <v>0.37638888888888888</v>
      </c>
      <c r="BI492" s="39" t="s">
        <v>965</v>
      </c>
      <c r="BJ492" s="14" t="s">
        <v>965</v>
      </c>
      <c r="BK492" s="39">
        <v>0.37152777777777773</v>
      </c>
      <c r="BL492" s="14" t="s">
        <v>965</v>
      </c>
      <c r="BM492" s="14" t="s">
        <v>966</v>
      </c>
      <c r="BN492" s="39">
        <v>0.25208333333333333</v>
      </c>
      <c r="BO492" s="14" t="s">
        <v>966</v>
      </c>
      <c r="BP492" s="14" t="s">
        <v>965</v>
      </c>
      <c r="BQ492" s="39">
        <v>0.37291666666666662</v>
      </c>
      <c r="BR492" s="14" t="s">
        <v>965</v>
      </c>
      <c r="BS492" s="14" t="s">
        <v>965</v>
      </c>
      <c r="BT492" s="39">
        <v>0.37361111111111112</v>
      </c>
      <c r="BU492" s="39" t="s">
        <v>965</v>
      </c>
      <c r="BV492" s="14" t="s">
        <v>20</v>
      </c>
      <c r="BW492" s="14" t="s">
        <v>20</v>
      </c>
      <c r="BX492" s="14" t="s">
        <v>20</v>
      </c>
      <c r="BY492" s="14" t="s">
        <v>965</v>
      </c>
      <c r="BZ492" s="39">
        <v>0.37291666666666662</v>
      </c>
      <c r="CA492" s="39" t="s">
        <v>965</v>
      </c>
      <c r="CB492" s="14" t="s">
        <v>965</v>
      </c>
      <c r="CC492" s="39">
        <v>0.375</v>
      </c>
      <c r="CD492" s="39" t="s">
        <v>965</v>
      </c>
      <c r="CE492" s="14" t="s">
        <v>965</v>
      </c>
      <c r="CF492" s="39">
        <v>0.36180555555555555</v>
      </c>
      <c r="CG492" s="39" t="s">
        <v>965</v>
      </c>
      <c r="CH492" s="14" t="s">
        <v>967</v>
      </c>
      <c r="CI492" s="39" t="s">
        <v>39</v>
      </c>
      <c r="CJ492" s="39" t="s">
        <v>967</v>
      </c>
      <c r="CK492" s="14" t="s">
        <v>20</v>
      </c>
      <c r="CL492" s="14" t="s">
        <v>20</v>
      </c>
      <c r="CM492" s="1">
        <f t="shared" si="121"/>
        <v>30</v>
      </c>
      <c r="CN492" s="1">
        <f t="shared" si="122"/>
        <v>1</v>
      </c>
      <c r="CO492" s="1">
        <f t="shared" si="123"/>
        <v>11</v>
      </c>
      <c r="CP492" s="1">
        <f t="shared" si="124"/>
        <v>0</v>
      </c>
      <c r="CQ492" s="1">
        <f t="shared" si="125"/>
        <v>0</v>
      </c>
      <c r="CR492" s="1">
        <f>SUM(COUNTIFS($T492:$CL492,{"PAT","MAT"}))</f>
        <v>0</v>
      </c>
      <c r="CS492" s="1">
        <f t="shared" si="126"/>
        <v>0</v>
      </c>
      <c r="CT492" s="1">
        <f t="shared" si="127"/>
        <v>0</v>
      </c>
      <c r="CU492" s="1">
        <f t="shared" si="128"/>
        <v>2</v>
      </c>
      <c r="CV492" s="1">
        <f t="shared" si="129"/>
        <v>6</v>
      </c>
      <c r="CW492" s="1">
        <f t="shared" si="130"/>
        <v>0</v>
      </c>
      <c r="CX492" s="1">
        <f t="shared" si="131"/>
        <v>0</v>
      </c>
      <c r="CY492" s="1">
        <f t="shared" si="132"/>
        <v>8</v>
      </c>
      <c r="CZ492" s="1">
        <f t="shared" si="133"/>
        <v>1</v>
      </c>
      <c r="DA492" s="1">
        <f t="shared" si="134"/>
        <v>1</v>
      </c>
      <c r="DB492" s="1">
        <f>SUM(CM492:CX492)+SUM(COUNTIFS(Q492:CL492,{"TERM","RESIGNED"}))</f>
        <v>50</v>
      </c>
      <c r="DC492" s="1" t="s">
        <v>45</v>
      </c>
      <c r="DD492" s="1" t="s">
        <v>1018</v>
      </c>
      <c r="DE492" s="34"/>
    </row>
    <row r="493" spans="1:109" x14ac:dyDescent="0.25">
      <c r="A493" s="32">
        <f t="shared" si="135"/>
        <v>492</v>
      </c>
      <c r="B493" s="1" t="s">
        <v>172</v>
      </c>
      <c r="C493" s="1">
        <v>600458</v>
      </c>
      <c r="D493" s="27">
        <v>600458</v>
      </c>
      <c r="E493" s="1" t="s">
        <v>946</v>
      </c>
      <c r="F493" s="34" t="s">
        <v>1182</v>
      </c>
      <c r="G493" s="34" t="s">
        <v>190</v>
      </c>
      <c r="H493" s="30">
        <v>45163</v>
      </c>
      <c r="I493" s="30" t="s">
        <v>39</v>
      </c>
      <c r="J493" s="30" t="s">
        <v>39</v>
      </c>
      <c r="K493" s="1">
        <f t="shared" ca="1" si="119"/>
        <v>139</v>
      </c>
      <c r="L493" s="34" t="str">
        <f t="shared" si="120"/>
        <v>Billable</v>
      </c>
      <c r="M493" s="34" t="s">
        <v>187</v>
      </c>
      <c r="N493" s="1" t="s">
        <v>270</v>
      </c>
      <c r="O493" s="1" t="s">
        <v>42</v>
      </c>
      <c r="P493" s="1"/>
      <c r="Q493" s="1"/>
      <c r="R493" s="1" t="s">
        <v>43</v>
      </c>
      <c r="S493" s="33" t="s">
        <v>292</v>
      </c>
      <c r="T493" s="14" t="s">
        <v>967</v>
      </c>
      <c r="U493" s="39" t="s">
        <v>39</v>
      </c>
      <c r="V493" s="14" t="s">
        <v>967</v>
      </c>
      <c r="W493" s="14" t="s">
        <v>20</v>
      </c>
      <c r="X493" s="14" t="s">
        <v>20</v>
      </c>
      <c r="Y493" s="14" t="s">
        <v>965</v>
      </c>
      <c r="Z493" s="39">
        <v>0.40833333333333338</v>
      </c>
      <c r="AA493" s="14" t="s">
        <v>965</v>
      </c>
      <c r="AB493" s="14" t="s">
        <v>970</v>
      </c>
      <c r="AC493" s="39" t="s">
        <v>39</v>
      </c>
      <c r="AD493" s="14" t="s">
        <v>970</v>
      </c>
      <c r="AE493" s="14" t="s">
        <v>965</v>
      </c>
      <c r="AF493" s="39">
        <v>0.36319444444444443</v>
      </c>
      <c r="AG493" s="14" t="s">
        <v>965</v>
      </c>
      <c r="AH493" s="14" t="s">
        <v>965</v>
      </c>
      <c r="AI493" s="39">
        <v>0.37152777777777773</v>
      </c>
      <c r="AJ493" s="14" t="s">
        <v>965</v>
      </c>
      <c r="AK493" s="14" t="s">
        <v>965</v>
      </c>
      <c r="AL493" s="39">
        <v>0.37361111111111112</v>
      </c>
      <c r="AM493" s="14" t="s">
        <v>965</v>
      </c>
      <c r="AN493" s="14" t="s">
        <v>20</v>
      </c>
      <c r="AO493" s="14" t="s">
        <v>20</v>
      </c>
      <c r="AP493" s="14" t="s">
        <v>965</v>
      </c>
      <c r="AQ493" s="39">
        <v>0.37847222222222227</v>
      </c>
      <c r="AR493" s="14" t="s">
        <v>965</v>
      </c>
      <c r="AS493" s="14" t="s">
        <v>965</v>
      </c>
      <c r="AT493" s="39">
        <v>0.375</v>
      </c>
      <c r="AU493" s="14" t="s">
        <v>965</v>
      </c>
      <c r="AV493" s="14" t="s">
        <v>965</v>
      </c>
      <c r="AW493" s="39">
        <v>0.375</v>
      </c>
      <c r="AX493" s="14" t="s">
        <v>965</v>
      </c>
      <c r="AY493" s="14" t="s">
        <v>965</v>
      </c>
      <c r="AZ493" s="39">
        <v>0.37013888888888885</v>
      </c>
      <c r="BA493" s="14" t="s">
        <v>965</v>
      </c>
      <c r="BB493" s="14" t="s">
        <v>965</v>
      </c>
      <c r="BC493" s="39">
        <v>0.36874999999999997</v>
      </c>
      <c r="BD493" s="14" t="s">
        <v>965</v>
      </c>
      <c r="BE493" s="14" t="s">
        <v>20</v>
      </c>
      <c r="BF493" s="14" t="s">
        <v>20</v>
      </c>
      <c r="BG493" s="14" t="s">
        <v>965</v>
      </c>
      <c r="BH493" s="39">
        <v>0.37708333333333338</v>
      </c>
      <c r="BI493" s="39" t="s">
        <v>965</v>
      </c>
      <c r="BJ493" s="14" t="s">
        <v>965</v>
      </c>
      <c r="BK493" s="39">
        <v>0.37291666666666662</v>
      </c>
      <c r="BL493" s="14" t="s">
        <v>965</v>
      </c>
      <c r="BM493" s="14" t="s">
        <v>967</v>
      </c>
      <c r="BN493" s="39" t="s">
        <v>39</v>
      </c>
      <c r="BO493" s="14" t="s">
        <v>967</v>
      </c>
      <c r="BP493" s="14" t="s">
        <v>967</v>
      </c>
      <c r="BQ493" s="39" t="s">
        <v>39</v>
      </c>
      <c r="BR493" s="14" t="s">
        <v>967</v>
      </c>
      <c r="BS493" s="14" t="s">
        <v>965</v>
      </c>
      <c r="BT493" s="39">
        <v>0.36805555555555558</v>
      </c>
      <c r="BU493" s="39" t="s">
        <v>965</v>
      </c>
      <c r="BV493" s="14" t="s">
        <v>20</v>
      </c>
      <c r="BW493" s="14" t="s">
        <v>20</v>
      </c>
      <c r="BX493" s="14" t="s">
        <v>20</v>
      </c>
      <c r="BY493" s="14" t="s">
        <v>965</v>
      </c>
      <c r="BZ493" s="39">
        <v>0.37291666666666662</v>
      </c>
      <c r="CA493" s="39" t="s">
        <v>965</v>
      </c>
      <c r="CB493" s="14" t="s">
        <v>965</v>
      </c>
      <c r="CC493" s="39">
        <v>0.36805555555555558</v>
      </c>
      <c r="CD493" s="39" t="s">
        <v>965</v>
      </c>
      <c r="CE493" s="14" t="s">
        <v>965</v>
      </c>
      <c r="CF493" s="39">
        <v>0.3743055555555555</v>
      </c>
      <c r="CG493" s="39" t="s">
        <v>965</v>
      </c>
      <c r="CH493" s="14" t="s">
        <v>965</v>
      </c>
      <c r="CI493" s="39">
        <v>0.37291666666666662</v>
      </c>
      <c r="CJ493" s="39" t="s">
        <v>965</v>
      </c>
      <c r="CK493" s="14" t="s">
        <v>20</v>
      </c>
      <c r="CL493" s="14" t="s">
        <v>20</v>
      </c>
      <c r="CM493" s="1">
        <f t="shared" si="121"/>
        <v>32</v>
      </c>
      <c r="CN493" s="1">
        <f t="shared" si="122"/>
        <v>0</v>
      </c>
      <c r="CO493" s="1">
        <f t="shared" si="123"/>
        <v>11</v>
      </c>
      <c r="CP493" s="1">
        <f t="shared" si="124"/>
        <v>0</v>
      </c>
      <c r="CQ493" s="1">
        <f t="shared" si="125"/>
        <v>0</v>
      </c>
      <c r="CR493" s="1">
        <f>SUM(COUNTIFS($T493:$CL493,{"PAT","MAT"}))</f>
        <v>0</v>
      </c>
      <c r="CS493" s="1">
        <f t="shared" si="126"/>
        <v>0</v>
      </c>
      <c r="CT493" s="1">
        <f t="shared" si="127"/>
        <v>0</v>
      </c>
      <c r="CU493" s="1">
        <f t="shared" si="128"/>
        <v>0</v>
      </c>
      <c r="CV493" s="1">
        <f t="shared" si="129"/>
        <v>6</v>
      </c>
      <c r="CW493" s="1">
        <f t="shared" si="130"/>
        <v>2</v>
      </c>
      <c r="CX493" s="1">
        <f t="shared" si="131"/>
        <v>0</v>
      </c>
      <c r="CY493" s="1">
        <f t="shared" si="132"/>
        <v>8</v>
      </c>
      <c r="CZ493" s="1">
        <f t="shared" si="133"/>
        <v>1</v>
      </c>
      <c r="DA493" s="1">
        <f t="shared" si="134"/>
        <v>1</v>
      </c>
      <c r="DB493" s="1">
        <f>SUM(CM493:CX493)+SUM(COUNTIFS(Q493:CL493,{"TERM","RESIGNED"}))</f>
        <v>51</v>
      </c>
      <c r="DC493" s="1" t="s">
        <v>45</v>
      </c>
      <c r="DD493" s="1" t="s">
        <v>1018</v>
      </c>
      <c r="DE493" s="34"/>
    </row>
    <row r="494" spans="1:109" x14ac:dyDescent="0.25">
      <c r="A494" s="32">
        <f t="shared" si="135"/>
        <v>493</v>
      </c>
      <c r="B494" s="1" t="s">
        <v>172</v>
      </c>
      <c r="C494" s="1">
        <v>105573</v>
      </c>
      <c r="D494" s="27">
        <v>105573</v>
      </c>
      <c r="E494" s="1" t="s">
        <v>945</v>
      </c>
      <c r="F494" s="34" t="s">
        <v>1187</v>
      </c>
      <c r="G494" s="34" t="s">
        <v>190</v>
      </c>
      <c r="H494" s="30">
        <v>45167</v>
      </c>
      <c r="I494" s="30" t="s">
        <v>39</v>
      </c>
      <c r="J494" s="30" t="s">
        <v>39</v>
      </c>
      <c r="K494" s="1">
        <f t="shared" ca="1" si="119"/>
        <v>135</v>
      </c>
      <c r="L494" s="34" t="str">
        <f t="shared" si="120"/>
        <v>Billable</v>
      </c>
      <c r="M494" s="34" t="s">
        <v>187</v>
      </c>
      <c r="N494" s="1" t="s">
        <v>41</v>
      </c>
      <c r="O494" s="1" t="s">
        <v>42</v>
      </c>
      <c r="P494" s="1"/>
      <c r="Q494" s="1"/>
      <c r="R494" s="1" t="s">
        <v>43</v>
      </c>
      <c r="S494" s="33" t="s">
        <v>188</v>
      </c>
      <c r="T494" s="14" t="s">
        <v>965</v>
      </c>
      <c r="U494" s="39">
        <v>0.453472222222222</v>
      </c>
      <c r="V494" s="14" t="s">
        <v>965</v>
      </c>
      <c r="W494" s="14" t="s">
        <v>20</v>
      </c>
      <c r="X494" s="14" t="s">
        <v>20</v>
      </c>
      <c r="Y494" s="14" t="s">
        <v>967</v>
      </c>
      <c r="Z494" s="39" t="s">
        <v>39</v>
      </c>
      <c r="AA494" s="14" t="s">
        <v>967</v>
      </c>
      <c r="AB494" s="14" t="s">
        <v>967</v>
      </c>
      <c r="AC494" s="39" t="s">
        <v>39</v>
      </c>
      <c r="AD494" s="14" t="s">
        <v>967</v>
      </c>
      <c r="AE494" s="14" t="s">
        <v>965</v>
      </c>
      <c r="AF494" s="39">
        <v>0.3666666666666667</v>
      </c>
      <c r="AG494" s="14" t="s">
        <v>965</v>
      </c>
      <c r="AH494" s="14" t="s">
        <v>965</v>
      </c>
      <c r="AI494" s="39">
        <v>0.3972222222222222</v>
      </c>
      <c r="AJ494" s="14" t="s">
        <v>965</v>
      </c>
      <c r="AK494" s="14" t="s">
        <v>965</v>
      </c>
      <c r="AL494" s="39">
        <v>0.38680555555555557</v>
      </c>
      <c r="AM494" s="14" t="s">
        <v>965</v>
      </c>
      <c r="AN494" s="14" t="s">
        <v>20</v>
      </c>
      <c r="AO494" s="14" t="s">
        <v>20</v>
      </c>
      <c r="AP494" s="14" t="s">
        <v>965</v>
      </c>
      <c r="AQ494" s="39">
        <v>0.39930555555555558</v>
      </c>
      <c r="AR494" s="14" t="s">
        <v>965</v>
      </c>
      <c r="AS494" s="14" t="s">
        <v>965</v>
      </c>
      <c r="AT494" s="39">
        <v>0.37986111111111115</v>
      </c>
      <c r="AU494" s="14" t="s">
        <v>965</v>
      </c>
      <c r="AV494" s="14" t="s">
        <v>965</v>
      </c>
      <c r="AW494" s="39">
        <v>0.42638888888888887</v>
      </c>
      <c r="AX494" s="14" t="s">
        <v>965</v>
      </c>
      <c r="AY494" s="14" t="s">
        <v>965</v>
      </c>
      <c r="AZ494" s="39">
        <v>0.40902777777777777</v>
      </c>
      <c r="BA494" s="14" t="s">
        <v>965</v>
      </c>
      <c r="BB494" s="14" t="s">
        <v>967</v>
      </c>
      <c r="BC494" s="39" t="s">
        <v>39</v>
      </c>
      <c r="BD494" s="14" t="s">
        <v>967</v>
      </c>
      <c r="BE494" s="14" t="s">
        <v>20</v>
      </c>
      <c r="BF494" s="14" t="s">
        <v>20</v>
      </c>
      <c r="BG494" s="14" t="s">
        <v>965</v>
      </c>
      <c r="BH494" s="39">
        <v>0.40763888888888888</v>
      </c>
      <c r="BI494" s="39" t="s">
        <v>965</v>
      </c>
      <c r="BJ494" s="14" t="s">
        <v>965</v>
      </c>
      <c r="BK494" s="39">
        <v>0.38680555555555557</v>
      </c>
      <c r="BL494" s="14" t="s">
        <v>965</v>
      </c>
      <c r="BM494" s="14" t="s">
        <v>965</v>
      </c>
      <c r="BN494" s="39">
        <v>0.38750000000000001</v>
      </c>
      <c r="BO494" s="14" t="s">
        <v>965</v>
      </c>
      <c r="BP494" s="14" t="s">
        <v>965</v>
      </c>
      <c r="BQ494" s="39">
        <v>0.38194444444444442</v>
      </c>
      <c r="BR494" s="14" t="s">
        <v>965</v>
      </c>
      <c r="BS494" s="14" t="s">
        <v>968</v>
      </c>
      <c r="BT494" s="39" t="e">
        <v>#N/A</v>
      </c>
      <c r="BU494" s="39" t="s">
        <v>968</v>
      </c>
      <c r="BV494" s="14" t="s">
        <v>20</v>
      </c>
      <c r="BW494" s="14" t="s">
        <v>20</v>
      </c>
      <c r="BX494" s="14" t="s">
        <v>20</v>
      </c>
      <c r="BY494" s="14" t="s">
        <v>965</v>
      </c>
      <c r="BZ494" s="39">
        <v>0.39166666666666666</v>
      </c>
      <c r="CA494" s="39" t="s">
        <v>965</v>
      </c>
      <c r="CB494" s="14" t="s">
        <v>967</v>
      </c>
      <c r="CC494" s="39" t="s">
        <v>39</v>
      </c>
      <c r="CD494" s="39" t="s">
        <v>967</v>
      </c>
      <c r="CE494" s="14" t="s">
        <v>968</v>
      </c>
      <c r="CF494" s="39" t="s">
        <v>39</v>
      </c>
      <c r="CG494" s="39" t="s">
        <v>968</v>
      </c>
      <c r="CH494" s="14" t="s">
        <v>968</v>
      </c>
      <c r="CI494" s="39" t="s">
        <v>39</v>
      </c>
      <c r="CJ494" s="39" t="s">
        <v>968</v>
      </c>
      <c r="CK494" s="14" t="s">
        <v>20</v>
      </c>
      <c r="CL494" s="14" t="s">
        <v>20</v>
      </c>
      <c r="CM494" s="1">
        <f t="shared" si="121"/>
        <v>26</v>
      </c>
      <c r="CN494" s="1">
        <f t="shared" si="122"/>
        <v>0</v>
      </c>
      <c r="CO494" s="1">
        <f t="shared" si="123"/>
        <v>11</v>
      </c>
      <c r="CP494" s="1">
        <f t="shared" si="124"/>
        <v>0</v>
      </c>
      <c r="CQ494" s="1">
        <f t="shared" si="125"/>
        <v>0</v>
      </c>
      <c r="CR494" s="1">
        <f>SUM(COUNTIFS($T494:$CL494,{"PAT","MAT"}))</f>
        <v>0</v>
      </c>
      <c r="CS494" s="1">
        <f t="shared" si="126"/>
        <v>0</v>
      </c>
      <c r="CT494" s="1">
        <f t="shared" si="127"/>
        <v>0</v>
      </c>
      <c r="CU494" s="1">
        <f t="shared" si="128"/>
        <v>6</v>
      </c>
      <c r="CV494" s="1">
        <f t="shared" si="129"/>
        <v>8</v>
      </c>
      <c r="CW494" s="1">
        <f t="shared" si="130"/>
        <v>0</v>
      </c>
      <c r="CX494" s="1">
        <f t="shared" si="131"/>
        <v>0</v>
      </c>
      <c r="CY494" s="1">
        <f t="shared" si="132"/>
        <v>14</v>
      </c>
      <c r="CZ494" s="1">
        <f t="shared" si="133"/>
        <v>1</v>
      </c>
      <c r="DA494" s="1">
        <f t="shared" si="134"/>
        <v>1</v>
      </c>
      <c r="DB494" s="1">
        <f>SUM(CM494:CX494)+SUM(COUNTIFS(Q494:CL494,{"TERM","RESIGNED"}))</f>
        <v>51</v>
      </c>
      <c r="DC494" s="1" t="s">
        <v>45</v>
      </c>
      <c r="DD494" s="1" t="s">
        <v>1020</v>
      </c>
      <c r="DE494" s="34"/>
    </row>
    <row r="495" spans="1:109" x14ac:dyDescent="0.25">
      <c r="A495" s="32">
        <f t="shared" si="135"/>
        <v>494</v>
      </c>
      <c r="B495" s="1" t="s">
        <v>172</v>
      </c>
      <c r="C495" s="1">
        <v>105582</v>
      </c>
      <c r="D495" s="27">
        <v>105582</v>
      </c>
      <c r="E495" s="1" t="s">
        <v>946</v>
      </c>
      <c r="F495" s="34" t="s">
        <v>1188</v>
      </c>
      <c r="G495" s="34" t="s">
        <v>123</v>
      </c>
      <c r="H495" s="30">
        <v>45167</v>
      </c>
      <c r="I495" s="30" t="s">
        <v>39</v>
      </c>
      <c r="J495" s="30" t="s">
        <v>39</v>
      </c>
      <c r="K495" s="1">
        <f t="shared" ca="1" si="119"/>
        <v>135</v>
      </c>
      <c r="L495" s="34" t="str">
        <f t="shared" si="120"/>
        <v>Billable</v>
      </c>
      <c r="M495" s="34" t="s">
        <v>124</v>
      </c>
      <c r="N495" s="1" t="s">
        <v>41</v>
      </c>
      <c r="O495" s="1" t="s">
        <v>42</v>
      </c>
      <c r="P495" s="1"/>
      <c r="Q495" s="1"/>
      <c r="R495" s="1" t="s">
        <v>43</v>
      </c>
      <c r="S495" s="33" t="s">
        <v>303</v>
      </c>
      <c r="T495" s="14" t="s">
        <v>965</v>
      </c>
      <c r="U495" s="39">
        <v>0.40416666666666701</v>
      </c>
      <c r="V495" s="14" t="s">
        <v>965</v>
      </c>
      <c r="W495" s="14" t="s">
        <v>20</v>
      </c>
      <c r="X495" s="14" t="s">
        <v>20</v>
      </c>
      <c r="Y495" s="14" t="s">
        <v>965</v>
      </c>
      <c r="Z495" s="39">
        <v>0.43124999999999997</v>
      </c>
      <c r="AA495" s="14" t="s">
        <v>965</v>
      </c>
      <c r="AB495" s="14" t="s">
        <v>965</v>
      </c>
      <c r="AC495" s="39">
        <v>0.40138888888888885</v>
      </c>
      <c r="AD495" s="14" t="s">
        <v>965</v>
      </c>
      <c r="AE495" s="14" t="s">
        <v>965</v>
      </c>
      <c r="AF495" s="39">
        <v>0.3979166666666667</v>
      </c>
      <c r="AG495" s="14" t="s">
        <v>965</v>
      </c>
      <c r="AH495" s="14" t="s">
        <v>965</v>
      </c>
      <c r="AI495" s="39">
        <v>0.48541666666666666</v>
      </c>
      <c r="AJ495" s="14" t="s">
        <v>965</v>
      </c>
      <c r="AK495" s="14" t="s">
        <v>965</v>
      </c>
      <c r="AL495" s="39">
        <v>0.45416666666666666</v>
      </c>
      <c r="AM495" s="14" t="s">
        <v>965</v>
      </c>
      <c r="AN495" s="14" t="s">
        <v>20</v>
      </c>
      <c r="AO495" s="14" t="s">
        <v>20</v>
      </c>
      <c r="AP495" s="14" t="s">
        <v>965</v>
      </c>
      <c r="AQ495" s="39">
        <v>0.4236111111111111</v>
      </c>
      <c r="AR495" s="14" t="s">
        <v>965</v>
      </c>
      <c r="AS495" s="14" t="s">
        <v>965</v>
      </c>
      <c r="AT495" s="39">
        <v>0.4368055555555555</v>
      </c>
      <c r="AU495" s="14" t="s">
        <v>965</v>
      </c>
      <c r="AV495" s="14" t="s">
        <v>965</v>
      </c>
      <c r="AW495" s="39" t="s">
        <v>39</v>
      </c>
      <c r="AX495" s="14" t="s">
        <v>965</v>
      </c>
      <c r="AY495" s="14" t="s">
        <v>965</v>
      </c>
      <c r="AZ495" s="39">
        <v>0.42569444444444443</v>
      </c>
      <c r="BA495" s="14" t="s">
        <v>965</v>
      </c>
      <c r="BB495" s="14" t="s">
        <v>965</v>
      </c>
      <c r="BC495" s="39">
        <v>0.40902777777777777</v>
      </c>
      <c r="BD495" s="14" t="s">
        <v>965</v>
      </c>
      <c r="BE495" s="14" t="s">
        <v>20</v>
      </c>
      <c r="BF495" s="14" t="s">
        <v>20</v>
      </c>
      <c r="BG495" s="14" t="s">
        <v>965</v>
      </c>
      <c r="BH495" s="39">
        <v>0.39166666666666666</v>
      </c>
      <c r="BI495" s="39" t="s">
        <v>965</v>
      </c>
      <c r="BJ495" s="14" t="s">
        <v>965</v>
      </c>
      <c r="BK495" s="39">
        <v>0.38819444444444445</v>
      </c>
      <c r="BL495" s="14" t="s">
        <v>965</v>
      </c>
      <c r="BM495" s="14" t="s">
        <v>967</v>
      </c>
      <c r="BN495" s="39" t="s">
        <v>39</v>
      </c>
      <c r="BO495" s="14" t="s">
        <v>967</v>
      </c>
      <c r="BP495" s="14" t="s">
        <v>967</v>
      </c>
      <c r="BQ495" s="39" t="s">
        <v>39</v>
      </c>
      <c r="BR495" s="14" t="s">
        <v>967</v>
      </c>
      <c r="BS495" s="14" t="s">
        <v>967</v>
      </c>
      <c r="BT495" s="39" t="e">
        <v>#N/A</v>
      </c>
      <c r="BU495" s="39" t="s">
        <v>967</v>
      </c>
      <c r="BV495" s="14" t="s">
        <v>20</v>
      </c>
      <c r="BW495" s="14" t="s">
        <v>20</v>
      </c>
      <c r="BX495" s="14" t="s">
        <v>20</v>
      </c>
      <c r="BY495" s="14" t="s">
        <v>965</v>
      </c>
      <c r="BZ495" s="39">
        <v>0.3888888888888889</v>
      </c>
      <c r="CA495" s="39" t="s">
        <v>965</v>
      </c>
      <c r="CB495" s="14" t="s">
        <v>965</v>
      </c>
      <c r="CC495" s="39">
        <v>0.38680555555555557</v>
      </c>
      <c r="CD495" s="39" t="s">
        <v>965</v>
      </c>
      <c r="CE495" s="14" t="s">
        <v>965</v>
      </c>
      <c r="CF495" s="39">
        <v>0.38819444444444445</v>
      </c>
      <c r="CG495" s="39" t="s">
        <v>965</v>
      </c>
      <c r="CH495" s="14" t="s">
        <v>965</v>
      </c>
      <c r="CI495" s="39">
        <v>0.3743055555555555</v>
      </c>
      <c r="CJ495" s="39" t="s">
        <v>965</v>
      </c>
      <c r="CK495" s="14" t="s">
        <v>20</v>
      </c>
      <c r="CL495" s="14" t="s">
        <v>20</v>
      </c>
      <c r="CM495" s="1">
        <f t="shared" si="121"/>
        <v>34</v>
      </c>
      <c r="CN495" s="1">
        <f t="shared" si="122"/>
        <v>0</v>
      </c>
      <c r="CO495" s="1">
        <f t="shared" si="123"/>
        <v>11</v>
      </c>
      <c r="CP495" s="1">
        <f t="shared" si="124"/>
        <v>0</v>
      </c>
      <c r="CQ495" s="1">
        <f t="shared" si="125"/>
        <v>0</v>
      </c>
      <c r="CR495" s="1">
        <f>SUM(COUNTIFS($T495:$CL495,{"PAT","MAT"}))</f>
        <v>0</v>
      </c>
      <c r="CS495" s="1">
        <f t="shared" si="126"/>
        <v>0</v>
      </c>
      <c r="CT495" s="1">
        <f t="shared" si="127"/>
        <v>0</v>
      </c>
      <c r="CU495" s="1">
        <f t="shared" si="128"/>
        <v>0</v>
      </c>
      <c r="CV495" s="1">
        <f t="shared" si="129"/>
        <v>6</v>
      </c>
      <c r="CW495" s="1">
        <f t="shared" si="130"/>
        <v>0</v>
      </c>
      <c r="CX495" s="1">
        <f t="shared" si="131"/>
        <v>0</v>
      </c>
      <c r="CY495" s="1">
        <f t="shared" si="132"/>
        <v>6</v>
      </c>
      <c r="CZ495" s="1">
        <f t="shared" si="133"/>
        <v>1</v>
      </c>
      <c r="DA495" s="1">
        <f t="shared" si="134"/>
        <v>1</v>
      </c>
      <c r="DB495" s="1">
        <f>SUM(CM495:CX495)+SUM(COUNTIFS(Q495:CL495,{"TERM","RESIGNED"}))</f>
        <v>51</v>
      </c>
      <c r="DC495" s="1" t="s">
        <v>45</v>
      </c>
      <c r="DD495" s="1" t="s">
        <v>1020</v>
      </c>
      <c r="DE495" s="34"/>
    </row>
    <row r="496" spans="1:109" x14ac:dyDescent="0.25">
      <c r="A496" s="32">
        <f t="shared" si="135"/>
        <v>495</v>
      </c>
      <c r="B496" s="1" t="s">
        <v>172</v>
      </c>
      <c r="C496" s="1">
        <v>105601</v>
      </c>
      <c r="D496" s="27">
        <v>105601</v>
      </c>
      <c r="E496" s="1" t="s">
        <v>946</v>
      </c>
      <c r="F496" s="34" t="s">
        <v>1194</v>
      </c>
      <c r="G496" s="34" t="s">
        <v>123</v>
      </c>
      <c r="H496" s="30">
        <v>45167</v>
      </c>
      <c r="I496" s="30" t="s">
        <v>39</v>
      </c>
      <c r="J496" s="30" t="s">
        <v>39</v>
      </c>
      <c r="K496" s="1">
        <f t="shared" ca="1" si="119"/>
        <v>135</v>
      </c>
      <c r="L496" s="34" t="str">
        <f t="shared" si="120"/>
        <v>Billable</v>
      </c>
      <c r="M496" s="34" t="s">
        <v>124</v>
      </c>
      <c r="N496" s="1" t="s">
        <v>41</v>
      </c>
      <c r="O496" s="1" t="s">
        <v>42</v>
      </c>
      <c r="P496" s="1"/>
      <c r="Q496" s="1"/>
      <c r="R496" s="1" t="s">
        <v>43</v>
      </c>
      <c r="S496" s="33" t="s">
        <v>95</v>
      </c>
      <c r="T496" s="14" t="s">
        <v>965</v>
      </c>
      <c r="U496" s="39" t="s">
        <v>39</v>
      </c>
      <c r="V496" s="14" t="s">
        <v>965</v>
      </c>
      <c r="W496" s="14" t="s">
        <v>20</v>
      </c>
      <c r="X496" s="14" t="s">
        <v>20</v>
      </c>
      <c r="Y496" s="14" t="s">
        <v>965</v>
      </c>
      <c r="Z496" s="39" t="s">
        <v>39</v>
      </c>
      <c r="AA496" s="14" t="s">
        <v>965</v>
      </c>
      <c r="AB496" s="14" t="s">
        <v>965</v>
      </c>
      <c r="AC496" s="39" t="s">
        <v>39</v>
      </c>
      <c r="AD496" s="14" t="s">
        <v>965</v>
      </c>
      <c r="AE496" s="14" t="s">
        <v>965</v>
      </c>
      <c r="AF496" s="39" t="s">
        <v>39</v>
      </c>
      <c r="AG496" s="14" t="s">
        <v>965</v>
      </c>
      <c r="AH496" s="14" t="s">
        <v>965</v>
      </c>
      <c r="AI496" s="39" t="s">
        <v>39</v>
      </c>
      <c r="AJ496" s="14" t="s">
        <v>965</v>
      </c>
      <c r="AK496" s="14" t="s">
        <v>965</v>
      </c>
      <c r="AL496" s="39" t="s">
        <v>39</v>
      </c>
      <c r="AM496" s="14" t="s">
        <v>965</v>
      </c>
      <c r="AN496" s="14" t="s">
        <v>20</v>
      </c>
      <c r="AO496" s="14" t="s">
        <v>20</v>
      </c>
      <c r="AP496" s="14" t="s">
        <v>965</v>
      </c>
      <c r="AQ496" s="39" t="s">
        <v>39</v>
      </c>
      <c r="AR496" s="14" t="s">
        <v>965</v>
      </c>
      <c r="AS496" s="14" t="s">
        <v>965</v>
      </c>
      <c r="AT496" s="39" t="s">
        <v>39</v>
      </c>
      <c r="AU496" s="14" t="s">
        <v>965</v>
      </c>
      <c r="AV496" s="14" t="s">
        <v>965</v>
      </c>
      <c r="AW496" s="39" t="s">
        <v>39</v>
      </c>
      <c r="AX496" s="14" t="s">
        <v>965</v>
      </c>
      <c r="AY496" s="14" t="s">
        <v>965</v>
      </c>
      <c r="AZ496" s="39" t="s">
        <v>39</v>
      </c>
      <c r="BA496" s="14" t="s">
        <v>965</v>
      </c>
      <c r="BB496" s="14" t="s">
        <v>967</v>
      </c>
      <c r="BC496" s="39" t="s">
        <v>39</v>
      </c>
      <c r="BD496" s="14" t="s">
        <v>967</v>
      </c>
      <c r="BE496" s="14" t="s">
        <v>20</v>
      </c>
      <c r="BF496" s="14" t="s">
        <v>20</v>
      </c>
      <c r="BG496" s="14" t="s">
        <v>967</v>
      </c>
      <c r="BH496" s="39" t="s">
        <v>39</v>
      </c>
      <c r="BI496" s="39" t="s">
        <v>967</v>
      </c>
      <c r="BJ496" s="14" t="s">
        <v>965</v>
      </c>
      <c r="BK496" s="39" t="s">
        <v>39</v>
      </c>
      <c r="BL496" s="14" t="s">
        <v>965</v>
      </c>
      <c r="BM496" s="14" t="s">
        <v>965</v>
      </c>
      <c r="BN496" s="39" t="s">
        <v>39</v>
      </c>
      <c r="BO496" s="14" t="s">
        <v>965</v>
      </c>
      <c r="BP496" s="14" t="s">
        <v>965</v>
      </c>
      <c r="BQ496" s="39" t="s">
        <v>39</v>
      </c>
      <c r="BR496" s="14" t="s">
        <v>965</v>
      </c>
      <c r="BS496" s="14" t="s">
        <v>965</v>
      </c>
      <c r="BT496" s="39" t="e">
        <v>#N/A</v>
      </c>
      <c r="BU496" s="39" t="s">
        <v>965</v>
      </c>
      <c r="BV496" s="14" t="s">
        <v>20</v>
      </c>
      <c r="BW496" s="14" t="s">
        <v>20</v>
      </c>
      <c r="BX496" s="14" t="s">
        <v>20</v>
      </c>
      <c r="BY496" s="14" t="s">
        <v>968</v>
      </c>
      <c r="BZ496" s="39" t="s">
        <v>39</v>
      </c>
      <c r="CA496" s="39" t="s">
        <v>968</v>
      </c>
      <c r="CB496" s="14" t="s">
        <v>968</v>
      </c>
      <c r="CC496" s="39" t="s">
        <v>39</v>
      </c>
      <c r="CD496" s="39" t="s">
        <v>968</v>
      </c>
      <c r="CE496" s="14" t="s">
        <v>967</v>
      </c>
      <c r="CF496" s="39" t="s">
        <v>39</v>
      </c>
      <c r="CG496" s="39" t="s">
        <v>967</v>
      </c>
      <c r="CH496" s="14" t="s">
        <v>21</v>
      </c>
      <c r="CI496" s="39" t="s">
        <v>39</v>
      </c>
      <c r="CJ496" s="39" t="s">
        <v>21</v>
      </c>
      <c r="CK496" s="14" t="s">
        <v>20</v>
      </c>
      <c r="CL496" s="14" t="s">
        <v>20</v>
      </c>
      <c r="CM496" s="1">
        <f t="shared" si="121"/>
        <v>28</v>
      </c>
      <c r="CN496" s="1">
        <f t="shared" si="122"/>
        <v>0</v>
      </c>
      <c r="CO496" s="1">
        <f t="shared" si="123"/>
        <v>11</v>
      </c>
      <c r="CP496" s="1">
        <f t="shared" si="124"/>
        <v>2</v>
      </c>
      <c r="CQ496" s="1">
        <f t="shared" si="125"/>
        <v>0</v>
      </c>
      <c r="CR496" s="1">
        <f>SUM(COUNTIFS($T496:$CL496,{"PAT","MAT"}))</f>
        <v>0</v>
      </c>
      <c r="CS496" s="1">
        <f t="shared" si="126"/>
        <v>0</v>
      </c>
      <c r="CT496" s="1">
        <f t="shared" si="127"/>
        <v>0</v>
      </c>
      <c r="CU496" s="1">
        <f t="shared" si="128"/>
        <v>4</v>
      </c>
      <c r="CV496" s="1">
        <f t="shared" si="129"/>
        <v>6</v>
      </c>
      <c r="CW496" s="1">
        <f t="shared" si="130"/>
        <v>0</v>
      </c>
      <c r="CX496" s="1">
        <f t="shared" si="131"/>
        <v>0</v>
      </c>
      <c r="CY496" s="1">
        <f t="shared" si="132"/>
        <v>10</v>
      </c>
      <c r="CZ496" s="1">
        <f t="shared" si="133"/>
        <v>1</v>
      </c>
      <c r="DA496" s="1">
        <f t="shared" si="134"/>
        <v>1</v>
      </c>
      <c r="DB496" s="1">
        <f>SUM(CM496:CX496)+SUM(COUNTIFS(Q496:CL496,{"TERM","RESIGNED"}))</f>
        <v>51</v>
      </c>
      <c r="DC496" s="1" t="s">
        <v>45</v>
      </c>
      <c r="DD496" s="1" t="s">
        <v>1018</v>
      </c>
      <c r="DE496" s="34"/>
    </row>
    <row r="497" spans="1:109" x14ac:dyDescent="0.25">
      <c r="A497" s="32">
        <f t="shared" si="135"/>
        <v>496</v>
      </c>
      <c r="B497" s="1" t="s">
        <v>172</v>
      </c>
      <c r="C497" s="1">
        <v>105606</v>
      </c>
      <c r="D497" s="27">
        <v>105606</v>
      </c>
      <c r="E497" s="1" t="s">
        <v>946</v>
      </c>
      <c r="F497" s="34" t="s">
        <v>1197</v>
      </c>
      <c r="G497" s="34" t="s">
        <v>190</v>
      </c>
      <c r="H497" s="30">
        <v>45167</v>
      </c>
      <c r="I497" s="30" t="s">
        <v>39</v>
      </c>
      <c r="J497" s="30" t="s">
        <v>39</v>
      </c>
      <c r="K497" s="1">
        <f t="shared" ca="1" si="119"/>
        <v>135</v>
      </c>
      <c r="L497" s="34" t="str">
        <f t="shared" si="120"/>
        <v>Billable</v>
      </c>
      <c r="M497" s="34" t="s">
        <v>187</v>
      </c>
      <c r="N497" s="1" t="s">
        <v>41</v>
      </c>
      <c r="O497" s="1" t="s">
        <v>42</v>
      </c>
      <c r="P497" s="1"/>
      <c r="Q497" s="1"/>
      <c r="R497" s="1" t="s">
        <v>43</v>
      </c>
      <c r="S497" s="33" t="s">
        <v>248</v>
      </c>
      <c r="T497" s="14" t="s">
        <v>965</v>
      </c>
      <c r="U497" s="39" t="s">
        <v>39</v>
      </c>
      <c r="V497" s="14" t="s">
        <v>965</v>
      </c>
      <c r="W497" s="14" t="s">
        <v>20</v>
      </c>
      <c r="X497" s="14" t="s">
        <v>20</v>
      </c>
      <c r="Y497" s="14" t="s">
        <v>967</v>
      </c>
      <c r="Z497" s="39" t="s">
        <v>39</v>
      </c>
      <c r="AA497" s="14" t="s">
        <v>967</v>
      </c>
      <c r="AB497" s="14" t="s">
        <v>965</v>
      </c>
      <c r="AC497" s="39" t="s">
        <v>39</v>
      </c>
      <c r="AD497" s="14" t="s">
        <v>965</v>
      </c>
      <c r="AE497" s="14" t="s">
        <v>965</v>
      </c>
      <c r="AF497" s="39" t="s">
        <v>39</v>
      </c>
      <c r="AG497" s="14" t="s">
        <v>965</v>
      </c>
      <c r="AH497" s="14" t="s">
        <v>965</v>
      </c>
      <c r="AI497" s="39" t="s">
        <v>39</v>
      </c>
      <c r="AJ497" s="14" t="s">
        <v>965</v>
      </c>
      <c r="AK497" s="14" t="s">
        <v>965</v>
      </c>
      <c r="AL497" s="39" t="s">
        <v>39</v>
      </c>
      <c r="AM497" s="14" t="s">
        <v>965</v>
      </c>
      <c r="AN497" s="14" t="s">
        <v>20</v>
      </c>
      <c r="AO497" s="14" t="s">
        <v>20</v>
      </c>
      <c r="AP497" s="14" t="s">
        <v>965</v>
      </c>
      <c r="AQ497" s="39" t="s">
        <v>39</v>
      </c>
      <c r="AR497" s="14" t="s">
        <v>965</v>
      </c>
      <c r="AS497" s="14" t="s">
        <v>965</v>
      </c>
      <c r="AT497" s="39" t="s">
        <v>39</v>
      </c>
      <c r="AU497" s="14" t="s">
        <v>965</v>
      </c>
      <c r="AV497" s="14" t="s">
        <v>965</v>
      </c>
      <c r="AW497" s="39" t="s">
        <v>39</v>
      </c>
      <c r="AX497" s="14" t="s">
        <v>965</v>
      </c>
      <c r="AY497" s="14" t="s">
        <v>967</v>
      </c>
      <c r="AZ497" s="39" t="s">
        <v>39</v>
      </c>
      <c r="BA497" s="14" t="s">
        <v>967</v>
      </c>
      <c r="BB497" s="14" t="s">
        <v>967</v>
      </c>
      <c r="BC497" s="39" t="s">
        <v>39</v>
      </c>
      <c r="BD497" s="14" t="s">
        <v>967</v>
      </c>
      <c r="BE497" s="14" t="s">
        <v>20</v>
      </c>
      <c r="BF497" s="14" t="s">
        <v>20</v>
      </c>
      <c r="BG497" s="14" t="s">
        <v>965</v>
      </c>
      <c r="BH497" s="39" t="s">
        <v>39</v>
      </c>
      <c r="BI497" s="39" t="s">
        <v>965</v>
      </c>
      <c r="BJ497" s="14" t="s">
        <v>965</v>
      </c>
      <c r="BK497" s="39" t="s">
        <v>39</v>
      </c>
      <c r="BL497" s="14" t="s">
        <v>965</v>
      </c>
      <c r="BM497" s="14" t="s">
        <v>965</v>
      </c>
      <c r="BN497" s="39" t="s">
        <v>39</v>
      </c>
      <c r="BO497" s="14" t="s">
        <v>965</v>
      </c>
      <c r="BP497" s="14" t="s">
        <v>965</v>
      </c>
      <c r="BQ497" s="39" t="s">
        <v>39</v>
      </c>
      <c r="BR497" s="14" t="s">
        <v>965</v>
      </c>
      <c r="BS497" s="14" t="s">
        <v>965</v>
      </c>
      <c r="BT497" s="39" t="e">
        <v>#N/A</v>
      </c>
      <c r="BU497" s="39" t="s">
        <v>965</v>
      </c>
      <c r="BV497" s="14" t="s">
        <v>20</v>
      </c>
      <c r="BW497" s="14" t="s">
        <v>20</v>
      </c>
      <c r="BX497" s="14" t="s">
        <v>20</v>
      </c>
      <c r="BY497" s="14" t="s">
        <v>965</v>
      </c>
      <c r="BZ497" s="39" t="s">
        <v>39</v>
      </c>
      <c r="CA497" s="39" t="s">
        <v>965</v>
      </c>
      <c r="CB497" s="14" t="s">
        <v>965</v>
      </c>
      <c r="CC497" s="39" t="s">
        <v>39</v>
      </c>
      <c r="CD497" s="39" t="s">
        <v>965</v>
      </c>
      <c r="CE497" s="14" t="s">
        <v>965</v>
      </c>
      <c r="CF497" s="39" t="s">
        <v>39</v>
      </c>
      <c r="CG497" s="39" t="s">
        <v>965</v>
      </c>
      <c r="CH497" s="14" t="s">
        <v>967</v>
      </c>
      <c r="CI497" s="39" t="s">
        <v>39</v>
      </c>
      <c r="CJ497" s="39" t="s">
        <v>967</v>
      </c>
      <c r="CK497" s="14" t="s">
        <v>20</v>
      </c>
      <c r="CL497" s="14" t="s">
        <v>20</v>
      </c>
      <c r="CM497" s="1">
        <f t="shared" si="121"/>
        <v>32</v>
      </c>
      <c r="CN497" s="1">
        <f t="shared" si="122"/>
        <v>0</v>
      </c>
      <c r="CO497" s="1">
        <f t="shared" si="123"/>
        <v>11</v>
      </c>
      <c r="CP497" s="1">
        <f t="shared" si="124"/>
        <v>0</v>
      </c>
      <c r="CQ497" s="1">
        <f t="shared" si="125"/>
        <v>0</v>
      </c>
      <c r="CR497" s="1">
        <f>SUM(COUNTIFS($T497:$CL497,{"PAT","MAT"}))</f>
        <v>0</v>
      </c>
      <c r="CS497" s="1">
        <f t="shared" si="126"/>
        <v>0</v>
      </c>
      <c r="CT497" s="1">
        <f t="shared" si="127"/>
        <v>0</v>
      </c>
      <c r="CU497" s="1">
        <f t="shared" si="128"/>
        <v>0</v>
      </c>
      <c r="CV497" s="1">
        <f t="shared" si="129"/>
        <v>8</v>
      </c>
      <c r="CW497" s="1">
        <f t="shared" si="130"/>
        <v>0</v>
      </c>
      <c r="CX497" s="1">
        <f t="shared" si="131"/>
        <v>0</v>
      </c>
      <c r="CY497" s="1">
        <f t="shared" si="132"/>
        <v>8</v>
      </c>
      <c r="CZ497" s="1">
        <f t="shared" si="133"/>
        <v>1</v>
      </c>
      <c r="DA497" s="1">
        <f t="shared" si="134"/>
        <v>1</v>
      </c>
      <c r="DB497" s="1">
        <f>SUM(CM497:CX497)+SUM(COUNTIFS(Q497:CL497,{"TERM","RESIGNED"}))</f>
        <v>51</v>
      </c>
      <c r="DC497" s="1" t="s">
        <v>45</v>
      </c>
      <c r="DD497" s="1" t="s">
        <v>1020</v>
      </c>
      <c r="DE497" s="34"/>
    </row>
    <row r="498" spans="1:109" x14ac:dyDescent="0.25">
      <c r="A498" s="32">
        <f t="shared" si="135"/>
        <v>497</v>
      </c>
      <c r="B498" s="1" t="s">
        <v>172</v>
      </c>
      <c r="C498" s="1">
        <v>18139</v>
      </c>
      <c r="D498" s="27">
        <v>18139</v>
      </c>
      <c r="E498" s="1" t="s">
        <v>946</v>
      </c>
      <c r="F498" s="34" t="s">
        <v>164</v>
      </c>
      <c r="G498" s="34" t="s">
        <v>958</v>
      </c>
      <c r="H498" s="30">
        <v>44181</v>
      </c>
      <c r="I498" s="30" t="s">
        <v>39</v>
      </c>
      <c r="J498" s="30" t="s">
        <v>39</v>
      </c>
      <c r="K498" s="1">
        <f t="shared" ca="1" si="119"/>
        <v>1121</v>
      </c>
      <c r="L498" s="34" t="str">
        <f t="shared" si="120"/>
        <v>Billable</v>
      </c>
      <c r="M498" s="34" t="s">
        <v>124</v>
      </c>
      <c r="N498" s="1" t="s">
        <v>41</v>
      </c>
      <c r="O498" s="1" t="s">
        <v>42</v>
      </c>
      <c r="P498" s="1"/>
      <c r="Q498" s="1"/>
      <c r="R498" s="1" t="s">
        <v>43</v>
      </c>
      <c r="S498" s="33" t="s">
        <v>163</v>
      </c>
      <c r="T498" s="14" t="s">
        <v>966</v>
      </c>
      <c r="U498" s="39">
        <v>0.265277777777778</v>
      </c>
      <c r="V498" s="14" t="s">
        <v>966</v>
      </c>
      <c r="W498" s="14" t="s">
        <v>20</v>
      </c>
      <c r="X498" s="14" t="s">
        <v>20</v>
      </c>
      <c r="Y498" s="14" t="s">
        <v>965</v>
      </c>
      <c r="Z498" s="39">
        <v>0.40625</v>
      </c>
      <c r="AA498" s="14" t="s">
        <v>965</v>
      </c>
      <c r="AB498" s="14" t="s">
        <v>965</v>
      </c>
      <c r="AC498" s="39">
        <v>0.37638888888888888</v>
      </c>
      <c r="AD498" s="14" t="s">
        <v>965</v>
      </c>
      <c r="AE498" s="14" t="s">
        <v>965</v>
      </c>
      <c r="AF498" s="39">
        <v>0.37847222222222227</v>
      </c>
      <c r="AG498" s="14" t="s">
        <v>965</v>
      </c>
      <c r="AH498" s="14" t="s">
        <v>965</v>
      </c>
      <c r="AI498" s="39">
        <v>0.38472222222222219</v>
      </c>
      <c r="AJ498" s="14" t="s">
        <v>965</v>
      </c>
      <c r="AK498" s="14" t="s">
        <v>965</v>
      </c>
      <c r="AL498" s="39">
        <v>0.37916666666666665</v>
      </c>
      <c r="AM498" s="14" t="s">
        <v>965</v>
      </c>
      <c r="AN498" s="14" t="s">
        <v>20</v>
      </c>
      <c r="AO498" s="14" t="s">
        <v>20</v>
      </c>
      <c r="AP498" s="14" t="s">
        <v>965</v>
      </c>
      <c r="AQ498" s="39">
        <v>0.39513888888888887</v>
      </c>
      <c r="AR498" s="14" t="s">
        <v>965</v>
      </c>
      <c r="AS498" s="14" t="s">
        <v>965</v>
      </c>
      <c r="AT498" s="39">
        <v>0.37847222222222227</v>
      </c>
      <c r="AU498" s="14" t="s">
        <v>965</v>
      </c>
      <c r="AV498" s="14" t="s">
        <v>965</v>
      </c>
      <c r="AW498" s="39">
        <v>0.37291666666666662</v>
      </c>
      <c r="AX498" s="14" t="s">
        <v>965</v>
      </c>
      <c r="AY498" s="14" t="s">
        <v>966</v>
      </c>
      <c r="AZ498" s="39">
        <v>0.41041666666666665</v>
      </c>
      <c r="BA498" s="14" t="s">
        <v>966</v>
      </c>
      <c r="BB498" s="14" t="s">
        <v>967</v>
      </c>
      <c r="BC498" s="39" t="s">
        <v>39</v>
      </c>
      <c r="BD498" s="14" t="s">
        <v>967</v>
      </c>
      <c r="BE498" s="14" t="s">
        <v>20</v>
      </c>
      <c r="BF498" s="14" t="s">
        <v>20</v>
      </c>
      <c r="BG498" s="14" t="s">
        <v>965</v>
      </c>
      <c r="BH498" s="39">
        <v>0.40972222222222227</v>
      </c>
      <c r="BI498" s="39" t="s">
        <v>965</v>
      </c>
      <c r="BJ498" s="14" t="s">
        <v>965</v>
      </c>
      <c r="BK498" s="39">
        <v>0.36805555555555558</v>
      </c>
      <c r="BL498" s="14" t="s">
        <v>965</v>
      </c>
      <c r="BM498" s="14" t="s">
        <v>965</v>
      </c>
      <c r="BN498" s="39">
        <v>0.38263888888888892</v>
      </c>
      <c r="BO498" s="14" t="s">
        <v>965</v>
      </c>
      <c r="BP498" s="14" t="s">
        <v>968</v>
      </c>
      <c r="BQ498" s="39" t="s">
        <v>39</v>
      </c>
      <c r="BR498" s="14" t="s">
        <v>968</v>
      </c>
      <c r="BS498" s="14" t="s">
        <v>21</v>
      </c>
      <c r="BT498" s="39" t="e">
        <v>#N/A</v>
      </c>
      <c r="BU498" s="39" t="s">
        <v>21</v>
      </c>
      <c r="BV498" s="14" t="s">
        <v>20</v>
      </c>
      <c r="BW498" s="14" t="s">
        <v>20</v>
      </c>
      <c r="BX498" s="14" t="s">
        <v>20</v>
      </c>
      <c r="BY498" s="14" t="s">
        <v>968</v>
      </c>
      <c r="BZ498" s="39" t="s">
        <v>39</v>
      </c>
      <c r="CA498" s="39" t="s">
        <v>968</v>
      </c>
      <c r="CB498" s="14" t="s">
        <v>968</v>
      </c>
      <c r="CC498" s="39" t="s">
        <v>39</v>
      </c>
      <c r="CD498" s="39" t="s">
        <v>968</v>
      </c>
      <c r="CE498" s="14" t="s">
        <v>968</v>
      </c>
      <c r="CF498" s="39" t="s">
        <v>39</v>
      </c>
      <c r="CG498" s="39" t="s">
        <v>968</v>
      </c>
      <c r="CH498" s="14" t="s">
        <v>968</v>
      </c>
      <c r="CI498" s="39" t="s">
        <v>39</v>
      </c>
      <c r="CJ498" s="39" t="s">
        <v>968</v>
      </c>
      <c r="CK498" s="14" t="s">
        <v>20</v>
      </c>
      <c r="CL498" s="14" t="s">
        <v>20</v>
      </c>
      <c r="CM498" s="1">
        <f t="shared" si="121"/>
        <v>22</v>
      </c>
      <c r="CN498" s="1">
        <f t="shared" si="122"/>
        <v>2</v>
      </c>
      <c r="CO498" s="1">
        <f t="shared" si="123"/>
        <v>11</v>
      </c>
      <c r="CP498" s="1">
        <f t="shared" si="124"/>
        <v>2</v>
      </c>
      <c r="CQ498" s="1">
        <f t="shared" si="125"/>
        <v>0</v>
      </c>
      <c r="CR498" s="1">
        <f>SUM(COUNTIFS($T498:$CL498,{"PAT","MAT"}))</f>
        <v>0</v>
      </c>
      <c r="CS498" s="1">
        <f t="shared" si="126"/>
        <v>0</v>
      </c>
      <c r="CT498" s="1">
        <f t="shared" si="127"/>
        <v>0</v>
      </c>
      <c r="CU498" s="1">
        <f t="shared" si="128"/>
        <v>10</v>
      </c>
      <c r="CV498" s="1">
        <f t="shared" si="129"/>
        <v>2</v>
      </c>
      <c r="CW498" s="1">
        <f t="shared" si="130"/>
        <v>0</v>
      </c>
      <c r="CX498" s="1">
        <f t="shared" si="131"/>
        <v>0</v>
      </c>
      <c r="CY498" s="1">
        <f t="shared" si="132"/>
        <v>12</v>
      </c>
      <c r="CZ498" s="1">
        <f t="shared" si="133"/>
        <v>1</v>
      </c>
      <c r="DA498" s="1">
        <f t="shared" si="134"/>
        <v>1</v>
      </c>
      <c r="DB498" s="1">
        <f>SUM(CM498:CX498)+SUM(COUNTIFS(Q498:CL498,{"TERM","RESIGNED"}))</f>
        <v>49</v>
      </c>
      <c r="DC498" s="1" t="s">
        <v>45</v>
      </c>
      <c r="DD498" s="1" t="s">
        <v>1020</v>
      </c>
      <c r="DE498" s="34"/>
    </row>
    <row r="499" spans="1:109" x14ac:dyDescent="0.25">
      <c r="A499" s="32">
        <f t="shared" si="135"/>
        <v>498</v>
      </c>
      <c r="B499" s="1" t="s">
        <v>172</v>
      </c>
      <c r="C499" s="1">
        <v>105611</v>
      </c>
      <c r="D499" s="27">
        <v>105611</v>
      </c>
      <c r="E499" s="1" t="s">
        <v>946</v>
      </c>
      <c r="F499" s="34" t="s">
        <v>1225</v>
      </c>
      <c r="G499" s="34" t="s">
        <v>186</v>
      </c>
      <c r="H499" s="30">
        <v>45170</v>
      </c>
      <c r="I499" s="30" t="s">
        <v>39</v>
      </c>
      <c r="J499" s="30" t="s">
        <v>39</v>
      </c>
      <c r="K499" s="1">
        <f t="shared" ca="1" si="119"/>
        <v>132</v>
      </c>
      <c r="L499" s="34" t="str">
        <f t="shared" si="120"/>
        <v>Billable</v>
      </c>
      <c r="M499" s="34" t="s">
        <v>187</v>
      </c>
      <c r="N499" s="1" t="s">
        <v>41</v>
      </c>
      <c r="O499" s="1" t="s">
        <v>42</v>
      </c>
      <c r="P499" s="1"/>
      <c r="Q499" s="1"/>
      <c r="R499" s="1" t="s">
        <v>43</v>
      </c>
      <c r="S499" s="33" t="s">
        <v>248</v>
      </c>
      <c r="T499" s="14" t="s">
        <v>965</v>
      </c>
      <c r="U499" s="39" t="s">
        <v>39</v>
      </c>
      <c r="V499" s="14" t="s">
        <v>965</v>
      </c>
      <c r="W499" s="14" t="s">
        <v>20</v>
      </c>
      <c r="X499" s="14" t="s">
        <v>20</v>
      </c>
      <c r="Y499" s="14" t="s">
        <v>967</v>
      </c>
      <c r="Z499" s="39" t="s">
        <v>39</v>
      </c>
      <c r="AA499" s="14" t="s">
        <v>967</v>
      </c>
      <c r="AB499" s="14" t="s">
        <v>965</v>
      </c>
      <c r="AC499" s="39" t="s">
        <v>39</v>
      </c>
      <c r="AD499" s="14" t="s">
        <v>965</v>
      </c>
      <c r="AE499" s="14" t="s">
        <v>965</v>
      </c>
      <c r="AF499" s="39" t="s">
        <v>39</v>
      </c>
      <c r="AG499" s="14" t="s">
        <v>965</v>
      </c>
      <c r="AH499" s="14" t="s">
        <v>965</v>
      </c>
      <c r="AI499" s="39" t="s">
        <v>39</v>
      </c>
      <c r="AJ499" s="14" t="s">
        <v>965</v>
      </c>
      <c r="AK499" s="14" t="s">
        <v>965</v>
      </c>
      <c r="AL499" s="39" t="s">
        <v>39</v>
      </c>
      <c r="AM499" s="14" t="s">
        <v>965</v>
      </c>
      <c r="AN499" s="14" t="s">
        <v>20</v>
      </c>
      <c r="AO499" s="14" t="s">
        <v>20</v>
      </c>
      <c r="AP499" s="14" t="s">
        <v>965</v>
      </c>
      <c r="AQ499" s="39" t="s">
        <v>39</v>
      </c>
      <c r="AR499" s="14" t="s">
        <v>965</v>
      </c>
      <c r="AS499" s="14" t="s">
        <v>965</v>
      </c>
      <c r="AT499" s="39" t="s">
        <v>39</v>
      </c>
      <c r="AU499" s="14" t="s">
        <v>965</v>
      </c>
      <c r="AV499" s="14" t="s">
        <v>965</v>
      </c>
      <c r="AW499" s="39" t="s">
        <v>39</v>
      </c>
      <c r="AX499" s="14" t="s">
        <v>965</v>
      </c>
      <c r="AY499" s="14" t="s">
        <v>965</v>
      </c>
      <c r="AZ499" s="39" t="s">
        <v>39</v>
      </c>
      <c r="BA499" s="14" t="s">
        <v>965</v>
      </c>
      <c r="BB499" s="14" t="s">
        <v>965</v>
      </c>
      <c r="BC499" s="39" t="s">
        <v>39</v>
      </c>
      <c r="BD499" s="14" t="s">
        <v>965</v>
      </c>
      <c r="BE499" s="14" t="s">
        <v>20</v>
      </c>
      <c r="BF499" s="14" t="s">
        <v>20</v>
      </c>
      <c r="BG499" s="14" t="s">
        <v>965</v>
      </c>
      <c r="BH499" s="39" t="s">
        <v>39</v>
      </c>
      <c r="BI499" s="39" t="s">
        <v>965</v>
      </c>
      <c r="BJ499" s="14" t="s">
        <v>965</v>
      </c>
      <c r="BK499" s="39" t="s">
        <v>39</v>
      </c>
      <c r="BL499" s="14" t="s">
        <v>965</v>
      </c>
      <c r="BM499" s="14" t="s">
        <v>965</v>
      </c>
      <c r="BN499" s="39" t="s">
        <v>39</v>
      </c>
      <c r="BO499" s="14" t="s">
        <v>965</v>
      </c>
      <c r="BP499" s="14" t="s">
        <v>965</v>
      </c>
      <c r="BQ499" s="39" t="s">
        <v>39</v>
      </c>
      <c r="BR499" s="14" t="s">
        <v>965</v>
      </c>
      <c r="BS499" s="14" t="s">
        <v>965</v>
      </c>
      <c r="BT499" s="39" t="e">
        <v>#N/A</v>
      </c>
      <c r="BU499" s="39" t="s">
        <v>965</v>
      </c>
      <c r="BV499" s="14" t="s">
        <v>20</v>
      </c>
      <c r="BW499" s="14" t="s">
        <v>20</v>
      </c>
      <c r="BX499" s="14" t="s">
        <v>20</v>
      </c>
      <c r="BY499" s="14" t="s">
        <v>967</v>
      </c>
      <c r="BZ499" s="39" t="s">
        <v>39</v>
      </c>
      <c r="CA499" s="39" t="s">
        <v>967</v>
      </c>
      <c r="CB499" s="14" t="s">
        <v>967</v>
      </c>
      <c r="CC499" s="39" t="s">
        <v>39</v>
      </c>
      <c r="CD499" s="39" t="s">
        <v>967</v>
      </c>
      <c r="CE499" s="14" t="s">
        <v>968</v>
      </c>
      <c r="CF499" s="39" t="s">
        <v>39</v>
      </c>
      <c r="CG499" s="39" t="s">
        <v>968</v>
      </c>
      <c r="CH499" s="14" t="s">
        <v>967</v>
      </c>
      <c r="CI499" s="39" t="s">
        <v>39</v>
      </c>
      <c r="CJ499" s="39" t="s">
        <v>967</v>
      </c>
      <c r="CK499" s="14" t="s">
        <v>20</v>
      </c>
      <c r="CL499" s="14" t="s">
        <v>20</v>
      </c>
      <c r="CM499" s="1">
        <f t="shared" si="121"/>
        <v>30</v>
      </c>
      <c r="CN499" s="1">
        <f t="shared" si="122"/>
        <v>0</v>
      </c>
      <c r="CO499" s="1">
        <f t="shared" si="123"/>
        <v>11</v>
      </c>
      <c r="CP499" s="1">
        <f t="shared" si="124"/>
        <v>0</v>
      </c>
      <c r="CQ499" s="1">
        <f t="shared" si="125"/>
        <v>0</v>
      </c>
      <c r="CR499" s="1">
        <f>SUM(COUNTIFS($T499:$CL499,{"PAT","MAT"}))</f>
        <v>0</v>
      </c>
      <c r="CS499" s="1">
        <f t="shared" si="126"/>
        <v>0</v>
      </c>
      <c r="CT499" s="1">
        <f t="shared" si="127"/>
        <v>0</v>
      </c>
      <c r="CU499" s="1">
        <f t="shared" si="128"/>
        <v>2</v>
      </c>
      <c r="CV499" s="1">
        <f t="shared" si="129"/>
        <v>8</v>
      </c>
      <c r="CW499" s="1">
        <f t="shared" si="130"/>
        <v>0</v>
      </c>
      <c r="CX499" s="1">
        <f t="shared" si="131"/>
        <v>0</v>
      </c>
      <c r="CY499" s="1">
        <f t="shared" si="132"/>
        <v>10</v>
      </c>
      <c r="CZ499" s="1">
        <f t="shared" si="133"/>
        <v>1</v>
      </c>
      <c r="DA499" s="1">
        <f t="shared" si="134"/>
        <v>1</v>
      </c>
      <c r="DB499" s="1">
        <f>SUM(CM499:CX499)+SUM(COUNTIFS(Q499:CL499,{"TERM","RESIGNED"}))</f>
        <v>51</v>
      </c>
      <c r="DC499" s="1" t="s">
        <v>45</v>
      </c>
      <c r="DD499" s="1" t="s">
        <v>1020</v>
      </c>
    </row>
    <row r="500" spans="1:109" x14ac:dyDescent="0.25">
      <c r="A500" s="32">
        <f t="shared" si="135"/>
        <v>499</v>
      </c>
      <c r="B500" s="1" t="s">
        <v>172</v>
      </c>
      <c r="C500" s="1">
        <v>105622</v>
      </c>
      <c r="D500" s="27">
        <v>105622</v>
      </c>
      <c r="E500" s="1" t="s">
        <v>946</v>
      </c>
      <c r="F500" s="34" t="s">
        <v>1226</v>
      </c>
      <c r="G500" s="34" t="s">
        <v>123</v>
      </c>
      <c r="H500" s="30">
        <v>45170</v>
      </c>
      <c r="I500" s="30" t="s">
        <v>39</v>
      </c>
      <c r="J500" s="30" t="s">
        <v>39</v>
      </c>
      <c r="K500" s="1">
        <f t="shared" ca="1" si="119"/>
        <v>132</v>
      </c>
      <c r="L500" s="34" t="str">
        <f t="shared" si="120"/>
        <v>Billable</v>
      </c>
      <c r="M500" s="34" t="s">
        <v>124</v>
      </c>
      <c r="N500" s="1" t="s">
        <v>41</v>
      </c>
      <c r="O500" s="1" t="s">
        <v>42</v>
      </c>
      <c r="P500" s="1"/>
      <c r="Q500" s="1"/>
      <c r="R500" s="1" t="s">
        <v>43</v>
      </c>
      <c r="S500" s="33" t="s">
        <v>366</v>
      </c>
      <c r="T500" s="14" t="s">
        <v>965</v>
      </c>
      <c r="U500" s="39">
        <v>0.390277777777778</v>
      </c>
      <c r="V500" s="14" t="s">
        <v>965</v>
      </c>
      <c r="W500" s="14" t="s">
        <v>20</v>
      </c>
      <c r="X500" s="14" t="s">
        <v>20</v>
      </c>
      <c r="Y500" s="14" t="s">
        <v>966</v>
      </c>
      <c r="Z500" s="39">
        <v>0.12013888888888889</v>
      </c>
      <c r="AA500" s="14" t="s">
        <v>22</v>
      </c>
      <c r="AB500" s="14" t="s">
        <v>21</v>
      </c>
      <c r="AC500" s="39" t="s">
        <v>39</v>
      </c>
      <c r="AD500" s="14" t="s">
        <v>21</v>
      </c>
      <c r="AE500" s="14" t="s">
        <v>965</v>
      </c>
      <c r="AF500" s="39">
        <v>0.3888888888888889</v>
      </c>
      <c r="AG500" s="14" t="s">
        <v>965</v>
      </c>
      <c r="AH500" s="14" t="s">
        <v>965</v>
      </c>
      <c r="AI500" s="39">
        <v>0.4597222222222222</v>
      </c>
      <c r="AJ500" s="14" t="s">
        <v>965</v>
      </c>
      <c r="AK500" s="14" t="s">
        <v>965</v>
      </c>
      <c r="AL500" s="39">
        <v>0.42222222222222222</v>
      </c>
      <c r="AM500" s="14" t="s">
        <v>965</v>
      </c>
      <c r="AN500" s="14" t="s">
        <v>20</v>
      </c>
      <c r="AO500" s="14" t="s">
        <v>20</v>
      </c>
      <c r="AP500" s="14" t="s">
        <v>965</v>
      </c>
      <c r="AQ500" s="39">
        <v>0.35972222222222222</v>
      </c>
      <c r="AR500" s="14" t="s">
        <v>965</v>
      </c>
      <c r="AS500" s="14" t="s">
        <v>965</v>
      </c>
      <c r="AT500" s="39">
        <v>0.37708333333333338</v>
      </c>
      <c r="AU500" s="14" t="s">
        <v>965</v>
      </c>
      <c r="AV500" s="14" t="s">
        <v>965</v>
      </c>
      <c r="AW500" s="39">
        <v>0.43472222222222223</v>
      </c>
      <c r="AX500" s="14" t="s">
        <v>965</v>
      </c>
      <c r="AY500" s="14" t="s">
        <v>965</v>
      </c>
      <c r="AZ500" s="39">
        <v>0.42708333333333331</v>
      </c>
      <c r="BA500" s="14" t="s">
        <v>965</v>
      </c>
      <c r="BB500" s="14" t="s">
        <v>965</v>
      </c>
      <c r="BC500" s="39">
        <v>0.3666666666666667</v>
      </c>
      <c r="BD500" s="14" t="s">
        <v>965</v>
      </c>
      <c r="BE500" s="14" t="s">
        <v>20</v>
      </c>
      <c r="BF500" s="14" t="s">
        <v>20</v>
      </c>
      <c r="BG500" s="14" t="s">
        <v>965</v>
      </c>
      <c r="BH500" s="39">
        <v>0.38472222222222219</v>
      </c>
      <c r="BI500" s="39" t="s">
        <v>965</v>
      </c>
      <c r="BJ500" s="14" t="s">
        <v>965</v>
      </c>
      <c r="BK500" s="39">
        <v>0.40138888888888885</v>
      </c>
      <c r="BL500" s="14" t="s">
        <v>965</v>
      </c>
      <c r="BM500" s="14" t="s">
        <v>965</v>
      </c>
      <c r="BN500" s="39">
        <v>0.37291666666666662</v>
      </c>
      <c r="BO500" s="14" t="s">
        <v>965</v>
      </c>
      <c r="BP500" s="14" t="s">
        <v>965</v>
      </c>
      <c r="BQ500" s="39">
        <v>0.38611111111111113</v>
      </c>
      <c r="BR500" s="14" t="s">
        <v>965</v>
      </c>
      <c r="BS500" s="14" t="s">
        <v>965</v>
      </c>
      <c r="BT500" s="39">
        <v>0.36874999999999997</v>
      </c>
      <c r="BU500" s="39" t="s">
        <v>965</v>
      </c>
      <c r="BV500" s="14" t="s">
        <v>20</v>
      </c>
      <c r="BW500" s="14" t="s">
        <v>20</v>
      </c>
      <c r="BX500" s="14" t="s">
        <v>20</v>
      </c>
      <c r="BY500" s="14" t="s">
        <v>967</v>
      </c>
      <c r="BZ500" s="39" t="s">
        <v>39</v>
      </c>
      <c r="CA500" s="39" t="s">
        <v>967</v>
      </c>
      <c r="CB500" s="14" t="s">
        <v>967</v>
      </c>
      <c r="CC500" s="39" t="s">
        <v>39</v>
      </c>
      <c r="CD500" s="39" t="s">
        <v>967</v>
      </c>
      <c r="CE500" s="14" t="s">
        <v>967</v>
      </c>
      <c r="CF500" s="39" t="s">
        <v>39</v>
      </c>
      <c r="CG500" s="39" t="s">
        <v>967</v>
      </c>
      <c r="CH500" s="14" t="s">
        <v>21</v>
      </c>
      <c r="CI500" s="39" t="s">
        <v>39</v>
      </c>
      <c r="CJ500" s="39" t="s">
        <v>21</v>
      </c>
      <c r="CK500" s="14" t="s">
        <v>20</v>
      </c>
      <c r="CL500" s="14" t="s">
        <v>20</v>
      </c>
      <c r="CM500" s="1">
        <f t="shared" si="121"/>
        <v>28</v>
      </c>
      <c r="CN500" s="1">
        <f t="shared" si="122"/>
        <v>0.5</v>
      </c>
      <c r="CO500" s="1">
        <f t="shared" si="123"/>
        <v>11</v>
      </c>
      <c r="CP500" s="1">
        <f t="shared" si="124"/>
        <v>4</v>
      </c>
      <c r="CQ500" s="1">
        <f t="shared" si="125"/>
        <v>1</v>
      </c>
      <c r="CR500" s="1">
        <f>SUM(COUNTIFS($T500:$CL500,{"PAT","MAT"}))</f>
        <v>0</v>
      </c>
      <c r="CS500" s="1">
        <f t="shared" si="126"/>
        <v>0</v>
      </c>
      <c r="CT500" s="1">
        <f t="shared" si="127"/>
        <v>0</v>
      </c>
      <c r="CU500" s="1">
        <f t="shared" si="128"/>
        <v>0</v>
      </c>
      <c r="CV500" s="1">
        <f t="shared" si="129"/>
        <v>6</v>
      </c>
      <c r="CW500" s="1">
        <f t="shared" si="130"/>
        <v>0</v>
      </c>
      <c r="CX500" s="1">
        <f t="shared" si="131"/>
        <v>0</v>
      </c>
      <c r="CY500" s="1">
        <f t="shared" si="132"/>
        <v>6</v>
      </c>
      <c r="CZ500" s="1">
        <f t="shared" si="133"/>
        <v>1</v>
      </c>
      <c r="DA500" s="1">
        <f t="shared" si="134"/>
        <v>1</v>
      </c>
      <c r="DB500" s="1">
        <f>SUM(CM500:CX500)+SUM(COUNTIFS(Q500:CL500,{"TERM","RESIGNED"}))</f>
        <v>50.5</v>
      </c>
      <c r="DC500" s="1" t="s">
        <v>45</v>
      </c>
      <c r="DD500" s="1" t="s">
        <v>1020</v>
      </c>
    </row>
    <row r="501" spans="1:109" x14ac:dyDescent="0.25">
      <c r="A501" s="32">
        <f t="shared" si="135"/>
        <v>500</v>
      </c>
      <c r="B501" s="1" t="s">
        <v>172</v>
      </c>
      <c r="C501" s="1">
        <v>105628</v>
      </c>
      <c r="D501" s="27">
        <v>105628</v>
      </c>
      <c r="E501" s="1" t="s">
        <v>945</v>
      </c>
      <c r="F501" s="34" t="s">
        <v>1227</v>
      </c>
      <c r="G501" s="34" t="s">
        <v>123</v>
      </c>
      <c r="H501" s="30">
        <v>45170</v>
      </c>
      <c r="I501" s="30" t="s">
        <v>39</v>
      </c>
      <c r="J501" s="30" t="s">
        <v>39</v>
      </c>
      <c r="K501" s="1">
        <f t="shared" ca="1" si="119"/>
        <v>132</v>
      </c>
      <c r="L501" s="34" t="str">
        <f t="shared" si="120"/>
        <v>Billable</v>
      </c>
      <c r="M501" s="34" t="s">
        <v>124</v>
      </c>
      <c r="N501" s="1" t="s">
        <v>41</v>
      </c>
      <c r="O501" s="1" t="s">
        <v>42</v>
      </c>
      <c r="P501" s="1"/>
      <c r="Q501" s="1"/>
      <c r="R501" s="1" t="s">
        <v>43</v>
      </c>
      <c r="S501" s="33" t="s">
        <v>364</v>
      </c>
      <c r="T501" s="14" t="s">
        <v>965</v>
      </c>
      <c r="U501" s="39">
        <v>0.40416666666666701</v>
      </c>
      <c r="V501" s="14" t="s">
        <v>965</v>
      </c>
      <c r="W501" s="14" t="s">
        <v>20</v>
      </c>
      <c r="X501" s="14" t="s">
        <v>20</v>
      </c>
      <c r="Y501" s="14" t="s">
        <v>965</v>
      </c>
      <c r="Z501" s="39">
        <v>0.40625</v>
      </c>
      <c r="AA501" s="14" t="s">
        <v>965</v>
      </c>
      <c r="AB501" s="14" t="s">
        <v>965</v>
      </c>
      <c r="AC501" s="39">
        <v>0.38958333333333334</v>
      </c>
      <c r="AD501" s="14" t="s">
        <v>965</v>
      </c>
      <c r="AE501" s="14" t="s">
        <v>965</v>
      </c>
      <c r="AF501" s="39">
        <v>0.3923611111111111</v>
      </c>
      <c r="AG501" s="14" t="s">
        <v>965</v>
      </c>
      <c r="AH501" s="14" t="s">
        <v>965</v>
      </c>
      <c r="AI501" s="39">
        <v>0.39861111111111108</v>
      </c>
      <c r="AJ501" s="14" t="s">
        <v>965</v>
      </c>
      <c r="AK501" s="14" t="s">
        <v>965</v>
      </c>
      <c r="AL501" s="39">
        <v>0.40347222222222223</v>
      </c>
      <c r="AM501" s="14" t="s">
        <v>965</v>
      </c>
      <c r="AN501" s="14" t="s">
        <v>20</v>
      </c>
      <c r="AO501" s="14" t="s">
        <v>20</v>
      </c>
      <c r="AP501" s="14" t="s">
        <v>965</v>
      </c>
      <c r="AQ501" s="39">
        <v>0.40833333333333338</v>
      </c>
      <c r="AR501" s="14" t="s">
        <v>965</v>
      </c>
      <c r="AS501" s="14" t="s">
        <v>965</v>
      </c>
      <c r="AT501" s="39">
        <v>0.38958333333333334</v>
      </c>
      <c r="AU501" s="14" t="s">
        <v>965</v>
      </c>
      <c r="AV501" s="14" t="s">
        <v>965</v>
      </c>
      <c r="AW501" s="39">
        <v>0.3833333333333333</v>
      </c>
      <c r="AX501" s="14" t="s">
        <v>965</v>
      </c>
      <c r="AY501" s="14" t="s">
        <v>965</v>
      </c>
      <c r="AZ501" s="39">
        <v>0.38541666666666669</v>
      </c>
      <c r="BA501" s="14" t="s">
        <v>965</v>
      </c>
      <c r="BB501" s="14" t="s">
        <v>965</v>
      </c>
      <c r="BC501" s="39">
        <v>0.38750000000000001</v>
      </c>
      <c r="BD501" s="14" t="s">
        <v>965</v>
      </c>
      <c r="BE501" s="14" t="s">
        <v>20</v>
      </c>
      <c r="BF501" s="14" t="s">
        <v>20</v>
      </c>
      <c r="BG501" s="14" t="s">
        <v>965</v>
      </c>
      <c r="BH501" s="39">
        <v>0.38541666666666669</v>
      </c>
      <c r="BI501" s="39" t="s">
        <v>965</v>
      </c>
      <c r="BJ501" s="14" t="s">
        <v>965</v>
      </c>
      <c r="BK501" s="39">
        <v>0.41111111111111115</v>
      </c>
      <c r="BL501" s="14" t="s">
        <v>965</v>
      </c>
      <c r="BM501" s="14" t="s">
        <v>965</v>
      </c>
      <c r="BN501" s="39">
        <v>0.39097222222222222</v>
      </c>
      <c r="BO501" s="14" t="s">
        <v>965</v>
      </c>
      <c r="BP501" s="14" t="s">
        <v>965</v>
      </c>
      <c r="BQ501" s="39">
        <v>0.38472222222222219</v>
      </c>
      <c r="BR501" s="14" t="s">
        <v>965</v>
      </c>
      <c r="BS501" s="14" t="s">
        <v>965</v>
      </c>
      <c r="BT501" s="39">
        <v>0.39166666666666666</v>
      </c>
      <c r="BU501" s="39" t="s">
        <v>965</v>
      </c>
      <c r="BV501" s="14" t="s">
        <v>20</v>
      </c>
      <c r="BW501" s="14" t="s">
        <v>20</v>
      </c>
      <c r="BX501" s="14" t="s">
        <v>20</v>
      </c>
      <c r="BY501" s="14" t="s">
        <v>967</v>
      </c>
      <c r="BZ501" s="39" t="s">
        <v>39</v>
      </c>
      <c r="CA501" s="39" t="s">
        <v>967</v>
      </c>
      <c r="CB501" s="14" t="s">
        <v>965</v>
      </c>
      <c r="CC501" s="39">
        <v>0.38125000000000003</v>
      </c>
      <c r="CD501" s="39" t="s">
        <v>965</v>
      </c>
      <c r="CE501" s="14" t="s">
        <v>965</v>
      </c>
      <c r="CF501" s="39">
        <v>0.38750000000000001</v>
      </c>
      <c r="CG501" s="39" t="s">
        <v>965</v>
      </c>
      <c r="CH501" s="14" t="s">
        <v>965</v>
      </c>
      <c r="CI501" s="39">
        <v>0.39027777777777778</v>
      </c>
      <c r="CJ501" s="39" t="s">
        <v>965</v>
      </c>
      <c r="CK501" s="14" t="s">
        <v>20</v>
      </c>
      <c r="CL501" s="14" t="s">
        <v>20</v>
      </c>
      <c r="CM501" s="1">
        <f t="shared" si="121"/>
        <v>38</v>
      </c>
      <c r="CN501" s="1">
        <f t="shared" si="122"/>
        <v>0</v>
      </c>
      <c r="CO501" s="1">
        <f t="shared" si="123"/>
        <v>11</v>
      </c>
      <c r="CP501" s="1">
        <f t="shared" si="124"/>
        <v>0</v>
      </c>
      <c r="CQ501" s="1">
        <f t="shared" si="125"/>
        <v>0</v>
      </c>
      <c r="CR501" s="1">
        <f>SUM(COUNTIFS($T501:$CL501,{"PAT","MAT"}))</f>
        <v>0</v>
      </c>
      <c r="CS501" s="1">
        <f t="shared" si="126"/>
        <v>0</v>
      </c>
      <c r="CT501" s="1">
        <f t="shared" si="127"/>
        <v>0</v>
      </c>
      <c r="CU501" s="1">
        <f t="shared" si="128"/>
        <v>0</v>
      </c>
      <c r="CV501" s="1">
        <f t="shared" si="129"/>
        <v>2</v>
      </c>
      <c r="CW501" s="1">
        <f t="shared" si="130"/>
        <v>0</v>
      </c>
      <c r="CX501" s="1">
        <f t="shared" si="131"/>
        <v>0</v>
      </c>
      <c r="CY501" s="1">
        <f t="shared" si="132"/>
        <v>2</v>
      </c>
      <c r="CZ501" s="1">
        <f t="shared" si="133"/>
        <v>1</v>
      </c>
      <c r="DA501" s="1">
        <f t="shared" si="134"/>
        <v>1</v>
      </c>
      <c r="DB501" s="1">
        <f>SUM(CM501:CX501)+SUM(COUNTIFS(Q501:CL501,{"TERM","RESIGNED"}))</f>
        <v>51</v>
      </c>
      <c r="DC501" s="1" t="s">
        <v>45</v>
      </c>
      <c r="DD501" s="1" t="s">
        <v>1021</v>
      </c>
    </row>
    <row r="502" spans="1:109" x14ac:dyDescent="0.25">
      <c r="A502" s="32">
        <f t="shared" si="135"/>
        <v>501</v>
      </c>
      <c r="B502" s="1" t="s">
        <v>172</v>
      </c>
      <c r="C502" s="1">
        <v>105652</v>
      </c>
      <c r="D502" s="27">
        <v>105652</v>
      </c>
      <c r="E502" s="1" t="s">
        <v>946</v>
      </c>
      <c r="F502" s="34" t="s">
        <v>1229</v>
      </c>
      <c r="G502" s="34" t="s">
        <v>123</v>
      </c>
      <c r="H502" s="30">
        <v>45174</v>
      </c>
      <c r="I502" s="30" t="s">
        <v>39</v>
      </c>
      <c r="J502" s="30" t="s">
        <v>39</v>
      </c>
      <c r="K502" s="1">
        <f t="shared" ca="1" si="119"/>
        <v>128</v>
      </c>
      <c r="L502" s="34" t="str">
        <f t="shared" si="120"/>
        <v>Billable</v>
      </c>
      <c r="M502" s="34" t="s">
        <v>124</v>
      </c>
      <c r="N502" s="1" t="s">
        <v>41</v>
      </c>
      <c r="O502" s="1" t="s">
        <v>42</v>
      </c>
      <c r="P502" s="1"/>
      <c r="Q502" s="1"/>
      <c r="R502" s="1" t="s">
        <v>43</v>
      </c>
      <c r="S502" s="33" t="s">
        <v>364</v>
      </c>
      <c r="T502" s="14" t="s">
        <v>965</v>
      </c>
      <c r="U502" s="39">
        <v>0.38888888888888901</v>
      </c>
      <c r="V502" s="14" t="s">
        <v>965</v>
      </c>
      <c r="W502" s="14" t="s">
        <v>20</v>
      </c>
      <c r="X502" s="14" t="s">
        <v>20</v>
      </c>
      <c r="Y502" s="14" t="s">
        <v>965</v>
      </c>
      <c r="Z502" s="39">
        <v>0.39583333333333331</v>
      </c>
      <c r="AA502" s="14" t="s">
        <v>965</v>
      </c>
      <c r="AB502" s="14" t="s">
        <v>965</v>
      </c>
      <c r="AC502" s="39">
        <v>0.37777777777777777</v>
      </c>
      <c r="AD502" s="14" t="s">
        <v>965</v>
      </c>
      <c r="AE502" s="14" t="s">
        <v>965</v>
      </c>
      <c r="AF502" s="39">
        <v>0.37986111111111115</v>
      </c>
      <c r="AG502" s="14" t="s">
        <v>965</v>
      </c>
      <c r="AH502" s="14" t="s">
        <v>965</v>
      </c>
      <c r="AI502" s="39">
        <v>0.38194444444444442</v>
      </c>
      <c r="AJ502" s="14" t="s">
        <v>965</v>
      </c>
      <c r="AK502" s="14" t="s">
        <v>965</v>
      </c>
      <c r="AL502" s="39">
        <v>0.39513888888888887</v>
      </c>
      <c r="AM502" s="14" t="s">
        <v>965</v>
      </c>
      <c r="AN502" s="14" t="s">
        <v>20</v>
      </c>
      <c r="AO502" s="14" t="s">
        <v>20</v>
      </c>
      <c r="AP502" s="14" t="s">
        <v>967</v>
      </c>
      <c r="AQ502" s="39">
        <v>5.2777777777777778E-2</v>
      </c>
      <c r="AR502" s="14" t="s">
        <v>967</v>
      </c>
      <c r="AS502" s="14" t="s">
        <v>965</v>
      </c>
      <c r="AT502" s="39">
        <v>0.3840277777777778</v>
      </c>
      <c r="AU502" s="14" t="s">
        <v>965</v>
      </c>
      <c r="AV502" s="14" t="s">
        <v>965</v>
      </c>
      <c r="AW502" s="39">
        <v>0.37638888888888888</v>
      </c>
      <c r="AX502" s="14" t="s">
        <v>965</v>
      </c>
      <c r="AY502" s="14" t="s">
        <v>965</v>
      </c>
      <c r="AZ502" s="39">
        <v>0.3743055555555555</v>
      </c>
      <c r="BA502" s="14" t="s">
        <v>965</v>
      </c>
      <c r="BB502" s="14" t="s">
        <v>965</v>
      </c>
      <c r="BC502" s="39">
        <v>0.37916666666666665</v>
      </c>
      <c r="BD502" s="14" t="s">
        <v>965</v>
      </c>
      <c r="BE502" s="14" t="s">
        <v>20</v>
      </c>
      <c r="BF502" s="14" t="s">
        <v>20</v>
      </c>
      <c r="BG502" s="14" t="s">
        <v>965</v>
      </c>
      <c r="BH502" s="39">
        <v>0.37013888888888885</v>
      </c>
      <c r="BI502" s="39" t="s">
        <v>965</v>
      </c>
      <c r="BJ502" s="14" t="s">
        <v>965</v>
      </c>
      <c r="BK502" s="39">
        <v>0.39444444444444443</v>
      </c>
      <c r="BL502" s="14" t="s">
        <v>965</v>
      </c>
      <c r="BM502" s="14" t="s">
        <v>965</v>
      </c>
      <c r="BN502" s="39">
        <v>0.37708333333333338</v>
      </c>
      <c r="BO502" s="14" t="s">
        <v>965</v>
      </c>
      <c r="BP502" s="14" t="s">
        <v>965</v>
      </c>
      <c r="BQ502" s="39">
        <v>0.37847222222222227</v>
      </c>
      <c r="BR502" s="14" t="s">
        <v>965</v>
      </c>
      <c r="BS502" s="14" t="s">
        <v>965</v>
      </c>
      <c r="BT502" s="39">
        <v>0.3840277777777778</v>
      </c>
      <c r="BU502" s="39" t="s">
        <v>965</v>
      </c>
      <c r="BV502" s="14" t="s">
        <v>20</v>
      </c>
      <c r="BW502" s="14" t="s">
        <v>20</v>
      </c>
      <c r="BX502" s="14" t="s">
        <v>20</v>
      </c>
      <c r="BY502" s="14" t="s">
        <v>967</v>
      </c>
      <c r="BZ502" s="39" t="s">
        <v>39</v>
      </c>
      <c r="CA502" s="39" t="s">
        <v>967</v>
      </c>
      <c r="CB502" s="14" t="s">
        <v>967</v>
      </c>
      <c r="CC502" s="39" t="s">
        <v>39</v>
      </c>
      <c r="CD502" s="39" t="s">
        <v>967</v>
      </c>
      <c r="CE502" s="14" t="s">
        <v>965</v>
      </c>
      <c r="CF502" s="39">
        <v>0.37916666666666665</v>
      </c>
      <c r="CG502" s="39" t="s">
        <v>965</v>
      </c>
      <c r="CH502" s="14" t="s">
        <v>965</v>
      </c>
      <c r="CI502" s="39">
        <v>0.37847222222222227</v>
      </c>
      <c r="CJ502" s="39" t="s">
        <v>965</v>
      </c>
      <c r="CK502" s="14" t="s">
        <v>20</v>
      </c>
      <c r="CL502" s="14" t="s">
        <v>20</v>
      </c>
      <c r="CM502" s="1">
        <f t="shared" si="121"/>
        <v>34</v>
      </c>
      <c r="CN502" s="1">
        <f t="shared" si="122"/>
        <v>0</v>
      </c>
      <c r="CO502" s="1">
        <f t="shared" si="123"/>
        <v>11</v>
      </c>
      <c r="CP502" s="1">
        <f t="shared" si="124"/>
        <v>0</v>
      </c>
      <c r="CQ502" s="1">
        <f t="shared" si="125"/>
        <v>0</v>
      </c>
      <c r="CR502" s="1">
        <f>SUM(COUNTIFS($T502:$CL502,{"PAT","MAT"}))</f>
        <v>0</v>
      </c>
      <c r="CS502" s="1">
        <f t="shared" si="126"/>
        <v>0</v>
      </c>
      <c r="CT502" s="1">
        <f t="shared" si="127"/>
        <v>0</v>
      </c>
      <c r="CU502" s="1">
        <f t="shared" si="128"/>
        <v>0</v>
      </c>
      <c r="CV502" s="1">
        <f t="shared" si="129"/>
        <v>6</v>
      </c>
      <c r="CW502" s="1">
        <f t="shared" si="130"/>
        <v>0</v>
      </c>
      <c r="CX502" s="1">
        <f t="shared" si="131"/>
        <v>0</v>
      </c>
      <c r="CY502" s="1">
        <f t="shared" si="132"/>
        <v>6</v>
      </c>
      <c r="CZ502" s="1">
        <f t="shared" si="133"/>
        <v>1</v>
      </c>
      <c r="DA502" s="1">
        <f t="shared" si="134"/>
        <v>1</v>
      </c>
      <c r="DB502" s="1">
        <f>SUM(CM502:CX502)+SUM(COUNTIFS(Q502:CL502,{"TERM","RESIGNED"}))</f>
        <v>51</v>
      </c>
      <c r="DC502" s="1" t="s">
        <v>45</v>
      </c>
      <c r="DD502" s="1" t="s">
        <v>1021</v>
      </c>
    </row>
    <row r="503" spans="1:109" x14ac:dyDescent="0.25">
      <c r="A503" s="32">
        <f t="shared" si="135"/>
        <v>502</v>
      </c>
      <c r="B503" s="1" t="s">
        <v>172</v>
      </c>
      <c r="C503" s="1">
        <v>105658</v>
      </c>
      <c r="D503" s="27">
        <v>105658</v>
      </c>
      <c r="E503" s="1" t="s">
        <v>946</v>
      </c>
      <c r="F503" s="34" t="s">
        <v>1231</v>
      </c>
      <c r="G503" s="34" t="s">
        <v>123</v>
      </c>
      <c r="H503" s="30">
        <v>45174</v>
      </c>
      <c r="I503" s="30" t="s">
        <v>39</v>
      </c>
      <c r="J503" s="30" t="s">
        <v>39</v>
      </c>
      <c r="K503" s="1">
        <f t="shared" ca="1" si="119"/>
        <v>128</v>
      </c>
      <c r="L503" s="34" t="str">
        <f t="shared" si="120"/>
        <v>Billable</v>
      </c>
      <c r="M503" s="34" t="s">
        <v>124</v>
      </c>
      <c r="N503" s="1" t="s">
        <v>41</v>
      </c>
      <c r="O503" s="1" t="s">
        <v>42</v>
      </c>
      <c r="P503" s="1"/>
      <c r="Q503" s="1"/>
      <c r="R503" s="1" t="s">
        <v>43</v>
      </c>
      <c r="S503" s="33" t="s">
        <v>364</v>
      </c>
      <c r="T503" s="14" t="s">
        <v>965</v>
      </c>
      <c r="U503" s="39">
        <v>0.38541666666666702</v>
      </c>
      <c r="V503" s="14" t="s">
        <v>965</v>
      </c>
      <c r="W503" s="14" t="s">
        <v>20</v>
      </c>
      <c r="X503" s="14" t="s">
        <v>20</v>
      </c>
      <c r="Y503" s="14" t="s">
        <v>965</v>
      </c>
      <c r="Z503" s="39">
        <v>0.39305555555555555</v>
      </c>
      <c r="AA503" s="14" t="s">
        <v>965</v>
      </c>
      <c r="AB503" s="14" t="s">
        <v>965</v>
      </c>
      <c r="AC503" s="39">
        <v>0.3743055555555555</v>
      </c>
      <c r="AD503" s="14" t="s">
        <v>965</v>
      </c>
      <c r="AE503" s="14" t="s">
        <v>965</v>
      </c>
      <c r="AF503" s="39">
        <v>0.3840277777777778</v>
      </c>
      <c r="AG503" s="14" t="s">
        <v>965</v>
      </c>
      <c r="AH503" s="14" t="s">
        <v>965</v>
      </c>
      <c r="AI503" s="39">
        <v>0.3923611111111111</v>
      </c>
      <c r="AJ503" s="14" t="s">
        <v>965</v>
      </c>
      <c r="AK503" s="14" t="s">
        <v>965</v>
      </c>
      <c r="AL503" s="39">
        <v>0.38958333333333334</v>
      </c>
      <c r="AM503" s="14" t="s">
        <v>965</v>
      </c>
      <c r="AN503" s="14" t="s">
        <v>20</v>
      </c>
      <c r="AO503" s="14" t="s">
        <v>20</v>
      </c>
      <c r="AP503" s="14" t="s">
        <v>965</v>
      </c>
      <c r="AQ503" s="39">
        <v>0.39305555555555555</v>
      </c>
      <c r="AR503" s="14" t="s">
        <v>965</v>
      </c>
      <c r="AS503" s="14" t="s">
        <v>965</v>
      </c>
      <c r="AT503" s="39">
        <v>0.3833333333333333</v>
      </c>
      <c r="AU503" s="14" t="s">
        <v>965</v>
      </c>
      <c r="AV503" s="14" t="s">
        <v>965</v>
      </c>
      <c r="AW503" s="39">
        <v>0.37916666666666665</v>
      </c>
      <c r="AX503" s="14" t="s">
        <v>965</v>
      </c>
      <c r="AY503" s="14" t="s">
        <v>965</v>
      </c>
      <c r="AZ503" s="39">
        <v>0.37708333333333338</v>
      </c>
      <c r="BA503" s="14" t="s">
        <v>965</v>
      </c>
      <c r="BB503" s="14" t="s">
        <v>965</v>
      </c>
      <c r="BC503" s="39">
        <v>0.38055555555555554</v>
      </c>
      <c r="BD503" s="14" t="s">
        <v>965</v>
      </c>
      <c r="BE503" s="14" t="s">
        <v>20</v>
      </c>
      <c r="BF503" s="14" t="s">
        <v>20</v>
      </c>
      <c r="BG503" s="14" t="s">
        <v>965</v>
      </c>
      <c r="BH503" s="39">
        <v>0.38125000000000003</v>
      </c>
      <c r="BI503" s="39" t="s">
        <v>965</v>
      </c>
      <c r="BJ503" s="14" t="s">
        <v>22</v>
      </c>
      <c r="BK503" s="39">
        <v>0.38958333333333334</v>
      </c>
      <c r="BL503" s="14" t="s">
        <v>22</v>
      </c>
      <c r="BM503" s="14" t="s">
        <v>965</v>
      </c>
      <c r="BN503" s="39">
        <v>0.37916666666666665</v>
      </c>
      <c r="BO503" s="14" t="s">
        <v>965</v>
      </c>
      <c r="BP503" s="14" t="s">
        <v>965</v>
      </c>
      <c r="BQ503" s="39">
        <v>0.37847222222222227</v>
      </c>
      <c r="BR503" s="14" t="s">
        <v>965</v>
      </c>
      <c r="BS503" s="14" t="s">
        <v>965</v>
      </c>
      <c r="BT503" s="39">
        <v>0.375</v>
      </c>
      <c r="BU503" s="39" t="s">
        <v>965</v>
      </c>
      <c r="BV503" s="14" t="s">
        <v>20</v>
      </c>
      <c r="BW503" s="14" t="s">
        <v>20</v>
      </c>
      <c r="BX503" s="14" t="s">
        <v>20</v>
      </c>
      <c r="BY503" s="14" t="s">
        <v>967</v>
      </c>
      <c r="BZ503" s="39" t="s">
        <v>39</v>
      </c>
      <c r="CA503" s="39" t="s">
        <v>967</v>
      </c>
      <c r="CB503" s="14" t="s">
        <v>965</v>
      </c>
      <c r="CC503" s="39">
        <v>0.37708333333333338</v>
      </c>
      <c r="CD503" s="39" t="s">
        <v>965</v>
      </c>
      <c r="CE503" s="14" t="s">
        <v>965</v>
      </c>
      <c r="CF503" s="39">
        <v>0.37916666666666665</v>
      </c>
      <c r="CG503" s="39" t="s">
        <v>965</v>
      </c>
      <c r="CH503" s="14" t="s">
        <v>967</v>
      </c>
      <c r="CI503" s="39" t="s">
        <v>39</v>
      </c>
      <c r="CJ503" s="39" t="s">
        <v>967</v>
      </c>
      <c r="CK503" s="14" t="s">
        <v>20</v>
      </c>
      <c r="CL503" s="14" t="s">
        <v>20</v>
      </c>
      <c r="CM503" s="1">
        <f t="shared" si="121"/>
        <v>34</v>
      </c>
      <c r="CN503" s="1">
        <f t="shared" si="122"/>
        <v>0</v>
      </c>
      <c r="CO503" s="1">
        <f t="shared" si="123"/>
        <v>11</v>
      </c>
      <c r="CP503" s="1">
        <f t="shared" si="124"/>
        <v>0</v>
      </c>
      <c r="CQ503" s="1">
        <f t="shared" si="125"/>
        <v>2</v>
      </c>
      <c r="CR503" s="1">
        <f>SUM(COUNTIFS($T503:$CL503,{"PAT","MAT"}))</f>
        <v>0</v>
      </c>
      <c r="CS503" s="1">
        <f t="shared" si="126"/>
        <v>0</v>
      </c>
      <c r="CT503" s="1">
        <f t="shared" si="127"/>
        <v>0</v>
      </c>
      <c r="CU503" s="1">
        <f t="shared" si="128"/>
        <v>0</v>
      </c>
      <c r="CV503" s="1">
        <f t="shared" si="129"/>
        <v>4</v>
      </c>
      <c r="CW503" s="1">
        <f t="shared" si="130"/>
        <v>0</v>
      </c>
      <c r="CX503" s="1">
        <f t="shared" si="131"/>
        <v>0</v>
      </c>
      <c r="CY503" s="1">
        <f t="shared" si="132"/>
        <v>4</v>
      </c>
      <c r="CZ503" s="1">
        <f t="shared" si="133"/>
        <v>1</v>
      </c>
      <c r="DA503" s="1">
        <f t="shared" si="134"/>
        <v>1</v>
      </c>
      <c r="DB503" s="1">
        <f>SUM(CM503:CX503)+SUM(COUNTIFS(Q503:CL503,{"TERM","RESIGNED"}))</f>
        <v>51</v>
      </c>
      <c r="DC503" s="1" t="s">
        <v>45</v>
      </c>
      <c r="DD503" s="1" t="s">
        <v>1021</v>
      </c>
    </row>
    <row r="504" spans="1:109" x14ac:dyDescent="0.25">
      <c r="A504" s="32">
        <f t="shared" si="135"/>
        <v>503</v>
      </c>
      <c r="B504" s="1" t="s">
        <v>172</v>
      </c>
      <c r="C504" s="1">
        <v>105662</v>
      </c>
      <c r="D504" s="27">
        <v>105662</v>
      </c>
      <c r="E504" s="1" t="s">
        <v>946</v>
      </c>
      <c r="F504" s="34" t="s">
        <v>1234</v>
      </c>
      <c r="G504" s="34" t="s">
        <v>123</v>
      </c>
      <c r="H504" s="30">
        <v>45174</v>
      </c>
      <c r="I504" s="30" t="s">
        <v>39</v>
      </c>
      <c r="J504" s="30" t="s">
        <v>39</v>
      </c>
      <c r="K504" s="1">
        <f t="shared" ca="1" si="119"/>
        <v>128</v>
      </c>
      <c r="L504" s="34" t="str">
        <f t="shared" si="120"/>
        <v>Billable</v>
      </c>
      <c r="M504" s="34" t="s">
        <v>124</v>
      </c>
      <c r="N504" s="1" t="s">
        <v>41</v>
      </c>
      <c r="O504" s="1" t="s">
        <v>42</v>
      </c>
      <c r="P504" s="1"/>
      <c r="Q504" s="1"/>
      <c r="R504" s="1" t="s">
        <v>43</v>
      </c>
      <c r="S504" s="33" t="s">
        <v>198</v>
      </c>
      <c r="T504" s="14" t="s">
        <v>965</v>
      </c>
      <c r="U504" s="39">
        <v>0.36736111111111103</v>
      </c>
      <c r="V504" s="14" t="s">
        <v>965</v>
      </c>
      <c r="W504" s="14" t="s">
        <v>20</v>
      </c>
      <c r="X504" s="14" t="s">
        <v>20</v>
      </c>
      <c r="Y504" s="14" t="s">
        <v>22</v>
      </c>
      <c r="Z504" s="39" t="s">
        <v>39</v>
      </c>
      <c r="AA504" s="14" t="s">
        <v>22</v>
      </c>
      <c r="AB504" s="14" t="s">
        <v>22</v>
      </c>
      <c r="AC504" s="39" t="s">
        <v>39</v>
      </c>
      <c r="AD504" s="14" t="s">
        <v>22</v>
      </c>
      <c r="AE504" s="14" t="s">
        <v>967</v>
      </c>
      <c r="AF504" s="39" t="s">
        <v>39</v>
      </c>
      <c r="AG504" s="14" t="s">
        <v>967</v>
      </c>
      <c r="AH504" s="14" t="s">
        <v>967</v>
      </c>
      <c r="AI504" s="39" t="s">
        <v>39</v>
      </c>
      <c r="AJ504" s="14" t="s">
        <v>967</v>
      </c>
      <c r="AK504" s="14" t="s">
        <v>967</v>
      </c>
      <c r="AL504" s="39" t="s">
        <v>39</v>
      </c>
      <c r="AM504" s="14" t="s">
        <v>967</v>
      </c>
      <c r="AN504" s="14" t="s">
        <v>20</v>
      </c>
      <c r="AO504" s="14" t="s">
        <v>20</v>
      </c>
      <c r="AP504" s="14" t="s">
        <v>965</v>
      </c>
      <c r="AQ504" s="39">
        <v>0.375</v>
      </c>
      <c r="AR504" s="14" t="s">
        <v>965</v>
      </c>
      <c r="AS504" s="14" t="s">
        <v>965</v>
      </c>
      <c r="AT504" s="39">
        <v>0.39930555555555558</v>
      </c>
      <c r="AU504" s="14" t="s">
        <v>965</v>
      </c>
      <c r="AV504" s="14" t="s">
        <v>965</v>
      </c>
      <c r="AW504" s="39">
        <v>0.40277777777777773</v>
      </c>
      <c r="AX504" s="14" t="s">
        <v>965</v>
      </c>
      <c r="AY504" s="14" t="s">
        <v>965</v>
      </c>
      <c r="AZ504" s="39">
        <v>0.41805555555555557</v>
      </c>
      <c r="BA504" s="14" t="s">
        <v>965</v>
      </c>
      <c r="BB504" s="14" t="s">
        <v>965</v>
      </c>
      <c r="BC504" s="39">
        <v>0.38958333333333334</v>
      </c>
      <c r="BD504" s="14" t="s">
        <v>965</v>
      </c>
      <c r="BE504" s="14" t="s">
        <v>20</v>
      </c>
      <c r="BF504" s="14" t="s">
        <v>20</v>
      </c>
      <c r="BG504" s="14" t="s">
        <v>965</v>
      </c>
      <c r="BH504" s="39">
        <v>0.40763888888888888</v>
      </c>
      <c r="BI504" s="39" t="s">
        <v>965</v>
      </c>
      <c r="BJ504" s="14" t="s">
        <v>965</v>
      </c>
      <c r="BK504" s="39">
        <v>0.41944444444444445</v>
      </c>
      <c r="BL504" s="14" t="s">
        <v>965</v>
      </c>
      <c r="BM504" s="14" t="s">
        <v>965</v>
      </c>
      <c r="BN504" s="39">
        <v>0.3756944444444445</v>
      </c>
      <c r="BO504" s="14" t="s">
        <v>965</v>
      </c>
      <c r="BP504" s="14" t="s">
        <v>965</v>
      </c>
      <c r="BQ504" s="39">
        <v>0.40208333333333335</v>
      </c>
      <c r="BR504" s="14" t="s">
        <v>965</v>
      </c>
      <c r="BS504" s="14" t="s">
        <v>965</v>
      </c>
      <c r="BT504" s="39">
        <v>0.3833333333333333</v>
      </c>
      <c r="BU504" s="39" t="s">
        <v>965</v>
      </c>
      <c r="BV504" s="14" t="s">
        <v>20</v>
      </c>
      <c r="BW504" s="14" t="s">
        <v>20</v>
      </c>
      <c r="BX504" s="14" t="s">
        <v>20</v>
      </c>
      <c r="BY504" s="14" t="s">
        <v>965</v>
      </c>
      <c r="BZ504" s="39">
        <v>0.38541666666666669</v>
      </c>
      <c r="CA504" s="39" t="s">
        <v>965</v>
      </c>
      <c r="CB504" s="14" t="s">
        <v>965</v>
      </c>
      <c r="CC504" s="39">
        <v>0.38750000000000001</v>
      </c>
      <c r="CD504" s="39" t="s">
        <v>965</v>
      </c>
      <c r="CE504" s="14" t="s">
        <v>965</v>
      </c>
      <c r="CF504" s="39">
        <v>0.37847222222222227</v>
      </c>
      <c r="CG504" s="39" t="s">
        <v>965</v>
      </c>
      <c r="CH504" s="14" t="s">
        <v>21</v>
      </c>
      <c r="CI504" s="39" t="s">
        <v>39</v>
      </c>
      <c r="CJ504" s="39" t="s">
        <v>21</v>
      </c>
      <c r="CK504" s="14" t="s">
        <v>20</v>
      </c>
      <c r="CL504" s="14" t="s">
        <v>20</v>
      </c>
      <c r="CM504" s="1">
        <f t="shared" si="121"/>
        <v>28</v>
      </c>
      <c r="CN504" s="1">
        <f t="shared" si="122"/>
        <v>0</v>
      </c>
      <c r="CO504" s="1">
        <f t="shared" si="123"/>
        <v>11</v>
      </c>
      <c r="CP504" s="1">
        <f t="shared" si="124"/>
        <v>2</v>
      </c>
      <c r="CQ504" s="1">
        <f t="shared" si="125"/>
        <v>4</v>
      </c>
      <c r="CR504" s="1">
        <f>SUM(COUNTIFS($T504:$CL504,{"PAT","MAT"}))</f>
        <v>0</v>
      </c>
      <c r="CS504" s="1">
        <f t="shared" si="126"/>
        <v>0</v>
      </c>
      <c r="CT504" s="1">
        <f t="shared" si="127"/>
        <v>0</v>
      </c>
      <c r="CU504" s="1">
        <f t="shared" si="128"/>
        <v>0</v>
      </c>
      <c r="CV504" s="1">
        <f t="shared" si="129"/>
        <v>6</v>
      </c>
      <c r="CW504" s="1">
        <f t="shared" si="130"/>
        <v>0</v>
      </c>
      <c r="CX504" s="1">
        <f t="shared" si="131"/>
        <v>0</v>
      </c>
      <c r="CY504" s="1">
        <f t="shared" si="132"/>
        <v>6</v>
      </c>
      <c r="CZ504" s="1">
        <f t="shared" si="133"/>
        <v>1</v>
      </c>
      <c r="DA504" s="1">
        <f t="shared" si="134"/>
        <v>1</v>
      </c>
      <c r="DB504" s="1">
        <f>SUM(CM504:CX504)+SUM(COUNTIFS(Q504:CL504,{"TERM","RESIGNED"}))</f>
        <v>51</v>
      </c>
      <c r="DC504" s="1" t="s">
        <v>45</v>
      </c>
      <c r="DD504" s="1" t="s">
        <v>1023</v>
      </c>
    </row>
    <row r="505" spans="1:109" x14ac:dyDescent="0.25">
      <c r="A505" s="32">
        <f t="shared" si="135"/>
        <v>504</v>
      </c>
      <c r="B505" s="1" t="s">
        <v>172</v>
      </c>
      <c r="C505" s="1">
        <v>105663</v>
      </c>
      <c r="D505" s="27">
        <v>105663</v>
      </c>
      <c r="E505" s="1" t="s">
        <v>946</v>
      </c>
      <c r="F505" s="34" t="s">
        <v>1235</v>
      </c>
      <c r="G505" s="34" t="s">
        <v>123</v>
      </c>
      <c r="H505" s="30">
        <v>45174</v>
      </c>
      <c r="I505" s="30" t="s">
        <v>39</v>
      </c>
      <c r="J505" s="30" t="s">
        <v>39</v>
      </c>
      <c r="K505" s="1">
        <f t="shared" ca="1" si="119"/>
        <v>128</v>
      </c>
      <c r="L505" s="34" t="str">
        <f t="shared" si="120"/>
        <v>Billable</v>
      </c>
      <c r="M505" s="34" t="s">
        <v>124</v>
      </c>
      <c r="N505" s="1" t="s">
        <v>41</v>
      </c>
      <c r="O505" s="1" t="s">
        <v>42</v>
      </c>
      <c r="P505" s="1"/>
      <c r="Q505" s="1"/>
      <c r="R505" s="1" t="s">
        <v>43</v>
      </c>
      <c r="S505" s="33" t="s">
        <v>198</v>
      </c>
      <c r="T505" s="14" t="s">
        <v>965</v>
      </c>
      <c r="U505" s="39">
        <v>0.37222222222222201</v>
      </c>
      <c r="V505" s="14" t="s">
        <v>965</v>
      </c>
      <c r="W505" s="14" t="s">
        <v>20</v>
      </c>
      <c r="X505" s="14" t="s">
        <v>20</v>
      </c>
      <c r="Y505" s="14" t="s">
        <v>965</v>
      </c>
      <c r="Z505" s="39">
        <v>0.41597222222222219</v>
      </c>
      <c r="AA505" s="14" t="s">
        <v>965</v>
      </c>
      <c r="AB505" s="14" t="s">
        <v>965</v>
      </c>
      <c r="AC505" s="39">
        <v>0.39930555555555558</v>
      </c>
      <c r="AD505" s="14" t="s">
        <v>965</v>
      </c>
      <c r="AE505" s="14" t="s">
        <v>965</v>
      </c>
      <c r="AF505" s="39">
        <v>0.40069444444444446</v>
      </c>
      <c r="AG505" s="14" t="s">
        <v>965</v>
      </c>
      <c r="AH505" s="14" t="s">
        <v>965</v>
      </c>
      <c r="AI505" s="39">
        <v>0.42222222222222222</v>
      </c>
      <c r="AJ505" s="14" t="s">
        <v>965</v>
      </c>
      <c r="AK505" s="14" t="s">
        <v>965</v>
      </c>
      <c r="AL505" s="39">
        <v>0.38611111111111113</v>
      </c>
      <c r="AM505" s="14" t="s">
        <v>965</v>
      </c>
      <c r="AN505" s="14" t="s">
        <v>20</v>
      </c>
      <c r="AO505" s="14" t="s">
        <v>20</v>
      </c>
      <c r="AP505" s="14" t="s">
        <v>965</v>
      </c>
      <c r="AQ505" s="39">
        <v>0.40277777777777773</v>
      </c>
      <c r="AR505" s="14" t="s">
        <v>965</v>
      </c>
      <c r="AS505" s="14" t="s">
        <v>965</v>
      </c>
      <c r="AT505" s="39">
        <v>0.38750000000000001</v>
      </c>
      <c r="AU505" s="14" t="s">
        <v>965</v>
      </c>
      <c r="AV505" s="14" t="s">
        <v>965</v>
      </c>
      <c r="AW505" s="39">
        <v>0.39930555555555558</v>
      </c>
      <c r="AX505" s="14" t="s">
        <v>965</v>
      </c>
      <c r="AY505" s="14" t="s">
        <v>965</v>
      </c>
      <c r="AZ505" s="39">
        <v>0.41944444444444445</v>
      </c>
      <c r="BA505" s="14" t="s">
        <v>965</v>
      </c>
      <c r="BB505" s="14" t="s">
        <v>965</v>
      </c>
      <c r="BC505" s="39">
        <v>0.38125000000000003</v>
      </c>
      <c r="BD505" s="14" t="s">
        <v>965</v>
      </c>
      <c r="BE505" s="14" t="s">
        <v>20</v>
      </c>
      <c r="BF505" s="14" t="s">
        <v>20</v>
      </c>
      <c r="BG505" s="14" t="s">
        <v>965</v>
      </c>
      <c r="BH505" s="39">
        <v>0.37777777777777777</v>
      </c>
      <c r="BI505" s="39" t="s">
        <v>965</v>
      </c>
      <c r="BJ505" s="14" t="s">
        <v>967</v>
      </c>
      <c r="BK505" s="39" t="s">
        <v>39</v>
      </c>
      <c r="BL505" s="14" t="s">
        <v>967</v>
      </c>
      <c r="BM505" s="14" t="s">
        <v>967</v>
      </c>
      <c r="BN505" s="39" t="s">
        <v>39</v>
      </c>
      <c r="BO505" s="14" t="s">
        <v>967</v>
      </c>
      <c r="BP505" s="14" t="s">
        <v>967</v>
      </c>
      <c r="BQ505" s="39" t="s">
        <v>39</v>
      </c>
      <c r="BR505" s="14" t="s">
        <v>967</v>
      </c>
      <c r="BS505" s="14" t="s">
        <v>21</v>
      </c>
      <c r="BT505" s="39" t="e">
        <v>#N/A</v>
      </c>
      <c r="BU505" s="39" t="s">
        <v>21</v>
      </c>
      <c r="BV505" s="14" t="s">
        <v>20</v>
      </c>
      <c r="BW505" s="14" t="s">
        <v>20</v>
      </c>
      <c r="BX505" s="14" t="s">
        <v>20</v>
      </c>
      <c r="BY505" s="14" t="s">
        <v>965</v>
      </c>
      <c r="BZ505" s="39">
        <v>0.39305555555555555</v>
      </c>
      <c r="CA505" s="39" t="s">
        <v>965</v>
      </c>
      <c r="CB505" s="14" t="s">
        <v>965</v>
      </c>
      <c r="CC505" s="39">
        <v>0.37777777777777777</v>
      </c>
      <c r="CD505" s="39" t="s">
        <v>965</v>
      </c>
      <c r="CE505" s="14" t="s">
        <v>965</v>
      </c>
      <c r="CF505" s="39">
        <v>0.38611111111111113</v>
      </c>
      <c r="CG505" s="39" t="s">
        <v>965</v>
      </c>
      <c r="CH505" s="14" t="s">
        <v>965</v>
      </c>
      <c r="CI505" s="39">
        <v>0.37013888888888885</v>
      </c>
      <c r="CJ505" s="39" t="s">
        <v>965</v>
      </c>
      <c r="CK505" s="14" t="s">
        <v>20</v>
      </c>
      <c r="CL505" s="14" t="s">
        <v>20</v>
      </c>
      <c r="CM505" s="1">
        <f t="shared" si="121"/>
        <v>32</v>
      </c>
      <c r="CN505" s="1">
        <f t="shared" si="122"/>
        <v>0</v>
      </c>
      <c r="CO505" s="1">
        <f t="shared" si="123"/>
        <v>11</v>
      </c>
      <c r="CP505" s="1">
        <f t="shared" si="124"/>
        <v>2</v>
      </c>
      <c r="CQ505" s="1">
        <f t="shared" si="125"/>
        <v>0</v>
      </c>
      <c r="CR505" s="1">
        <f>SUM(COUNTIFS($T505:$CL505,{"PAT","MAT"}))</f>
        <v>0</v>
      </c>
      <c r="CS505" s="1">
        <f t="shared" si="126"/>
        <v>0</v>
      </c>
      <c r="CT505" s="1">
        <f t="shared" si="127"/>
        <v>0</v>
      </c>
      <c r="CU505" s="1">
        <f t="shared" si="128"/>
        <v>0</v>
      </c>
      <c r="CV505" s="1">
        <f t="shared" si="129"/>
        <v>6</v>
      </c>
      <c r="CW505" s="1">
        <f t="shared" si="130"/>
        <v>0</v>
      </c>
      <c r="CX505" s="1">
        <f t="shared" si="131"/>
        <v>0</v>
      </c>
      <c r="CY505" s="1">
        <f t="shared" si="132"/>
        <v>6</v>
      </c>
      <c r="CZ505" s="1">
        <f t="shared" si="133"/>
        <v>1</v>
      </c>
      <c r="DA505" s="1">
        <f t="shared" si="134"/>
        <v>1</v>
      </c>
      <c r="DB505" s="1">
        <f>SUM(CM505:CX505)+SUM(COUNTIFS(Q505:CL505,{"TERM","RESIGNED"}))</f>
        <v>51</v>
      </c>
      <c r="DC505" s="1" t="s">
        <v>45</v>
      </c>
      <c r="DD505" s="1" t="s">
        <v>1023</v>
      </c>
    </row>
    <row r="506" spans="1:109" x14ac:dyDescent="0.25">
      <c r="A506" s="32">
        <f t="shared" si="135"/>
        <v>505</v>
      </c>
      <c r="B506" s="1" t="s">
        <v>172</v>
      </c>
      <c r="C506" s="1">
        <v>105669</v>
      </c>
      <c r="D506" s="27">
        <v>105669</v>
      </c>
      <c r="E506" s="1" t="s">
        <v>946</v>
      </c>
      <c r="F506" s="34" t="s">
        <v>1238</v>
      </c>
      <c r="G506" s="34" t="s">
        <v>123</v>
      </c>
      <c r="H506" s="30">
        <v>45174</v>
      </c>
      <c r="I506" s="30" t="s">
        <v>39</v>
      </c>
      <c r="J506" s="30" t="s">
        <v>39</v>
      </c>
      <c r="K506" s="1">
        <f t="shared" ca="1" si="119"/>
        <v>128</v>
      </c>
      <c r="L506" s="34" t="str">
        <f t="shared" si="120"/>
        <v>Billable</v>
      </c>
      <c r="M506" s="34" t="s">
        <v>124</v>
      </c>
      <c r="N506" s="1" t="s">
        <v>41</v>
      </c>
      <c r="O506" s="1" t="s">
        <v>42</v>
      </c>
      <c r="P506" s="1"/>
      <c r="Q506" s="1"/>
      <c r="R506" s="1" t="s">
        <v>43</v>
      </c>
      <c r="S506" s="33" t="s">
        <v>126</v>
      </c>
      <c r="T506" s="14" t="s">
        <v>965</v>
      </c>
      <c r="U506" s="39">
        <v>0.38819444444444401</v>
      </c>
      <c r="V506" s="14" t="s">
        <v>965</v>
      </c>
      <c r="W506" s="14" t="s">
        <v>20</v>
      </c>
      <c r="X506" s="14" t="s">
        <v>20</v>
      </c>
      <c r="Y506" s="14" t="s">
        <v>965</v>
      </c>
      <c r="Z506" s="39">
        <v>0.39305555555555555</v>
      </c>
      <c r="AA506" s="14" t="s">
        <v>965</v>
      </c>
      <c r="AB506" s="14" t="s">
        <v>965</v>
      </c>
      <c r="AC506" s="39">
        <v>0.37708333333333338</v>
      </c>
      <c r="AD506" s="14" t="s">
        <v>965</v>
      </c>
      <c r="AE506" s="14" t="s">
        <v>965</v>
      </c>
      <c r="AF506" s="39">
        <v>0.37986111111111115</v>
      </c>
      <c r="AG506" s="14" t="s">
        <v>965</v>
      </c>
      <c r="AH506" s="14" t="s">
        <v>965</v>
      </c>
      <c r="AI506" s="39">
        <v>0.38263888888888892</v>
      </c>
      <c r="AJ506" s="14" t="s">
        <v>965</v>
      </c>
      <c r="AK506" s="14" t="s">
        <v>965</v>
      </c>
      <c r="AL506" s="39">
        <v>0.39444444444444443</v>
      </c>
      <c r="AM506" s="14" t="s">
        <v>965</v>
      </c>
      <c r="AN506" s="14" t="s">
        <v>20</v>
      </c>
      <c r="AO506" s="14" t="s">
        <v>20</v>
      </c>
      <c r="AP506" s="14" t="s">
        <v>965</v>
      </c>
      <c r="AQ506" s="39">
        <v>0.39166666666666666</v>
      </c>
      <c r="AR506" s="14" t="s">
        <v>965</v>
      </c>
      <c r="AS506" s="14" t="s">
        <v>965</v>
      </c>
      <c r="AT506" s="39">
        <v>0.37708333333333338</v>
      </c>
      <c r="AU506" s="14" t="s">
        <v>965</v>
      </c>
      <c r="AV506" s="14" t="s">
        <v>965</v>
      </c>
      <c r="AW506" s="39">
        <v>0.3743055555555555</v>
      </c>
      <c r="AX506" s="14" t="s">
        <v>965</v>
      </c>
      <c r="AY506" s="14" t="s">
        <v>965</v>
      </c>
      <c r="AZ506" s="39">
        <v>0.37013888888888885</v>
      </c>
      <c r="BA506" s="14" t="s">
        <v>965</v>
      </c>
      <c r="BB506" s="14" t="s">
        <v>965</v>
      </c>
      <c r="BC506" s="39">
        <v>0.37638888888888888</v>
      </c>
      <c r="BD506" s="14" t="s">
        <v>965</v>
      </c>
      <c r="BE506" s="14" t="s">
        <v>20</v>
      </c>
      <c r="BF506" s="14" t="s">
        <v>20</v>
      </c>
      <c r="BG506" s="14" t="s">
        <v>965</v>
      </c>
      <c r="BH506" s="39">
        <v>0.36874999999999997</v>
      </c>
      <c r="BI506" s="39" t="s">
        <v>965</v>
      </c>
      <c r="BJ506" s="14" t="s">
        <v>965</v>
      </c>
      <c r="BK506" s="39">
        <v>0.39583333333333331</v>
      </c>
      <c r="BL506" s="14" t="s">
        <v>965</v>
      </c>
      <c r="BM506" s="14" t="s">
        <v>965</v>
      </c>
      <c r="BN506" s="39">
        <v>0.39027777777777778</v>
      </c>
      <c r="BO506" s="14" t="s">
        <v>965</v>
      </c>
      <c r="BP506" s="14" t="s">
        <v>965</v>
      </c>
      <c r="BQ506" s="39">
        <v>0.3743055555555555</v>
      </c>
      <c r="BR506" s="14" t="s">
        <v>965</v>
      </c>
      <c r="BS506" s="14" t="s">
        <v>965</v>
      </c>
      <c r="BT506" s="39">
        <v>0.38541666666666669</v>
      </c>
      <c r="BU506" s="39" t="s">
        <v>965</v>
      </c>
      <c r="BV506" s="14" t="s">
        <v>20</v>
      </c>
      <c r="BW506" s="14" t="s">
        <v>20</v>
      </c>
      <c r="BX506" s="14" t="s">
        <v>20</v>
      </c>
      <c r="BY506" s="14" t="s">
        <v>21</v>
      </c>
      <c r="BZ506" s="39" t="s">
        <v>39</v>
      </c>
      <c r="CA506" s="39" t="s">
        <v>21</v>
      </c>
      <c r="CB506" s="14" t="s">
        <v>965</v>
      </c>
      <c r="CC506" s="39">
        <v>0.3840277777777778</v>
      </c>
      <c r="CD506" s="39" t="s">
        <v>965</v>
      </c>
      <c r="CE506" s="14" t="s">
        <v>965</v>
      </c>
      <c r="CF506" s="39">
        <v>0.38125000000000003</v>
      </c>
      <c r="CG506" s="39" t="s">
        <v>965</v>
      </c>
      <c r="CH506" s="14" t="s">
        <v>965</v>
      </c>
      <c r="CI506" s="39">
        <v>0.37708333333333338</v>
      </c>
      <c r="CJ506" s="39" t="s">
        <v>965</v>
      </c>
      <c r="CK506" s="14" t="s">
        <v>20</v>
      </c>
      <c r="CL506" s="14" t="s">
        <v>20</v>
      </c>
      <c r="CM506" s="1">
        <f t="shared" si="121"/>
        <v>38</v>
      </c>
      <c r="CN506" s="1">
        <f t="shared" si="122"/>
        <v>0</v>
      </c>
      <c r="CO506" s="1">
        <f t="shared" si="123"/>
        <v>11</v>
      </c>
      <c r="CP506" s="1">
        <f t="shared" si="124"/>
        <v>2</v>
      </c>
      <c r="CQ506" s="1">
        <f t="shared" si="125"/>
        <v>0</v>
      </c>
      <c r="CR506" s="1">
        <f>SUM(COUNTIFS($T506:$CL506,{"PAT","MAT"}))</f>
        <v>0</v>
      </c>
      <c r="CS506" s="1">
        <f t="shared" si="126"/>
        <v>0</v>
      </c>
      <c r="CT506" s="1">
        <f t="shared" si="127"/>
        <v>0</v>
      </c>
      <c r="CU506" s="1">
        <f t="shared" si="128"/>
        <v>0</v>
      </c>
      <c r="CV506" s="1">
        <f t="shared" si="129"/>
        <v>0</v>
      </c>
      <c r="CW506" s="1">
        <f t="shared" si="130"/>
        <v>0</v>
      </c>
      <c r="CX506" s="1">
        <f t="shared" si="131"/>
        <v>0</v>
      </c>
      <c r="CY506" s="1">
        <f t="shared" si="132"/>
        <v>0</v>
      </c>
      <c r="CZ506" s="1">
        <f t="shared" si="133"/>
        <v>1</v>
      </c>
      <c r="DA506" s="1">
        <f t="shared" si="134"/>
        <v>1</v>
      </c>
      <c r="DB506" s="1">
        <f>SUM(CM506:CX506)+SUM(COUNTIFS(Q506:CL506,{"TERM","RESIGNED"}))</f>
        <v>51</v>
      </c>
      <c r="DC506" s="1" t="s">
        <v>45</v>
      </c>
      <c r="DD506" s="1" t="s">
        <v>1021</v>
      </c>
    </row>
    <row r="507" spans="1:109" x14ac:dyDescent="0.25">
      <c r="A507" s="32">
        <f t="shared" si="135"/>
        <v>506</v>
      </c>
      <c r="B507" s="1" t="s">
        <v>172</v>
      </c>
      <c r="C507" s="1">
        <v>105670</v>
      </c>
      <c r="D507" s="27">
        <v>105670</v>
      </c>
      <c r="E507" s="1" t="s">
        <v>946</v>
      </c>
      <c r="F507" s="34" t="s">
        <v>1239</v>
      </c>
      <c r="G507" s="34" t="s">
        <v>123</v>
      </c>
      <c r="H507" s="30">
        <v>45174</v>
      </c>
      <c r="I507" s="30" t="s">
        <v>39</v>
      </c>
      <c r="J507" s="30" t="s">
        <v>39</v>
      </c>
      <c r="K507" s="1">
        <f t="shared" ca="1" si="119"/>
        <v>128</v>
      </c>
      <c r="L507" s="34" t="str">
        <f t="shared" si="120"/>
        <v>Billable</v>
      </c>
      <c r="M507" s="34" t="s">
        <v>124</v>
      </c>
      <c r="N507" s="1" t="s">
        <v>41</v>
      </c>
      <c r="O507" s="1" t="s">
        <v>42</v>
      </c>
      <c r="P507" s="1"/>
      <c r="Q507" s="1"/>
      <c r="R507" s="1" t="s">
        <v>43</v>
      </c>
      <c r="S507" s="33" t="s">
        <v>198</v>
      </c>
      <c r="T507" s="14" t="s">
        <v>965</v>
      </c>
      <c r="U507" s="39">
        <v>0.36666666666666697</v>
      </c>
      <c r="V507" s="14" t="s">
        <v>965</v>
      </c>
      <c r="W507" s="14" t="s">
        <v>20</v>
      </c>
      <c r="X507" s="14" t="s">
        <v>20</v>
      </c>
      <c r="Y507" s="14" t="s">
        <v>965</v>
      </c>
      <c r="Z507" s="39">
        <v>0.40763888888888888</v>
      </c>
      <c r="AA507" s="14" t="s">
        <v>965</v>
      </c>
      <c r="AB507" s="14" t="s">
        <v>965</v>
      </c>
      <c r="AC507" s="39">
        <v>0.3979166666666667</v>
      </c>
      <c r="AD507" s="14" t="s">
        <v>965</v>
      </c>
      <c r="AE507" s="14" t="s">
        <v>965</v>
      </c>
      <c r="AF507" s="39">
        <v>0.3833333333333333</v>
      </c>
      <c r="AG507" s="14" t="s">
        <v>965</v>
      </c>
      <c r="AH507" s="14" t="s">
        <v>965</v>
      </c>
      <c r="AI507" s="39">
        <v>0.42291666666666666</v>
      </c>
      <c r="AJ507" s="14" t="s">
        <v>965</v>
      </c>
      <c r="AK507" s="14" t="s">
        <v>965</v>
      </c>
      <c r="AL507" s="39">
        <v>0.38680555555555557</v>
      </c>
      <c r="AM507" s="14" t="s">
        <v>965</v>
      </c>
      <c r="AN507" s="14" t="s">
        <v>20</v>
      </c>
      <c r="AO507" s="14" t="s">
        <v>20</v>
      </c>
      <c r="AP507" s="14" t="s">
        <v>967</v>
      </c>
      <c r="AQ507" s="39" t="s">
        <v>39</v>
      </c>
      <c r="AR507" s="14" t="s">
        <v>967</v>
      </c>
      <c r="AS507" s="14" t="s">
        <v>967</v>
      </c>
      <c r="AT507" s="39" t="s">
        <v>39</v>
      </c>
      <c r="AU507" s="14" t="s">
        <v>967</v>
      </c>
      <c r="AV507" s="14" t="s">
        <v>965</v>
      </c>
      <c r="AW507" s="39">
        <v>0.39374999999999999</v>
      </c>
      <c r="AX507" s="14" t="s">
        <v>965</v>
      </c>
      <c r="AY507" s="14" t="s">
        <v>965</v>
      </c>
      <c r="AZ507" s="39">
        <v>0.4201388888888889</v>
      </c>
      <c r="BA507" s="14" t="s">
        <v>965</v>
      </c>
      <c r="BB507" s="14" t="s">
        <v>965</v>
      </c>
      <c r="BC507" s="39">
        <v>0.37986111111111115</v>
      </c>
      <c r="BD507" s="14" t="s">
        <v>965</v>
      </c>
      <c r="BE507" s="14" t="s">
        <v>20</v>
      </c>
      <c r="BF507" s="14" t="s">
        <v>20</v>
      </c>
      <c r="BG507" s="14" t="s">
        <v>965</v>
      </c>
      <c r="BH507" s="39">
        <v>0.40138888888888885</v>
      </c>
      <c r="BI507" s="39" t="s">
        <v>965</v>
      </c>
      <c r="BJ507" s="14" t="s">
        <v>965</v>
      </c>
      <c r="BK507" s="39">
        <v>0.3888888888888889</v>
      </c>
      <c r="BL507" s="14" t="s">
        <v>965</v>
      </c>
      <c r="BM507" s="14" t="s">
        <v>965</v>
      </c>
      <c r="BN507" s="39">
        <v>0.37638888888888888</v>
      </c>
      <c r="BO507" s="14" t="s">
        <v>965</v>
      </c>
      <c r="BP507" s="14" t="s">
        <v>965</v>
      </c>
      <c r="BQ507" s="39">
        <v>0.39305555555555555</v>
      </c>
      <c r="BR507" s="14" t="s">
        <v>965</v>
      </c>
      <c r="BS507" s="14" t="s">
        <v>965</v>
      </c>
      <c r="BT507" s="39">
        <v>0.38263888888888892</v>
      </c>
      <c r="BU507" s="39" t="s">
        <v>965</v>
      </c>
      <c r="BV507" s="14" t="s">
        <v>20</v>
      </c>
      <c r="BW507" s="14" t="s">
        <v>20</v>
      </c>
      <c r="BX507" s="14" t="s">
        <v>20</v>
      </c>
      <c r="BY507" s="14" t="s">
        <v>965</v>
      </c>
      <c r="BZ507" s="39">
        <v>0.3833333333333333</v>
      </c>
      <c r="CA507" s="39" t="s">
        <v>965</v>
      </c>
      <c r="CB507" s="14" t="s">
        <v>965</v>
      </c>
      <c r="CC507" s="39">
        <v>0.3666666666666667</v>
      </c>
      <c r="CD507" s="39" t="s">
        <v>965</v>
      </c>
      <c r="CE507" s="14" t="s">
        <v>965</v>
      </c>
      <c r="CF507" s="39">
        <v>0.38194444444444442</v>
      </c>
      <c r="CG507" s="39" t="s">
        <v>965</v>
      </c>
      <c r="CH507" s="14" t="s">
        <v>965</v>
      </c>
      <c r="CI507" s="39">
        <v>0.3666666666666667</v>
      </c>
      <c r="CJ507" s="39" t="s">
        <v>965</v>
      </c>
      <c r="CK507" s="14" t="s">
        <v>20</v>
      </c>
      <c r="CL507" s="14" t="s">
        <v>20</v>
      </c>
      <c r="CM507" s="1">
        <f t="shared" si="121"/>
        <v>36</v>
      </c>
      <c r="CN507" s="1">
        <f t="shared" si="122"/>
        <v>0</v>
      </c>
      <c r="CO507" s="1">
        <f t="shared" si="123"/>
        <v>11</v>
      </c>
      <c r="CP507" s="1">
        <f t="shared" si="124"/>
        <v>0</v>
      </c>
      <c r="CQ507" s="1">
        <f t="shared" si="125"/>
        <v>0</v>
      </c>
      <c r="CR507" s="1">
        <f>SUM(COUNTIFS($T507:$CL507,{"PAT","MAT"}))</f>
        <v>0</v>
      </c>
      <c r="CS507" s="1">
        <f t="shared" si="126"/>
        <v>0</v>
      </c>
      <c r="CT507" s="1">
        <f t="shared" si="127"/>
        <v>0</v>
      </c>
      <c r="CU507" s="1">
        <f t="shared" si="128"/>
        <v>0</v>
      </c>
      <c r="CV507" s="1">
        <f t="shared" si="129"/>
        <v>4</v>
      </c>
      <c r="CW507" s="1">
        <f t="shared" si="130"/>
        <v>0</v>
      </c>
      <c r="CX507" s="1">
        <f t="shared" si="131"/>
        <v>0</v>
      </c>
      <c r="CY507" s="1">
        <f t="shared" si="132"/>
        <v>4</v>
      </c>
      <c r="CZ507" s="1">
        <f t="shared" si="133"/>
        <v>1</v>
      </c>
      <c r="DA507" s="1">
        <f t="shared" si="134"/>
        <v>1</v>
      </c>
      <c r="DB507" s="1">
        <f>SUM(CM507:CX507)+SUM(COUNTIFS(Q507:CL507,{"TERM","RESIGNED"}))</f>
        <v>51</v>
      </c>
      <c r="DC507" s="1" t="s">
        <v>45</v>
      </c>
      <c r="DD507" s="1" t="s">
        <v>1023</v>
      </c>
    </row>
    <row r="508" spans="1:109" x14ac:dyDescent="0.25">
      <c r="A508" s="32">
        <f t="shared" si="135"/>
        <v>507</v>
      </c>
      <c r="B508" s="1" t="s">
        <v>172</v>
      </c>
      <c r="C508" s="1">
        <v>105671</v>
      </c>
      <c r="D508" s="27">
        <v>105671</v>
      </c>
      <c r="E508" s="1" t="s">
        <v>945</v>
      </c>
      <c r="F508" s="34" t="s">
        <v>1240</v>
      </c>
      <c r="G508" s="34" t="s">
        <v>123</v>
      </c>
      <c r="H508" s="30">
        <v>45174</v>
      </c>
      <c r="I508" s="30" t="s">
        <v>39</v>
      </c>
      <c r="J508" s="30" t="s">
        <v>39</v>
      </c>
      <c r="K508" s="1">
        <f t="shared" ca="1" si="119"/>
        <v>128</v>
      </c>
      <c r="L508" s="34" t="str">
        <f t="shared" si="120"/>
        <v>Billable</v>
      </c>
      <c r="M508" s="34" t="s">
        <v>124</v>
      </c>
      <c r="N508" s="1" t="s">
        <v>41</v>
      </c>
      <c r="O508" s="1" t="s">
        <v>42</v>
      </c>
      <c r="P508" s="1"/>
      <c r="Q508" s="1"/>
      <c r="R508" s="1" t="s">
        <v>43</v>
      </c>
      <c r="S508" s="33" t="s">
        <v>126</v>
      </c>
      <c r="T508" s="14" t="s">
        <v>965</v>
      </c>
      <c r="U508" s="39">
        <v>0.390277777777778</v>
      </c>
      <c r="V508" s="14" t="s">
        <v>965</v>
      </c>
      <c r="W508" s="14" t="s">
        <v>20</v>
      </c>
      <c r="X508" s="14" t="s">
        <v>20</v>
      </c>
      <c r="Y508" s="14" t="s">
        <v>965</v>
      </c>
      <c r="Z508" s="39">
        <v>0.3923611111111111</v>
      </c>
      <c r="AA508" s="14" t="s">
        <v>965</v>
      </c>
      <c r="AB508" s="14" t="s">
        <v>965</v>
      </c>
      <c r="AC508" s="39">
        <v>0.38194444444444442</v>
      </c>
      <c r="AD508" s="14" t="s">
        <v>965</v>
      </c>
      <c r="AE508" s="14" t="s">
        <v>965</v>
      </c>
      <c r="AF508" s="39">
        <v>0.38263888888888892</v>
      </c>
      <c r="AG508" s="14" t="s">
        <v>965</v>
      </c>
      <c r="AH508" s="14" t="s">
        <v>965</v>
      </c>
      <c r="AI508" s="39">
        <v>0.39027777777777778</v>
      </c>
      <c r="AJ508" s="14" t="s">
        <v>965</v>
      </c>
      <c r="AK508" s="14" t="s">
        <v>965</v>
      </c>
      <c r="AL508" s="39">
        <v>0.40069444444444446</v>
      </c>
      <c r="AM508" s="14" t="s">
        <v>965</v>
      </c>
      <c r="AN508" s="14" t="s">
        <v>20</v>
      </c>
      <c r="AO508" s="14" t="s">
        <v>20</v>
      </c>
      <c r="AP508" s="14" t="s">
        <v>967</v>
      </c>
      <c r="AQ508" s="39" t="s">
        <v>39</v>
      </c>
      <c r="AR508" s="14" t="s">
        <v>967</v>
      </c>
      <c r="AS508" s="14" t="s">
        <v>965</v>
      </c>
      <c r="AT508" s="39">
        <v>0.38541666666666669</v>
      </c>
      <c r="AU508" s="14" t="s">
        <v>965</v>
      </c>
      <c r="AV508" s="14" t="s">
        <v>965</v>
      </c>
      <c r="AW508" s="39">
        <v>0.3833333333333333</v>
      </c>
      <c r="AX508" s="14" t="s">
        <v>965</v>
      </c>
      <c r="AY508" s="14" t="s">
        <v>965</v>
      </c>
      <c r="AZ508" s="39">
        <v>0.38472222222222219</v>
      </c>
      <c r="BA508" s="14" t="s">
        <v>965</v>
      </c>
      <c r="BB508" s="14" t="s">
        <v>965</v>
      </c>
      <c r="BC508" s="39">
        <v>0.38958333333333334</v>
      </c>
      <c r="BD508" s="14" t="s">
        <v>965</v>
      </c>
      <c r="BE508" s="14" t="s">
        <v>20</v>
      </c>
      <c r="BF508" s="14" t="s">
        <v>20</v>
      </c>
      <c r="BG508" s="14" t="s">
        <v>965</v>
      </c>
      <c r="BH508" s="39">
        <v>0.3756944444444445</v>
      </c>
      <c r="BI508" s="39" t="s">
        <v>965</v>
      </c>
      <c r="BJ508" s="14" t="s">
        <v>965</v>
      </c>
      <c r="BK508" s="39">
        <v>0.40833333333333338</v>
      </c>
      <c r="BL508" s="14" t="s">
        <v>965</v>
      </c>
      <c r="BM508" s="14" t="s">
        <v>965</v>
      </c>
      <c r="BN508" s="39">
        <v>0.38819444444444445</v>
      </c>
      <c r="BO508" s="14" t="s">
        <v>965</v>
      </c>
      <c r="BP508" s="14" t="s">
        <v>965</v>
      </c>
      <c r="BQ508" s="39">
        <v>0.38541666666666669</v>
      </c>
      <c r="BR508" s="14" t="s">
        <v>965</v>
      </c>
      <c r="BS508" s="14" t="s">
        <v>965</v>
      </c>
      <c r="BT508" s="39">
        <v>0.38611111111111113</v>
      </c>
      <c r="BU508" s="39" t="s">
        <v>965</v>
      </c>
      <c r="BV508" s="14" t="s">
        <v>20</v>
      </c>
      <c r="BW508" s="14" t="s">
        <v>20</v>
      </c>
      <c r="BX508" s="14" t="s">
        <v>20</v>
      </c>
      <c r="BY508" s="14" t="s">
        <v>967</v>
      </c>
      <c r="BZ508" s="39" t="s">
        <v>39</v>
      </c>
      <c r="CA508" s="39" t="s">
        <v>967</v>
      </c>
      <c r="CB508" s="14" t="s">
        <v>967</v>
      </c>
      <c r="CC508" s="39" t="s">
        <v>39</v>
      </c>
      <c r="CD508" s="39" t="s">
        <v>967</v>
      </c>
      <c r="CE508" s="14" t="s">
        <v>968</v>
      </c>
      <c r="CF508" s="39" t="s">
        <v>39</v>
      </c>
      <c r="CG508" s="39" t="s">
        <v>968</v>
      </c>
      <c r="CH508" s="14" t="s">
        <v>968</v>
      </c>
      <c r="CI508" s="39" t="s">
        <v>39</v>
      </c>
      <c r="CJ508" s="39" t="s">
        <v>968</v>
      </c>
      <c r="CK508" s="14" t="s">
        <v>20</v>
      </c>
      <c r="CL508" s="14" t="s">
        <v>20</v>
      </c>
      <c r="CM508" s="1">
        <f t="shared" si="121"/>
        <v>30</v>
      </c>
      <c r="CN508" s="1">
        <f t="shared" si="122"/>
        <v>0</v>
      </c>
      <c r="CO508" s="1">
        <f t="shared" si="123"/>
        <v>11</v>
      </c>
      <c r="CP508" s="1">
        <f t="shared" si="124"/>
        <v>0</v>
      </c>
      <c r="CQ508" s="1">
        <f t="shared" si="125"/>
        <v>0</v>
      </c>
      <c r="CR508" s="1">
        <f>SUM(COUNTIFS($T508:$CL508,{"PAT","MAT"}))</f>
        <v>0</v>
      </c>
      <c r="CS508" s="1">
        <f t="shared" si="126"/>
        <v>0</v>
      </c>
      <c r="CT508" s="1">
        <f t="shared" si="127"/>
        <v>0</v>
      </c>
      <c r="CU508" s="1">
        <f t="shared" si="128"/>
        <v>4</v>
      </c>
      <c r="CV508" s="1">
        <f t="shared" si="129"/>
        <v>6</v>
      </c>
      <c r="CW508" s="1">
        <f t="shared" si="130"/>
        <v>0</v>
      </c>
      <c r="CX508" s="1">
        <f t="shared" si="131"/>
        <v>0</v>
      </c>
      <c r="CY508" s="1">
        <f t="shared" si="132"/>
        <v>10</v>
      </c>
      <c r="CZ508" s="1">
        <f t="shared" si="133"/>
        <v>1</v>
      </c>
      <c r="DA508" s="1">
        <f t="shared" si="134"/>
        <v>1</v>
      </c>
      <c r="DB508" s="1">
        <f>SUM(CM508:CX508)+SUM(COUNTIFS(Q508:CL508,{"TERM","RESIGNED"}))</f>
        <v>51</v>
      </c>
      <c r="DC508" s="1" t="s">
        <v>45</v>
      </c>
      <c r="DD508" s="1" t="s">
        <v>1021</v>
      </c>
    </row>
    <row r="509" spans="1:109" x14ac:dyDescent="0.25">
      <c r="A509" s="32">
        <f t="shared" si="135"/>
        <v>508</v>
      </c>
      <c r="B509" s="1" t="s">
        <v>172</v>
      </c>
      <c r="C509" s="1">
        <v>105656</v>
      </c>
      <c r="D509" s="27">
        <v>105656</v>
      </c>
      <c r="E509" s="1" t="s">
        <v>946</v>
      </c>
      <c r="F509" s="34" t="s">
        <v>1230</v>
      </c>
      <c r="G509" s="34" t="s">
        <v>123</v>
      </c>
      <c r="H509" s="30">
        <v>45174</v>
      </c>
      <c r="I509" s="30" t="s">
        <v>39</v>
      </c>
      <c r="J509" s="30" t="s">
        <v>39</v>
      </c>
      <c r="K509" s="1">
        <f t="shared" ca="1" si="119"/>
        <v>128</v>
      </c>
      <c r="L509" s="34" t="str">
        <f t="shared" si="120"/>
        <v>Billable</v>
      </c>
      <c r="M509" s="34" t="s">
        <v>124</v>
      </c>
      <c r="N509" s="1" t="s">
        <v>41</v>
      </c>
      <c r="O509" s="1" t="s">
        <v>42</v>
      </c>
      <c r="P509" s="1"/>
      <c r="Q509" s="1"/>
      <c r="R509" s="1" t="s">
        <v>43</v>
      </c>
      <c r="S509" s="33" t="s">
        <v>364</v>
      </c>
      <c r="T509" s="14" t="s">
        <v>965</v>
      </c>
      <c r="U509" s="39">
        <v>0.38124999999999998</v>
      </c>
      <c r="V509" s="14" t="s">
        <v>965</v>
      </c>
      <c r="W509" s="14" t="s">
        <v>20</v>
      </c>
      <c r="X509" s="14" t="s">
        <v>20</v>
      </c>
      <c r="Y509" s="14" t="s">
        <v>965</v>
      </c>
      <c r="Z509" s="39">
        <v>0.38819444444444445</v>
      </c>
      <c r="AA509" s="14" t="s">
        <v>965</v>
      </c>
      <c r="AB509" s="14" t="s">
        <v>965</v>
      </c>
      <c r="AC509" s="39">
        <v>0.39861111111111108</v>
      </c>
      <c r="AD509" s="14" t="s">
        <v>965</v>
      </c>
      <c r="AE509" s="14" t="s">
        <v>22</v>
      </c>
      <c r="AF509" s="39" t="s">
        <v>39</v>
      </c>
      <c r="AG509" s="14" t="s">
        <v>22</v>
      </c>
      <c r="AH509" s="14" t="s">
        <v>965</v>
      </c>
      <c r="AI509" s="39">
        <v>0.38819444444444445</v>
      </c>
      <c r="AJ509" s="14" t="s">
        <v>965</v>
      </c>
      <c r="AK509" s="14" t="s">
        <v>965</v>
      </c>
      <c r="AL509" s="39">
        <v>0.40347222222222223</v>
      </c>
      <c r="AM509" s="14" t="s">
        <v>965</v>
      </c>
      <c r="AN509" s="14" t="s">
        <v>20</v>
      </c>
      <c r="AO509" s="14" t="s">
        <v>20</v>
      </c>
      <c r="AP509" s="14" t="s">
        <v>965</v>
      </c>
      <c r="AQ509" s="39">
        <v>0.39305555555555555</v>
      </c>
      <c r="AR509" s="14" t="s">
        <v>965</v>
      </c>
      <c r="AS509" s="14" t="s">
        <v>965</v>
      </c>
      <c r="AT509" s="39">
        <v>0.39444444444444443</v>
      </c>
      <c r="AU509" s="14" t="s">
        <v>965</v>
      </c>
      <c r="AV509" s="14" t="s">
        <v>965</v>
      </c>
      <c r="AW509" s="39">
        <v>0.38819444444444445</v>
      </c>
      <c r="AX509" s="14" t="s">
        <v>965</v>
      </c>
      <c r="AY509" s="14" t="s">
        <v>965</v>
      </c>
      <c r="AZ509" s="39">
        <v>0.3840277777777778</v>
      </c>
      <c r="BA509" s="14" t="s">
        <v>965</v>
      </c>
      <c r="BB509" s="14" t="s">
        <v>22</v>
      </c>
      <c r="BC509" s="39">
        <v>0.12847222222222224</v>
      </c>
      <c r="BD509" s="14" t="s">
        <v>22</v>
      </c>
      <c r="BE509" s="14" t="s">
        <v>20</v>
      </c>
      <c r="BF509" s="14" t="s">
        <v>20</v>
      </c>
      <c r="BG509" s="14" t="s">
        <v>967</v>
      </c>
      <c r="BH509" s="39" t="s">
        <v>39</v>
      </c>
      <c r="BI509" s="39" t="s">
        <v>967</v>
      </c>
      <c r="BJ509" s="14" t="s">
        <v>965</v>
      </c>
      <c r="BK509" s="39">
        <v>0.40486111111111112</v>
      </c>
      <c r="BL509" s="14" t="s">
        <v>965</v>
      </c>
      <c r="BM509" s="14" t="s">
        <v>965</v>
      </c>
      <c r="BN509" s="39">
        <v>0.38125000000000003</v>
      </c>
      <c r="BO509" s="14" t="s">
        <v>965</v>
      </c>
      <c r="BP509" s="14" t="s">
        <v>967</v>
      </c>
      <c r="BQ509" s="39" t="s">
        <v>39</v>
      </c>
      <c r="BR509" s="14" t="s">
        <v>967</v>
      </c>
      <c r="BS509" s="14" t="s">
        <v>967</v>
      </c>
      <c r="BT509" s="39" t="e">
        <v>#N/A</v>
      </c>
      <c r="BU509" s="39" t="s">
        <v>967</v>
      </c>
      <c r="BV509" s="14" t="s">
        <v>20</v>
      </c>
      <c r="BW509" s="14" t="s">
        <v>20</v>
      </c>
      <c r="BX509" s="14" t="s">
        <v>20</v>
      </c>
      <c r="BY509" s="14" t="s">
        <v>965</v>
      </c>
      <c r="BZ509" s="39">
        <v>0.40069444444444446</v>
      </c>
      <c r="CA509" s="39" t="s">
        <v>965</v>
      </c>
      <c r="CB509" s="14" t="s">
        <v>965</v>
      </c>
      <c r="CC509" s="39">
        <v>0.36805555555555558</v>
      </c>
      <c r="CD509" s="39" t="s">
        <v>965</v>
      </c>
      <c r="CE509" s="14" t="s">
        <v>965</v>
      </c>
      <c r="CF509" s="39">
        <v>0.37013888888888885</v>
      </c>
      <c r="CG509" s="39" t="s">
        <v>965</v>
      </c>
      <c r="CH509" s="14" t="s">
        <v>967</v>
      </c>
      <c r="CI509" s="39" t="s">
        <v>39</v>
      </c>
      <c r="CJ509" s="39" t="s">
        <v>967</v>
      </c>
      <c r="CK509" s="14" t="s">
        <v>20</v>
      </c>
      <c r="CL509" s="14" t="s">
        <v>20</v>
      </c>
      <c r="CM509" s="1">
        <f t="shared" si="121"/>
        <v>28</v>
      </c>
      <c r="CN509" s="1">
        <f t="shared" si="122"/>
        <v>0</v>
      </c>
      <c r="CO509" s="1">
        <f t="shared" si="123"/>
        <v>11</v>
      </c>
      <c r="CP509" s="1">
        <f t="shared" si="124"/>
        <v>0</v>
      </c>
      <c r="CQ509" s="1">
        <f t="shared" si="125"/>
        <v>4</v>
      </c>
      <c r="CR509" s="1">
        <f>SUM(COUNTIFS($T509:$CL509,{"PAT","MAT"}))</f>
        <v>0</v>
      </c>
      <c r="CS509" s="1">
        <f t="shared" si="126"/>
        <v>0</v>
      </c>
      <c r="CT509" s="1">
        <f t="shared" si="127"/>
        <v>0</v>
      </c>
      <c r="CU509" s="1">
        <f t="shared" si="128"/>
        <v>0</v>
      </c>
      <c r="CV509" s="1">
        <f t="shared" si="129"/>
        <v>8</v>
      </c>
      <c r="CW509" s="1">
        <f t="shared" si="130"/>
        <v>0</v>
      </c>
      <c r="CX509" s="1">
        <f t="shared" si="131"/>
        <v>0</v>
      </c>
      <c r="CY509" s="1">
        <f t="shared" si="132"/>
        <v>8</v>
      </c>
      <c r="CZ509" s="1">
        <f t="shared" si="133"/>
        <v>1</v>
      </c>
      <c r="DA509" s="1">
        <f t="shared" si="134"/>
        <v>1</v>
      </c>
      <c r="DB509" s="1">
        <f>SUM(CM509:CX509)+SUM(COUNTIFS(Q509:CL509,{"TERM","RESIGNED"}))</f>
        <v>51</v>
      </c>
      <c r="DC509" s="1" t="s">
        <v>45</v>
      </c>
      <c r="DD509" s="1" t="s">
        <v>1021</v>
      </c>
    </row>
    <row r="510" spans="1:109" x14ac:dyDescent="0.25">
      <c r="A510" s="32">
        <f t="shared" si="135"/>
        <v>509</v>
      </c>
      <c r="B510" s="1" t="s">
        <v>172</v>
      </c>
      <c r="C510" s="1">
        <v>105664</v>
      </c>
      <c r="D510" s="27">
        <v>105664</v>
      </c>
      <c r="E510" s="1" t="s">
        <v>946</v>
      </c>
      <c r="F510" s="34" t="s">
        <v>1236</v>
      </c>
      <c r="G510" s="34" t="s">
        <v>123</v>
      </c>
      <c r="H510" s="30">
        <v>45174</v>
      </c>
      <c r="I510" s="30" t="s">
        <v>39</v>
      </c>
      <c r="J510" s="30" t="s">
        <v>39</v>
      </c>
      <c r="K510" s="1">
        <f t="shared" ca="1" si="119"/>
        <v>128</v>
      </c>
      <c r="L510" s="34" t="str">
        <f t="shared" si="120"/>
        <v>Billable</v>
      </c>
      <c r="M510" s="34" t="s">
        <v>124</v>
      </c>
      <c r="N510" s="1" t="s">
        <v>41</v>
      </c>
      <c r="O510" s="1" t="s">
        <v>42</v>
      </c>
      <c r="P510" s="1"/>
      <c r="Q510" s="1"/>
      <c r="R510" s="1" t="s">
        <v>43</v>
      </c>
      <c r="S510" s="33" t="s">
        <v>364</v>
      </c>
      <c r="T510" s="14" t="s">
        <v>965</v>
      </c>
      <c r="U510" s="39">
        <v>0.37916666666666698</v>
      </c>
      <c r="V510" s="14" t="s">
        <v>965</v>
      </c>
      <c r="W510" s="14" t="s">
        <v>20</v>
      </c>
      <c r="X510" s="14" t="s">
        <v>20</v>
      </c>
      <c r="Y510" s="14" t="s">
        <v>965</v>
      </c>
      <c r="Z510" s="39">
        <v>0.38472222222222219</v>
      </c>
      <c r="AA510" s="14" t="s">
        <v>965</v>
      </c>
      <c r="AB510" s="14" t="s">
        <v>965</v>
      </c>
      <c r="AC510" s="39">
        <v>0.40069444444444446</v>
      </c>
      <c r="AD510" s="14" t="s">
        <v>965</v>
      </c>
      <c r="AE510" s="14" t="s">
        <v>965</v>
      </c>
      <c r="AF510" s="39">
        <v>0.37291666666666662</v>
      </c>
      <c r="AG510" s="14" t="s">
        <v>965</v>
      </c>
      <c r="AH510" s="14" t="s">
        <v>965</v>
      </c>
      <c r="AI510" s="39">
        <v>0.38472222222222219</v>
      </c>
      <c r="AJ510" s="14" t="s">
        <v>965</v>
      </c>
      <c r="AK510" s="14" t="s">
        <v>965</v>
      </c>
      <c r="AL510" s="39">
        <v>0.39097222222222222</v>
      </c>
      <c r="AM510" s="14" t="s">
        <v>965</v>
      </c>
      <c r="AN510" s="14" t="s">
        <v>20</v>
      </c>
      <c r="AO510" s="14" t="s">
        <v>20</v>
      </c>
      <c r="AP510" s="14" t="s">
        <v>967</v>
      </c>
      <c r="AQ510" s="39" t="s">
        <v>39</v>
      </c>
      <c r="AR510" s="14" t="s">
        <v>967</v>
      </c>
      <c r="AS510" s="14" t="s">
        <v>967</v>
      </c>
      <c r="AT510" s="39" t="s">
        <v>39</v>
      </c>
      <c r="AU510" s="14" t="s">
        <v>967</v>
      </c>
      <c r="AV510" s="14" t="s">
        <v>967</v>
      </c>
      <c r="AW510" s="39" t="s">
        <v>39</v>
      </c>
      <c r="AX510" s="14" t="s">
        <v>967</v>
      </c>
      <c r="AY510" s="14" t="s">
        <v>965</v>
      </c>
      <c r="AZ510" s="39">
        <v>0.35416666666666669</v>
      </c>
      <c r="BA510" s="14" t="s">
        <v>965</v>
      </c>
      <c r="BB510" s="14" t="s">
        <v>965</v>
      </c>
      <c r="BC510" s="39">
        <v>0.37847222222222227</v>
      </c>
      <c r="BD510" s="14" t="s">
        <v>965</v>
      </c>
      <c r="BE510" s="14" t="s">
        <v>20</v>
      </c>
      <c r="BF510" s="14" t="s">
        <v>20</v>
      </c>
      <c r="BG510" s="14" t="s">
        <v>965</v>
      </c>
      <c r="BH510" s="39">
        <v>0.37291666666666662</v>
      </c>
      <c r="BI510" s="39" t="s">
        <v>965</v>
      </c>
      <c r="BJ510" s="14" t="s">
        <v>965</v>
      </c>
      <c r="BK510" s="39">
        <v>0.3756944444444445</v>
      </c>
      <c r="BL510" s="14" t="s">
        <v>965</v>
      </c>
      <c r="BM510" s="14" t="s">
        <v>965</v>
      </c>
      <c r="BN510" s="39">
        <v>0.38055555555555554</v>
      </c>
      <c r="BO510" s="14" t="s">
        <v>965</v>
      </c>
      <c r="BP510" s="14" t="s">
        <v>965</v>
      </c>
      <c r="BQ510" s="39">
        <v>0.37986111111111115</v>
      </c>
      <c r="BR510" s="14" t="s">
        <v>965</v>
      </c>
      <c r="BS510" s="14" t="s">
        <v>965</v>
      </c>
      <c r="BT510" s="39">
        <v>0.38472222222222219</v>
      </c>
      <c r="BU510" s="39" t="s">
        <v>965</v>
      </c>
      <c r="BV510" s="14" t="s">
        <v>20</v>
      </c>
      <c r="BW510" s="14" t="s">
        <v>20</v>
      </c>
      <c r="BX510" s="14" t="s">
        <v>20</v>
      </c>
      <c r="BY510" s="14" t="s">
        <v>967</v>
      </c>
      <c r="BZ510" s="39" t="s">
        <v>39</v>
      </c>
      <c r="CA510" s="39" t="s">
        <v>967</v>
      </c>
      <c r="CB510" s="14" t="s">
        <v>965</v>
      </c>
      <c r="CC510" s="39">
        <v>0.375</v>
      </c>
      <c r="CD510" s="39" t="s">
        <v>965</v>
      </c>
      <c r="CE510" s="14" t="s">
        <v>965</v>
      </c>
      <c r="CF510" s="39">
        <v>0.3659722222222222</v>
      </c>
      <c r="CG510" s="39" t="s">
        <v>965</v>
      </c>
      <c r="CH510" s="14" t="s">
        <v>965</v>
      </c>
      <c r="CI510" s="39">
        <v>0.3756944444444445</v>
      </c>
      <c r="CJ510" s="39" t="s">
        <v>965</v>
      </c>
      <c r="CK510" s="14" t="s">
        <v>20</v>
      </c>
      <c r="CL510" s="14" t="s">
        <v>20</v>
      </c>
      <c r="CM510" s="1">
        <f t="shared" si="121"/>
        <v>32</v>
      </c>
      <c r="CN510" s="1">
        <f t="shared" si="122"/>
        <v>0</v>
      </c>
      <c r="CO510" s="1">
        <f t="shared" si="123"/>
        <v>11</v>
      </c>
      <c r="CP510" s="1">
        <f t="shared" si="124"/>
        <v>0</v>
      </c>
      <c r="CQ510" s="1">
        <f t="shared" si="125"/>
        <v>0</v>
      </c>
      <c r="CR510" s="1">
        <f>SUM(COUNTIFS($T510:$CL510,{"PAT","MAT"}))</f>
        <v>0</v>
      </c>
      <c r="CS510" s="1">
        <f t="shared" si="126"/>
        <v>0</v>
      </c>
      <c r="CT510" s="1">
        <f t="shared" si="127"/>
        <v>0</v>
      </c>
      <c r="CU510" s="1">
        <f t="shared" si="128"/>
        <v>0</v>
      </c>
      <c r="CV510" s="1">
        <f t="shared" si="129"/>
        <v>8</v>
      </c>
      <c r="CW510" s="1">
        <f t="shared" si="130"/>
        <v>0</v>
      </c>
      <c r="CX510" s="1">
        <f t="shared" si="131"/>
        <v>0</v>
      </c>
      <c r="CY510" s="1">
        <f t="shared" si="132"/>
        <v>8</v>
      </c>
      <c r="CZ510" s="1">
        <f t="shared" si="133"/>
        <v>1</v>
      </c>
      <c r="DA510" s="1">
        <f t="shared" si="134"/>
        <v>1</v>
      </c>
      <c r="DB510" s="1">
        <f>SUM(CM510:CX510)+SUM(COUNTIFS(Q510:CL510,{"TERM","RESIGNED"}))</f>
        <v>51</v>
      </c>
      <c r="DC510" s="1" t="s">
        <v>45</v>
      </c>
      <c r="DD510" s="1" t="s">
        <v>1021</v>
      </c>
    </row>
    <row r="511" spans="1:109" x14ac:dyDescent="0.25">
      <c r="A511" s="32">
        <f t="shared" si="135"/>
        <v>510</v>
      </c>
      <c r="B511" s="1" t="s">
        <v>172</v>
      </c>
      <c r="C511" s="1">
        <v>105687</v>
      </c>
      <c r="D511" s="27">
        <v>105687</v>
      </c>
      <c r="E511" s="1" t="s">
        <v>946</v>
      </c>
      <c r="F511" s="34" t="s">
        <v>1249</v>
      </c>
      <c r="G511" s="34" t="s">
        <v>123</v>
      </c>
      <c r="H511" s="30">
        <v>45177</v>
      </c>
      <c r="I511" s="30" t="s">
        <v>39</v>
      </c>
      <c r="J511" s="30" t="s">
        <v>39</v>
      </c>
      <c r="K511" s="1">
        <f t="shared" ca="1" si="119"/>
        <v>125</v>
      </c>
      <c r="L511" s="34" t="str">
        <f t="shared" si="120"/>
        <v>Billable</v>
      </c>
      <c r="M511" s="34" t="s">
        <v>124</v>
      </c>
      <c r="N511" s="1" t="s">
        <v>41</v>
      </c>
      <c r="O511" s="1" t="s">
        <v>42</v>
      </c>
      <c r="P511" s="1"/>
      <c r="Q511" s="1"/>
      <c r="R511" s="1" t="s">
        <v>43</v>
      </c>
      <c r="S511" s="33" t="s">
        <v>126</v>
      </c>
      <c r="T511" s="14" t="s">
        <v>22</v>
      </c>
      <c r="U511" s="39" t="s">
        <v>39</v>
      </c>
      <c r="V511" s="14" t="s">
        <v>22</v>
      </c>
      <c r="W511" s="14" t="s">
        <v>20</v>
      </c>
      <c r="X511" s="14" t="s">
        <v>20</v>
      </c>
      <c r="Y511" s="14" t="s">
        <v>965</v>
      </c>
      <c r="Z511" s="39">
        <v>0.41180555555555554</v>
      </c>
      <c r="AA511" s="14" t="s">
        <v>965</v>
      </c>
      <c r="AB511" s="14" t="s">
        <v>965</v>
      </c>
      <c r="AC511" s="39">
        <v>0.37708333333333338</v>
      </c>
      <c r="AD511" s="14" t="s">
        <v>965</v>
      </c>
      <c r="AE511" s="14" t="s">
        <v>965</v>
      </c>
      <c r="AF511" s="39">
        <v>0.3833333333333333</v>
      </c>
      <c r="AG511" s="14" t="s">
        <v>965</v>
      </c>
      <c r="AH511" s="14" t="s">
        <v>965</v>
      </c>
      <c r="AI511" s="39">
        <v>0.37777777777777777</v>
      </c>
      <c r="AJ511" s="14" t="s">
        <v>965</v>
      </c>
      <c r="AK511" s="14" t="s">
        <v>965</v>
      </c>
      <c r="AL511" s="39">
        <v>0.3972222222222222</v>
      </c>
      <c r="AM511" s="14" t="s">
        <v>965</v>
      </c>
      <c r="AN511" s="14" t="s">
        <v>20</v>
      </c>
      <c r="AO511" s="14" t="s">
        <v>20</v>
      </c>
      <c r="AP511" s="14" t="s">
        <v>965</v>
      </c>
      <c r="AQ511" s="39">
        <v>0.40347222222222223</v>
      </c>
      <c r="AR511" s="14" t="s">
        <v>965</v>
      </c>
      <c r="AS511" s="14" t="s">
        <v>965</v>
      </c>
      <c r="AT511" s="39">
        <v>0.36458333333333331</v>
      </c>
      <c r="AU511" s="14" t="s">
        <v>965</v>
      </c>
      <c r="AV511" s="14" t="s">
        <v>965</v>
      </c>
      <c r="AW511" s="39">
        <v>0.37847222222222227</v>
      </c>
      <c r="AX511" s="14" t="s">
        <v>965</v>
      </c>
      <c r="AY511" s="14" t="s">
        <v>965</v>
      </c>
      <c r="AZ511" s="39">
        <v>0.37986111111111115</v>
      </c>
      <c r="BA511" s="14" t="s">
        <v>965</v>
      </c>
      <c r="BB511" s="14" t="s">
        <v>965</v>
      </c>
      <c r="BC511" s="39">
        <v>0.38472222222222219</v>
      </c>
      <c r="BD511" s="14" t="s">
        <v>965</v>
      </c>
      <c r="BE511" s="14" t="s">
        <v>20</v>
      </c>
      <c r="BF511" s="14" t="s">
        <v>20</v>
      </c>
      <c r="BG511" s="14" t="s">
        <v>965</v>
      </c>
      <c r="BH511" s="39">
        <v>0.36249999999999999</v>
      </c>
      <c r="BI511" s="39" t="s">
        <v>965</v>
      </c>
      <c r="BJ511" s="14" t="s">
        <v>965</v>
      </c>
      <c r="BK511" s="39">
        <v>0.39583333333333331</v>
      </c>
      <c r="BL511" s="14" t="s">
        <v>965</v>
      </c>
      <c r="BM511" s="14" t="s">
        <v>965</v>
      </c>
      <c r="BN511" s="39">
        <v>0.38611111111111113</v>
      </c>
      <c r="BO511" s="14" t="s">
        <v>965</v>
      </c>
      <c r="BP511" s="14" t="s">
        <v>965</v>
      </c>
      <c r="BQ511" s="39">
        <v>0.37083333333333335</v>
      </c>
      <c r="BR511" s="14" t="s">
        <v>965</v>
      </c>
      <c r="BS511" s="14" t="s">
        <v>965</v>
      </c>
      <c r="BT511" s="39">
        <v>0.38055555555555554</v>
      </c>
      <c r="BU511" s="39" t="s">
        <v>965</v>
      </c>
      <c r="BV511" s="14" t="s">
        <v>20</v>
      </c>
      <c r="BW511" s="14" t="s">
        <v>20</v>
      </c>
      <c r="BX511" s="14" t="s">
        <v>20</v>
      </c>
      <c r="BY511" s="14" t="s">
        <v>965</v>
      </c>
      <c r="BZ511" s="39">
        <v>0.37916666666666665</v>
      </c>
      <c r="CA511" s="39" t="s">
        <v>965</v>
      </c>
      <c r="CB511" s="14" t="s">
        <v>965</v>
      </c>
      <c r="CC511" s="39">
        <v>0.3444444444444445</v>
      </c>
      <c r="CD511" s="39" t="s">
        <v>966</v>
      </c>
      <c r="CE511" s="14" t="s">
        <v>965</v>
      </c>
      <c r="CF511" s="39">
        <v>0.3756944444444445</v>
      </c>
      <c r="CG511" s="39" t="s">
        <v>965</v>
      </c>
      <c r="CH511" s="14" t="s">
        <v>965</v>
      </c>
      <c r="CI511" s="39">
        <v>0.3833333333333333</v>
      </c>
      <c r="CJ511" s="39" t="s">
        <v>965</v>
      </c>
      <c r="CK511" s="14" t="s">
        <v>20</v>
      </c>
      <c r="CL511" s="14" t="s">
        <v>20</v>
      </c>
      <c r="CM511" s="1">
        <f t="shared" si="121"/>
        <v>37</v>
      </c>
      <c r="CN511" s="1">
        <f t="shared" si="122"/>
        <v>0.5</v>
      </c>
      <c r="CO511" s="1">
        <f t="shared" si="123"/>
        <v>11</v>
      </c>
      <c r="CP511" s="1">
        <f t="shared" si="124"/>
        <v>0</v>
      </c>
      <c r="CQ511" s="1">
        <f t="shared" si="125"/>
        <v>2</v>
      </c>
      <c r="CR511" s="1">
        <f>SUM(COUNTIFS($T511:$CL511,{"PAT","MAT"}))</f>
        <v>0</v>
      </c>
      <c r="CS511" s="1">
        <f t="shared" si="126"/>
        <v>0</v>
      </c>
      <c r="CT511" s="1">
        <f t="shared" si="127"/>
        <v>0</v>
      </c>
      <c r="CU511" s="1">
        <f t="shared" si="128"/>
        <v>0</v>
      </c>
      <c r="CV511" s="1">
        <f t="shared" si="129"/>
        <v>0</v>
      </c>
      <c r="CW511" s="1">
        <f t="shared" si="130"/>
        <v>0</v>
      </c>
      <c r="CX511" s="1">
        <f t="shared" si="131"/>
        <v>0</v>
      </c>
      <c r="CY511" s="1">
        <f t="shared" si="132"/>
        <v>0</v>
      </c>
      <c r="CZ511" s="1">
        <f t="shared" si="133"/>
        <v>1</v>
      </c>
      <c r="DA511" s="1">
        <f t="shared" si="134"/>
        <v>1</v>
      </c>
      <c r="DB511" s="1">
        <f>SUM(CM511:CX511)+SUM(COUNTIFS(Q511:CL511,{"TERM","RESIGNED"}))</f>
        <v>50.5</v>
      </c>
      <c r="DC511" s="1" t="s">
        <v>45</v>
      </c>
      <c r="DD511" s="1" t="s">
        <v>1021</v>
      </c>
    </row>
    <row r="512" spans="1:109" x14ac:dyDescent="0.25">
      <c r="A512" s="32">
        <f t="shared" si="135"/>
        <v>511</v>
      </c>
      <c r="B512" s="1" t="s">
        <v>172</v>
      </c>
      <c r="C512" s="1">
        <v>105693</v>
      </c>
      <c r="D512" s="27">
        <v>105693</v>
      </c>
      <c r="E512" s="1" t="s">
        <v>946</v>
      </c>
      <c r="F512" s="34" t="s">
        <v>1250</v>
      </c>
      <c r="G512" s="34" t="s">
        <v>123</v>
      </c>
      <c r="H512" s="30">
        <v>45177</v>
      </c>
      <c r="I512" s="30" t="s">
        <v>39</v>
      </c>
      <c r="J512" s="30" t="s">
        <v>39</v>
      </c>
      <c r="K512" s="1">
        <f t="shared" ca="1" si="119"/>
        <v>125</v>
      </c>
      <c r="L512" s="34" t="str">
        <f t="shared" si="120"/>
        <v>Billable</v>
      </c>
      <c r="M512" s="34" t="s">
        <v>124</v>
      </c>
      <c r="N512" s="1" t="s">
        <v>41</v>
      </c>
      <c r="O512" s="1" t="s">
        <v>42</v>
      </c>
      <c r="P512" s="1"/>
      <c r="Q512" s="1"/>
      <c r="R512" s="1" t="s">
        <v>43</v>
      </c>
      <c r="S512" s="33" t="s">
        <v>364</v>
      </c>
      <c r="T512" s="14" t="s">
        <v>965</v>
      </c>
      <c r="U512" s="39">
        <v>0.38263888888888897</v>
      </c>
      <c r="V512" s="14" t="s">
        <v>965</v>
      </c>
      <c r="W512" s="14" t="s">
        <v>20</v>
      </c>
      <c r="X512" s="14" t="s">
        <v>20</v>
      </c>
      <c r="Y512" s="14" t="s">
        <v>965</v>
      </c>
      <c r="Z512" s="39">
        <v>0.39513888888888887</v>
      </c>
      <c r="AA512" s="14" t="s">
        <v>965</v>
      </c>
      <c r="AB512" s="14" t="s">
        <v>965</v>
      </c>
      <c r="AC512" s="39">
        <v>0.37152777777777773</v>
      </c>
      <c r="AD512" s="14" t="s">
        <v>965</v>
      </c>
      <c r="AE512" s="14" t="s">
        <v>965</v>
      </c>
      <c r="AF512" s="39">
        <v>0.37638888888888888</v>
      </c>
      <c r="AG512" s="14" t="s">
        <v>965</v>
      </c>
      <c r="AH512" s="14" t="s">
        <v>965</v>
      </c>
      <c r="AI512" s="39">
        <v>0.38541666666666669</v>
      </c>
      <c r="AJ512" s="14" t="s">
        <v>965</v>
      </c>
      <c r="AK512" s="14" t="s">
        <v>22</v>
      </c>
      <c r="AL512" s="39" t="s">
        <v>39</v>
      </c>
      <c r="AM512" s="14" t="s">
        <v>22</v>
      </c>
      <c r="AN512" s="14" t="s">
        <v>20</v>
      </c>
      <c r="AO512" s="14" t="s">
        <v>20</v>
      </c>
      <c r="AP512" s="14" t="s">
        <v>965</v>
      </c>
      <c r="AQ512" s="39">
        <v>0.38819444444444445</v>
      </c>
      <c r="AR512" s="14" t="s">
        <v>965</v>
      </c>
      <c r="AS512" s="14" t="s">
        <v>965</v>
      </c>
      <c r="AT512" s="39">
        <v>0.375</v>
      </c>
      <c r="AU512" s="14" t="s">
        <v>965</v>
      </c>
      <c r="AV512" s="14" t="s">
        <v>965</v>
      </c>
      <c r="AW512" s="39">
        <v>0.35486111111111113</v>
      </c>
      <c r="AX512" s="14" t="s">
        <v>965</v>
      </c>
      <c r="AY512" s="14" t="s">
        <v>965</v>
      </c>
      <c r="AZ512" s="39">
        <v>0.37708333333333338</v>
      </c>
      <c r="BA512" s="14" t="s">
        <v>965</v>
      </c>
      <c r="BB512" s="14" t="s">
        <v>965</v>
      </c>
      <c r="BC512" s="39">
        <v>0.37847222222222227</v>
      </c>
      <c r="BD512" s="14" t="s">
        <v>965</v>
      </c>
      <c r="BE512" s="14" t="s">
        <v>20</v>
      </c>
      <c r="BF512" s="14" t="s">
        <v>20</v>
      </c>
      <c r="BG512" s="14" t="s">
        <v>965</v>
      </c>
      <c r="BH512" s="39">
        <v>0.37222222222222223</v>
      </c>
      <c r="BI512" s="39" t="s">
        <v>965</v>
      </c>
      <c r="BJ512" s="14" t="s">
        <v>965</v>
      </c>
      <c r="BK512" s="39">
        <v>0.39999999999999997</v>
      </c>
      <c r="BL512" s="14" t="s">
        <v>965</v>
      </c>
      <c r="BM512" s="14" t="s">
        <v>965</v>
      </c>
      <c r="BN512" s="39">
        <v>0.375</v>
      </c>
      <c r="BO512" s="14" t="s">
        <v>965</v>
      </c>
      <c r="BP512" s="14" t="s">
        <v>965</v>
      </c>
      <c r="BQ512" s="39">
        <v>0.37361111111111112</v>
      </c>
      <c r="BR512" s="14" t="s">
        <v>965</v>
      </c>
      <c r="BS512" s="14" t="s">
        <v>965</v>
      </c>
      <c r="BT512" s="39">
        <v>0.36319444444444443</v>
      </c>
      <c r="BU512" s="39" t="s">
        <v>965</v>
      </c>
      <c r="BV512" s="14" t="s">
        <v>20</v>
      </c>
      <c r="BW512" s="14" t="s">
        <v>20</v>
      </c>
      <c r="BX512" s="14" t="s">
        <v>20</v>
      </c>
      <c r="BY512" s="14" t="s">
        <v>967</v>
      </c>
      <c r="BZ512" s="39" t="s">
        <v>39</v>
      </c>
      <c r="CA512" s="39" t="s">
        <v>967</v>
      </c>
      <c r="CB512" s="14" t="s">
        <v>967</v>
      </c>
      <c r="CC512" s="39" t="s">
        <v>39</v>
      </c>
      <c r="CD512" s="39" t="s">
        <v>967</v>
      </c>
      <c r="CE512" s="14" t="s">
        <v>967</v>
      </c>
      <c r="CF512" s="39" t="s">
        <v>39</v>
      </c>
      <c r="CG512" s="39" t="s">
        <v>967</v>
      </c>
      <c r="CH512" s="14" t="s">
        <v>967</v>
      </c>
      <c r="CI512" s="39" t="s">
        <v>39</v>
      </c>
      <c r="CJ512" s="39" t="s">
        <v>967</v>
      </c>
      <c r="CK512" s="14" t="s">
        <v>20</v>
      </c>
      <c r="CL512" s="14" t="s">
        <v>20</v>
      </c>
      <c r="CM512" s="1">
        <f t="shared" si="121"/>
        <v>30</v>
      </c>
      <c r="CN512" s="1">
        <f t="shared" si="122"/>
        <v>0</v>
      </c>
      <c r="CO512" s="1">
        <f t="shared" si="123"/>
        <v>11</v>
      </c>
      <c r="CP512" s="1">
        <f t="shared" si="124"/>
        <v>0</v>
      </c>
      <c r="CQ512" s="1">
        <f t="shared" si="125"/>
        <v>2</v>
      </c>
      <c r="CR512" s="1">
        <f>SUM(COUNTIFS($T512:$CL512,{"PAT","MAT"}))</f>
        <v>0</v>
      </c>
      <c r="CS512" s="1">
        <f t="shared" si="126"/>
        <v>0</v>
      </c>
      <c r="CT512" s="1">
        <f t="shared" si="127"/>
        <v>0</v>
      </c>
      <c r="CU512" s="1">
        <f t="shared" si="128"/>
        <v>0</v>
      </c>
      <c r="CV512" s="1">
        <f t="shared" si="129"/>
        <v>8</v>
      </c>
      <c r="CW512" s="1">
        <f t="shared" si="130"/>
        <v>0</v>
      </c>
      <c r="CX512" s="1">
        <f t="shared" si="131"/>
        <v>0</v>
      </c>
      <c r="CY512" s="1">
        <f t="shared" si="132"/>
        <v>8</v>
      </c>
      <c r="CZ512" s="1">
        <f t="shared" si="133"/>
        <v>1</v>
      </c>
      <c r="DA512" s="1">
        <f t="shared" si="134"/>
        <v>1</v>
      </c>
      <c r="DB512" s="1">
        <f>SUM(CM512:CX512)+SUM(COUNTIFS(Q512:CL512,{"TERM","RESIGNED"}))</f>
        <v>51</v>
      </c>
      <c r="DC512" s="1" t="s">
        <v>45</v>
      </c>
      <c r="DD512" s="1" t="s">
        <v>1021</v>
      </c>
    </row>
    <row r="513" spans="1:108" x14ac:dyDescent="0.25">
      <c r="A513" s="32">
        <f t="shared" si="135"/>
        <v>512</v>
      </c>
      <c r="B513" s="1" t="s">
        <v>172</v>
      </c>
      <c r="C513" s="1">
        <v>105695</v>
      </c>
      <c r="D513" s="27">
        <v>105695</v>
      </c>
      <c r="E513" s="1" t="s">
        <v>946</v>
      </c>
      <c r="F513" s="34" t="s">
        <v>1252</v>
      </c>
      <c r="G513" s="34" t="s">
        <v>123</v>
      </c>
      <c r="H513" s="30">
        <v>45177</v>
      </c>
      <c r="I513" s="30" t="s">
        <v>39</v>
      </c>
      <c r="J513" s="30" t="s">
        <v>39</v>
      </c>
      <c r="K513" s="1">
        <f t="shared" ca="1" si="119"/>
        <v>125</v>
      </c>
      <c r="L513" s="34" t="str">
        <f t="shared" si="120"/>
        <v>Billable</v>
      </c>
      <c r="M513" s="34" t="s">
        <v>124</v>
      </c>
      <c r="N513" s="1" t="s">
        <v>41</v>
      </c>
      <c r="O513" s="1" t="s">
        <v>42</v>
      </c>
      <c r="P513" s="1"/>
      <c r="Q513" s="1"/>
      <c r="R513" s="1" t="s">
        <v>43</v>
      </c>
      <c r="S513" s="33" t="s">
        <v>198</v>
      </c>
      <c r="T513" s="14" t="s">
        <v>965</v>
      </c>
      <c r="U513" s="39">
        <v>0.37013888888888902</v>
      </c>
      <c r="V513" s="14" t="s">
        <v>965</v>
      </c>
      <c r="W513" s="14" t="s">
        <v>20</v>
      </c>
      <c r="X513" s="14" t="s">
        <v>20</v>
      </c>
      <c r="Y513" s="14" t="s">
        <v>965</v>
      </c>
      <c r="Z513" s="39">
        <v>0.41736111111111113</v>
      </c>
      <c r="AA513" s="14" t="s">
        <v>965</v>
      </c>
      <c r="AB513" s="14" t="s">
        <v>965</v>
      </c>
      <c r="AC513" s="39">
        <v>0.39305555555555555</v>
      </c>
      <c r="AD513" s="14" t="s">
        <v>965</v>
      </c>
      <c r="AE513" s="14" t="s">
        <v>965</v>
      </c>
      <c r="AF513" s="39">
        <v>0.39513888888888887</v>
      </c>
      <c r="AG513" s="14" t="s">
        <v>965</v>
      </c>
      <c r="AH513" s="14" t="s">
        <v>965</v>
      </c>
      <c r="AI513" s="39">
        <v>0.4145833333333333</v>
      </c>
      <c r="AJ513" s="14" t="s">
        <v>965</v>
      </c>
      <c r="AK513" s="14" t="s">
        <v>965</v>
      </c>
      <c r="AL513" s="39">
        <v>0.37708333333333338</v>
      </c>
      <c r="AM513" s="14" t="s">
        <v>965</v>
      </c>
      <c r="AN513" s="14" t="s">
        <v>20</v>
      </c>
      <c r="AO513" s="14" t="s">
        <v>20</v>
      </c>
      <c r="AP513" s="14" t="s">
        <v>965</v>
      </c>
      <c r="AQ513" s="39">
        <v>0.39583333333333331</v>
      </c>
      <c r="AR513" s="14" t="s">
        <v>965</v>
      </c>
      <c r="AS513" s="14" t="s">
        <v>965</v>
      </c>
      <c r="AT513" s="39">
        <v>0.40138888888888885</v>
      </c>
      <c r="AU513" s="14" t="s">
        <v>965</v>
      </c>
      <c r="AV513" s="14" t="s">
        <v>965</v>
      </c>
      <c r="AW513" s="39">
        <v>0.40486111111111112</v>
      </c>
      <c r="AX513" s="14" t="s">
        <v>965</v>
      </c>
      <c r="AY513" s="14" t="s">
        <v>965</v>
      </c>
      <c r="AZ513" s="39">
        <v>0.41180555555555554</v>
      </c>
      <c r="BA513" s="14" t="s">
        <v>965</v>
      </c>
      <c r="BB513" s="14" t="s">
        <v>965</v>
      </c>
      <c r="BC513" s="39">
        <v>0.37708333333333338</v>
      </c>
      <c r="BD513" s="14" t="s">
        <v>965</v>
      </c>
      <c r="BE513" s="14" t="s">
        <v>20</v>
      </c>
      <c r="BF513" s="14" t="s">
        <v>20</v>
      </c>
      <c r="BG513" s="14" t="s">
        <v>967</v>
      </c>
      <c r="BH513" s="39" t="s">
        <v>39</v>
      </c>
      <c r="BI513" s="39" t="s">
        <v>967</v>
      </c>
      <c r="BJ513" s="14" t="s">
        <v>965</v>
      </c>
      <c r="BK513" s="39">
        <v>0.39305555555555555</v>
      </c>
      <c r="BL513" s="14" t="s">
        <v>965</v>
      </c>
      <c r="BM513" s="14" t="s">
        <v>965</v>
      </c>
      <c r="BN513" s="39">
        <v>0.38541666666666669</v>
      </c>
      <c r="BO513" s="14" t="s">
        <v>965</v>
      </c>
      <c r="BP513" s="14" t="s">
        <v>965</v>
      </c>
      <c r="BQ513" s="39">
        <v>0.4055555555555555</v>
      </c>
      <c r="BR513" s="14" t="s">
        <v>965</v>
      </c>
      <c r="BS513" s="14" t="s">
        <v>965</v>
      </c>
      <c r="BT513" s="39">
        <v>0.3840277777777778</v>
      </c>
      <c r="BU513" s="39" t="s">
        <v>965</v>
      </c>
      <c r="BV513" s="14" t="s">
        <v>20</v>
      </c>
      <c r="BW513" s="14" t="s">
        <v>20</v>
      </c>
      <c r="BX513" s="14" t="s">
        <v>20</v>
      </c>
      <c r="BY513" s="14" t="s">
        <v>965</v>
      </c>
      <c r="BZ513" s="39">
        <v>0.37916666666666665</v>
      </c>
      <c r="CA513" s="39" t="s">
        <v>965</v>
      </c>
      <c r="CB513" s="14" t="s">
        <v>965</v>
      </c>
      <c r="CC513" s="39">
        <v>0.38125000000000003</v>
      </c>
      <c r="CD513" s="39" t="s">
        <v>965</v>
      </c>
      <c r="CE513" s="14" t="s">
        <v>965</v>
      </c>
      <c r="CF513" s="39">
        <v>0.375</v>
      </c>
      <c r="CG513" s="39" t="s">
        <v>965</v>
      </c>
      <c r="CH513" s="14" t="s">
        <v>965</v>
      </c>
      <c r="CI513" s="39">
        <v>0.3666666666666667</v>
      </c>
      <c r="CJ513" s="39" t="s">
        <v>965</v>
      </c>
      <c r="CK513" s="14" t="s">
        <v>20</v>
      </c>
      <c r="CL513" s="14" t="s">
        <v>20</v>
      </c>
      <c r="CM513" s="1">
        <f t="shared" si="121"/>
        <v>38</v>
      </c>
      <c r="CN513" s="1">
        <f t="shared" si="122"/>
        <v>0</v>
      </c>
      <c r="CO513" s="1">
        <f t="shared" si="123"/>
        <v>11</v>
      </c>
      <c r="CP513" s="1">
        <f t="shared" si="124"/>
        <v>0</v>
      </c>
      <c r="CQ513" s="1">
        <f t="shared" si="125"/>
        <v>0</v>
      </c>
      <c r="CR513" s="1">
        <f>SUM(COUNTIFS($T513:$CL513,{"PAT","MAT"}))</f>
        <v>0</v>
      </c>
      <c r="CS513" s="1">
        <f t="shared" si="126"/>
        <v>0</v>
      </c>
      <c r="CT513" s="1">
        <f t="shared" si="127"/>
        <v>0</v>
      </c>
      <c r="CU513" s="1">
        <f t="shared" si="128"/>
        <v>0</v>
      </c>
      <c r="CV513" s="1">
        <f t="shared" si="129"/>
        <v>2</v>
      </c>
      <c r="CW513" s="1">
        <f t="shared" si="130"/>
        <v>0</v>
      </c>
      <c r="CX513" s="1">
        <f t="shared" si="131"/>
        <v>0</v>
      </c>
      <c r="CY513" s="1">
        <f t="shared" si="132"/>
        <v>2</v>
      </c>
      <c r="CZ513" s="1">
        <f t="shared" si="133"/>
        <v>1</v>
      </c>
      <c r="DA513" s="1">
        <f t="shared" si="134"/>
        <v>1</v>
      </c>
      <c r="DB513" s="1">
        <f>SUM(CM513:CX513)+SUM(COUNTIFS(Q513:CL513,{"TERM","RESIGNED"}))</f>
        <v>51</v>
      </c>
      <c r="DC513" s="1" t="s">
        <v>45</v>
      </c>
      <c r="DD513" s="1" t="s">
        <v>1023</v>
      </c>
    </row>
    <row r="514" spans="1:108" x14ac:dyDescent="0.25">
      <c r="A514" s="32">
        <f t="shared" si="135"/>
        <v>513</v>
      </c>
      <c r="B514" s="1" t="s">
        <v>172</v>
      </c>
      <c r="C514" s="1">
        <v>105696</v>
      </c>
      <c r="D514" s="27">
        <v>105696</v>
      </c>
      <c r="E514" s="1" t="s">
        <v>946</v>
      </c>
      <c r="F514" s="34" t="s">
        <v>1253</v>
      </c>
      <c r="G514" s="34" t="s">
        <v>123</v>
      </c>
      <c r="H514" s="30">
        <v>45177</v>
      </c>
      <c r="I514" s="30" t="s">
        <v>39</v>
      </c>
      <c r="J514" s="30" t="s">
        <v>39</v>
      </c>
      <c r="K514" s="1">
        <f t="shared" ref="K514:K577" ca="1" si="136">IF(O514="ACTIVE",(TODAY()-H514),(J514-H514))</f>
        <v>125</v>
      </c>
      <c r="L514" s="34" t="str">
        <f t="shared" ref="L514:L577" si="137">IF(OR(M514="Email Verification",M514="Operations",M514="OJT",M514="Bottom Quartile Group",M514="Training"),"Billable","Non Billable")</f>
        <v>Billable</v>
      </c>
      <c r="M514" s="34" t="s">
        <v>124</v>
      </c>
      <c r="N514" s="1" t="s">
        <v>41</v>
      </c>
      <c r="O514" s="1" t="s">
        <v>42</v>
      </c>
      <c r="P514" s="1"/>
      <c r="Q514" s="1"/>
      <c r="R514" s="1" t="s">
        <v>43</v>
      </c>
      <c r="S514" s="33" t="s">
        <v>253</v>
      </c>
      <c r="T514" s="14" t="s">
        <v>965</v>
      </c>
      <c r="U514" s="39">
        <v>0.36805555555555602</v>
      </c>
      <c r="V514" s="14" t="s">
        <v>965</v>
      </c>
      <c r="W514" s="14" t="s">
        <v>20</v>
      </c>
      <c r="X514" s="14" t="s">
        <v>20</v>
      </c>
      <c r="Y514" s="14" t="s">
        <v>965</v>
      </c>
      <c r="Z514" s="39">
        <v>0.39166666666666666</v>
      </c>
      <c r="AA514" s="14" t="s">
        <v>965</v>
      </c>
      <c r="AB514" s="14" t="s">
        <v>965</v>
      </c>
      <c r="AC514" s="39">
        <v>0.38750000000000001</v>
      </c>
      <c r="AD514" s="14" t="s">
        <v>965</v>
      </c>
      <c r="AE514" s="14" t="s">
        <v>965</v>
      </c>
      <c r="AF514" s="39">
        <v>0.37847222222222227</v>
      </c>
      <c r="AG514" s="14" t="s">
        <v>965</v>
      </c>
      <c r="AH514" s="14" t="s">
        <v>965</v>
      </c>
      <c r="AI514" s="39">
        <v>0.40416666666666662</v>
      </c>
      <c r="AJ514" s="14" t="s">
        <v>965</v>
      </c>
      <c r="AK514" s="14" t="s">
        <v>965</v>
      </c>
      <c r="AL514" s="39">
        <v>0.36805555555555558</v>
      </c>
      <c r="AM514" s="14" t="s">
        <v>965</v>
      </c>
      <c r="AN514" s="14" t="s">
        <v>20</v>
      </c>
      <c r="AO514" s="14" t="s">
        <v>20</v>
      </c>
      <c r="AP514" s="14" t="s">
        <v>965</v>
      </c>
      <c r="AQ514" s="39">
        <v>0.3756944444444445</v>
      </c>
      <c r="AR514" s="14" t="s">
        <v>965</v>
      </c>
      <c r="AS514" s="14" t="s">
        <v>965</v>
      </c>
      <c r="AT514" s="39" t="s">
        <v>39</v>
      </c>
      <c r="AU514" s="14" t="s">
        <v>965</v>
      </c>
      <c r="AV514" s="14" t="s">
        <v>965</v>
      </c>
      <c r="AW514" s="39">
        <v>0.38819444444444445</v>
      </c>
      <c r="AX514" s="14" t="s">
        <v>965</v>
      </c>
      <c r="AY514" s="14" t="s">
        <v>965</v>
      </c>
      <c r="AZ514" s="39">
        <v>0.38541666666666669</v>
      </c>
      <c r="BA514" s="14" t="s">
        <v>965</v>
      </c>
      <c r="BB514" s="14" t="s">
        <v>965</v>
      </c>
      <c r="BC514" s="39">
        <v>0.37083333333333335</v>
      </c>
      <c r="BD514" s="14" t="s">
        <v>965</v>
      </c>
      <c r="BE514" s="14" t="s">
        <v>20</v>
      </c>
      <c r="BF514" s="14" t="s">
        <v>20</v>
      </c>
      <c r="BG514" s="14" t="s">
        <v>965</v>
      </c>
      <c r="BH514" s="39">
        <v>0.375</v>
      </c>
      <c r="BI514" s="39" t="s">
        <v>965</v>
      </c>
      <c r="BJ514" s="14" t="s">
        <v>965</v>
      </c>
      <c r="BK514" s="39">
        <v>0.37986111111111115</v>
      </c>
      <c r="BL514" s="14" t="s">
        <v>965</v>
      </c>
      <c r="BM514" s="14" t="s">
        <v>965</v>
      </c>
      <c r="BN514" s="39">
        <v>0.3743055555555555</v>
      </c>
      <c r="BO514" s="14" t="s">
        <v>965</v>
      </c>
      <c r="BP514" s="14" t="s">
        <v>22</v>
      </c>
      <c r="BQ514" s="39">
        <v>0.36944444444444446</v>
      </c>
      <c r="BR514" s="14" t="s">
        <v>965</v>
      </c>
      <c r="BS514" s="14" t="s">
        <v>967</v>
      </c>
      <c r="BT514" s="39">
        <v>0.31041666666666667</v>
      </c>
      <c r="BU514" s="39" t="s">
        <v>967</v>
      </c>
      <c r="BV514" s="14" t="s">
        <v>20</v>
      </c>
      <c r="BW514" s="14" t="s">
        <v>20</v>
      </c>
      <c r="BX514" s="14" t="s">
        <v>20</v>
      </c>
      <c r="BY514" s="14" t="s">
        <v>967</v>
      </c>
      <c r="BZ514" s="39" t="s">
        <v>39</v>
      </c>
      <c r="CA514" s="39" t="s">
        <v>967</v>
      </c>
      <c r="CB514" s="14" t="s">
        <v>967</v>
      </c>
      <c r="CC514" s="39" t="s">
        <v>39</v>
      </c>
      <c r="CD514" s="39" t="s">
        <v>967</v>
      </c>
      <c r="CE514" s="14" t="s">
        <v>22</v>
      </c>
      <c r="CF514" s="39">
        <v>0.36249999999999999</v>
      </c>
      <c r="CG514" s="39" t="s">
        <v>22</v>
      </c>
      <c r="CH514" s="14" t="s">
        <v>22</v>
      </c>
      <c r="CI514" s="39">
        <v>0.35902777777777778</v>
      </c>
      <c r="CJ514" s="39" t="s">
        <v>22</v>
      </c>
      <c r="CK514" s="14" t="s">
        <v>20</v>
      </c>
      <c r="CL514" s="14" t="s">
        <v>20</v>
      </c>
      <c r="CM514" s="1">
        <f t="shared" ref="CM514:CM577" si="138">COUNTIFS($T514:$CL514,"P")</f>
        <v>29</v>
      </c>
      <c r="CN514" s="1">
        <f t="shared" ref="CN514:CN577" si="139">COUNTIFS($T514:$CL514,"HD")/2</f>
        <v>0</v>
      </c>
      <c r="CO514" s="1">
        <f t="shared" ref="CO514:CO577" si="140">COUNTIFS($T514:$CL514,"DO")</f>
        <v>11</v>
      </c>
      <c r="CP514" s="1">
        <f t="shared" ref="CP514:CP577" si="141">COUNTIFS($T514:$CL514,"UPL")</f>
        <v>0</v>
      </c>
      <c r="CQ514" s="1">
        <f t="shared" ref="CQ514:CQ577" si="142">COUNTIFS($T514:$CL514,"LWP")</f>
        <v>5</v>
      </c>
      <c r="CR514" s="1">
        <f>SUM(COUNTIFS($T514:$CL514,{"PAT","MAT"}))</f>
        <v>0</v>
      </c>
      <c r="CS514" s="1">
        <f t="shared" ref="CS514:CS577" si="143">COUNTIFS($T514:$CL514,"HO")</f>
        <v>0</v>
      </c>
      <c r="CT514" s="1">
        <f t="shared" ref="CT514:CT577" si="144">COUNTIFS($T514:$CL514,"NA")</f>
        <v>0</v>
      </c>
      <c r="CU514" s="1">
        <f t="shared" ref="CU514:CU577" si="145">COUNTIFS($T514:$CL514,"PL")</f>
        <v>0</v>
      </c>
      <c r="CV514" s="1">
        <f t="shared" ref="CV514:CV577" si="146">COUNTIFS($T514:$CL514,"CL")</f>
        <v>6</v>
      </c>
      <c r="CW514" s="1">
        <f t="shared" ref="CW514:CW577" si="147">COUNTIFS($T514:$CL514,"BL")</f>
        <v>0</v>
      </c>
      <c r="CX514" s="1">
        <f t="shared" ref="CX514:CX577" si="148">COUNTIFS($T514:$CL514,"CO")</f>
        <v>0</v>
      </c>
      <c r="CY514" s="1">
        <f t="shared" ref="CY514:CY577" si="149">SUM(CU514:CX514)</f>
        <v>6</v>
      </c>
      <c r="CZ514" s="1">
        <f t="shared" ref="CZ514:CZ577" si="150">IF(SUM(CM514+CN514)&gt;=17,1,0)</f>
        <v>1</v>
      </c>
      <c r="DA514" s="1">
        <f t="shared" ref="DA514:DA577" si="151">IF(SUM(CM514+CN514)&gt;=13,1,0)</f>
        <v>1</v>
      </c>
      <c r="DB514" s="1">
        <f>SUM(CM514:CX514)+SUM(COUNTIFS(Q514:CL514,{"TERM","RESIGNED"}))</f>
        <v>51</v>
      </c>
      <c r="DC514" s="1" t="s">
        <v>45</v>
      </c>
      <c r="DD514" s="1" t="s">
        <v>1018</v>
      </c>
    </row>
    <row r="515" spans="1:108" x14ac:dyDescent="0.25">
      <c r="A515" s="32">
        <f t="shared" ref="A515:A578" si="152">A514+1</f>
        <v>514</v>
      </c>
      <c r="B515" s="1" t="s">
        <v>172</v>
      </c>
      <c r="C515" s="1">
        <v>105698</v>
      </c>
      <c r="D515" s="27">
        <v>105698</v>
      </c>
      <c r="E515" s="1" t="s">
        <v>946</v>
      </c>
      <c r="F515" s="34" t="s">
        <v>1254</v>
      </c>
      <c r="G515" s="34" t="s">
        <v>123</v>
      </c>
      <c r="H515" s="30">
        <v>45177</v>
      </c>
      <c r="I515" s="30" t="s">
        <v>39</v>
      </c>
      <c r="J515" s="30" t="s">
        <v>39</v>
      </c>
      <c r="K515" s="1">
        <f t="shared" ca="1" si="136"/>
        <v>125</v>
      </c>
      <c r="L515" s="34" t="str">
        <f t="shared" si="137"/>
        <v>Billable</v>
      </c>
      <c r="M515" s="34" t="s">
        <v>124</v>
      </c>
      <c r="N515" s="1" t="s">
        <v>41</v>
      </c>
      <c r="O515" s="1" t="s">
        <v>42</v>
      </c>
      <c r="P515" s="1"/>
      <c r="Q515" s="1"/>
      <c r="R515" s="1" t="s">
        <v>43</v>
      </c>
      <c r="S515" s="33" t="s">
        <v>364</v>
      </c>
      <c r="T515" s="14" t="s">
        <v>965</v>
      </c>
      <c r="U515" s="39">
        <v>0.38402777777777802</v>
      </c>
      <c r="V515" s="14" t="s">
        <v>965</v>
      </c>
      <c r="W515" s="14" t="s">
        <v>20</v>
      </c>
      <c r="X515" s="14" t="s">
        <v>20</v>
      </c>
      <c r="Y515" s="14" t="s">
        <v>965</v>
      </c>
      <c r="Z515" s="39">
        <v>0.39305555555555555</v>
      </c>
      <c r="AA515" s="14" t="s">
        <v>965</v>
      </c>
      <c r="AB515" s="14" t="s">
        <v>965</v>
      </c>
      <c r="AC515" s="39">
        <v>0.375</v>
      </c>
      <c r="AD515" s="14" t="s">
        <v>965</v>
      </c>
      <c r="AE515" s="14" t="s">
        <v>965</v>
      </c>
      <c r="AF515" s="39">
        <v>0.38263888888888892</v>
      </c>
      <c r="AG515" s="14" t="s">
        <v>965</v>
      </c>
      <c r="AH515" s="14" t="s">
        <v>965</v>
      </c>
      <c r="AI515" s="39">
        <v>0.38125000000000003</v>
      </c>
      <c r="AJ515" s="14" t="s">
        <v>965</v>
      </c>
      <c r="AK515" s="14" t="s">
        <v>965</v>
      </c>
      <c r="AL515" s="39">
        <v>0.38750000000000001</v>
      </c>
      <c r="AM515" s="14" t="s">
        <v>965</v>
      </c>
      <c r="AN515" s="14" t="s">
        <v>20</v>
      </c>
      <c r="AO515" s="14" t="s">
        <v>20</v>
      </c>
      <c r="AP515" s="14" t="s">
        <v>965</v>
      </c>
      <c r="AQ515" s="39">
        <v>0.39305555555555555</v>
      </c>
      <c r="AR515" s="14" t="s">
        <v>965</v>
      </c>
      <c r="AS515" s="14" t="s">
        <v>965</v>
      </c>
      <c r="AT515" s="39">
        <v>0.38263888888888892</v>
      </c>
      <c r="AU515" s="14" t="s">
        <v>965</v>
      </c>
      <c r="AV515" s="14" t="s">
        <v>965</v>
      </c>
      <c r="AW515" s="39">
        <v>0.35625000000000001</v>
      </c>
      <c r="AX515" s="14" t="s">
        <v>965</v>
      </c>
      <c r="AY515" s="14" t="s">
        <v>965</v>
      </c>
      <c r="AZ515" s="39">
        <v>0.37847222222222227</v>
      </c>
      <c r="BA515" s="14" t="s">
        <v>965</v>
      </c>
      <c r="BB515" s="14" t="s">
        <v>965</v>
      </c>
      <c r="BC515" s="39">
        <v>0.37777777777777777</v>
      </c>
      <c r="BD515" s="14" t="s">
        <v>965</v>
      </c>
      <c r="BE515" s="14" t="s">
        <v>20</v>
      </c>
      <c r="BF515" s="14" t="s">
        <v>20</v>
      </c>
      <c r="BG515" s="14" t="s">
        <v>965</v>
      </c>
      <c r="BH515" s="39">
        <v>0.37291666666666662</v>
      </c>
      <c r="BI515" s="39" t="s">
        <v>965</v>
      </c>
      <c r="BJ515" s="14" t="s">
        <v>965</v>
      </c>
      <c r="BK515" s="39">
        <v>0.40486111111111112</v>
      </c>
      <c r="BL515" s="14" t="s">
        <v>965</v>
      </c>
      <c r="BM515" s="14" t="s">
        <v>965</v>
      </c>
      <c r="BN515" s="39">
        <v>0.37291666666666662</v>
      </c>
      <c r="BO515" s="14" t="s">
        <v>965</v>
      </c>
      <c r="BP515" s="14" t="s">
        <v>965</v>
      </c>
      <c r="BQ515" s="39">
        <v>0.37361111111111112</v>
      </c>
      <c r="BR515" s="14" t="s">
        <v>965</v>
      </c>
      <c r="BS515" s="14" t="s">
        <v>965</v>
      </c>
      <c r="BT515" s="39">
        <v>0.36249999999999999</v>
      </c>
      <c r="BU515" s="39" t="s">
        <v>965</v>
      </c>
      <c r="BV515" s="14" t="s">
        <v>20</v>
      </c>
      <c r="BW515" s="14" t="s">
        <v>20</v>
      </c>
      <c r="BX515" s="14" t="s">
        <v>20</v>
      </c>
      <c r="BY515" s="14" t="s">
        <v>967</v>
      </c>
      <c r="BZ515" s="39" t="s">
        <v>39</v>
      </c>
      <c r="CA515" s="39" t="s">
        <v>967</v>
      </c>
      <c r="CB515" s="14" t="s">
        <v>967</v>
      </c>
      <c r="CC515" s="39" t="s">
        <v>39</v>
      </c>
      <c r="CD515" s="39" t="s">
        <v>967</v>
      </c>
      <c r="CE515" s="14" t="s">
        <v>967</v>
      </c>
      <c r="CF515" s="39" t="s">
        <v>39</v>
      </c>
      <c r="CG515" s="39" t="s">
        <v>967</v>
      </c>
      <c r="CH515" s="14" t="s">
        <v>967</v>
      </c>
      <c r="CI515" s="39" t="s">
        <v>39</v>
      </c>
      <c r="CJ515" s="39" t="s">
        <v>967</v>
      </c>
      <c r="CK515" s="14" t="s">
        <v>20</v>
      </c>
      <c r="CL515" s="14" t="s">
        <v>20</v>
      </c>
      <c r="CM515" s="1">
        <f t="shared" si="138"/>
        <v>32</v>
      </c>
      <c r="CN515" s="1">
        <f t="shared" si="139"/>
        <v>0</v>
      </c>
      <c r="CO515" s="1">
        <f t="shared" si="140"/>
        <v>11</v>
      </c>
      <c r="CP515" s="1">
        <f t="shared" si="141"/>
        <v>0</v>
      </c>
      <c r="CQ515" s="1">
        <f t="shared" si="142"/>
        <v>0</v>
      </c>
      <c r="CR515" s="1">
        <f>SUM(COUNTIFS($T515:$CL515,{"PAT","MAT"}))</f>
        <v>0</v>
      </c>
      <c r="CS515" s="1">
        <f t="shared" si="143"/>
        <v>0</v>
      </c>
      <c r="CT515" s="1">
        <f t="shared" si="144"/>
        <v>0</v>
      </c>
      <c r="CU515" s="1">
        <f t="shared" si="145"/>
        <v>0</v>
      </c>
      <c r="CV515" s="1">
        <f t="shared" si="146"/>
        <v>8</v>
      </c>
      <c r="CW515" s="1">
        <f t="shared" si="147"/>
        <v>0</v>
      </c>
      <c r="CX515" s="1">
        <f t="shared" si="148"/>
        <v>0</v>
      </c>
      <c r="CY515" s="1">
        <f t="shared" si="149"/>
        <v>8</v>
      </c>
      <c r="CZ515" s="1">
        <f t="shared" si="150"/>
        <v>1</v>
      </c>
      <c r="DA515" s="1">
        <f t="shared" si="151"/>
        <v>1</v>
      </c>
      <c r="DB515" s="1">
        <f>SUM(CM515:CX515)+SUM(COUNTIFS(Q515:CL515,{"TERM","RESIGNED"}))</f>
        <v>51</v>
      </c>
      <c r="DC515" s="1" t="s">
        <v>45</v>
      </c>
      <c r="DD515" s="1" t="s">
        <v>1021</v>
      </c>
    </row>
    <row r="516" spans="1:108" x14ac:dyDescent="0.25">
      <c r="A516" s="32">
        <f t="shared" si="152"/>
        <v>515</v>
      </c>
      <c r="B516" s="1" t="s">
        <v>172</v>
      </c>
      <c r="C516" s="1">
        <v>105700</v>
      </c>
      <c r="D516" s="27">
        <v>105700</v>
      </c>
      <c r="E516" s="1" t="s">
        <v>946</v>
      </c>
      <c r="F516" s="34" t="s">
        <v>1237</v>
      </c>
      <c r="G516" s="34" t="s">
        <v>123</v>
      </c>
      <c r="H516" s="30">
        <v>45177</v>
      </c>
      <c r="I516" s="30" t="s">
        <v>39</v>
      </c>
      <c r="J516" s="30" t="s">
        <v>39</v>
      </c>
      <c r="K516" s="1">
        <f t="shared" ca="1" si="136"/>
        <v>125</v>
      </c>
      <c r="L516" s="34" t="str">
        <f t="shared" si="137"/>
        <v>Billable</v>
      </c>
      <c r="M516" s="34" t="s">
        <v>124</v>
      </c>
      <c r="N516" s="1" t="s">
        <v>41</v>
      </c>
      <c r="O516" s="1" t="s">
        <v>42</v>
      </c>
      <c r="P516" s="1"/>
      <c r="Q516" s="1"/>
      <c r="R516" s="1" t="s">
        <v>43</v>
      </c>
      <c r="S516" s="33" t="s">
        <v>364</v>
      </c>
      <c r="T516" s="14" t="s">
        <v>965</v>
      </c>
      <c r="U516" s="39">
        <v>0.390972222222222</v>
      </c>
      <c r="V516" s="14" t="s">
        <v>965</v>
      </c>
      <c r="W516" s="14" t="s">
        <v>20</v>
      </c>
      <c r="X516" s="14" t="s">
        <v>20</v>
      </c>
      <c r="Y516" s="14" t="s">
        <v>965</v>
      </c>
      <c r="Z516" s="39">
        <v>0.3972222222222222</v>
      </c>
      <c r="AA516" s="14" t="s">
        <v>965</v>
      </c>
      <c r="AB516" s="14" t="s">
        <v>965</v>
      </c>
      <c r="AC516" s="39">
        <v>0.37777777777777777</v>
      </c>
      <c r="AD516" s="14" t="s">
        <v>965</v>
      </c>
      <c r="AE516" s="14" t="s">
        <v>965</v>
      </c>
      <c r="AF516" s="39">
        <v>0.38819444444444445</v>
      </c>
      <c r="AG516" s="14" t="s">
        <v>965</v>
      </c>
      <c r="AH516" s="14" t="s">
        <v>965</v>
      </c>
      <c r="AI516" s="39">
        <v>0.39166666666666666</v>
      </c>
      <c r="AJ516" s="14" t="s">
        <v>965</v>
      </c>
      <c r="AK516" s="14" t="s">
        <v>965</v>
      </c>
      <c r="AL516" s="39">
        <v>0.39652777777777781</v>
      </c>
      <c r="AM516" s="14" t="s">
        <v>965</v>
      </c>
      <c r="AN516" s="14" t="s">
        <v>20</v>
      </c>
      <c r="AO516" s="14" t="s">
        <v>20</v>
      </c>
      <c r="AP516" s="14" t="s">
        <v>965</v>
      </c>
      <c r="AQ516" s="39">
        <v>0.39305555555555555</v>
      </c>
      <c r="AR516" s="14" t="s">
        <v>965</v>
      </c>
      <c r="AS516" s="14" t="s">
        <v>965</v>
      </c>
      <c r="AT516" s="39">
        <v>0.38750000000000001</v>
      </c>
      <c r="AU516" s="14" t="s">
        <v>965</v>
      </c>
      <c r="AV516" s="14" t="s">
        <v>965</v>
      </c>
      <c r="AW516" s="39">
        <v>0.37986111111111115</v>
      </c>
      <c r="AX516" s="14" t="s">
        <v>965</v>
      </c>
      <c r="AY516" s="14" t="s">
        <v>965</v>
      </c>
      <c r="AZ516" s="39">
        <v>0.37222222222222223</v>
      </c>
      <c r="BA516" s="14" t="s">
        <v>965</v>
      </c>
      <c r="BB516" s="14" t="s">
        <v>965</v>
      </c>
      <c r="BC516" s="39">
        <v>0.37708333333333338</v>
      </c>
      <c r="BD516" s="14" t="s">
        <v>965</v>
      </c>
      <c r="BE516" s="14" t="s">
        <v>20</v>
      </c>
      <c r="BF516" s="14" t="s">
        <v>20</v>
      </c>
      <c r="BG516" s="14" t="s">
        <v>965</v>
      </c>
      <c r="BH516" s="39">
        <v>0.3743055555555555</v>
      </c>
      <c r="BI516" s="39" t="s">
        <v>965</v>
      </c>
      <c r="BJ516" s="14" t="s">
        <v>965</v>
      </c>
      <c r="BK516" s="39">
        <v>0.39999999999999997</v>
      </c>
      <c r="BL516" s="14" t="s">
        <v>965</v>
      </c>
      <c r="BM516" s="14" t="s">
        <v>965</v>
      </c>
      <c r="BN516" s="39">
        <v>0.37152777777777773</v>
      </c>
      <c r="BO516" s="14" t="s">
        <v>965</v>
      </c>
      <c r="BP516" s="14" t="s">
        <v>965</v>
      </c>
      <c r="BQ516" s="39">
        <v>0.37638888888888888</v>
      </c>
      <c r="BR516" s="14" t="s">
        <v>965</v>
      </c>
      <c r="BS516" s="14" t="s">
        <v>967</v>
      </c>
      <c r="BT516" s="39" t="e">
        <v>#N/A</v>
      </c>
      <c r="BU516" s="39" t="s">
        <v>967</v>
      </c>
      <c r="BV516" s="14" t="s">
        <v>20</v>
      </c>
      <c r="BW516" s="14" t="s">
        <v>20</v>
      </c>
      <c r="BX516" s="14" t="s">
        <v>20</v>
      </c>
      <c r="BY516" s="14" t="s">
        <v>967</v>
      </c>
      <c r="BZ516" s="39" t="s">
        <v>39</v>
      </c>
      <c r="CA516" s="39" t="s">
        <v>967</v>
      </c>
      <c r="CB516" s="14" t="s">
        <v>967</v>
      </c>
      <c r="CC516" s="39" t="s">
        <v>39</v>
      </c>
      <c r="CD516" s="39" t="s">
        <v>967</v>
      </c>
      <c r="CE516" s="14" t="s">
        <v>968</v>
      </c>
      <c r="CF516" s="39" t="s">
        <v>39</v>
      </c>
      <c r="CG516" s="39" t="s">
        <v>968</v>
      </c>
      <c r="CH516" s="14" t="s">
        <v>968</v>
      </c>
      <c r="CI516" s="39" t="s">
        <v>39</v>
      </c>
      <c r="CJ516" s="39" t="s">
        <v>968</v>
      </c>
      <c r="CK516" s="14" t="s">
        <v>20</v>
      </c>
      <c r="CL516" s="14" t="s">
        <v>20</v>
      </c>
      <c r="CM516" s="1">
        <f t="shared" si="138"/>
        <v>30</v>
      </c>
      <c r="CN516" s="1">
        <f t="shared" si="139"/>
        <v>0</v>
      </c>
      <c r="CO516" s="1">
        <f t="shared" si="140"/>
        <v>11</v>
      </c>
      <c r="CP516" s="1">
        <f t="shared" si="141"/>
        <v>0</v>
      </c>
      <c r="CQ516" s="1">
        <f t="shared" si="142"/>
        <v>0</v>
      </c>
      <c r="CR516" s="1">
        <f>SUM(COUNTIFS($T516:$CL516,{"PAT","MAT"}))</f>
        <v>0</v>
      </c>
      <c r="CS516" s="1">
        <f t="shared" si="143"/>
        <v>0</v>
      </c>
      <c r="CT516" s="1">
        <f t="shared" si="144"/>
        <v>0</v>
      </c>
      <c r="CU516" s="1">
        <f t="shared" si="145"/>
        <v>4</v>
      </c>
      <c r="CV516" s="1">
        <f t="shared" si="146"/>
        <v>6</v>
      </c>
      <c r="CW516" s="1">
        <f t="shared" si="147"/>
        <v>0</v>
      </c>
      <c r="CX516" s="1">
        <f t="shared" si="148"/>
        <v>0</v>
      </c>
      <c r="CY516" s="1">
        <f t="shared" si="149"/>
        <v>10</v>
      </c>
      <c r="CZ516" s="1">
        <f t="shared" si="150"/>
        <v>1</v>
      </c>
      <c r="DA516" s="1">
        <f t="shared" si="151"/>
        <v>1</v>
      </c>
      <c r="DB516" s="1">
        <f>SUM(CM516:CX516)+SUM(COUNTIFS(Q516:CL516,{"TERM","RESIGNED"}))</f>
        <v>51</v>
      </c>
      <c r="DC516" s="1" t="s">
        <v>45</v>
      </c>
      <c r="DD516" s="1" t="s">
        <v>1021</v>
      </c>
    </row>
    <row r="517" spans="1:108" x14ac:dyDescent="0.25">
      <c r="A517" s="32">
        <f t="shared" si="152"/>
        <v>516</v>
      </c>
      <c r="B517" s="1" t="s">
        <v>172</v>
      </c>
      <c r="C517" s="1">
        <v>105701</v>
      </c>
      <c r="D517" s="27">
        <v>105701</v>
      </c>
      <c r="E517" s="1" t="s">
        <v>946</v>
      </c>
      <c r="F517" s="34" t="s">
        <v>1255</v>
      </c>
      <c r="G517" s="34" t="s">
        <v>123</v>
      </c>
      <c r="H517" s="30">
        <v>45177</v>
      </c>
      <c r="I517" s="30" t="s">
        <v>39</v>
      </c>
      <c r="J517" s="30" t="s">
        <v>39</v>
      </c>
      <c r="K517" s="1">
        <f t="shared" ca="1" si="136"/>
        <v>125</v>
      </c>
      <c r="L517" s="34" t="str">
        <f t="shared" si="137"/>
        <v>Billable</v>
      </c>
      <c r="M517" s="34" t="s">
        <v>124</v>
      </c>
      <c r="N517" s="1" t="s">
        <v>41</v>
      </c>
      <c r="O517" s="1" t="s">
        <v>42</v>
      </c>
      <c r="P517" s="1"/>
      <c r="Q517" s="1"/>
      <c r="R517" s="1" t="s">
        <v>43</v>
      </c>
      <c r="S517" s="33" t="s">
        <v>253</v>
      </c>
      <c r="T517" s="14" t="s">
        <v>965</v>
      </c>
      <c r="U517" s="39">
        <v>0.38333333333333303</v>
      </c>
      <c r="V517" s="14" t="s">
        <v>965</v>
      </c>
      <c r="W517" s="14" t="s">
        <v>20</v>
      </c>
      <c r="X517" s="14" t="s">
        <v>20</v>
      </c>
      <c r="Y517" s="14" t="s">
        <v>965</v>
      </c>
      <c r="Z517" s="39">
        <v>0.38958333333333334</v>
      </c>
      <c r="AA517" s="14" t="s">
        <v>965</v>
      </c>
      <c r="AB517" s="14" t="s">
        <v>965</v>
      </c>
      <c r="AC517" s="39">
        <v>0.39583333333333331</v>
      </c>
      <c r="AD517" s="14" t="s">
        <v>965</v>
      </c>
      <c r="AE517" s="14" t="s">
        <v>965</v>
      </c>
      <c r="AF517" s="39">
        <v>0.3840277777777778</v>
      </c>
      <c r="AG517" s="14" t="s">
        <v>965</v>
      </c>
      <c r="AH517" s="14" t="s">
        <v>965</v>
      </c>
      <c r="AI517" s="39">
        <v>0.39027777777777778</v>
      </c>
      <c r="AJ517" s="14" t="s">
        <v>965</v>
      </c>
      <c r="AK517" s="14" t="s">
        <v>965</v>
      </c>
      <c r="AL517" s="39">
        <v>0.37013888888888885</v>
      </c>
      <c r="AM517" s="14" t="s">
        <v>965</v>
      </c>
      <c r="AN517" s="14" t="s">
        <v>20</v>
      </c>
      <c r="AO517" s="14" t="s">
        <v>20</v>
      </c>
      <c r="AP517" s="14" t="s">
        <v>965</v>
      </c>
      <c r="AQ517" s="39">
        <v>0.40625</v>
      </c>
      <c r="AR517" s="14" t="s">
        <v>965</v>
      </c>
      <c r="AS517" s="14" t="s">
        <v>965</v>
      </c>
      <c r="AT517" s="39">
        <v>0.3888888888888889</v>
      </c>
      <c r="AU517" s="14" t="s">
        <v>965</v>
      </c>
      <c r="AV517" s="14" t="s">
        <v>965</v>
      </c>
      <c r="AW517" s="39">
        <v>0.3972222222222222</v>
      </c>
      <c r="AX517" s="14" t="s">
        <v>965</v>
      </c>
      <c r="AY517" s="14" t="s">
        <v>965</v>
      </c>
      <c r="AZ517" s="39">
        <v>0.39861111111111108</v>
      </c>
      <c r="BA517" s="14" t="s">
        <v>965</v>
      </c>
      <c r="BB517" s="14" t="s">
        <v>965</v>
      </c>
      <c r="BC517" s="39">
        <v>0.39097222222222222</v>
      </c>
      <c r="BD517" s="14" t="s">
        <v>965</v>
      </c>
      <c r="BE517" s="14" t="s">
        <v>20</v>
      </c>
      <c r="BF517" s="14" t="s">
        <v>20</v>
      </c>
      <c r="BG517" s="14" t="s">
        <v>965</v>
      </c>
      <c r="BH517" s="39">
        <v>0.3756944444444445</v>
      </c>
      <c r="BI517" s="39" t="s">
        <v>965</v>
      </c>
      <c r="BJ517" s="14" t="s">
        <v>965</v>
      </c>
      <c r="BK517" s="39">
        <v>0.38819444444444445</v>
      </c>
      <c r="BL517" s="14" t="s">
        <v>965</v>
      </c>
      <c r="BM517" s="14" t="s">
        <v>965</v>
      </c>
      <c r="BN517" s="39">
        <v>0.37847222222222227</v>
      </c>
      <c r="BO517" s="14" t="s">
        <v>965</v>
      </c>
      <c r="BP517" s="14" t="s">
        <v>965</v>
      </c>
      <c r="BQ517" s="39">
        <v>0.38541666666666669</v>
      </c>
      <c r="BR517" s="14" t="s">
        <v>965</v>
      </c>
      <c r="BS517" s="14" t="s">
        <v>965</v>
      </c>
      <c r="BT517" s="39">
        <v>0.36736111111111108</v>
      </c>
      <c r="BU517" s="39" t="s">
        <v>965</v>
      </c>
      <c r="BV517" s="14" t="s">
        <v>20</v>
      </c>
      <c r="BW517" s="14" t="s">
        <v>20</v>
      </c>
      <c r="BX517" s="14" t="s">
        <v>20</v>
      </c>
      <c r="BY517" s="14" t="s">
        <v>967</v>
      </c>
      <c r="BZ517" s="39" t="s">
        <v>39</v>
      </c>
      <c r="CA517" s="39" t="s">
        <v>967</v>
      </c>
      <c r="CB517" s="14" t="s">
        <v>967</v>
      </c>
      <c r="CC517" s="39" t="s">
        <v>39</v>
      </c>
      <c r="CD517" s="39" t="s">
        <v>967</v>
      </c>
      <c r="CE517" s="14" t="s">
        <v>967</v>
      </c>
      <c r="CF517" s="39" t="s">
        <v>39</v>
      </c>
      <c r="CG517" s="39" t="s">
        <v>967</v>
      </c>
      <c r="CH517" s="14" t="s">
        <v>967</v>
      </c>
      <c r="CI517" s="39" t="s">
        <v>39</v>
      </c>
      <c r="CJ517" s="39" t="s">
        <v>967</v>
      </c>
      <c r="CK517" s="14" t="s">
        <v>20</v>
      </c>
      <c r="CL517" s="14" t="s">
        <v>20</v>
      </c>
      <c r="CM517" s="1">
        <f t="shared" si="138"/>
        <v>32</v>
      </c>
      <c r="CN517" s="1">
        <f t="shared" si="139"/>
        <v>0</v>
      </c>
      <c r="CO517" s="1">
        <f t="shared" si="140"/>
        <v>11</v>
      </c>
      <c r="CP517" s="1">
        <f t="shared" si="141"/>
        <v>0</v>
      </c>
      <c r="CQ517" s="1">
        <f t="shared" si="142"/>
        <v>0</v>
      </c>
      <c r="CR517" s="1">
        <f>SUM(COUNTIFS($T517:$CL517,{"PAT","MAT"}))</f>
        <v>0</v>
      </c>
      <c r="CS517" s="1">
        <f t="shared" si="143"/>
        <v>0</v>
      </c>
      <c r="CT517" s="1">
        <f t="shared" si="144"/>
        <v>0</v>
      </c>
      <c r="CU517" s="1">
        <f t="shared" si="145"/>
        <v>0</v>
      </c>
      <c r="CV517" s="1">
        <f t="shared" si="146"/>
        <v>8</v>
      </c>
      <c r="CW517" s="1">
        <f t="shared" si="147"/>
        <v>0</v>
      </c>
      <c r="CX517" s="1">
        <f t="shared" si="148"/>
        <v>0</v>
      </c>
      <c r="CY517" s="1">
        <f t="shared" si="149"/>
        <v>8</v>
      </c>
      <c r="CZ517" s="1">
        <f t="shared" si="150"/>
        <v>1</v>
      </c>
      <c r="DA517" s="1">
        <f t="shared" si="151"/>
        <v>1</v>
      </c>
      <c r="DB517" s="1">
        <f>SUM(CM517:CX517)+SUM(COUNTIFS(Q517:CL517,{"TERM","RESIGNED"}))</f>
        <v>51</v>
      </c>
      <c r="DC517" s="1" t="s">
        <v>45</v>
      </c>
      <c r="DD517" s="1" t="s">
        <v>1018</v>
      </c>
    </row>
    <row r="518" spans="1:108" x14ac:dyDescent="0.25">
      <c r="A518" s="32">
        <f t="shared" si="152"/>
        <v>517</v>
      </c>
      <c r="B518" s="1" t="s">
        <v>172</v>
      </c>
      <c r="C518" s="1">
        <v>105702</v>
      </c>
      <c r="D518" s="27">
        <v>105702</v>
      </c>
      <c r="E518" s="1" t="s">
        <v>946</v>
      </c>
      <c r="F518" s="34" t="s">
        <v>1256</v>
      </c>
      <c r="G518" s="34" t="s">
        <v>123</v>
      </c>
      <c r="H518" s="30">
        <v>45177</v>
      </c>
      <c r="I518" s="30" t="s">
        <v>39</v>
      </c>
      <c r="J518" s="30" t="s">
        <v>39</v>
      </c>
      <c r="K518" s="1">
        <f t="shared" ca="1" si="136"/>
        <v>125</v>
      </c>
      <c r="L518" s="34" t="str">
        <f t="shared" si="137"/>
        <v>Billable</v>
      </c>
      <c r="M518" s="34" t="s">
        <v>124</v>
      </c>
      <c r="N518" s="1" t="s">
        <v>41</v>
      </c>
      <c r="O518" s="1" t="s">
        <v>42</v>
      </c>
      <c r="P518" s="1"/>
      <c r="Q518" s="1"/>
      <c r="R518" s="1" t="s">
        <v>43</v>
      </c>
      <c r="S518" s="33" t="s">
        <v>126</v>
      </c>
      <c r="T518" s="14" t="s">
        <v>965</v>
      </c>
      <c r="U518" s="39">
        <v>0.38611111111111102</v>
      </c>
      <c r="V518" s="14" t="s">
        <v>965</v>
      </c>
      <c r="W518" s="14" t="s">
        <v>20</v>
      </c>
      <c r="X518" s="14" t="s">
        <v>20</v>
      </c>
      <c r="Y518" s="14" t="s">
        <v>965</v>
      </c>
      <c r="Z518" s="39">
        <v>0.39374999999999999</v>
      </c>
      <c r="AA518" s="14" t="s">
        <v>965</v>
      </c>
      <c r="AB518" s="14" t="s">
        <v>965</v>
      </c>
      <c r="AC518" s="39">
        <v>0.3756944444444445</v>
      </c>
      <c r="AD518" s="14" t="s">
        <v>965</v>
      </c>
      <c r="AE518" s="14" t="s">
        <v>965</v>
      </c>
      <c r="AF518" s="39">
        <v>0.38055555555555554</v>
      </c>
      <c r="AG518" s="14" t="s">
        <v>965</v>
      </c>
      <c r="AH518" s="14" t="s">
        <v>965</v>
      </c>
      <c r="AI518" s="39">
        <v>0.38958333333333334</v>
      </c>
      <c r="AJ518" s="14" t="s">
        <v>965</v>
      </c>
      <c r="AK518" s="14" t="s">
        <v>965</v>
      </c>
      <c r="AL518" s="39">
        <v>0.39374999999999999</v>
      </c>
      <c r="AM518" s="14" t="s">
        <v>965</v>
      </c>
      <c r="AN518" s="14" t="s">
        <v>20</v>
      </c>
      <c r="AO518" s="14" t="s">
        <v>20</v>
      </c>
      <c r="AP518" s="14" t="s">
        <v>965</v>
      </c>
      <c r="AQ518" s="39">
        <v>0.40138888888888885</v>
      </c>
      <c r="AR518" s="14" t="s">
        <v>965</v>
      </c>
      <c r="AS518" s="14" t="s">
        <v>965</v>
      </c>
      <c r="AT518" s="39">
        <v>0.3840277777777778</v>
      </c>
      <c r="AU518" s="14" t="s">
        <v>965</v>
      </c>
      <c r="AV518" s="14" t="s">
        <v>965</v>
      </c>
      <c r="AW518" s="39">
        <v>0.37777777777777777</v>
      </c>
      <c r="AX518" s="14" t="s">
        <v>965</v>
      </c>
      <c r="AY518" s="14" t="s">
        <v>965</v>
      </c>
      <c r="AZ518" s="39">
        <v>0.3659722222222222</v>
      </c>
      <c r="BA518" s="14" t="s">
        <v>965</v>
      </c>
      <c r="BB518" s="14" t="s">
        <v>965</v>
      </c>
      <c r="BC518" s="39">
        <v>0.3756944444444445</v>
      </c>
      <c r="BD518" s="14" t="s">
        <v>965</v>
      </c>
      <c r="BE518" s="14" t="s">
        <v>20</v>
      </c>
      <c r="BF518" s="14" t="s">
        <v>20</v>
      </c>
      <c r="BG518" s="14" t="s">
        <v>965</v>
      </c>
      <c r="BH518" s="39">
        <v>0.37986111111111115</v>
      </c>
      <c r="BI518" s="39" t="s">
        <v>965</v>
      </c>
      <c r="BJ518" s="14" t="s">
        <v>965</v>
      </c>
      <c r="BK518" s="39">
        <v>0.40416666666666662</v>
      </c>
      <c r="BL518" s="14" t="s">
        <v>965</v>
      </c>
      <c r="BM518" s="14" t="s">
        <v>965</v>
      </c>
      <c r="BN518" s="39">
        <v>0.3833333333333333</v>
      </c>
      <c r="BO518" s="14" t="s">
        <v>965</v>
      </c>
      <c r="BP518" s="14" t="s">
        <v>967</v>
      </c>
      <c r="BQ518" s="39" t="s">
        <v>39</v>
      </c>
      <c r="BR518" s="14" t="s">
        <v>967</v>
      </c>
      <c r="BS518" s="14" t="s">
        <v>967</v>
      </c>
      <c r="BT518" s="39" t="e">
        <v>#N/A</v>
      </c>
      <c r="BU518" s="39" t="s">
        <v>967</v>
      </c>
      <c r="BV518" s="14" t="s">
        <v>20</v>
      </c>
      <c r="BW518" s="14" t="s">
        <v>20</v>
      </c>
      <c r="BX518" s="14" t="s">
        <v>20</v>
      </c>
      <c r="BY518" s="14" t="s">
        <v>967</v>
      </c>
      <c r="BZ518" s="39" t="s">
        <v>39</v>
      </c>
      <c r="CA518" s="39" t="s">
        <v>967</v>
      </c>
      <c r="CB518" s="14" t="s">
        <v>965</v>
      </c>
      <c r="CC518" s="39">
        <v>0.375</v>
      </c>
      <c r="CD518" s="39" t="s">
        <v>965</v>
      </c>
      <c r="CE518" s="14" t="s">
        <v>965</v>
      </c>
      <c r="CF518" s="39">
        <v>0.37777777777777777</v>
      </c>
      <c r="CG518" s="39" t="s">
        <v>965</v>
      </c>
      <c r="CH518" s="14" t="s">
        <v>965</v>
      </c>
      <c r="CI518" s="39">
        <v>0.37708333333333338</v>
      </c>
      <c r="CJ518" s="39" t="s">
        <v>965</v>
      </c>
      <c r="CK518" s="14" t="s">
        <v>20</v>
      </c>
      <c r="CL518" s="14" t="s">
        <v>20</v>
      </c>
      <c r="CM518" s="1">
        <f t="shared" si="138"/>
        <v>34</v>
      </c>
      <c r="CN518" s="1">
        <f t="shared" si="139"/>
        <v>0</v>
      </c>
      <c r="CO518" s="1">
        <f t="shared" si="140"/>
        <v>11</v>
      </c>
      <c r="CP518" s="1">
        <f t="shared" si="141"/>
        <v>0</v>
      </c>
      <c r="CQ518" s="1">
        <f t="shared" si="142"/>
        <v>0</v>
      </c>
      <c r="CR518" s="1">
        <f>SUM(COUNTIFS($T518:$CL518,{"PAT","MAT"}))</f>
        <v>0</v>
      </c>
      <c r="CS518" s="1">
        <f t="shared" si="143"/>
        <v>0</v>
      </c>
      <c r="CT518" s="1">
        <f t="shared" si="144"/>
        <v>0</v>
      </c>
      <c r="CU518" s="1">
        <f t="shared" si="145"/>
        <v>0</v>
      </c>
      <c r="CV518" s="1">
        <f t="shared" si="146"/>
        <v>6</v>
      </c>
      <c r="CW518" s="1">
        <f t="shared" si="147"/>
        <v>0</v>
      </c>
      <c r="CX518" s="1">
        <f t="shared" si="148"/>
        <v>0</v>
      </c>
      <c r="CY518" s="1">
        <f t="shared" si="149"/>
        <v>6</v>
      </c>
      <c r="CZ518" s="1">
        <f t="shared" si="150"/>
        <v>1</v>
      </c>
      <c r="DA518" s="1">
        <f t="shared" si="151"/>
        <v>1</v>
      </c>
      <c r="DB518" s="1">
        <f>SUM(CM518:CX518)+SUM(COUNTIFS(Q518:CL518,{"TERM","RESIGNED"}))</f>
        <v>51</v>
      </c>
      <c r="DC518" s="1" t="s">
        <v>45</v>
      </c>
      <c r="DD518" s="1" t="s">
        <v>1021</v>
      </c>
    </row>
    <row r="519" spans="1:108" x14ac:dyDescent="0.25">
      <c r="A519" s="32">
        <f t="shared" si="152"/>
        <v>518</v>
      </c>
      <c r="B519" s="1" t="s">
        <v>172</v>
      </c>
      <c r="C519" s="1">
        <v>105712</v>
      </c>
      <c r="D519" s="27">
        <v>105712</v>
      </c>
      <c r="E519" s="1" t="s">
        <v>945</v>
      </c>
      <c r="F519" s="34" t="s">
        <v>1261</v>
      </c>
      <c r="G519" s="34" t="s">
        <v>190</v>
      </c>
      <c r="H519" s="30">
        <v>45181</v>
      </c>
      <c r="I519" s="30" t="s">
        <v>39</v>
      </c>
      <c r="J519" s="30" t="s">
        <v>39</v>
      </c>
      <c r="K519" s="1">
        <f t="shared" ca="1" si="136"/>
        <v>121</v>
      </c>
      <c r="L519" s="34" t="str">
        <f t="shared" si="137"/>
        <v>Billable</v>
      </c>
      <c r="M519" s="34" t="s">
        <v>187</v>
      </c>
      <c r="N519" s="1" t="s">
        <v>41</v>
      </c>
      <c r="O519" s="1" t="s">
        <v>42</v>
      </c>
      <c r="P519" s="1"/>
      <c r="Q519" s="1"/>
      <c r="R519" s="1" t="s">
        <v>43</v>
      </c>
      <c r="S519" s="33" t="s">
        <v>949</v>
      </c>
      <c r="T519" s="14" t="s">
        <v>965</v>
      </c>
      <c r="U519" s="39">
        <v>0.39583333333333298</v>
      </c>
      <c r="V519" s="14" t="s">
        <v>965</v>
      </c>
      <c r="W519" s="14" t="s">
        <v>20</v>
      </c>
      <c r="X519" s="14" t="s">
        <v>20</v>
      </c>
      <c r="Y519" s="14" t="s">
        <v>965</v>
      </c>
      <c r="Z519" s="39">
        <v>0.38472222222222219</v>
      </c>
      <c r="AA519" s="14" t="s">
        <v>965</v>
      </c>
      <c r="AB519" s="14" t="s">
        <v>966</v>
      </c>
      <c r="AC519" s="39">
        <v>0.24166666666666667</v>
      </c>
      <c r="AD519" s="14" t="s">
        <v>966</v>
      </c>
      <c r="AE519" s="14" t="s">
        <v>965</v>
      </c>
      <c r="AF519" s="39">
        <v>0.38680555555555557</v>
      </c>
      <c r="AG519" s="14" t="s">
        <v>965</v>
      </c>
      <c r="AH519" s="14" t="s">
        <v>965</v>
      </c>
      <c r="AI519" s="39">
        <v>0.40625</v>
      </c>
      <c r="AJ519" s="14" t="s">
        <v>965</v>
      </c>
      <c r="AK519" s="14" t="s">
        <v>965</v>
      </c>
      <c r="AL519" s="39">
        <v>0.38680555555555557</v>
      </c>
      <c r="AM519" s="14" t="s">
        <v>965</v>
      </c>
      <c r="AN519" s="14" t="s">
        <v>20</v>
      </c>
      <c r="AO519" s="14" t="s">
        <v>20</v>
      </c>
      <c r="AP519" s="14" t="s">
        <v>965</v>
      </c>
      <c r="AQ519" s="39">
        <v>0.39374999999999999</v>
      </c>
      <c r="AR519" s="14" t="s">
        <v>965</v>
      </c>
      <c r="AS519" s="14" t="s">
        <v>965</v>
      </c>
      <c r="AT519" s="39">
        <v>0.41388888888888892</v>
      </c>
      <c r="AU519" s="14" t="s">
        <v>965</v>
      </c>
      <c r="AV519" s="14" t="s">
        <v>965</v>
      </c>
      <c r="AW519" s="39">
        <v>0.37986111111111115</v>
      </c>
      <c r="AX519" s="14" t="s">
        <v>965</v>
      </c>
      <c r="AY519" s="14" t="s">
        <v>967</v>
      </c>
      <c r="AZ519" s="39" t="s">
        <v>39</v>
      </c>
      <c r="BA519" s="14" t="s">
        <v>967</v>
      </c>
      <c r="BB519" s="14" t="s">
        <v>967</v>
      </c>
      <c r="BC519" s="39" t="s">
        <v>39</v>
      </c>
      <c r="BD519" s="14" t="s">
        <v>967</v>
      </c>
      <c r="BE519" s="14" t="s">
        <v>20</v>
      </c>
      <c r="BF519" s="14" t="s">
        <v>20</v>
      </c>
      <c r="BG519" s="14" t="s">
        <v>965</v>
      </c>
      <c r="BH519" s="39">
        <v>0.38194444444444442</v>
      </c>
      <c r="BI519" s="39" t="s">
        <v>965</v>
      </c>
      <c r="BJ519" s="14" t="s">
        <v>967</v>
      </c>
      <c r="BK519" s="39" t="s">
        <v>39</v>
      </c>
      <c r="BL519" s="14" t="s">
        <v>967</v>
      </c>
      <c r="BM519" s="14" t="s">
        <v>968</v>
      </c>
      <c r="BN519" s="39" t="s">
        <v>39</v>
      </c>
      <c r="BO519" s="14" t="s">
        <v>968</v>
      </c>
      <c r="BP519" s="14" t="s">
        <v>968</v>
      </c>
      <c r="BQ519" s="39" t="s">
        <v>39</v>
      </c>
      <c r="BR519" s="14" t="s">
        <v>968</v>
      </c>
      <c r="BS519" s="14" t="s">
        <v>967</v>
      </c>
      <c r="BT519" s="39" t="e">
        <v>#N/A</v>
      </c>
      <c r="BU519" s="39" t="s">
        <v>967</v>
      </c>
      <c r="BV519" s="14" t="s">
        <v>20</v>
      </c>
      <c r="BW519" s="14" t="s">
        <v>20</v>
      </c>
      <c r="BX519" s="14" t="s">
        <v>20</v>
      </c>
      <c r="BY519" s="14" t="s">
        <v>965</v>
      </c>
      <c r="BZ519" s="39">
        <v>0.3756944444444445</v>
      </c>
      <c r="CA519" s="39" t="s">
        <v>965</v>
      </c>
      <c r="CB519" s="14" t="s">
        <v>965</v>
      </c>
      <c r="CC519" s="39">
        <v>0.3743055555555555</v>
      </c>
      <c r="CD519" s="39" t="s">
        <v>965</v>
      </c>
      <c r="CE519" s="14" t="s">
        <v>965</v>
      </c>
      <c r="CF519" s="39">
        <v>0.37361111111111112</v>
      </c>
      <c r="CG519" s="39" t="s">
        <v>965</v>
      </c>
      <c r="CH519" s="14" t="s">
        <v>965</v>
      </c>
      <c r="CI519" s="39">
        <v>0.3743055555555555</v>
      </c>
      <c r="CJ519" s="39" t="s">
        <v>965</v>
      </c>
      <c r="CK519" s="14" t="s">
        <v>20</v>
      </c>
      <c r="CL519" s="14" t="s">
        <v>20</v>
      </c>
      <c r="CM519" s="1">
        <f t="shared" si="138"/>
        <v>26</v>
      </c>
      <c r="CN519" s="1">
        <f t="shared" si="139"/>
        <v>1</v>
      </c>
      <c r="CO519" s="1">
        <f t="shared" si="140"/>
        <v>11</v>
      </c>
      <c r="CP519" s="1">
        <f t="shared" si="141"/>
        <v>0</v>
      </c>
      <c r="CQ519" s="1">
        <f t="shared" si="142"/>
        <v>0</v>
      </c>
      <c r="CR519" s="1">
        <f>SUM(COUNTIFS($T519:$CL519,{"PAT","MAT"}))</f>
        <v>0</v>
      </c>
      <c r="CS519" s="1">
        <f t="shared" si="143"/>
        <v>0</v>
      </c>
      <c r="CT519" s="1">
        <f t="shared" si="144"/>
        <v>0</v>
      </c>
      <c r="CU519" s="1">
        <f t="shared" si="145"/>
        <v>4</v>
      </c>
      <c r="CV519" s="1">
        <f t="shared" si="146"/>
        <v>8</v>
      </c>
      <c r="CW519" s="1">
        <f t="shared" si="147"/>
        <v>0</v>
      </c>
      <c r="CX519" s="1">
        <f t="shared" si="148"/>
        <v>0</v>
      </c>
      <c r="CY519" s="1">
        <f t="shared" si="149"/>
        <v>12</v>
      </c>
      <c r="CZ519" s="1">
        <f t="shared" si="150"/>
        <v>1</v>
      </c>
      <c r="DA519" s="1">
        <f t="shared" si="151"/>
        <v>1</v>
      </c>
      <c r="DB519" s="1">
        <f>SUM(CM519:CX519)+SUM(COUNTIFS(Q519:CL519,{"TERM","RESIGNED"}))</f>
        <v>50</v>
      </c>
      <c r="DC519" s="1" t="s">
        <v>45</v>
      </c>
      <c r="DD519" s="1" t="s">
        <v>1018</v>
      </c>
    </row>
    <row r="520" spans="1:108" x14ac:dyDescent="0.25">
      <c r="A520" s="32">
        <f t="shared" si="152"/>
        <v>519</v>
      </c>
      <c r="B520" s="1" t="s">
        <v>172</v>
      </c>
      <c r="C520" s="1">
        <v>105714</v>
      </c>
      <c r="D520" s="27">
        <v>105714</v>
      </c>
      <c r="E520" s="1" t="s">
        <v>946</v>
      </c>
      <c r="F520" s="34" t="s">
        <v>1262</v>
      </c>
      <c r="G520" s="34" t="s">
        <v>186</v>
      </c>
      <c r="H520" s="30">
        <v>45181</v>
      </c>
      <c r="I520" s="30" t="s">
        <v>39</v>
      </c>
      <c r="J520" s="30" t="s">
        <v>39</v>
      </c>
      <c r="K520" s="1">
        <f t="shared" ca="1" si="136"/>
        <v>121</v>
      </c>
      <c r="L520" s="34" t="str">
        <f t="shared" si="137"/>
        <v>Billable</v>
      </c>
      <c r="M520" s="34" t="s">
        <v>187</v>
      </c>
      <c r="N520" s="1" t="s">
        <v>41</v>
      </c>
      <c r="O520" s="1" t="s">
        <v>42</v>
      </c>
      <c r="P520" s="1"/>
      <c r="Q520" s="1"/>
      <c r="R520" s="1" t="s">
        <v>43</v>
      </c>
      <c r="S520" s="33" t="s">
        <v>431</v>
      </c>
      <c r="T520" s="14" t="s">
        <v>965</v>
      </c>
      <c r="U520" s="39">
        <v>0.47708333333333303</v>
      </c>
      <c r="V520" s="14" t="s">
        <v>965</v>
      </c>
      <c r="W520" s="14" t="s">
        <v>20</v>
      </c>
      <c r="X520" s="14" t="s">
        <v>20</v>
      </c>
      <c r="Y520" s="14" t="s">
        <v>965</v>
      </c>
      <c r="Z520" s="39">
        <v>0.39583333333333331</v>
      </c>
      <c r="AA520" s="14" t="s">
        <v>965</v>
      </c>
      <c r="AB520" s="14" t="s">
        <v>965</v>
      </c>
      <c r="AC520" s="39">
        <v>0.37847222222222227</v>
      </c>
      <c r="AD520" s="14" t="s">
        <v>965</v>
      </c>
      <c r="AE520" s="14" t="s">
        <v>965</v>
      </c>
      <c r="AF520" s="39">
        <v>0.39930555555555558</v>
      </c>
      <c r="AG520" s="14" t="s">
        <v>965</v>
      </c>
      <c r="AH520" s="14" t="s">
        <v>965</v>
      </c>
      <c r="AI520" s="39">
        <v>0.3888888888888889</v>
      </c>
      <c r="AJ520" s="14" t="s">
        <v>965</v>
      </c>
      <c r="AK520" s="14" t="s">
        <v>965</v>
      </c>
      <c r="AL520" s="39">
        <v>0.38958333333333334</v>
      </c>
      <c r="AM520" s="14" t="s">
        <v>965</v>
      </c>
      <c r="AN520" s="14" t="s">
        <v>20</v>
      </c>
      <c r="AO520" s="14" t="s">
        <v>20</v>
      </c>
      <c r="AP520" s="14" t="s">
        <v>965</v>
      </c>
      <c r="AQ520" s="39">
        <v>0.4055555555555555</v>
      </c>
      <c r="AR520" s="14" t="s">
        <v>965</v>
      </c>
      <c r="AS520" s="14" t="s">
        <v>965</v>
      </c>
      <c r="AT520" s="39">
        <v>0.40138888888888885</v>
      </c>
      <c r="AU520" s="14" t="s">
        <v>965</v>
      </c>
      <c r="AV520" s="14" t="s">
        <v>965</v>
      </c>
      <c r="AW520" s="39">
        <v>0.38472222222222219</v>
      </c>
      <c r="AX520" s="14" t="s">
        <v>965</v>
      </c>
      <c r="AY520" s="14" t="s">
        <v>965</v>
      </c>
      <c r="AZ520" s="39">
        <v>0.37777777777777777</v>
      </c>
      <c r="BA520" s="14" t="s">
        <v>965</v>
      </c>
      <c r="BB520" s="14" t="s">
        <v>965</v>
      </c>
      <c r="BC520" s="39">
        <v>0.3756944444444445</v>
      </c>
      <c r="BD520" s="14" t="s">
        <v>965</v>
      </c>
      <c r="BE520" s="14" t="s">
        <v>20</v>
      </c>
      <c r="BF520" s="14" t="s">
        <v>20</v>
      </c>
      <c r="BG520" s="14" t="s">
        <v>965</v>
      </c>
      <c r="BH520" s="39">
        <v>0.41319444444444442</v>
      </c>
      <c r="BI520" s="39" t="s">
        <v>965</v>
      </c>
      <c r="BJ520" s="14" t="s">
        <v>965</v>
      </c>
      <c r="BK520" s="39">
        <v>0.3979166666666667</v>
      </c>
      <c r="BL520" s="14" t="s">
        <v>965</v>
      </c>
      <c r="BM520" s="14" t="s">
        <v>965</v>
      </c>
      <c r="BN520" s="39">
        <v>0.38263888888888892</v>
      </c>
      <c r="BO520" s="14" t="s">
        <v>965</v>
      </c>
      <c r="BP520" s="14" t="s">
        <v>965</v>
      </c>
      <c r="BQ520" s="39">
        <v>0.3743055555555555</v>
      </c>
      <c r="BR520" s="14" t="s">
        <v>965</v>
      </c>
      <c r="BS520" s="14" t="s">
        <v>965</v>
      </c>
      <c r="BT520" s="39">
        <v>0.37291666666666662</v>
      </c>
      <c r="BU520" s="39" t="s">
        <v>965</v>
      </c>
      <c r="BV520" s="14" t="s">
        <v>20</v>
      </c>
      <c r="BW520" s="14" t="s">
        <v>20</v>
      </c>
      <c r="BX520" s="14" t="s">
        <v>20</v>
      </c>
      <c r="BY520" s="14" t="s">
        <v>967</v>
      </c>
      <c r="BZ520" s="39" t="s">
        <v>39</v>
      </c>
      <c r="CA520" s="39" t="s">
        <v>967</v>
      </c>
      <c r="CB520" s="14" t="s">
        <v>967</v>
      </c>
      <c r="CC520" s="39" t="s">
        <v>39</v>
      </c>
      <c r="CD520" s="39" t="s">
        <v>967</v>
      </c>
      <c r="CE520" s="14" t="s">
        <v>967</v>
      </c>
      <c r="CF520" s="39" t="s">
        <v>39</v>
      </c>
      <c r="CG520" s="39" t="s">
        <v>967</v>
      </c>
      <c r="CH520" s="14" t="s">
        <v>967</v>
      </c>
      <c r="CI520" s="39" t="s">
        <v>39</v>
      </c>
      <c r="CJ520" s="39" t="s">
        <v>967</v>
      </c>
      <c r="CK520" s="14" t="s">
        <v>20</v>
      </c>
      <c r="CL520" s="14" t="s">
        <v>20</v>
      </c>
      <c r="CM520" s="1">
        <f t="shared" si="138"/>
        <v>32</v>
      </c>
      <c r="CN520" s="1">
        <f t="shared" si="139"/>
        <v>0</v>
      </c>
      <c r="CO520" s="1">
        <f t="shared" si="140"/>
        <v>11</v>
      </c>
      <c r="CP520" s="1">
        <f t="shared" si="141"/>
        <v>0</v>
      </c>
      <c r="CQ520" s="1">
        <f t="shared" si="142"/>
        <v>0</v>
      </c>
      <c r="CR520" s="1">
        <f>SUM(COUNTIFS($T520:$CL520,{"PAT","MAT"}))</f>
        <v>0</v>
      </c>
      <c r="CS520" s="1">
        <f t="shared" si="143"/>
        <v>0</v>
      </c>
      <c r="CT520" s="1">
        <f t="shared" si="144"/>
        <v>0</v>
      </c>
      <c r="CU520" s="1">
        <f t="shared" si="145"/>
        <v>0</v>
      </c>
      <c r="CV520" s="1">
        <f t="shared" si="146"/>
        <v>8</v>
      </c>
      <c r="CW520" s="1">
        <f t="shared" si="147"/>
        <v>0</v>
      </c>
      <c r="CX520" s="1">
        <f t="shared" si="148"/>
        <v>0</v>
      </c>
      <c r="CY520" s="1">
        <f t="shared" si="149"/>
        <v>8</v>
      </c>
      <c r="CZ520" s="1">
        <f t="shared" si="150"/>
        <v>1</v>
      </c>
      <c r="DA520" s="1">
        <f t="shared" si="151"/>
        <v>1</v>
      </c>
      <c r="DB520" s="1">
        <f>SUM(CM520:CX520)+SUM(COUNTIFS(Q520:CL520,{"TERM","RESIGNED"}))</f>
        <v>51</v>
      </c>
      <c r="DC520" s="1" t="s">
        <v>45</v>
      </c>
      <c r="DD520" s="1" t="s">
        <v>1018</v>
      </c>
    </row>
    <row r="521" spans="1:108" x14ac:dyDescent="0.25">
      <c r="A521" s="32">
        <f t="shared" si="152"/>
        <v>520</v>
      </c>
      <c r="B521" s="1" t="s">
        <v>172</v>
      </c>
      <c r="C521" s="1">
        <v>105715</v>
      </c>
      <c r="D521" s="27">
        <v>105715</v>
      </c>
      <c r="E521" s="1" t="s">
        <v>945</v>
      </c>
      <c r="F521" s="34" t="s">
        <v>1263</v>
      </c>
      <c r="G521" s="34" t="s">
        <v>186</v>
      </c>
      <c r="H521" s="30">
        <v>45181</v>
      </c>
      <c r="I521" s="30" t="s">
        <v>39</v>
      </c>
      <c r="J521" s="30" t="s">
        <v>39</v>
      </c>
      <c r="K521" s="1">
        <f t="shared" ca="1" si="136"/>
        <v>121</v>
      </c>
      <c r="L521" s="34" t="str">
        <f t="shared" si="137"/>
        <v>Billable</v>
      </c>
      <c r="M521" s="34" t="s">
        <v>187</v>
      </c>
      <c r="N521" s="1" t="s">
        <v>41</v>
      </c>
      <c r="O521" s="1" t="s">
        <v>42</v>
      </c>
      <c r="P521" s="1"/>
      <c r="Q521" s="1"/>
      <c r="R521" s="1" t="s">
        <v>43</v>
      </c>
      <c r="S521" s="33" t="s">
        <v>431</v>
      </c>
      <c r="T521" s="14" t="s">
        <v>965</v>
      </c>
      <c r="U521" s="39">
        <v>0.484027777777778</v>
      </c>
      <c r="V521" s="14" t="s">
        <v>965</v>
      </c>
      <c r="W521" s="14" t="s">
        <v>20</v>
      </c>
      <c r="X521" s="14" t="s">
        <v>20</v>
      </c>
      <c r="Y521" s="14" t="s">
        <v>965</v>
      </c>
      <c r="Z521" s="39">
        <v>0.39305555555555555</v>
      </c>
      <c r="AA521" s="14" t="s">
        <v>965</v>
      </c>
      <c r="AB521" s="14" t="s">
        <v>965</v>
      </c>
      <c r="AC521" s="39">
        <v>0.38819444444444445</v>
      </c>
      <c r="AD521" s="14" t="s">
        <v>965</v>
      </c>
      <c r="AE521" s="14" t="s">
        <v>965</v>
      </c>
      <c r="AF521" s="39">
        <v>0.39999999999999997</v>
      </c>
      <c r="AG521" s="14" t="s">
        <v>965</v>
      </c>
      <c r="AH521" s="14" t="s">
        <v>965</v>
      </c>
      <c r="AI521" s="39">
        <v>0.40277777777777773</v>
      </c>
      <c r="AJ521" s="14" t="s">
        <v>965</v>
      </c>
      <c r="AK521" s="14" t="s">
        <v>965</v>
      </c>
      <c r="AL521" s="39">
        <v>0.40069444444444446</v>
      </c>
      <c r="AM521" s="14" t="s">
        <v>965</v>
      </c>
      <c r="AN521" s="14" t="s">
        <v>20</v>
      </c>
      <c r="AO521" s="14" t="s">
        <v>20</v>
      </c>
      <c r="AP521" s="14" t="s">
        <v>965</v>
      </c>
      <c r="AQ521" s="39">
        <v>0.39999999999999997</v>
      </c>
      <c r="AR521" s="14" t="s">
        <v>965</v>
      </c>
      <c r="AS521" s="14" t="s">
        <v>965</v>
      </c>
      <c r="AT521" s="39">
        <v>0.39861111111111108</v>
      </c>
      <c r="AU521" s="14" t="s">
        <v>965</v>
      </c>
      <c r="AV521" s="14" t="s">
        <v>965</v>
      </c>
      <c r="AW521" s="39">
        <v>0.3979166666666667</v>
      </c>
      <c r="AX521" s="14" t="s">
        <v>965</v>
      </c>
      <c r="AY521" s="14" t="s">
        <v>965</v>
      </c>
      <c r="AZ521" s="39">
        <v>0.38680555555555557</v>
      </c>
      <c r="BA521" s="14" t="s">
        <v>965</v>
      </c>
      <c r="BB521" s="14" t="s">
        <v>965</v>
      </c>
      <c r="BC521" s="39">
        <v>0.3840277777777778</v>
      </c>
      <c r="BD521" s="14" t="s">
        <v>965</v>
      </c>
      <c r="BE521" s="14" t="s">
        <v>20</v>
      </c>
      <c r="BF521" s="14" t="s">
        <v>20</v>
      </c>
      <c r="BG521" s="14" t="s">
        <v>965</v>
      </c>
      <c r="BH521" s="39">
        <v>0.42152777777777778</v>
      </c>
      <c r="BI521" s="39" t="s">
        <v>965</v>
      </c>
      <c r="BJ521" s="14" t="s">
        <v>965</v>
      </c>
      <c r="BK521" s="39">
        <v>0.39374999999999999</v>
      </c>
      <c r="BL521" s="14" t="s">
        <v>965</v>
      </c>
      <c r="BM521" s="14" t="s">
        <v>965</v>
      </c>
      <c r="BN521" s="39">
        <v>0.39097222222222222</v>
      </c>
      <c r="BO521" s="14" t="s">
        <v>965</v>
      </c>
      <c r="BP521" s="14" t="s">
        <v>965</v>
      </c>
      <c r="BQ521" s="39">
        <v>0.38680555555555557</v>
      </c>
      <c r="BR521" s="14" t="s">
        <v>965</v>
      </c>
      <c r="BS521" s="14" t="s">
        <v>965</v>
      </c>
      <c r="BT521" s="39">
        <v>0.3756944444444445</v>
      </c>
      <c r="BU521" s="39" t="s">
        <v>965</v>
      </c>
      <c r="BV521" s="14" t="s">
        <v>20</v>
      </c>
      <c r="BW521" s="14" t="s">
        <v>20</v>
      </c>
      <c r="BX521" s="14" t="s">
        <v>20</v>
      </c>
      <c r="BY521" s="14" t="s">
        <v>967</v>
      </c>
      <c r="BZ521" s="39" t="s">
        <v>39</v>
      </c>
      <c r="CA521" s="39" t="s">
        <v>967</v>
      </c>
      <c r="CB521" s="14" t="s">
        <v>967</v>
      </c>
      <c r="CC521" s="39" t="s">
        <v>39</v>
      </c>
      <c r="CD521" s="39" t="s">
        <v>967</v>
      </c>
      <c r="CE521" s="14" t="s">
        <v>967</v>
      </c>
      <c r="CF521" s="39" t="s">
        <v>39</v>
      </c>
      <c r="CG521" s="39" t="s">
        <v>967</v>
      </c>
      <c r="CH521" s="14" t="s">
        <v>967</v>
      </c>
      <c r="CI521" s="39" t="s">
        <v>39</v>
      </c>
      <c r="CJ521" s="39" t="s">
        <v>967</v>
      </c>
      <c r="CK521" s="14" t="s">
        <v>20</v>
      </c>
      <c r="CL521" s="14" t="s">
        <v>20</v>
      </c>
      <c r="CM521" s="1">
        <f t="shared" si="138"/>
        <v>32</v>
      </c>
      <c r="CN521" s="1">
        <f t="shared" si="139"/>
        <v>0</v>
      </c>
      <c r="CO521" s="1">
        <f t="shared" si="140"/>
        <v>11</v>
      </c>
      <c r="CP521" s="1">
        <f t="shared" si="141"/>
        <v>0</v>
      </c>
      <c r="CQ521" s="1">
        <f t="shared" si="142"/>
        <v>0</v>
      </c>
      <c r="CR521" s="1">
        <f>SUM(COUNTIFS($T521:$CL521,{"PAT","MAT"}))</f>
        <v>0</v>
      </c>
      <c r="CS521" s="1">
        <f t="shared" si="143"/>
        <v>0</v>
      </c>
      <c r="CT521" s="1">
        <f t="shared" si="144"/>
        <v>0</v>
      </c>
      <c r="CU521" s="1">
        <f t="shared" si="145"/>
        <v>0</v>
      </c>
      <c r="CV521" s="1">
        <f t="shared" si="146"/>
        <v>8</v>
      </c>
      <c r="CW521" s="1">
        <f t="shared" si="147"/>
        <v>0</v>
      </c>
      <c r="CX521" s="1">
        <f t="shared" si="148"/>
        <v>0</v>
      </c>
      <c r="CY521" s="1">
        <f t="shared" si="149"/>
        <v>8</v>
      </c>
      <c r="CZ521" s="1">
        <f t="shared" si="150"/>
        <v>1</v>
      </c>
      <c r="DA521" s="1">
        <f t="shared" si="151"/>
        <v>1</v>
      </c>
      <c r="DB521" s="1">
        <f>SUM(CM521:CX521)+SUM(COUNTIFS(Q521:CL521,{"TERM","RESIGNED"}))</f>
        <v>51</v>
      </c>
      <c r="DC521" s="1" t="s">
        <v>45</v>
      </c>
      <c r="DD521" s="1" t="s">
        <v>1018</v>
      </c>
    </row>
    <row r="522" spans="1:108" x14ac:dyDescent="0.25">
      <c r="A522" s="32">
        <f t="shared" si="152"/>
        <v>521</v>
      </c>
      <c r="B522" s="1" t="s">
        <v>172</v>
      </c>
      <c r="C522" s="1">
        <v>105722</v>
      </c>
      <c r="D522" s="27">
        <v>105722</v>
      </c>
      <c r="E522" s="1" t="s">
        <v>946</v>
      </c>
      <c r="F522" s="34" t="s">
        <v>1264</v>
      </c>
      <c r="G522" s="34" t="s">
        <v>123</v>
      </c>
      <c r="H522" s="30">
        <v>45181</v>
      </c>
      <c r="I522" s="30" t="s">
        <v>39</v>
      </c>
      <c r="J522" s="30" t="s">
        <v>39</v>
      </c>
      <c r="K522" s="1">
        <f t="shared" ca="1" si="136"/>
        <v>121</v>
      </c>
      <c r="L522" s="34" t="str">
        <f t="shared" si="137"/>
        <v>Billable</v>
      </c>
      <c r="M522" s="34" t="s">
        <v>124</v>
      </c>
      <c r="N522" s="1" t="s">
        <v>41</v>
      </c>
      <c r="O522" s="1" t="s">
        <v>42</v>
      </c>
      <c r="P522" s="1"/>
      <c r="Q522" s="1"/>
      <c r="R522" s="1" t="s">
        <v>43</v>
      </c>
      <c r="S522" s="33" t="s">
        <v>126</v>
      </c>
      <c r="T522" s="14" t="s">
        <v>965</v>
      </c>
      <c r="U522" s="39">
        <v>0.390972222222222</v>
      </c>
      <c r="V522" s="14" t="s">
        <v>965</v>
      </c>
      <c r="W522" s="14" t="s">
        <v>20</v>
      </c>
      <c r="X522" s="14" t="s">
        <v>20</v>
      </c>
      <c r="Y522" s="14" t="s">
        <v>965</v>
      </c>
      <c r="Z522" s="39">
        <v>0.4069444444444445</v>
      </c>
      <c r="AA522" s="14" t="s">
        <v>965</v>
      </c>
      <c r="AB522" s="14" t="s">
        <v>965</v>
      </c>
      <c r="AC522" s="39">
        <v>0.3756944444444445</v>
      </c>
      <c r="AD522" s="14" t="s">
        <v>965</v>
      </c>
      <c r="AE522" s="14" t="s">
        <v>965</v>
      </c>
      <c r="AF522" s="39">
        <v>0.37986111111111115</v>
      </c>
      <c r="AG522" s="14" t="s">
        <v>965</v>
      </c>
      <c r="AH522" s="14" t="s">
        <v>965</v>
      </c>
      <c r="AI522" s="39">
        <v>0.38541666666666669</v>
      </c>
      <c r="AJ522" s="14" t="s">
        <v>965</v>
      </c>
      <c r="AK522" s="14" t="s">
        <v>965</v>
      </c>
      <c r="AL522" s="39">
        <v>0.3979166666666667</v>
      </c>
      <c r="AM522" s="14" t="s">
        <v>965</v>
      </c>
      <c r="AN522" s="14" t="s">
        <v>20</v>
      </c>
      <c r="AO522" s="14" t="s">
        <v>20</v>
      </c>
      <c r="AP522" s="14" t="s">
        <v>965</v>
      </c>
      <c r="AQ522" s="39">
        <v>0.3972222222222222</v>
      </c>
      <c r="AR522" s="14" t="s">
        <v>965</v>
      </c>
      <c r="AS522" s="14" t="s">
        <v>965</v>
      </c>
      <c r="AT522" s="39">
        <v>0.38611111111111113</v>
      </c>
      <c r="AU522" s="14" t="s">
        <v>965</v>
      </c>
      <c r="AV522" s="14" t="s">
        <v>967</v>
      </c>
      <c r="AW522" s="39" t="s">
        <v>39</v>
      </c>
      <c r="AX522" s="14" t="s">
        <v>967</v>
      </c>
      <c r="AY522" s="14" t="s">
        <v>965</v>
      </c>
      <c r="AZ522" s="39">
        <v>0.37638888888888888</v>
      </c>
      <c r="BA522" s="14" t="s">
        <v>965</v>
      </c>
      <c r="BB522" s="14" t="s">
        <v>967</v>
      </c>
      <c r="BC522" s="39" t="s">
        <v>39</v>
      </c>
      <c r="BD522" s="14" t="s">
        <v>967</v>
      </c>
      <c r="BE522" s="14" t="s">
        <v>20</v>
      </c>
      <c r="BF522" s="14" t="s">
        <v>20</v>
      </c>
      <c r="BG522" s="14" t="s">
        <v>965</v>
      </c>
      <c r="BH522" s="39">
        <v>0.3833333333333333</v>
      </c>
      <c r="BI522" s="39" t="s">
        <v>965</v>
      </c>
      <c r="BJ522" s="14" t="s">
        <v>22</v>
      </c>
      <c r="BK522" s="39">
        <v>0.4069444444444445</v>
      </c>
      <c r="BL522" s="14" t="s">
        <v>22</v>
      </c>
      <c r="BM522" s="14" t="s">
        <v>965</v>
      </c>
      <c r="BN522" s="39">
        <v>0.39166666666666666</v>
      </c>
      <c r="BO522" s="14" t="s">
        <v>965</v>
      </c>
      <c r="BP522" s="14" t="s">
        <v>965</v>
      </c>
      <c r="BQ522" s="39">
        <v>0.3833333333333333</v>
      </c>
      <c r="BR522" s="14" t="s">
        <v>965</v>
      </c>
      <c r="BS522" s="14" t="s">
        <v>965</v>
      </c>
      <c r="BT522" s="39">
        <v>0.3972222222222222</v>
      </c>
      <c r="BU522" s="39" t="s">
        <v>965</v>
      </c>
      <c r="BV522" s="14" t="s">
        <v>20</v>
      </c>
      <c r="BW522" s="14" t="s">
        <v>20</v>
      </c>
      <c r="BX522" s="14" t="s">
        <v>20</v>
      </c>
      <c r="BY522" s="14" t="s">
        <v>965</v>
      </c>
      <c r="BZ522" s="39">
        <v>0.3888888888888889</v>
      </c>
      <c r="CA522" s="39" t="s">
        <v>965</v>
      </c>
      <c r="CB522" s="14" t="s">
        <v>965</v>
      </c>
      <c r="CC522" s="39">
        <v>0.3840277777777778</v>
      </c>
      <c r="CD522" s="39" t="s">
        <v>965</v>
      </c>
      <c r="CE522" s="14" t="s">
        <v>965</v>
      </c>
      <c r="CF522" s="39">
        <v>0.38125000000000003</v>
      </c>
      <c r="CG522" s="39" t="s">
        <v>965</v>
      </c>
      <c r="CH522" s="14" t="s">
        <v>21</v>
      </c>
      <c r="CI522" s="39" t="s">
        <v>39</v>
      </c>
      <c r="CJ522" s="39" t="s">
        <v>21</v>
      </c>
      <c r="CK522" s="14" t="s">
        <v>20</v>
      </c>
      <c r="CL522" s="14" t="s">
        <v>20</v>
      </c>
      <c r="CM522" s="1">
        <f t="shared" si="138"/>
        <v>32</v>
      </c>
      <c r="CN522" s="1">
        <f t="shared" si="139"/>
        <v>0</v>
      </c>
      <c r="CO522" s="1">
        <f t="shared" si="140"/>
        <v>11</v>
      </c>
      <c r="CP522" s="1">
        <f t="shared" si="141"/>
        <v>2</v>
      </c>
      <c r="CQ522" s="1">
        <f t="shared" si="142"/>
        <v>2</v>
      </c>
      <c r="CR522" s="1">
        <f>SUM(COUNTIFS($T522:$CL522,{"PAT","MAT"}))</f>
        <v>0</v>
      </c>
      <c r="CS522" s="1">
        <f t="shared" si="143"/>
        <v>0</v>
      </c>
      <c r="CT522" s="1">
        <f t="shared" si="144"/>
        <v>0</v>
      </c>
      <c r="CU522" s="1">
        <f t="shared" si="145"/>
        <v>0</v>
      </c>
      <c r="CV522" s="1">
        <f t="shared" si="146"/>
        <v>4</v>
      </c>
      <c r="CW522" s="1">
        <f t="shared" si="147"/>
        <v>0</v>
      </c>
      <c r="CX522" s="1">
        <f t="shared" si="148"/>
        <v>0</v>
      </c>
      <c r="CY522" s="1">
        <f t="shared" si="149"/>
        <v>4</v>
      </c>
      <c r="CZ522" s="1">
        <f t="shared" si="150"/>
        <v>1</v>
      </c>
      <c r="DA522" s="1">
        <f t="shared" si="151"/>
        <v>1</v>
      </c>
      <c r="DB522" s="1">
        <f>SUM(CM522:CX522)+SUM(COUNTIFS(Q522:CL522,{"TERM","RESIGNED"}))</f>
        <v>51</v>
      </c>
      <c r="DC522" s="1" t="s">
        <v>45</v>
      </c>
      <c r="DD522" s="1" t="s">
        <v>1021</v>
      </c>
    </row>
    <row r="523" spans="1:108" x14ac:dyDescent="0.25">
      <c r="A523" s="32">
        <f t="shared" si="152"/>
        <v>522</v>
      </c>
      <c r="B523" s="1" t="s">
        <v>172</v>
      </c>
      <c r="C523" s="1">
        <v>105723</v>
      </c>
      <c r="D523" s="27">
        <v>105723</v>
      </c>
      <c r="E523" s="1" t="s">
        <v>946</v>
      </c>
      <c r="F523" s="34" t="s">
        <v>1265</v>
      </c>
      <c r="G523" s="34" t="s">
        <v>123</v>
      </c>
      <c r="H523" s="30">
        <v>45181</v>
      </c>
      <c r="I523" s="30" t="s">
        <v>39</v>
      </c>
      <c r="J523" s="30" t="s">
        <v>39</v>
      </c>
      <c r="K523" s="1">
        <f t="shared" ca="1" si="136"/>
        <v>121</v>
      </c>
      <c r="L523" s="34" t="str">
        <f t="shared" si="137"/>
        <v>Billable</v>
      </c>
      <c r="M523" s="34" t="s">
        <v>124</v>
      </c>
      <c r="N523" s="1" t="s">
        <v>41</v>
      </c>
      <c r="O523" s="1" t="s">
        <v>42</v>
      </c>
      <c r="P523" s="1"/>
      <c r="Q523" s="1"/>
      <c r="R523" s="1" t="s">
        <v>43</v>
      </c>
      <c r="S523" s="33" t="s">
        <v>253</v>
      </c>
      <c r="T523" s="14" t="s">
        <v>965</v>
      </c>
      <c r="U523" s="39">
        <v>0.38611111111111102</v>
      </c>
      <c r="V523" s="14" t="s">
        <v>965</v>
      </c>
      <c r="W523" s="14" t="s">
        <v>20</v>
      </c>
      <c r="X523" s="14" t="s">
        <v>20</v>
      </c>
      <c r="Y523" s="14" t="s">
        <v>965</v>
      </c>
      <c r="Z523" s="39">
        <v>0.40902777777777777</v>
      </c>
      <c r="AA523" s="14" t="s">
        <v>965</v>
      </c>
      <c r="AB523" s="14" t="s">
        <v>965</v>
      </c>
      <c r="AC523" s="39">
        <v>0.40069444444444446</v>
      </c>
      <c r="AD523" s="14" t="s">
        <v>965</v>
      </c>
      <c r="AE523" s="14" t="s">
        <v>965</v>
      </c>
      <c r="AF523" s="39">
        <v>0.39305555555555555</v>
      </c>
      <c r="AG523" s="14" t="s">
        <v>965</v>
      </c>
      <c r="AH523" s="14" t="s">
        <v>965</v>
      </c>
      <c r="AI523" s="39">
        <v>0.4152777777777778</v>
      </c>
      <c r="AJ523" s="14" t="s">
        <v>965</v>
      </c>
      <c r="AK523" s="14" t="s">
        <v>965</v>
      </c>
      <c r="AL523" s="39">
        <v>0.42222222222222222</v>
      </c>
      <c r="AM523" s="14" t="s">
        <v>965</v>
      </c>
      <c r="AN523" s="14" t="s">
        <v>20</v>
      </c>
      <c r="AO523" s="14" t="s">
        <v>20</v>
      </c>
      <c r="AP523" s="14" t="s">
        <v>965</v>
      </c>
      <c r="AQ523" s="39">
        <v>0.42222222222222222</v>
      </c>
      <c r="AR523" s="14" t="s">
        <v>965</v>
      </c>
      <c r="AS523" s="14" t="s">
        <v>965</v>
      </c>
      <c r="AT523" s="39">
        <v>0.42222222222222222</v>
      </c>
      <c r="AU523" s="14" t="s">
        <v>965</v>
      </c>
      <c r="AV523" s="14" t="s">
        <v>965</v>
      </c>
      <c r="AW523" s="39">
        <v>0.39027777777777778</v>
      </c>
      <c r="AX523" s="14" t="s">
        <v>965</v>
      </c>
      <c r="AY523" s="14" t="s">
        <v>965</v>
      </c>
      <c r="AZ523" s="39">
        <v>0.39305555555555555</v>
      </c>
      <c r="BA523" s="14" t="s">
        <v>965</v>
      </c>
      <c r="BB523" s="14" t="s">
        <v>965</v>
      </c>
      <c r="BC523" s="39">
        <v>0.375</v>
      </c>
      <c r="BD523" s="14" t="s">
        <v>965</v>
      </c>
      <c r="BE523" s="14" t="s">
        <v>20</v>
      </c>
      <c r="BF523" s="14" t="s">
        <v>20</v>
      </c>
      <c r="BG523" s="14" t="s">
        <v>965</v>
      </c>
      <c r="BH523" s="39">
        <v>0.38750000000000001</v>
      </c>
      <c r="BI523" s="39" t="s">
        <v>965</v>
      </c>
      <c r="BJ523" s="14" t="s">
        <v>965</v>
      </c>
      <c r="BK523" s="39">
        <v>0.38750000000000001</v>
      </c>
      <c r="BL523" s="14" t="s">
        <v>965</v>
      </c>
      <c r="BM523" s="14" t="s">
        <v>965</v>
      </c>
      <c r="BN523" s="39">
        <v>0.37708333333333338</v>
      </c>
      <c r="BO523" s="14" t="s">
        <v>965</v>
      </c>
      <c r="BP523" s="14" t="s">
        <v>22</v>
      </c>
      <c r="BQ523" s="39">
        <v>0.39513888888888887</v>
      </c>
      <c r="BR523" s="14" t="s">
        <v>965</v>
      </c>
      <c r="BS523" s="14" t="s">
        <v>967</v>
      </c>
      <c r="BT523" s="39" t="e">
        <v>#N/A</v>
      </c>
      <c r="BU523" s="39" t="s">
        <v>967</v>
      </c>
      <c r="BV523" s="14" t="s">
        <v>20</v>
      </c>
      <c r="BW523" s="14" t="s">
        <v>20</v>
      </c>
      <c r="BX523" s="14" t="s">
        <v>20</v>
      </c>
      <c r="BY523" s="14" t="s">
        <v>967</v>
      </c>
      <c r="BZ523" s="39" t="s">
        <v>39</v>
      </c>
      <c r="CA523" s="39" t="s">
        <v>967</v>
      </c>
      <c r="CB523" s="14" t="s">
        <v>965</v>
      </c>
      <c r="CC523" s="39">
        <v>0.38541666666666669</v>
      </c>
      <c r="CD523" s="39" t="s">
        <v>965</v>
      </c>
      <c r="CE523" s="14" t="s">
        <v>965</v>
      </c>
      <c r="CF523" s="39">
        <v>0.37708333333333338</v>
      </c>
      <c r="CG523" s="39" t="s">
        <v>965</v>
      </c>
      <c r="CH523" s="14" t="s">
        <v>965</v>
      </c>
      <c r="CI523" s="39">
        <v>0.37916666666666665</v>
      </c>
      <c r="CJ523" s="39" t="s">
        <v>965</v>
      </c>
      <c r="CK523" s="14" t="s">
        <v>20</v>
      </c>
      <c r="CL523" s="14" t="s">
        <v>20</v>
      </c>
      <c r="CM523" s="1">
        <f t="shared" si="138"/>
        <v>35</v>
      </c>
      <c r="CN523" s="1">
        <f t="shared" si="139"/>
        <v>0</v>
      </c>
      <c r="CO523" s="1">
        <f t="shared" si="140"/>
        <v>11</v>
      </c>
      <c r="CP523" s="1">
        <f t="shared" si="141"/>
        <v>0</v>
      </c>
      <c r="CQ523" s="1">
        <f t="shared" si="142"/>
        <v>1</v>
      </c>
      <c r="CR523" s="1">
        <f>SUM(COUNTIFS($T523:$CL523,{"PAT","MAT"}))</f>
        <v>0</v>
      </c>
      <c r="CS523" s="1">
        <f t="shared" si="143"/>
        <v>0</v>
      </c>
      <c r="CT523" s="1">
        <f t="shared" si="144"/>
        <v>0</v>
      </c>
      <c r="CU523" s="1">
        <f t="shared" si="145"/>
        <v>0</v>
      </c>
      <c r="CV523" s="1">
        <f t="shared" si="146"/>
        <v>4</v>
      </c>
      <c r="CW523" s="1">
        <f t="shared" si="147"/>
        <v>0</v>
      </c>
      <c r="CX523" s="1">
        <f t="shared" si="148"/>
        <v>0</v>
      </c>
      <c r="CY523" s="1">
        <f t="shared" si="149"/>
        <v>4</v>
      </c>
      <c r="CZ523" s="1">
        <f t="shared" si="150"/>
        <v>1</v>
      </c>
      <c r="DA523" s="1">
        <f t="shared" si="151"/>
        <v>1</v>
      </c>
      <c r="DB523" s="1">
        <f>SUM(CM523:CX523)+SUM(COUNTIFS(Q523:CL523,{"TERM","RESIGNED"}))</f>
        <v>51</v>
      </c>
      <c r="DC523" s="1" t="s">
        <v>45</v>
      </c>
      <c r="DD523" s="1" t="s">
        <v>1018</v>
      </c>
    </row>
    <row r="524" spans="1:108" x14ac:dyDescent="0.25">
      <c r="A524" s="32">
        <f t="shared" si="152"/>
        <v>523</v>
      </c>
      <c r="B524" s="1" t="s">
        <v>172</v>
      </c>
      <c r="C524" s="1">
        <v>105726</v>
      </c>
      <c r="D524" s="27">
        <v>105726</v>
      </c>
      <c r="E524" s="1" t="s">
        <v>946</v>
      </c>
      <c r="F524" s="34" t="s">
        <v>1266</v>
      </c>
      <c r="G524" s="34" t="s">
        <v>123</v>
      </c>
      <c r="H524" s="30">
        <v>45181</v>
      </c>
      <c r="I524" s="30" t="s">
        <v>39</v>
      </c>
      <c r="J524" s="30" t="s">
        <v>39</v>
      </c>
      <c r="K524" s="1">
        <f t="shared" ca="1" si="136"/>
        <v>121</v>
      </c>
      <c r="L524" s="34" t="str">
        <f t="shared" si="137"/>
        <v>Billable</v>
      </c>
      <c r="M524" s="34" t="s">
        <v>124</v>
      </c>
      <c r="N524" s="1" t="s">
        <v>41</v>
      </c>
      <c r="O524" s="1" t="s">
        <v>42</v>
      </c>
      <c r="P524" s="1"/>
      <c r="Q524" s="1"/>
      <c r="R524" s="1" t="s">
        <v>43</v>
      </c>
      <c r="S524" s="33" t="s">
        <v>253</v>
      </c>
      <c r="T524" s="14" t="s">
        <v>965</v>
      </c>
      <c r="U524" s="39">
        <v>0.38888888888888901</v>
      </c>
      <c r="V524" s="14" t="s">
        <v>965</v>
      </c>
      <c r="W524" s="14" t="s">
        <v>20</v>
      </c>
      <c r="X524" s="14" t="s">
        <v>20</v>
      </c>
      <c r="Y524" s="14" t="s">
        <v>965</v>
      </c>
      <c r="Z524" s="39">
        <v>0.40902777777777777</v>
      </c>
      <c r="AA524" s="14" t="s">
        <v>965</v>
      </c>
      <c r="AB524" s="14" t="s">
        <v>965</v>
      </c>
      <c r="AC524" s="39">
        <v>0.38472222222222219</v>
      </c>
      <c r="AD524" s="14" t="s">
        <v>965</v>
      </c>
      <c r="AE524" s="14" t="s">
        <v>965</v>
      </c>
      <c r="AF524" s="39">
        <v>0.39583333333333331</v>
      </c>
      <c r="AG524" s="14" t="s">
        <v>965</v>
      </c>
      <c r="AH524" s="14" t="s">
        <v>965</v>
      </c>
      <c r="AI524" s="39">
        <v>0.4069444444444445</v>
      </c>
      <c r="AJ524" s="14" t="s">
        <v>965</v>
      </c>
      <c r="AK524" s="14" t="s">
        <v>965</v>
      </c>
      <c r="AL524" s="39">
        <v>0.39930555555555558</v>
      </c>
      <c r="AM524" s="14" t="s">
        <v>965</v>
      </c>
      <c r="AN524" s="14" t="s">
        <v>20</v>
      </c>
      <c r="AO524" s="14" t="s">
        <v>20</v>
      </c>
      <c r="AP524" s="14" t="s">
        <v>965</v>
      </c>
      <c r="AQ524" s="39">
        <v>0.42291666666666666</v>
      </c>
      <c r="AR524" s="14" t="s">
        <v>965</v>
      </c>
      <c r="AS524" s="14" t="s">
        <v>965</v>
      </c>
      <c r="AT524" s="39">
        <v>0.41319444444444442</v>
      </c>
      <c r="AU524" s="14" t="s">
        <v>965</v>
      </c>
      <c r="AV524" s="14" t="s">
        <v>965</v>
      </c>
      <c r="AW524" s="39">
        <v>0.39027777777777778</v>
      </c>
      <c r="AX524" s="14" t="s">
        <v>965</v>
      </c>
      <c r="AY524" s="14" t="s">
        <v>965</v>
      </c>
      <c r="AZ524" s="39">
        <v>0.38819444444444445</v>
      </c>
      <c r="BA524" s="14" t="s">
        <v>965</v>
      </c>
      <c r="BB524" s="14" t="s">
        <v>965</v>
      </c>
      <c r="BC524" s="39">
        <v>0.37847222222222227</v>
      </c>
      <c r="BD524" s="14" t="s">
        <v>965</v>
      </c>
      <c r="BE524" s="14" t="s">
        <v>20</v>
      </c>
      <c r="BF524" s="14" t="s">
        <v>20</v>
      </c>
      <c r="BG524" s="14" t="s">
        <v>965</v>
      </c>
      <c r="BH524" s="39">
        <v>0.39027777777777778</v>
      </c>
      <c r="BI524" s="39" t="s">
        <v>965</v>
      </c>
      <c r="BJ524" s="14" t="s">
        <v>965</v>
      </c>
      <c r="BK524" s="39">
        <v>0.37916666666666665</v>
      </c>
      <c r="BL524" s="14" t="s">
        <v>965</v>
      </c>
      <c r="BM524" s="14" t="s">
        <v>967</v>
      </c>
      <c r="BN524" s="39" t="s">
        <v>39</v>
      </c>
      <c r="BO524" s="14" t="s">
        <v>967</v>
      </c>
      <c r="BP524" s="14" t="s">
        <v>967</v>
      </c>
      <c r="BQ524" s="39" t="s">
        <v>39</v>
      </c>
      <c r="BR524" s="14" t="s">
        <v>967</v>
      </c>
      <c r="BS524" s="14" t="s">
        <v>965</v>
      </c>
      <c r="BT524" s="39">
        <v>0.38541666666666669</v>
      </c>
      <c r="BU524" s="39" t="s">
        <v>965</v>
      </c>
      <c r="BV524" s="14" t="s">
        <v>20</v>
      </c>
      <c r="BW524" s="14" t="s">
        <v>20</v>
      </c>
      <c r="BX524" s="14" t="s">
        <v>20</v>
      </c>
      <c r="BY524" s="14" t="s">
        <v>967</v>
      </c>
      <c r="BZ524" s="39" t="s">
        <v>39</v>
      </c>
      <c r="CA524" s="39" t="s">
        <v>967</v>
      </c>
      <c r="CB524" s="14" t="s">
        <v>967</v>
      </c>
      <c r="CC524" s="39" t="s">
        <v>39</v>
      </c>
      <c r="CD524" s="39" t="s">
        <v>967</v>
      </c>
      <c r="CE524" s="14" t="s">
        <v>968</v>
      </c>
      <c r="CF524" s="39" t="s">
        <v>39</v>
      </c>
      <c r="CG524" s="39" t="s">
        <v>968</v>
      </c>
      <c r="CH524" s="14" t="s">
        <v>968</v>
      </c>
      <c r="CI524" s="39" t="s">
        <v>39</v>
      </c>
      <c r="CJ524" s="39" t="s">
        <v>968</v>
      </c>
      <c r="CK524" s="14" t="s">
        <v>20</v>
      </c>
      <c r="CL524" s="14" t="s">
        <v>20</v>
      </c>
      <c r="CM524" s="1">
        <f t="shared" si="138"/>
        <v>28</v>
      </c>
      <c r="CN524" s="1">
        <f t="shared" si="139"/>
        <v>0</v>
      </c>
      <c r="CO524" s="1">
        <f t="shared" si="140"/>
        <v>11</v>
      </c>
      <c r="CP524" s="1">
        <f t="shared" si="141"/>
        <v>0</v>
      </c>
      <c r="CQ524" s="1">
        <f t="shared" si="142"/>
        <v>0</v>
      </c>
      <c r="CR524" s="1">
        <f>SUM(COUNTIFS($T524:$CL524,{"PAT","MAT"}))</f>
        <v>0</v>
      </c>
      <c r="CS524" s="1">
        <f t="shared" si="143"/>
        <v>0</v>
      </c>
      <c r="CT524" s="1">
        <f t="shared" si="144"/>
        <v>0</v>
      </c>
      <c r="CU524" s="1">
        <f t="shared" si="145"/>
        <v>4</v>
      </c>
      <c r="CV524" s="1">
        <f t="shared" si="146"/>
        <v>8</v>
      </c>
      <c r="CW524" s="1">
        <f t="shared" si="147"/>
        <v>0</v>
      </c>
      <c r="CX524" s="1">
        <f t="shared" si="148"/>
        <v>0</v>
      </c>
      <c r="CY524" s="1">
        <f t="shared" si="149"/>
        <v>12</v>
      </c>
      <c r="CZ524" s="1">
        <f t="shared" si="150"/>
        <v>1</v>
      </c>
      <c r="DA524" s="1">
        <f t="shared" si="151"/>
        <v>1</v>
      </c>
      <c r="DB524" s="1">
        <f>SUM(CM524:CX524)+SUM(COUNTIFS(Q524:CL524,{"TERM","RESIGNED"}))</f>
        <v>51</v>
      </c>
      <c r="DC524" s="1" t="s">
        <v>45</v>
      </c>
      <c r="DD524" s="1" t="s">
        <v>1018</v>
      </c>
    </row>
    <row r="525" spans="1:108" x14ac:dyDescent="0.25">
      <c r="A525" s="32">
        <f t="shared" si="152"/>
        <v>524</v>
      </c>
      <c r="B525" s="1" t="s">
        <v>172</v>
      </c>
      <c r="C525" s="1">
        <v>105727</v>
      </c>
      <c r="D525" s="27">
        <v>105727</v>
      </c>
      <c r="E525" s="1" t="s">
        <v>946</v>
      </c>
      <c r="F525" s="34" t="s">
        <v>1267</v>
      </c>
      <c r="G525" s="34" t="s">
        <v>123</v>
      </c>
      <c r="H525" s="30">
        <v>45181</v>
      </c>
      <c r="I525" s="30" t="s">
        <v>39</v>
      </c>
      <c r="J525" s="30" t="s">
        <v>39</v>
      </c>
      <c r="K525" s="1">
        <f t="shared" ca="1" si="136"/>
        <v>121</v>
      </c>
      <c r="L525" s="34" t="str">
        <f t="shared" si="137"/>
        <v>Billable</v>
      </c>
      <c r="M525" s="34" t="s">
        <v>124</v>
      </c>
      <c r="N525" s="1" t="s">
        <v>41</v>
      </c>
      <c r="O525" s="1" t="s">
        <v>42</v>
      </c>
      <c r="P525" s="1"/>
      <c r="Q525" s="1"/>
      <c r="R525" s="1" t="s">
        <v>43</v>
      </c>
      <c r="S525" s="33" t="s">
        <v>253</v>
      </c>
      <c r="T525" s="14" t="s">
        <v>965</v>
      </c>
      <c r="U525" s="39">
        <v>0.39444444444444399</v>
      </c>
      <c r="V525" s="14" t="s">
        <v>965</v>
      </c>
      <c r="W525" s="14" t="s">
        <v>20</v>
      </c>
      <c r="X525" s="14" t="s">
        <v>20</v>
      </c>
      <c r="Y525" s="14" t="s">
        <v>965</v>
      </c>
      <c r="Z525" s="39">
        <v>0.40277777777777773</v>
      </c>
      <c r="AA525" s="14" t="s">
        <v>965</v>
      </c>
      <c r="AB525" s="14" t="s">
        <v>965</v>
      </c>
      <c r="AC525" s="39">
        <v>0.3840277777777778</v>
      </c>
      <c r="AD525" s="14" t="s">
        <v>965</v>
      </c>
      <c r="AE525" s="14" t="s">
        <v>965</v>
      </c>
      <c r="AF525" s="39">
        <v>0.36874999999999997</v>
      </c>
      <c r="AG525" s="14" t="s">
        <v>965</v>
      </c>
      <c r="AH525" s="14" t="s">
        <v>965</v>
      </c>
      <c r="AI525" s="39">
        <v>0.41597222222222219</v>
      </c>
      <c r="AJ525" s="14" t="s">
        <v>965</v>
      </c>
      <c r="AK525" s="14" t="s">
        <v>965</v>
      </c>
      <c r="AL525" s="39">
        <v>0.41250000000000003</v>
      </c>
      <c r="AM525" s="14" t="s">
        <v>965</v>
      </c>
      <c r="AN525" s="14" t="s">
        <v>20</v>
      </c>
      <c r="AO525" s="14" t="s">
        <v>20</v>
      </c>
      <c r="AP525" s="14" t="s">
        <v>965</v>
      </c>
      <c r="AQ525" s="39">
        <v>0.3972222222222222</v>
      </c>
      <c r="AR525" s="14" t="s">
        <v>965</v>
      </c>
      <c r="AS525" s="14" t="s">
        <v>970</v>
      </c>
      <c r="AT525" s="39" t="s">
        <v>39</v>
      </c>
      <c r="AU525" s="14" t="s">
        <v>970</v>
      </c>
      <c r="AV525" s="14" t="s">
        <v>965</v>
      </c>
      <c r="AW525" s="39">
        <v>0.39652777777777781</v>
      </c>
      <c r="AX525" s="14" t="s">
        <v>965</v>
      </c>
      <c r="AY525" s="14" t="s">
        <v>965</v>
      </c>
      <c r="AZ525" s="39">
        <v>0.38958333333333334</v>
      </c>
      <c r="BA525" s="14" t="s">
        <v>965</v>
      </c>
      <c r="BB525" s="14" t="s">
        <v>965</v>
      </c>
      <c r="BC525" s="39">
        <v>0.37152777777777773</v>
      </c>
      <c r="BD525" s="14" t="s">
        <v>965</v>
      </c>
      <c r="BE525" s="14" t="s">
        <v>20</v>
      </c>
      <c r="BF525" s="14" t="s">
        <v>20</v>
      </c>
      <c r="BG525" s="14" t="s">
        <v>965</v>
      </c>
      <c r="BH525" s="39">
        <v>0.39583333333333331</v>
      </c>
      <c r="BI525" s="39" t="s">
        <v>965</v>
      </c>
      <c r="BJ525" s="14" t="s">
        <v>965</v>
      </c>
      <c r="BK525" s="39">
        <v>0.38750000000000001</v>
      </c>
      <c r="BL525" s="14" t="s">
        <v>965</v>
      </c>
      <c r="BM525" s="14" t="s">
        <v>965</v>
      </c>
      <c r="BN525" s="39">
        <v>0.3972222222222222</v>
      </c>
      <c r="BO525" s="14" t="s">
        <v>965</v>
      </c>
      <c r="BP525" s="14" t="s">
        <v>21</v>
      </c>
      <c r="BQ525" s="39" t="s">
        <v>39</v>
      </c>
      <c r="BR525" s="14" t="s">
        <v>21</v>
      </c>
      <c r="BS525" s="14" t="s">
        <v>965</v>
      </c>
      <c r="BT525" s="39">
        <v>0.38680555555555557</v>
      </c>
      <c r="BU525" s="39" t="s">
        <v>965</v>
      </c>
      <c r="BV525" s="14" t="s">
        <v>20</v>
      </c>
      <c r="BW525" s="14" t="s">
        <v>20</v>
      </c>
      <c r="BX525" s="14" t="s">
        <v>20</v>
      </c>
      <c r="BY525" s="14" t="s">
        <v>22</v>
      </c>
      <c r="BZ525" s="39">
        <v>0.38125000000000003</v>
      </c>
      <c r="CA525" s="39" t="s">
        <v>22</v>
      </c>
      <c r="CB525" s="14" t="s">
        <v>965</v>
      </c>
      <c r="CC525" s="39">
        <v>0.38194444444444442</v>
      </c>
      <c r="CD525" s="39" t="s">
        <v>965</v>
      </c>
      <c r="CE525" s="14" t="s">
        <v>967</v>
      </c>
      <c r="CF525" s="39" t="s">
        <v>39</v>
      </c>
      <c r="CG525" s="39" t="s">
        <v>967</v>
      </c>
      <c r="CH525" s="14" t="s">
        <v>965</v>
      </c>
      <c r="CI525" s="39">
        <v>0.37152777777777773</v>
      </c>
      <c r="CJ525" s="39" t="s">
        <v>965</v>
      </c>
      <c r="CK525" s="14" t="s">
        <v>20</v>
      </c>
      <c r="CL525" s="14" t="s">
        <v>20</v>
      </c>
      <c r="CM525" s="1">
        <f t="shared" si="138"/>
        <v>32</v>
      </c>
      <c r="CN525" s="1">
        <f t="shared" si="139"/>
        <v>0</v>
      </c>
      <c r="CO525" s="1">
        <f t="shared" si="140"/>
        <v>11</v>
      </c>
      <c r="CP525" s="1">
        <f t="shared" si="141"/>
        <v>2</v>
      </c>
      <c r="CQ525" s="1">
        <f t="shared" si="142"/>
        <v>2</v>
      </c>
      <c r="CR525" s="1">
        <f>SUM(COUNTIFS($T525:$CL525,{"PAT","MAT"}))</f>
        <v>0</v>
      </c>
      <c r="CS525" s="1">
        <f t="shared" si="143"/>
        <v>0</v>
      </c>
      <c r="CT525" s="1">
        <f t="shared" si="144"/>
        <v>0</v>
      </c>
      <c r="CU525" s="1">
        <f t="shared" si="145"/>
        <v>0</v>
      </c>
      <c r="CV525" s="1">
        <f t="shared" si="146"/>
        <v>2</v>
      </c>
      <c r="CW525" s="1">
        <f t="shared" si="147"/>
        <v>2</v>
      </c>
      <c r="CX525" s="1">
        <f t="shared" si="148"/>
        <v>0</v>
      </c>
      <c r="CY525" s="1">
        <f t="shared" si="149"/>
        <v>4</v>
      </c>
      <c r="CZ525" s="1">
        <f t="shared" si="150"/>
        <v>1</v>
      </c>
      <c r="DA525" s="1">
        <f t="shared" si="151"/>
        <v>1</v>
      </c>
      <c r="DB525" s="1">
        <f>SUM(CM525:CX525)+SUM(COUNTIFS(Q525:CL525,{"TERM","RESIGNED"}))</f>
        <v>51</v>
      </c>
      <c r="DC525" s="1" t="s">
        <v>45</v>
      </c>
      <c r="DD525" s="1" t="s">
        <v>1018</v>
      </c>
    </row>
    <row r="526" spans="1:108" x14ac:dyDescent="0.25">
      <c r="A526" s="32">
        <f t="shared" si="152"/>
        <v>525</v>
      </c>
      <c r="B526" s="1" t="s">
        <v>172</v>
      </c>
      <c r="C526" s="1">
        <v>105730</v>
      </c>
      <c r="D526" s="27">
        <v>105730</v>
      </c>
      <c r="E526" s="1" t="s">
        <v>946</v>
      </c>
      <c r="F526" s="34" t="s">
        <v>1268</v>
      </c>
      <c r="G526" s="34" t="s">
        <v>123</v>
      </c>
      <c r="H526" s="30">
        <v>45181</v>
      </c>
      <c r="I526" s="30" t="s">
        <v>39</v>
      </c>
      <c r="J526" s="30" t="s">
        <v>39</v>
      </c>
      <c r="K526" s="1">
        <f t="shared" ca="1" si="136"/>
        <v>121</v>
      </c>
      <c r="L526" s="34" t="str">
        <f t="shared" si="137"/>
        <v>Billable</v>
      </c>
      <c r="M526" s="34" t="s">
        <v>124</v>
      </c>
      <c r="N526" s="1" t="s">
        <v>41</v>
      </c>
      <c r="O526" s="1" t="s">
        <v>42</v>
      </c>
      <c r="P526" s="1"/>
      <c r="Q526" s="1"/>
      <c r="R526" s="1" t="s">
        <v>43</v>
      </c>
      <c r="S526" s="33" t="s">
        <v>253</v>
      </c>
      <c r="T526" s="14" t="s">
        <v>965</v>
      </c>
      <c r="U526" s="39">
        <v>0.390277777777778</v>
      </c>
      <c r="V526" s="14" t="s">
        <v>965</v>
      </c>
      <c r="W526" s="14" t="s">
        <v>20</v>
      </c>
      <c r="X526" s="14" t="s">
        <v>20</v>
      </c>
      <c r="Y526" s="14" t="s">
        <v>965</v>
      </c>
      <c r="Z526" s="39">
        <v>0.41041666666666665</v>
      </c>
      <c r="AA526" s="14" t="s">
        <v>965</v>
      </c>
      <c r="AB526" s="14" t="s">
        <v>965</v>
      </c>
      <c r="AC526" s="39">
        <v>0.41111111111111115</v>
      </c>
      <c r="AD526" s="14" t="s">
        <v>965</v>
      </c>
      <c r="AE526" s="14" t="s">
        <v>965</v>
      </c>
      <c r="AF526" s="39">
        <v>0.39930555555555558</v>
      </c>
      <c r="AG526" s="14" t="s">
        <v>965</v>
      </c>
      <c r="AH526" s="14" t="s">
        <v>965</v>
      </c>
      <c r="AI526" s="39">
        <v>0.40902777777777777</v>
      </c>
      <c r="AJ526" s="14" t="s">
        <v>965</v>
      </c>
      <c r="AK526" s="14" t="s">
        <v>965</v>
      </c>
      <c r="AL526" s="39">
        <v>0.41875000000000001</v>
      </c>
      <c r="AM526" s="14" t="s">
        <v>965</v>
      </c>
      <c r="AN526" s="14" t="s">
        <v>20</v>
      </c>
      <c r="AO526" s="14" t="s">
        <v>20</v>
      </c>
      <c r="AP526" s="14" t="s">
        <v>965</v>
      </c>
      <c r="AQ526" s="39">
        <v>0.4152777777777778</v>
      </c>
      <c r="AR526" s="14" t="s">
        <v>965</v>
      </c>
      <c r="AS526" s="14" t="s">
        <v>965</v>
      </c>
      <c r="AT526" s="39">
        <v>0.4152777777777778</v>
      </c>
      <c r="AU526" s="14" t="s">
        <v>965</v>
      </c>
      <c r="AV526" s="14" t="s">
        <v>965</v>
      </c>
      <c r="AW526" s="39">
        <v>0.41111111111111115</v>
      </c>
      <c r="AX526" s="14" t="s">
        <v>965</v>
      </c>
      <c r="AY526" s="14" t="s">
        <v>965</v>
      </c>
      <c r="AZ526" s="39">
        <v>0.39861111111111108</v>
      </c>
      <c r="BA526" s="14" t="s">
        <v>965</v>
      </c>
      <c r="BB526" s="14" t="s">
        <v>965</v>
      </c>
      <c r="BC526" s="39">
        <v>0.36319444444444443</v>
      </c>
      <c r="BD526" s="14" t="s">
        <v>965</v>
      </c>
      <c r="BE526" s="14" t="s">
        <v>20</v>
      </c>
      <c r="BF526" s="14" t="s">
        <v>20</v>
      </c>
      <c r="BG526" s="14" t="s">
        <v>965</v>
      </c>
      <c r="BH526" s="39">
        <v>0.39166666666666666</v>
      </c>
      <c r="BI526" s="39" t="s">
        <v>965</v>
      </c>
      <c r="BJ526" s="14" t="s">
        <v>965</v>
      </c>
      <c r="BK526" s="39">
        <v>0.39861111111111108</v>
      </c>
      <c r="BL526" s="14" t="s">
        <v>965</v>
      </c>
      <c r="BM526" s="14" t="s">
        <v>965</v>
      </c>
      <c r="BN526" s="39">
        <v>0.375</v>
      </c>
      <c r="BO526" s="14" t="s">
        <v>965</v>
      </c>
      <c r="BP526" s="14" t="s">
        <v>965</v>
      </c>
      <c r="BQ526" s="39">
        <v>0.39444444444444443</v>
      </c>
      <c r="BR526" s="14" t="s">
        <v>965</v>
      </c>
      <c r="BS526" s="14" t="s">
        <v>966</v>
      </c>
      <c r="BT526" s="39">
        <v>0.34930555555555554</v>
      </c>
      <c r="BU526" s="39" t="s">
        <v>966</v>
      </c>
      <c r="BV526" s="14" t="s">
        <v>20</v>
      </c>
      <c r="BW526" s="14" t="s">
        <v>20</v>
      </c>
      <c r="BX526" s="14" t="s">
        <v>20</v>
      </c>
      <c r="BY526" s="14" t="s">
        <v>967</v>
      </c>
      <c r="BZ526" s="39" t="s">
        <v>39</v>
      </c>
      <c r="CA526" s="39" t="s">
        <v>967</v>
      </c>
      <c r="CB526" s="14" t="s">
        <v>967</v>
      </c>
      <c r="CC526" s="39" t="s">
        <v>39</v>
      </c>
      <c r="CD526" s="39" t="s">
        <v>967</v>
      </c>
      <c r="CE526" s="14" t="s">
        <v>965</v>
      </c>
      <c r="CF526" s="39">
        <v>0.36944444444444446</v>
      </c>
      <c r="CG526" s="39" t="s">
        <v>965</v>
      </c>
      <c r="CH526" s="14" t="s">
        <v>967</v>
      </c>
      <c r="CI526" s="39" t="s">
        <v>39</v>
      </c>
      <c r="CJ526" s="39" t="s">
        <v>967</v>
      </c>
      <c r="CK526" s="14" t="s">
        <v>20</v>
      </c>
      <c r="CL526" s="14" t="s">
        <v>20</v>
      </c>
      <c r="CM526" s="1">
        <f t="shared" si="138"/>
        <v>32</v>
      </c>
      <c r="CN526" s="1">
        <f t="shared" si="139"/>
        <v>1</v>
      </c>
      <c r="CO526" s="1">
        <f t="shared" si="140"/>
        <v>11</v>
      </c>
      <c r="CP526" s="1">
        <f t="shared" si="141"/>
        <v>0</v>
      </c>
      <c r="CQ526" s="1">
        <f t="shared" si="142"/>
        <v>0</v>
      </c>
      <c r="CR526" s="1">
        <f>SUM(COUNTIFS($T526:$CL526,{"PAT","MAT"}))</f>
        <v>0</v>
      </c>
      <c r="CS526" s="1">
        <f t="shared" si="143"/>
        <v>0</v>
      </c>
      <c r="CT526" s="1">
        <f t="shared" si="144"/>
        <v>0</v>
      </c>
      <c r="CU526" s="1">
        <f t="shared" si="145"/>
        <v>0</v>
      </c>
      <c r="CV526" s="1">
        <f t="shared" si="146"/>
        <v>6</v>
      </c>
      <c r="CW526" s="1">
        <f t="shared" si="147"/>
        <v>0</v>
      </c>
      <c r="CX526" s="1">
        <f t="shared" si="148"/>
        <v>0</v>
      </c>
      <c r="CY526" s="1">
        <f t="shared" si="149"/>
        <v>6</v>
      </c>
      <c r="CZ526" s="1">
        <f t="shared" si="150"/>
        <v>1</v>
      </c>
      <c r="DA526" s="1">
        <f t="shared" si="151"/>
        <v>1</v>
      </c>
      <c r="DB526" s="1">
        <f>SUM(CM526:CX526)+SUM(COUNTIFS(Q526:CL526,{"TERM","RESIGNED"}))</f>
        <v>50</v>
      </c>
      <c r="DC526" s="1" t="s">
        <v>45</v>
      </c>
      <c r="DD526" s="1" t="s">
        <v>1018</v>
      </c>
    </row>
    <row r="527" spans="1:108" x14ac:dyDescent="0.25">
      <c r="A527" s="32">
        <f t="shared" si="152"/>
        <v>526</v>
      </c>
      <c r="B527" s="1" t="s">
        <v>172</v>
      </c>
      <c r="C527" s="1">
        <v>105735</v>
      </c>
      <c r="D527" s="27">
        <v>105735</v>
      </c>
      <c r="E527" s="1" t="s">
        <v>946</v>
      </c>
      <c r="F527" s="34" t="s">
        <v>1272</v>
      </c>
      <c r="G527" s="34" t="s">
        <v>123</v>
      </c>
      <c r="H527" s="30">
        <v>45181</v>
      </c>
      <c r="I527" s="30" t="s">
        <v>39</v>
      </c>
      <c r="J527" s="30" t="s">
        <v>39</v>
      </c>
      <c r="K527" s="1">
        <f t="shared" ca="1" si="136"/>
        <v>121</v>
      </c>
      <c r="L527" s="34" t="str">
        <f t="shared" si="137"/>
        <v>Billable</v>
      </c>
      <c r="M527" s="34" t="s">
        <v>124</v>
      </c>
      <c r="N527" s="1" t="s">
        <v>41</v>
      </c>
      <c r="O527" s="1" t="s">
        <v>42</v>
      </c>
      <c r="P527" s="1"/>
      <c r="Q527" s="1"/>
      <c r="R527" s="1" t="s">
        <v>43</v>
      </c>
      <c r="S527" s="33" t="s">
        <v>253</v>
      </c>
      <c r="T527" s="14" t="s">
        <v>965</v>
      </c>
      <c r="U527" s="39">
        <v>0.38263888888888897</v>
      </c>
      <c r="V527" s="14" t="s">
        <v>965</v>
      </c>
      <c r="W527" s="14" t="s">
        <v>20</v>
      </c>
      <c r="X527" s="14" t="s">
        <v>20</v>
      </c>
      <c r="Y527" s="14" t="s">
        <v>965</v>
      </c>
      <c r="Z527" s="39">
        <v>0.4069444444444445</v>
      </c>
      <c r="AA527" s="14" t="s">
        <v>965</v>
      </c>
      <c r="AB527" s="14" t="s">
        <v>965</v>
      </c>
      <c r="AC527" s="39">
        <v>0.40208333333333335</v>
      </c>
      <c r="AD527" s="14" t="s">
        <v>965</v>
      </c>
      <c r="AE527" s="14" t="s">
        <v>965</v>
      </c>
      <c r="AF527" s="39">
        <v>0.38819444444444445</v>
      </c>
      <c r="AG527" s="14" t="s">
        <v>965</v>
      </c>
      <c r="AH527" s="14" t="s">
        <v>965</v>
      </c>
      <c r="AI527" s="39">
        <v>0.4145833333333333</v>
      </c>
      <c r="AJ527" s="14" t="s">
        <v>965</v>
      </c>
      <c r="AK527" s="14" t="s">
        <v>965</v>
      </c>
      <c r="AL527" s="39">
        <v>0.41805555555555557</v>
      </c>
      <c r="AM527" s="14" t="s">
        <v>965</v>
      </c>
      <c r="AN527" s="14" t="s">
        <v>20</v>
      </c>
      <c r="AO527" s="14" t="s">
        <v>20</v>
      </c>
      <c r="AP527" s="14" t="s">
        <v>965</v>
      </c>
      <c r="AQ527" s="39">
        <v>0.42222222222222222</v>
      </c>
      <c r="AR527" s="14" t="s">
        <v>965</v>
      </c>
      <c r="AS527" s="14" t="s">
        <v>965</v>
      </c>
      <c r="AT527" s="39">
        <v>0.40625</v>
      </c>
      <c r="AU527" s="14" t="s">
        <v>965</v>
      </c>
      <c r="AV527" s="14" t="s">
        <v>965</v>
      </c>
      <c r="AW527" s="39">
        <v>0.39027777777777778</v>
      </c>
      <c r="AX527" s="14" t="s">
        <v>965</v>
      </c>
      <c r="AY527" s="14" t="s">
        <v>965</v>
      </c>
      <c r="AZ527" s="39">
        <v>0.39930555555555558</v>
      </c>
      <c r="BA527" s="14" t="s">
        <v>965</v>
      </c>
      <c r="BB527" s="14" t="s">
        <v>965</v>
      </c>
      <c r="BC527" s="39">
        <v>0.38819444444444445</v>
      </c>
      <c r="BD527" s="14" t="s">
        <v>965</v>
      </c>
      <c r="BE527" s="14" t="s">
        <v>20</v>
      </c>
      <c r="BF527" s="14" t="s">
        <v>20</v>
      </c>
      <c r="BG527" s="14" t="s">
        <v>965</v>
      </c>
      <c r="BH527" s="39">
        <v>0.38750000000000001</v>
      </c>
      <c r="BI527" s="39" t="s">
        <v>965</v>
      </c>
      <c r="BJ527" s="14" t="s">
        <v>965</v>
      </c>
      <c r="BK527" s="39">
        <v>0.39305555555555555</v>
      </c>
      <c r="BL527" s="14" t="s">
        <v>965</v>
      </c>
      <c r="BM527" s="14" t="s">
        <v>965</v>
      </c>
      <c r="BN527" s="39">
        <v>0.37986111111111115</v>
      </c>
      <c r="BO527" s="14" t="s">
        <v>965</v>
      </c>
      <c r="BP527" s="14" t="s">
        <v>22</v>
      </c>
      <c r="BQ527" s="39">
        <v>0.39374999999999999</v>
      </c>
      <c r="BR527" s="14" t="s">
        <v>965</v>
      </c>
      <c r="BS527" s="14" t="s">
        <v>965</v>
      </c>
      <c r="BT527" s="39">
        <v>0.37638888888888888</v>
      </c>
      <c r="BU527" s="39" t="s">
        <v>965</v>
      </c>
      <c r="BV527" s="14" t="s">
        <v>20</v>
      </c>
      <c r="BW527" s="14" t="s">
        <v>20</v>
      </c>
      <c r="BX527" s="14" t="s">
        <v>20</v>
      </c>
      <c r="BY527" s="14" t="s">
        <v>965</v>
      </c>
      <c r="BZ527" s="39">
        <v>0.39583333333333331</v>
      </c>
      <c r="CA527" s="39" t="s">
        <v>965</v>
      </c>
      <c r="CB527" s="14" t="s">
        <v>965</v>
      </c>
      <c r="CC527" s="39">
        <v>0.39166666666666666</v>
      </c>
      <c r="CD527" s="39" t="s">
        <v>965</v>
      </c>
      <c r="CE527" s="14" t="s">
        <v>965</v>
      </c>
      <c r="CF527" s="39">
        <v>0.39097222222222222</v>
      </c>
      <c r="CG527" s="39" t="s">
        <v>965</v>
      </c>
      <c r="CH527" s="14" t="s">
        <v>967</v>
      </c>
      <c r="CI527" s="39" t="s">
        <v>39</v>
      </c>
      <c r="CJ527" s="39" t="s">
        <v>967</v>
      </c>
      <c r="CK527" s="14" t="s">
        <v>20</v>
      </c>
      <c r="CL527" s="14" t="s">
        <v>20</v>
      </c>
      <c r="CM527" s="1">
        <f t="shared" si="138"/>
        <v>37</v>
      </c>
      <c r="CN527" s="1">
        <f t="shared" si="139"/>
        <v>0</v>
      </c>
      <c r="CO527" s="1">
        <f t="shared" si="140"/>
        <v>11</v>
      </c>
      <c r="CP527" s="1">
        <f t="shared" si="141"/>
        <v>0</v>
      </c>
      <c r="CQ527" s="1">
        <f t="shared" si="142"/>
        <v>1</v>
      </c>
      <c r="CR527" s="1">
        <f>SUM(COUNTIFS($T527:$CL527,{"PAT","MAT"}))</f>
        <v>0</v>
      </c>
      <c r="CS527" s="1">
        <f t="shared" si="143"/>
        <v>0</v>
      </c>
      <c r="CT527" s="1">
        <f t="shared" si="144"/>
        <v>0</v>
      </c>
      <c r="CU527" s="1">
        <f t="shared" si="145"/>
        <v>0</v>
      </c>
      <c r="CV527" s="1">
        <f t="shared" si="146"/>
        <v>2</v>
      </c>
      <c r="CW527" s="1">
        <f t="shared" si="147"/>
        <v>0</v>
      </c>
      <c r="CX527" s="1">
        <f t="shared" si="148"/>
        <v>0</v>
      </c>
      <c r="CY527" s="1">
        <f t="shared" si="149"/>
        <v>2</v>
      </c>
      <c r="CZ527" s="1">
        <f t="shared" si="150"/>
        <v>1</v>
      </c>
      <c r="DA527" s="1">
        <f t="shared" si="151"/>
        <v>1</v>
      </c>
      <c r="DB527" s="1">
        <f>SUM(CM527:CX527)+SUM(COUNTIFS(Q527:CL527,{"TERM","RESIGNED"}))</f>
        <v>51</v>
      </c>
      <c r="DC527" s="1" t="s">
        <v>45</v>
      </c>
      <c r="DD527" s="1" t="s">
        <v>1018</v>
      </c>
    </row>
    <row r="528" spans="1:108" x14ac:dyDescent="0.25">
      <c r="A528" s="32">
        <f t="shared" si="152"/>
        <v>527</v>
      </c>
      <c r="B528" s="1" t="s">
        <v>172</v>
      </c>
      <c r="C528" s="1">
        <v>105736</v>
      </c>
      <c r="D528" s="27">
        <v>105736</v>
      </c>
      <c r="E528" s="1" t="s">
        <v>946</v>
      </c>
      <c r="F528" s="34" t="s">
        <v>1273</v>
      </c>
      <c r="G528" s="34" t="s">
        <v>190</v>
      </c>
      <c r="H528" s="30">
        <v>45181</v>
      </c>
      <c r="I528" s="30" t="s">
        <v>39</v>
      </c>
      <c r="J528" s="30" t="s">
        <v>39</v>
      </c>
      <c r="K528" s="1">
        <f t="shared" ca="1" si="136"/>
        <v>121</v>
      </c>
      <c r="L528" s="34" t="str">
        <f t="shared" si="137"/>
        <v>Billable</v>
      </c>
      <c r="M528" s="34" t="s">
        <v>187</v>
      </c>
      <c r="N528" s="1" t="s">
        <v>41</v>
      </c>
      <c r="O528" s="1" t="s">
        <v>42</v>
      </c>
      <c r="P528" s="1"/>
      <c r="Q528" s="1"/>
      <c r="R528" s="1" t="s">
        <v>43</v>
      </c>
      <c r="S528" s="33" t="s">
        <v>311</v>
      </c>
      <c r="T528" s="14" t="s">
        <v>965</v>
      </c>
      <c r="U528" s="39">
        <v>0.389583333333333</v>
      </c>
      <c r="V528" s="14" t="s">
        <v>965</v>
      </c>
      <c r="W528" s="14" t="s">
        <v>20</v>
      </c>
      <c r="X528" s="14" t="s">
        <v>20</v>
      </c>
      <c r="Y528" s="14" t="s">
        <v>965</v>
      </c>
      <c r="Z528" s="39">
        <v>0.38958333333333334</v>
      </c>
      <c r="AA528" s="14" t="s">
        <v>965</v>
      </c>
      <c r="AB528" s="14" t="s">
        <v>965</v>
      </c>
      <c r="AC528" s="39">
        <v>0.39097222222222222</v>
      </c>
      <c r="AD528" s="14" t="s">
        <v>965</v>
      </c>
      <c r="AE528" s="14" t="s">
        <v>965</v>
      </c>
      <c r="AF528" s="39">
        <v>0.37916666666666665</v>
      </c>
      <c r="AG528" s="14" t="s">
        <v>965</v>
      </c>
      <c r="AH528" s="14" t="s">
        <v>965</v>
      </c>
      <c r="AI528" s="39">
        <v>0.37777777777777777</v>
      </c>
      <c r="AJ528" s="14" t="s">
        <v>965</v>
      </c>
      <c r="AK528" s="14" t="s">
        <v>965</v>
      </c>
      <c r="AL528" s="39">
        <v>0.39444444444444443</v>
      </c>
      <c r="AM528" s="14" t="s">
        <v>965</v>
      </c>
      <c r="AN528" s="14" t="s">
        <v>20</v>
      </c>
      <c r="AO528" s="14" t="s">
        <v>20</v>
      </c>
      <c r="AP528" s="14" t="s">
        <v>965</v>
      </c>
      <c r="AQ528" s="39">
        <v>0.37916666666666665</v>
      </c>
      <c r="AR528" s="14" t="s">
        <v>965</v>
      </c>
      <c r="AS528" s="14" t="s">
        <v>965</v>
      </c>
      <c r="AT528" s="39">
        <v>0.37916666666666665</v>
      </c>
      <c r="AU528" s="14" t="s">
        <v>965</v>
      </c>
      <c r="AV528" s="14" t="s">
        <v>965</v>
      </c>
      <c r="AW528" s="39">
        <v>0.3840277777777778</v>
      </c>
      <c r="AX528" s="14" t="s">
        <v>965</v>
      </c>
      <c r="AY528" s="14" t="s">
        <v>967</v>
      </c>
      <c r="AZ528" s="39" t="s">
        <v>39</v>
      </c>
      <c r="BA528" s="14" t="s">
        <v>967</v>
      </c>
      <c r="BB528" s="14" t="s">
        <v>965</v>
      </c>
      <c r="BC528" s="39">
        <v>0.38472222222222219</v>
      </c>
      <c r="BD528" s="14" t="s">
        <v>965</v>
      </c>
      <c r="BE528" s="14" t="s">
        <v>20</v>
      </c>
      <c r="BF528" s="14" t="s">
        <v>20</v>
      </c>
      <c r="BG528" s="14" t="s">
        <v>965</v>
      </c>
      <c r="BH528" s="39">
        <v>0.38541666666666669</v>
      </c>
      <c r="BI528" s="39" t="s">
        <v>965</v>
      </c>
      <c r="BJ528" s="14" t="s">
        <v>965</v>
      </c>
      <c r="BK528" s="39">
        <v>0.40069444444444446</v>
      </c>
      <c r="BL528" s="14" t="s">
        <v>965</v>
      </c>
      <c r="BM528" s="14" t="s">
        <v>965</v>
      </c>
      <c r="BN528" s="39">
        <v>0.35694444444444445</v>
      </c>
      <c r="BO528" s="14" t="s">
        <v>965</v>
      </c>
      <c r="BP528" s="14" t="s">
        <v>965</v>
      </c>
      <c r="BQ528" s="39">
        <v>0.37638888888888888</v>
      </c>
      <c r="BR528" s="14" t="s">
        <v>965</v>
      </c>
      <c r="BS528" s="14" t="s">
        <v>965</v>
      </c>
      <c r="BT528" s="39">
        <v>0.42291666666666666</v>
      </c>
      <c r="BU528" s="39" t="s">
        <v>965</v>
      </c>
      <c r="BV528" s="14" t="s">
        <v>20</v>
      </c>
      <c r="BW528" s="14" t="s">
        <v>20</v>
      </c>
      <c r="BX528" s="14" t="s">
        <v>20</v>
      </c>
      <c r="BY528" s="14" t="s">
        <v>965</v>
      </c>
      <c r="BZ528" s="39">
        <v>0.37222222222222223</v>
      </c>
      <c r="CA528" s="39" t="s">
        <v>965</v>
      </c>
      <c r="CB528" s="14" t="s">
        <v>967</v>
      </c>
      <c r="CC528" s="39" t="s">
        <v>39</v>
      </c>
      <c r="CD528" s="39" t="s">
        <v>967</v>
      </c>
      <c r="CE528" s="14" t="s">
        <v>967</v>
      </c>
      <c r="CF528" s="39" t="s">
        <v>39</v>
      </c>
      <c r="CG528" s="39" t="s">
        <v>967</v>
      </c>
      <c r="CH528" s="14" t="s">
        <v>967</v>
      </c>
      <c r="CI528" s="39" t="s">
        <v>39</v>
      </c>
      <c r="CJ528" s="39" t="s">
        <v>967</v>
      </c>
      <c r="CK528" s="14" t="s">
        <v>20</v>
      </c>
      <c r="CL528" s="14" t="s">
        <v>20</v>
      </c>
      <c r="CM528" s="1">
        <f t="shared" si="138"/>
        <v>32</v>
      </c>
      <c r="CN528" s="1">
        <f t="shared" si="139"/>
        <v>0</v>
      </c>
      <c r="CO528" s="1">
        <f t="shared" si="140"/>
        <v>11</v>
      </c>
      <c r="CP528" s="1">
        <f t="shared" si="141"/>
        <v>0</v>
      </c>
      <c r="CQ528" s="1">
        <f t="shared" si="142"/>
        <v>0</v>
      </c>
      <c r="CR528" s="1">
        <f>SUM(COUNTIFS($T528:$CL528,{"PAT","MAT"}))</f>
        <v>0</v>
      </c>
      <c r="CS528" s="1">
        <f t="shared" si="143"/>
        <v>0</v>
      </c>
      <c r="CT528" s="1">
        <f t="shared" si="144"/>
        <v>0</v>
      </c>
      <c r="CU528" s="1">
        <f t="shared" si="145"/>
        <v>0</v>
      </c>
      <c r="CV528" s="1">
        <f t="shared" si="146"/>
        <v>8</v>
      </c>
      <c r="CW528" s="1">
        <f t="shared" si="147"/>
        <v>0</v>
      </c>
      <c r="CX528" s="1">
        <f t="shared" si="148"/>
        <v>0</v>
      </c>
      <c r="CY528" s="1">
        <f t="shared" si="149"/>
        <v>8</v>
      </c>
      <c r="CZ528" s="1">
        <f t="shared" si="150"/>
        <v>1</v>
      </c>
      <c r="DA528" s="1">
        <f t="shared" si="151"/>
        <v>1</v>
      </c>
      <c r="DB528" s="1">
        <f>SUM(CM528:CX528)+SUM(COUNTIFS(Q528:CL528,{"TERM","RESIGNED"}))</f>
        <v>51</v>
      </c>
      <c r="DC528" s="1" t="s">
        <v>45</v>
      </c>
      <c r="DD528" s="1" t="s">
        <v>1018</v>
      </c>
    </row>
    <row r="529" spans="1:108" x14ac:dyDescent="0.25">
      <c r="A529" s="32">
        <f t="shared" si="152"/>
        <v>528</v>
      </c>
      <c r="B529" s="1" t="s">
        <v>172</v>
      </c>
      <c r="C529" s="1">
        <v>105743</v>
      </c>
      <c r="D529" s="27">
        <v>105743</v>
      </c>
      <c r="E529" s="1" t="s">
        <v>946</v>
      </c>
      <c r="F529" s="34" t="s">
        <v>1276</v>
      </c>
      <c r="G529" s="34" t="s">
        <v>190</v>
      </c>
      <c r="H529" s="30">
        <v>45184</v>
      </c>
      <c r="I529" s="30" t="s">
        <v>39</v>
      </c>
      <c r="J529" s="30" t="s">
        <v>39</v>
      </c>
      <c r="K529" s="1">
        <f t="shared" ca="1" si="136"/>
        <v>118</v>
      </c>
      <c r="L529" s="34" t="str">
        <f t="shared" si="137"/>
        <v>Billable</v>
      </c>
      <c r="M529" s="34" t="s">
        <v>187</v>
      </c>
      <c r="N529" s="1" t="s">
        <v>41</v>
      </c>
      <c r="O529" s="1" t="s">
        <v>42</v>
      </c>
      <c r="P529" s="1"/>
      <c r="Q529" s="1"/>
      <c r="R529" s="1" t="s">
        <v>43</v>
      </c>
      <c r="S529" s="33" t="s">
        <v>234</v>
      </c>
      <c r="T529" s="14" t="s">
        <v>965</v>
      </c>
      <c r="U529" s="39">
        <v>0.45624999999999999</v>
      </c>
      <c r="V529" s="14" t="s">
        <v>965</v>
      </c>
      <c r="W529" s="14" t="s">
        <v>20</v>
      </c>
      <c r="X529" s="14" t="s">
        <v>20</v>
      </c>
      <c r="Y529" s="14" t="s">
        <v>965</v>
      </c>
      <c r="Z529" s="39">
        <v>0.37708333333333338</v>
      </c>
      <c r="AA529" s="14" t="s">
        <v>965</v>
      </c>
      <c r="AB529" s="14" t="s">
        <v>965</v>
      </c>
      <c r="AC529" s="39">
        <v>0.39027777777777778</v>
      </c>
      <c r="AD529" s="14" t="s">
        <v>965</v>
      </c>
      <c r="AE529" s="14" t="s">
        <v>965</v>
      </c>
      <c r="AF529" s="39">
        <v>0.38263888888888892</v>
      </c>
      <c r="AG529" s="14" t="s">
        <v>965</v>
      </c>
      <c r="AH529" s="14" t="s">
        <v>965</v>
      </c>
      <c r="AI529" s="39">
        <v>0.4055555555555555</v>
      </c>
      <c r="AJ529" s="14" t="s">
        <v>965</v>
      </c>
      <c r="AK529" s="14" t="s">
        <v>965</v>
      </c>
      <c r="AL529" s="39">
        <v>0.39166666666666666</v>
      </c>
      <c r="AM529" s="14" t="s">
        <v>965</v>
      </c>
      <c r="AN529" s="14" t="s">
        <v>20</v>
      </c>
      <c r="AO529" s="14" t="s">
        <v>20</v>
      </c>
      <c r="AP529" s="14" t="s">
        <v>965</v>
      </c>
      <c r="AQ529" s="39">
        <v>0.37847222222222227</v>
      </c>
      <c r="AR529" s="14" t="s">
        <v>965</v>
      </c>
      <c r="AS529" s="14" t="s">
        <v>965</v>
      </c>
      <c r="AT529" s="39">
        <v>0.37638888888888888</v>
      </c>
      <c r="AU529" s="14" t="s">
        <v>965</v>
      </c>
      <c r="AV529" s="14" t="s">
        <v>965</v>
      </c>
      <c r="AW529" s="39">
        <v>0.40972222222222227</v>
      </c>
      <c r="AX529" s="14" t="s">
        <v>965</v>
      </c>
      <c r="AY529" s="14" t="s">
        <v>965</v>
      </c>
      <c r="AZ529" s="39">
        <v>0.40486111111111112</v>
      </c>
      <c r="BA529" s="14" t="s">
        <v>965</v>
      </c>
      <c r="BB529" s="14" t="s">
        <v>965</v>
      </c>
      <c r="BC529" s="39">
        <v>0.41805555555555557</v>
      </c>
      <c r="BD529" s="14" t="s">
        <v>965</v>
      </c>
      <c r="BE529" s="14" t="s">
        <v>20</v>
      </c>
      <c r="BF529" s="14" t="s">
        <v>20</v>
      </c>
      <c r="BG529" s="14" t="s">
        <v>965</v>
      </c>
      <c r="BH529" s="39">
        <v>0.41041666666666665</v>
      </c>
      <c r="BI529" s="39" t="s">
        <v>965</v>
      </c>
      <c r="BJ529" s="14" t="s">
        <v>965</v>
      </c>
      <c r="BK529" s="39">
        <v>0.39097222222222222</v>
      </c>
      <c r="BL529" s="14" t="s">
        <v>965</v>
      </c>
      <c r="BM529" s="14" t="s">
        <v>965</v>
      </c>
      <c r="BN529" s="39">
        <v>0.3833333333333333</v>
      </c>
      <c r="BO529" s="14" t="s">
        <v>965</v>
      </c>
      <c r="BP529" s="14" t="s">
        <v>965</v>
      </c>
      <c r="BQ529" s="39">
        <v>0.37708333333333338</v>
      </c>
      <c r="BR529" s="14" t="s">
        <v>965</v>
      </c>
      <c r="BS529" s="14" t="s">
        <v>967</v>
      </c>
      <c r="BT529" s="39" t="e">
        <v>#N/A</v>
      </c>
      <c r="BU529" s="39" t="s">
        <v>967</v>
      </c>
      <c r="BV529" s="14" t="s">
        <v>20</v>
      </c>
      <c r="BW529" s="14" t="s">
        <v>20</v>
      </c>
      <c r="BX529" s="14" t="s">
        <v>20</v>
      </c>
      <c r="BY529" s="14" t="s">
        <v>967</v>
      </c>
      <c r="BZ529" s="39" t="s">
        <v>39</v>
      </c>
      <c r="CA529" s="39" t="s">
        <v>967</v>
      </c>
      <c r="CB529" s="14" t="s">
        <v>967</v>
      </c>
      <c r="CC529" s="39" t="s">
        <v>39</v>
      </c>
      <c r="CD529" s="39" t="s">
        <v>967</v>
      </c>
      <c r="CE529" s="14" t="s">
        <v>968</v>
      </c>
      <c r="CF529" s="39" t="s">
        <v>39</v>
      </c>
      <c r="CG529" s="39" t="s">
        <v>968</v>
      </c>
      <c r="CH529" s="14" t="s">
        <v>968</v>
      </c>
      <c r="CI529" s="39" t="s">
        <v>39</v>
      </c>
      <c r="CJ529" s="39" t="s">
        <v>968</v>
      </c>
      <c r="CK529" s="14" t="s">
        <v>20</v>
      </c>
      <c r="CL529" s="14" t="s">
        <v>20</v>
      </c>
      <c r="CM529" s="1">
        <f t="shared" si="138"/>
        <v>30</v>
      </c>
      <c r="CN529" s="1">
        <f t="shared" si="139"/>
        <v>0</v>
      </c>
      <c r="CO529" s="1">
        <f t="shared" si="140"/>
        <v>11</v>
      </c>
      <c r="CP529" s="1">
        <f t="shared" si="141"/>
        <v>0</v>
      </c>
      <c r="CQ529" s="1">
        <f t="shared" si="142"/>
        <v>0</v>
      </c>
      <c r="CR529" s="1">
        <f>SUM(COUNTIFS($T529:$CL529,{"PAT","MAT"}))</f>
        <v>0</v>
      </c>
      <c r="CS529" s="1">
        <f t="shared" si="143"/>
        <v>0</v>
      </c>
      <c r="CT529" s="1">
        <f t="shared" si="144"/>
        <v>0</v>
      </c>
      <c r="CU529" s="1">
        <f t="shared" si="145"/>
        <v>4</v>
      </c>
      <c r="CV529" s="1">
        <f t="shared" si="146"/>
        <v>6</v>
      </c>
      <c r="CW529" s="1">
        <f t="shared" si="147"/>
        <v>0</v>
      </c>
      <c r="CX529" s="1">
        <f t="shared" si="148"/>
        <v>0</v>
      </c>
      <c r="CY529" s="1">
        <f t="shared" si="149"/>
        <v>10</v>
      </c>
      <c r="CZ529" s="1">
        <f t="shared" si="150"/>
        <v>1</v>
      </c>
      <c r="DA529" s="1">
        <f t="shared" si="151"/>
        <v>1</v>
      </c>
      <c r="DB529" s="1">
        <f>SUM(CM529:CX529)+SUM(COUNTIFS(Q529:CL529,{"TERM","RESIGNED"}))</f>
        <v>51</v>
      </c>
      <c r="DC529" s="1" t="s">
        <v>45</v>
      </c>
      <c r="DD529" s="1" t="s">
        <v>1020</v>
      </c>
    </row>
    <row r="530" spans="1:108" x14ac:dyDescent="0.25">
      <c r="A530" s="32">
        <f t="shared" si="152"/>
        <v>529</v>
      </c>
      <c r="B530" s="1" t="s">
        <v>172</v>
      </c>
      <c r="C530" s="1">
        <v>105750</v>
      </c>
      <c r="D530" s="27">
        <v>105750</v>
      </c>
      <c r="E530" s="1" t="s">
        <v>946</v>
      </c>
      <c r="F530" s="34" t="s">
        <v>1277</v>
      </c>
      <c r="G530" s="34" t="s">
        <v>186</v>
      </c>
      <c r="H530" s="30">
        <v>45184</v>
      </c>
      <c r="I530" s="30" t="s">
        <v>39</v>
      </c>
      <c r="J530" s="30" t="s">
        <v>39</v>
      </c>
      <c r="K530" s="1">
        <f t="shared" ca="1" si="136"/>
        <v>118</v>
      </c>
      <c r="L530" s="34" t="str">
        <f t="shared" si="137"/>
        <v>Billable</v>
      </c>
      <c r="M530" s="34" t="s">
        <v>187</v>
      </c>
      <c r="N530" s="1" t="s">
        <v>41</v>
      </c>
      <c r="O530" s="1" t="s">
        <v>42</v>
      </c>
      <c r="P530" s="1"/>
      <c r="Q530" s="1"/>
      <c r="R530" s="1" t="s">
        <v>43</v>
      </c>
      <c r="S530" s="33" t="s">
        <v>443</v>
      </c>
      <c r="T530" s="14" t="s">
        <v>966</v>
      </c>
      <c r="U530" s="39">
        <v>0.33888888888888902</v>
      </c>
      <c r="V530" s="14" t="s">
        <v>966</v>
      </c>
      <c r="W530" s="14" t="s">
        <v>20</v>
      </c>
      <c r="X530" s="14" t="s">
        <v>20</v>
      </c>
      <c r="Y530" s="14" t="s">
        <v>22</v>
      </c>
      <c r="Z530" s="39" t="s">
        <v>39</v>
      </c>
      <c r="AA530" s="14" t="s">
        <v>22</v>
      </c>
      <c r="AB530" s="14" t="s">
        <v>22</v>
      </c>
      <c r="AC530" s="39" t="s">
        <v>39</v>
      </c>
      <c r="AD530" s="14" t="s">
        <v>22</v>
      </c>
      <c r="AE530" s="14" t="s">
        <v>21</v>
      </c>
      <c r="AF530" s="39" t="s">
        <v>39</v>
      </c>
      <c r="AG530" s="14" t="s">
        <v>21</v>
      </c>
      <c r="AH530" s="14" t="s">
        <v>21</v>
      </c>
      <c r="AI530" s="39" t="s">
        <v>39</v>
      </c>
      <c r="AJ530" s="14" t="s">
        <v>21</v>
      </c>
      <c r="AK530" s="14" t="s">
        <v>965</v>
      </c>
      <c r="AL530" s="39">
        <v>0.38680555555555557</v>
      </c>
      <c r="AM530" s="14" t="s">
        <v>965</v>
      </c>
      <c r="AN530" s="14" t="s">
        <v>20</v>
      </c>
      <c r="AO530" s="14" t="s">
        <v>20</v>
      </c>
      <c r="AP530" s="14" t="s">
        <v>965</v>
      </c>
      <c r="AQ530" s="39">
        <v>0.39444444444444443</v>
      </c>
      <c r="AR530" s="14" t="s">
        <v>965</v>
      </c>
      <c r="AS530" s="14" t="s">
        <v>965</v>
      </c>
      <c r="AT530" s="39">
        <v>0.3923611111111111</v>
      </c>
      <c r="AU530" s="14" t="s">
        <v>965</v>
      </c>
      <c r="AV530" s="14" t="s">
        <v>21</v>
      </c>
      <c r="AW530" s="39" t="s">
        <v>39</v>
      </c>
      <c r="AX530" s="14" t="s">
        <v>21</v>
      </c>
      <c r="AY530" s="14" t="s">
        <v>965</v>
      </c>
      <c r="AZ530" s="39">
        <v>0.37986111111111115</v>
      </c>
      <c r="BA530" s="14" t="s">
        <v>965</v>
      </c>
      <c r="BB530" s="14" t="s">
        <v>965</v>
      </c>
      <c r="BC530" s="39">
        <v>0.37083333333333335</v>
      </c>
      <c r="BD530" s="14" t="s">
        <v>965</v>
      </c>
      <c r="BE530" s="14" t="s">
        <v>20</v>
      </c>
      <c r="BF530" s="14" t="s">
        <v>20</v>
      </c>
      <c r="BG530" s="14" t="s">
        <v>965</v>
      </c>
      <c r="BH530" s="39">
        <v>0.37361111111111112</v>
      </c>
      <c r="BI530" s="39" t="s">
        <v>965</v>
      </c>
      <c r="BJ530" s="14" t="s">
        <v>965</v>
      </c>
      <c r="BK530" s="39">
        <v>0.39444444444444443</v>
      </c>
      <c r="BL530" s="14" t="s">
        <v>965</v>
      </c>
      <c r="BM530" s="14" t="s">
        <v>965</v>
      </c>
      <c r="BN530" s="39">
        <v>0.375</v>
      </c>
      <c r="BO530" s="14" t="s">
        <v>965</v>
      </c>
      <c r="BP530" s="14" t="s">
        <v>965</v>
      </c>
      <c r="BQ530" s="39">
        <v>0.46388888888888885</v>
      </c>
      <c r="BR530" s="14" t="s">
        <v>965</v>
      </c>
      <c r="BS530" s="14" t="s">
        <v>965</v>
      </c>
      <c r="BT530" s="39">
        <v>0.37638888888888888</v>
      </c>
      <c r="BU530" s="39" t="s">
        <v>965</v>
      </c>
      <c r="BV530" s="14" t="s">
        <v>20</v>
      </c>
      <c r="BW530" s="14" t="s">
        <v>20</v>
      </c>
      <c r="BX530" s="14" t="s">
        <v>20</v>
      </c>
      <c r="BY530" s="14" t="s">
        <v>965</v>
      </c>
      <c r="BZ530" s="39">
        <v>0.37986111111111115</v>
      </c>
      <c r="CA530" s="39" t="s">
        <v>965</v>
      </c>
      <c r="CB530" s="14" t="s">
        <v>965</v>
      </c>
      <c r="CC530" s="39">
        <v>0.39652777777777781</v>
      </c>
      <c r="CD530" s="39" t="s">
        <v>965</v>
      </c>
      <c r="CE530" s="14" t="s">
        <v>967</v>
      </c>
      <c r="CF530" s="39" t="s">
        <v>39</v>
      </c>
      <c r="CG530" s="39" t="s">
        <v>967</v>
      </c>
      <c r="CH530" s="14" t="s">
        <v>967</v>
      </c>
      <c r="CI530" s="39" t="s">
        <v>39</v>
      </c>
      <c r="CJ530" s="39" t="s">
        <v>967</v>
      </c>
      <c r="CK530" s="14" t="s">
        <v>20</v>
      </c>
      <c r="CL530" s="14" t="s">
        <v>20</v>
      </c>
      <c r="CM530" s="1">
        <f t="shared" si="138"/>
        <v>24</v>
      </c>
      <c r="CN530" s="1">
        <f t="shared" si="139"/>
        <v>1</v>
      </c>
      <c r="CO530" s="1">
        <f t="shared" si="140"/>
        <v>11</v>
      </c>
      <c r="CP530" s="1">
        <f t="shared" si="141"/>
        <v>6</v>
      </c>
      <c r="CQ530" s="1">
        <f t="shared" si="142"/>
        <v>4</v>
      </c>
      <c r="CR530" s="1">
        <f>SUM(COUNTIFS($T530:$CL530,{"PAT","MAT"}))</f>
        <v>0</v>
      </c>
      <c r="CS530" s="1">
        <f t="shared" si="143"/>
        <v>0</v>
      </c>
      <c r="CT530" s="1">
        <f t="shared" si="144"/>
        <v>0</v>
      </c>
      <c r="CU530" s="1">
        <f t="shared" si="145"/>
        <v>0</v>
      </c>
      <c r="CV530" s="1">
        <f t="shared" si="146"/>
        <v>4</v>
      </c>
      <c r="CW530" s="1">
        <f t="shared" si="147"/>
        <v>0</v>
      </c>
      <c r="CX530" s="1">
        <f t="shared" si="148"/>
        <v>0</v>
      </c>
      <c r="CY530" s="1">
        <f t="shared" si="149"/>
        <v>4</v>
      </c>
      <c r="CZ530" s="1">
        <f t="shared" si="150"/>
        <v>1</v>
      </c>
      <c r="DA530" s="1">
        <f t="shared" si="151"/>
        <v>1</v>
      </c>
      <c r="DB530" s="1">
        <f>SUM(CM530:CX530)+SUM(COUNTIFS(Q530:CL530,{"TERM","RESIGNED"}))</f>
        <v>50</v>
      </c>
      <c r="DC530" s="1" t="s">
        <v>45</v>
      </c>
      <c r="DD530" s="1" t="s">
        <v>1018</v>
      </c>
    </row>
    <row r="531" spans="1:108" x14ac:dyDescent="0.25">
      <c r="A531" s="32">
        <f t="shared" si="152"/>
        <v>530</v>
      </c>
      <c r="B531" s="1" t="s">
        <v>172</v>
      </c>
      <c r="C531" s="1">
        <v>105752</v>
      </c>
      <c r="D531" s="27">
        <v>105752</v>
      </c>
      <c r="E531" s="1" t="s">
        <v>946</v>
      </c>
      <c r="F531" s="34" t="s">
        <v>1278</v>
      </c>
      <c r="G531" s="34" t="s">
        <v>123</v>
      </c>
      <c r="H531" s="30">
        <v>45184</v>
      </c>
      <c r="I531" s="30" t="s">
        <v>39</v>
      </c>
      <c r="J531" s="30" t="s">
        <v>39</v>
      </c>
      <c r="K531" s="1">
        <f t="shared" ca="1" si="136"/>
        <v>118</v>
      </c>
      <c r="L531" s="34" t="str">
        <f t="shared" si="137"/>
        <v>Billable</v>
      </c>
      <c r="M531" s="34" t="s">
        <v>124</v>
      </c>
      <c r="N531" s="1" t="s">
        <v>41</v>
      </c>
      <c r="O531" s="1" t="s">
        <v>42</v>
      </c>
      <c r="P531" s="1"/>
      <c r="Q531" s="1"/>
      <c r="R531" s="1" t="s">
        <v>43</v>
      </c>
      <c r="S531" s="33" t="s">
        <v>66</v>
      </c>
      <c r="T531" s="14" t="s">
        <v>965</v>
      </c>
      <c r="U531" s="39">
        <v>0.37152777777777801</v>
      </c>
      <c r="V531" s="14" t="s">
        <v>965</v>
      </c>
      <c r="W531" s="14" t="s">
        <v>20</v>
      </c>
      <c r="X531" s="14" t="s">
        <v>20</v>
      </c>
      <c r="Y531" s="14" t="s">
        <v>965</v>
      </c>
      <c r="Z531" s="39">
        <v>0.40972222222222227</v>
      </c>
      <c r="AA531" s="14" t="s">
        <v>965</v>
      </c>
      <c r="AB531" s="14" t="s">
        <v>965</v>
      </c>
      <c r="AC531" s="39">
        <v>0.39305555555555555</v>
      </c>
      <c r="AD531" s="14" t="s">
        <v>965</v>
      </c>
      <c r="AE531" s="14" t="s">
        <v>22</v>
      </c>
      <c r="AF531" s="39" t="s">
        <v>39</v>
      </c>
      <c r="AG531" s="14" t="s">
        <v>22</v>
      </c>
      <c r="AH531" s="14" t="s">
        <v>965</v>
      </c>
      <c r="AI531" s="39">
        <v>0.3979166666666667</v>
      </c>
      <c r="AJ531" s="14" t="s">
        <v>965</v>
      </c>
      <c r="AK531" s="14" t="s">
        <v>965</v>
      </c>
      <c r="AL531" s="39">
        <v>0.41388888888888892</v>
      </c>
      <c r="AM531" s="14" t="s">
        <v>965</v>
      </c>
      <c r="AN531" s="14" t="s">
        <v>20</v>
      </c>
      <c r="AO531" s="14" t="s">
        <v>20</v>
      </c>
      <c r="AP531" s="14" t="s">
        <v>965</v>
      </c>
      <c r="AQ531" s="39">
        <v>0.38194444444444442</v>
      </c>
      <c r="AR531" s="14" t="s">
        <v>965</v>
      </c>
      <c r="AS531" s="14" t="s">
        <v>21</v>
      </c>
      <c r="AT531" s="39" t="s">
        <v>39</v>
      </c>
      <c r="AU531" s="14" t="s">
        <v>21</v>
      </c>
      <c r="AV531" s="14" t="s">
        <v>965</v>
      </c>
      <c r="AW531" s="39">
        <v>0.40416666666666662</v>
      </c>
      <c r="AX531" s="14" t="s">
        <v>965</v>
      </c>
      <c r="AY531" s="14" t="s">
        <v>965</v>
      </c>
      <c r="AZ531" s="39">
        <v>0.38541666666666669</v>
      </c>
      <c r="BA531" s="14" t="s">
        <v>965</v>
      </c>
      <c r="BB531" s="14" t="s">
        <v>965</v>
      </c>
      <c r="BC531" s="39">
        <v>0.3972222222222222</v>
      </c>
      <c r="BD531" s="14" t="s">
        <v>965</v>
      </c>
      <c r="BE531" s="14" t="s">
        <v>20</v>
      </c>
      <c r="BF531" s="14" t="s">
        <v>20</v>
      </c>
      <c r="BG531" s="14" t="s">
        <v>965</v>
      </c>
      <c r="BH531" s="39">
        <v>0.35902777777777778</v>
      </c>
      <c r="BI531" s="39" t="s">
        <v>965</v>
      </c>
      <c r="BJ531" s="14" t="s">
        <v>965</v>
      </c>
      <c r="BK531" s="39">
        <v>0.40347222222222223</v>
      </c>
      <c r="BL531" s="14" t="s">
        <v>965</v>
      </c>
      <c r="BM531" s="14" t="s">
        <v>965</v>
      </c>
      <c r="BN531" s="39">
        <v>0.3756944444444445</v>
      </c>
      <c r="BO531" s="14" t="s">
        <v>965</v>
      </c>
      <c r="BP531" s="14" t="s">
        <v>965</v>
      </c>
      <c r="BQ531" s="39">
        <v>0.39305555555555555</v>
      </c>
      <c r="BR531" s="14" t="s">
        <v>965</v>
      </c>
      <c r="BS531" s="14" t="s">
        <v>965</v>
      </c>
      <c r="BT531" s="39">
        <v>0.3840277777777778</v>
      </c>
      <c r="BU531" s="39" t="s">
        <v>965</v>
      </c>
      <c r="BV531" s="14" t="s">
        <v>20</v>
      </c>
      <c r="BW531" s="14" t="s">
        <v>20</v>
      </c>
      <c r="BX531" s="14" t="s">
        <v>20</v>
      </c>
      <c r="BY531" s="14" t="s">
        <v>965</v>
      </c>
      <c r="BZ531" s="39">
        <v>0.39027777777777778</v>
      </c>
      <c r="CA531" s="39" t="s">
        <v>965</v>
      </c>
      <c r="CB531" s="14" t="s">
        <v>22</v>
      </c>
      <c r="CC531" s="39">
        <v>0.38611111111111113</v>
      </c>
      <c r="CD531" s="39" t="s">
        <v>22</v>
      </c>
      <c r="CE531" s="14" t="s">
        <v>967</v>
      </c>
      <c r="CF531" s="39" t="s">
        <v>39</v>
      </c>
      <c r="CG531" s="39" t="s">
        <v>967</v>
      </c>
      <c r="CH531" s="14" t="s">
        <v>967</v>
      </c>
      <c r="CI531" s="39" t="s">
        <v>39</v>
      </c>
      <c r="CJ531" s="39" t="s">
        <v>967</v>
      </c>
      <c r="CK531" s="14" t="s">
        <v>20</v>
      </c>
      <c r="CL531" s="14" t="s">
        <v>20</v>
      </c>
      <c r="CM531" s="1">
        <f t="shared" si="138"/>
        <v>30</v>
      </c>
      <c r="CN531" s="1">
        <f t="shared" si="139"/>
        <v>0</v>
      </c>
      <c r="CO531" s="1">
        <f t="shared" si="140"/>
        <v>11</v>
      </c>
      <c r="CP531" s="1">
        <f t="shared" si="141"/>
        <v>2</v>
      </c>
      <c r="CQ531" s="1">
        <f t="shared" si="142"/>
        <v>4</v>
      </c>
      <c r="CR531" s="1">
        <f>SUM(COUNTIFS($T531:$CL531,{"PAT","MAT"}))</f>
        <v>0</v>
      </c>
      <c r="CS531" s="1">
        <f t="shared" si="143"/>
        <v>0</v>
      </c>
      <c r="CT531" s="1">
        <f t="shared" si="144"/>
        <v>0</v>
      </c>
      <c r="CU531" s="1">
        <f t="shared" si="145"/>
        <v>0</v>
      </c>
      <c r="CV531" s="1">
        <f t="shared" si="146"/>
        <v>4</v>
      </c>
      <c r="CW531" s="1">
        <f t="shared" si="147"/>
        <v>0</v>
      </c>
      <c r="CX531" s="1">
        <f t="shared" si="148"/>
        <v>0</v>
      </c>
      <c r="CY531" s="1">
        <f t="shared" si="149"/>
        <v>4</v>
      </c>
      <c r="CZ531" s="1">
        <f t="shared" si="150"/>
        <v>1</v>
      </c>
      <c r="DA531" s="1">
        <f t="shared" si="151"/>
        <v>1</v>
      </c>
      <c r="DB531" s="1">
        <f>SUM(CM531:CX531)+SUM(COUNTIFS(Q531:CL531,{"TERM","RESIGNED"}))</f>
        <v>51</v>
      </c>
      <c r="DC531" s="1" t="s">
        <v>45</v>
      </c>
      <c r="DD531" s="1" t="s">
        <v>1018</v>
      </c>
    </row>
    <row r="532" spans="1:108" x14ac:dyDescent="0.25">
      <c r="A532" s="32">
        <f t="shared" si="152"/>
        <v>531</v>
      </c>
      <c r="B532" s="1" t="s">
        <v>172</v>
      </c>
      <c r="C532" s="1">
        <v>105757</v>
      </c>
      <c r="D532" s="27">
        <v>105757</v>
      </c>
      <c r="E532" s="1" t="s">
        <v>946</v>
      </c>
      <c r="F532" s="34" t="s">
        <v>1279</v>
      </c>
      <c r="G532" s="34" t="s">
        <v>123</v>
      </c>
      <c r="H532" s="30">
        <v>45184</v>
      </c>
      <c r="I532" s="30" t="s">
        <v>39</v>
      </c>
      <c r="J532" s="30" t="s">
        <v>39</v>
      </c>
      <c r="K532" s="1">
        <f t="shared" ca="1" si="136"/>
        <v>118</v>
      </c>
      <c r="L532" s="34" t="str">
        <f t="shared" si="137"/>
        <v>Billable</v>
      </c>
      <c r="M532" s="34" t="s">
        <v>124</v>
      </c>
      <c r="N532" s="1" t="s">
        <v>41</v>
      </c>
      <c r="O532" s="1" t="s">
        <v>42</v>
      </c>
      <c r="P532" s="1"/>
      <c r="Q532" s="1"/>
      <c r="R532" s="1" t="s">
        <v>43</v>
      </c>
      <c r="S532" s="33" t="s">
        <v>364</v>
      </c>
      <c r="T532" s="14" t="s">
        <v>966</v>
      </c>
      <c r="U532" s="39">
        <v>0.25</v>
      </c>
      <c r="V532" s="14" t="s">
        <v>966</v>
      </c>
      <c r="W532" s="14" t="s">
        <v>20</v>
      </c>
      <c r="X532" s="14" t="s">
        <v>20</v>
      </c>
      <c r="Y532" s="14" t="s">
        <v>965</v>
      </c>
      <c r="Z532" s="39">
        <v>0.3659722222222222</v>
      </c>
      <c r="AA532" s="14" t="s">
        <v>965</v>
      </c>
      <c r="AB532" s="14" t="s">
        <v>965</v>
      </c>
      <c r="AC532" s="39">
        <v>0.39930555555555558</v>
      </c>
      <c r="AD532" s="14" t="s">
        <v>965</v>
      </c>
      <c r="AE532" s="14" t="s">
        <v>965</v>
      </c>
      <c r="AF532" s="39">
        <v>0.3833333333333333</v>
      </c>
      <c r="AG532" s="14" t="s">
        <v>965</v>
      </c>
      <c r="AH532" s="14" t="s">
        <v>965</v>
      </c>
      <c r="AI532" s="39">
        <v>0.39444444444444443</v>
      </c>
      <c r="AJ532" s="14" t="s">
        <v>965</v>
      </c>
      <c r="AK532" s="14" t="s">
        <v>965</v>
      </c>
      <c r="AL532" s="39">
        <v>0.39861111111111108</v>
      </c>
      <c r="AM532" s="14" t="s">
        <v>965</v>
      </c>
      <c r="AN532" s="14" t="s">
        <v>20</v>
      </c>
      <c r="AO532" s="14" t="s">
        <v>20</v>
      </c>
      <c r="AP532" s="14" t="s">
        <v>965</v>
      </c>
      <c r="AQ532" s="39">
        <v>0.39652777777777781</v>
      </c>
      <c r="AR532" s="14" t="s">
        <v>965</v>
      </c>
      <c r="AS532" s="14" t="s">
        <v>965</v>
      </c>
      <c r="AT532" s="39">
        <v>0.38819444444444445</v>
      </c>
      <c r="AU532" s="14" t="s">
        <v>965</v>
      </c>
      <c r="AV532" s="14" t="s">
        <v>965</v>
      </c>
      <c r="AW532" s="39">
        <v>0.37986111111111115</v>
      </c>
      <c r="AX532" s="14" t="s">
        <v>965</v>
      </c>
      <c r="AY532" s="14" t="s">
        <v>965</v>
      </c>
      <c r="AZ532" s="39">
        <v>0.3840277777777778</v>
      </c>
      <c r="BA532" s="14" t="s">
        <v>965</v>
      </c>
      <c r="BB532" s="14" t="s">
        <v>965</v>
      </c>
      <c r="BC532" s="39">
        <v>0.38472222222222219</v>
      </c>
      <c r="BD532" s="14" t="s">
        <v>965</v>
      </c>
      <c r="BE532" s="14" t="s">
        <v>20</v>
      </c>
      <c r="BF532" s="14" t="s">
        <v>20</v>
      </c>
      <c r="BG532" s="14" t="s">
        <v>965</v>
      </c>
      <c r="BH532" s="39">
        <v>0.38541666666666669</v>
      </c>
      <c r="BI532" s="39" t="s">
        <v>965</v>
      </c>
      <c r="BJ532" s="14" t="s">
        <v>965</v>
      </c>
      <c r="BK532" s="39">
        <v>0.4055555555555555</v>
      </c>
      <c r="BL532" s="14" t="s">
        <v>965</v>
      </c>
      <c r="BM532" s="14" t="s">
        <v>965</v>
      </c>
      <c r="BN532" s="39">
        <v>0.38055555555555554</v>
      </c>
      <c r="BO532" s="14" t="s">
        <v>965</v>
      </c>
      <c r="BP532" s="14" t="s">
        <v>965</v>
      </c>
      <c r="BQ532" s="39">
        <v>0.38055555555555554</v>
      </c>
      <c r="BR532" s="14" t="s">
        <v>965</v>
      </c>
      <c r="BS532" s="14" t="s">
        <v>965</v>
      </c>
      <c r="BT532" s="39">
        <v>0.38125000000000003</v>
      </c>
      <c r="BU532" s="39" t="s">
        <v>965</v>
      </c>
      <c r="BV532" s="14" t="s">
        <v>20</v>
      </c>
      <c r="BW532" s="14" t="s">
        <v>20</v>
      </c>
      <c r="BX532" s="14" t="s">
        <v>20</v>
      </c>
      <c r="BY532" s="14" t="s">
        <v>967</v>
      </c>
      <c r="BZ532" s="39" t="s">
        <v>39</v>
      </c>
      <c r="CA532" s="39" t="s">
        <v>967</v>
      </c>
      <c r="CB532" s="14" t="s">
        <v>967</v>
      </c>
      <c r="CC532" s="39" t="s">
        <v>39</v>
      </c>
      <c r="CD532" s="39" t="s">
        <v>967</v>
      </c>
      <c r="CE532" s="14" t="s">
        <v>968</v>
      </c>
      <c r="CF532" s="39" t="s">
        <v>39</v>
      </c>
      <c r="CG532" s="39" t="s">
        <v>968</v>
      </c>
      <c r="CH532" s="14" t="s">
        <v>968</v>
      </c>
      <c r="CI532" s="39" t="s">
        <v>39</v>
      </c>
      <c r="CJ532" s="39" t="s">
        <v>968</v>
      </c>
      <c r="CK532" s="14" t="s">
        <v>20</v>
      </c>
      <c r="CL532" s="14" t="s">
        <v>20</v>
      </c>
      <c r="CM532" s="1">
        <f t="shared" si="138"/>
        <v>30</v>
      </c>
      <c r="CN532" s="1">
        <f t="shared" si="139"/>
        <v>1</v>
      </c>
      <c r="CO532" s="1">
        <f t="shared" si="140"/>
        <v>11</v>
      </c>
      <c r="CP532" s="1">
        <f t="shared" si="141"/>
        <v>0</v>
      </c>
      <c r="CQ532" s="1">
        <f t="shared" si="142"/>
        <v>0</v>
      </c>
      <c r="CR532" s="1">
        <f>SUM(COUNTIFS($T532:$CL532,{"PAT","MAT"}))</f>
        <v>0</v>
      </c>
      <c r="CS532" s="1">
        <f t="shared" si="143"/>
        <v>0</v>
      </c>
      <c r="CT532" s="1">
        <f t="shared" si="144"/>
        <v>0</v>
      </c>
      <c r="CU532" s="1">
        <f t="shared" si="145"/>
        <v>4</v>
      </c>
      <c r="CV532" s="1">
        <f t="shared" si="146"/>
        <v>4</v>
      </c>
      <c r="CW532" s="1">
        <f t="shared" si="147"/>
        <v>0</v>
      </c>
      <c r="CX532" s="1">
        <f t="shared" si="148"/>
        <v>0</v>
      </c>
      <c r="CY532" s="1">
        <f t="shared" si="149"/>
        <v>8</v>
      </c>
      <c r="CZ532" s="1">
        <f t="shared" si="150"/>
        <v>1</v>
      </c>
      <c r="DA532" s="1">
        <f t="shared" si="151"/>
        <v>1</v>
      </c>
      <c r="DB532" s="1">
        <f>SUM(CM532:CX532)+SUM(COUNTIFS(Q532:CL532,{"TERM","RESIGNED"}))</f>
        <v>50</v>
      </c>
      <c r="DC532" s="1" t="s">
        <v>45</v>
      </c>
      <c r="DD532" s="1" t="s">
        <v>1021</v>
      </c>
    </row>
    <row r="533" spans="1:108" x14ac:dyDescent="0.25">
      <c r="A533" s="32">
        <f t="shared" si="152"/>
        <v>532</v>
      </c>
      <c r="B533" s="1" t="s">
        <v>172</v>
      </c>
      <c r="C533" s="1">
        <v>105765</v>
      </c>
      <c r="D533" s="27">
        <v>105765</v>
      </c>
      <c r="E533" s="1" t="s">
        <v>946</v>
      </c>
      <c r="F533" s="34" t="s">
        <v>1280</v>
      </c>
      <c r="G533" s="34" t="s">
        <v>123</v>
      </c>
      <c r="H533" s="30">
        <v>45184</v>
      </c>
      <c r="I533" s="30" t="s">
        <v>39</v>
      </c>
      <c r="J533" s="30" t="s">
        <v>39</v>
      </c>
      <c r="K533" s="1">
        <f t="shared" ca="1" si="136"/>
        <v>118</v>
      </c>
      <c r="L533" s="34" t="str">
        <f t="shared" si="137"/>
        <v>Billable</v>
      </c>
      <c r="M533" s="34" t="s">
        <v>124</v>
      </c>
      <c r="N533" s="1" t="s">
        <v>41</v>
      </c>
      <c r="O533" s="1" t="s">
        <v>42</v>
      </c>
      <c r="P533" s="1"/>
      <c r="Q533" s="1"/>
      <c r="R533" s="1" t="s">
        <v>43</v>
      </c>
      <c r="S533" s="33" t="s">
        <v>364</v>
      </c>
      <c r="T533" s="14" t="s">
        <v>965</v>
      </c>
      <c r="U533" s="39">
        <v>0.38819444444444401</v>
      </c>
      <c r="V533" s="14" t="s">
        <v>965</v>
      </c>
      <c r="W533" s="14" t="s">
        <v>20</v>
      </c>
      <c r="X533" s="14" t="s">
        <v>20</v>
      </c>
      <c r="Y533" s="14" t="s">
        <v>965</v>
      </c>
      <c r="Z533" s="39">
        <v>0.39097222222222222</v>
      </c>
      <c r="AA533" s="14" t="s">
        <v>965</v>
      </c>
      <c r="AB533" s="14" t="s">
        <v>965</v>
      </c>
      <c r="AC533" s="39">
        <v>0.39999999999999997</v>
      </c>
      <c r="AD533" s="14" t="s">
        <v>965</v>
      </c>
      <c r="AE533" s="14" t="s">
        <v>965</v>
      </c>
      <c r="AF533" s="39">
        <v>0.37916666666666665</v>
      </c>
      <c r="AG533" s="14" t="s">
        <v>965</v>
      </c>
      <c r="AH533" s="14" t="s">
        <v>965</v>
      </c>
      <c r="AI533" s="39">
        <v>0.3840277777777778</v>
      </c>
      <c r="AJ533" s="14" t="s">
        <v>965</v>
      </c>
      <c r="AK533" s="14" t="s">
        <v>965</v>
      </c>
      <c r="AL533" s="39">
        <v>0.39374999999999999</v>
      </c>
      <c r="AM533" s="14" t="s">
        <v>965</v>
      </c>
      <c r="AN533" s="14" t="s">
        <v>20</v>
      </c>
      <c r="AO533" s="14" t="s">
        <v>20</v>
      </c>
      <c r="AP533" s="14" t="s">
        <v>965</v>
      </c>
      <c r="AQ533" s="39">
        <v>0.38958333333333334</v>
      </c>
      <c r="AR533" s="14" t="s">
        <v>965</v>
      </c>
      <c r="AS533" s="14" t="s">
        <v>22</v>
      </c>
      <c r="AT533" s="39" t="s">
        <v>39</v>
      </c>
      <c r="AU533" s="14" t="s">
        <v>22</v>
      </c>
      <c r="AV533" s="14" t="s">
        <v>965</v>
      </c>
      <c r="AW533" s="39">
        <v>0.37708333333333338</v>
      </c>
      <c r="AX533" s="14" t="s">
        <v>965</v>
      </c>
      <c r="AY533" s="14" t="s">
        <v>965</v>
      </c>
      <c r="AZ533" s="39">
        <v>0.38680555555555557</v>
      </c>
      <c r="BA533" s="14" t="s">
        <v>965</v>
      </c>
      <c r="BB533" s="14" t="s">
        <v>965</v>
      </c>
      <c r="BC533" s="39">
        <v>0.38194444444444442</v>
      </c>
      <c r="BD533" s="14" t="s">
        <v>965</v>
      </c>
      <c r="BE533" s="14" t="s">
        <v>20</v>
      </c>
      <c r="BF533" s="14" t="s">
        <v>20</v>
      </c>
      <c r="BG533" s="14" t="s">
        <v>965</v>
      </c>
      <c r="BH533" s="39">
        <v>0.3743055555555555</v>
      </c>
      <c r="BI533" s="39" t="s">
        <v>965</v>
      </c>
      <c r="BJ533" s="14" t="s">
        <v>965</v>
      </c>
      <c r="BK533" s="39">
        <v>0.38958333333333334</v>
      </c>
      <c r="BL533" s="14" t="s">
        <v>965</v>
      </c>
      <c r="BM533" s="14" t="s">
        <v>965</v>
      </c>
      <c r="BN533" s="39">
        <v>0.3743055555555555</v>
      </c>
      <c r="BO533" s="14" t="s">
        <v>965</v>
      </c>
      <c r="BP533" s="14" t="s">
        <v>967</v>
      </c>
      <c r="BQ533" s="39" t="s">
        <v>39</v>
      </c>
      <c r="BR533" s="14" t="s">
        <v>967</v>
      </c>
      <c r="BS533" s="14" t="s">
        <v>967</v>
      </c>
      <c r="BT533" s="39" t="e">
        <v>#N/A</v>
      </c>
      <c r="BU533" s="39" t="s">
        <v>967</v>
      </c>
      <c r="BV533" s="14" t="s">
        <v>20</v>
      </c>
      <c r="BW533" s="14" t="s">
        <v>20</v>
      </c>
      <c r="BX533" s="14" t="s">
        <v>20</v>
      </c>
      <c r="BY533" s="14" t="s">
        <v>965</v>
      </c>
      <c r="BZ533" s="39">
        <v>0.37916666666666665</v>
      </c>
      <c r="CA533" s="39" t="s">
        <v>965</v>
      </c>
      <c r="CB533" s="14" t="s">
        <v>965</v>
      </c>
      <c r="CC533" s="39">
        <v>0.38055555555555554</v>
      </c>
      <c r="CD533" s="39" t="s">
        <v>965</v>
      </c>
      <c r="CE533" s="14" t="s">
        <v>965</v>
      </c>
      <c r="CF533" s="39">
        <v>0.37847222222222227</v>
      </c>
      <c r="CG533" s="39" t="s">
        <v>965</v>
      </c>
      <c r="CH533" s="14" t="s">
        <v>967</v>
      </c>
      <c r="CI533" s="39" t="s">
        <v>39</v>
      </c>
      <c r="CJ533" s="39" t="s">
        <v>967</v>
      </c>
      <c r="CK533" s="14" t="s">
        <v>20</v>
      </c>
      <c r="CL533" s="14" t="s">
        <v>20</v>
      </c>
      <c r="CM533" s="1">
        <f t="shared" si="138"/>
        <v>32</v>
      </c>
      <c r="CN533" s="1">
        <f t="shared" si="139"/>
        <v>0</v>
      </c>
      <c r="CO533" s="1">
        <f t="shared" si="140"/>
        <v>11</v>
      </c>
      <c r="CP533" s="1">
        <f t="shared" si="141"/>
        <v>0</v>
      </c>
      <c r="CQ533" s="1">
        <f t="shared" si="142"/>
        <v>2</v>
      </c>
      <c r="CR533" s="1">
        <f>SUM(COUNTIFS($T533:$CL533,{"PAT","MAT"}))</f>
        <v>0</v>
      </c>
      <c r="CS533" s="1">
        <f t="shared" si="143"/>
        <v>0</v>
      </c>
      <c r="CT533" s="1">
        <f t="shared" si="144"/>
        <v>0</v>
      </c>
      <c r="CU533" s="1">
        <f t="shared" si="145"/>
        <v>0</v>
      </c>
      <c r="CV533" s="1">
        <f t="shared" si="146"/>
        <v>6</v>
      </c>
      <c r="CW533" s="1">
        <f t="shared" si="147"/>
        <v>0</v>
      </c>
      <c r="CX533" s="1">
        <f t="shared" si="148"/>
        <v>0</v>
      </c>
      <c r="CY533" s="1">
        <f t="shared" si="149"/>
        <v>6</v>
      </c>
      <c r="CZ533" s="1">
        <f t="shared" si="150"/>
        <v>1</v>
      </c>
      <c r="DA533" s="1">
        <f t="shared" si="151"/>
        <v>1</v>
      </c>
      <c r="DB533" s="1">
        <f>SUM(CM533:CX533)+SUM(COUNTIFS(Q533:CL533,{"TERM","RESIGNED"}))</f>
        <v>51</v>
      </c>
      <c r="DC533" s="1" t="s">
        <v>45</v>
      </c>
      <c r="DD533" s="1" t="s">
        <v>1021</v>
      </c>
    </row>
    <row r="534" spans="1:108" x14ac:dyDescent="0.25">
      <c r="A534" s="32">
        <f t="shared" si="152"/>
        <v>533</v>
      </c>
      <c r="B534" s="1" t="s">
        <v>172</v>
      </c>
      <c r="C534" s="1">
        <v>105767</v>
      </c>
      <c r="D534" s="27">
        <v>105767</v>
      </c>
      <c r="E534" s="1" t="s">
        <v>946</v>
      </c>
      <c r="F534" s="34" t="s">
        <v>1281</v>
      </c>
      <c r="G534" s="34" t="s">
        <v>123</v>
      </c>
      <c r="H534" s="30">
        <v>45184</v>
      </c>
      <c r="I534" s="30" t="s">
        <v>39</v>
      </c>
      <c r="J534" s="30" t="s">
        <v>39</v>
      </c>
      <c r="K534" s="1">
        <f t="shared" ca="1" si="136"/>
        <v>118</v>
      </c>
      <c r="L534" s="34" t="str">
        <f t="shared" si="137"/>
        <v>Billable</v>
      </c>
      <c r="M534" s="34" t="s">
        <v>124</v>
      </c>
      <c r="N534" s="1" t="s">
        <v>41</v>
      </c>
      <c r="O534" s="1" t="s">
        <v>42</v>
      </c>
      <c r="P534" s="1"/>
      <c r="Q534" s="1"/>
      <c r="R534" s="1" t="s">
        <v>43</v>
      </c>
      <c r="S534" s="33" t="s">
        <v>66</v>
      </c>
      <c r="T534" s="14" t="s">
        <v>965</v>
      </c>
      <c r="U534" s="39">
        <v>0.36249999999999999</v>
      </c>
      <c r="V534" s="14" t="s">
        <v>965</v>
      </c>
      <c r="W534" s="14" t="s">
        <v>20</v>
      </c>
      <c r="X534" s="14" t="s">
        <v>20</v>
      </c>
      <c r="Y534" s="14" t="s">
        <v>965</v>
      </c>
      <c r="Z534" s="39">
        <v>0.39166666666666666</v>
      </c>
      <c r="AA534" s="14" t="s">
        <v>965</v>
      </c>
      <c r="AB534" s="14" t="s">
        <v>965</v>
      </c>
      <c r="AC534" s="39">
        <v>0.36180555555555555</v>
      </c>
      <c r="AD534" s="14" t="s">
        <v>965</v>
      </c>
      <c r="AE534" s="14" t="s">
        <v>22</v>
      </c>
      <c r="AF534" s="39" t="s">
        <v>39</v>
      </c>
      <c r="AG534" s="14" t="s">
        <v>22</v>
      </c>
      <c r="AH534" s="14" t="s">
        <v>965</v>
      </c>
      <c r="AI534" s="39">
        <v>0.37361111111111112</v>
      </c>
      <c r="AJ534" s="14" t="s">
        <v>965</v>
      </c>
      <c r="AK534" s="14" t="s">
        <v>965</v>
      </c>
      <c r="AL534" s="39">
        <v>0.35972222222222222</v>
      </c>
      <c r="AM534" s="14" t="s">
        <v>965</v>
      </c>
      <c r="AN534" s="14" t="s">
        <v>20</v>
      </c>
      <c r="AO534" s="14" t="s">
        <v>20</v>
      </c>
      <c r="AP534" s="14" t="s">
        <v>965</v>
      </c>
      <c r="AQ534" s="39">
        <v>0.37291666666666662</v>
      </c>
      <c r="AR534" s="14" t="s">
        <v>965</v>
      </c>
      <c r="AS534" s="14" t="s">
        <v>965</v>
      </c>
      <c r="AT534" s="39">
        <v>0.38750000000000001</v>
      </c>
      <c r="AU534" s="14" t="s">
        <v>965</v>
      </c>
      <c r="AV534" s="14" t="s">
        <v>965</v>
      </c>
      <c r="AW534" s="39">
        <v>0.38541666666666669</v>
      </c>
      <c r="AX534" s="14" t="s">
        <v>965</v>
      </c>
      <c r="AY534" s="14" t="s">
        <v>965</v>
      </c>
      <c r="AZ534" s="39">
        <v>0.37777777777777777</v>
      </c>
      <c r="BA534" s="14" t="s">
        <v>965</v>
      </c>
      <c r="BB534" s="14" t="s">
        <v>965</v>
      </c>
      <c r="BC534" s="39">
        <v>0.38680555555555557</v>
      </c>
      <c r="BD534" s="14" t="s">
        <v>965</v>
      </c>
      <c r="BE534" s="14" t="s">
        <v>20</v>
      </c>
      <c r="BF534" s="14" t="s">
        <v>20</v>
      </c>
      <c r="BG534" s="14" t="s">
        <v>965</v>
      </c>
      <c r="BH534" s="39">
        <v>0.36458333333333331</v>
      </c>
      <c r="BI534" s="39" t="s">
        <v>965</v>
      </c>
      <c r="BJ534" s="14" t="s">
        <v>965</v>
      </c>
      <c r="BK534" s="39">
        <v>0.3756944444444445</v>
      </c>
      <c r="BL534" s="14" t="s">
        <v>965</v>
      </c>
      <c r="BM534" s="14" t="s">
        <v>965</v>
      </c>
      <c r="BN534" s="39">
        <v>0.38750000000000001</v>
      </c>
      <c r="BO534" s="14" t="s">
        <v>965</v>
      </c>
      <c r="BP534" s="14" t="s">
        <v>965</v>
      </c>
      <c r="BQ534" s="39">
        <v>0.3659722222222222</v>
      </c>
      <c r="BR534" s="14" t="s">
        <v>965</v>
      </c>
      <c r="BS534" s="14" t="s">
        <v>965</v>
      </c>
      <c r="BT534" s="39">
        <v>0.34652777777777777</v>
      </c>
      <c r="BU534" s="39" t="s">
        <v>966</v>
      </c>
      <c r="BV534" s="14" t="s">
        <v>20</v>
      </c>
      <c r="BW534" s="14" t="s">
        <v>20</v>
      </c>
      <c r="BX534" s="14" t="s">
        <v>20</v>
      </c>
      <c r="BY534" s="14" t="s">
        <v>967</v>
      </c>
      <c r="BZ534" s="39" t="s">
        <v>39</v>
      </c>
      <c r="CA534" s="39" t="s">
        <v>967</v>
      </c>
      <c r="CB534" s="14" t="s">
        <v>967</v>
      </c>
      <c r="CC534" s="39" t="s">
        <v>39</v>
      </c>
      <c r="CD534" s="39" t="s">
        <v>967</v>
      </c>
      <c r="CE534" s="14" t="s">
        <v>965</v>
      </c>
      <c r="CF534" s="39">
        <v>0.3576388888888889</v>
      </c>
      <c r="CG534" s="39" t="s">
        <v>965</v>
      </c>
      <c r="CH534" s="14" t="s">
        <v>21</v>
      </c>
      <c r="CI534" s="39" t="s">
        <v>39</v>
      </c>
      <c r="CJ534" s="39" t="s">
        <v>21</v>
      </c>
      <c r="CK534" s="14" t="s">
        <v>20</v>
      </c>
      <c r="CL534" s="14" t="s">
        <v>20</v>
      </c>
      <c r="CM534" s="1">
        <f t="shared" si="138"/>
        <v>31</v>
      </c>
      <c r="CN534" s="1">
        <f t="shared" si="139"/>
        <v>0.5</v>
      </c>
      <c r="CO534" s="1">
        <f t="shared" si="140"/>
        <v>11</v>
      </c>
      <c r="CP534" s="1">
        <f t="shared" si="141"/>
        <v>2</v>
      </c>
      <c r="CQ534" s="1">
        <f t="shared" si="142"/>
        <v>2</v>
      </c>
      <c r="CR534" s="1">
        <f>SUM(COUNTIFS($T534:$CL534,{"PAT","MAT"}))</f>
        <v>0</v>
      </c>
      <c r="CS534" s="1">
        <f t="shared" si="143"/>
        <v>0</v>
      </c>
      <c r="CT534" s="1">
        <f t="shared" si="144"/>
        <v>0</v>
      </c>
      <c r="CU534" s="1">
        <f t="shared" si="145"/>
        <v>0</v>
      </c>
      <c r="CV534" s="1">
        <f t="shared" si="146"/>
        <v>4</v>
      </c>
      <c r="CW534" s="1">
        <f t="shared" si="147"/>
        <v>0</v>
      </c>
      <c r="CX534" s="1">
        <f t="shared" si="148"/>
        <v>0</v>
      </c>
      <c r="CY534" s="1">
        <f t="shared" si="149"/>
        <v>4</v>
      </c>
      <c r="CZ534" s="1">
        <f t="shared" si="150"/>
        <v>1</v>
      </c>
      <c r="DA534" s="1">
        <f t="shared" si="151"/>
        <v>1</v>
      </c>
      <c r="DB534" s="1">
        <f>SUM(CM534:CX534)+SUM(COUNTIFS(Q534:CL534,{"TERM","RESIGNED"}))</f>
        <v>50.5</v>
      </c>
      <c r="DC534" s="1" t="s">
        <v>45</v>
      </c>
      <c r="DD534" s="1" t="s">
        <v>1018</v>
      </c>
    </row>
    <row r="535" spans="1:108" x14ac:dyDescent="0.25">
      <c r="A535" s="32">
        <f t="shared" si="152"/>
        <v>534</v>
      </c>
      <c r="B535" s="1" t="s">
        <v>172</v>
      </c>
      <c r="C535" s="1">
        <v>600468</v>
      </c>
      <c r="D535" s="27">
        <v>600468</v>
      </c>
      <c r="E535" s="1" t="s">
        <v>946</v>
      </c>
      <c r="F535" s="34" t="s">
        <v>1282</v>
      </c>
      <c r="G535" s="34" t="s">
        <v>190</v>
      </c>
      <c r="H535" s="30">
        <v>45183</v>
      </c>
      <c r="I535" s="30" t="s">
        <v>39</v>
      </c>
      <c r="J535" s="30" t="s">
        <v>39</v>
      </c>
      <c r="K535" s="1">
        <f t="shared" ca="1" si="136"/>
        <v>119</v>
      </c>
      <c r="L535" s="34" t="str">
        <f t="shared" si="137"/>
        <v>Billable</v>
      </c>
      <c r="M535" s="34" t="s">
        <v>187</v>
      </c>
      <c r="N535" s="1" t="s">
        <v>270</v>
      </c>
      <c r="O535" s="1" t="s">
        <v>42</v>
      </c>
      <c r="P535" s="1"/>
      <c r="Q535" s="1"/>
      <c r="R535" s="1" t="s">
        <v>43</v>
      </c>
      <c r="S535" s="33" t="s">
        <v>277</v>
      </c>
      <c r="T535" s="14" t="s">
        <v>965</v>
      </c>
      <c r="U535" s="39">
        <v>0.37291666666666701</v>
      </c>
      <c r="V535" s="14" t="s">
        <v>965</v>
      </c>
      <c r="W535" s="14" t="s">
        <v>20</v>
      </c>
      <c r="X535" s="14" t="s">
        <v>20</v>
      </c>
      <c r="Y535" s="14" t="s">
        <v>965</v>
      </c>
      <c r="Z535" s="39">
        <v>0.3743055555555555</v>
      </c>
      <c r="AA535" s="14" t="s">
        <v>965</v>
      </c>
      <c r="AB535" s="14" t="s">
        <v>22</v>
      </c>
      <c r="AC535" s="39">
        <v>9.7222222222222224E-2</v>
      </c>
      <c r="AD535" s="14" t="s">
        <v>22</v>
      </c>
      <c r="AE535" s="14" t="s">
        <v>965</v>
      </c>
      <c r="AF535" s="39">
        <v>0.3659722222222222</v>
      </c>
      <c r="AG535" s="14" t="s">
        <v>965</v>
      </c>
      <c r="AH535" s="14" t="s">
        <v>965</v>
      </c>
      <c r="AI535" s="39">
        <v>0.3743055555555555</v>
      </c>
      <c r="AJ535" s="14" t="s">
        <v>965</v>
      </c>
      <c r="AK535" s="14" t="s">
        <v>965</v>
      </c>
      <c r="AL535" s="39">
        <v>0.37361111111111112</v>
      </c>
      <c r="AM535" s="14" t="s">
        <v>965</v>
      </c>
      <c r="AN535" s="14" t="s">
        <v>20</v>
      </c>
      <c r="AO535" s="14" t="s">
        <v>20</v>
      </c>
      <c r="AP535" s="14" t="s">
        <v>965</v>
      </c>
      <c r="AQ535" s="39">
        <v>0.37847222222222227</v>
      </c>
      <c r="AR535" s="14" t="s">
        <v>965</v>
      </c>
      <c r="AS535" s="14" t="s">
        <v>965</v>
      </c>
      <c r="AT535" s="39">
        <v>0.37777777777777777</v>
      </c>
      <c r="AU535" s="14" t="s">
        <v>965</v>
      </c>
      <c r="AV535" s="14" t="s">
        <v>965</v>
      </c>
      <c r="AW535" s="39">
        <v>0.37916666666666665</v>
      </c>
      <c r="AX535" s="14" t="s">
        <v>965</v>
      </c>
      <c r="AY535" s="14" t="s">
        <v>965</v>
      </c>
      <c r="AZ535" s="39">
        <v>0.37777777777777777</v>
      </c>
      <c r="BA535" s="14" t="s">
        <v>965</v>
      </c>
      <c r="BB535" s="14" t="s">
        <v>965</v>
      </c>
      <c r="BC535" s="39">
        <v>0.37986111111111115</v>
      </c>
      <c r="BD535" s="14" t="s">
        <v>965</v>
      </c>
      <c r="BE535" s="14" t="s">
        <v>20</v>
      </c>
      <c r="BF535" s="14" t="s">
        <v>20</v>
      </c>
      <c r="BG535" s="14" t="s">
        <v>965</v>
      </c>
      <c r="BH535" s="39">
        <v>0.375</v>
      </c>
      <c r="BI535" s="39" t="s">
        <v>965</v>
      </c>
      <c r="BJ535" s="14" t="s">
        <v>965</v>
      </c>
      <c r="BK535" s="39">
        <v>0.39444444444444443</v>
      </c>
      <c r="BL535" s="14" t="s">
        <v>965</v>
      </c>
      <c r="BM535" s="14" t="s">
        <v>965</v>
      </c>
      <c r="BN535" s="39">
        <v>0.37986111111111115</v>
      </c>
      <c r="BO535" s="14" t="s">
        <v>965</v>
      </c>
      <c r="BP535" s="14" t="s">
        <v>965</v>
      </c>
      <c r="BQ535" s="39">
        <v>0.38958333333333334</v>
      </c>
      <c r="BR535" s="14" t="s">
        <v>965</v>
      </c>
      <c r="BS535" s="14" t="s">
        <v>965</v>
      </c>
      <c r="BT535" s="39">
        <v>0.37222222222222223</v>
      </c>
      <c r="BU535" s="39" t="s">
        <v>965</v>
      </c>
      <c r="BV535" s="14" t="s">
        <v>20</v>
      </c>
      <c r="BW535" s="14" t="s">
        <v>20</v>
      </c>
      <c r="BX535" s="14" t="s">
        <v>20</v>
      </c>
      <c r="BY535" s="14" t="s">
        <v>965</v>
      </c>
      <c r="BZ535" s="39">
        <v>0.37291666666666662</v>
      </c>
      <c r="CA535" s="39" t="s">
        <v>965</v>
      </c>
      <c r="CB535" s="14" t="s">
        <v>967</v>
      </c>
      <c r="CC535" s="39" t="s">
        <v>39</v>
      </c>
      <c r="CD535" s="39" t="s">
        <v>967</v>
      </c>
      <c r="CE535" s="14" t="s">
        <v>967</v>
      </c>
      <c r="CF535" s="39" t="s">
        <v>39</v>
      </c>
      <c r="CG535" s="39" t="s">
        <v>967</v>
      </c>
      <c r="CH535" s="14" t="s">
        <v>967</v>
      </c>
      <c r="CI535" s="39" t="s">
        <v>39</v>
      </c>
      <c r="CJ535" s="39" t="s">
        <v>967</v>
      </c>
      <c r="CK535" s="14" t="s">
        <v>20</v>
      </c>
      <c r="CL535" s="14" t="s">
        <v>20</v>
      </c>
      <c r="CM535" s="1">
        <f t="shared" si="138"/>
        <v>32</v>
      </c>
      <c r="CN535" s="1">
        <f t="shared" si="139"/>
        <v>0</v>
      </c>
      <c r="CO535" s="1">
        <f t="shared" si="140"/>
        <v>11</v>
      </c>
      <c r="CP535" s="1">
        <f t="shared" si="141"/>
        <v>0</v>
      </c>
      <c r="CQ535" s="1">
        <f t="shared" si="142"/>
        <v>2</v>
      </c>
      <c r="CR535" s="1">
        <f>SUM(COUNTIFS($T535:$CL535,{"PAT","MAT"}))</f>
        <v>0</v>
      </c>
      <c r="CS535" s="1">
        <f t="shared" si="143"/>
        <v>0</v>
      </c>
      <c r="CT535" s="1">
        <f t="shared" si="144"/>
        <v>0</v>
      </c>
      <c r="CU535" s="1">
        <f t="shared" si="145"/>
        <v>0</v>
      </c>
      <c r="CV535" s="1">
        <f t="shared" si="146"/>
        <v>6</v>
      </c>
      <c r="CW535" s="1">
        <f t="shared" si="147"/>
        <v>0</v>
      </c>
      <c r="CX535" s="1">
        <f t="shared" si="148"/>
        <v>0</v>
      </c>
      <c r="CY535" s="1">
        <f t="shared" si="149"/>
        <v>6</v>
      </c>
      <c r="CZ535" s="1">
        <f t="shared" si="150"/>
        <v>1</v>
      </c>
      <c r="DA535" s="1">
        <f t="shared" si="151"/>
        <v>1</v>
      </c>
      <c r="DB535" s="1">
        <f>SUM(CM535:CX535)+SUM(COUNTIFS(Q535:CL535,{"TERM","RESIGNED"}))</f>
        <v>51</v>
      </c>
      <c r="DC535" s="1" t="s">
        <v>45</v>
      </c>
      <c r="DD535" s="1" t="s">
        <v>1018</v>
      </c>
    </row>
    <row r="536" spans="1:108" x14ac:dyDescent="0.25">
      <c r="A536" s="32">
        <f t="shared" si="152"/>
        <v>535</v>
      </c>
      <c r="B536" s="1" t="s">
        <v>172</v>
      </c>
      <c r="C536" s="1">
        <v>105775</v>
      </c>
      <c r="D536" s="27">
        <v>105775</v>
      </c>
      <c r="E536" s="1" t="s">
        <v>946</v>
      </c>
      <c r="F536" s="34" t="s">
        <v>1283</v>
      </c>
      <c r="G536" s="34" t="s">
        <v>123</v>
      </c>
      <c r="H536" s="30">
        <v>45190</v>
      </c>
      <c r="I536" s="30" t="s">
        <v>39</v>
      </c>
      <c r="J536" s="30" t="s">
        <v>39</v>
      </c>
      <c r="K536" s="1">
        <f t="shared" ca="1" si="136"/>
        <v>112</v>
      </c>
      <c r="L536" s="34" t="str">
        <f t="shared" si="137"/>
        <v>Billable</v>
      </c>
      <c r="M536" s="34" t="s">
        <v>124</v>
      </c>
      <c r="N536" s="1" t="s">
        <v>41</v>
      </c>
      <c r="O536" s="1" t="s">
        <v>42</v>
      </c>
      <c r="P536" s="1"/>
      <c r="Q536" s="1"/>
      <c r="R536" s="1" t="s">
        <v>43</v>
      </c>
      <c r="S536" s="33" t="s">
        <v>66</v>
      </c>
      <c r="T536" s="14" t="s">
        <v>965</v>
      </c>
      <c r="U536" s="39">
        <v>0.36527777777777798</v>
      </c>
      <c r="V536" s="14" t="s">
        <v>965</v>
      </c>
      <c r="W536" s="14" t="s">
        <v>20</v>
      </c>
      <c r="X536" s="14" t="s">
        <v>20</v>
      </c>
      <c r="Y536" s="14" t="s">
        <v>965</v>
      </c>
      <c r="Z536" s="39">
        <v>0.4055555555555555</v>
      </c>
      <c r="AA536" s="14" t="s">
        <v>965</v>
      </c>
      <c r="AB536" s="14" t="s">
        <v>965</v>
      </c>
      <c r="AC536" s="39">
        <v>0.37291666666666662</v>
      </c>
      <c r="AD536" s="14" t="s">
        <v>965</v>
      </c>
      <c r="AE536" s="14" t="s">
        <v>965</v>
      </c>
      <c r="AF536" s="39">
        <v>0.38611111111111113</v>
      </c>
      <c r="AG536" s="14" t="s">
        <v>965</v>
      </c>
      <c r="AH536" s="14" t="s">
        <v>965</v>
      </c>
      <c r="AI536" s="39">
        <v>0.35138888888888892</v>
      </c>
      <c r="AJ536" s="14" t="s">
        <v>965</v>
      </c>
      <c r="AK536" s="14" t="s">
        <v>965</v>
      </c>
      <c r="AL536" s="39">
        <v>0.36527777777777781</v>
      </c>
      <c r="AM536" s="14" t="s">
        <v>965</v>
      </c>
      <c r="AN536" s="14" t="s">
        <v>20</v>
      </c>
      <c r="AO536" s="14" t="s">
        <v>20</v>
      </c>
      <c r="AP536" s="14" t="s">
        <v>965</v>
      </c>
      <c r="AQ536" s="39">
        <v>0.3756944444444445</v>
      </c>
      <c r="AR536" s="14" t="s">
        <v>965</v>
      </c>
      <c r="AS536" s="14" t="s">
        <v>965</v>
      </c>
      <c r="AT536" s="39">
        <v>0.38541666666666669</v>
      </c>
      <c r="AU536" s="14" t="s">
        <v>965</v>
      </c>
      <c r="AV536" s="14" t="s">
        <v>22</v>
      </c>
      <c r="AW536" s="39" t="s">
        <v>39</v>
      </c>
      <c r="AX536" s="14" t="s">
        <v>22</v>
      </c>
      <c r="AY536" s="14" t="s">
        <v>22</v>
      </c>
      <c r="AZ536" s="39" t="s">
        <v>39</v>
      </c>
      <c r="BA536" s="14" t="s">
        <v>22</v>
      </c>
      <c r="BB536" s="14" t="s">
        <v>21</v>
      </c>
      <c r="BC536" s="39" t="s">
        <v>39</v>
      </c>
      <c r="BD536" s="14" t="s">
        <v>21</v>
      </c>
      <c r="BE536" s="14" t="s">
        <v>20</v>
      </c>
      <c r="BF536" s="14" t="s">
        <v>20</v>
      </c>
      <c r="BG536" s="14" t="s">
        <v>965</v>
      </c>
      <c r="BH536" s="39">
        <v>0.36874999999999997</v>
      </c>
      <c r="BI536" s="39" t="s">
        <v>965</v>
      </c>
      <c r="BJ536" s="14" t="s">
        <v>965</v>
      </c>
      <c r="BK536" s="39">
        <v>0.3743055555555555</v>
      </c>
      <c r="BL536" s="14" t="s">
        <v>965</v>
      </c>
      <c r="BM536" s="14" t="s">
        <v>965</v>
      </c>
      <c r="BN536" s="39">
        <v>0.38541666666666669</v>
      </c>
      <c r="BO536" s="14" t="s">
        <v>965</v>
      </c>
      <c r="BP536" s="14" t="s">
        <v>965</v>
      </c>
      <c r="BQ536" s="39">
        <v>0.37916666666666665</v>
      </c>
      <c r="BR536" s="14" t="s">
        <v>965</v>
      </c>
      <c r="BS536" s="14" t="s">
        <v>965</v>
      </c>
      <c r="BT536" s="39">
        <v>0.37361111111111112</v>
      </c>
      <c r="BU536" s="39" t="s">
        <v>965</v>
      </c>
      <c r="BV536" s="14" t="s">
        <v>20</v>
      </c>
      <c r="BW536" s="14" t="s">
        <v>20</v>
      </c>
      <c r="BX536" s="14" t="s">
        <v>20</v>
      </c>
      <c r="BY536" s="14" t="s">
        <v>965</v>
      </c>
      <c r="BZ536" s="39">
        <v>0.37638888888888888</v>
      </c>
      <c r="CA536" s="39" t="s">
        <v>965</v>
      </c>
      <c r="CB536" s="14" t="s">
        <v>965</v>
      </c>
      <c r="CC536" s="39">
        <v>0.37847222222222227</v>
      </c>
      <c r="CD536" s="39" t="s">
        <v>965</v>
      </c>
      <c r="CE536" s="14" t="s">
        <v>967</v>
      </c>
      <c r="CF536" s="39" t="s">
        <v>39</v>
      </c>
      <c r="CG536" s="39" t="s">
        <v>967</v>
      </c>
      <c r="CH536" s="14" t="s">
        <v>967</v>
      </c>
      <c r="CI536" s="39" t="s">
        <v>39</v>
      </c>
      <c r="CJ536" s="39" t="s">
        <v>967</v>
      </c>
      <c r="CK536" s="14" t="s">
        <v>20</v>
      </c>
      <c r="CL536" s="14" t="s">
        <v>20</v>
      </c>
      <c r="CM536" s="1">
        <f t="shared" si="138"/>
        <v>30</v>
      </c>
      <c r="CN536" s="1">
        <f t="shared" si="139"/>
        <v>0</v>
      </c>
      <c r="CO536" s="1">
        <f t="shared" si="140"/>
        <v>11</v>
      </c>
      <c r="CP536" s="1">
        <f t="shared" si="141"/>
        <v>2</v>
      </c>
      <c r="CQ536" s="1">
        <f t="shared" si="142"/>
        <v>4</v>
      </c>
      <c r="CR536" s="1">
        <f>SUM(COUNTIFS($T536:$CL536,{"PAT","MAT"}))</f>
        <v>0</v>
      </c>
      <c r="CS536" s="1">
        <f t="shared" si="143"/>
        <v>0</v>
      </c>
      <c r="CT536" s="1">
        <f t="shared" si="144"/>
        <v>0</v>
      </c>
      <c r="CU536" s="1">
        <f t="shared" si="145"/>
        <v>0</v>
      </c>
      <c r="CV536" s="1">
        <f t="shared" si="146"/>
        <v>4</v>
      </c>
      <c r="CW536" s="1">
        <f t="shared" si="147"/>
        <v>0</v>
      </c>
      <c r="CX536" s="1">
        <f t="shared" si="148"/>
        <v>0</v>
      </c>
      <c r="CY536" s="1">
        <f t="shared" si="149"/>
        <v>4</v>
      </c>
      <c r="CZ536" s="1">
        <f t="shared" si="150"/>
        <v>1</v>
      </c>
      <c r="DA536" s="1">
        <f t="shared" si="151"/>
        <v>1</v>
      </c>
      <c r="DB536" s="1">
        <f>SUM(CM536:CX536)+SUM(COUNTIFS(Q536:CL536,{"TERM","RESIGNED"}))</f>
        <v>51</v>
      </c>
      <c r="DC536" s="1" t="s">
        <v>45</v>
      </c>
      <c r="DD536" s="1" t="s">
        <v>1018</v>
      </c>
    </row>
    <row r="537" spans="1:108" x14ac:dyDescent="0.25">
      <c r="A537" s="32">
        <f t="shared" si="152"/>
        <v>536</v>
      </c>
      <c r="B537" s="1" t="s">
        <v>172</v>
      </c>
      <c r="C537" s="1">
        <v>105778</v>
      </c>
      <c r="D537" s="27">
        <v>105778</v>
      </c>
      <c r="E537" s="1" t="s">
        <v>946</v>
      </c>
      <c r="F537" s="34" t="s">
        <v>1285</v>
      </c>
      <c r="G537" s="34" t="s">
        <v>123</v>
      </c>
      <c r="H537" s="30">
        <v>45190</v>
      </c>
      <c r="I537" s="30" t="s">
        <v>39</v>
      </c>
      <c r="J537" s="30" t="s">
        <v>39</v>
      </c>
      <c r="K537" s="1">
        <f t="shared" ca="1" si="136"/>
        <v>112</v>
      </c>
      <c r="L537" s="34" t="str">
        <f t="shared" si="137"/>
        <v>Billable</v>
      </c>
      <c r="M537" s="34" t="s">
        <v>124</v>
      </c>
      <c r="N537" s="1" t="s">
        <v>41</v>
      </c>
      <c r="O537" s="1" t="s">
        <v>42</v>
      </c>
      <c r="P537" s="1"/>
      <c r="Q537" s="1"/>
      <c r="R537" s="1" t="s">
        <v>43</v>
      </c>
      <c r="S537" s="33" t="s">
        <v>364</v>
      </c>
      <c r="T537" s="14" t="s">
        <v>965</v>
      </c>
      <c r="U537" s="39">
        <v>0.390277777777778</v>
      </c>
      <c r="V537" s="14" t="s">
        <v>965</v>
      </c>
      <c r="W537" s="14" t="s">
        <v>20</v>
      </c>
      <c r="X537" s="14" t="s">
        <v>20</v>
      </c>
      <c r="Y537" s="14" t="s">
        <v>965</v>
      </c>
      <c r="Z537" s="39">
        <v>0.39583333333333331</v>
      </c>
      <c r="AA537" s="14" t="s">
        <v>965</v>
      </c>
      <c r="AB537" s="14" t="s">
        <v>22</v>
      </c>
      <c r="AC537" s="39" t="s">
        <v>39</v>
      </c>
      <c r="AD537" s="14" t="s">
        <v>22</v>
      </c>
      <c r="AE537" s="14" t="s">
        <v>965</v>
      </c>
      <c r="AF537" s="39">
        <v>0.3840277777777778</v>
      </c>
      <c r="AG537" s="14" t="s">
        <v>965</v>
      </c>
      <c r="AH537" s="14" t="s">
        <v>965</v>
      </c>
      <c r="AI537" s="39">
        <v>0.39305555555555555</v>
      </c>
      <c r="AJ537" s="14" t="s">
        <v>965</v>
      </c>
      <c r="AK537" s="14" t="s">
        <v>965</v>
      </c>
      <c r="AL537" s="39">
        <v>0.39999999999999997</v>
      </c>
      <c r="AM537" s="14" t="s">
        <v>965</v>
      </c>
      <c r="AN537" s="14" t="s">
        <v>20</v>
      </c>
      <c r="AO537" s="14" t="s">
        <v>20</v>
      </c>
      <c r="AP537" s="14" t="s">
        <v>965</v>
      </c>
      <c r="AQ537" s="39">
        <v>0.39166666666666666</v>
      </c>
      <c r="AR537" s="14" t="s">
        <v>965</v>
      </c>
      <c r="AS537" s="14" t="s">
        <v>965</v>
      </c>
      <c r="AT537" s="39">
        <v>0.39027777777777778</v>
      </c>
      <c r="AU537" s="14" t="s">
        <v>965</v>
      </c>
      <c r="AV537" s="14" t="s">
        <v>965</v>
      </c>
      <c r="AW537" s="39">
        <v>0.39166666666666666</v>
      </c>
      <c r="AX537" s="14" t="s">
        <v>965</v>
      </c>
      <c r="AY537" s="14" t="s">
        <v>965</v>
      </c>
      <c r="AZ537" s="39">
        <v>0.3833333333333333</v>
      </c>
      <c r="BA537" s="14" t="s">
        <v>965</v>
      </c>
      <c r="BB537" s="14" t="s">
        <v>965</v>
      </c>
      <c r="BC537" s="39">
        <v>0.38125000000000003</v>
      </c>
      <c r="BD537" s="14" t="s">
        <v>965</v>
      </c>
      <c r="BE537" s="14" t="s">
        <v>20</v>
      </c>
      <c r="BF537" s="14" t="s">
        <v>20</v>
      </c>
      <c r="BG537" s="14" t="s">
        <v>965</v>
      </c>
      <c r="BH537" s="39">
        <v>0.37291666666666662</v>
      </c>
      <c r="BI537" s="39" t="s">
        <v>965</v>
      </c>
      <c r="BJ537" s="14" t="s">
        <v>965</v>
      </c>
      <c r="BK537" s="39">
        <v>0.41041666666666665</v>
      </c>
      <c r="BL537" s="14" t="s">
        <v>965</v>
      </c>
      <c r="BM537" s="14" t="s">
        <v>965</v>
      </c>
      <c r="BN537" s="39">
        <v>0.375</v>
      </c>
      <c r="BO537" s="14" t="s">
        <v>965</v>
      </c>
      <c r="BP537" s="14" t="s">
        <v>965</v>
      </c>
      <c r="BQ537" s="39">
        <v>0.37916666666666665</v>
      </c>
      <c r="BR537" s="14" t="s">
        <v>965</v>
      </c>
      <c r="BS537" s="14" t="s">
        <v>967</v>
      </c>
      <c r="BT537" s="39" t="e">
        <v>#N/A</v>
      </c>
      <c r="BU537" s="39" t="s">
        <v>967</v>
      </c>
      <c r="BV537" s="14" t="s">
        <v>20</v>
      </c>
      <c r="BW537" s="14" t="s">
        <v>20</v>
      </c>
      <c r="BX537" s="14" t="s">
        <v>20</v>
      </c>
      <c r="BY537" s="14" t="s">
        <v>967</v>
      </c>
      <c r="BZ537" s="39" t="s">
        <v>39</v>
      </c>
      <c r="CA537" s="39" t="s">
        <v>967</v>
      </c>
      <c r="CB537" s="14" t="s">
        <v>965</v>
      </c>
      <c r="CC537" s="39">
        <v>0.3756944444444445</v>
      </c>
      <c r="CD537" s="39" t="s">
        <v>965</v>
      </c>
      <c r="CE537" s="14" t="s">
        <v>965</v>
      </c>
      <c r="CF537" s="39">
        <v>0.3756944444444445</v>
      </c>
      <c r="CG537" s="39" t="s">
        <v>965</v>
      </c>
      <c r="CH537" s="14" t="s">
        <v>967</v>
      </c>
      <c r="CI537" s="39" t="s">
        <v>39</v>
      </c>
      <c r="CJ537" s="39" t="s">
        <v>967</v>
      </c>
      <c r="CK537" s="14" t="s">
        <v>20</v>
      </c>
      <c r="CL537" s="14" t="s">
        <v>20</v>
      </c>
      <c r="CM537" s="1">
        <f t="shared" si="138"/>
        <v>32</v>
      </c>
      <c r="CN537" s="1">
        <f t="shared" si="139"/>
        <v>0</v>
      </c>
      <c r="CO537" s="1">
        <f t="shared" si="140"/>
        <v>11</v>
      </c>
      <c r="CP537" s="1">
        <f t="shared" si="141"/>
        <v>0</v>
      </c>
      <c r="CQ537" s="1">
        <f t="shared" si="142"/>
        <v>2</v>
      </c>
      <c r="CR537" s="1">
        <f>SUM(COUNTIFS($T537:$CL537,{"PAT","MAT"}))</f>
        <v>0</v>
      </c>
      <c r="CS537" s="1">
        <f t="shared" si="143"/>
        <v>0</v>
      </c>
      <c r="CT537" s="1">
        <f t="shared" si="144"/>
        <v>0</v>
      </c>
      <c r="CU537" s="1">
        <f t="shared" si="145"/>
        <v>0</v>
      </c>
      <c r="CV537" s="1">
        <f t="shared" si="146"/>
        <v>6</v>
      </c>
      <c r="CW537" s="1">
        <f t="shared" si="147"/>
        <v>0</v>
      </c>
      <c r="CX537" s="1">
        <f t="shared" si="148"/>
        <v>0</v>
      </c>
      <c r="CY537" s="1">
        <f t="shared" si="149"/>
        <v>6</v>
      </c>
      <c r="CZ537" s="1">
        <f t="shared" si="150"/>
        <v>1</v>
      </c>
      <c r="DA537" s="1">
        <f t="shared" si="151"/>
        <v>1</v>
      </c>
      <c r="DB537" s="1">
        <f>SUM(CM537:CX537)+SUM(COUNTIFS(Q537:CL537,{"TERM","RESIGNED"}))</f>
        <v>51</v>
      </c>
      <c r="DC537" s="1" t="s">
        <v>45</v>
      </c>
      <c r="DD537" s="1" t="s">
        <v>1021</v>
      </c>
    </row>
    <row r="538" spans="1:108" x14ac:dyDescent="0.25">
      <c r="A538" s="32">
        <f t="shared" si="152"/>
        <v>537</v>
      </c>
      <c r="B538" s="1" t="s">
        <v>172</v>
      </c>
      <c r="C538" s="1">
        <v>105780</v>
      </c>
      <c r="D538" s="27">
        <v>105780</v>
      </c>
      <c r="E538" s="1" t="s">
        <v>945</v>
      </c>
      <c r="F538" s="34" t="s">
        <v>1286</v>
      </c>
      <c r="G538" s="34" t="s">
        <v>123</v>
      </c>
      <c r="H538" s="30">
        <v>45190</v>
      </c>
      <c r="I538" s="30" t="s">
        <v>39</v>
      </c>
      <c r="J538" s="30" t="s">
        <v>39</v>
      </c>
      <c r="K538" s="1">
        <f t="shared" ca="1" si="136"/>
        <v>112</v>
      </c>
      <c r="L538" s="34" t="str">
        <f t="shared" si="137"/>
        <v>Billable</v>
      </c>
      <c r="M538" s="34" t="s">
        <v>124</v>
      </c>
      <c r="N538" s="1" t="s">
        <v>41</v>
      </c>
      <c r="O538" s="1" t="s">
        <v>42</v>
      </c>
      <c r="P538" s="1"/>
      <c r="Q538" s="1"/>
      <c r="R538" s="1" t="s">
        <v>43</v>
      </c>
      <c r="S538" s="33" t="s">
        <v>135</v>
      </c>
      <c r="T538" s="14" t="s">
        <v>965</v>
      </c>
      <c r="U538" s="39">
        <v>0.37291666666666701</v>
      </c>
      <c r="V538" s="14" t="s">
        <v>965</v>
      </c>
      <c r="W538" s="14" t="s">
        <v>20</v>
      </c>
      <c r="X538" s="14" t="s">
        <v>20</v>
      </c>
      <c r="Y538" s="14" t="s">
        <v>965</v>
      </c>
      <c r="Z538" s="39">
        <v>0.37986111111111115</v>
      </c>
      <c r="AA538" s="14" t="s">
        <v>965</v>
      </c>
      <c r="AB538" s="14" t="s">
        <v>965</v>
      </c>
      <c r="AC538" s="39">
        <v>0.37638888888888888</v>
      </c>
      <c r="AD538" s="14" t="s">
        <v>965</v>
      </c>
      <c r="AE538" s="14" t="s">
        <v>965</v>
      </c>
      <c r="AF538" s="39">
        <v>0.3756944444444445</v>
      </c>
      <c r="AG538" s="14" t="s">
        <v>965</v>
      </c>
      <c r="AH538" s="14" t="s">
        <v>965</v>
      </c>
      <c r="AI538" s="39">
        <v>0.37777777777777777</v>
      </c>
      <c r="AJ538" s="14" t="s">
        <v>965</v>
      </c>
      <c r="AK538" s="14" t="s">
        <v>965</v>
      </c>
      <c r="AL538" s="39">
        <v>0.38611111111111113</v>
      </c>
      <c r="AM538" s="14" t="s">
        <v>965</v>
      </c>
      <c r="AN538" s="14" t="s">
        <v>20</v>
      </c>
      <c r="AO538" s="14" t="s">
        <v>20</v>
      </c>
      <c r="AP538" s="14" t="s">
        <v>965</v>
      </c>
      <c r="AQ538" s="39">
        <v>0.37847222222222227</v>
      </c>
      <c r="AR538" s="14" t="s">
        <v>965</v>
      </c>
      <c r="AS538" s="14" t="s">
        <v>965</v>
      </c>
      <c r="AT538" s="39">
        <v>0.4069444444444445</v>
      </c>
      <c r="AU538" s="14" t="s">
        <v>965</v>
      </c>
      <c r="AV538" s="14" t="s">
        <v>965</v>
      </c>
      <c r="AW538" s="39">
        <v>0.39583333333333331</v>
      </c>
      <c r="AX538" s="14" t="s">
        <v>965</v>
      </c>
      <c r="AY538" s="14" t="s">
        <v>965</v>
      </c>
      <c r="AZ538" s="39">
        <v>0.3888888888888889</v>
      </c>
      <c r="BA538" s="14" t="s">
        <v>965</v>
      </c>
      <c r="BB538" s="14" t="s">
        <v>965</v>
      </c>
      <c r="BC538" s="39">
        <v>0.38263888888888892</v>
      </c>
      <c r="BD538" s="14" t="s">
        <v>965</v>
      </c>
      <c r="BE538" s="14" t="s">
        <v>20</v>
      </c>
      <c r="BF538" s="14" t="s">
        <v>20</v>
      </c>
      <c r="BG538" s="14" t="s">
        <v>965</v>
      </c>
      <c r="BH538" s="39">
        <v>0.37361111111111112</v>
      </c>
      <c r="BI538" s="39" t="s">
        <v>965</v>
      </c>
      <c r="BJ538" s="14" t="s">
        <v>965</v>
      </c>
      <c r="BK538" s="39">
        <v>0.37777777777777777</v>
      </c>
      <c r="BL538" s="14" t="s">
        <v>965</v>
      </c>
      <c r="BM538" s="14" t="s">
        <v>965</v>
      </c>
      <c r="BN538" s="39">
        <v>0.37986111111111115</v>
      </c>
      <c r="BO538" s="14" t="s">
        <v>965</v>
      </c>
      <c r="BP538" s="14" t="s">
        <v>965</v>
      </c>
      <c r="BQ538" s="39">
        <v>0.38194444444444442</v>
      </c>
      <c r="BR538" s="14" t="s">
        <v>965</v>
      </c>
      <c r="BS538" s="14" t="s">
        <v>967</v>
      </c>
      <c r="BT538" s="39" t="e">
        <v>#N/A</v>
      </c>
      <c r="BU538" s="39" t="s">
        <v>967</v>
      </c>
      <c r="BV538" s="14" t="s">
        <v>20</v>
      </c>
      <c r="BW538" s="14" t="s">
        <v>20</v>
      </c>
      <c r="BX538" s="14" t="s">
        <v>20</v>
      </c>
      <c r="BY538" s="14" t="s">
        <v>967</v>
      </c>
      <c r="BZ538" s="39" t="s">
        <v>39</v>
      </c>
      <c r="CA538" s="39" t="s">
        <v>967</v>
      </c>
      <c r="CB538" s="14" t="s">
        <v>967</v>
      </c>
      <c r="CC538" s="39" t="s">
        <v>39</v>
      </c>
      <c r="CD538" s="39" t="s">
        <v>967</v>
      </c>
      <c r="CE538" s="14" t="s">
        <v>965</v>
      </c>
      <c r="CF538" s="39">
        <v>0.38194444444444442</v>
      </c>
      <c r="CG538" s="39" t="s">
        <v>965</v>
      </c>
      <c r="CH538" s="14" t="s">
        <v>965</v>
      </c>
      <c r="CI538" s="39">
        <v>0.37916666666666665</v>
      </c>
      <c r="CJ538" s="39" t="s">
        <v>965</v>
      </c>
      <c r="CK538" s="14" t="s">
        <v>20</v>
      </c>
      <c r="CL538" s="14" t="s">
        <v>20</v>
      </c>
      <c r="CM538" s="1">
        <f t="shared" si="138"/>
        <v>34</v>
      </c>
      <c r="CN538" s="1">
        <f t="shared" si="139"/>
        <v>0</v>
      </c>
      <c r="CO538" s="1">
        <f t="shared" si="140"/>
        <v>11</v>
      </c>
      <c r="CP538" s="1">
        <f t="shared" si="141"/>
        <v>0</v>
      </c>
      <c r="CQ538" s="1">
        <f t="shared" si="142"/>
        <v>0</v>
      </c>
      <c r="CR538" s="1">
        <f>SUM(COUNTIFS($T538:$CL538,{"PAT","MAT"}))</f>
        <v>0</v>
      </c>
      <c r="CS538" s="1">
        <f t="shared" si="143"/>
        <v>0</v>
      </c>
      <c r="CT538" s="1">
        <f t="shared" si="144"/>
        <v>0</v>
      </c>
      <c r="CU538" s="1">
        <f t="shared" si="145"/>
        <v>0</v>
      </c>
      <c r="CV538" s="1">
        <f t="shared" si="146"/>
        <v>6</v>
      </c>
      <c r="CW538" s="1">
        <f t="shared" si="147"/>
        <v>0</v>
      </c>
      <c r="CX538" s="1">
        <f t="shared" si="148"/>
        <v>0</v>
      </c>
      <c r="CY538" s="1">
        <f t="shared" si="149"/>
        <v>6</v>
      </c>
      <c r="CZ538" s="1">
        <f t="shared" si="150"/>
        <v>1</v>
      </c>
      <c r="DA538" s="1">
        <f t="shared" si="151"/>
        <v>1</v>
      </c>
      <c r="DB538" s="1">
        <f>SUM(CM538:CX538)+SUM(COUNTIFS(Q538:CL538,{"TERM","RESIGNED"}))</f>
        <v>51</v>
      </c>
      <c r="DC538" s="1" t="s">
        <v>45</v>
      </c>
      <c r="DD538" s="1" t="s">
        <v>1021</v>
      </c>
    </row>
    <row r="539" spans="1:108" x14ac:dyDescent="0.25">
      <c r="A539" s="32">
        <f t="shared" si="152"/>
        <v>538</v>
      </c>
      <c r="B539" s="1" t="s">
        <v>172</v>
      </c>
      <c r="C539" s="1">
        <v>105781</v>
      </c>
      <c r="D539" s="27">
        <v>105781</v>
      </c>
      <c r="E539" s="1" t="s">
        <v>946</v>
      </c>
      <c r="F539" s="34" t="s">
        <v>1291</v>
      </c>
      <c r="G539" s="34" t="s">
        <v>123</v>
      </c>
      <c r="H539" s="30">
        <v>45190</v>
      </c>
      <c r="I539" s="30" t="s">
        <v>39</v>
      </c>
      <c r="J539" s="30" t="s">
        <v>39</v>
      </c>
      <c r="K539" s="1">
        <f t="shared" ca="1" si="136"/>
        <v>112</v>
      </c>
      <c r="L539" s="34" t="str">
        <f t="shared" si="137"/>
        <v>Billable</v>
      </c>
      <c r="M539" s="34" t="s">
        <v>124</v>
      </c>
      <c r="N539" s="1" t="s">
        <v>41</v>
      </c>
      <c r="O539" s="1" t="s">
        <v>42</v>
      </c>
      <c r="P539" s="1"/>
      <c r="Q539" s="1"/>
      <c r="R539" s="1" t="s">
        <v>43</v>
      </c>
      <c r="S539" s="33" t="s">
        <v>135</v>
      </c>
      <c r="T539" s="14" t="s">
        <v>965</v>
      </c>
      <c r="U539" s="39">
        <v>0.36736111111111103</v>
      </c>
      <c r="V539" s="14" t="s">
        <v>965</v>
      </c>
      <c r="W539" s="14" t="s">
        <v>20</v>
      </c>
      <c r="X539" s="14" t="s">
        <v>20</v>
      </c>
      <c r="Y539" s="14" t="s">
        <v>965</v>
      </c>
      <c r="Z539" s="39">
        <v>0.39027777777777778</v>
      </c>
      <c r="AA539" s="14" t="s">
        <v>965</v>
      </c>
      <c r="AB539" s="14" t="s">
        <v>965</v>
      </c>
      <c r="AC539" s="39">
        <v>0.36805555555555558</v>
      </c>
      <c r="AD539" s="14" t="s">
        <v>965</v>
      </c>
      <c r="AE539" s="14" t="s">
        <v>965</v>
      </c>
      <c r="AF539" s="39">
        <v>0.38611111111111113</v>
      </c>
      <c r="AG539" s="14" t="s">
        <v>965</v>
      </c>
      <c r="AH539" s="14" t="s">
        <v>965</v>
      </c>
      <c r="AI539" s="39">
        <v>0.37083333333333335</v>
      </c>
      <c r="AJ539" s="14" t="s">
        <v>965</v>
      </c>
      <c r="AK539" s="14" t="s">
        <v>965</v>
      </c>
      <c r="AL539" s="39">
        <v>0.36319444444444443</v>
      </c>
      <c r="AM539" s="14" t="s">
        <v>965</v>
      </c>
      <c r="AN539" s="14" t="s">
        <v>20</v>
      </c>
      <c r="AO539" s="14" t="s">
        <v>20</v>
      </c>
      <c r="AP539" s="14" t="s">
        <v>965</v>
      </c>
      <c r="AQ539" s="39">
        <v>0.38194444444444442</v>
      </c>
      <c r="AR539" s="14" t="s">
        <v>965</v>
      </c>
      <c r="AS539" s="14" t="s">
        <v>965</v>
      </c>
      <c r="AT539" s="39">
        <v>0.38958333333333334</v>
      </c>
      <c r="AU539" s="14" t="s">
        <v>965</v>
      </c>
      <c r="AV539" s="14" t="s">
        <v>965</v>
      </c>
      <c r="AW539" s="39">
        <v>0.39166666666666666</v>
      </c>
      <c r="AX539" s="14" t="s">
        <v>965</v>
      </c>
      <c r="AY539" s="14" t="s">
        <v>22</v>
      </c>
      <c r="AZ539" s="39" t="s">
        <v>39</v>
      </c>
      <c r="BA539" s="14" t="s">
        <v>22</v>
      </c>
      <c r="BB539" s="14" t="s">
        <v>965</v>
      </c>
      <c r="BC539" s="39">
        <v>0.37291666666666662</v>
      </c>
      <c r="BD539" s="14" t="s">
        <v>965</v>
      </c>
      <c r="BE539" s="14" t="s">
        <v>20</v>
      </c>
      <c r="BF539" s="14" t="s">
        <v>20</v>
      </c>
      <c r="BG539" s="14" t="s">
        <v>965</v>
      </c>
      <c r="BH539" s="39">
        <v>0.37013888888888885</v>
      </c>
      <c r="BI539" s="39" t="s">
        <v>965</v>
      </c>
      <c r="BJ539" s="14" t="s">
        <v>965</v>
      </c>
      <c r="BK539" s="39">
        <v>0.3840277777777778</v>
      </c>
      <c r="BL539" s="14" t="s">
        <v>965</v>
      </c>
      <c r="BM539" s="14" t="s">
        <v>965</v>
      </c>
      <c r="BN539" s="39">
        <v>0.38541666666666669</v>
      </c>
      <c r="BO539" s="14" t="s">
        <v>965</v>
      </c>
      <c r="BP539" s="14" t="s">
        <v>965</v>
      </c>
      <c r="BQ539" s="39">
        <v>0.37847222222222227</v>
      </c>
      <c r="BR539" s="14" t="s">
        <v>965</v>
      </c>
      <c r="BS539" s="14" t="s">
        <v>965</v>
      </c>
      <c r="BT539" s="39">
        <v>0.37152777777777773</v>
      </c>
      <c r="BU539" s="39" t="s">
        <v>965</v>
      </c>
      <c r="BV539" s="14" t="s">
        <v>20</v>
      </c>
      <c r="BW539" s="14" t="s">
        <v>20</v>
      </c>
      <c r="BX539" s="14" t="s">
        <v>20</v>
      </c>
      <c r="BY539" s="14" t="s">
        <v>967</v>
      </c>
      <c r="BZ539" s="39" t="s">
        <v>39</v>
      </c>
      <c r="CA539" s="39" t="s">
        <v>967</v>
      </c>
      <c r="CB539" s="14" t="s">
        <v>967</v>
      </c>
      <c r="CC539" s="39" t="s">
        <v>39</v>
      </c>
      <c r="CD539" s="39" t="s">
        <v>967</v>
      </c>
      <c r="CE539" s="14" t="s">
        <v>965</v>
      </c>
      <c r="CF539" s="39">
        <v>0.37638888888888888</v>
      </c>
      <c r="CG539" s="39" t="s">
        <v>965</v>
      </c>
      <c r="CH539" s="14" t="s">
        <v>965</v>
      </c>
      <c r="CI539" s="39">
        <v>0.37777777777777777</v>
      </c>
      <c r="CJ539" s="39" t="s">
        <v>965</v>
      </c>
      <c r="CK539" s="14" t="s">
        <v>20</v>
      </c>
      <c r="CL539" s="14" t="s">
        <v>20</v>
      </c>
      <c r="CM539" s="1">
        <f t="shared" si="138"/>
        <v>34</v>
      </c>
      <c r="CN539" s="1">
        <f t="shared" si="139"/>
        <v>0</v>
      </c>
      <c r="CO539" s="1">
        <f t="shared" si="140"/>
        <v>11</v>
      </c>
      <c r="CP539" s="1">
        <f t="shared" si="141"/>
        <v>0</v>
      </c>
      <c r="CQ539" s="1">
        <f t="shared" si="142"/>
        <v>2</v>
      </c>
      <c r="CR539" s="1">
        <f>SUM(COUNTIFS($T539:$CL539,{"PAT","MAT"}))</f>
        <v>0</v>
      </c>
      <c r="CS539" s="1">
        <f t="shared" si="143"/>
        <v>0</v>
      </c>
      <c r="CT539" s="1">
        <f t="shared" si="144"/>
        <v>0</v>
      </c>
      <c r="CU539" s="1">
        <f t="shared" si="145"/>
        <v>0</v>
      </c>
      <c r="CV539" s="1">
        <f t="shared" si="146"/>
        <v>4</v>
      </c>
      <c r="CW539" s="1">
        <f t="shared" si="147"/>
        <v>0</v>
      </c>
      <c r="CX539" s="1">
        <f t="shared" si="148"/>
        <v>0</v>
      </c>
      <c r="CY539" s="1">
        <f t="shared" si="149"/>
        <v>4</v>
      </c>
      <c r="CZ539" s="1">
        <f t="shared" si="150"/>
        <v>1</v>
      </c>
      <c r="DA539" s="1">
        <f t="shared" si="151"/>
        <v>1</v>
      </c>
      <c r="DB539" s="1">
        <f>SUM(CM539:CX539)+SUM(COUNTIFS(Q539:CL539,{"TERM","RESIGNED"}))</f>
        <v>51</v>
      </c>
      <c r="DC539" s="1" t="s">
        <v>45</v>
      </c>
      <c r="DD539" s="1" t="s">
        <v>1018</v>
      </c>
    </row>
    <row r="540" spans="1:108" x14ac:dyDescent="0.25">
      <c r="A540" s="32">
        <f t="shared" si="152"/>
        <v>539</v>
      </c>
      <c r="B540" s="1" t="s">
        <v>172</v>
      </c>
      <c r="C540" s="1">
        <v>105782</v>
      </c>
      <c r="D540" s="27">
        <v>105782</v>
      </c>
      <c r="E540" s="1" t="s">
        <v>945</v>
      </c>
      <c r="F540" s="34" t="s">
        <v>1287</v>
      </c>
      <c r="G540" s="34" t="s">
        <v>123</v>
      </c>
      <c r="H540" s="30">
        <v>45190</v>
      </c>
      <c r="I540" s="30" t="s">
        <v>39</v>
      </c>
      <c r="J540" s="30" t="s">
        <v>39</v>
      </c>
      <c r="K540" s="1">
        <f t="shared" ca="1" si="136"/>
        <v>112</v>
      </c>
      <c r="L540" s="34" t="str">
        <f t="shared" si="137"/>
        <v>Billable</v>
      </c>
      <c r="M540" s="34" t="s">
        <v>124</v>
      </c>
      <c r="N540" s="1" t="s">
        <v>41</v>
      </c>
      <c r="O540" s="1" t="s">
        <v>42</v>
      </c>
      <c r="P540" s="1"/>
      <c r="Q540" s="1"/>
      <c r="R540" s="1" t="s">
        <v>43</v>
      </c>
      <c r="S540" s="33" t="s">
        <v>66</v>
      </c>
      <c r="T540" s="14" t="s">
        <v>965</v>
      </c>
      <c r="U540" s="39">
        <v>0.389583333333333</v>
      </c>
      <c r="V540" s="14" t="s">
        <v>965</v>
      </c>
      <c r="W540" s="14" t="s">
        <v>20</v>
      </c>
      <c r="X540" s="14" t="s">
        <v>20</v>
      </c>
      <c r="Y540" s="14" t="s">
        <v>965</v>
      </c>
      <c r="Z540" s="39">
        <v>0.41388888888888892</v>
      </c>
      <c r="AA540" s="14" t="s">
        <v>965</v>
      </c>
      <c r="AB540" s="14" t="s">
        <v>22</v>
      </c>
      <c r="AC540" s="39" t="s">
        <v>39</v>
      </c>
      <c r="AD540" s="14" t="s">
        <v>22</v>
      </c>
      <c r="AE540" s="14" t="s">
        <v>22</v>
      </c>
      <c r="AF540" s="39" t="s">
        <v>39</v>
      </c>
      <c r="AG540" s="14" t="s">
        <v>22</v>
      </c>
      <c r="AH540" s="14" t="s">
        <v>21</v>
      </c>
      <c r="AI540" s="39" t="s">
        <v>39</v>
      </c>
      <c r="AJ540" s="14" t="s">
        <v>21</v>
      </c>
      <c r="AK540" s="14" t="s">
        <v>21</v>
      </c>
      <c r="AL540" s="39" t="s">
        <v>39</v>
      </c>
      <c r="AM540" s="14" t="s">
        <v>21</v>
      </c>
      <c r="AN540" s="14" t="s">
        <v>20</v>
      </c>
      <c r="AO540" s="14" t="s">
        <v>20</v>
      </c>
      <c r="AP540" s="14" t="s">
        <v>965</v>
      </c>
      <c r="AQ540" s="39">
        <v>0.3666666666666667</v>
      </c>
      <c r="AR540" s="14" t="s">
        <v>965</v>
      </c>
      <c r="AS540" s="14" t="s">
        <v>965</v>
      </c>
      <c r="AT540" s="39">
        <v>0.41250000000000003</v>
      </c>
      <c r="AU540" s="14" t="s">
        <v>965</v>
      </c>
      <c r="AV540" s="14" t="s">
        <v>965</v>
      </c>
      <c r="AW540" s="39">
        <v>0.40208333333333335</v>
      </c>
      <c r="AX540" s="14" t="s">
        <v>965</v>
      </c>
      <c r="AY540" s="14" t="s">
        <v>965</v>
      </c>
      <c r="AZ540" s="39">
        <v>0.40138888888888885</v>
      </c>
      <c r="BA540" s="14" t="s">
        <v>965</v>
      </c>
      <c r="BB540" s="14" t="s">
        <v>965</v>
      </c>
      <c r="BC540" s="39">
        <v>0.39444444444444443</v>
      </c>
      <c r="BD540" s="14" t="s">
        <v>965</v>
      </c>
      <c r="BE540" s="14" t="s">
        <v>20</v>
      </c>
      <c r="BF540" s="14" t="s">
        <v>20</v>
      </c>
      <c r="BG540" s="14" t="s">
        <v>965</v>
      </c>
      <c r="BH540" s="39">
        <v>0.38680555555555557</v>
      </c>
      <c r="BI540" s="39" t="s">
        <v>965</v>
      </c>
      <c r="BJ540" s="14" t="s">
        <v>965</v>
      </c>
      <c r="BK540" s="39">
        <v>0.4055555555555555</v>
      </c>
      <c r="BL540" s="14" t="s">
        <v>965</v>
      </c>
      <c r="BM540" s="14" t="s">
        <v>965</v>
      </c>
      <c r="BN540" s="39">
        <v>0.40625</v>
      </c>
      <c r="BO540" s="14" t="s">
        <v>965</v>
      </c>
      <c r="BP540" s="14" t="s">
        <v>965</v>
      </c>
      <c r="BQ540" s="39">
        <v>0.40069444444444446</v>
      </c>
      <c r="BR540" s="14" t="s">
        <v>965</v>
      </c>
      <c r="BS540" s="14" t="s">
        <v>965</v>
      </c>
      <c r="BT540" s="39">
        <v>0.39305555555555555</v>
      </c>
      <c r="BU540" s="39" t="s">
        <v>965</v>
      </c>
      <c r="BV540" s="14" t="s">
        <v>20</v>
      </c>
      <c r="BW540" s="14" t="s">
        <v>20</v>
      </c>
      <c r="BX540" s="14" t="s">
        <v>20</v>
      </c>
      <c r="BY540" s="14" t="s">
        <v>22</v>
      </c>
      <c r="BZ540" s="39">
        <v>0.3840277777777778</v>
      </c>
      <c r="CA540" s="39" t="s">
        <v>22</v>
      </c>
      <c r="CB540" s="14" t="s">
        <v>968</v>
      </c>
      <c r="CC540" s="39" t="s">
        <v>39</v>
      </c>
      <c r="CD540" s="39" t="s">
        <v>968</v>
      </c>
      <c r="CE540" s="14" t="s">
        <v>967</v>
      </c>
      <c r="CF540" s="39" t="s">
        <v>39</v>
      </c>
      <c r="CG540" s="39" t="s">
        <v>967</v>
      </c>
      <c r="CH540" s="14" t="s">
        <v>967</v>
      </c>
      <c r="CI540" s="39" t="s">
        <v>39</v>
      </c>
      <c r="CJ540" s="39" t="s">
        <v>967</v>
      </c>
      <c r="CK540" s="14" t="s">
        <v>20</v>
      </c>
      <c r="CL540" s="14" t="s">
        <v>20</v>
      </c>
      <c r="CM540" s="1">
        <f t="shared" si="138"/>
        <v>24</v>
      </c>
      <c r="CN540" s="1">
        <f t="shared" si="139"/>
        <v>0</v>
      </c>
      <c r="CO540" s="1">
        <f t="shared" si="140"/>
        <v>11</v>
      </c>
      <c r="CP540" s="1">
        <f t="shared" si="141"/>
        <v>4</v>
      </c>
      <c r="CQ540" s="1">
        <f t="shared" si="142"/>
        <v>6</v>
      </c>
      <c r="CR540" s="1">
        <f>SUM(COUNTIFS($T540:$CL540,{"PAT","MAT"}))</f>
        <v>0</v>
      </c>
      <c r="CS540" s="1">
        <f t="shared" si="143"/>
        <v>0</v>
      </c>
      <c r="CT540" s="1">
        <f t="shared" si="144"/>
        <v>0</v>
      </c>
      <c r="CU540" s="1">
        <f t="shared" si="145"/>
        <v>2</v>
      </c>
      <c r="CV540" s="1">
        <f t="shared" si="146"/>
        <v>4</v>
      </c>
      <c r="CW540" s="1">
        <f t="shared" si="147"/>
        <v>0</v>
      </c>
      <c r="CX540" s="1">
        <f t="shared" si="148"/>
        <v>0</v>
      </c>
      <c r="CY540" s="1">
        <f t="shared" si="149"/>
        <v>6</v>
      </c>
      <c r="CZ540" s="1">
        <f t="shared" si="150"/>
        <v>1</v>
      </c>
      <c r="DA540" s="1">
        <f t="shared" si="151"/>
        <v>1</v>
      </c>
      <c r="DB540" s="1">
        <f>SUM(CM540:CX540)+SUM(COUNTIFS(Q540:CL540,{"TERM","RESIGNED"}))</f>
        <v>51</v>
      </c>
      <c r="DC540" s="1" t="s">
        <v>45</v>
      </c>
      <c r="DD540" s="1" t="s">
        <v>1018</v>
      </c>
    </row>
    <row r="541" spans="1:108" x14ac:dyDescent="0.25">
      <c r="A541" s="32">
        <f t="shared" si="152"/>
        <v>540</v>
      </c>
      <c r="B541" s="1" t="s">
        <v>172</v>
      </c>
      <c r="C541" s="1">
        <v>105788</v>
      </c>
      <c r="D541" s="27">
        <v>105788</v>
      </c>
      <c r="E541" s="1" t="s">
        <v>946</v>
      </c>
      <c r="F541" s="34" t="s">
        <v>1292</v>
      </c>
      <c r="G541" s="34" t="s">
        <v>190</v>
      </c>
      <c r="H541" s="30">
        <v>45190</v>
      </c>
      <c r="I541" s="30" t="s">
        <v>39</v>
      </c>
      <c r="J541" s="30" t="s">
        <v>39</v>
      </c>
      <c r="K541" s="1">
        <f t="shared" ca="1" si="136"/>
        <v>112</v>
      </c>
      <c r="L541" s="34" t="str">
        <f t="shared" si="137"/>
        <v>Billable</v>
      </c>
      <c r="M541" s="34" t="s">
        <v>187</v>
      </c>
      <c r="N541" s="1" t="s">
        <v>41</v>
      </c>
      <c r="O541" s="1" t="s">
        <v>42</v>
      </c>
      <c r="P541" s="1"/>
      <c r="Q541" s="1"/>
      <c r="R541" s="1" t="s">
        <v>43</v>
      </c>
      <c r="S541" s="33" t="s">
        <v>949</v>
      </c>
      <c r="T541" s="14" t="s">
        <v>965</v>
      </c>
      <c r="U541" s="39">
        <v>0.38611111111111102</v>
      </c>
      <c r="V541" s="14" t="s">
        <v>965</v>
      </c>
      <c r="W541" s="14" t="s">
        <v>20</v>
      </c>
      <c r="X541" s="14" t="s">
        <v>20</v>
      </c>
      <c r="Y541" s="14" t="s">
        <v>965</v>
      </c>
      <c r="Z541" s="39">
        <v>0.38958333333333334</v>
      </c>
      <c r="AA541" s="14" t="s">
        <v>965</v>
      </c>
      <c r="AB541" s="14" t="s">
        <v>965</v>
      </c>
      <c r="AC541" s="39">
        <v>0.37986111111111115</v>
      </c>
      <c r="AD541" s="14" t="s">
        <v>965</v>
      </c>
      <c r="AE541" s="14" t="s">
        <v>965</v>
      </c>
      <c r="AF541" s="39">
        <v>0.3888888888888889</v>
      </c>
      <c r="AG541" s="14" t="s">
        <v>965</v>
      </c>
      <c r="AH541" s="14" t="s">
        <v>965</v>
      </c>
      <c r="AI541" s="39">
        <v>0.39861111111111108</v>
      </c>
      <c r="AJ541" s="14" t="s">
        <v>965</v>
      </c>
      <c r="AK541" s="14" t="s">
        <v>965</v>
      </c>
      <c r="AL541" s="39">
        <v>0.39166666666666666</v>
      </c>
      <c r="AM541" s="14" t="s">
        <v>965</v>
      </c>
      <c r="AN541" s="14" t="s">
        <v>20</v>
      </c>
      <c r="AO541" s="14" t="s">
        <v>20</v>
      </c>
      <c r="AP541" s="14" t="s">
        <v>965</v>
      </c>
      <c r="AQ541" s="39">
        <v>0.3840277777777778</v>
      </c>
      <c r="AR541" s="14" t="s">
        <v>965</v>
      </c>
      <c r="AS541" s="14" t="s">
        <v>965</v>
      </c>
      <c r="AT541" s="39">
        <v>0.40347222222222223</v>
      </c>
      <c r="AU541" s="14" t="s">
        <v>965</v>
      </c>
      <c r="AV541" s="14" t="s">
        <v>965</v>
      </c>
      <c r="AW541" s="39">
        <v>0.37777777777777777</v>
      </c>
      <c r="AX541" s="14" t="s">
        <v>965</v>
      </c>
      <c r="AY541" s="14" t="s">
        <v>965</v>
      </c>
      <c r="AZ541" s="39">
        <v>0.38958333333333334</v>
      </c>
      <c r="BA541" s="14" t="s">
        <v>965</v>
      </c>
      <c r="BB541" s="14" t="s">
        <v>965</v>
      </c>
      <c r="BC541" s="39">
        <v>0.38194444444444442</v>
      </c>
      <c r="BD541" s="14" t="s">
        <v>965</v>
      </c>
      <c r="BE541" s="14" t="s">
        <v>20</v>
      </c>
      <c r="BF541" s="14" t="s">
        <v>20</v>
      </c>
      <c r="BG541" s="14" t="s">
        <v>965</v>
      </c>
      <c r="BH541" s="39">
        <v>0.37916666666666665</v>
      </c>
      <c r="BI541" s="39" t="s">
        <v>965</v>
      </c>
      <c r="BJ541" s="14" t="s">
        <v>965</v>
      </c>
      <c r="BK541" s="39">
        <v>0.3979166666666667</v>
      </c>
      <c r="BL541" s="14" t="s">
        <v>965</v>
      </c>
      <c r="BM541" s="14" t="s">
        <v>965</v>
      </c>
      <c r="BN541" s="39">
        <v>0.34097222222222223</v>
      </c>
      <c r="BO541" s="14" t="s">
        <v>966</v>
      </c>
      <c r="BP541" s="14" t="s">
        <v>965</v>
      </c>
      <c r="BQ541" s="39">
        <v>0.3833333333333333</v>
      </c>
      <c r="BR541" s="14" t="s">
        <v>965</v>
      </c>
      <c r="BS541" s="14" t="s">
        <v>967</v>
      </c>
      <c r="BT541" s="39" t="e">
        <v>#N/A</v>
      </c>
      <c r="BU541" s="39" t="s">
        <v>967</v>
      </c>
      <c r="BV541" s="14" t="s">
        <v>20</v>
      </c>
      <c r="BW541" s="14" t="s">
        <v>20</v>
      </c>
      <c r="BX541" s="14" t="s">
        <v>20</v>
      </c>
      <c r="BY541" s="14" t="s">
        <v>967</v>
      </c>
      <c r="BZ541" s="39" t="s">
        <v>39</v>
      </c>
      <c r="CA541" s="39" t="s">
        <v>967</v>
      </c>
      <c r="CB541" s="14" t="s">
        <v>965</v>
      </c>
      <c r="CC541" s="39">
        <v>0.3972222222222222</v>
      </c>
      <c r="CD541" s="39" t="s">
        <v>965</v>
      </c>
      <c r="CE541" s="14" t="s">
        <v>965</v>
      </c>
      <c r="CF541" s="39">
        <v>0.36249999999999999</v>
      </c>
      <c r="CG541" s="39" t="s">
        <v>965</v>
      </c>
      <c r="CH541" s="14" t="s">
        <v>967</v>
      </c>
      <c r="CI541" s="39">
        <v>0</v>
      </c>
      <c r="CJ541" s="39" t="s">
        <v>967</v>
      </c>
      <c r="CK541" s="14" t="s">
        <v>20</v>
      </c>
      <c r="CL541" s="14" t="s">
        <v>20</v>
      </c>
      <c r="CM541" s="1">
        <f t="shared" si="138"/>
        <v>33</v>
      </c>
      <c r="CN541" s="1">
        <f t="shared" si="139"/>
        <v>0.5</v>
      </c>
      <c r="CO541" s="1">
        <f t="shared" si="140"/>
        <v>11</v>
      </c>
      <c r="CP541" s="1">
        <f t="shared" si="141"/>
        <v>0</v>
      </c>
      <c r="CQ541" s="1">
        <f t="shared" si="142"/>
        <v>0</v>
      </c>
      <c r="CR541" s="1">
        <f>SUM(COUNTIFS($T541:$CL541,{"PAT","MAT"}))</f>
        <v>0</v>
      </c>
      <c r="CS541" s="1">
        <f t="shared" si="143"/>
        <v>0</v>
      </c>
      <c r="CT541" s="1">
        <f t="shared" si="144"/>
        <v>0</v>
      </c>
      <c r="CU541" s="1">
        <f t="shared" si="145"/>
        <v>0</v>
      </c>
      <c r="CV541" s="1">
        <f t="shared" si="146"/>
        <v>6</v>
      </c>
      <c r="CW541" s="1">
        <f t="shared" si="147"/>
        <v>0</v>
      </c>
      <c r="CX541" s="1">
        <f t="shared" si="148"/>
        <v>0</v>
      </c>
      <c r="CY541" s="1">
        <f t="shared" si="149"/>
        <v>6</v>
      </c>
      <c r="CZ541" s="1">
        <f t="shared" si="150"/>
        <v>1</v>
      </c>
      <c r="DA541" s="1">
        <f t="shared" si="151"/>
        <v>1</v>
      </c>
      <c r="DB541" s="1">
        <f>SUM(CM541:CX541)+SUM(COUNTIFS(Q541:CL541,{"TERM","RESIGNED"}))</f>
        <v>50.5</v>
      </c>
      <c r="DC541" s="1" t="s">
        <v>45</v>
      </c>
      <c r="DD541" s="1" t="s">
        <v>1018</v>
      </c>
    </row>
    <row r="542" spans="1:108" x14ac:dyDescent="0.25">
      <c r="A542" s="32">
        <f t="shared" si="152"/>
        <v>541</v>
      </c>
      <c r="B542" s="1" t="s">
        <v>172</v>
      </c>
      <c r="C542" s="1">
        <v>105793</v>
      </c>
      <c r="D542" s="27">
        <v>105793</v>
      </c>
      <c r="E542" s="1" t="s">
        <v>946</v>
      </c>
      <c r="F542" s="34" t="s">
        <v>1288</v>
      </c>
      <c r="G542" s="34" t="s">
        <v>190</v>
      </c>
      <c r="H542" s="30">
        <v>45190</v>
      </c>
      <c r="I542" s="30" t="s">
        <v>39</v>
      </c>
      <c r="J542" s="30" t="s">
        <v>39</v>
      </c>
      <c r="K542" s="1">
        <f t="shared" ca="1" si="136"/>
        <v>112</v>
      </c>
      <c r="L542" s="34" t="str">
        <f t="shared" si="137"/>
        <v>Billable</v>
      </c>
      <c r="M542" s="34" t="s">
        <v>187</v>
      </c>
      <c r="N542" s="1" t="s">
        <v>41</v>
      </c>
      <c r="O542" s="1" t="s">
        <v>42</v>
      </c>
      <c r="P542" s="1"/>
      <c r="Q542" s="1"/>
      <c r="R542" s="1" t="s">
        <v>43</v>
      </c>
      <c r="S542" s="33" t="s">
        <v>304</v>
      </c>
      <c r="T542" s="14" t="s">
        <v>965</v>
      </c>
      <c r="U542" s="39">
        <v>0.44374999999999998</v>
      </c>
      <c r="V542" s="14" t="s">
        <v>965</v>
      </c>
      <c r="W542" s="14" t="s">
        <v>20</v>
      </c>
      <c r="X542" s="14" t="s">
        <v>20</v>
      </c>
      <c r="Y542" s="14" t="s">
        <v>22</v>
      </c>
      <c r="Z542" s="39">
        <v>6.9444444444444441E-3</v>
      </c>
      <c r="AA542" s="14" t="s">
        <v>22</v>
      </c>
      <c r="AB542" s="14" t="s">
        <v>966</v>
      </c>
      <c r="AC542" s="39">
        <v>0.3263888888888889</v>
      </c>
      <c r="AD542" s="14" t="s">
        <v>966</v>
      </c>
      <c r="AE542" s="14" t="s">
        <v>21</v>
      </c>
      <c r="AF542" s="39" t="s">
        <v>39</v>
      </c>
      <c r="AG542" s="14" t="s">
        <v>21</v>
      </c>
      <c r="AH542" s="14" t="s">
        <v>21</v>
      </c>
      <c r="AI542" s="39" t="s">
        <v>39</v>
      </c>
      <c r="AJ542" s="14" t="s">
        <v>21</v>
      </c>
      <c r="AK542" s="14" t="s">
        <v>21</v>
      </c>
      <c r="AL542" s="39" t="s">
        <v>39</v>
      </c>
      <c r="AM542" s="14" t="s">
        <v>21</v>
      </c>
      <c r="AN542" s="14" t="s">
        <v>20</v>
      </c>
      <c r="AO542" s="14" t="s">
        <v>20</v>
      </c>
      <c r="AP542" s="14" t="s">
        <v>965</v>
      </c>
      <c r="AQ542" s="39">
        <v>0.3888888888888889</v>
      </c>
      <c r="AR542" s="14" t="s">
        <v>965</v>
      </c>
      <c r="AS542" s="14" t="s">
        <v>965</v>
      </c>
      <c r="AT542" s="39">
        <v>0.39583333333333331</v>
      </c>
      <c r="AU542" s="14" t="s">
        <v>965</v>
      </c>
      <c r="AV542" s="14" t="s">
        <v>965</v>
      </c>
      <c r="AW542" s="39">
        <v>0.44305555555555554</v>
      </c>
      <c r="AX542" s="14" t="s">
        <v>965</v>
      </c>
      <c r="AY542" s="14" t="s">
        <v>965</v>
      </c>
      <c r="AZ542" s="39">
        <v>0.43055555555555558</v>
      </c>
      <c r="BA542" s="14" t="s">
        <v>965</v>
      </c>
      <c r="BB542" s="14" t="s">
        <v>965</v>
      </c>
      <c r="BC542" s="39">
        <v>0.45416666666666666</v>
      </c>
      <c r="BD542" s="14" t="s">
        <v>965</v>
      </c>
      <c r="BE542" s="14" t="s">
        <v>20</v>
      </c>
      <c r="BF542" s="14" t="s">
        <v>20</v>
      </c>
      <c r="BG542" s="14" t="s">
        <v>965</v>
      </c>
      <c r="BH542" s="39">
        <v>0.43333333333333335</v>
      </c>
      <c r="BI542" s="39" t="s">
        <v>965</v>
      </c>
      <c r="BJ542" s="14" t="s">
        <v>965</v>
      </c>
      <c r="BK542" s="39">
        <v>0.41388888888888892</v>
      </c>
      <c r="BL542" s="14" t="s">
        <v>965</v>
      </c>
      <c r="BM542" s="14" t="s">
        <v>965</v>
      </c>
      <c r="BN542" s="39">
        <v>0.42777777777777781</v>
      </c>
      <c r="BO542" s="14" t="s">
        <v>965</v>
      </c>
      <c r="BP542" s="14" t="s">
        <v>965</v>
      </c>
      <c r="BQ542" s="39">
        <v>0.41666666666666669</v>
      </c>
      <c r="BR542" s="14" t="s">
        <v>965</v>
      </c>
      <c r="BS542" s="14" t="s">
        <v>965</v>
      </c>
      <c r="BT542" s="39">
        <v>0.42222222222222222</v>
      </c>
      <c r="BU542" s="39" t="s">
        <v>965</v>
      </c>
      <c r="BV542" s="14" t="s">
        <v>20</v>
      </c>
      <c r="BW542" s="14" t="s">
        <v>20</v>
      </c>
      <c r="BX542" s="14" t="s">
        <v>20</v>
      </c>
      <c r="BY542" s="14" t="s">
        <v>965</v>
      </c>
      <c r="BZ542" s="39">
        <v>0.42430555555555555</v>
      </c>
      <c r="CA542" s="39" t="s">
        <v>965</v>
      </c>
      <c r="CB542" s="14" t="s">
        <v>967</v>
      </c>
      <c r="CC542" s="39" t="s">
        <v>39</v>
      </c>
      <c r="CD542" s="39" t="s">
        <v>967</v>
      </c>
      <c r="CE542" s="14" t="s">
        <v>967</v>
      </c>
      <c r="CF542" s="39" t="s">
        <v>39</v>
      </c>
      <c r="CG542" s="39" t="s">
        <v>967</v>
      </c>
      <c r="CH542" s="14" t="s">
        <v>968</v>
      </c>
      <c r="CI542" s="39" t="s">
        <v>39</v>
      </c>
      <c r="CJ542" s="39" t="s">
        <v>968</v>
      </c>
      <c r="CK542" s="14" t="s">
        <v>20</v>
      </c>
      <c r="CL542" s="14" t="s">
        <v>20</v>
      </c>
      <c r="CM542" s="1">
        <f t="shared" si="138"/>
        <v>24</v>
      </c>
      <c r="CN542" s="1">
        <f t="shared" si="139"/>
        <v>1</v>
      </c>
      <c r="CO542" s="1">
        <f t="shared" si="140"/>
        <v>11</v>
      </c>
      <c r="CP542" s="1">
        <f t="shared" si="141"/>
        <v>6</v>
      </c>
      <c r="CQ542" s="1">
        <f t="shared" si="142"/>
        <v>2</v>
      </c>
      <c r="CR542" s="1">
        <f>SUM(COUNTIFS($T542:$CL542,{"PAT","MAT"}))</f>
        <v>0</v>
      </c>
      <c r="CS542" s="1">
        <f t="shared" si="143"/>
        <v>0</v>
      </c>
      <c r="CT542" s="1">
        <f t="shared" si="144"/>
        <v>0</v>
      </c>
      <c r="CU542" s="1">
        <f t="shared" si="145"/>
        <v>2</v>
      </c>
      <c r="CV542" s="1">
        <f t="shared" si="146"/>
        <v>4</v>
      </c>
      <c r="CW542" s="1">
        <f t="shared" si="147"/>
        <v>0</v>
      </c>
      <c r="CX542" s="1">
        <f t="shared" si="148"/>
        <v>0</v>
      </c>
      <c r="CY542" s="1">
        <f t="shared" si="149"/>
        <v>6</v>
      </c>
      <c r="CZ542" s="1">
        <f t="shared" si="150"/>
        <v>1</v>
      </c>
      <c r="DA542" s="1">
        <f t="shared" si="151"/>
        <v>1</v>
      </c>
      <c r="DB542" s="1">
        <f>SUM(CM542:CX542)+SUM(COUNTIFS(Q542:CL542,{"TERM","RESIGNED"}))</f>
        <v>50</v>
      </c>
      <c r="DC542" s="1" t="s">
        <v>45</v>
      </c>
      <c r="DD542" s="1" t="s">
        <v>1020</v>
      </c>
    </row>
    <row r="543" spans="1:108" x14ac:dyDescent="0.25">
      <c r="A543" s="32">
        <f t="shared" si="152"/>
        <v>542</v>
      </c>
      <c r="B543" s="1" t="s">
        <v>172</v>
      </c>
      <c r="C543" s="1">
        <v>600476</v>
      </c>
      <c r="D543" s="27">
        <v>600476</v>
      </c>
      <c r="E543" s="1" t="s">
        <v>946</v>
      </c>
      <c r="F543" s="34" t="s">
        <v>1301</v>
      </c>
      <c r="G543" s="34" t="s">
        <v>190</v>
      </c>
      <c r="H543" s="30">
        <v>45196</v>
      </c>
      <c r="I543" s="30" t="s">
        <v>39</v>
      </c>
      <c r="J543" s="30" t="s">
        <v>39</v>
      </c>
      <c r="K543" s="1">
        <f t="shared" ca="1" si="136"/>
        <v>106</v>
      </c>
      <c r="L543" s="34" t="str">
        <f t="shared" si="137"/>
        <v>Billable</v>
      </c>
      <c r="M543" s="34" t="s">
        <v>187</v>
      </c>
      <c r="N543" s="1" t="s">
        <v>270</v>
      </c>
      <c r="O543" s="1" t="s">
        <v>42</v>
      </c>
      <c r="P543" s="1"/>
      <c r="Q543" s="1"/>
      <c r="R543" s="1" t="s">
        <v>43</v>
      </c>
      <c r="S543" s="33" t="s">
        <v>277</v>
      </c>
      <c r="T543" s="14" t="s">
        <v>966</v>
      </c>
      <c r="U543" s="39">
        <v>0.23888888888888901</v>
      </c>
      <c r="V543" s="14" t="s">
        <v>966</v>
      </c>
      <c r="W543" s="14" t="s">
        <v>20</v>
      </c>
      <c r="X543" s="14" t="s">
        <v>20</v>
      </c>
      <c r="Y543" s="14" t="s">
        <v>965</v>
      </c>
      <c r="Z543" s="39">
        <v>0.3743055555555555</v>
      </c>
      <c r="AA543" s="14" t="s">
        <v>965</v>
      </c>
      <c r="AB543" s="14" t="s">
        <v>21</v>
      </c>
      <c r="AC543" s="39" t="s">
        <v>39</v>
      </c>
      <c r="AD543" s="14" t="s">
        <v>21</v>
      </c>
      <c r="AE543" s="14" t="s">
        <v>21</v>
      </c>
      <c r="AF543" s="39" t="s">
        <v>39</v>
      </c>
      <c r="AG543" s="14" t="s">
        <v>21</v>
      </c>
      <c r="AH543" s="14" t="s">
        <v>21</v>
      </c>
      <c r="AI543" s="39" t="s">
        <v>39</v>
      </c>
      <c r="AJ543" s="14" t="s">
        <v>21</v>
      </c>
      <c r="AK543" s="14" t="s">
        <v>22</v>
      </c>
      <c r="AL543" s="39">
        <v>8.8888888888888892E-2</v>
      </c>
      <c r="AM543" s="14" t="s">
        <v>22</v>
      </c>
      <c r="AN543" s="14" t="s">
        <v>20</v>
      </c>
      <c r="AO543" s="14" t="s">
        <v>20</v>
      </c>
      <c r="AP543" s="14" t="s">
        <v>21</v>
      </c>
      <c r="AQ543" s="39" t="s">
        <v>39</v>
      </c>
      <c r="AR543" s="14" t="s">
        <v>21</v>
      </c>
      <c r="AS543" s="14" t="s">
        <v>965</v>
      </c>
      <c r="AT543" s="39">
        <v>0.37916666666666665</v>
      </c>
      <c r="AU543" s="14" t="s">
        <v>965</v>
      </c>
      <c r="AV543" s="14" t="s">
        <v>965</v>
      </c>
      <c r="AW543" s="39">
        <v>0.3743055555555555</v>
      </c>
      <c r="AX543" s="14" t="s">
        <v>965</v>
      </c>
      <c r="AY543" s="14" t="s">
        <v>965</v>
      </c>
      <c r="AZ543" s="39">
        <v>0.3743055555555555</v>
      </c>
      <c r="BA543" s="14" t="s">
        <v>965</v>
      </c>
      <c r="BB543" s="14" t="s">
        <v>966</v>
      </c>
      <c r="BC543" s="39">
        <v>0.22500000000000001</v>
      </c>
      <c r="BD543" s="14" t="s">
        <v>966</v>
      </c>
      <c r="BE543" s="14" t="s">
        <v>20</v>
      </c>
      <c r="BF543" s="14" t="s">
        <v>20</v>
      </c>
      <c r="BG543" s="14" t="s">
        <v>965</v>
      </c>
      <c r="BH543" s="39">
        <v>0.3743055555555555</v>
      </c>
      <c r="BI543" s="39" t="s">
        <v>965</v>
      </c>
      <c r="BJ543" s="14" t="s">
        <v>965</v>
      </c>
      <c r="BK543" s="39">
        <v>0.39097222222222222</v>
      </c>
      <c r="BL543" s="14" t="s">
        <v>965</v>
      </c>
      <c r="BM543" s="14" t="s">
        <v>965</v>
      </c>
      <c r="BN543" s="39">
        <v>0.37361111111111112</v>
      </c>
      <c r="BO543" s="14" t="s">
        <v>965</v>
      </c>
      <c r="BP543" s="14" t="s">
        <v>965</v>
      </c>
      <c r="BQ543" s="39">
        <v>0.3840277777777778</v>
      </c>
      <c r="BR543" s="14" t="s">
        <v>965</v>
      </c>
      <c r="BS543" s="14" t="s">
        <v>965</v>
      </c>
      <c r="BT543" s="39">
        <v>0.37152777777777773</v>
      </c>
      <c r="BU543" s="39" t="s">
        <v>965</v>
      </c>
      <c r="BV543" s="14" t="s">
        <v>20</v>
      </c>
      <c r="BW543" s="14" t="s">
        <v>20</v>
      </c>
      <c r="BX543" s="14" t="s">
        <v>20</v>
      </c>
      <c r="BY543" s="14" t="s">
        <v>965</v>
      </c>
      <c r="BZ543" s="39">
        <v>0.37291666666666662</v>
      </c>
      <c r="CA543" s="39" t="s">
        <v>965</v>
      </c>
      <c r="CB543" s="14" t="s">
        <v>965</v>
      </c>
      <c r="CC543" s="39">
        <v>0.37291666666666662</v>
      </c>
      <c r="CD543" s="39" t="s">
        <v>965</v>
      </c>
      <c r="CE543" s="14" t="s">
        <v>967</v>
      </c>
      <c r="CF543" s="39" t="s">
        <v>39</v>
      </c>
      <c r="CG543" s="39" t="s">
        <v>967</v>
      </c>
      <c r="CH543" s="14" t="s">
        <v>967</v>
      </c>
      <c r="CI543" s="39" t="s">
        <v>39</v>
      </c>
      <c r="CJ543" s="39" t="s">
        <v>967</v>
      </c>
      <c r="CK543" s="14" t="s">
        <v>20</v>
      </c>
      <c r="CL543" s="14" t="s">
        <v>20</v>
      </c>
      <c r="CM543" s="1">
        <f t="shared" si="138"/>
        <v>22</v>
      </c>
      <c r="CN543" s="1">
        <f t="shared" si="139"/>
        <v>2</v>
      </c>
      <c r="CO543" s="1">
        <f t="shared" si="140"/>
        <v>11</v>
      </c>
      <c r="CP543" s="1">
        <f t="shared" si="141"/>
        <v>8</v>
      </c>
      <c r="CQ543" s="1">
        <f t="shared" si="142"/>
        <v>2</v>
      </c>
      <c r="CR543" s="1">
        <f>SUM(COUNTIFS($T543:$CL543,{"PAT","MAT"}))</f>
        <v>0</v>
      </c>
      <c r="CS543" s="1">
        <f t="shared" si="143"/>
        <v>0</v>
      </c>
      <c r="CT543" s="1">
        <f t="shared" si="144"/>
        <v>0</v>
      </c>
      <c r="CU543" s="1">
        <f t="shared" si="145"/>
        <v>0</v>
      </c>
      <c r="CV543" s="1">
        <f t="shared" si="146"/>
        <v>4</v>
      </c>
      <c r="CW543" s="1">
        <f t="shared" si="147"/>
        <v>0</v>
      </c>
      <c r="CX543" s="1">
        <f t="shared" si="148"/>
        <v>0</v>
      </c>
      <c r="CY543" s="1">
        <f t="shared" si="149"/>
        <v>4</v>
      </c>
      <c r="CZ543" s="1">
        <f t="shared" si="150"/>
        <v>1</v>
      </c>
      <c r="DA543" s="1">
        <f t="shared" si="151"/>
        <v>1</v>
      </c>
      <c r="DB543" s="1">
        <f>SUM(CM543:CX543)+SUM(COUNTIFS(Q543:CL543,{"TERM","RESIGNED"}))</f>
        <v>49</v>
      </c>
      <c r="DC543" s="1" t="s">
        <v>45</v>
      </c>
      <c r="DD543" s="1" t="s">
        <v>1018</v>
      </c>
    </row>
    <row r="544" spans="1:108" x14ac:dyDescent="0.25">
      <c r="A544" s="32">
        <f t="shared" si="152"/>
        <v>543</v>
      </c>
      <c r="B544" s="1" t="s">
        <v>172</v>
      </c>
      <c r="C544" s="1">
        <v>600477</v>
      </c>
      <c r="D544" s="27">
        <v>600477</v>
      </c>
      <c r="E544" s="1" t="s">
        <v>946</v>
      </c>
      <c r="F544" s="34" t="s">
        <v>1302</v>
      </c>
      <c r="G544" s="34" t="s">
        <v>190</v>
      </c>
      <c r="H544" s="30">
        <v>45196</v>
      </c>
      <c r="I544" s="30" t="s">
        <v>39</v>
      </c>
      <c r="J544" s="30" t="s">
        <v>39</v>
      </c>
      <c r="K544" s="1">
        <f t="shared" ca="1" si="136"/>
        <v>106</v>
      </c>
      <c r="L544" s="34" t="str">
        <f t="shared" si="137"/>
        <v>Billable</v>
      </c>
      <c r="M544" s="34" t="s">
        <v>187</v>
      </c>
      <c r="N544" s="1" t="s">
        <v>270</v>
      </c>
      <c r="O544" s="1" t="s">
        <v>42</v>
      </c>
      <c r="P544" s="1"/>
      <c r="Q544" s="1"/>
      <c r="R544" s="1" t="s">
        <v>43</v>
      </c>
      <c r="S544" s="33" t="s">
        <v>277</v>
      </c>
      <c r="T544" s="14" t="s">
        <v>965</v>
      </c>
      <c r="U544" s="39">
        <v>0.36736111111111103</v>
      </c>
      <c r="V544" s="14" t="s">
        <v>965</v>
      </c>
      <c r="W544" s="14" t="s">
        <v>20</v>
      </c>
      <c r="X544" s="14" t="s">
        <v>20</v>
      </c>
      <c r="Y544" s="14" t="s">
        <v>965</v>
      </c>
      <c r="Z544" s="39">
        <v>0.36041666666666666</v>
      </c>
      <c r="AA544" s="14" t="s">
        <v>965</v>
      </c>
      <c r="AB544" s="14" t="s">
        <v>22</v>
      </c>
      <c r="AC544" s="39" t="s">
        <v>39</v>
      </c>
      <c r="AD544" s="14" t="s">
        <v>22</v>
      </c>
      <c r="AE544" s="14" t="s">
        <v>965</v>
      </c>
      <c r="AF544" s="39">
        <v>0.36041666666666666</v>
      </c>
      <c r="AG544" s="14" t="s">
        <v>965</v>
      </c>
      <c r="AH544" s="14" t="s">
        <v>965</v>
      </c>
      <c r="AI544" s="39">
        <v>0.38263888888888892</v>
      </c>
      <c r="AJ544" s="14" t="s">
        <v>965</v>
      </c>
      <c r="AK544" s="14" t="s">
        <v>965</v>
      </c>
      <c r="AL544" s="39">
        <v>0.37361111111111112</v>
      </c>
      <c r="AM544" s="14" t="s">
        <v>965</v>
      </c>
      <c r="AN544" s="14" t="s">
        <v>20</v>
      </c>
      <c r="AO544" s="14" t="s">
        <v>20</v>
      </c>
      <c r="AP544" s="14" t="s">
        <v>965</v>
      </c>
      <c r="AQ544" s="39">
        <v>0.3833333333333333</v>
      </c>
      <c r="AR544" s="14" t="s">
        <v>965</v>
      </c>
      <c r="AS544" s="14" t="s">
        <v>965</v>
      </c>
      <c r="AT544" s="39">
        <v>0.375</v>
      </c>
      <c r="AU544" s="14" t="s">
        <v>965</v>
      </c>
      <c r="AV544" s="14" t="s">
        <v>965</v>
      </c>
      <c r="AW544" s="39">
        <v>0.37013888888888885</v>
      </c>
      <c r="AX544" s="14" t="s">
        <v>965</v>
      </c>
      <c r="AY544" s="14" t="s">
        <v>22</v>
      </c>
      <c r="AZ544" s="39" t="s">
        <v>39</v>
      </c>
      <c r="BA544" s="14" t="s">
        <v>22</v>
      </c>
      <c r="BB544" s="14" t="s">
        <v>965</v>
      </c>
      <c r="BC544" s="39">
        <v>0.3756944444444445</v>
      </c>
      <c r="BD544" s="14" t="s">
        <v>965</v>
      </c>
      <c r="BE544" s="14" t="s">
        <v>20</v>
      </c>
      <c r="BF544" s="14" t="s">
        <v>20</v>
      </c>
      <c r="BG544" s="14" t="s">
        <v>965</v>
      </c>
      <c r="BH544" s="39">
        <v>0.37222222222222223</v>
      </c>
      <c r="BI544" s="39" t="s">
        <v>965</v>
      </c>
      <c r="BJ544" s="14" t="s">
        <v>965</v>
      </c>
      <c r="BK544" s="39">
        <v>0.38819444444444445</v>
      </c>
      <c r="BL544" s="14" t="s">
        <v>965</v>
      </c>
      <c r="BM544" s="14" t="s">
        <v>22</v>
      </c>
      <c r="BN544" s="39" t="s">
        <v>39</v>
      </c>
      <c r="BO544" s="14" t="s">
        <v>22</v>
      </c>
      <c r="BP544" s="14" t="s">
        <v>965</v>
      </c>
      <c r="BQ544" s="39">
        <v>0.37847222222222227</v>
      </c>
      <c r="BR544" s="14" t="s">
        <v>965</v>
      </c>
      <c r="BS544" s="14" t="s">
        <v>965</v>
      </c>
      <c r="BT544" s="39">
        <v>0.37152777777777773</v>
      </c>
      <c r="BU544" s="39" t="s">
        <v>965</v>
      </c>
      <c r="BV544" s="14" t="s">
        <v>20</v>
      </c>
      <c r="BW544" s="14" t="s">
        <v>20</v>
      </c>
      <c r="BX544" s="14" t="s">
        <v>20</v>
      </c>
      <c r="BY544" s="14" t="s">
        <v>965</v>
      </c>
      <c r="BZ544" s="39">
        <v>0.3756944444444445</v>
      </c>
      <c r="CA544" s="39" t="s">
        <v>965</v>
      </c>
      <c r="CB544" s="14" t="s">
        <v>965</v>
      </c>
      <c r="CC544" s="39">
        <v>0.37152777777777773</v>
      </c>
      <c r="CD544" s="39" t="s">
        <v>965</v>
      </c>
      <c r="CE544" s="14" t="s">
        <v>967</v>
      </c>
      <c r="CF544" s="39" t="s">
        <v>39</v>
      </c>
      <c r="CG544" s="39" t="s">
        <v>967</v>
      </c>
      <c r="CH544" s="14" t="s">
        <v>967</v>
      </c>
      <c r="CI544" s="39" t="s">
        <v>39</v>
      </c>
      <c r="CJ544" s="39" t="s">
        <v>967</v>
      </c>
      <c r="CK544" s="14" t="s">
        <v>20</v>
      </c>
      <c r="CL544" s="14" t="s">
        <v>20</v>
      </c>
      <c r="CM544" s="1">
        <f t="shared" si="138"/>
        <v>30</v>
      </c>
      <c r="CN544" s="1">
        <f t="shared" si="139"/>
        <v>0</v>
      </c>
      <c r="CO544" s="1">
        <f t="shared" si="140"/>
        <v>11</v>
      </c>
      <c r="CP544" s="1">
        <f t="shared" si="141"/>
        <v>0</v>
      </c>
      <c r="CQ544" s="1">
        <f t="shared" si="142"/>
        <v>6</v>
      </c>
      <c r="CR544" s="1">
        <f>SUM(COUNTIFS($T544:$CL544,{"PAT","MAT"}))</f>
        <v>0</v>
      </c>
      <c r="CS544" s="1">
        <f t="shared" si="143"/>
        <v>0</v>
      </c>
      <c r="CT544" s="1">
        <f t="shared" si="144"/>
        <v>0</v>
      </c>
      <c r="CU544" s="1">
        <f t="shared" si="145"/>
        <v>0</v>
      </c>
      <c r="CV544" s="1">
        <f t="shared" si="146"/>
        <v>4</v>
      </c>
      <c r="CW544" s="1">
        <f t="shared" si="147"/>
        <v>0</v>
      </c>
      <c r="CX544" s="1">
        <f t="shared" si="148"/>
        <v>0</v>
      </c>
      <c r="CY544" s="1">
        <f t="shared" si="149"/>
        <v>4</v>
      </c>
      <c r="CZ544" s="1">
        <f t="shared" si="150"/>
        <v>1</v>
      </c>
      <c r="DA544" s="1">
        <f t="shared" si="151"/>
        <v>1</v>
      </c>
      <c r="DB544" s="1">
        <f>SUM(CM544:CX544)+SUM(COUNTIFS(Q544:CL544,{"TERM","RESIGNED"}))</f>
        <v>51</v>
      </c>
      <c r="DC544" s="1" t="s">
        <v>45</v>
      </c>
      <c r="DD544" s="1" t="s">
        <v>1018</v>
      </c>
    </row>
    <row r="545" spans="1:108" x14ac:dyDescent="0.25">
      <c r="A545" s="32">
        <f t="shared" si="152"/>
        <v>544</v>
      </c>
      <c r="B545" s="1" t="s">
        <v>172</v>
      </c>
      <c r="C545" s="1">
        <v>105704</v>
      </c>
      <c r="D545" s="27">
        <v>105704</v>
      </c>
      <c r="E545" s="1" t="s">
        <v>946</v>
      </c>
      <c r="F545" s="34" t="s">
        <v>1258</v>
      </c>
      <c r="G545" s="34" t="s">
        <v>123</v>
      </c>
      <c r="H545" s="30">
        <v>45177</v>
      </c>
      <c r="I545" s="30" t="s">
        <v>39</v>
      </c>
      <c r="J545" s="30" t="s">
        <v>39</v>
      </c>
      <c r="K545" s="1">
        <f t="shared" ca="1" si="136"/>
        <v>125</v>
      </c>
      <c r="L545" s="34" t="str">
        <f t="shared" si="137"/>
        <v>Billable</v>
      </c>
      <c r="M545" s="34" t="s">
        <v>124</v>
      </c>
      <c r="N545" s="1" t="s">
        <v>41</v>
      </c>
      <c r="O545" s="1" t="s">
        <v>42</v>
      </c>
      <c r="P545" s="1"/>
      <c r="Q545" s="1"/>
      <c r="R545" s="1" t="s">
        <v>43</v>
      </c>
      <c r="S545" s="33" t="s">
        <v>366</v>
      </c>
      <c r="T545" s="14" t="s">
        <v>22</v>
      </c>
      <c r="U545" s="39">
        <v>0.36875000000000002</v>
      </c>
      <c r="V545" s="14" t="s">
        <v>22</v>
      </c>
      <c r="W545" s="14" t="s">
        <v>20</v>
      </c>
      <c r="X545" s="14" t="s">
        <v>20</v>
      </c>
      <c r="Y545" s="14" t="s">
        <v>21</v>
      </c>
      <c r="Z545" s="39" t="s">
        <v>39</v>
      </c>
      <c r="AA545" s="14" t="s">
        <v>21</v>
      </c>
      <c r="AB545" s="14" t="s">
        <v>965</v>
      </c>
      <c r="AC545" s="39">
        <v>0.39930555555555558</v>
      </c>
      <c r="AD545" s="14" t="s">
        <v>965</v>
      </c>
      <c r="AE545" s="14" t="s">
        <v>965</v>
      </c>
      <c r="AF545" s="39">
        <v>0.39930555555555558</v>
      </c>
      <c r="AG545" s="14" t="s">
        <v>965</v>
      </c>
      <c r="AH545" s="14" t="s">
        <v>965</v>
      </c>
      <c r="AI545" s="39">
        <v>0.39166666666666666</v>
      </c>
      <c r="AJ545" s="14" t="s">
        <v>965</v>
      </c>
      <c r="AK545" s="14" t="s">
        <v>965</v>
      </c>
      <c r="AL545" s="39">
        <v>0.39097222222222222</v>
      </c>
      <c r="AM545" s="14" t="s">
        <v>965</v>
      </c>
      <c r="AN545" s="14" t="s">
        <v>20</v>
      </c>
      <c r="AO545" s="14" t="s">
        <v>20</v>
      </c>
      <c r="AP545" s="14" t="s">
        <v>965</v>
      </c>
      <c r="AQ545" s="39">
        <v>0.36944444444444446</v>
      </c>
      <c r="AR545" s="14" t="s">
        <v>965</v>
      </c>
      <c r="AS545" s="14" t="s">
        <v>965</v>
      </c>
      <c r="AT545" s="39" t="s">
        <v>39</v>
      </c>
      <c r="AU545" s="14" t="s">
        <v>965</v>
      </c>
      <c r="AV545" s="14" t="s">
        <v>965</v>
      </c>
      <c r="AW545" s="39">
        <v>0.3756944444444445</v>
      </c>
      <c r="AX545" s="14" t="s">
        <v>965</v>
      </c>
      <c r="AY545" s="14" t="s">
        <v>965</v>
      </c>
      <c r="AZ545" s="39">
        <v>0.37986111111111115</v>
      </c>
      <c r="BA545" s="14" t="s">
        <v>965</v>
      </c>
      <c r="BB545" s="14" t="s">
        <v>965</v>
      </c>
      <c r="BC545" s="39">
        <v>0.38472222222222219</v>
      </c>
      <c r="BD545" s="14" t="s">
        <v>965</v>
      </c>
      <c r="BE545" s="14" t="s">
        <v>20</v>
      </c>
      <c r="BF545" s="14" t="s">
        <v>20</v>
      </c>
      <c r="BG545" s="14" t="s">
        <v>965</v>
      </c>
      <c r="BH545" s="39">
        <v>0.38541666666666669</v>
      </c>
      <c r="BI545" s="39" t="s">
        <v>965</v>
      </c>
      <c r="BJ545" s="14" t="s">
        <v>970</v>
      </c>
      <c r="BK545" s="39" t="s">
        <v>39</v>
      </c>
      <c r="BL545" s="14" t="s">
        <v>970</v>
      </c>
      <c r="BM545" s="14" t="s">
        <v>965</v>
      </c>
      <c r="BN545" s="39">
        <v>0.38055555555555554</v>
      </c>
      <c r="BO545" s="14" t="s">
        <v>965</v>
      </c>
      <c r="BP545" s="14" t="s">
        <v>965</v>
      </c>
      <c r="BQ545" s="39">
        <v>0.39097222222222222</v>
      </c>
      <c r="BR545" s="14" t="s">
        <v>965</v>
      </c>
      <c r="BS545" s="14" t="s">
        <v>965</v>
      </c>
      <c r="BT545" s="39">
        <v>0.375</v>
      </c>
      <c r="BU545" s="39" t="s">
        <v>965</v>
      </c>
      <c r="BV545" s="14" t="s">
        <v>20</v>
      </c>
      <c r="BW545" s="14" t="s">
        <v>20</v>
      </c>
      <c r="BX545" s="14" t="s">
        <v>20</v>
      </c>
      <c r="BY545" s="14" t="s">
        <v>21</v>
      </c>
      <c r="BZ545" s="39" t="s">
        <v>39</v>
      </c>
      <c r="CA545" s="39" t="s">
        <v>21</v>
      </c>
      <c r="CB545" s="14" t="s">
        <v>967</v>
      </c>
      <c r="CC545" s="39" t="s">
        <v>39</v>
      </c>
      <c r="CD545" s="39" t="s">
        <v>967</v>
      </c>
      <c r="CE545" s="14" t="s">
        <v>967</v>
      </c>
      <c r="CF545" s="39" t="s">
        <v>39</v>
      </c>
      <c r="CG545" s="39" t="s">
        <v>967</v>
      </c>
      <c r="CH545" s="14" t="s">
        <v>967</v>
      </c>
      <c r="CI545" s="39" t="s">
        <v>39</v>
      </c>
      <c r="CJ545" s="39" t="s">
        <v>967</v>
      </c>
      <c r="CK545" s="14" t="s">
        <v>20</v>
      </c>
      <c r="CL545" s="14" t="s">
        <v>20</v>
      </c>
      <c r="CM545" s="1">
        <f t="shared" si="138"/>
        <v>26</v>
      </c>
      <c r="CN545" s="1">
        <f t="shared" si="139"/>
        <v>0</v>
      </c>
      <c r="CO545" s="1">
        <f t="shared" si="140"/>
        <v>11</v>
      </c>
      <c r="CP545" s="1">
        <f t="shared" si="141"/>
        <v>4</v>
      </c>
      <c r="CQ545" s="1">
        <f t="shared" si="142"/>
        <v>2</v>
      </c>
      <c r="CR545" s="1">
        <f>SUM(COUNTIFS($T545:$CL545,{"PAT","MAT"}))</f>
        <v>0</v>
      </c>
      <c r="CS545" s="1">
        <f t="shared" si="143"/>
        <v>0</v>
      </c>
      <c r="CT545" s="1">
        <f t="shared" si="144"/>
        <v>0</v>
      </c>
      <c r="CU545" s="1">
        <f t="shared" si="145"/>
        <v>0</v>
      </c>
      <c r="CV545" s="1">
        <f t="shared" si="146"/>
        <v>6</v>
      </c>
      <c r="CW545" s="1">
        <f t="shared" si="147"/>
        <v>2</v>
      </c>
      <c r="CX545" s="1">
        <f t="shared" si="148"/>
        <v>0</v>
      </c>
      <c r="CY545" s="1">
        <f t="shared" si="149"/>
        <v>8</v>
      </c>
      <c r="CZ545" s="1">
        <f t="shared" si="150"/>
        <v>1</v>
      </c>
      <c r="DA545" s="1">
        <f t="shared" si="151"/>
        <v>1</v>
      </c>
      <c r="DB545" s="1">
        <f>SUM(CM545:CX545)+SUM(COUNTIFS(Q545:CL545,{"TERM","RESIGNED"}))</f>
        <v>51</v>
      </c>
      <c r="DC545" s="1" t="s">
        <v>45</v>
      </c>
      <c r="DD545" s="1" t="s">
        <v>1020</v>
      </c>
    </row>
    <row r="546" spans="1:108" x14ac:dyDescent="0.25">
      <c r="A546" s="32">
        <f t="shared" si="152"/>
        <v>545</v>
      </c>
      <c r="B546" s="1" t="s">
        <v>172</v>
      </c>
      <c r="C546" s="1">
        <v>105799</v>
      </c>
      <c r="D546" s="27">
        <v>105799</v>
      </c>
      <c r="E546" s="1" t="s">
        <v>945</v>
      </c>
      <c r="F546" s="34" t="s">
        <v>1293</v>
      </c>
      <c r="G546" s="34" t="s">
        <v>190</v>
      </c>
      <c r="H546" s="30">
        <v>45195</v>
      </c>
      <c r="I546" s="30" t="s">
        <v>39</v>
      </c>
      <c r="J546" s="30" t="s">
        <v>39</v>
      </c>
      <c r="K546" s="1">
        <f t="shared" ca="1" si="136"/>
        <v>107</v>
      </c>
      <c r="L546" s="34" t="str">
        <f t="shared" si="137"/>
        <v>Billable</v>
      </c>
      <c r="M546" s="34" t="s">
        <v>187</v>
      </c>
      <c r="N546" s="1" t="s">
        <v>41</v>
      </c>
      <c r="O546" s="1" t="s">
        <v>42</v>
      </c>
      <c r="P546" s="1"/>
      <c r="Q546" s="1"/>
      <c r="R546" s="1" t="s">
        <v>43</v>
      </c>
      <c r="S546" s="33" t="s">
        <v>255</v>
      </c>
      <c r="T546" s="14" t="s">
        <v>965</v>
      </c>
      <c r="U546" s="39">
        <v>0.34375</v>
      </c>
      <c r="V546" s="14" t="s">
        <v>965</v>
      </c>
      <c r="W546" s="14" t="s">
        <v>20</v>
      </c>
      <c r="X546" s="14" t="s">
        <v>20</v>
      </c>
      <c r="Y546" s="14" t="s">
        <v>965</v>
      </c>
      <c r="Z546" s="39">
        <v>0.40138888888888885</v>
      </c>
      <c r="AA546" s="14" t="s">
        <v>965</v>
      </c>
      <c r="AB546" s="14" t="s">
        <v>965</v>
      </c>
      <c r="AC546" s="39">
        <v>0.39305555555555555</v>
      </c>
      <c r="AD546" s="14" t="s">
        <v>965</v>
      </c>
      <c r="AE546" s="14" t="s">
        <v>965</v>
      </c>
      <c r="AF546" s="39">
        <v>0.38194444444444442</v>
      </c>
      <c r="AG546" s="14" t="s">
        <v>965</v>
      </c>
      <c r="AH546" s="14" t="s">
        <v>965</v>
      </c>
      <c r="AI546" s="39">
        <v>0.37777777777777777</v>
      </c>
      <c r="AJ546" s="14" t="s">
        <v>965</v>
      </c>
      <c r="AK546" s="14" t="s">
        <v>965</v>
      </c>
      <c r="AL546" s="39">
        <v>0.39166666666666666</v>
      </c>
      <c r="AM546" s="14" t="s">
        <v>965</v>
      </c>
      <c r="AN546" s="14" t="s">
        <v>20</v>
      </c>
      <c r="AO546" s="14" t="s">
        <v>20</v>
      </c>
      <c r="AP546" s="14" t="s">
        <v>965</v>
      </c>
      <c r="AQ546" s="39">
        <v>0.37916666666666665</v>
      </c>
      <c r="AR546" s="14" t="s">
        <v>965</v>
      </c>
      <c r="AS546" s="14" t="s">
        <v>965</v>
      </c>
      <c r="AT546" s="39">
        <v>0.38472222222222219</v>
      </c>
      <c r="AU546" s="14" t="s">
        <v>965</v>
      </c>
      <c r="AV546" s="14" t="s">
        <v>965</v>
      </c>
      <c r="AW546" s="39">
        <v>0.39097222222222222</v>
      </c>
      <c r="AX546" s="14" t="s">
        <v>965</v>
      </c>
      <c r="AY546" s="14" t="s">
        <v>965</v>
      </c>
      <c r="AZ546" s="39">
        <v>0.3888888888888889</v>
      </c>
      <c r="BA546" s="14" t="s">
        <v>965</v>
      </c>
      <c r="BB546" s="14" t="s">
        <v>965</v>
      </c>
      <c r="BC546" s="39">
        <v>0.37291666666666662</v>
      </c>
      <c r="BD546" s="14" t="s">
        <v>965</v>
      </c>
      <c r="BE546" s="14" t="s">
        <v>20</v>
      </c>
      <c r="BF546" s="14" t="s">
        <v>20</v>
      </c>
      <c r="BG546" s="14" t="s">
        <v>965</v>
      </c>
      <c r="BH546" s="39">
        <v>0.36736111111111108</v>
      </c>
      <c r="BI546" s="39" t="s">
        <v>965</v>
      </c>
      <c r="BJ546" s="14" t="s">
        <v>965</v>
      </c>
      <c r="BK546" s="39">
        <v>0.38819444444444445</v>
      </c>
      <c r="BL546" s="14" t="s">
        <v>965</v>
      </c>
      <c r="BM546" s="14" t="s">
        <v>965</v>
      </c>
      <c r="BN546" s="39">
        <v>0.3756944444444445</v>
      </c>
      <c r="BO546" s="14" t="s">
        <v>965</v>
      </c>
      <c r="BP546" s="14" t="s">
        <v>965</v>
      </c>
      <c r="BQ546" s="39">
        <v>0.38680555555555557</v>
      </c>
      <c r="BR546" s="14" t="s">
        <v>965</v>
      </c>
      <c r="BS546" s="14" t="s">
        <v>965</v>
      </c>
      <c r="BT546" s="39">
        <v>0.37361111111111112</v>
      </c>
      <c r="BU546" s="39" t="s">
        <v>965</v>
      </c>
      <c r="BV546" s="14" t="s">
        <v>20</v>
      </c>
      <c r="BW546" s="14" t="s">
        <v>20</v>
      </c>
      <c r="BX546" s="14" t="s">
        <v>20</v>
      </c>
      <c r="BY546" s="14" t="s">
        <v>965</v>
      </c>
      <c r="BZ546" s="39">
        <v>0.37638888888888888</v>
      </c>
      <c r="CA546" s="39" t="s">
        <v>965</v>
      </c>
      <c r="CB546" s="14" t="s">
        <v>967</v>
      </c>
      <c r="CC546" s="39" t="s">
        <v>39</v>
      </c>
      <c r="CD546" s="39" t="s">
        <v>967</v>
      </c>
      <c r="CE546" s="14" t="s">
        <v>967</v>
      </c>
      <c r="CF546" s="39" t="s">
        <v>39</v>
      </c>
      <c r="CG546" s="39" t="s">
        <v>967</v>
      </c>
      <c r="CH546" s="14" t="s">
        <v>967</v>
      </c>
      <c r="CI546" s="39" t="s">
        <v>39</v>
      </c>
      <c r="CJ546" s="39" t="s">
        <v>967</v>
      </c>
      <c r="CK546" s="14" t="s">
        <v>20</v>
      </c>
      <c r="CL546" s="14" t="s">
        <v>20</v>
      </c>
      <c r="CM546" s="1">
        <f t="shared" si="138"/>
        <v>34</v>
      </c>
      <c r="CN546" s="1">
        <f t="shared" si="139"/>
        <v>0</v>
      </c>
      <c r="CO546" s="1">
        <f t="shared" si="140"/>
        <v>11</v>
      </c>
      <c r="CP546" s="1">
        <f t="shared" si="141"/>
        <v>0</v>
      </c>
      <c r="CQ546" s="1">
        <f t="shared" si="142"/>
        <v>0</v>
      </c>
      <c r="CR546" s="1">
        <f>SUM(COUNTIFS($T546:$CL546,{"PAT","MAT"}))</f>
        <v>0</v>
      </c>
      <c r="CS546" s="1">
        <f t="shared" si="143"/>
        <v>0</v>
      </c>
      <c r="CT546" s="1">
        <f t="shared" si="144"/>
        <v>0</v>
      </c>
      <c r="CU546" s="1">
        <f t="shared" si="145"/>
        <v>0</v>
      </c>
      <c r="CV546" s="1">
        <f t="shared" si="146"/>
        <v>6</v>
      </c>
      <c r="CW546" s="1">
        <f t="shared" si="147"/>
        <v>0</v>
      </c>
      <c r="CX546" s="1">
        <f t="shared" si="148"/>
        <v>0</v>
      </c>
      <c r="CY546" s="1">
        <f t="shared" si="149"/>
        <v>6</v>
      </c>
      <c r="CZ546" s="1">
        <f t="shared" si="150"/>
        <v>1</v>
      </c>
      <c r="DA546" s="1">
        <f t="shared" si="151"/>
        <v>1</v>
      </c>
      <c r="DB546" s="1">
        <f>SUM(CM546:CX546)+SUM(COUNTIFS(Q546:CL546,{"TERM","RESIGNED"}))</f>
        <v>51</v>
      </c>
      <c r="DC546" s="1" t="s">
        <v>45</v>
      </c>
      <c r="DD546" s="1" t="s">
        <v>1018</v>
      </c>
    </row>
    <row r="547" spans="1:108" x14ac:dyDescent="0.25">
      <c r="A547" s="32">
        <f t="shared" si="152"/>
        <v>546</v>
      </c>
      <c r="B547" s="1" t="s">
        <v>172</v>
      </c>
      <c r="C547" s="1">
        <v>105801</v>
      </c>
      <c r="D547" s="27">
        <v>105801</v>
      </c>
      <c r="E547" s="1" t="s">
        <v>945</v>
      </c>
      <c r="F547" s="34" t="s">
        <v>1294</v>
      </c>
      <c r="G547" s="34" t="s">
        <v>186</v>
      </c>
      <c r="H547" s="30">
        <v>45195</v>
      </c>
      <c r="I547" s="30" t="s">
        <v>39</v>
      </c>
      <c r="J547" s="30" t="s">
        <v>39</v>
      </c>
      <c r="K547" s="1">
        <f t="shared" ca="1" si="136"/>
        <v>107</v>
      </c>
      <c r="L547" s="34" t="str">
        <f t="shared" si="137"/>
        <v>Billable</v>
      </c>
      <c r="M547" s="34" t="s">
        <v>187</v>
      </c>
      <c r="N547" s="1" t="s">
        <v>41</v>
      </c>
      <c r="O547" s="1" t="s">
        <v>42</v>
      </c>
      <c r="P547" s="1"/>
      <c r="Q547" s="1"/>
      <c r="R547" s="1" t="s">
        <v>43</v>
      </c>
      <c r="S547" s="33" t="s">
        <v>239</v>
      </c>
      <c r="T547" s="14" t="s">
        <v>965</v>
      </c>
      <c r="U547" s="39">
        <v>0.38194444444444398</v>
      </c>
      <c r="V547" s="14" t="s">
        <v>965</v>
      </c>
      <c r="W547" s="14" t="s">
        <v>20</v>
      </c>
      <c r="X547" s="14" t="s">
        <v>20</v>
      </c>
      <c r="Y547" s="14" t="s">
        <v>965</v>
      </c>
      <c r="Z547" s="39">
        <v>0.39861111111111108</v>
      </c>
      <c r="AA547" s="14" t="s">
        <v>965</v>
      </c>
      <c r="AB547" s="14" t="s">
        <v>965</v>
      </c>
      <c r="AC547" s="39">
        <v>0.39444444444444443</v>
      </c>
      <c r="AD547" s="14" t="s">
        <v>965</v>
      </c>
      <c r="AE547" s="14" t="s">
        <v>965</v>
      </c>
      <c r="AF547" s="39">
        <v>0.4055555555555555</v>
      </c>
      <c r="AG547" s="14" t="s">
        <v>965</v>
      </c>
      <c r="AH547" s="14" t="s">
        <v>965</v>
      </c>
      <c r="AI547" s="39">
        <v>0.40972222222222227</v>
      </c>
      <c r="AJ547" s="14" t="s">
        <v>965</v>
      </c>
      <c r="AK547" s="14" t="s">
        <v>965</v>
      </c>
      <c r="AL547" s="39">
        <v>0.3972222222222222</v>
      </c>
      <c r="AM547" s="14" t="s">
        <v>965</v>
      </c>
      <c r="AN547" s="14" t="s">
        <v>20</v>
      </c>
      <c r="AO547" s="14" t="s">
        <v>20</v>
      </c>
      <c r="AP547" s="14" t="s">
        <v>965</v>
      </c>
      <c r="AQ547" s="39">
        <v>0.39652777777777781</v>
      </c>
      <c r="AR547" s="14" t="s">
        <v>965</v>
      </c>
      <c r="AS547" s="14" t="s">
        <v>965</v>
      </c>
      <c r="AT547" s="39">
        <v>0.40138888888888885</v>
      </c>
      <c r="AU547" s="14" t="s">
        <v>965</v>
      </c>
      <c r="AV547" s="14" t="s">
        <v>965</v>
      </c>
      <c r="AW547" s="39">
        <v>0.38750000000000001</v>
      </c>
      <c r="AX547" s="14" t="s">
        <v>965</v>
      </c>
      <c r="AY547" s="14" t="s">
        <v>965</v>
      </c>
      <c r="AZ547" s="39">
        <v>0.38819444444444445</v>
      </c>
      <c r="BA547" s="14" t="s">
        <v>965</v>
      </c>
      <c r="BB547" s="14" t="s">
        <v>965</v>
      </c>
      <c r="BC547" s="39">
        <v>0.38819444444444445</v>
      </c>
      <c r="BD547" s="14" t="s">
        <v>965</v>
      </c>
      <c r="BE547" s="14" t="s">
        <v>20</v>
      </c>
      <c r="BF547" s="14" t="s">
        <v>20</v>
      </c>
      <c r="BG547" s="14" t="s">
        <v>965</v>
      </c>
      <c r="BH547" s="39">
        <v>0.39444444444444443</v>
      </c>
      <c r="BI547" s="39" t="s">
        <v>965</v>
      </c>
      <c r="BJ547" s="14" t="s">
        <v>965</v>
      </c>
      <c r="BK547" s="39">
        <v>0.3972222222222222</v>
      </c>
      <c r="BL547" s="14" t="s">
        <v>965</v>
      </c>
      <c r="BM547" s="14" t="s">
        <v>965</v>
      </c>
      <c r="BN547" s="39">
        <v>0.38472222222222219</v>
      </c>
      <c r="BO547" s="14" t="s">
        <v>965</v>
      </c>
      <c r="BP547" s="14" t="s">
        <v>965</v>
      </c>
      <c r="BQ547" s="39">
        <v>0.41111111111111115</v>
      </c>
      <c r="BR547" s="14" t="s">
        <v>965</v>
      </c>
      <c r="BS547" s="14" t="s">
        <v>965</v>
      </c>
      <c r="BT547" s="39">
        <v>0.36736111111111108</v>
      </c>
      <c r="BU547" s="39" t="s">
        <v>965</v>
      </c>
      <c r="BV547" s="14" t="s">
        <v>20</v>
      </c>
      <c r="BW547" s="14" t="s">
        <v>20</v>
      </c>
      <c r="BX547" s="14" t="s">
        <v>20</v>
      </c>
      <c r="BY547" s="14" t="s">
        <v>965</v>
      </c>
      <c r="BZ547" s="39">
        <v>0.38750000000000001</v>
      </c>
      <c r="CA547" s="39" t="s">
        <v>965</v>
      </c>
      <c r="CB547" s="14" t="s">
        <v>967</v>
      </c>
      <c r="CC547" s="39" t="s">
        <v>39</v>
      </c>
      <c r="CD547" s="39" t="s">
        <v>967</v>
      </c>
      <c r="CE547" s="14" t="s">
        <v>967</v>
      </c>
      <c r="CF547" s="39" t="s">
        <v>39</v>
      </c>
      <c r="CG547" s="39" t="s">
        <v>967</v>
      </c>
      <c r="CH547" s="14" t="s">
        <v>967</v>
      </c>
      <c r="CI547" s="39" t="s">
        <v>39</v>
      </c>
      <c r="CJ547" s="39" t="s">
        <v>967</v>
      </c>
      <c r="CK547" s="14" t="s">
        <v>20</v>
      </c>
      <c r="CL547" s="14" t="s">
        <v>20</v>
      </c>
      <c r="CM547" s="1">
        <f t="shared" si="138"/>
        <v>34</v>
      </c>
      <c r="CN547" s="1">
        <f t="shared" si="139"/>
        <v>0</v>
      </c>
      <c r="CO547" s="1">
        <f t="shared" si="140"/>
        <v>11</v>
      </c>
      <c r="CP547" s="1">
        <f t="shared" si="141"/>
        <v>0</v>
      </c>
      <c r="CQ547" s="1">
        <f t="shared" si="142"/>
        <v>0</v>
      </c>
      <c r="CR547" s="1">
        <f>SUM(COUNTIFS($T547:$CL547,{"PAT","MAT"}))</f>
        <v>0</v>
      </c>
      <c r="CS547" s="1">
        <f t="shared" si="143"/>
        <v>0</v>
      </c>
      <c r="CT547" s="1">
        <f t="shared" si="144"/>
        <v>0</v>
      </c>
      <c r="CU547" s="1">
        <f t="shared" si="145"/>
        <v>0</v>
      </c>
      <c r="CV547" s="1">
        <f t="shared" si="146"/>
        <v>6</v>
      </c>
      <c r="CW547" s="1">
        <f t="shared" si="147"/>
        <v>0</v>
      </c>
      <c r="CX547" s="1">
        <f t="shared" si="148"/>
        <v>0</v>
      </c>
      <c r="CY547" s="1">
        <f t="shared" si="149"/>
        <v>6</v>
      </c>
      <c r="CZ547" s="1">
        <f t="shared" si="150"/>
        <v>1</v>
      </c>
      <c r="DA547" s="1">
        <f t="shared" si="151"/>
        <v>1</v>
      </c>
      <c r="DB547" s="1">
        <f>SUM(CM547:CX547)+SUM(COUNTIFS(Q547:CL547,{"TERM","RESIGNED"}))</f>
        <v>51</v>
      </c>
      <c r="DC547" s="1" t="s">
        <v>45</v>
      </c>
      <c r="DD547" s="1" t="s">
        <v>1018</v>
      </c>
    </row>
    <row r="548" spans="1:108" x14ac:dyDescent="0.25">
      <c r="A548" s="32">
        <f t="shared" si="152"/>
        <v>547</v>
      </c>
      <c r="B548" s="1" t="s">
        <v>172</v>
      </c>
      <c r="C548" s="1">
        <v>105804</v>
      </c>
      <c r="D548" s="27">
        <v>105804</v>
      </c>
      <c r="E548" s="1" t="s">
        <v>946</v>
      </c>
      <c r="F548" s="34" t="s">
        <v>1257</v>
      </c>
      <c r="G548" s="34" t="s">
        <v>123</v>
      </c>
      <c r="H548" s="30">
        <v>45195</v>
      </c>
      <c r="I548" s="30" t="s">
        <v>39</v>
      </c>
      <c r="J548" s="30" t="s">
        <v>39</v>
      </c>
      <c r="K548" s="1">
        <f t="shared" ca="1" si="136"/>
        <v>107</v>
      </c>
      <c r="L548" s="34" t="str">
        <f t="shared" si="137"/>
        <v>Billable</v>
      </c>
      <c r="M548" s="34" t="s">
        <v>124</v>
      </c>
      <c r="N548" s="1" t="s">
        <v>41</v>
      </c>
      <c r="O548" s="1" t="s">
        <v>42</v>
      </c>
      <c r="P548" s="1"/>
      <c r="Q548" s="1"/>
      <c r="R548" s="1" t="s">
        <v>43</v>
      </c>
      <c r="S548" s="33" t="s">
        <v>135</v>
      </c>
      <c r="T548" s="14" t="s">
        <v>21</v>
      </c>
      <c r="U548" s="39" t="s">
        <v>39</v>
      </c>
      <c r="V548" s="14" t="s">
        <v>21</v>
      </c>
      <c r="W548" s="14" t="s">
        <v>20</v>
      </c>
      <c r="X548" s="14" t="s">
        <v>20</v>
      </c>
      <c r="Y548" s="14" t="s">
        <v>965</v>
      </c>
      <c r="Z548" s="39">
        <v>0.28055555555555556</v>
      </c>
      <c r="AA548" s="14" t="s">
        <v>965</v>
      </c>
      <c r="AB548" s="14" t="s">
        <v>21</v>
      </c>
      <c r="AC548" s="39" t="s">
        <v>39</v>
      </c>
      <c r="AD548" s="14" t="s">
        <v>21</v>
      </c>
      <c r="AE548" s="14" t="s">
        <v>965</v>
      </c>
      <c r="AF548" s="39">
        <v>0.37291666666666662</v>
      </c>
      <c r="AG548" s="14" t="s">
        <v>965</v>
      </c>
      <c r="AH548" s="14" t="s">
        <v>965</v>
      </c>
      <c r="AI548" s="39">
        <v>0.35486111111111113</v>
      </c>
      <c r="AJ548" s="14" t="s">
        <v>965</v>
      </c>
      <c r="AK548" s="14" t="s">
        <v>965</v>
      </c>
      <c r="AL548" s="39">
        <v>0.35694444444444445</v>
      </c>
      <c r="AM548" s="14" t="s">
        <v>965</v>
      </c>
      <c r="AN548" s="14" t="s">
        <v>20</v>
      </c>
      <c r="AO548" s="14" t="s">
        <v>20</v>
      </c>
      <c r="AP548" s="14" t="s">
        <v>965</v>
      </c>
      <c r="AQ548" s="39">
        <v>0.3659722222222222</v>
      </c>
      <c r="AR548" s="14" t="s">
        <v>965</v>
      </c>
      <c r="AS548" s="14" t="s">
        <v>965</v>
      </c>
      <c r="AT548" s="39">
        <v>0.36874999999999997</v>
      </c>
      <c r="AU548" s="14" t="s">
        <v>965</v>
      </c>
      <c r="AV548" s="14" t="s">
        <v>965</v>
      </c>
      <c r="AW548" s="39">
        <v>0.37986111111111115</v>
      </c>
      <c r="AX548" s="14" t="s">
        <v>965</v>
      </c>
      <c r="AY548" s="14" t="s">
        <v>965</v>
      </c>
      <c r="AZ548" s="39">
        <v>0.375</v>
      </c>
      <c r="BA548" s="14" t="s">
        <v>965</v>
      </c>
      <c r="BB548" s="14" t="s">
        <v>21</v>
      </c>
      <c r="BC548" s="39" t="s">
        <v>39</v>
      </c>
      <c r="BD548" s="14" t="s">
        <v>21</v>
      </c>
      <c r="BE548" s="14" t="s">
        <v>20</v>
      </c>
      <c r="BF548" s="14" t="s">
        <v>20</v>
      </c>
      <c r="BG548" s="14" t="s">
        <v>965</v>
      </c>
      <c r="BH548" s="39">
        <v>0.3666666666666667</v>
      </c>
      <c r="BI548" s="39" t="s">
        <v>965</v>
      </c>
      <c r="BJ548" s="14" t="s">
        <v>965</v>
      </c>
      <c r="BK548" s="39">
        <v>0.3979166666666667</v>
      </c>
      <c r="BL548" s="14" t="s">
        <v>965</v>
      </c>
      <c r="BM548" s="14" t="s">
        <v>965</v>
      </c>
      <c r="BN548" s="39">
        <v>0.38055555555555554</v>
      </c>
      <c r="BO548" s="14" t="s">
        <v>965</v>
      </c>
      <c r="BP548" s="14" t="s">
        <v>965</v>
      </c>
      <c r="BQ548" s="39">
        <v>0.39166666666666666</v>
      </c>
      <c r="BR548" s="14" t="s">
        <v>965</v>
      </c>
      <c r="BS548" s="14" t="s">
        <v>965</v>
      </c>
      <c r="BT548" s="39">
        <v>0.37847222222222227</v>
      </c>
      <c r="BU548" s="39" t="s">
        <v>965</v>
      </c>
      <c r="BV548" s="14" t="s">
        <v>20</v>
      </c>
      <c r="BW548" s="14" t="s">
        <v>20</v>
      </c>
      <c r="BX548" s="14" t="s">
        <v>20</v>
      </c>
      <c r="BY548" s="14" t="s">
        <v>965</v>
      </c>
      <c r="BZ548" s="39">
        <v>0.37847222222222227</v>
      </c>
      <c r="CA548" s="39" t="s">
        <v>965</v>
      </c>
      <c r="CB548" s="14" t="s">
        <v>965</v>
      </c>
      <c r="CC548" s="39">
        <v>0.36874999999999997</v>
      </c>
      <c r="CD548" s="39" t="s">
        <v>965</v>
      </c>
      <c r="CE548" s="14" t="s">
        <v>965</v>
      </c>
      <c r="CF548" s="39">
        <v>0.37152777777777773</v>
      </c>
      <c r="CG548" s="39" t="s">
        <v>965</v>
      </c>
      <c r="CH548" s="14" t="s">
        <v>21</v>
      </c>
      <c r="CI548" s="39" t="s">
        <v>39</v>
      </c>
      <c r="CJ548" s="39" t="s">
        <v>21</v>
      </c>
      <c r="CK548" s="14" t="s">
        <v>20</v>
      </c>
      <c r="CL548" s="14" t="s">
        <v>20</v>
      </c>
      <c r="CM548" s="1">
        <f t="shared" si="138"/>
        <v>32</v>
      </c>
      <c r="CN548" s="1">
        <f t="shared" si="139"/>
        <v>0</v>
      </c>
      <c r="CO548" s="1">
        <f t="shared" si="140"/>
        <v>11</v>
      </c>
      <c r="CP548" s="1">
        <f t="shared" si="141"/>
        <v>8</v>
      </c>
      <c r="CQ548" s="1">
        <f t="shared" si="142"/>
        <v>0</v>
      </c>
      <c r="CR548" s="1">
        <f>SUM(COUNTIFS($T548:$CL548,{"PAT","MAT"}))</f>
        <v>0</v>
      </c>
      <c r="CS548" s="1">
        <f t="shared" si="143"/>
        <v>0</v>
      </c>
      <c r="CT548" s="1">
        <f t="shared" si="144"/>
        <v>0</v>
      </c>
      <c r="CU548" s="1">
        <f t="shared" si="145"/>
        <v>0</v>
      </c>
      <c r="CV548" s="1">
        <f t="shared" si="146"/>
        <v>0</v>
      </c>
      <c r="CW548" s="1">
        <f t="shared" si="147"/>
        <v>0</v>
      </c>
      <c r="CX548" s="1">
        <f t="shared" si="148"/>
        <v>0</v>
      </c>
      <c r="CY548" s="1">
        <f t="shared" si="149"/>
        <v>0</v>
      </c>
      <c r="CZ548" s="1">
        <f t="shared" si="150"/>
        <v>1</v>
      </c>
      <c r="DA548" s="1">
        <f t="shared" si="151"/>
        <v>1</v>
      </c>
      <c r="DB548" s="1">
        <f>SUM(CM548:CX548)+SUM(COUNTIFS(Q548:CL548,{"TERM","RESIGNED"}))</f>
        <v>51</v>
      </c>
      <c r="DC548" s="1" t="s">
        <v>45</v>
      </c>
      <c r="DD548" s="1" t="s">
        <v>1018</v>
      </c>
    </row>
    <row r="549" spans="1:108" x14ac:dyDescent="0.25">
      <c r="A549" s="32">
        <f t="shared" si="152"/>
        <v>548</v>
      </c>
      <c r="B549" s="1" t="s">
        <v>172</v>
      </c>
      <c r="C549" s="1">
        <v>105808</v>
      </c>
      <c r="D549" s="27">
        <v>105808</v>
      </c>
      <c r="E549" s="1" t="s">
        <v>946</v>
      </c>
      <c r="F549" s="34" t="s">
        <v>1295</v>
      </c>
      <c r="G549" s="34" t="s">
        <v>123</v>
      </c>
      <c r="H549" s="30">
        <v>45195</v>
      </c>
      <c r="I549" s="30" t="s">
        <v>39</v>
      </c>
      <c r="J549" s="30" t="s">
        <v>39</v>
      </c>
      <c r="K549" s="1">
        <f t="shared" ca="1" si="136"/>
        <v>107</v>
      </c>
      <c r="L549" s="34" t="str">
        <f t="shared" si="137"/>
        <v>Billable</v>
      </c>
      <c r="M549" s="34" t="s">
        <v>124</v>
      </c>
      <c r="N549" s="1" t="s">
        <v>41</v>
      </c>
      <c r="O549" s="1" t="s">
        <v>42</v>
      </c>
      <c r="P549" s="1"/>
      <c r="Q549" s="1"/>
      <c r="R549" s="1" t="s">
        <v>43</v>
      </c>
      <c r="S549" s="33" t="s">
        <v>364</v>
      </c>
      <c r="T549" s="14" t="s">
        <v>965</v>
      </c>
      <c r="U549" s="39">
        <v>0.37708333333333299</v>
      </c>
      <c r="V549" s="14" t="s">
        <v>965</v>
      </c>
      <c r="W549" s="14" t="s">
        <v>20</v>
      </c>
      <c r="X549" s="14" t="s">
        <v>20</v>
      </c>
      <c r="Y549" s="14" t="s">
        <v>965</v>
      </c>
      <c r="Z549" s="39">
        <v>0.37361111111111112</v>
      </c>
      <c r="AA549" s="14" t="s">
        <v>965</v>
      </c>
      <c r="AB549" s="14" t="s">
        <v>965</v>
      </c>
      <c r="AC549" s="39">
        <v>0.39374999999999999</v>
      </c>
      <c r="AD549" s="14" t="s">
        <v>965</v>
      </c>
      <c r="AE549" s="14" t="s">
        <v>22</v>
      </c>
      <c r="AF549" s="39" t="s">
        <v>39</v>
      </c>
      <c r="AG549" s="14" t="s">
        <v>22</v>
      </c>
      <c r="AH549" s="14" t="s">
        <v>965</v>
      </c>
      <c r="AI549" s="39">
        <v>0.38750000000000001</v>
      </c>
      <c r="AJ549" s="14" t="s">
        <v>965</v>
      </c>
      <c r="AK549" s="14" t="s">
        <v>21</v>
      </c>
      <c r="AL549" s="39" t="s">
        <v>39</v>
      </c>
      <c r="AM549" s="14" t="s">
        <v>21</v>
      </c>
      <c r="AN549" s="14" t="s">
        <v>20</v>
      </c>
      <c r="AO549" s="14" t="s">
        <v>20</v>
      </c>
      <c r="AP549" s="14" t="s">
        <v>965</v>
      </c>
      <c r="AQ549" s="39">
        <v>0.38472222222222219</v>
      </c>
      <c r="AR549" s="14" t="s">
        <v>965</v>
      </c>
      <c r="AS549" s="14" t="s">
        <v>965</v>
      </c>
      <c r="AT549" s="39">
        <v>0.38541666666666669</v>
      </c>
      <c r="AU549" s="14" t="s">
        <v>965</v>
      </c>
      <c r="AV549" s="14" t="s">
        <v>965</v>
      </c>
      <c r="AW549" s="39">
        <v>0.38194444444444442</v>
      </c>
      <c r="AX549" s="14" t="s">
        <v>965</v>
      </c>
      <c r="AY549" s="14" t="s">
        <v>965</v>
      </c>
      <c r="AZ549" s="39">
        <v>0.38541666666666669</v>
      </c>
      <c r="BA549" s="14" t="s">
        <v>965</v>
      </c>
      <c r="BB549" s="14" t="s">
        <v>965</v>
      </c>
      <c r="BC549" s="39">
        <v>0.38680555555555557</v>
      </c>
      <c r="BD549" s="14" t="s">
        <v>965</v>
      </c>
      <c r="BE549" s="14" t="s">
        <v>20</v>
      </c>
      <c r="BF549" s="14" t="s">
        <v>20</v>
      </c>
      <c r="BG549" s="14" t="s">
        <v>965</v>
      </c>
      <c r="BH549" s="39">
        <v>0.37361111111111112</v>
      </c>
      <c r="BI549" s="39" t="s">
        <v>965</v>
      </c>
      <c r="BJ549" s="14" t="s">
        <v>965</v>
      </c>
      <c r="BK549" s="39">
        <v>0.40277777777777773</v>
      </c>
      <c r="BL549" s="14" t="s">
        <v>965</v>
      </c>
      <c r="BM549" s="14" t="s">
        <v>965</v>
      </c>
      <c r="BN549" s="39">
        <v>0.3756944444444445</v>
      </c>
      <c r="BO549" s="14" t="s">
        <v>965</v>
      </c>
      <c r="BP549" s="14" t="s">
        <v>965</v>
      </c>
      <c r="BQ549" s="39">
        <v>0.38055555555555554</v>
      </c>
      <c r="BR549" s="14" t="s">
        <v>965</v>
      </c>
      <c r="BS549" s="14" t="s">
        <v>965</v>
      </c>
      <c r="BT549" s="39">
        <v>0.34791666666666665</v>
      </c>
      <c r="BU549" s="39" t="s">
        <v>966</v>
      </c>
      <c r="BV549" s="14" t="s">
        <v>20</v>
      </c>
      <c r="BW549" s="14" t="s">
        <v>20</v>
      </c>
      <c r="BX549" s="14" t="s">
        <v>20</v>
      </c>
      <c r="BY549" s="14" t="s">
        <v>965</v>
      </c>
      <c r="BZ549" s="39">
        <v>0.37013888888888885</v>
      </c>
      <c r="CA549" s="39" t="s">
        <v>965</v>
      </c>
      <c r="CB549" s="14" t="s">
        <v>967</v>
      </c>
      <c r="CC549" s="39" t="s">
        <v>39</v>
      </c>
      <c r="CD549" s="39" t="s">
        <v>967</v>
      </c>
      <c r="CE549" s="14" t="s">
        <v>967</v>
      </c>
      <c r="CF549" s="39" t="s">
        <v>39</v>
      </c>
      <c r="CG549" s="39" t="s">
        <v>967</v>
      </c>
      <c r="CH549" s="14" t="s">
        <v>968</v>
      </c>
      <c r="CI549" s="39" t="s">
        <v>39</v>
      </c>
      <c r="CJ549" s="39" t="s">
        <v>968</v>
      </c>
      <c r="CK549" s="14" t="s">
        <v>20</v>
      </c>
      <c r="CL549" s="14" t="s">
        <v>20</v>
      </c>
      <c r="CM549" s="1">
        <f t="shared" si="138"/>
        <v>29</v>
      </c>
      <c r="CN549" s="1">
        <f t="shared" si="139"/>
        <v>0.5</v>
      </c>
      <c r="CO549" s="1">
        <f t="shared" si="140"/>
        <v>11</v>
      </c>
      <c r="CP549" s="1">
        <f t="shared" si="141"/>
        <v>2</v>
      </c>
      <c r="CQ549" s="1">
        <f t="shared" si="142"/>
        <v>2</v>
      </c>
      <c r="CR549" s="1">
        <f>SUM(COUNTIFS($T549:$CL549,{"PAT","MAT"}))</f>
        <v>0</v>
      </c>
      <c r="CS549" s="1">
        <f t="shared" si="143"/>
        <v>0</v>
      </c>
      <c r="CT549" s="1">
        <f t="shared" si="144"/>
        <v>0</v>
      </c>
      <c r="CU549" s="1">
        <f t="shared" si="145"/>
        <v>2</v>
      </c>
      <c r="CV549" s="1">
        <f t="shared" si="146"/>
        <v>4</v>
      </c>
      <c r="CW549" s="1">
        <f t="shared" si="147"/>
        <v>0</v>
      </c>
      <c r="CX549" s="1">
        <f t="shared" si="148"/>
        <v>0</v>
      </c>
      <c r="CY549" s="1">
        <f t="shared" si="149"/>
        <v>6</v>
      </c>
      <c r="CZ549" s="1">
        <f t="shared" si="150"/>
        <v>1</v>
      </c>
      <c r="DA549" s="1">
        <f t="shared" si="151"/>
        <v>1</v>
      </c>
      <c r="DB549" s="1">
        <f>SUM(CM549:CX549)+SUM(COUNTIFS(Q549:CL549,{"TERM","RESIGNED"}))</f>
        <v>50.5</v>
      </c>
      <c r="DC549" s="1" t="s">
        <v>45</v>
      </c>
      <c r="DD549" s="1" t="s">
        <v>1021</v>
      </c>
    </row>
    <row r="550" spans="1:108" x14ac:dyDescent="0.25">
      <c r="A550" s="32">
        <f t="shared" si="152"/>
        <v>549</v>
      </c>
      <c r="B550" s="1" t="s">
        <v>172</v>
      </c>
      <c r="C550" s="1">
        <v>105813</v>
      </c>
      <c r="D550" s="27">
        <v>105813</v>
      </c>
      <c r="E550" s="1" t="s">
        <v>946</v>
      </c>
      <c r="F550" s="34" t="s">
        <v>1297</v>
      </c>
      <c r="G550" s="34" t="s">
        <v>123</v>
      </c>
      <c r="H550" s="30">
        <v>45195</v>
      </c>
      <c r="I550" s="30" t="s">
        <v>39</v>
      </c>
      <c r="J550" s="30" t="s">
        <v>39</v>
      </c>
      <c r="K550" s="1">
        <f t="shared" ca="1" si="136"/>
        <v>107</v>
      </c>
      <c r="L550" s="34" t="str">
        <f t="shared" si="137"/>
        <v>Billable</v>
      </c>
      <c r="M550" s="34" t="s">
        <v>124</v>
      </c>
      <c r="N550" s="1" t="s">
        <v>41</v>
      </c>
      <c r="O550" s="1" t="s">
        <v>42</v>
      </c>
      <c r="P550" s="1"/>
      <c r="Q550" s="1"/>
      <c r="R550" s="1" t="s">
        <v>43</v>
      </c>
      <c r="S550" s="33" t="s">
        <v>135</v>
      </c>
      <c r="T550" s="14" t="s">
        <v>965</v>
      </c>
      <c r="U550" s="39">
        <v>0.38541666666666702</v>
      </c>
      <c r="V550" s="14" t="s">
        <v>965</v>
      </c>
      <c r="W550" s="14" t="s">
        <v>20</v>
      </c>
      <c r="X550" s="14" t="s">
        <v>20</v>
      </c>
      <c r="Y550" s="14" t="s">
        <v>965</v>
      </c>
      <c r="Z550" s="39">
        <v>0.41666666666666669</v>
      </c>
      <c r="AA550" s="14" t="s">
        <v>965</v>
      </c>
      <c r="AB550" s="14" t="s">
        <v>965</v>
      </c>
      <c r="AC550" s="39">
        <v>0.39166666666666666</v>
      </c>
      <c r="AD550" s="14" t="s">
        <v>965</v>
      </c>
      <c r="AE550" s="14" t="s">
        <v>965</v>
      </c>
      <c r="AF550" s="39">
        <v>0.40486111111111112</v>
      </c>
      <c r="AG550" s="14" t="s">
        <v>965</v>
      </c>
      <c r="AH550" s="14" t="s">
        <v>965</v>
      </c>
      <c r="AI550" s="39">
        <v>0.39652777777777781</v>
      </c>
      <c r="AJ550" s="14" t="s">
        <v>965</v>
      </c>
      <c r="AK550" s="14" t="s">
        <v>965</v>
      </c>
      <c r="AL550" s="39">
        <v>0.4236111111111111</v>
      </c>
      <c r="AM550" s="14" t="s">
        <v>965</v>
      </c>
      <c r="AN550" s="14" t="s">
        <v>20</v>
      </c>
      <c r="AO550" s="14" t="s">
        <v>20</v>
      </c>
      <c r="AP550" s="14" t="s">
        <v>22</v>
      </c>
      <c r="AQ550" s="39" t="s">
        <v>39</v>
      </c>
      <c r="AR550" s="14" t="s">
        <v>22</v>
      </c>
      <c r="AS550" s="14" t="s">
        <v>22</v>
      </c>
      <c r="AT550" s="39" t="s">
        <v>39</v>
      </c>
      <c r="AU550" s="14" t="s">
        <v>22</v>
      </c>
      <c r="AV550" s="14" t="s">
        <v>22</v>
      </c>
      <c r="AW550" s="39" t="s">
        <v>39</v>
      </c>
      <c r="AX550" s="14" t="s">
        <v>22</v>
      </c>
      <c r="AY550" s="14" t="s">
        <v>22</v>
      </c>
      <c r="AZ550" s="39" t="s">
        <v>39</v>
      </c>
      <c r="BA550" s="14" t="s">
        <v>22</v>
      </c>
      <c r="BB550" s="14" t="s">
        <v>22</v>
      </c>
      <c r="BC550" s="39" t="s">
        <v>39</v>
      </c>
      <c r="BD550" s="14" t="s">
        <v>22</v>
      </c>
      <c r="BE550" s="14" t="s">
        <v>20</v>
      </c>
      <c r="BF550" s="14" t="s">
        <v>20</v>
      </c>
      <c r="BG550" s="14" t="s">
        <v>965</v>
      </c>
      <c r="BH550" s="39">
        <v>0.37777777777777777</v>
      </c>
      <c r="BI550" s="39" t="s">
        <v>965</v>
      </c>
      <c r="BJ550" s="14" t="s">
        <v>965</v>
      </c>
      <c r="BK550" s="39">
        <v>0.39027777777777778</v>
      </c>
      <c r="BL550" s="14" t="s">
        <v>965</v>
      </c>
      <c r="BM550" s="14" t="s">
        <v>965</v>
      </c>
      <c r="BN550" s="39">
        <v>0.39583333333333331</v>
      </c>
      <c r="BO550" s="14" t="s">
        <v>965</v>
      </c>
      <c r="BP550" s="14" t="s">
        <v>965</v>
      </c>
      <c r="BQ550" s="39">
        <v>1.5972222222222224E-2</v>
      </c>
      <c r="BR550" s="14" t="s">
        <v>22</v>
      </c>
      <c r="BS550" s="14" t="s">
        <v>965</v>
      </c>
      <c r="BT550" s="39">
        <v>0.39027777777777778</v>
      </c>
      <c r="BU550" s="39" t="s">
        <v>965</v>
      </c>
      <c r="BV550" s="14" t="s">
        <v>20</v>
      </c>
      <c r="BW550" s="14" t="s">
        <v>20</v>
      </c>
      <c r="BX550" s="14" t="s">
        <v>20</v>
      </c>
      <c r="BY550" s="14" t="s">
        <v>965</v>
      </c>
      <c r="BZ550" s="39">
        <v>0.41388888888888892</v>
      </c>
      <c r="CA550" s="39" t="s">
        <v>965</v>
      </c>
      <c r="CB550" s="14" t="s">
        <v>965</v>
      </c>
      <c r="CC550" s="39">
        <v>0.38958333333333334</v>
      </c>
      <c r="CD550" s="39" t="s">
        <v>965</v>
      </c>
      <c r="CE550" s="14" t="s">
        <v>965</v>
      </c>
      <c r="CF550" s="39">
        <v>0.37847222222222227</v>
      </c>
      <c r="CG550" s="39" t="s">
        <v>965</v>
      </c>
      <c r="CH550" s="14" t="s">
        <v>965</v>
      </c>
      <c r="CI550" s="39">
        <v>0.40833333333333338</v>
      </c>
      <c r="CJ550" s="39" t="s">
        <v>965</v>
      </c>
      <c r="CK550" s="14" t="s">
        <v>20</v>
      </c>
      <c r="CL550" s="14" t="s">
        <v>20</v>
      </c>
      <c r="CM550" s="1">
        <f t="shared" si="138"/>
        <v>29</v>
      </c>
      <c r="CN550" s="1">
        <f t="shared" si="139"/>
        <v>0</v>
      </c>
      <c r="CO550" s="1">
        <f t="shared" si="140"/>
        <v>11</v>
      </c>
      <c r="CP550" s="1">
        <f t="shared" si="141"/>
        <v>0</v>
      </c>
      <c r="CQ550" s="1">
        <f t="shared" si="142"/>
        <v>11</v>
      </c>
      <c r="CR550" s="1">
        <f>SUM(COUNTIFS($T550:$CL550,{"PAT","MAT"}))</f>
        <v>0</v>
      </c>
      <c r="CS550" s="1">
        <f t="shared" si="143"/>
        <v>0</v>
      </c>
      <c r="CT550" s="1">
        <f t="shared" si="144"/>
        <v>0</v>
      </c>
      <c r="CU550" s="1">
        <f t="shared" si="145"/>
        <v>0</v>
      </c>
      <c r="CV550" s="1">
        <f t="shared" si="146"/>
        <v>0</v>
      </c>
      <c r="CW550" s="1">
        <f t="shared" si="147"/>
        <v>0</v>
      </c>
      <c r="CX550" s="1">
        <f t="shared" si="148"/>
        <v>0</v>
      </c>
      <c r="CY550" s="1">
        <f t="shared" si="149"/>
        <v>0</v>
      </c>
      <c r="CZ550" s="1">
        <f t="shared" si="150"/>
        <v>1</v>
      </c>
      <c r="DA550" s="1">
        <f t="shared" si="151"/>
        <v>1</v>
      </c>
      <c r="DB550" s="1">
        <f>SUM(CM550:CX550)+SUM(COUNTIFS(Q550:CL550,{"TERM","RESIGNED"}))</f>
        <v>51</v>
      </c>
      <c r="DC550" s="1" t="s">
        <v>45</v>
      </c>
      <c r="DD550" s="1" t="s">
        <v>1018</v>
      </c>
    </row>
    <row r="551" spans="1:108" x14ac:dyDescent="0.25">
      <c r="A551" s="32">
        <f t="shared" si="152"/>
        <v>550</v>
      </c>
      <c r="B551" s="1" t="s">
        <v>172</v>
      </c>
      <c r="C551" s="1">
        <v>105814</v>
      </c>
      <c r="D551" s="27">
        <v>105814</v>
      </c>
      <c r="E551" s="1" t="s">
        <v>945</v>
      </c>
      <c r="F551" s="34" t="s">
        <v>1298</v>
      </c>
      <c r="G551" s="34" t="s">
        <v>123</v>
      </c>
      <c r="H551" s="30">
        <v>45195</v>
      </c>
      <c r="I551" s="30" t="s">
        <v>39</v>
      </c>
      <c r="J551" s="30" t="s">
        <v>39</v>
      </c>
      <c r="K551" s="1">
        <f t="shared" ca="1" si="136"/>
        <v>107</v>
      </c>
      <c r="L551" s="34" t="str">
        <f t="shared" si="137"/>
        <v>Billable</v>
      </c>
      <c r="M551" s="34" t="s">
        <v>124</v>
      </c>
      <c r="N551" s="1" t="s">
        <v>41</v>
      </c>
      <c r="O551" s="1" t="s">
        <v>42</v>
      </c>
      <c r="P551" s="1"/>
      <c r="Q551" s="1"/>
      <c r="R551" s="1" t="s">
        <v>43</v>
      </c>
      <c r="S551" s="33" t="s">
        <v>132</v>
      </c>
      <c r="T551" s="14" t="s">
        <v>965</v>
      </c>
      <c r="U551" s="39">
        <v>0.38541666666666702</v>
      </c>
      <c r="V551" s="14" t="s">
        <v>965</v>
      </c>
      <c r="W551" s="14" t="s">
        <v>20</v>
      </c>
      <c r="X551" s="14" t="s">
        <v>20</v>
      </c>
      <c r="Y551" s="14" t="s">
        <v>965</v>
      </c>
      <c r="Z551" s="39">
        <v>0.3923611111111111</v>
      </c>
      <c r="AA551" s="14" t="s">
        <v>965</v>
      </c>
      <c r="AB551" s="14" t="s">
        <v>965</v>
      </c>
      <c r="AC551" s="39">
        <v>0.37986111111111115</v>
      </c>
      <c r="AD551" s="14" t="s">
        <v>965</v>
      </c>
      <c r="AE551" s="14" t="s">
        <v>965</v>
      </c>
      <c r="AF551" s="39">
        <v>0.37152777777777773</v>
      </c>
      <c r="AG551" s="14" t="s">
        <v>965</v>
      </c>
      <c r="AH551" s="14" t="s">
        <v>965</v>
      </c>
      <c r="AI551" s="39">
        <v>0.38611111111111113</v>
      </c>
      <c r="AJ551" s="14" t="s">
        <v>965</v>
      </c>
      <c r="AK551" s="14" t="s">
        <v>965</v>
      </c>
      <c r="AL551" s="39">
        <v>0.38194444444444442</v>
      </c>
      <c r="AM551" s="14" t="s">
        <v>965</v>
      </c>
      <c r="AN551" s="14" t="s">
        <v>20</v>
      </c>
      <c r="AO551" s="14" t="s">
        <v>20</v>
      </c>
      <c r="AP551" s="14" t="s">
        <v>965</v>
      </c>
      <c r="AQ551" s="39">
        <v>0.38055555555555554</v>
      </c>
      <c r="AR551" s="14" t="s">
        <v>965</v>
      </c>
      <c r="AS551" s="14" t="s">
        <v>965</v>
      </c>
      <c r="AT551" s="39">
        <v>0.38125000000000003</v>
      </c>
      <c r="AU551" s="14" t="s">
        <v>965</v>
      </c>
      <c r="AV551" s="14" t="s">
        <v>965</v>
      </c>
      <c r="AW551" s="39">
        <v>0.38194444444444442</v>
      </c>
      <c r="AX551" s="14" t="s">
        <v>965</v>
      </c>
      <c r="AY551" s="14" t="s">
        <v>965</v>
      </c>
      <c r="AZ551" s="39">
        <v>0.3840277777777778</v>
      </c>
      <c r="BA551" s="14" t="s">
        <v>965</v>
      </c>
      <c r="BB551" s="14" t="s">
        <v>965</v>
      </c>
      <c r="BC551" s="39">
        <v>0.38611111111111113</v>
      </c>
      <c r="BD551" s="14" t="s">
        <v>965</v>
      </c>
      <c r="BE551" s="14" t="s">
        <v>20</v>
      </c>
      <c r="BF551" s="14" t="s">
        <v>20</v>
      </c>
      <c r="BG551" s="14" t="s">
        <v>965</v>
      </c>
      <c r="BH551" s="39">
        <v>0.37916666666666665</v>
      </c>
      <c r="BI551" s="39" t="s">
        <v>965</v>
      </c>
      <c r="BJ551" s="14" t="s">
        <v>965</v>
      </c>
      <c r="BK551" s="39">
        <v>0.38194444444444442</v>
      </c>
      <c r="BL551" s="14" t="s">
        <v>965</v>
      </c>
      <c r="BM551" s="14" t="s">
        <v>965</v>
      </c>
      <c r="BN551" s="39">
        <v>0.3840277777777778</v>
      </c>
      <c r="BO551" s="14" t="s">
        <v>965</v>
      </c>
      <c r="BP551" s="14" t="s">
        <v>965</v>
      </c>
      <c r="BQ551" s="39">
        <v>0.38472222222222219</v>
      </c>
      <c r="BR551" s="14" t="s">
        <v>965</v>
      </c>
      <c r="BS551" s="14" t="s">
        <v>965</v>
      </c>
      <c r="BT551" s="39">
        <v>0.3840277777777778</v>
      </c>
      <c r="BU551" s="39" t="s">
        <v>965</v>
      </c>
      <c r="BV551" s="14" t="s">
        <v>20</v>
      </c>
      <c r="BW551" s="14" t="s">
        <v>20</v>
      </c>
      <c r="BX551" s="14" t="s">
        <v>20</v>
      </c>
      <c r="BY551" s="14" t="s">
        <v>965</v>
      </c>
      <c r="BZ551" s="39">
        <v>0.38055555555555554</v>
      </c>
      <c r="CA551" s="39" t="s">
        <v>965</v>
      </c>
      <c r="CB551" s="14" t="s">
        <v>965</v>
      </c>
      <c r="CC551" s="39">
        <v>0.3833333333333333</v>
      </c>
      <c r="CD551" s="39" t="s">
        <v>965</v>
      </c>
      <c r="CE551" s="14" t="s">
        <v>965</v>
      </c>
      <c r="CF551" s="39">
        <v>0.39513888888888887</v>
      </c>
      <c r="CG551" s="39" t="s">
        <v>965</v>
      </c>
      <c r="CH551" s="14" t="s">
        <v>965</v>
      </c>
      <c r="CI551" s="39">
        <v>0.37986111111111115</v>
      </c>
      <c r="CJ551" s="39" t="s">
        <v>965</v>
      </c>
      <c r="CK551" s="14" t="s">
        <v>20</v>
      </c>
      <c r="CL551" s="14" t="s">
        <v>20</v>
      </c>
      <c r="CM551" s="1">
        <f t="shared" si="138"/>
        <v>40</v>
      </c>
      <c r="CN551" s="1">
        <f t="shared" si="139"/>
        <v>0</v>
      </c>
      <c r="CO551" s="1">
        <f t="shared" si="140"/>
        <v>11</v>
      </c>
      <c r="CP551" s="1">
        <f t="shared" si="141"/>
        <v>0</v>
      </c>
      <c r="CQ551" s="1">
        <f t="shared" si="142"/>
        <v>0</v>
      </c>
      <c r="CR551" s="1">
        <f>SUM(COUNTIFS($T551:$CL551,{"PAT","MAT"}))</f>
        <v>0</v>
      </c>
      <c r="CS551" s="1">
        <f t="shared" si="143"/>
        <v>0</v>
      </c>
      <c r="CT551" s="1">
        <f t="shared" si="144"/>
        <v>0</v>
      </c>
      <c r="CU551" s="1">
        <f t="shared" si="145"/>
        <v>0</v>
      </c>
      <c r="CV551" s="1">
        <f t="shared" si="146"/>
        <v>0</v>
      </c>
      <c r="CW551" s="1">
        <f t="shared" si="147"/>
        <v>0</v>
      </c>
      <c r="CX551" s="1">
        <f t="shared" si="148"/>
        <v>0</v>
      </c>
      <c r="CY551" s="1">
        <f t="shared" si="149"/>
        <v>0</v>
      </c>
      <c r="CZ551" s="1">
        <f t="shared" si="150"/>
        <v>1</v>
      </c>
      <c r="DA551" s="1">
        <f t="shared" si="151"/>
        <v>1</v>
      </c>
      <c r="DB551" s="1">
        <f>SUM(CM551:CX551)+SUM(COUNTIFS(Q551:CL551,{"TERM","RESIGNED"}))</f>
        <v>51</v>
      </c>
      <c r="DC551" s="1" t="s">
        <v>45</v>
      </c>
      <c r="DD551" s="1" t="s">
        <v>1023</v>
      </c>
    </row>
    <row r="552" spans="1:108" x14ac:dyDescent="0.25">
      <c r="A552" s="32">
        <f t="shared" si="152"/>
        <v>551</v>
      </c>
      <c r="B552" s="1" t="s">
        <v>172</v>
      </c>
      <c r="C552" s="1">
        <v>105826</v>
      </c>
      <c r="D552" s="27">
        <v>105826</v>
      </c>
      <c r="E552" s="1" t="s">
        <v>945</v>
      </c>
      <c r="F552" s="34" t="s">
        <v>1299</v>
      </c>
      <c r="G552" s="34" t="s">
        <v>123</v>
      </c>
      <c r="H552" s="30">
        <v>45195</v>
      </c>
      <c r="I552" s="30" t="s">
        <v>39</v>
      </c>
      <c r="J552" s="30" t="s">
        <v>39</v>
      </c>
      <c r="K552" s="1">
        <f t="shared" ca="1" si="136"/>
        <v>107</v>
      </c>
      <c r="L552" s="34" t="str">
        <f t="shared" si="137"/>
        <v>Billable</v>
      </c>
      <c r="M552" s="34" t="s">
        <v>124</v>
      </c>
      <c r="N552" s="1" t="s">
        <v>41</v>
      </c>
      <c r="O552" s="1" t="s">
        <v>42</v>
      </c>
      <c r="P552" s="1"/>
      <c r="Q552" s="1"/>
      <c r="R552" s="1" t="s">
        <v>43</v>
      </c>
      <c r="S552" s="33" t="s">
        <v>135</v>
      </c>
      <c r="T552" s="14" t="s">
        <v>965</v>
      </c>
      <c r="U552" s="39">
        <v>0.38333333333333303</v>
      </c>
      <c r="V552" s="14" t="s">
        <v>965</v>
      </c>
      <c r="W552" s="14" t="s">
        <v>20</v>
      </c>
      <c r="X552" s="14" t="s">
        <v>20</v>
      </c>
      <c r="Y552" s="14" t="s">
        <v>965</v>
      </c>
      <c r="Z552" s="39">
        <v>0.41180555555555554</v>
      </c>
      <c r="AA552" s="14" t="s">
        <v>965</v>
      </c>
      <c r="AB552" s="14" t="s">
        <v>965</v>
      </c>
      <c r="AC552" s="39">
        <v>0.3833333333333333</v>
      </c>
      <c r="AD552" s="14" t="s">
        <v>965</v>
      </c>
      <c r="AE552" s="14" t="s">
        <v>965</v>
      </c>
      <c r="AF552" s="39">
        <v>0.39652777777777781</v>
      </c>
      <c r="AG552" s="14" t="s">
        <v>965</v>
      </c>
      <c r="AH552" s="14" t="s">
        <v>965</v>
      </c>
      <c r="AI552" s="39">
        <v>0.38958333333333334</v>
      </c>
      <c r="AJ552" s="14" t="s">
        <v>965</v>
      </c>
      <c r="AK552" s="14" t="s">
        <v>965</v>
      </c>
      <c r="AL552" s="39">
        <v>0.38263888888888892</v>
      </c>
      <c r="AM552" s="14" t="s">
        <v>965</v>
      </c>
      <c r="AN552" s="14" t="s">
        <v>20</v>
      </c>
      <c r="AO552" s="14" t="s">
        <v>20</v>
      </c>
      <c r="AP552" s="14" t="s">
        <v>22</v>
      </c>
      <c r="AQ552" s="39" t="s">
        <v>39</v>
      </c>
      <c r="AR552" s="14" t="s">
        <v>22</v>
      </c>
      <c r="AS552" s="14" t="s">
        <v>21</v>
      </c>
      <c r="AT552" s="39" t="s">
        <v>39</v>
      </c>
      <c r="AU552" s="14" t="s">
        <v>21</v>
      </c>
      <c r="AV552" s="14" t="s">
        <v>965</v>
      </c>
      <c r="AW552" s="39">
        <v>0.39930555555555558</v>
      </c>
      <c r="AX552" s="14" t="s">
        <v>965</v>
      </c>
      <c r="AY552" s="14" t="s">
        <v>22</v>
      </c>
      <c r="AZ552" s="39" t="s">
        <v>39</v>
      </c>
      <c r="BA552" s="14" t="s">
        <v>22</v>
      </c>
      <c r="BB552" s="14" t="s">
        <v>22</v>
      </c>
      <c r="BC552" s="39" t="s">
        <v>39</v>
      </c>
      <c r="BD552" s="14" t="s">
        <v>22</v>
      </c>
      <c r="BE552" s="14" t="s">
        <v>20</v>
      </c>
      <c r="BF552" s="14" t="s">
        <v>20</v>
      </c>
      <c r="BG552" s="14" t="s">
        <v>970</v>
      </c>
      <c r="BH552" s="39" t="s">
        <v>39</v>
      </c>
      <c r="BI552" s="39" t="s">
        <v>970</v>
      </c>
      <c r="BJ552" s="14" t="s">
        <v>22</v>
      </c>
      <c r="BK552" s="39" t="s">
        <v>39</v>
      </c>
      <c r="BL552" s="14" t="s">
        <v>22</v>
      </c>
      <c r="BM552" s="14" t="s">
        <v>965</v>
      </c>
      <c r="BN552" s="39">
        <v>0.39513888888888887</v>
      </c>
      <c r="BO552" s="14" t="s">
        <v>965</v>
      </c>
      <c r="BP552" s="14" t="s">
        <v>965</v>
      </c>
      <c r="BQ552" s="39">
        <v>0.39374999999999999</v>
      </c>
      <c r="BR552" s="14" t="s">
        <v>965</v>
      </c>
      <c r="BS552" s="14" t="s">
        <v>965</v>
      </c>
      <c r="BT552" s="39">
        <v>0.38472222222222219</v>
      </c>
      <c r="BU552" s="39" t="s">
        <v>965</v>
      </c>
      <c r="BV552" s="14" t="s">
        <v>20</v>
      </c>
      <c r="BW552" s="14" t="s">
        <v>20</v>
      </c>
      <c r="BX552" s="14" t="s">
        <v>20</v>
      </c>
      <c r="BY552" s="14" t="s">
        <v>965</v>
      </c>
      <c r="BZ552" s="39">
        <v>0.37847222222222227</v>
      </c>
      <c r="CA552" s="39" t="s">
        <v>965</v>
      </c>
      <c r="CB552" s="14" t="s">
        <v>965</v>
      </c>
      <c r="CC552" s="39">
        <v>0.38750000000000001</v>
      </c>
      <c r="CD552" s="39" t="s">
        <v>965</v>
      </c>
      <c r="CE552" s="14" t="s">
        <v>967</v>
      </c>
      <c r="CF552" s="39" t="s">
        <v>39</v>
      </c>
      <c r="CG552" s="39" t="s">
        <v>967</v>
      </c>
      <c r="CH552" s="14" t="s">
        <v>967</v>
      </c>
      <c r="CI552" s="39" t="s">
        <v>39</v>
      </c>
      <c r="CJ552" s="39" t="s">
        <v>967</v>
      </c>
      <c r="CK552" s="14" t="s">
        <v>20</v>
      </c>
      <c r="CL552" s="14" t="s">
        <v>20</v>
      </c>
      <c r="CM552" s="1">
        <f t="shared" si="138"/>
        <v>24</v>
      </c>
      <c r="CN552" s="1">
        <f t="shared" si="139"/>
        <v>0</v>
      </c>
      <c r="CO552" s="1">
        <f t="shared" si="140"/>
        <v>11</v>
      </c>
      <c r="CP552" s="1">
        <f t="shared" si="141"/>
        <v>2</v>
      </c>
      <c r="CQ552" s="1">
        <f t="shared" si="142"/>
        <v>8</v>
      </c>
      <c r="CR552" s="1">
        <f>SUM(COUNTIFS($T552:$CL552,{"PAT","MAT"}))</f>
        <v>0</v>
      </c>
      <c r="CS552" s="1">
        <f t="shared" si="143"/>
        <v>0</v>
      </c>
      <c r="CT552" s="1">
        <f t="shared" si="144"/>
        <v>0</v>
      </c>
      <c r="CU552" s="1">
        <f t="shared" si="145"/>
        <v>0</v>
      </c>
      <c r="CV552" s="1">
        <f t="shared" si="146"/>
        <v>4</v>
      </c>
      <c r="CW552" s="1">
        <f t="shared" si="147"/>
        <v>2</v>
      </c>
      <c r="CX552" s="1">
        <f t="shared" si="148"/>
        <v>0</v>
      </c>
      <c r="CY552" s="1">
        <f t="shared" si="149"/>
        <v>6</v>
      </c>
      <c r="CZ552" s="1">
        <f t="shared" si="150"/>
        <v>1</v>
      </c>
      <c r="DA552" s="1">
        <f t="shared" si="151"/>
        <v>1</v>
      </c>
      <c r="DB552" s="1">
        <f>SUM(CM552:CX552)+SUM(COUNTIFS(Q552:CL552,{"TERM","RESIGNED"}))</f>
        <v>51</v>
      </c>
      <c r="DC552" s="1" t="s">
        <v>45</v>
      </c>
      <c r="DD552" s="1" t="s">
        <v>1018</v>
      </c>
    </row>
    <row r="553" spans="1:108" x14ac:dyDescent="0.25">
      <c r="A553" s="32">
        <f t="shared" si="152"/>
        <v>552</v>
      </c>
      <c r="B553" s="1" t="s">
        <v>172</v>
      </c>
      <c r="C553" s="1">
        <v>105827</v>
      </c>
      <c r="D553" s="27">
        <v>105827</v>
      </c>
      <c r="E553" s="1" t="s">
        <v>946</v>
      </c>
      <c r="F553" s="34" t="s">
        <v>1300</v>
      </c>
      <c r="G553" s="34" t="s">
        <v>123</v>
      </c>
      <c r="H553" s="30">
        <v>45195</v>
      </c>
      <c r="I553" s="30" t="s">
        <v>39</v>
      </c>
      <c r="J553" s="30" t="s">
        <v>39</v>
      </c>
      <c r="K553" s="1">
        <f t="shared" ca="1" si="136"/>
        <v>107</v>
      </c>
      <c r="L553" s="34" t="str">
        <f t="shared" si="137"/>
        <v>Billable</v>
      </c>
      <c r="M553" s="34" t="s">
        <v>124</v>
      </c>
      <c r="N553" s="1" t="s">
        <v>41</v>
      </c>
      <c r="O553" s="1" t="s">
        <v>42</v>
      </c>
      <c r="P553" s="1"/>
      <c r="Q553" s="1"/>
      <c r="R553" s="1" t="s">
        <v>43</v>
      </c>
      <c r="S553" s="33" t="s">
        <v>66</v>
      </c>
      <c r="T553" s="14" t="s">
        <v>965</v>
      </c>
      <c r="U553" s="39">
        <v>0.36388888888888898</v>
      </c>
      <c r="V553" s="14" t="s">
        <v>965</v>
      </c>
      <c r="W553" s="14" t="s">
        <v>20</v>
      </c>
      <c r="X553" s="14" t="s">
        <v>20</v>
      </c>
      <c r="Y553" s="14" t="s">
        <v>965</v>
      </c>
      <c r="Z553" s="39">
        <v>0.39305555555555555</v>
      </c>
      <c r="AA553" s="14" t="s">
        <v>965</v>
      </c>
      <c r="AB553" s="14" t="s">
        <v>965</v>
      </c>
      <c r="AC553" s="39">
        <v>0.3659722222222222</v>
      </c>
      <c r="AD553" s="14" t="s">
        <v>965</v>
      </c>
      <c r="AE553" s="14" t="s">
        <v>965</v>
      </c>
      <c r="AF553" s="39">
        <v>0.37986111111111115</v>
      </c>
      <c r="AG553" s="14" t="s">
        <v>965</v>
      </c>
      <c r="AH553" s="14" t="s">
        <v>965</v>
      </c>
      <c r="AI553" s="39">
        <v>0.3659722222222222</v>
      </c>
      <c r="AJ553" s="14" t="s">
        <v>965</v>
      </c>
      <c r="AK553" s="14" t="s">
        <v>965</v>
      </c>
      <c r="AL553" s="39">
        <v>0.35902777777777778</v>
      </c>
      <c r="AM553" s="14" t="s">
        <v>965</v>
      </c>
      <c r="AN553" s="14" t="s">
        <v>20</v>
      </c>
      <c r="AO553" s="14" t="s">
        <v>20</v>
      </c>
      <c r="AP553" s="14" t="s">
        <v>965</v>
      </c>
      <c r="AQ553" s="39">
        <v>0.37083333333333335</v>
      </c>
      <c r="AR553" s="14" t="s">
        <v>965</v>
      </c>
      <c r="AS553" s="14" t="s">
        <v>965</v>
      </c>
      <c r="AT553" s="39">
        <v>0.38263888888888892</v>
      </c>
      <c r="AU553" s="14" t="s">
        <v>965</v>
      </c>
      <c r="AV553" s="14" t="s">
        <v>965</v>
      </c>
      <c r="AW553" s="39">
        <v>0.3833333333333333</v>
      </c>
      <c r="AX553" s="14" t="s">
        <v>965</v>
      </c>
      <c r="AY553" s="14" t="s">
        <v>965</v>
      </c>
      <c r="AZ553" s="39">
        <v>0.37777777777777777</v>
      </c>
      <c r="BA553" s="14" t="s">
        <v>965</v>
      </c>
      <c r="BB553" s="14" t="s">
        <v>965</v>
      </c>
      <c r="BC553" s="39">
        <v>0.38541666666666669</v>
      </c>
      <c r="BD553" s="14" t="s">
        <v>965</v>
      </c>
      <c r="BE553" s="14" t="s">
        <v>20</v>
      </c>
      <c r="BF553" s="14" t="s">
        <v>20</v>
      </c>
      <c r="BG553" s="14" t="s">
        <v>965</v>
      </c>
      <c r="BH553" s="39">
        <v>0.37083333333333335</v>
      </c>
      <c r="BI553" s="39" t="s">
        <v>965</v>
      </c>
      <c r="BJ553" s="14" t="s">
        <v>965</v>
      </c>
      <c r="BK553" s="39">
        <v>0.37847222222222227</v>
      </c>
      <c r="BL553" s="14" t="s">
        <v>965</v>
      </c>
      <c r="BM553" s="14" t="s">
        <v>965</v>
      </c>
      <c r="BN553" s="39">
        <v>0.38680555555555557</v>
      </c>
      <c r="BO553" s="14" t="s">
        <v>965</v>
      </c>
      <c r="BP553" s="14" t="s">
        <v>965</v>
      </c>
      <c r="BQ553" s="39">
        <v>0.3666666666666667</v>
      </c>
      <c r="BR553" s="14" t="s">
        <v>965</v>
      </c>
      <c r="BS553" s="14" t="s">
        <v>965</v>
      </c>
      <c r="BT553" s="39">
        <v>0.34166666666666662</v>
      </c>
      <c r="BU553" s="39" t="s">
        <v>966</v>
      </c>
      <c r="BV553" s="14" t="s">
        <v>20</v>
      </c>
      <c r="BW553" s="14" t="s">
        <v>20</v>
      </c>
      <c r="BX553" s="14" t="s">
        <v>20</v>
      </c>
      <c r="BY553" s="14" t="s">
        <v>965</v>
      </c>
      <c r="BZ553" s="39">
        <v>0.36319444444444443</v>
      </c>
      <c r="CA553" s="39" t="s">
        <v>965</v>
      </c>
      <c r="CB553" s="14" t="s">
        <v>965</v>
      </c>
      <c r="CC553" s="39">
        <v>0.38472222222222219</v>
      </c>
      <c r="CD553" s="39" t="s">
        <v>965</v>
      </c>
      <c r="CE553" s="14" t="s">
        <v>967</v>
      </c>
      <c r="CF553" s="39" t="s">
        <v>39</v>
      </c>
      <c r="CG553" s="39" t="s">
        <v>967</v>
      </c>
      <c r="CH553" s="14" t="s">
        <v>967</v>
      </c>
      <c r="CI553" s="39" t="s">
        <v>39</v>
      </c>
      <c r="CJ553" s="39" t="s">
        <v>967</v>
      </c>
      <c r="CK553" s="14" t="s">
        <v>20</v>
      </c>
      <c r="CL553" s="14" t="s">
        <v>20</v>
      </c>
      <c r="CM553" s="1">
        <f t="shared" si="138"/>
        <v>35</v>
      </c>
      <c r="CN553" s="1">
        <f t="shared" si="139"/>
        <v>0.5</v>
      </c>
      <c r="CO553" s="1">
        <f t="shared" si="140"/>
        <v>11</v>
      </c>
      <c r="CP553" s="1">
        <f t="shared" si="141"/>
        <v>0</v>
      </c>
      <c r="CQ553" s="1">
        <f t="shared" si="142"/>
        <v>0</v>
      </c>
      <c r="CR553" s="1">
        <f>SUM(COUNTIFS($T553:$CL553,{"PAT","MAT"}))</f>
        <v>0</v>
      </c>
      <c r="CS553" s="1">
        <f t="shared" si="143"/>
        <v>0</v>
      </c>
      <c r="CT553" s="1">
        <f t="shared" si="144"/>
        <v>0</v>
      </c>
      <c r="CU553" s="1">
        <f t="shared" si="145"/>
        <v>0</v>
      </c>
      <c r="CV553" s="1">
        <f t="shared" si="146"/>
        <v>4</v>
      </c>
      <c r="CW553" s="1">
        <f t="shared" si="147"/>
        <v>0</v>
      </c>
      <c r="CX553" s="1">
        <f t="shared" si="148"/>
        <v>0</v>
      </c>
      <c r="CY553" s="1">
        <f t="shared" si="149"/>
        <v>4</v>
      </c>
      <c r="CZ553" s="1">
        <f t="shared" si="150"/>
        <v>1</v>
      </c>
      <c r="DA553" s="1">
        <f t="shared" si="151"/>
        <v>1</v>
      </c>
      <c r="DB553" s="1">
        <f>SUM(CM553:CX553)+SUM(COUNTIFS(Q553:CL553,{"TERM","RESIGNED"}))</f>
        <v>50.5</v>
      </c>
      <c r="DC553" s="1" t="s">
        <v>45</v>
      </c>
      <c r="DD553" s="1" t="s">
        <v>1018</v>
      </c>
    </row>
    <row r="554" spans="1:108" x14ac:dyDescent="0.25">
      <c r="A554" s="32">
        <f t="shared" si="152"/>
        <v>553</v>
      </c>
      <c r="B554" s="1" t="s">
        <v>172</v>
      </c>
      <c r="C554" s="1">
        <v>105879</v>
      </c>
      <c r="D554" s="27">
        <v>105879</v>
      </c>
      <c r="E554" s="1" t="s">
        <v>946</v>
      </c>
      <c r="F554" s="34" t="s">
        <v>1313</v>
      </c>
      <c r="G554" s="34" t="s">
        <v>162</v>
      </c>
      <c r="H554" s="30">
        <v>45203</v>
      </c>
      <c r="I554" s="30" t="s">
        <v>39</v>
      </c>
      <c r="J554" s="30" t="s">
        <v>39</v>
      </c>
      <c r="K554" s="1">
        <f t="shared" ca="1" si="136"/>
        <v>99</v>
      </c>
      <c r="L554" s="34" t="str">
        <f t="shared" si="137"/>
        <v>Billable</v>
      </c>
      <c r="M554" s="34" t="s">
        <v>124</v>
      </c>
      <c r="N554" s="1" t="s">
        <v>41</v>
      </c>
      <c r="O554" s="1" t="s">
        <v>42</v>
      </c>
      <c r="P554" s="1"/>
      <c r="Q554" s="1"/>
      <c r="R554" s="1" t="s">
        <v>43</v>
      </c>
      <c r="S554" s="33" t="s">
        <v>165</v>
      </c>
      <c r="T554" s="14" t="s">
        <v>965</v>
      </c>
      <c r="U554" s="39">
        <v>0.38472222222222202</v>
      </c>
      <c r="V554" s="14" t="s">
        <v>965</v>
      </c>
      <c r="W554" s="14" t="s">
        <v>20</v>
      </c>
      <c r="X554" s="14" t="s">
        <v>20</v>
      </c>
      <c r="Y554" s="14" t="s">
        <v>966</v>
      </c>
      <c r="Z554" s="39">
        <v>0.21944444444444444</v>
      </c>
      <c r="AA554" s="14" t="s">
        <v>22</v>
      </c>
      <c r="AB554" s="14" t="s">
        <v>965</v>
      </c>
      <c r="AC554" s="39">
        <v>0.37777777777777777</v>
      </c>
      <c r="AD554" s="14" t="s">
        <v>965</v>
      </c>
      <c r="AE554" s="14" t="s">
        <v>965</v>
      </c>
      <c r="AF554" s="39">
        <v>0.3840277777777778</v>
      </c>
      <c r="AG554" s="14" t="s">
        <v>965</v>
      </c>
      <c r="AH554" s="14" t="s">
        <v>965</v>
      </c>
      <c r="AI554" s="39">
        <v>0.37708333333333338</v>
      </c>
      <c r="AJ554" s="14" t="s">
        <v>965</v>
      </c>
      <c r="AK554" s="14" t="s">
        <v>965</v>
      </c>
      <c r="AL554" s="39">
        <v>0.36805555555555558</v>
      </c>
      <c r="AM554" s="14" t="s">
        <v>965</v>
      </c>
      <c r="AN554" s="14" t="s">
        <v>20</v>
      </c>
      <c r="AO554" s="14" t="s">
        <v>20</v>
      </c>
      <c r="AP554" s="14" t="s">
        <v>965</v>
      </c>
      <c r="AQ554" s="39">
        <v>0.37708333333333338</v>
      </c>
      <c r="AR554" s="14" t="s">
        <v>965</v>
      </c>
      <c r="AS554" s="14" t="s">
        <v>965</v>
      </c>
      <c r="AT554" s="39">
        <v>0.38541666666666669</v>
      </c>
      <c r="AU554" s="14" t="s">
        <v>965</v>
      </c>
      <c r="AV554" s="14" t="s">
        <v>965</v>
      </c>
      <c r="AW554" s="39">
        <v>0.38055555555555554</v>
      </c>
      <c r="AX554" s="14" t="s">
        <v>965</v>
      </c>
      <c r="AY554" s="14" t="s">
        <v>965</v>
      </c>
      <c r="AZ554" s="39">
        <v>0.38125000000000003</v>
      </c>
      <c r="BA554" s="14" t="s">
        <v>965</v>
      </c>
      <c r="BB554" s="14" t="s">
        <v>965</v>
      </c>
      <c r="BC554" s="39">
        <v>0.37708333333333338</v>
      </c>
      <c r="BD554" s="14" t="s">
        <v>965</v>
      </c>
      <c r="BE554" s="14" t="s">
        <v>20</v>
      </c>
      <c r="BF554" s="14" t="s">
        <v>20</v>
      </c>
      <c r="BG554" s="14" t="s">
        <v>965</v>
      </c>
      <c r="BH554" s="39">
        <v>0.37847222222222227</v>
      </c>
      <c r="BI554" s="39" t="s">
        <v>965</v>
      </c>
      <c r="BJ554" s="14" t="s">
        <v>966</v>
      </c>
      <c r="BK554" s="39">
        <v>0.23124999999999998</v>
      </c>
      <c r="BL554" s="14" t="s">
        <v>966</v>
      </c>
      <c r="BM554" s="14" t="s">
        <v>965</v>
      </c>
      <c r="BN554" s="39">
        <v>0.36736111111111108</v>
      </c>
      <c r="BO554" s="14" t="s">
        <v>965</v>
      </c>
      <c r="BP554" s="14" t="s">
        <v>21</v>
      </c>
      <c r="BQ554" s="39" t="s">
        <v>39</v>
      </c>
      <c r="BR554" s="14" t="s">
        <v>21</v>
      </c>
      <c r="BS554" s="14" t="s">
        <v>965</v>
      </c>
      <c r="BT554" s="39">
        <v>0.37847222222222227</v>
      </c>
      <c r="BU554" s="39" t="s">
        <v>965</v>
      </c>
      <c r="BV554" s="14" t="s">
        <v>20</v>
      </c>
      <c r="BW554" s="14" t="s">
        <v>20</v>
      </c>
      <c r="BX554" s="14" t="s">
        <v>20</v>
      </c>
      <c r="BY554" s="14" t="s">
        <v>965</v>
      </c>
      <c r="BZ554" s="39">
        <v>0.39097222222222222</v>
      </c>
      <c r="CA554" s="39" t="s">
        <v>965</v>
      </c>
      <c r="CB554" s="14" t="s">
        <v>965</v>
      </c>
      <c r="CC554" s="39">
        <v>0.37986111111111115</v>
      </c>
      <c r="CD554" s="39" t="s">
        <v>965</v>
      </c>
      <c r="CE554" s="14" t="s">
        <v>965</v>
      </c>
      <c r="CF554" s="39">
        <v>0.37638888888888888</v>
      </c>
      <c r="CG554" s="39" t="s">
        <v>965</v>
      </c>
      <c r="CH554" s="14" t="s">
        <v>965</v>
      </c>
      <c r="CI554" s="39">
        <v>0.37638888888888888</v>
      </c>
      <c r="CJ554" s="39" t="s">
        <v>965</v>
      </c>
      <c r="CK554" s="14" t="s">
        <v>20</v>
      </c>
      <c r="CL554" s="14" t="s">
        <v>20</v>
      </c>
      <c r="CM554" s="1">
        <f t="shared" si="138"/>
        <v>34</v>
      </c>
      <c r="CN554" s="1">
        <f t="shared" si="139"/>
        <v>1.5</v>
      </c>
      <c r="CO554" s="1">
        <f t="shared" si="140"/>
        <v>11</v>
      </c>
      <c r="CP554" s="1">
        <f t="shared" si="141"/>
        <v>2</v>
      </c>
      <c r="CQ554" s="1">
        <f t="shared" si="142"/>
        <v>1</v>
      </c>
      <c r="CR554" s="1">
        <f>SUM(COUNTIFS($T554:$CL554,{"PAT","MAT"}))</f>
        <v>0</v>
      </c>
      <c r="CS554" s="1">
        <f t="shared" si="143"/>
        <v>0</v>
      </c>
      <c r="CT554" s="1">
        <f t="shared" si="144"/>
        <v>0</v>
      </c>
      <c r="CU554" s="1">
        <f t="shared" si="145"/>
        <v>0</v>
      </c>
      <c r="CV554" s="1">
        <f t="shared" si="146"/>
        <v>0</v>
      </c>
      <c r="CW554" s="1">
        <f t="shared" si="147"/>
        <v>0</v>
      </c>
      <c r="CX554" s="1">
        <f t="shared" si="148"/>
        <v>0</v>
      </c>
      <c r="CY554" s="1">
        <f t="shared" si="149"/>
        <v>0</v>
      </c>
      <c r="CZ554" s="1">
        <f t="shared" si="150"/>
        <v>1</v>
      </c>
      <c r="DA554" s="1">
        <f t="shared" si="151"/>
        <v>1</v>
      </c>
      <c r="DB554" s="1">
        <f>SUM(CM554:CX554)+SUM(COUNTIFS(Q554:CL554,{"TERM","RESIGNED"}))</f>
        <v>49.5</v>
      </c>
      <c r="DC554" s="1" t="s">
        <v>45</v>
      </c>
      <c r="DD554" s="1" t="s">
        <v>1020</v>
      </c>
    </row>
    <row r="555" spans="1:108" x14ac:dyDescent="0.25">
      <c r="A555" s="32">
        <f t="shared" si="152"/>
        <v>554</v>
      </c>
      <c r="B555" s="1" t="s">
        <v>172</v>
      </c>
      <c r="C555" s="1">
        <v>105882</v>
      </c>
      <c r="D555" s="27">
        <v>105882</v>
      </c>
      <c r="E555" s="1" t="s">
        <v>946</v>
      </c>
      <c r="F555" s="34" t="s">
        <v>1314</v>
      </c>
      <c r="G555" s="34" t="s">
        <v>162</v>
      </c>
      <c r="H555" s="30">
        <v>45203</v>
      </c>
      <c r="I555" s="30" t="s">
        <v>39</v>
      </c>
      <c r="J555" s="30" t="s">
        <v>39</v>
      </c>
      <c r="K555" s="1">
        <f t="shared" ca="1" si="136"/>
        <v>99</v>
      </c>
      <c r="L555" s="34" t="str">
        <f t="shared" si="137"/>
        <v>Billable</v>
      </c>
      <c r="M555" s="34" t="s">
        <v>124</v>
      </c>
      <c r="N555" s="1" t="s">
        <v>41</v>
      </c>
      <c r="O555" s="1" t="s">
        <v>42</v>
      </c>
      <c r="P555" s="1"/>
      <c r="Q555" s="1"/>
      <c r="R555" s="1" t="s">
        <v>43</v>
      </c>
      <c r="S555" s="33" t="s">
        <v>163</v>
      </c>
      <c r="T555" s="14" t="s">
        <v>965</v>
      </c>
      <c r="U555" s="39">
        <v>0.390277777777778</v>
      </c>
      <c r="V555" s="14" t="s">
        <v>965</v>
      </c>
      <c r="W555" s="14" t="s">
        <v>20</v>
      </c>
      <c r="X555" s="14" t="s">
        <v>20</v>
      </c>
      <c r="Y555" s="14" t="s">
        <v>965</v>
      </c>
      <c r="Z555" s="39">
        <v>0.38611111111111113</v>
      </c>
      <c r="AA555" s="14" t="s">
        <v>965</v>
      </c>
      <c r="AB555" s="14" t="s">
        <v>965</v>
      </c>
      <c r="AC555" s="39">
        <v>0.39097222222222222</v>
      </c>
      <c r="AD555" s="14" t="s">
        <v>965</v>
      </c>
      <c r="AE555" s="14" t="s">
        <v>965</v>
      </c>
      <c r="AF555" s="39">
        <v>0.38750000000000001</v>
      </c>
      <c r="AG555" s="14" t="s">
        <v>965</v>
      </c>
      <c r="AH555" s="14" t="s">
        <v>965</v>
      </c>
      <c r="AI555" s="39">
        <v>0.38680555555555557</v>
      </c>
      <c r="AJ555" s="14" t="s">
        <v>965</v>
      </c>
      <c r="AK555" s="14" t="s">
        <v>965</v>
      </c>
      <c r="AL555" s="39">
        <v>0.38819444444444445</v>
      </c>
      <c r="AM555" s="14" t="s">
        <v>965</v>
      </c>
      <c r="AN555" s="14" t="s">
        <v>20</v>
      </c>
      <c r="AO555" s="14" t="s">
        <v>20</v>
      </c>
      <c r="AP555" s="14" t="s">
        <v>965</v>
      </c>
      <c r="AQ555" s="39">
        <v>0.38472222222222219</v>
      </c>
      <c r="AR555" s="14" t="s">
        <v>965</v>
      </c>
      <c r="AS555" s="14" t="s">
        <v>965</v>
      </c>
      <c r="AT555" s="39">
        <v>0.37708333333333338</v>
      </c>
      <c r="AU555" s="14" t="s">
        <v>965</v>
      </c>
      <c r="AV555" s="14" t="s">
        <v>965</v>
      </c>
      <c r="AW555" s="39">
        <v>0.38263888888888892</v>
      </c>
      <c r="AX555" s="14" t="s">
        <v>965</v>
      </c>
      <c r="AY555" s="14" t="s">
        <v>965</v>
      </c>
      <c r="AZ555" s="39">
        <v>0.3743055555555555</v>
      </c>
      <c r="BA555" s="14" t="s">
        <v>965</v>
      </c>
      <c r="BB555" s="14" t="s">
        <v>965</v>
      </c>
      <c r="BC555" s="39">
        <v>0.375</v>
      </c>
      <c r="BD555" s="14" t="s">
        <v>965</v>
      </c>
      <c r="BE555" s="14" t="s">
        <v>20</v>
      </c>
      <c r="BF555" s="14" t="s">
        <v>20</v>
      </c>
      <c r="BG555" s="14" t="s">
        <v>965</v>
      </c>
      <c r="BH555" s="39">
        <v>0.37708333333333338</v>
      </c>
      <c r="BI555" s="39" t="s">
        <v>965</v>
      </c>
      <c r="BJ555" s="14" t="s">
        <v>965</v>
      </c>
      <c r="BK555" s="39">
        <v>0.38055555555555554</v>
      </c>
      <c r="BL555" s="14" t="s">
        <v>965</v>
      </c>
      <c r="BM555" s="14" t="s">
        <v>965</v>
      </c>
      <c r="BN555" s="39">
        <v>0.37916666666666665</v>
      </c>
      <c r="BO555" s="14" t="s">
        <v>965</v>
      </c>
      <c r="BP555" s="14" t="s">
        <v>965</v>
      </c>
      <c r="BQ555" s="39">
        <v>0.3756944444444445</v>
      </c>
      <c r="BR555" s="14" t="s">
        <v>965</v>
      </c>
      <c r="BS555" s="14" t="s">
        <v>965</v>
      </c>
      <c r="BT555" s="39">
        <v>0.3756944444444445</v>
      </c>
      <c r="BU555" s="39" t="s">
        <v>965</v>
      </c>
      <c r="BV555" s="14" t="s">
        <v>20</v>
      </c>
      <c r="BW555" s="14" t="s">
        <v>20</v>
      </c>
      <c r="BX555" s="14" t="s">
        <v>20</v>
      </c>
      <c r="BY555" s="14" t="s">
        <v>965</v>
      </c>
      <c r="BZ555" s="39">
        <v>0.38819444444444445</v>
      </c>
      <c r="CA555" s="39" t="s">
        <v>965</v>
      </c>
      <c r="CB555" s="14" t="s">
        <v>965</v>
      </c>
      <c r="CC555" s="39">
        <v>0.38958333333333334</v>
      </c>
      <c r="CD555" s="39" t="s">
        <v>965</v>
      </c>
      <c r="CE555" s="14" t="s">
        <v>965</v>
      </c>
      <c r="CF555" s="39">
        <v>0.36944444444444446</v>
      </c>
      <c r="CG555" s="39" t="s">
        <v>965</v>
      </c>
      <c r="CH555" s="14" t="s">
        <v>965</v>
      </c>
      <c r="CI555" s="39">
        <v>0.37361111111111112</v>
      </c>
      <c r="CJ555" s="39" t="s">
        <v>965</v>
      </c>
      <c r="CK555" s="14" t="s">
        <v>20</v>
      </c>
      <c r="CL555" s="14" t="s">
        <v>20</v>
      </c>
      <c r="CM555" s="1">
        <f t="shared" si="138"/>
        <v>40</v>
      </c>
      <c r="CN555" s="1">
        <f t="shared" si="139"/>
        <v>0</v>
      </c>
      <c r="CO555" s="1">
        <f t="shared" si="140"/>
        <v>11</v>
      </c>
      <c r="CP555" s="1">
        <f t="shared" si="141"/>
        <v>0</v>
      </c>
      <c r="CQ555" s="1">
        <f t="shared" si="142"/>
        <v>0</v>
      </c>
      <c r="CR555" s="1">
        <f>SUM(COUNTIFS($T555:$CL555,{"PAT","MAT"}))</f>
        <v>0</v>
      </c>
      <c r="CS555" s="1">
        <f t="shared" si="143"/>
        <v>0</v>
      </c>
      <c r="CT555" s="1">
        <f t="shared" si="144"/>
        <v>0</v>
      </c>
      <c r="CU555" s="1">
        <f t="shared" si="145"/>
        <v>0</v>
      </c>
      <c r="CV555" s="1">
        <f t="shared" si="146"/>
        <v>0</v>
      </c>
      <c r="CW555" s="1">
        <f t="shared" si="147"/>
        <v>0</v>
      </c>
      <c r="CX555" s="1">
        <f t="shared" si="148"/>
        <v>0</v>
      </c>
      <c r="CY555" s="1">
        <f t="shared" si="149"/>
        <v>0</v>
      </c>
      <c r="CZ555" s="1">
        <f t="shared" si="150"/>
        <v>1</v>
      </c>
      <c r="DA555" s="1">
        <f t="shared" si="151"/>
        <v>1</v>
      </c>
      <c r="DB555" s="1">
        <f>SUM(CM555:CX555)+SUM(COUNTIFS(Q555:CL555,{"TERM","RESIGNED"}))</f>
        <v>51</v>
      </c>
      <c r="DC555" s="1" t="s">
        <v>45</v>
      </c>
      <c r="DD555" s="1" t="s">
        <v>1020</v>
      </c>
    </row>
    <row r="556" spans="1:108" x14ac:dyDescent="0.25">
      <c r="A556" s="32">
        <f t="shared" si="152"/>
        <v>555</v>
      </c>
      <c r="B556" s="1" t="s">
        <v>172</v>
      </c>
      <c r="C556" s="1">
        <v>105892</v>
      </c>
      <c r="D556" s="27">
        <v>105892</v>
      </c>
      <c r="E556" s="1" t="s">
        <v>946</v>
      </c>
      <c r="F556" s="34" t="s">
        <v>1316</v>
      </c>
      <c r="G556" s="34" t="s">
        <v>162</v>
      </c>
      <c r="H556" s="30">
        <v>45203</v>
      </c>
      <c r="I556" s="30" t="s">
        <v>39</v>
      </c>
      <c r="J556" s="30" t="s">
        <v>39</v>
      </c>
      <c r="K556" s="1">
        <f t="shared" ca="1" si="136"/>
        <v>99</v>
      </c>
      <c r="L556" s="34" t="str">
        <f t="shared" si="137"/>
        <v>Billable</v>
      </c>
      <c r="M556" s="34" t="s">
        <v>124</v>
      </c>
      <c r="N556" s="1" t="s">
        <v>41</v>
      </c>
      <c r="O556" s="1" t="s">
        <v>42</v>
      </c>
      <c r="P556" s="1"/>
      <c r="Q556" s="1"/>
      <c r="R556" s="1" t="s">
        <v>43</v>
      </c>
      <c r="S556" s="33" t="s">
        <v>165</v>
      </c>
      <c r="T556" s="14" t="s">
        <v>965</v>
      </c>
      <c r="U556" s="39">
        <v>0.37152777777777801</v>
      </c>
      <c r="V556" s="14" t="s">
        <v>965</v>
      </c>
      <c r="W556" s="14" t="s">
        <v>20</v>
      </c>
      <c r="X556" s="14" t="s">
        <v>20</v>
      </c>
      <c r="Y556" s="14" t="s">
        <v>965</v>
      </c>
      <c r="Z556" s="39">
        <v>0.37013888888888885</v>
      </c>
      <c r="AA556" s="14" t="s">
        <v>965</v>
      </c>
      <c r="AB556" s="14" t="s">
        <v>965</v>
      </c>
      <c r="AC556" s="39">
        <v>0.37083333333333335</v>
      </c>
      <c r="AD556" s="14" t="s">
        <v>965</v>
      </c>
      <c r="AE556" s="14" t="s">
        <v>965</v>
      </c>
      <c r="AF556" s="39">
        <v>0.3743055555555555</v>
      </c>
      <c r="AG556" s="14" t="s">
        <v>965</v>
      </c>
      <c r="AH556" s="14" t="s">
        <v>965</v>
      </c>
      <c r="AI556" s="39">
        <v>0.37222222222222223</v>
      </c>
      <c r="AJ556" s="14" t="s">
        <v>965</v>
      </c>
      <c r="AK556" s="14" t="s">
        <v>21</v>
      </c>
      <c r="AL556" s="39" t="s">
        <v>39</v>
      </c>
      <c r="AM556" s="14" t="s">
        <v>21</v>
      </c>
      <c r="AN556" s="14" t="s">
        <v>20</v>
      </c>
      <c r="AO556" s="14" t="s">
        <v>20</v>
      </c>
      <c r="AP556" s="14" t="s">
        <v>965</v>
      </c>
      <c r="AQ556" s="39">
        <v>0.37708333333333338</v>
      </c>
      <c r="AR556" s="14" t="s">
        <v>965</v>
      </c>
      <c r="AS556" s="14" t="s">
        <v>965</v>
      </c>
      <c r="AT556" s="39">
        <v>0.37083333333333335</v>
      </c>
      <c r="AU556" s="14" t="s">
        <v>965</v>
      </c>
      <c r="AV556" s="14" t="s">
        <v>965</v>
      </c>
      <c r="AW556" s="39">
        <v>0.37291666666666662</v>
      </c>
      <c r="AX556" s="14" t="s">
        <v>965</v>
      </c>
      <c r="AY556" s="14" t="s">
        <v>965</v>
      </c>
      <c r="AZ556" s="39">
        <v>0.37291666666666662</v>
      </c>
      <c r="BA556" s="14" t="s">
        <v>965</v>
      </c>
      <c r="BB556" s="14" t="s">
        <v>965</v>
      </c>
      <c r="BC556" s="39">
        <v>0.3743055555555555</v>
      </c>
      <c r="BD556" s="14" t="s">
        <v>965</v>
      </c>
      <c r="BE556" s="14" t="s">
        <v>20</v>
      </c>
      <c r="BF556" s="14" t="s">
        <v>20</v>
      </c>
      <c r="BG556" s="14" t="s">
        <v>965</v>
      </c>
      <c r="BH556" s="39">
        <v>0.3756944444444445</v>
      </c>
      <c r="BI556" s="39" t="s">
        <v>965</v>
      </c>
      <c r="BJ556" s="14" t="s">
        <v>965</v>
      </c>
      <c r="BK556" s="39">
        <v>0.37013888888888885</v>
      </c>
      <c r="BL556" s="14" t="s">
        <v>965</v>
      </c>
      <c r="BM556" s="14" t="s">
        <v>965</v>
      </c>
      <c r="BN556" s="39">
        <v>0.37013888888888885</v>
      </c>
      <c r="BO556" s="14" t="s">
        <v>965</v>
      </c>
      <c r="BP556" s="14" t="s">
        <v>965</v>
      </c>
      <c r="BQ556" s="39">
        <v>0.36874999999999997</v>
      </c>
      <c r="BR556" s="14" t="s">
        <v>965</v>
      </c>
      <c r="BS556" s="14" t="s">
        <v>965</v>
      </c>
      <c r="BT556" s="39">
        <v>0.37222222222222223</v>
      </c>
      <c r="BU556" s="39" t="s">
        <v>965</v>
      </c>
      <c r="BV556" s="14" t="s">
        <v>20</v>
      </c>
      <c r="BW556" s="14" t="s">
        <v>20</v>
      </c>
      <c r="BX556" s="14" t="s">
        <v>20</v>
      </c>
      <c r="BY556" s="14" t="s">
        <v>965</v>
      </c>
      <c r="BZ556" s="39">
        <v>0.37152777777777773</v>
      </c>
      <c r="CA556" s="39" t="s">
        <v>965</v>
      </c>
      <c r="CB556" s="14" t="s">
        <v>965</v>
      </c>
      <c r="CC556" s="39">
        <v>0.37222222222222223</v>
      </c>
      <c r="CD556" s="39" t="s">
        <v>965</v>
      </c>
      <c r="CE556" s="14" t="s">
        <v>965</v>
      </c>
      <c r="CF556" s="39">
        <v>0.3659722222222222</v>
      </c>
      <c r="CG556" s="39" t="s">
        <v>965</v>
      </c>
      <c r="CH556" s="14" t="s">
        <v>965</v>
      </c>
      <c r="CI556" s="39">
        <v>0.3743055555555555</v>
      </c>
      <c r="CJ556" s="39" t="s">
        <v>965</v>
      </c>
      <c r="CK556" s="14" t="s">
        <v>20</v>
      </c>
      <c r="CL556" s="14" t="s">
        <v>20</v>
      </c>
      <c r="CM556" s="1">
        <f t="shared" si="138"/>
        <v>38</v>
      </c>
      <c r="CN556" s="1">
        <f t="shared" si="139"/>
        <v>0</v>
      </c>
      <c r="CO556" s="1">
        <f t="shared" si="140"/>
        <v>11</v>
      </c>
      <c r="CP556" s="1">
        <f t="shared" si="141"/>
        <v>2</v>
      </c>
      <c r="CQ556" s="1">
        <f t="shared" si="142"/>
        <v>0</v>
      </c>
      <c r="CR556" s="1">
        <f>SUM(COUNTIFS($T556:$CL556,{"PAT","MAT"}))</f>
        <v>0</v>
      </c>
      <c r="CS556" s="1">
        <f t="shared" si="143"/>
        <v>0</v>
      </c>
      <c r="CT556" s="1">
        <f t="shared" si="144"/>
        <v>0</v>
      </c>
      <c r="CU556" s="1">
        <f t="shared" si="145"/>
        <v>0</v>
      </c>
      <c r="CV556" s="1">
        <f t="shared" si="146"/>
        <v>0</v>
      </c>
      <c r="CW556" s="1">
        <f t="shared" si="147"/>
        <v>0</v>
      </c>
      <c r="CX556" s="1">
        <f t="shared" si="148"/>
        <v>0</v>
      </c>
      <c r="CY556" s="1">
        <f t="shared" si="149"/>
        <v>0</v>
      </c>
      <c r="CZ556" s="1">
        <f t="shared" si="150"/>
        <v>1</v>
      </c>
      <c r="DA556" s="1">
        <f t="shared" si="151"/>
        <v>1</v>
      </c>
      <c r="DB556" s="1">
        <f>SUM(CM556:CX556)+SUM(COUNTIFS(Q556:CL556,{"TERM","RESIGNED"}))</f>
        <v>51</v>
      </c>
      <c r="DC556" s="1" t="s">
        <v>45</v>
      </c>
      <c r="DD556" s="1" t="s">
        <v>1020</v>
      </c>
    </row>
    <row r="557" spans="1:108" x14ac:dyDescent="0.25">
      <c r="A557" s="32">
        <f t="shared" si="152"/>
        <v>556</v>
      </c>
      <c r="B557" s="1" t="s">
        <v>172</v>
      </c>
      <c r="C557" s="1">
        <v>105893</v>
      </c>
      <c r="D557" s="27">
        <v>105893</v>
      </c>
      <c r="E557" s="1" t="s">
        <v>946</v>
      </c>
      <c r="F557" s="34" t="s">
        <v>1317</v>
      </c>
      <c r="G557" s="34" t="s">
        <v>162</v>
      </c>
      <c r="H557" s="30">
        <v>45203</v>
      </c>
      <c r="I557" s="30" t="s">
        <v>39</v>
      </c>
      <c r="J557" s="30" t="s">
        <v>39</v>
      </c>
      <c r="K557" s="1">
        <f t="shared" ca="1" si="136"/>
        <v>99</v>
      </c>
      <c r="L557" s="34" t="str">
        <f t="shared" si="137"/>
        <v>Billable</v>
      </c>
      <c r="M557" s="34" t="s">
        <v>124</v>
      </c>
      <c r="N557" s="1" t="s">
        <v>41</v>
      </c>
      <c r="O557" s="1" t="s">
        <v>42</v>
      </c>
      <c r="P557" s="1"/>
      <c r="Q557" s="1"/>
      <c r="R557" s="1" t="s">
        <v>43</v>
      </c>
      <c r="S557" s="33" t="s">
        <v>165</v>
      </c>
      <c r="T557" s="14" t="s">
        <v>965</v>
      </c>
      <c r="U557" s="39">
        <v>0.374305555555556</v>
      </c>
      <c r="V557" s="14" t="s">
        <v>965</v>
      </c>
      <c r="W557" s="14" t="s">
        <v>20</v>
      </c>
      <c r="X557" s="14" t="s">
        <v>20</v>
      </c>
      <c r="Y557" s="14" t="s">
        <v>965</v>
      </c>
      <c r="Z557" s="39">
        <v>0.37777777777777777</v>
      </c>
      <c r="AA557" s="14" t="s">
        <v>965</v>
      </c>
      <c r="AB557" s="14" t="s">
        <v>965</v>
      </c>
      <c r="AC557" s="39">
        <v>0.3743055555555555</v>
      </c>
      <c r="AD557" s="14" t="s">
        <v>965</v>
      </c>
      <c r="AE557" s="14" t="s">
        <v>965</v>
      </c>
      <c r="AF557" s="39">
        <v>0.37291666666666662</v>
      </c>
      <c r="AG557" s="14" t="s">
        <v>965</v>
      </c>
      <c r="AH557" s="14" t="s">
        <v>965</v>
      </c>
      <c r="AI557" s="39">
        <v>0.37708333333333338</v>
      </c>
      <c r="AJ557" s="14" t="s">
        <v>965</v>
      </c>
      <c r="AK557" s="14" t="s">
        <v>965</v>
      </c>
      <c r="AL557" s="39">
        <v>0.36944444444444446</v>
      </c>
      <c r="AM557" s="14" t="s">
        <v>965</v>
      </c>
      <c r="AN557" s="14" t="s">
        <v>20</v>
      </c>
      <c r="AO557" s="14" t="s">
        <v>20</v>
      </c>
      <c r="AP557" s="14" t="s">
        <v>965</v>
      </c>
      <c r="AQ557" s="39">
        <v>0.37361111111111112</v>
      </c>
      <c r="AR557" s="14" t="s">
        <v>965</v>
      </c>
      <c r="AS557" s="14" t="s">
        <v>965</v>
      </c>
      <c r="AT557" s="39">
        <v>0.37777777777777777</v>
      </c>
      <c r="AU557" s="14" t="s">
        <v>965</v>
      </c>
      <c r="AV557" s="14" t="s">
        <v>965</v>
      </c>
      <c r="AW557" s="39">
        <v>0.37361111111111112</v>
      </c>
      <c r="AX557" s="14" t="s">
        <v>965</v>
      </c>
      <c r="AY557" s="14" t="s">
        <v>965</v>
      </c>
      <c r="AZ557" s="39">
        <v>0.38472222222222219</v>
      </c>
      <c r="BA557" s="14" t="s">
        <v>965</v>
      </c>
      <c r="BB557" s="14" t="s">
        <v>965</v>
      </c>
      <c r="BC557" s="39">
        <v>0.38611111111111113</v>
      </c>
      <c r="BD557" s="14" t="s">
        <v>965</v>
      </c>
      <c r="BE557" s="14" t="s">
        <v>20</v>
      </c>
      <c r="BF557" s="14" t="s">
        <v>20</v>
      </c>
      <c r="BG557" s="14" t="s">
        <v>965</v>
      </c>
      <c r="BH557" s="39">
        <v>0.38750000000000001</v>
      </c>
      <c r="BI557" s="39" t="s">
        <v>965</v>
      </c>
      <c r="BJ557" s="14" t="s">
        <v>965</v>
      </c>
      <c r="BK557" s="39">
        <v>0.37638888888888888</v>
      </c>
      <c r="BL557" s="14" t="s">
        <v>965</v>
      </c>
      <c r="BM557" s="14" t="s">
        <v>965</v>
      </c>
      <c r="BN557" s="39">
        <v>0.37708333333333338</v>
      </c>
      <c r="BO557" s="14" t="s">
        <v>965</v>
      </c>
      <c r="BP557" s="14" t="s">
        <v>965</v>
      </c>
      <c r="BQ557" s="39">
        <v>0.375</v>
      </c>
      <c r="BR557" s="14" t="s">
        <v>965</v>
      </c>
      <c r="BS557" s="14" t="s">
        <v>965</v>
      </c>
      <c r="BT557" s="39">
        <v>0.3840277777777778</v>
      </c>
      <c r="BU557" s="39" t="s">
        <v>965</v>
      </c>
      <c r="BV557" s="14" t="s">
        <v>20</v>
      </c>
      <c r="BW557" s="14" t="s">
        <v>20</v>
      </c>
      <c r="BX557" s="14" t="s">
        <v>20</v>
      </c>
      <c r="BY557" s="14" t="s">
        <v>965</v>
      </c>
      <c r="BZ557" s="39">
        <v>0.37986111111111115</v>
      </c>
      <c r="CA557" s="39" t="s">
        <v>965</v>
      </c>
      <c r="CB557" s="14" t="s">
        <v>965</v>
      </c>
      <c r="CC557" s="39">
        <v>0.375</v>
      </c>
      <c r="CD557" s="39" t="s">
        <v>965</v>
      </c>
      <c r="CE557" s="14" t="s">
        <v>965</v>
      </c>
      <c r="CF557" s="39">
        <v>0.3756944444444445</v>
      </c>
      <c r="CG557" s="39" t="s">
        <v>965</v>
      </c>
      <c r="CH557" s="14" t="s">
        <v>965</v>
      </c>
      <c r="CI557" s="39">
        <v>0.37916666666666665</v>
      </c>
      <c r="CJ557" s="39" t="s">
        <v>965</v>
      </c>
      <c r="CK557" s="14" t="s">
        <v>20</v>
      </c>
      <c r="CL557" s="14" t="s">
        <v>20</v>
      </c>
      <c r="CM557" s="1">
        <f t="shared" si="138"/>
        <v>40</v>
      </c>
      <c r="CN557" s="1">
        <f t="shared" si="139"/>
        <v>0</v>
      </c>
      <c r="CO557" s="1">
        <f t="shared" si="140"/>
        <v>11</v>
      </c>
      <c r="CP557" s="1">
        <f t="shared" si="141"/>
        <v>0</v>
      </c>
      <c r="CQ557" s="1">
        <f t="shared" si="142"/>
        <v>0</v>
      </c>
      <c r="CR557" s="1">
        <f>SUM(COUNTIFS($T557:$CL557,{"PAT","MAT"}))</f>
        <v>0</v>
      </c>
      <c r="CS557" s="1">
        <f t="shared" si="143"/>
        <v>0</v>
      </c>
      <c r="CT557" s="1">
        <f t="shared" si="144"/>
        <v>0</v>
      </c>
      <c r="CU557" s="1">
        <f t="shared" si="145"/>
        <v>0</v>
      </c>
      <c r="CV557" s="1">
        <f t="shared" si="146"/>
        <v>0</v>
      </c>
      <c r="CW557" s="1">
        <f t="shared" si="147"/>
        <v>0</v>
      </c>
      <c r="CX557" s="1">
        <f t="shared" si="148"/>
        <v>0</v>
      </c>
      <c r="CY557" s="1">
        <f t="shared" si="149"/>
        <v>0</v>
      </c>
      <c r="CZ557" s="1">
        <f t="shared" si="150"/>
        <v>1</v>
      </c>
      <c r="DA557" s="1">
        <f t="shared" si="151"/>
        <v>1</v>
      </c>
      <c r="DB557" s="1">
        <f>SUM(CM557:CX557)+SUM(COUNTIFS(Q557:CL557,{"TERM","RESIGNED"}))</f>
        <v>51</v>
      </c>
      <c r="DC557" s="1" t="s">
        <v>45</v>
      </c>
      <c r="DD557" s="1" t="s">
        <v>1020</v>
      </c>
    </row>
    <row r="558" spans="1:108" x14ac:dyDescent="0.25">
      <c r="A558" s="32">
        <f t="shared" si="152"/>
        <v>557</v>
      </c>
      <c r="B558" s="1" t="s">
        <v>172</v>
      </c>
      <c r="C558" s="1">
        <v>105894</v>
      </c>
      <c r="D558" s="27">
        <v>105894</v>
      </c>
      <c r="E558" s="1" t="s">
        <v>946</v>
      </c>
      <c r="F558" s="34" t="s">
        <v>1318</v>
      </c>
      <c r="G558" s="34" t="s">
        <v>162</v>
      </c>
      <c r="H558" s="30">
        <v>45203</v>
      </c>
      <c r="I558" s="30" t="s">
        <v>39</v>
      </c>
      <c r="J558" s="30" t="s">
        <v>39</v>
      </c>
      <c r="K558" s="1">
        <f t="shared" ca="1" si="136"/>
        <v>99</v>
      </c>
      <c r="L558" s="34" t="str">
        <f t="shared" si="137"/>
        <v>Billable</v>
      </c>
      <c r="M558" s="34" t="s">
        <v>124</v>
      </c>
      <c r="N558" s="1" t="s">
        <v>41</v>
      </c>
      <c r="O558" s="1" t="s">
        <v>42</v>
      </c>
      <c r="P558" s="1"/>
      <c r="Q558" s="1"/>
      <c r="R558" s="1" t="s">
        <v>43</v>
      </c>
      <c r="S558" s="33" t="s">
        <v>163</v>
      </c>
      <c r="T558" s="14" t="s">
        <v>965</v>
      </c>
      <c r="U558" s="39">
        <v>0.37222222222222201</v>
      </c>
      <c r="V558" s="14" t="s">
        <v>965</v>
      </c>
      <c r="W558" s="14" t="s">
        <v>20</v>
      </c>
      <c r="X558" s="14" t="s">
        <v>20</v>
      </c>
      <c r="Y558" s="14" t="s">
        <v>965</v>
      </c>
      <c r="Z558" s="39">
        <v>0.37638888888888888</v>
      </c>
      <c r="AA558" s="14" t="s">
        <v>965</v>
      </c>
      <c r="AB558" s="14" t="s">
        <v>965</v>
      </c>
      <c r="AC558" s="39">
        <v>0.375</v>
      </c>
      <c r="AD558" s="14" t="s">
        <v>965</v>
      </c>
      <c r="AE558" s="14" t="s">
        <v>965</v>
      </c>
      <c r="AF558" s="39">
        <v>0.37291666666666662</v>
      </c>
      <c r="AG558" s="14" t="s">
        <v>965</v>
      </c>
      <c r="AH558" s="14" t="s">
        <v>965</v>
      </c>
      <c r="AI558" s="39">
        <v>0.37638888888888888</v>
      </c>
      <c r="AJ558" s="14" t="s">
        <v>965</v>
      </c>
      <c r="AK558" s="14" t="s">
        <v>965</v>
      </c>
      <c r="AL558" s="39">
        <v>0.37083333333333335</v>
      </c>
      <c r="AM558" s="14" t="s">
        <v>965</v>
      </c>
      <c r="AN558" s="14" t="s">
        <v>20</v>
      </c>
      <c r="AO558" s="14" t="s">
        <v>20</v>
      </c>
      <c r="AP558" s="14" t="s">
        <v>965</v>
      </c>
      <c r="AQ558" s="39">
        <v>0.37013888888888885</v>
      </c>
      <c r="AR558" s="14" t="s">
        <v>965</v>
      </c>
      <c r="AS558" s="14" t="s">
        <v>965</v>
      </c>
      <c r="AT558" s="39">
        <v>0.36805555555555558</v>
      </c>
      <c r="AU558" s="14" t="s">
        <v>965</v>
      </c>
      <c r="AV558" s="14" t="s">
        <v>965</v>
      </c>
      <c r="AW558" s="39">
        <v>0.37291666666666662</v>
      </c>
      <c r="AX558" s="14" t="s">
        <v>965</v>
      </c>
      <c r="AY558" s="14" t="s">
        <v>965</v>
      </c>
      <c r="AZ558" s="39">
        <v>0.37986111111111115</v>
      </c>
      <c r="BA558" s="14" t="s">
        <v>965</v>
      </c>
      <c r="BB558" s="14" t="s">
        <v>965</v>
      </c>
      <c r="BC558" s="39">
        <v>0.3833333333333333</v>
      </c>
      <c r="BD558" s="14" t="s">
        <v>965</v>
      </c>
      <c r="BE558" s="14" t="s">
        <v>20</v>
      </c>
      <c r="BF558" s="14" t="s">
        <v>20</v>
      </c>
      <c r="BG558" s="14" t="s">
        <v>965</v>
      </c>
      <c r="BH558" s="39">
        <v>0.38125000000000003</v>
      </c>
      <c r="BI558" s="39" t="s">
        <v>965</v>
      </c>
      <c r="BJ558" s="14" t="s">
        <v>965</v>
      </c>
      <c r="BK558" s="39">
        <v>0.37638888888888888</v>
      </c>
      <c r="BL558" s="14" t="s">
        <v>965</v>
      </c>
      <c r="BM558" s="14" t="s">
        <v>965</v>
      </c>
      <c r="BN558" s="39">
        <v>0.37638888888888888</v>
      </c>
      <c r="BO558" s="14" t="s">
        <v>965</v>
      </c>
      <c r="BP558" s="14" t="s">
        <v>965</v>
      </c>
      <c r="BQ558" s="39">
        <v>0.375</v>
      </c>
      <c r="BR558" s="14" t="s">
        <v>965</v>
      </c>
      <c r="BS558" s="14" t="s">
        <v>965</v>
      </c>
      <c r="BT558" s="39">
        <v>0.38194444444444442</v>
      </c>
      <c r="BU558" s="39" t="s">
        <v>965</v>
      </c>
      <c r="BV558" s="14" t="s">
        <v>20</v>
      </c>
      <c r="BW558" s="14" t="s">
        <v>20</v>
      </c>
      <c r="BX558" s="14" t="s">
        <v>20</v>
      </c>
      <c r="BY558" s="14" t="s">
        <v>965</v>
      </c>
      <c r="BZ558" s="39">
        <v>0.37986111111111115</v>
      </c>
      <c r="CA558" s="39" t="s">
        <v>965</v>
      </c>
      <c r="CB558" s="14" t="s">
        <v>965</v>
      </c>
      <c r="CC558" s="39">
        <v>0.3743055555555555</v>
      </c>
      <c r="CD558" s="39" t="s">
        <v>965</v>
      </c>
      <c r="CE558" s="14" t="s">
        <v>965</v>
      </c>
      <c r="CF558" s="39">
        <v>0.37638888888888888</v>
      </c>
      <c r="CG558" s="39" t="s">
        <v>965</v>
      </c>
      <c r="CH558" s="14" t="s">
        <v>965</v>
      </c>
      <c r="CI558" s="39">
        <v>0.37986111111111115</v>
      </c>
      <c r="CJ558" s="39" t="s">
        <v>965</v>
      </c>
      <c r="CK558" s="14" t="s">
        <v>20</v>
      </c>
      <c r="CL558" s="14" t="s">
        <v>20</v>
      </c>
      <c r="CM558" s="1">
        <f t="shared" si="138"/>
        <v>40</v>
      </c>
      <c r="CN558" s="1">
        <f t="shared" si="139"/>
        <v>0</v>
      </c>
      <c r="CO558" s="1">
        <f t="shared" si="140"/>
        <v>11</v>
      </c>
      <c r="CP558" s="1">
        <f t="shared" si="141"/>
        <v>0</v>
      </c>
      <c r="CQ558" s="1">
        <f t="shared" si="142"/>
        <v>0</v>
      </c>
      <c r="CR558" s="1">
        <f>SUM(COUNTIFS($T558:$CL558,{"PAT","MAT"}))</f>
        <v>0</v>
      </c>
      <c r="CS558" s="1">
        <f t="shared" si="143"/>
        <v>0</v>
      </c>
      <c r="CT558" s="1">
        <f t="shared" si="144"/>
        <v>0</v>
      </c>
      <c r="CU558" s="1">
        <f t="shared" si="145"/>
        <v>0</v>
      </c>
      <c r="CV558" s="1">
        <f t="shared" si="146"/>
        <v>0</v>
      </c>
      <c r="CW558" s="1">
        <f t="shared" si="147"/>
        <v>0</v>
      </c>
      <c r="CX558" s="1">
        <f t="shared" si="148"/>
        <v>0</v>
      </c>
      <c r="CY558" s="1">
        <f t="shared" si="149"/>
        <v>0</v>
      </c>
      <c r="CZ558" s="1">
        <f t="shared" si="150"/>
        <v>1</v>
      </c>
      <c r="DA558" s="1">
        <f t="shared" si="151"/>
        <v>1</v>
      </c>
      <c r="DB558" s="1">
        <f>SUM(CM558:CX558)+SUM(COUNTIFS(Q558:CL558,{"TERM","RESIGNED"}))</f>
        <v>51</v>
      </c>
      <c r="DC558" s="1" t="s">
        <v>45</v>
      </c>
      <c r="DD558" s="1" t="s">
        <v>1020</v>
      </c>
    </row>
    <row r="559" spans="1:108" x14ac:dyDescent="0.25">
      <c r="A559" s="32">
        <f t="shared" si="152"/>
        <v>558</v>
      </c>
      <c r="B559" s="1" t="s">
        <v>172</v>
      </c>
      <c r="C559" s="1">
        <v>105839</v>
      </c>
      <c r="D559" s="27">
        <v>105839</v>
      </c>
      <c r="E559" s="1" t="s">
        <v>946</v>
      </c>
      <c r="F559" s="34" t="s">
        <v>1303</v>
      </c>
      <c r="G559" s="34" t="s">
        <v>123</v>
      </c>
      <c r="H559" s="30">
        <v>45198</v>
      </c>
      <c r="I559" s="30" t="s">
        <v>39</v>
      </c>
      <c r="J559" s="30" t="s">
        <v>39</v>
      </c>
      <c r="K559" s="1">
        <f t="shared" ca="1" si="136"/>
        <v>104</v>
      </c>
      <c r="L559" s="34" t="str">
        <f t="shared" si="137"/>
        <v>Billable</v>
      </c>
      <c r="M559" s="34" t="s">
        <v>124</v>
      </c>
      <c r="N559" s="1" t="s">
        <v>41</v>
      </c>
      <c r="O559" s="1" t="s">
        <v>42</v>
      </c>
      <c r="P559" s="1"/>
      <c r="Q559" s="1"/>
      <c r="R559" s="1" t="s">
        <v>43</v>
      </c>
      <c r="S559" s="33" t="s">
        <v>135</v>
      </c>
      <c r="T559" s="14" t="s">
        <v>965</v>
      </c>
      <c r="U559" s="39">
        <v>0.39305555555555599</v>
      </c>
      <c r="V559" s="14" t="s">
        <v>965</v>
      </c>
      <c r="W559" s="14" t="s">
        <v>20</v>
      </c>
      <c r="X559" s="14" t="s">
        <v>20</v>
      </c>
      <c r="Y559" s="14" t="s">
        <v>965</v>
      </c>
      <c r="Z559" s="39">
        <v>0.40416666666666662</v>
      </c>
      <c r="AA559" s="14" t="s">
        <v>965</v>
      </c>
      <c r="AB559" s="14" t="s">
        <v>965</v>
      </c>
      <c r="AC559" s="39">
        <v>0.37708333333333338</v>
      </c>
      <c r="AD559" s="14" t="s">
        <v>965</v>
      </c>
      <c r="AE559" s="14" t="s">
        <v>965</v>
      </c>
      <c r="AF559" s="39">
        <v>0.31319444444444444</v>
      </c>
      <c r="AG559" s="14" t="s">
        <v>965</v>
      </c>
      <c r="AH559" s="14" t="s">
        <v>965</v>
      </c>
      <c r="AI559" s="39">
        <v>0.38680555555555557</v>
      </c>
      <c r="AJ559" s="14" t="s">
        <v>965</v>
      </c>
      <c r="AK559" s="14" t="s">
        <v>965</v>
      </c>
      <c r="AL559" s="39">
        <v>0.38958333333333334</v>
      </c>
      <c r="AM559" s="14" t="s">
        <v>965</v>
      </c>
      <c r="AN559" s="14" t="s">
        <v>20</v>
      </c>
      <c r="AO559" s="14" t="s">
        <v>20</v>
      </c>
      <c r="AP559" s="14" t="s">
        <v>965</v>
      </c>
      <c r="AQ559" s="39">
        <v>0.38819444444444445</v>
      </c>
      <c r="AR559" s="14" t="s">
        <v>965</v>
      </c>
      <c r="AS559" s="14" t="s">
        <v>965</v>
      </c>
      <c r="AT559" s="39">
        <v>0.39583333333333331</v>
      </c>
      <c r="AU559" s="14" t="s">
        <v>965</v>
      </c>
      <c r="AV559" s="14" t="s">
        <v>965</v>
      </c>
      <c r="AW559" s="39">
        <v>0.41250000000000003</v>
      </c>
      <c r="AX559" s="14" t="s">
        <v>965</v>
      </c>
      <c r="AY559" s="14" t="s">
        <v>965</v>
      </c>
      <c r="AZ559" s="39">
        <v>0.3743055555555555</v>
      </c>
      <c r="BA559" s="14" t="s">
        <v>965</v>
      </c>
      <c r="BB559" s="14" t="s">
        <v>965</v>
      </c>
      <c r="BC559" s="39">
        <v>0.3743055555555555</v>
      </c>
      <c r="BD559" s="14" t="s">
        <v>965</v>
      </c>
      <c r="BE559" s="14" t="s">
        <v>20</v>
      </c>
      <c r="BF559" s="14" t="s">
        <v>20</v>
      </c>
      <c r="BG559" s="14" t="s">
        <v>965</v>
      </c>
      <c r="BH559" s="39">
        <v>0.39374999999999999</v>
      </c>
      <c r="BI559" s="39" t="s">
        <v>965</v>
      </c>
      <c r="BJ559" s="14" t="s">
        <v>965</v>
      </c>
      <c r="BK559" s="39">
        <v>0.38125000000000003</v>
      </c>
      <c r="BL559" s="14" t="s">
        <v>965</v>
      </c>
      <c r="BM559" s="14" t="s">
        <v>965</v>
      </c>
      <c r="BN559" s="39">
        <v>0.375</v>
      </c>
      <c r="BO559" s="14" t="s">
        <v>965</v>
      </c>
      <c r="BP559" s="14" t="s">
        <v>22</v>
      </c>
      <c r="BQ559" s="39">
        <v>0.37847222222222227</v>
      </c>
      <c r="BR559" s="14" t="s">
        <v>965</v>
      </c>
      <c r="BS559" s="14" t="s">
        <v>22</v>
      </c>
      <c r="BT559" s="39">
        <v>0.2638888888888889</v>
      </c>
      <c r="BU559" s="39" t="s">
        <v>22</v>
      </c>
      <c r="BV559" s="14" t="s">
        <v>20</v>
      </c>
      <c r="BW559" s="14" t="s">
        <v>20</v>
      </c>
      <c r="BX559" s="14" t="s">
        <v>20</v>
      </c>
      <c r="BY559" s="14" t="s">
        <v>965</v>
      </c>
      <c r="BZ559" s="39">
        <v>0.36041666666666666</v>
      </c>
      <c r="CA559" s="39" t="s">
        <v>965</v>
      </c>
      <c r="CB559" s="14" t="s">
        <v>965</v>
      </c>
      <c r="CC559" s="39">
        <v>0.35486111111111113</v>
      </c>
      <c r="CD559" s="39" t="s">
        <v>965</v>
      </c>
      <c r="CE559" s="14" t="s">
        <v>21</v>
      </c>
      <c r="CF559" s="39" t="s">
        <v>39</v>
      </c>
      <c r="CG559" s="39" t="s">
        <v>21</v>
      </c>
      <c r="CH559" s="14" t="s">
        <v>965</v>
      </c>
      <c r="CI559" s="39">
        <v>0.37708333333333338</v>
      </c>
      <c r="CJ559" s="39" t="s">
        <v>965</v>
      </c>
      <c r="CK559" s="14" t="s">
        <v>20</v>
      </c>
      <c r="CL559" s="14" t="s">
        <v>20</v>
      </c>
      <c r="CM559" s="1">
        <f t="shared" si="138"/>
        <v>35</v>
      </c>
      <c r="CN559" s="1">
        <f t="shared" si="139"/>
        <v>0</v>
      </c>
      <c r="CO559" s="1">
        <f t="shared" si="140"/>
        <v>11</v>
      </c>
      <c r="CP559" s="1">
        <f t="shared" si="141"/>
        <v>2</v>
      </c>
      <c r="CQ559" s="1">
        <f t="shared" si="142"/>
        <v>3</v>
      </c>
      <c r="CR559" s="1">
        <f>SUM(COUNTIFS($T559:$CL559,{"PAT","MAT"}))</f>
        <v>0</v>
      </c>
      <c r="CS559" s="1">
        <f t="shared" si="143"/>
        <v>0</v>
      </c>
      <c r="CT559" s="1">
        <f t="shared" si="144"/>
        <v>0</v>
      </c>
      <c r="CU559" s="1">
        <f t="shared" si="145"/>
        <v>0</v>
      </c>
      <c r="CV559" s="1">
        <f t="shared" si="146"/>
        <v>0</v>
      </c>
      <c r="CW559" s="1">
        <f t="shared" si="147"/>
        <v>0</v>
      </c>
      <c r="CX559" s="1">
        <f t="shared" si="148"/>
        <v>0</v>
      </c>
      <c r="CY559" s="1">
        <f t="shared" si="149"/>
        <v>0</v>
      </c>
      <c r="CZ559" s="1">
        <f t="shared" si="150"/>
        <v>1</v>
      </c>
      <c r="DA559" s="1">
        <f t="shared" si="151"/>
        <v>1</v>
      </c>
      <c r="DB559" s="1">
        <f>SUM(CM559:CX559)+SUM(COUNTIFS(Q559:CL559,{"TERM","RESIGNED"}))</f>
        <v>51</v>
      </c>
      <c r="DC559" s="1" t="s">
        <v>45</v>
      </c>
      <c r="DD559" s="1" t="s">
        <v>1021</v>
      </c>
    </row>
    <row r="560" spans="1:108" x14ac:dyDescent="0.25">
      <c r="A560" s="32">
        <f t="shared" si="152"/>
        <v>559</v>
      </c>
      <c r="B560" s="1" t="s">
        <v>172</v>
      </c>
      <c r="C560" s="1">
        <v>105841</v>
      </c>
      <c r="D560" s="27">
        <v>105841</v>
      </c>
      <c r="E560" s="1" t="s">
        <v>946</v>
      </c>
      <c r="F560" s="34" t="s">
        <v>1304</v>
      </c>
      <c r="G560" s="34" t="s">
        <v>123</v>
      </c>
      <c r="H560" s="30">
        <v>45198</v>
      </c>
      <c r="I560" s="30" t="s">
        <v>39</v>
      </c>
      <c r="J560" s="30" t="s">
        <v>39</v>
      </c>
      <c r="K560" s="1">
        <f t="shared" ca="1" si="136"/>
        <v>104</v>
      </c>
      <c r="L560" s="34" t="str">
        <f t="shared" si="137"/>
        <v>Billable</v>
      </c>
      <c r="M560" s="34" t="s">
        <v>124</v>
      </c>
      <c r="N560" s="1" t="s">
        <v>41</v>
      </c>
      <c r="O560" s="1" t="s">
        <v>42</v>
      </c>
      <c r="P560" s="1"/>
      <c r="Q560" s="1"/>
      <c r="R560" s="1" t="s">
        <v>43</v>
      </c>
      <c r="S560" s="33" t="s">
        <v>135</v>
      </c>
      <c r="T560" s="14" t="s">
        <v>965</v>
      </c>
      <c r="U560" s="39">
        <v>0.33194444444444399</v>
      </c>
      <c r="V560" s="14" t="s">
        <v>966</v>
      </c>
      <c r="W560" s="14" t="s">
        <v>20</v>
      </c>
      <c r="X560" s="14" t="s">
        <v>20</v>
      </c>
      <c r="Y560" s="14" t="s">
        <v>965</v>
      </c>
      <c r="Z560" s="39">
        <v>0.38125000000000003</v>
      </c>
      <c r="AA560" s="14" t="s">
        <v>965</v>
      </c>
      <c r="AB560" s="14" t="s">
        <v>965</v>
      </c>
      <c r="AC560" s="39">
        <v>0.3520833333333333</v>
      </c>
      <c r="AD560" s="14" t="s">
        <v>965</v>
      </c>
      <c r="AE560" s="14" t="s">
        <v>966</v>
      </c>
      <c r="AF560" s="39">
        <v>0.20277777777777781</v>
      </c>
      <c r="AG560" s="14" t="s">
        <v>22</v>
      </c>
      <c r="AH560" s="14" t="s">
        <v>21</v>
      </c>
      <c r="AI560" s="39" t="s">
        <v>39</v>
      </c>
      <c r="AJ560" s="14" t="s">
        <v>21</v>
      </c>
      <c r="AK560" s="14" t="s">
        <v>21</v>
      </c>
      <c r="AL560" s="39" t="s">
        <v>39</v>
      </c>
      <c r="AM560" s="14" t="s">
        <v>21</v>
      </c>
      <c r="AN560" s="14" t="s">
        <v>20</v>
      </c>
      <c r="AO560" s="14" t="s">
        <v>20</v>
      </c>
      <c r="AP560" s="14" t="s">
        <v>965</v>
      </c>
      <c r="AQ560" s="39">
        <v>0.3833333333333333</v>
      </c>
      <c r="AR560" s="14" t="s">
        <v>965</v>
      </c>
      <c r="AS560" s="14" t="s">
        <v>965</v>
      </c>
      <c r="AT560" s="39">
        <v>0.36874999999999997</v>
      </c>
      <c r="AU560" s="14" t="s">
        <v>965</v>
      </c>
      <c r="AV560" s="14" t="s">
        <v>21</v>
      </c>
      <c r="AW560" s="39" t="s">
        <v>39</v>
      </c>
      <c r="AX560" s="14" t="s">
        <v>21</v>
      </c>
      <c r="AY560" s="14" t="s">
        <v>965</v>
      </c>
      <c r="AZ560" s="39">
        <v>0.36249999999999999</v>
      </c>
      <c r="BA560" s="14" t="s">
        <v>965</v>
      </c>
      <c r="BB560" s="14" t="s">
        <v>965</v>
      </c>
      <c r="BC560" s="39">
        <v>0.36041666666666666</v>
      </c>
      <c r="BD560" s="14" t="s">
        <v>965</v>
      </c>
      <c r="BE560" s="14" t="s">
        <v>20</v>
      </c>
      <c r="BF560" s="14" t="s">
        <v>20</v>
      </c>
      <c r="BG560" s="14" t="s">
        <v>965</v>
      </c>
      <c r="BH560" s="39">
        <v>0.35069444444444442</v>
      </c>
      <c r="BI560" s="39" t="s">
        <v>966</v>
      </c>
      <c r="BJ560" s="14" t="s">
        <v>965</v>
      </c>
      <c r="BK560" s="39">
        <v>0.36458333333333331</v>
      </c>
      <c r="BL560" s="14" t="s">
        <v>965</v>
      </c>
      <c r="BM560" s="14" t="s">
        <v>966</v>
      </c>
      <c r="BN560" s="39">
        <v>0.24930555555555556</v>
      </c>
      <c r="BO560" s="14" t="s">
        <v>966</v>
      </c>
      <c r="BP560" s="14" t="s">
        <v>965</v>
      </c>
      <c r="BQ560" s="39">
        <v>0.37222222222222223</v>
      </c>
      <c r="BR560" s="14" t="s">
        <v>965</v>
      </c>
      <c r="BS560" s="14" t="s">
        <v>965</v>
      </c>
      <c r="BT560" s="39">
        <v>0.3611111111111111</v>
      </c>
      <c r="BU560" s="39" t="s">
        <v>965</v>
      </c>
      <c r="BV560" s="14" t="s">
        <v>20</v>
      </c>
      <c r="BW560" s="14" t="s">
        <v>20</v>
      </c>
      <c r="BX560" s="14" t="s">
        <v>20</v>
      </c>
      <c r="BY560" s="14" t="s">
        <v>21</v>
      </c>
      <c r="BZ560" s="39" t="s">
        <v>39</v>
      </c>
      <c r="CA560" s="39" t="s">
        <v>21</v>
      </c>
      <c r="CB560" s="14" t="s">
        <v>965</v>
      </c>
      <c r="CC560" s="39">
        <v>0.37083333333333335</v>
      </c>
      <c r="CD560" s="39" t="s">
        <v>965</v>
      </c>
      <c r="CE560" s="14" t="s">
        <v>965</v>
      </c>
      <c r="CF560" s="39">
        <v>0.36736111111111108</v>
      </c>
      <c r="CG560" s="39" t="s">
        <v>965</v>
      </c>
      <c r="CH560" s="14" t="s">
        <v>965</v>
      </c>
      <c r="CI560" s="39">
        <v>0.3444444444444445</v>
      </c>
      <c r="CJ560" s="39" t="s">
        <v>966</v>
      </c>
      <c r="CK560" s="14" t="s">
        <v>20</v>
      </c>
      <c r="CL560" s="14" t="s">
        <v>20</v>
      </c>
      <c r="CM560" s="1">
        <f t="shared" si="138"/>
        <v>25</v>
      </c>
      <c r="CN560" s="1">
        <f t="shared" si="139"/>
        <v>3</v>
      </c>
      <c r="CO560" s="1">
        <f t="shared" si="140"/>
        <v>11</v>
      </c>
      <c r="CP560" s="1">
        <f t="shared" si="141"/>
        <v>8</v>
      </c>
      <c r="CQ560" s="1">
        <f t="shared" si="142"/>
        <v>1</v>
      </c>
      <c r="CR560" s="1">
        <f>SUM(COUNTIFS($T560:$CL560,{"PAT","MAT"}))</f>
        <v>0</v>
      </c>
      <c r="CS560" s="1">
        <f t="shared" si="143"/>
        <v>0</v>
      </c>
      <c r="CT560" s="1">
        <f t="shared" si="144"/>
        <v>0</v>
      </c>
      <c r="CU560" s="1">
        <f t="shared" si="145"/>
        <v>0</v>
      </c>
      <c r="CV560" s="1">
        <f t="shared" si="146"/>
        <v>0</v>
      </c>
      <c r="CW560" s="1">
        <f t="shared" si="147"/>
        <v>0</v>
      </c>
      <c r="CX560" s="1">
        <f t="shared" si="148"/>
        <v>0</v>
      </c>
      <c r="CY560" s="1">
        <f t="shared" si="149"/>
        <v>0</v>
      </c>
      <c r="CZ560" s="1">
        <f t="shared" si="150"/>
        <v>1</v>
      </c>
      <c r="DA560" s="1">
        <f t="shared" si="151"/>
        <v>1</v>
      </c>
      <c r="DB560" s="1">
        <f>SUM(CM560:CX560)+SUM(COUNTIFS(Q560:CL560,{"TERM","RESIGNED"}))</f>
        <v>48</v>
      </c>
      <c r="DC560" s="1" t="s">
        <v>45</v>
      </c>
      <c r="DD560" s="1" t="s">
        <v>1018</v>
      </c>
    </row>
    <row r="561" spans="1:108" x14ac:dyDescent="0.25">
      <c r="A561" s="32">
        <f t="shared" si="152"/>
        <v>560</v>
      </c>
      <c r="B561" s="1" t="s">
        <v>172</v>
      </c>
      <c r="C561" s="1">
        <v>105844</v>
      </c>
      <c r="D561" s="27">
        <v>105844</v>
      </c>
      <c r="E561" s="1" t="s">
        <v>945</v>
      </c>
      <c r="F561" s="34" t="s">
        <v>1306</v>
      </c>
      <c r="G561" s="34" t="s">
        <v>123</v>
      </c>
      <c r="H561" s="30">
        <v>45198</v>
      </c>
      <c r="I561" s="30" t="s">
        <v>39</v>
      </c>
      <c r="J561" s="30" t="s">
        <v>39</v>
      </c>
      <c r="K561" s="1">
        <f t="shared" ca="1" si="136"/>
        <v>104</v>
      </c>
      <c r="L561" s="34" t="str">
        <f t="shared" si="137"/>
        <v>Billable</v>
      </c>
      <c r="M561" s="34" t="s">
        <v>124</v>
      </c>
      <c r="N561" s="1" t="s">
        <v>41</v>
      </c>
      <c r="O561" s="1" t="s">
        <v>42</v>
      </c>
      <c r="P561" s="1"/>
      <c r="Q561" s="1"/>
      <c r="R561" s="1" t="s">
        <v>43</v>
      </c>
      <c r="S561" s="33" t="s">
        <v>66</v>
      </c>
      <c r="T561" s="14" t="s">
        <v>965</v>
      </c>
      <c r="U561" s="39">
        <v>0.38263888888888897</v>
      </c>
      <c r="V561" s="14" t="s">
        <v>965</v>
      </c>
      <c r="W561" s="14" t="s">
        <v>20</v>
      </c>
      <c r="X561" s="14" t="s">
        <v>20</v>
      </c>
      <c r="Y561" s="14" t="s">
        <v>965</v>
      </c>
      <c r="Z561" s="39">
        <v>0.3743055555555555</v>
      </c>
      <c r="AA561" s="14" t="s">
        <v>965</v>
      </c>
      <c r="AB561" s="14" t="s">
        <v>965</v>
      </c>
      <c r="AC561" s="39">
        <v>0.37708333333333338</v>
      </c>
      <c r="AD561" s="14" t="s">
        <v>965</v>
      </c>
      <c r="AE561" s="14" t="s">
        <v>21</v>
      </c>
      <c r="AF561" s="39">
        <v>7.9861111111111105E-2</v>
      </c>
      <c r="AG561" s="14" t="s">
        <v>21</v>
      </c>
      <c r="AH561" s="14" t="s">
        <v>965</v>
      </c>
      <c r="AI561" s="39">
        <v>0.37708333333333338</v>
      </c>
      <c r="AJ561" s="14" t="s">
        <v>965</v>
      </c>
      <c r="AK561" s="14" t="s">
        <v>965</v>
      </c>
      <c r="AL561" s="39">
        <v>0.3979166666666667</v>
      </c>
      <c r="AM561" s="14" t="s">
        <v>965</v>
      </c>
      <c r="AN561" s="14" t="s">
        <v>20</v>
      </c>
      <c r="AO561" s="14" t="s">
        <v>20</v>
      </c>
      <c r="AP561" s="14" t="s">
        <v>965</v>
      </c>
      <c r="AQ561" s="39">
        <v>0.3888888888888889</v>
      </c>
      <c r="AR561" s="14" t="s">
        <v>965</v>
      </c>
      <c r="AS561" s="14" t="s">
        <v>965</v>
      </c>
      <c r="AT561" s="39">
        <v>0.39583333333333331</v>
      </c>
      <c r="AU561" s="14" t="s">
        <v>965</v>
      </c>
      <c r="AV561" s="14" t="s">
        <v>965</v>
      </c>
      <c r="AW561" s="39">
        <v>0.39097222222222222</v>
      </c>
      <c r="AX561" s="14" t="s">
        <v>965</v>
      </c>
      <c r="AY561" s="14" t="s">
        <v>965</v>
      </c>
      <c r="AZ561" s="39">
        <v>0.38055555555555554</v>
      </c>
      <c r="BA561" s="14" t="s">
        <v>965</v>
      </c>
      <c r="BB561" s="14" t="s">
        <v>965</v>
      </c>
      <c r="BC561" s="39">
        <v>0.37222222222222223</v>
      </c>
      <c r="BD561" s="14" t="s">
        <v>965</v>
      </c>
      <c r="BE561" s="14" t="s">
        <v>20</v>
      </c>
      <c r="BF561" s="14" t="s">
        <v>20</v>
      </c>
      <c r="BG561" s="14" t="s">
        <v>965</v>
      </c>
      <c r="BH561" s="39">
        <v>0.37361111111111112</v>
      </c>
      <c r="BI561" s="39" t="s">
        <v>965</v>
      </c>
      <c r="BJ561" s="14" t="s">
        <v>965</v>
      </c>
      <c r="BK561" s="39">
        <v>0.38055555555555554</v>
      </c>
      <c r="BL561" s="14" t="s">
        <v>965</v>
      </c>
      <c r="BM561" s="14" t="s">
        <v>965</v>
      </c>
      <c r="BN561" s="39">
        <v>0.3666666666666667</v>
      </c>
      <c r="BO561" s="14" t="s">
        <v>965</v>
      </c>
      <c r="BP561" s="14" t="s">
        <v>965</v>
      </c>
      <c r="BQ561" s="39">
        <v>0.38472222222222219</v>
      </c>
      <c r="BR561" s="14" t="s">
        <v>965</v>
      </c>
      <c r="BS561" s="14" t="s">
        <v>965</v>
      </c>
      <c r="BT561" s="39">
        <v>0.39027777777777778</v>
      </c>
      <c r="BU561" s="39" t="s">
        <v>965</v>
      </c>
      <c r="BV561" s="14" t="s">
        <v>20</v>
      </c>
      <c r="BW561" s="14" t="s">
        <v>20</v>
      </c>
      <c r="BX561" s="14" t="s">
        <v>20</v>
      </c>
      <c r="BY561" s="14" t="s">
        <v>965</v>
      </c>
      <c r="BZ561" s="39">
        <v>0.38958333333333334</v>
      </c>
      <c r="CA561" s="39" t="s">
        <v>965</v>
      </c>
      <c r="CB561" s="14" t="s">
        <v>965</v>
      </c>
      <c r="CC561" s="39">
        <v>0.36527777777777781</v>
      </c>
      <c r="CD561" s="39" t="s">
        <v>965</v>
      </c>
      <c r="CE561" s="14" t="s">
        <v>965</v>
      </c>
      <c r="CF561" s="39">
        <v>0.37361111111111112</v>
      </c>
      <c r="CG561" s="39" t="s">
        <v>965</v>
      </c>
      <c r="CH561" s="14" t="s">
        <v>965</v>
      </c>
      <c r="CI561" s="39">
        <v>0.37916666666666665</v>
      </c>
      <c r="CJ561" s="39" t="s">
        <v>965</v>
      </c>
      <c r="CK561" s="14" t="s">
        <v>20</v>
      </c>
      <c r="CL561" s="14" t="s">
        <v>20</v>
      </c>
      <c r="CM561" s="1">
        <f t="shared" si="138"/>
        <v>38</v>
      </c>
      <c r="CN561" s="1">
        <f t="shared" si="139"/>
        <v>0</v>
      </c>
      <c r="CO561" s="1">
        <f t="shared" si="140"/>
        <v>11</v>
      </c>
      <c r="CP561" s="1">
        <f t="shared" si="141"/>
        <v>2</v>
      </c>
      <c r="CQ561" s="1">
        <f t="shared" si="142"/>
        <v>0</v>
      </c>
      <c r="CR561" s="1">
        <f>SUM(COUNTIFS($T561:$CL561,{"PAT","MAT"}))</f>
        <v>0</v>
      </c>
      <c r="CS561" s="1">
        <f t="shared" si="143"/>
        <v>0</v>
      </c>
      <c r="CT561" s="1">
        <f t="shared" si="144"/>
        <v>0</v>
      </c>
      <c r="CU561" s="1">
        <f t="shared" si="145"/>
        <v>0</v>
      </c>
      <c r="CV561" s="1">
        <f t="shared" si="146"/>
        <v>0</v>
      </c>
      <c r="CW561" s="1">
        <f t="shared" si="147"/>
        <v>0</v>
      </c>
      <c r="CX561" s="1">
        <f t="shared" si="148"/>
        <v>0</v>
      </c>
      <c r="CY561" s="1">
        <f t="shared" si="149"/>
        <v>0</v>
      </c>
      <c r="CZ561" s="1">
        <f t="shared" si="150"/>
        <v>1</v>
      </c>
      <c r="DA561" s="1">
        <f t="shared" si="151"/>
        <v>1</v>
      </c>
      <c r="DB561" s="1">
        <f>SUM(CM561:CX561)+SUM(COUNTIFS(Q561:CL561,{"TERM","RESIGNED"}))</f>
        <v>51</v>
      </c>
      <c r="DC561" s="1" t="s">
        <v>45</v>
      </c>
      <c r="DD561" s="1" t="s">
        <v>1021</v>
      </c>
    </row>
    <row r="562" spans="1:108" x14ac:dyDescent="0.25">
      <c r="A562" s="32">
        <f t="shared" si="152"/>
        <v>561</v>
      </c>
      <c r="B562" s="1" t="s">
        <v>172</v>
      </c>
      <c r="C562" s="1">
        <v>105849</v>
      </c>
      <c r="D562" s="27">
        <v>105849</v>
      </c>
      <c r="E562" s="1" t="s">
        <v>946</v>
      </c>
      <c r="F562" s="34" t="s">
        <v>1307</v>
      </c>
      <c r="G562" s="34" t="s">
        <v>123</v>
      </c>
      <c r="H562" s="30">
        <v>45198</v>
      </c>
      <c r="I562" s="30" t="s">
        <v>39</v>
      </c>
      <c r="J562" s="30" t="s">
        <v>39</v>
      </c>
      <c r="K562" s="1">
        <f t="shared" ca="1" si="136"/>
        <v>104</v>
      </c>
      <c r="L562" s="34" t="str">
        <f t="shared" si="137"/>
        <v>Billable</v>
      </c>
      <c r="M562" s="34" t="s">
        <v>124</v>
      </c>
      <c r="N562" s="1" t="s">
        <v>41</v>
      </c>
      <c r="O562" s="1" t="s">
        <v>42</v>
      </c>
      <c r="P562" s="1"/>
      <c r="Q562" s="1"/>
      <c r="R562" s="1" t="s">
        <v>43</v>
      </c>
      <c r="S562" s="33" t="s">
        <v>972</v>
      </c>
      <c r="T562" s="14" t="s">
        <v>965</v>
      </c>
      <c r="U562" s="39">
        <v>0.40416666666666701</v>
      </c>
      <c r="V562" s="14" t="s">
        <v>965</v>
      </c>
      <c r="W562" s="14" t="s">
        <v>20</v>
      </c>
      <c r="X562" s="14" t="s">
        <v>20</v>
      </c>
      <c r="Y562" s="14" t="s">
        <v>965</v>
      </c>
      <c r="Z562" s="39">
        <v>0.37638888888888888</v>
      </c>
      <c r="AA562" s="14" t="s">
        <v>965</v>
      </c>
      <c r="AB562" s="14" t="s">
        <v>965</v>
      </c>
      <c r="AC562" s="39">
        <v>0.41180555555555554</v>
      </c>
      <c r="AD562" s="14" t="s">
        <v>965</v>
      </c>
      <c r="AE562" s="14" t="s">
        <v>965</v>
      </c>
      <c r="AF562" s="39">
        <v>0.40902777777777777</v>
      </c>
      <c r="AG562" s="14" t="s">
        <v>965</v>
      </c>
      <c r="AH562" s="14" t="s">
        <v>965</v>
      </c>
      <c r="AI562" s="39">
        <v>0.39652777777777781</v>
      </c>
      <c r="AJ562" s="14" t="s">
        <v>965</v>
      </c>
      <c r="AK562" s="14" t="s">
        <v>965</v>
      </c>
      <c r="AL562" s="39">
        <v>0.40277777777777773</v>
      </c>
      <c r="AM562" s="14" t="s">
        <v>965</v>
      </c>
      <c r="AN562" s="14" t="s">
        <v>20</v>
      </c>
      <c r="AO562" s="14" t="s">
        <v>20</v>
      </c>
      <c r="AP562" s="14" t="s">
        <v>965</v>
      </c>
      <c r="AQ562" s="39">
        <v>0.41666666666666669</v>
      </c>
      <c r="AR562" s="14" t="s">
        <v>965</v>
      </c>
      <c r="AS562" s="14" t="s">
        <v>965</v>
      </c>
      <c r="AT562" s="39">
        <v>0.39861111111111108</v>
      </c>
      <c r="AU562" s="14" t="s">
        <v>965</v>
      </c>
      <c r="AV562" s="14" t="s">
        <v>965</v>
      </c>
      <c r="AW562" s="39">
        <v>0.40069444444444446</v>
      </c>
      <c r="AX562" s="14" t="s">
        <v>965</v>
      </c>
      <c r="AY562" s="14" t="s">
        <v>965</v>
      </c>
      <c r="AZ562" s="39">
        <v>0.4069444444444445</v>
      </c>
      <c r="BA562" s="14" t="s">
        <v>965</v>
      </c>
      <c r="BB562" s="14" t="s">
        <v>965</v>
      </c>
      <c r="BC562" s="39">
        <v>0.40277777777777773</v>
      </c>
      <c r="BD562" s="14" t="s">
        <v>965</v>
      </c>
      <c r="BE562" s="14" t="s">
        <v>20</v>
      </c>
      <c r="BF562" s="14" t="s">
        <v>20</v>
      </c>
      <c r="BG562" s="14" t="s">
        <v>965</v>
      </c>
      <c r="BH562" s="39">
        <v>0.42986111111111108</v>
      </c>
      <c r="BI562" s="39" t="s">
        <v>965</v>
      </c>
      <c r="BJ562" s="14" t="s">
        <v>965</v>
      </c>
      <c r="BK562" s="39">
        <v>0.39861111111111108</v>
      </c>
      <c r="BL562" s="14" t="s">
        <v>965</v>
      </c>
      <c r="BM562" s="14" t="s">
        <v>965</v>
      </c>
      <c r="BN562" s="39">
        <v>0.40208333333333335</v>
      </c>
      <c r="BO562" s="14" t="s">
        <v>965</v>
      </c>
      <c r="BP562" s="14" t="s">
        <v>965</v>
      </c>
      <c r="BQ562" s="39">
        <v>0.3666666666666667</v>
      </c>
      <c r="BR562" s="14" t="s">
        <v>965</v>
      </c>
      <c r="BS562" s="14" t="s">
        <v>965</v>
      </c>
      <c r="BT562" s="39">
        <v>0.41666666666666669</v>
      </c>
      <c r="BU562" s="39" t="s">
        <v>965</v>
      </c>
      <c r="BV562" s="14" t="s">
        <v>20</v>
      </c>
      <c r="BW562" s="14" t="s">
        <v>20</v>
      </c>
      <c r="BX562" s="14" t="s">
        <v>20</v>
      </c>
      <c r="BY562" s="14" t="s">
        <v>21</v>
      </c>
      <c r="BZ562" s="39" t="s">
        <v>39</v>
      </c>
      <c r="CA562" s="39" t="s">
        <v>21</v>
      </c>
      <c r="CB562" s="14" t="s">
        <v>965</v>
      </c>
      <c r="CC562" s="39">
        <v>0.40902777777777777</v>
      </c>
      <c r="CD562" s="39" t="s">
        <v>965</v>
      </c>
      <c r="CE562" s="14" t="s">
        <v>965</v>
      </c>
      <c r="CF562" s="39">
        <v>0.39583333333333331</v>
      </c>
      <c r="CG562" s="39" t="s">
        <v>965</v>
      </c>
      <c r="CH562" s="14" t="s">
        <v>965</v>
      </c>
      <c r="CI562" s="39">
        <v>0.40277777777777773</v>
      </c>
      <c r="CJ562" s="39" t="s">
        <v>965</v>
      </c>
      <c r="CK562" s="14" t="s">
        <v>20</v>
      </c>
      <c r="CL562" s="14" t="s">
        <v>20</v>
      </c>
      <c r="CM562" s="1">
        <f t="shared" si="138"/>
        <v>38</v>
      </c>
      <c r="CN562" s="1">
        <f t="shared" si="139"/>
        <v>0</v>
      </c>
      <c r="CO562" s="1">
        <f t="shared" si="140"/>
        <v>11</v>
      </c>
      <c r="CP562" s="1">
        <f t="shared" si="141"/>
        <v>2</v>
      </c>
      <c r="CQ562" s="1">
        <f t="shared" si="142"/>
        <v>0</v>
      </c>
      <c r="CR562" s="1">
        <f>SUM(COUNTIFS($T562:$CL562,{"PAT","MAT"}))</f>
        <v>0</v>
      </c>
      <c r="CS562" s="1">
        <f t="shared" si="143"/>
        <v>0</v>
      </c>
      <c r="CT562" s="1">
        <f t="shared" si="144"/>
        <v>0</v>
      </c>
      <c r="CU562" s="1">
        <f t="shared" si="145"/>
        <v>0</v>
      </c>
      <c r="CV562" s="1">
        <f t="shared" si="146"/>
        <v>0</v>
      </c>
      <c r="CW562" s="1">
        <f t="shared" si="147"/>
        <v>0</v>
      </c>
      <c r="CX562" s="1">
        <f t="shared" si="148"/>
        <v>0</v>
      </c>
      <c r="CY562" s="1">
        <f t="shared" si="149"/>
        <v>0</v>
      </c>
      <c r="CZ562" s="1">
        <f t="shared" si="150"/>
        <v>1</v>
      </c>
      <c r="DA562" s="1">
        <f t="shared" si="151"/>
        <v>1</v>
      </c>
      <c r="DB562" s="1">
        <f>SUM(CM562:CX562)+SUM(COUNTIFS(Q562:CL562,{"TERM","RESIGNED"}))</f>
        <v>51</v>
      </c>
      <c r="DC562" s="1" t="s">
        <v>45</v>
      </c>
      <c r="DD562" s="1" t="s">
        <v>1018</v>
      </c>
    </row>
    <row r="563" spans="1:108" x14ac:dyDescent="0.25">
      <c r="A563" s="32">
        <f t="shared" si="152"/>
        <v>562</v>
      </c>
      <c r="B563" s="1" t="s">
        <v>172</v>
      </c>
      <c r="C563" s="1">
        <v>105934</v>
      </c>
      <c r="D563" s="27">
        <v>105934</v>
      </c>
      <c r="E563" s="1" t="s">
        <v>945</v>
      </c>
      <c r="F563" s="34" t="s">
        <v>1333</v>
      </c>
      <c r="G563" s="34" t="s">
        <v>162</v>
      </c>
      <c r="H563" s="30">
        <v>45205</v>
      </c>
      <c r="I563" s="30" t="s">
        <v>39</v>
      </c>
      <c r="J563" s="30" t="s">
        <v>39</v>
      </c>
      <c r="K563" s="1">
        <f t="shared" ca="1" si="136"/>
        <v>97</v>
      </c>
      <c r="L563" s="34" t="str">
        <f t="shared" si="137"/>
        <v>Billable</v>
      </c>
      <c r="M563" s="34" t="s">
        <v>124</v>
      </c>
      <c r="N563" s="1" t="s">
        <v>41</v>
      </c>
      <c r="O563" s="1" t="s">
        <v>42</v>
      </c>
      <c r="P563" s="1"/>
      <c r="Q563" s="1"/>
      <c r="R563" s="1" t="s">
        <v>43</v>
      </c>
      <c r="S563" s="33" t="s">
        <v>165</v>
      </c>
      <c r="T563" s="14" t="s">
        <v>965</v>
      </c>
      <c r="U563" s="39">
        <v>0.37916666666666698</v>
      </c>
      <c r="V563" s="14" t="s">
        <v>965</v>
      </c>
      <c r="W563" s="14" t="s">
        <v>20</v>
      </c>
      <c r="X563" s="14" t="s">
        <v>20</v>
      </c>
      <c r="Y563" s="14" t="s">
        <v>965</v>
      </c>
      <c r="Z563" s="39">
        <v>0.38055555555555554</v>
      </c>
      <c r="AA563" s="14" t="s">
        <v>965</v>
      </c>
      <c r="AB563" s="14" t="s">
        <v>965</v>
      </c>
      <c r="AC563" s="39">
        <v>0.37777777777777777</v>
      </c>
      <c r="AD563" s="14" t="s">
        <v>965</v>
      </c>
      <c r="AE563" s="14" t="s">
        <v>965</v>
      </c>
      <c r="AF563" s="39">
        <v>0.38125000000000003</v>
      </c>
      <c r="AG563" s="14" t="s">
        <v>965</v>
      </c>
      <c r="AH563" s="14" t="s">
        <v>965</v>
      </c>
      <c r="AI563" s="39">
        <v>0.37291666666666662</v>
      </c>
      <c r="AJ563" s="14" t="s">
        <v>965</v>
      </c>
      <c r="AK563" s="14" t="s">
        <v>965</v>
      </c>
      <c r="AL563" s="39">
        <v>0.37777777777777777</v>
      </c>
      <c r="AM563" s="14" t="s">
        <v>965</v>
      </c>
      <c r="AN563" s="14" t="s">
        <v>20</v>
      </c>
      <c r="AO563" s="14" t="s">
        <v>20</v>
      </c>
      <c r="AP563" s="14" t="s">
        <v>965</v>
      </c>
      <c r="AQ563" s="39">
        <v>0.38263888888888892</v>
      </c>
      <c r="AR563" s="14" t="s">
        <v>965</v>
      </c>
      <c r="AS563" s="14" t="s">
        <v>965</v>
      </c>
      <c r="AT563" s="39">
        <v>0.3756944444444445</v>
      </c>
      <c r="AU563" s="14" t="s">
        <v>965</v>
      </c>
      <c r="AV563" s="14" t="s">
        <v>965</v>
      </c>
      <c r="AW563" s="39">
        <v>0.37916666666666665</v>
      </c>
      <c r="AX563" s="14" t="s">
        <v>965</v>
      </c>
      <c r="AY563" s="14" t="s">
        <v>965</v>
      </c>
      <c r="AZ563" s="39">
        <v>0.38125000000000003</v>
      </c>
      <c r="BA563" s="14" t="s">
        <v>965</v>
      </c>
      <c r="BB563" s="14" t="s">
        <v>965</v>
      </c>
      <c r="BC563" s="39">
        <v>0.37916666666666665</v>
      </c>
      <c r="BD563" s="14" t="s">
        <v>965</v>
      </c>
      <c r="BE563" s="14" t="s">
        <v>20</v>
      </c>
      <c r="BF563" s="14" t="s">
        <v>20</v>
      </c>
      <c r="BG563" s="14" t="s">
        <v>965</v>
      </c>
      <c r="BH563" s="39">
        <v>0.38125000000000003</v>
      </c>
      <c r="BI563" s="39" t="s">
        <v>965</v>
      </c>
      <c r="BJ563" s="14" t="s">
        <v>965</v>
      </c>
      <c r="BK563" s="39">
        <v>0.37847222222222227</v>
      </c>
      <c r="BL563" s="14" t="s">
        <v>965</v>
      </c>
      <c r="BM563" s="14" t="s">
        <v>965</v>
      </c>
      <c r="BN563" s="39">
        <v>0.38125000000000003</v>
      </c>
      <c r="BO563" s="14" t="s">
        <v>965</v>
      </c>
      <c r="BP563" s="14" t="s">
        <v>965</v>
      </c>
      <c r="BQ563" s="39">
        <v>0.3756944444444445</v>
      </c>
      <c r="BR563" s="14" t="s">
        <v>965</v>
      </c>
      <c r="BS563" s="14" t="s">
        <v>965</v>
      </c>
      <c r="BT563" s="39">
        <v>0.37986111111111115</v>
      </c>
      <c r="BU563" s="39" t="s">
        <v>965</v>
      </c>
      <c r="BV563" s="14" t="s">
        <v>20</v>
      </c>
      <c r="BW563" s="14" t="s">
        <v>20</v>
      </c>
      <c r="BX563" s="14" t="s">
        <v>20</v>
      </c>
      <c r="BY563" s="14" t="s">
        <v>965</v>
      </c>
      <c r="BZ563" s="39">
        <v>0.37916666666666665</v>
      </c>
      <c r="CA563" s="39" t="s">
        <v>965</v>
      </c>
      <c r="CB563" s="14" t="s">
        <v>965</v>
      </c>
      <c r="CC563" s="39">
        <v>0.38055555555555554</v>
      </c>
      <c r="CD563" s="39" t="s">
        <v>965</v>
      </c>
      <c r="CE563" s="14" t="s">
        <v>965</v>
      </c>
      <c r="CF563" s="39">
        <v>0.37986111111111115</v>
      </c>
      <c r="CG563" s="39" t="s">
        <v>965</v>
      </c>
      <c r="CH563" s="14" t="s">
        <v>965</v>
      </c>
      <c r="CI563" s="39">
        <v>0.37986111111111115</v>
      </c>
      <c r="CJ563" s="39" t="s">
        <v>965</v>
      </c>
      <c r="CK563" s="14" t="s">
        <v>20</v>
      </c>
      <c r="CL563" s="14" t="s">
        <v>20</v>
      </c>
      <c r="CM563" s="1">
        <f t="shared" si="138"/>
        <v>40</v>
      </c>
      <c r="CN563" s="1">
        <f t="shared" si="139"/>
        <v>0</v>
      </c>
      <c r="CO563" s="1">
        <f t="shared" si="140"/>
        <v>11</v>
      </c>
      <c r="CP563" s="1">
        <f t="shared" si="141"/>
        <v>0</v>
      </c>
      <c r="CQ563" s="1">
        <f t="shared" si="142"/>
        <v>0</v>
      </c>
      <c r="CR563" s="1">
        <f>SUM(COUNTIFS($T563:$CL563,{"PAT","MAT"}))</f>
        <v>0</v>
      </c>
      <c r="CS563" s="1">
        <f t="shared" si="143"/>
        <v>0</v>
      </c>
      <c r="CT563" s="1">
        <f t="shared" si="144"/>
        <v>0</v>
      </c>
      <c r="CU563" s="1">
        <f t="shared" si="145"/>
        <v>0</v>
      </c>
      <c r="CV563" s="1">
        <f t="shared" si="146"/>
        <v>0</v>
      </c>
      <c r="CW563" s="1">
        <f t="shared" si="147"/>
        <v>0</v>
      </c>
      <c r="CX563" s="1">
        <f t="shared" si="148"/>
        <v>0</v>
      </c>
      <c r="CY563" s="1">
        <f t="shared" si="149"/>
        <v>0</v>
      </c>
      <c r="CZ563" s="1">
        <f t="shared" si="150"/>
        <v>1</v>
      </c>
      <c r="DA563" s="1">
        <f t="shared" si="151"/>
        <v>1</v>
      </c>
      <c r="DB563" s="1">
        <f>SUM(CM563:CX563)+SUM(COUNTIFS(Q563:CL563,{"TERM","RESIGNED"}))</f>
        <v>51</v>
      </c>
      <c r="DC563" s="1" t="s">
        <v>45</v>
      </c>
      <c r="DD563" s="1" t="s">
        <v>1020</v>
      </c>
    </row>
    <row r="564" spans="1:108" x14ac:dyDescent="0.25">
      <c r="A564" s="32">
        <f t="shared" si="152"/>
        <v>563</v>
      </c>
      <c r="B564" s="1" t="s">
        <v>172</v>
      </c>
      <c r="C564" s="1">
        <v>105935</v>
      </c>
      <c r="D564" s="27">
        <v>105935</v>
      </c>
      <c r="E564" s="1" t="s">
        <v>946</v>
      </c>
      <c r="F564" s="34" t="s">
        <v>1334</v>
      </c>
      <c r="G564" s="34" t="s">
        <v>162</v>
      </c>
      <c r="H564" s="30">
        <v>45205</v>
      </c>
      <c r="I564" s="30" t="s">
        <v>39</v>
      </c>
      <c r="J564" s="30" t="s">
        <v>39</v>
      </c>
      <c r="K564" s="1">
        <f t="shared" ca="1" si="136"/>
        <v>97</v>
      </c>
      <c r="L564" s="34" t="str">
        <f t="shared" si="137"/>
        <v>Billable</v>
      </c>
      <c r="M564" s="34" t="s">
        <v>124</v>
      </c>
      <c r="N564" s="1" t="s">
        <v>41</v>
      </c>
      <c r="O564" s="1" t="s">
        <v>42</v>
      </c>
      <c r="P564" s="1"/>
      <c r="Q564" s="1"/>
      <c r="R564" s="1" t="s">
        <v>43</v>
      </c>
      <c r="S564" s="33" t="s">
        <v>165</v>
      </c>
      <c r="T564" s="14" t="s">
        <v>965</v>
      </c>
      <c r="U564" s="39">
        <v>0.37777777777777799</v>
      </c>
      <c r="V564" s="14" t="s">
        <v>965</v>
      </c>
      <c r="W564" s="14" t="s">
        <v>20</v>
      </c>
      <c r="X564" s="14" t="s">
        <v>20</v>
      </c>
      <c r="Y564" s="14" t="s">
        <v>965</v>
      </c>
      <c r="Z564" s="39">
        <v>0.37708333333333338</v>
      </c>
      <c r="AA564" s="14" t="s">
        <v>965</v>
      </c>
      <c r="AB564" s="14" t="s">
        <v>965</v>
      </c>
      <c r="AC564" s="39">
        <v>0.37638888888888888</v>
      </c>
      <c r="AD564" s="14" t="s">
        <v>965</v>
      </c>
      <c r="AE564" s="14" t="s">
        <v>965</v>
      </c>
      <c r="AF564" s="39">
        <v>0.3743055555555555</v>
      </c>
      <c r="AG564" s="14" t="s">
        <v>965</v>
      </c>
      <c r="AH564" s="14" t="s">
        <v>965</v>
      </c>
      <c r="AI564" s="39">
        <v>0.3743055555555555</v>
      </c>
      <c r="AJ564" s="14" t="s">
        <v>965</v>
      </c>
      <c r="AK564" s="14" t="s">
        <v>965</v>
      </c>
      <c r="AL564" s="39">
        <v>0.36944444444444446</v>
      </c>
      <c r="AM564" s="14" t="s">
        <v>965</v>
      </c>
      <c r="AN564" s="14" t="s">
        <v>20</v>
      </c>
      <c r="AO564" s="14" t="s">
        <v>20</v>
      </c>
      <c r="AP564" s="14" t="s">
        <v>965</v>
      </c>
      <c r="AQ564" s="39">
        <v>0.37638888888888888</v>
      </c>
      <c r="AR564" s="14" t="s">
        <v>965</v>
      </c>
      <c r="AS564" s="14" t="s">
        <v>965</v>
      </c>
      <c r="AT564" s="39">
        <v>0.37847222222222227</v>
      </c>
      <c r="AU564" s="14" t="s">
        <v>965</v>
      </c>
      <c r="AV564" s="14" t="s">
        <v>965</v>
      </c>
      <c r="AW564" s="39">
        <v>0.37777777777777777</v>
      </c>
      <c r="AX564" s="14" t="s">
        <v>965</v>
      </c>
      <c r="AY564" s="14" t="s">
        <v>965</v>
      </c>
      <c r="AZ564" s="39">
        <v>0.3743055555555555</v>
      </c>
      <c r="BA564" s="14" t="s">
        <v>965</v>
      </c>
      <c r="BB564" s="14" t="s">
        <v>965</v>
      </c>
      <c r="BC564" s="39">
        <v>0.3756944444444445</v>
      </c>
      <c r="BD564" s="14" t="s">
        <v>965</v>
      </c>
      <c r="BE564" s="14" t="s">
        <v>20</v>
      </c>
      <c r="BF564" s="14" t="s">
        <v>20</v>
      </c>
      <c r="BG564" s="14" t="s">
        <v>965</v>
      </c>
      <c r="BH564" s="39">
        <v>0.37361111111111112</v>
      </c>
      <c r="BI564" s="39" t="s">
        <v>965</v>
      </c>
      <c r="BJ564" s="14" t="s">
        <v>966</v>
      </c>
      <c r="BK564" s="39">
        <v>0.24444444444444446</v>
      </c>
      <c r="BL564" s="14" t="s">
        <v>966</v>
      </c>
      <c r="BM564" s="14" t="s">
        <v>965</v>
      </c>
      <c r="BN564" s="39">
        <v>0.37777777777777777</v>
      </c>
      <c r="BO564" s="14" t="s">
        <v>965</v>
      </c>
      <c r="BP564" s="14" t="s">
        <v>965</v>
      </c>
      <c r="BQ564" s="39">
        <v>0.37638888888888888</v>
      </c>
      <c r="BR564" s="14" t="s">
        <v>965</v>
      </c>
      <c r="BS564" s="14" t="s">
        <v>965</v>
      </c>
      <c r="BT564" s="39">
        <v>0.38194444444444442</v>
      </c>
      <c r="BU564" s="39" t="s">
        <v>965</v>
      </c>
      <c r="BV564" s="14" t="s">
        <v>20</v>
      </c>
      <c r="BW564" s="14" t="s">
        <v>20</v>
      </c>
      <c r="BX564" s="14" t="s">
        <v>20</v>
      </c>
      <c r="BY564" s="14" t="s">
        <v>965</v>
      </c>
      <c r="BZ564" s="39">
        <v>0.37013888888888885</v>
      </c>
      <c r="CA564" s="39" t="s">
        <v>965</v>
      </c>
      <c r="CB564" s="14" t="s">
        <v>965</v>
      </c>
      <c r="CC564" s="39">
        <v>0.37291666666666662</v>
      </c>
      <c r="CD564" s="39" t="s">
        <v>965</v>
      </c>
      <c r="CE564" s="14" t="s">
        <v>965</v>
      </c>
      <c r="CF564" s="39">
        <v>0.37083333333333335</v>
      </c>
      <c r="CG564" s="39" t="s">
        <v>965</v>
      </c>
      <c r="CH564" s="14" t="s">
        <v>965</v>
      </c>
      <c r="CI564" s="39">
        <v>0.37291666666666662</v>
      </c>
      <c r="CJ564" s="39" t="s">
        <v>965</v>
      </c>
      <c r="CK564" s="14" t="s">
        <v>20</v>
      </c>
      <c r="CL564" s="14" t="s">
        <v>20</v>
      </c>
      <c r="CM564" s="1">
        <f t="shared" si="138"/>
        <v>38</v>
      </c>
      <c r="CN564" s="1">
        <f t="shared" si="139"/>
        <v>1</v>
      </c>
      <c r="CO564" s="1">
        <f t="shared" si="140"/>
        <v>11</v>
      </c>
      <c r="CP564" s="1">
        <f t="shared" si="141"/>
        <v>0</v>
      </c>
      <c r="CQ564" s="1">
        <f t="shared" si="142"/>
        <v>0</v>
      </c>
      <c r="CR564" s="1">
        <f>SUM(COUNTIFS($T564:$CL564,{"PAT","MAT"}))</f>
        <v>0</v>
      </c>
      <c r="CS564" s="1">
        <f t="shared" si="143"/>
        <v>0</v>
      </c>
      <c r="CT564" s="1">
        <f t="shared" si="144"/>
        <v>0</v>
      </c>
      <c r="CU564" s="1">
        <f t="shared" si="145"/>
        <v>0</v>
      </c>
      <c r="CV564" s="1">
        <f t="shared" si="146"/>
        <v>0</v>
      </c>
      <c r="CW564" s="1">
        <f t="shared" si="147"/>
        <v>0</v>
      </c>
      <c r="CX564" s="1">
        <f t="shared" si="148"/>
        <v>0</v>
      </c>
      <c r="CY564" s="1">
        <f t="shared" si="149"/>
        <v>0</v>
      </c>
      <c r="CZ564" s="1">
        <f t="shared" si="150"/>
        <v>1</v>
      </c>
      <c r="DA564" s="1">
        <f t="shared" si="151"/>
        <v>1</v>
      </c>
      <c r="DB564" s="1">
        <f>SUM(CM564:CX564)+SUM(COUNTIFS(Q564:CL564,{"TERM","RESIGNED"}))</f>
        <v>50</v>
      </c>
      <c r="DC564" s="1" t="s">
        <v>45</v>
      </c>
      <c r="DD564" s="1" t="s">
        <v>1020</v>
      </c>
    </row>
    <row r="565" spans="1:108" x14ac:dyDescent="0.25">
      <c r="A565" s="32">
        <f t="shared" si="152"/>
        <v>564</v>
      </c>
      <c r="B565" s="1" t="s">
        <v>172</v>
      </c>
      <c r="C565" s="1">
        <v>105856</v>
      </c>
      <c r="D565" s="27">
        <v>105856</v>
      </c>
      <c r="E565" s="1" t="s">
        <v>946</v>
      </c>
      <c r="F565" s="34" t="s">
        <v>1308</v>
      </c>
      <c r="G565" s="34" t="s">
        <v>123</v>
      </c>
      <c r="H565" s="30">
        <v>45203</v>
      </c>
      <c r="I565" s="30" t="s">
        <v>39</v>
      </c>
      <c r="J565" s="30" t="s">
        <v>39</v>
      </c>
      <c r="K565" s="1">
        <f t="shared" ca="1" si="136"/>
        <v>99</v>
      </c>
      <c r="L565" s="34" t="str">
        <f t="shared" si="137"/>
        <v>Billable</v>
      </c>
      <c r="M565" s="34" t="s">
        <v>124</v>
      </c>
      <c r="N565" s="1" t="s">
        <v>41</v>
      </c>
      <c r="O565" s="1" t="s">
        <v>42</v>
      </c>
      <c r="P565" s="1"/>
      <c r="Q565" s="1"/>
      <c r="R565" s="1" t="s">
        <v>43</v>
      </c>
      <c r="S565" s="33" t="s">
        <v>323</v>
      </c>
      <c r="T565" s="14" t="s">
        <v>965</v>
      </c>
      <c r="U565" s="39">
        <v>0.37222222222222201</v>
      </c>
      <c r="V565" s="14" t="s">
        <v>965</v>
      </c>
      <c r="W565" s="14" t="s">
        <v>20</v>
      </c>
      <c r="X565" s="14" t="s">
        <v>20</v>
      </c>
      <c r="Y565" s="14" t="s">
        <v>965</v>
      </c>
      <c r="Z565" s="39">
        <v>0.38958333333333334</v>
      </c>
      <c r="AA565" s="14" t="s">
        <v>965</v>
      </c>
      <c r="AB565" s="14" t="s">
        <v>965</v>
      </c>
      <c r="AC565" s="39">
        <v>0.3888888888888889</v>
      </c>
      <c r="AD565" s="14" t="s">
        <v>965</v>
      </c>
      <c r="AE565" s="14" t="s">
        <v>965</v>
      </c>
      <c r="AF565" s="39">
        <v>0.38611111111111113</v>
      </c>
      <c r="AG565" s="14" t="s">
        <v>965</v>
      </c>
      <c r="AH565" s="14" t="s">
        <v>965</v>
      </c>
      <c r="AI565" s="39">
        <v>0.35138888888888892</v>
      </c>
      <c r="AJ565" s="14" t="s">
        <v>965</v>
      </c>
      <c r="AK565" s="14" t="s">
        <v>965</v>
      </c>
      <c r="AL565" s="39">
        <v>0.3833333333333333</v>
      </c>
      <c r="AM565" s="14" t="s">
        <v>965</v>
      </c>
      <c r="AN565" s="14" t="s">
        <v>20</v>
      </c>
      <c r="AO565" s="14" t="s">
        <v>20</v>
      </c>
      <c r="AP565" s="14" t="s">
        <v>965</v>
      </c>
      <c r="AQ565" s="39">
        <v>0.41666666666666669</v>
      </c>
      <c r="AR565" s="14" t="s">
        <v>965</v>
      </c>
      <c r="AS565" s="14" t="s">
        <v>965</v>
      </c>
      <c r="AT565" s="39">
        <v>0.39861111111111108</v>
      </c>
      <c r="AU565" s="14" t="s">
        <v>965</v>
      </c>
      <c r="AV565" s="14" t="s">
        <v>965</v>
      </c>
      <c r="AW565" s="39">
        <v>0.3840277777777778</v>
      </c>
      <c r="AX565" s="14" t="s">
        <v>965</v>
      </c>
      <c r="AY565" s="14" t="s">
        <v>965</v>
      </c>
      <c r="AZ565" s="39">
        <v>0.38472222222222219</v>
      </c>
      <c r="BA565" s="14" t="s">
        <v>965</v>
      </c>
      <c r="BB565" s="14" t="s">
        <v>965</v>
      </c>
      <c r="BC565" s="39">
        <v>0.38263888888888892</v>
      </c>
      <c r="BD565" s="14" t="s">
        <v>965</v>
      </c>
      <c r="BE565" s="14" t="s">
        <v>20</v>
      </c>
      <c r="BF565" s="14" t="s">
        <v>20</v>
      </c>
      <c r="BG565" s="14" t="s">
        <v>965</v>
      </c>
      <c r="BH565" s="39">
        <v>0.40416666666666662</v>
      </c>
      <c r="BI565" s="39" t="s">
        <v>965</v>
      </c>
      <c r="BJ565" s="14" t="s">
        <v>965</v>
      </c>
      <c r="BK565" s="39">
        <v>0.375</v>
      </c>
      <c r="BL565" s="14" t="s">
        <v>965</v>
      </c>
      <c r="BM565" s="14" t="s">
        <v>965</v>
      </c>
      <c r="BN565" s="39">
        <v>0.39097222222222222</v>
      </c>
      <c r="BO565" s="14" t="s">
        <v>965</v>
      </c>
      <c r="BP565" s="14" t="s">
        <v>965</v>
      </c>
      <c r="BQ565" s="39">
        <v>0.37847222222222227</v>
      </c>
      <c r="BR565" s="14" t="s">
        <v>965</v>
      </c>
      <c r="BS565" s="14" t="s">
        <v>965</v>
      </c>
      <c r="BT565" s="39">
        <v>0.37222222222222223</v>
      </c>
      <c r="BU565" s="39" t="s">
        <v>965</v>
      </c>
      <c r="BV565" s="14" t="s">
        <v>20</v>
      </c>
      <c r="BW565" s="14" t="s">
        <v>20</v>
      </c>
      <c r="BX565" s="14" t="s">
        <v>20</v>
      </c>
      <c r="BY565" s="14" t="s">
        <v>965</v>
      </c>
      <c r="BZ565" s="39">
        <v>0.36249999999999999</v>
      </c>
      <c r="CA565" s="39" t="s">
        <v>965</v>
      </c>
      <c r="CB565" s="14" t="s">
        <v>21</v>
      </c>
      <c r="CC565" s="39" t="s">
        <v>39</v>
      </c>
      <c r="CD565" s="39" t="s">
        <v>21</v>
      </c>
      <c r="CE565" s="14" t="s">
        <v>965</v>
      </c>
      <c r="CF565" s="39">
        <v>0.3611111111111111</v>
      </c>
      <c r="CG565" s="39" t="s">
        <v>965</v>
      </c>
      <c r="CH565" s="14" t="s">
        <v>21</v>
      </c>
      <c r="CI565" s="39" t="s">
        <v>39</v>
      </c>
      <c r="CJ565" s="39" t="s">
        <v>21</v>
      </c>
      <c r="CK565" s="14" t="s">
        <v>20</v>
      </c>
      <c r="CL565" s="14" t="s">
        <v>20</v>
      </c>
      <c r="CM565" s="1">
        <f t="shared" si="138"/>
        <v>36</v>
      </c>
      <c r="CN565" s="1">
        <f t="shared" si="139"/>
        <v>0</v>
      </c>
      <c r="CO565" s="1">
        <f t="shared" si="140"/>
        <v>11</v>
      </c>
      <c r="CP565" s="1">
        <f t="shared" si="141"/>
        <v>4</v>
      </c>
      <c r="CQ565" s="1">
        <f t="shared" si="142"/>
        <v>0</v>
      </c>
      <c r="CR565" s="1">
        <f>SUM(COUNTIFS($T565:$CL565,{"PAT","MAT"}))</f>
        <v>0</v>
      </c>
      <c r="CS565" s="1">
        <f t="shared" si="143"/>
        <v>0</v>
      </c>
      <c r="CT565" s="1">
        <f t="shared" si="144"/>
        <v>0</v>
      </c>
      <c r="CU565" s="1">
        <f t="shared" si="145"/>
        <v>0</v>
      </c>
      <c r="CV565" s="1">
        <f t="shared" si="146"/>
        <v>0</v>
      </c>
      <c r="CW565" s="1">
        <f t="shared" si="147"/>
        <v>0</v>
      </c>
      <c r="CX565" s="1">
        <f t="shared" si="148"/>
        <v>0</v>
      </c>
      <c r="CY565" s="1">
        <f t="shared" si="149"/>
        <v>0</v>
      </c>
      <c r="CZ565" s="1">
        <f t="shared" si="150"/>
        <v>1</v>
      </c>
      <c r="DA565" s="1">
        <f t="shared" si="151"/>
        <v>1</v>
      </c>
      <c r="DB565" s="1">
        <f>SUM(CM565:CX565)+SUM(COUNTIFS(Q565:CL565,{"TERM","RESIGNED"}))</f>
        <v>51</v>
      </c>
      <c r="DC565" s="1" t="s">
        <v>45</v>
      </c>
      <c r="DD565" s="1" t="s">
        <v>1018</v>
      </c>
    </row>
    <row r="566" spans="1:108" x14ac:dyDescent="0.25">
      <c r="A566" s="32">
        <f t="shared" si="152"/>
        <v>565</v>
      </c>
      <c r="B566" s="1" t="s">
        <v>172</v>
      </c>
      <c r="C566" s="1">
        <v>105858</v>
      </c>
      <c r="D566" s="27">
        <v>105858</v>
      </c>
      <c r="E566" s="1" t="s">
        <v>946</v>
      </c>
      <c r="F566" s="34" t="s">
        <v>1309</v>
      </c>
      <c r="G566" s="34" t="s">
        <v>123</v>
      </c>
      <c r="H566" s="30">
        <v>45203</v>
      </c>
      <c r="I566" s="30" t="s">
        <v>39</v>
      </c>
      <c r="J566" s="30" t="s">
        <v>39</v>
      </c>
      <c r="K566" s="1">
        <f t="shared" ca="1" si="136"/>
        <v>99</v>
      </c>
      <c r="L566" s="34" t="str">
        <f t="shared" si="137"/>
        <v>Billable</v>
      </c>
      <c r="M566" s="34" t="s">
        <v>124</v>
      </c>
      <c r="N566" s="1" t="s">
        <v>41</v>
      </c>
      <c r="O566" s="1" t="s">
        <v>42</v>
      </c>
      <c r="P566" s="1"/>
      <c r="Q566" s="1"/>
      <c r="R566" s="1" t="s">
        <v>43</v>
      </c>
      <c r="S566" s="33" t="s">
        <v>323</v>
      </c>
      <c r="T566" s="14" t="s">
        <v>965</v>
      </c>
      <c r="U566" s="39">
        <v>0.37152777777777801</v>
      </c>
      <c r="V566" s="14" t="s">
        <v>965</v>
      </c>
      <c r="W566" s="14" t="s">
        <v>20</v>
      </c>
      <c r="X566" s="14" t="s">
        <v>20</v>
      </c>
      <c r="Y566" s="14" t="s">
        <v>965</v>
      </c>
      <c r="Z566" s="39">
        <v>0.38958333333333334</v>
      </c>
      <c r="AA566" s="14" t="s">
        <v>965</v>
      </c>
      <c r="AB566" s="14" t="s">
        <v>965</v>
      </c>
      <c r="AC566" s="39">
        <v>0.39374999999999999</v>
      </c>
      <c r="AD566" s="14" t="s">
        <v>965</v>
      </c>
      <c r="AE566" s="14" t="s">
        <v>965</v>
      </c>
      <c r="AF566" s="39">
        <v>0.38750000000000001</v>
      </c>
      <c r="AG566" s="14" t="s">
        <v>965</v>
      </c>
      <c r="AH566" s="14" t="s">
        <v>965</v>
      </c>
      <c r="AI566" s="39">
        <v>0.35000000000000003</v>
      </c>
      <c r="AJ566" s="14" t="s">
        <v>965</v>
      </c>
      <c r="AK566" s="14" t="s">
        <v>965</v>
      </c>
      <c r="AL566" s="39">
        <v>0.38194444444444442</v>
      </c>
      <c r="AM566" s="14" t="s">
        <v>965</v>
      </c>
      <c r="AN566" s="14" t="s">
        <v>20</v>
      </c>
      <c r="AO566" s="14" t="s">
        <v>20</v>
      </c>
      <c r="AP566" s="14" t="s">
        <v>965</v>
      </c>
      <c r="AQ566" s="39">
        <v>0.41666666666666669</v>
      </c>
      <c r="AR566" s="14" t="s">
        <v>965</v>
      </c>
      <c r="AS566" s="14" t="s">
        <v>965</v>
      </c>
      <c r="AT566" s="39">
        <v>0.3979166666666667</v>
      </c>
      <c r="AU566" s="14" t="s">
        <v>965</v>
      </c>
      <c r="AV566" s="14" t="s">
        <v>965</v>
      </c>
      <c r="AW566" s="39">
        <v>0.38263888888888892</v>
      </c>
      <c r="AX566" s="14" t="s">
        <v>965</v>
      </c>
      <c r="AY566" s="14" t="s">
        <v>965</v>
      </c>
      <c r="AZ566" s="39">
        <v>0.38194444444444442</v>
      </c>
      <c r="BA566" s="14" t="s">
        <v>965</v>
      </c>
      <c r="BB566" s="14" t="s">
        <v>965</v>
      </c>
      <c r="BC566" s="39">
        <v>0.3833333333333333</v>
      </c>
      <c r="BD566" s="14" t="s">
        <v>965</v>
      </c>
      <c r="BE566" s="14" t="s">
        <v>20</v>
      </c>
      <c r="BF566" s="14" t="s">
        <v>20</v>
      </c>
      <c r="BG566" s="14" t="s">
        <v>965</v>
      </c>
      <c r="BH566" s="39">
        <v>0.40416666666666662</v>
      </c>
      <c r="BI566" s="39" t="s">
        <v>965</v>
      </c>
      <c r="BJ566" s="14" t="s">
        <v>966</v>
      </c>
      <c r="BK566" s="39">
        <v>0.23819444444444446</v>
      </c>
      <c r="BL566" s="14" t="s">
        <v>966</v>
      </c>
      <c r="BM566" s="14" t="s">
        <v>965</v>
      </c>
      <c r="BN566" s="39">
        <v>0.38958333333333334</v>
      </c>
      <c r="BO566" s="14" t="s">
        <v>965</v>
      </c>
      <c r="BP566" s="14" t="s">
        <v>965</v>
      </c>
      <c r="BQ566" s="39">
        <v>0.3743055555555555</v>
      </c>
      <c r="BR566" s="14" t="s">
        <v>965</v>
      </c>
      <c r="BS566" s="14" t="s">
        <v>965</v>
      </c>
      <c r="BT566" s="39">
        <v>0.38055555555555554</v>
      </c>
      <c r="BU566" s="39" t="s">
        <v>965</v>
      </c>
      <c r="BV566" s="14" t="s">
        <v>20</v>
      </c>
      <c r="BW566" s="14" t="s">
        <v>20</v>
      </c>
      <c r="BX566" s="14" t="s">
        <v>20</v>
      </c>
      <c r="BY566" s="14" t="s">
        <v>965</v>
      </c>
      <c r="BZ566" s="39">
        <v>0.36805555555555558</v>
      </c>
      <c r="CA566" s="39" t="s">
        <v>965</v>
      </c>
      <c r="CB566" s="14" t="s">
        <v>965</v>
      </c>
      <c r="CC566" s="39">
        <v>0.37083333333333335</v>
      </c>
      <c r="CD566" s="39" t="s">
        <v>965</v>
      </c>
      <c r="CE566" s="14" t="s">
        <v>965</v>
      </c>
      <c r="CF566" s="39">
        <v>0.36388888888888887</v>
      </c>
      <c r="CG566" s="39" t="s">
        <v>965</v>
      </c>
      <c r="CH566" s="14" t="s">
        <v>965</v>
      </c>
      <c r="CI566" s="39">
        <v>0.37361111111111112</v>
      </c>
      <c r="CJ566" s="39" t="s">
        <v>965</v>
      </c>
      <c r="CK566" s="14" t="s">
        <v>20</v>
      </c>
      <c r="CL566" s="14" t="s">
        <v>20</v>
      </c>
      <c r="CM566" s="1">
        <f t="shared" si="138"/>
        <v>38</v>
      </c>
      <c r="CN566" s="1">
        <f t="shared" si="139"/>
        <v>1</v>
      </c>
      <c r="CO566" s="1">
        <f t="shared" si="140"/>
        <v>11</v>
      </c>
      <c r="CP566" s="1">
        <f t="shared" si="141"/>
        <v>0</v>
      </c>
      <c r="CQ566" s="1">
        <f t="shared" si="142"/>
        <v>0</v>
      </c>
      <c r="CR566" s="1">
        <f>SUM(COUNTIFS($T566:$CL566,{"PAT","MAT"}))</f>
        <v>0</v>
      </c>
      <c r="CS566" s="1">
        <f t="shared" si="143"/>
        <v>0</v>
      </c>
      <c r="CT566" s="1">
        <f t="shared" si="144"/>
        <v>0</v>
      </c>
      <c r="CU566" s="1">
        <f t="shared" si="145"/>
        <v>0</v>
      </c>
      <c r="CV566" s="1">
        <f t="shared" si="146"/>
        <v>0</v>
      </c>
      <c r="CW566" s="1">
        <f t="shared" si="147"/>
        <v>0</v>
      </c>
      <c r="CX566" s="1">
        <f t="shared" si="148"/>
        <v>0</v>
      </c>
      <c r="CY566" s="1">
        <f t="shared" si="149"/>
        <v>0</v>
      </c>
      <c r="CZ566" s="1">
        <f t="shared" si="150"/>
        <v>1</v>
      </c>
      <c r="DA566" s="1">
        <f t="shared" si="151"/>
        <v>1</v>
      </c>
      <c r="DB566" s="1">
        <f>SUM(CM566:CX566)+SUM(COUNTIFS(Q566:CL566,{"TERM","RESIGNED"}))</f>
        <v>50</v>
      </c>
      <c r="DC566" s="1" t="s">
        <v>45</v>
      </c>
      <c r="DD566" s="1" t="s">
        <v>1018</v>
      </c>
    </row>
    <row r="567" spans="1:108" x14ac:dyDescent="0.25">
      <c r="A567" s="32">
        <f t="shared" si="152"/>
        <v>566</v>
      </c>
      <c r="B567" s="1" t="s">
        <v>172</v>
      </c>
      <c r="C567" s="1">
        <v>105868</v>
      </c>
      <c r="D567" s="27">
        <v>105868</v>
      </c>
      <c r="E567" s="1" t="s">
        <v>945</v>
      </c>
      <c r="F567" s="34" t="s">
        <v>1310</v>
      </c>
      <c r="G567" s="34" t="s">
        <v>123</v>
      </c>
      <c r="H567" s="30">
        <v>45203</v>
      </c>
      <c r="I567" s="30" t="s">
        <v>39</v>
      </c>
      <c r="J567" s="30" t="s">
        <v>39</v>
      </c>
      <c r="K567" s="1">
        <f t="shared" ca="1" si="136"/>
        <v>99</v>
      </c>
      <c r="L567" s="34" t="str">
        <f t="shared" si="137"/>
        <v>Billable</v>
      </c>
      <c r="M567" s="34" t="s">
        <v>124</v>
      </c>
      <c r="N567" s="1" t="s">
        <v>41</v>
      </c>
      <c r="O567" s="1" t="s">
        <v>42</v>
      </c>
      <c r="P567" s="1"/>
      <c r="Q567" s="1"/>
      <c r="R567" s="1" t="s">
        <v>43</v>
      </c>
      <c r="S567" s="33" t="s">
        <v>135</v>
      </c>
      <c r="T567" s="14" t="s">
        <v>965</v>
      </c>
      <c r="U567" s="39">
        <v>0.36944444444444402</v>
      </c>
      <c r="V567" s="14" t="s">
        <v>965</v>
      </c>
      <c r="W567" s="14" t="s">
        <v>20</v>
      </c>
      <c r="X567" s="14" t="s">
        <v>20</v>
      </c>
      <c r="Y567" s="14" t="s">
        <v>965</v>
      </c>
      <c r="Z567" s="39">
        <v>0.38611111111111113</v>
      </c>
      <c r="AA567" s="14" t="s">
        <v>965</v>
      </c>
      <c r="AB567" s="14" t="s">
        <v>965</v>
      </c>
      <c r="AC567" s="39">
        <v>0.38055555555555554</v>
      </c>
      <c r="AD567" s="14" t="s">
        <v>965</v>
      </c>
      <c r="AE567" s="14" t="s">
        <v>965</v>
      </c>
      <c r="AF567" s="39">
        <v>0.38750000000000001</v>
      </c>
      <c r="AG567" s="14" t="s">
        <v>965</v>
      </c>
      <c r="AH567" s="14" t="s">
        <v>965</v>
      </c>
      <c r="AI567" s="39">
        <v>0.3840277777777778</v>
      </c>
      <c r="AJ567" s="14" t="s">
        <v>965</v>
      </c>
      <c r="AK567" s="14" t="s">
        <v>965</v>
      </c>
      <c r="AL567" s="39">
        <v>0.3659722222222222</v>
      </c>
      <c r="AM567" s="14" t="s">
        <v>965</v>
      </c>
      <c r="AN567" s="14" t="s">
        <v>20</v>
      </c>
      <c r="AO567" s="14" t="s">
        <v>20</v>
      </c>
      <c r="AP567" s="14" t="s">
        <v>965</v>
      </c>
      <c r="AQ567" s="39">
        <v>0.37986111111111115</v>
      </c>
      <c r="AR567" s="14" t="s">
        <v>965</v>
      </c>
      <c r="AS567" s="14" t="s">
        <v>965</v>
      </c>
      <c r="AT567" s="39">
        <v>0.40902777777777777</v>
      </c>
      <c r="AU567" s="14" t="s">
        <v>965</v>
      </c>
      <c r="AV567" s="14" t="s">
        <v>965</v>
      </c>
      <c r="AW567" s="39">
        <v>0.39583333333333331</v>
      </c>
      <c r="AX567" s="14" t="s">
        <v>965</v>
      </c>
      <c r="AY567" s="14" t="s">
        <v>965</v>
      </c>
      <c r="AZ567" s="39">
        <v>0.39097222222222222</v>
      </c>
      <c r="BA567" s="14" t="s">
        <v>965</v>
      </c>
      <c r="BB567" s="14" t="s">
        <v>965</v>
      </c>
      <c r="BC567" s="39">
        <v>0.375</v>
      </c>
      <c r="BD567" s="14" t="s">
        <v>965</v>
      </c>
      <c r="BE567" s="14" t="s">
        <v>20</v>
      </c>
      <c r="BF567" s="14" t="s">
        <v>20</v>
      </c>
      <c r="BG567" s="14" t="s">
        <v>965</v>
      </c>
      <c r="BH567" s="39">
        <v>0.38750000000000001</v>
      </c>
      <c r="BI567" s="39" t="s">
        <v>965</v>
      </c>
      <c r="BJ567" s="14" t="s">
        <v>965</v>
      </c>
      <c r="BK567" s="39">
        <v>0.39305555555555555</v>
      </c>
      <c r="BL567" s="14" t="s">
        <v>965</v>
      </c>
      <c r="BM567" s="14" t="s">
        <v>965</v>
      </c>
      <c r="BN567" s="39">
        <v>0.40138888888888885</v>
      </c>
      <c r="BO567" s="14" t="s">
        <v>965</v>
      </c>
      <c r="BP567" s="14" t="s">
        <v>965</v>
      </c>
      <c r="BQ567" s="39">
        <v>0.38541666666666669</v>
      </c>
      <c r="BR567" s="14" t="s">
        <v>965</v>
      </c>
      <c r="BS567" s="14" t="s">
        <v>965</v>
      </c>
      <c r="BT567" s="39">
        <v>0.3840277777777778</v>
      </c>
      <c r="BU567" s="39" t="s">
        <v>965</v>
      </c>
      <c r="BV567" s="14" t="s">
        <v>20</v>
      </c>
      <c r="BW567" s="14" t="s">
        <v>20</v>
      </c>
      <c r="BX567" s="14" t="s">
        <v>20</v>
      </c>
      <c r="BY567" s="14" t="s">
        <v>965</v>
      </c>
      <c r="BZ567" s="39">
        <v>0.37638888888888888</v>
      </c>
      <c r="CA567" s="39" t="s">
        <v>965</v>
      </c>
      <c r="CB567" s="14" t="s">
        <v>965</v>
      </c>
      <c r="CC567" s="39">
        <v>0.37777777777777777</v>
      </c>
      <c r="CD567" s="39" t="s">
        <v>965</v>
      </c>
      <c r="CE567" s="14" t="s">
        <v>965</v>
      </c>
      <c r="CF567" s="39">
        <v>0.3743055555555555</v>
      </c>
      <c r="CG567" s="39" t="s">
        <v>965</v>
      </c>
      <c r="CH567" s="14" t="s">
        <v>965</v>
      </c>
      <c r="CI567" s="39">
        <v>0.37847222222222227</v>
      </c>
      <c r="CJ567" s="39" t="s">
        <v>965</v>
      </c>
      <c r="CK567" s="14" t="s">
        <v>20</v>
      </c>
      <c r="CL567" s="14" t="s">
        <v>20</v>
      </c>
      <c r="CM567" s="1">
        <f t="shared" si="138"/>
        <v>40</v>
      </c>
      <c r="CN567" s="1">
        <f t="shared" si="139"/>
        <v>0</v>
      </c>
      <c r="CO567" s="1">
        <f t="shared" si="140"/>
        <v>11</v>
      </c>
      <c r="CP567" s="1">
        <f t="shared" si="141"/>
        <v>0</v>
      </c>
      <c r="CQ567" s="1">
        <f t="shared" si="142"/>
        <v>0</v>
      </c>
      <c r="CR567" s="1">
        <f>SUM(COUNTIFS($T567:$CL567,{"PAT","MAT"}))</f>
        <v>0</v>
      </c>
      <c r="CS567" s="1">
        <f t="shared" si="143"/>
        <v>0</v>
      </c>
      <c r="CT567" s="1">
        <f t="shared" si="144"/>
        <v>0</v>
      </c>
      <c r="CU567" s="1">
        <f t="shared" si="145"/>
        <v>0</v>
      </c>
      <c r="CV567" s="1">
        <f t="shared" si="146"/>
        <v>0</v>
      </c>
      <c r="CW567" s="1">
        <f t="shared" si="147"/>
        <v>0</v>
      </c>
      <c r="CX567" s="1">
        <f t="shared" si="148"/>
        <v>0</v>
      </c>
      <c r="CY567" s="1">
        <f t="shared" si="149"/>
        <v>0</v>
      </c>
      <c r="CZ567" s="1">
        <f t="shared" si="150"/>
        <v>1</v>
      </c>
      <c r="DA567" s="1">
        <f t="shared" si="151"/>
        <v>1</v>
      </c>
      <c r="DB567" s="1">
        <f>SUM(CM567:CX567)+SUM(COUNTIFS(Q567:CL567,{"TERM","RESIGNED"}))</f>
        <v>51</v>
      </c>
      <c r="DC567" s="1" t="s">
        <v>45</v>
      </c>
      <c r="DD567" s="1" t="s">
        <v>1018</v>
      </c>
    </row>
    <row r="568" spans="1:108" x14ac:dyDescent="0.25">
      <c r="A568" s="32">
        <f t="shared" si="152"/>
        <v>567</v>
      </c>
      <c r="B568" s="1" t="s">
        <v>172</v>
      </c>
      <c r="C568" s="1">
        <v>105870</v>
      </c>
      <c r="D568" s="27">
        <v>105870</v>
      </c>
      <c r="E568" s="1" t="s">
        <v>946</v>
      </c>
      <c r="F568" s="34" t="s">
        <v>1372</v>
      </c>
      <c r="G568" s="34" t="s">
        <v>123</v>
      </c>
      <c r="H568" s="30">
        <v>45203</v>
      </c>
      <c r="I568" s="30" t="s">
        <v>39</v>
      </c>
      <c r="J568" s="30" t="s">
        <v>39</v>
      </c>
      <c r="K568" s="1">
        <f t="shared" ca="1" si="136"/>
        <v>99</v>
      </c>
      <c r="L568" s="34" t="str">
        <f t="shared" si="137"/>
        <v>Billable</v>
      </c>
      <c r="M568" s="34" t="s">
        <v>124</v>
      </c>
      <c r="N568" s="1" t="s">
        <v>41</v>
      </c>
      <c r="O568" s="1" t="s">
        <v>42</v>
      </c>
      <c r="P568" s="1"/>
      <c r="Q568" s="1"/>
      <c r="R568" s="1" t="s">
        <v>43</v>
      </c>
      <c r="S568" s="33" t="s">
        <v>972</v>
      </c>
      <c r="T568" s="14" t="s">
        <v>965</v>
      </c>
      <c r="U568" s="39">
        <v>0.38194444444444398</v>
      </c>
      <c r="V568" s="14" t="s">
        <v>965</v>
      </c>
      <c r="W568" s="14" t="s">
        <v>20</v>
      </c>
      <c r="X568" s="14" t="s">
        <v>20</v>
      </c>
      <c r="Y568" s="14" t="s">
        <v>965</v>
      </c>
      <c r="Z568" s="39">
        <v>0.40347222222222223</v>
      </c>
      <c r="AA568" s="14" t="s">
        <v>965</v>
      </c>
      <c r="AB568" s="14" t="s">
        <v>965</v>
      </c>
      <c r="AC568" s="39">
        <v>0.41180555555555554</v>
      </c>
      <c r="AD568" s="14" t="s">
        <v>965</v>
      </c>
      <c r="AE568" s="14" t="s">
        <v>965</v>
      </c>
      <c r="AF568" s="39">
        <v>0.39166666666666666</v>
      </c>
      <c r="AG568" s="14" t="s">
        <v>965</v>
      </c>
      <c r="AH568" s="14" t="s">
        <v>965</v>
      </c>
      <c r="AI568" s="39">
        <v>0.39166666666666666</v>
      </c>
      <c r="AJ568" s="14" t="s">
        <v>965</v>
      </c>
      <c r="AK568" s="14" t="s">
        <v>965</v>
      </c>
      <c r="AL568" s="39">
        <v>0.39930555555555558</v>
      </c>
      <c r="AM568" s="14" t="s">
        <v>965</v>
      </c>
      <c r="AN568" s="14" t="s">
        <v>20</v>
      </c>
      <c r="AO568" s="14" t="s">
        <v>20</v>
      </c>
      <c r="AP568" s="14" t="s">
        <v>965</v>
      </c>
      <c r="AQ568" s="39">
        <v>0.40902777777777777</v>
      </c>
      <c r="AR568" s="14" t="s">
        <v>965</v>
      </c>
      <c r="AS568" s="14" t="s">
        <v>965</v>
      </c>
      <c r="AT568" s="39">
        <v>0.40972222222222227</v>
      </c>
      <c r="AU568" s="14" t="s">
        <v>965</v>
      </c>
      <c r="AV568" s="14" t="s">
        <v>965</v>
      </c>
      <c r="AW568" s="39">
        <v>0.40347222222222223</v>
      </c>
      <c r="AX568" s="14" t="s">
        <v>965</v>
      </c>
      <c r="AY568" s="14" t="s">
        <v>965</v>
      </c>
      <c r="AZ568" s="39">
        <v>0.39374999999999999</v>
      </c>
      <c r="BA568" s="14" t="s">
        <v>965</v>
      </c>
      <c r="BB568" s="14" t="s">
        <v>965</v>
      </c>
      <c r="BC568" s="39">
        <v>0.3840277777777778</v>
      </c>
      <c r="BD568" s="14" t="s">
        <v>965</v>
      </c>
      <c r="BE568" s="14" t="s">
        <v>20</v>
      </c>
      <c r="BF568" s="14" t="s">
        <v>20</v>
      </c>
      <c r="BG568" s="14" t="s">
        <v>965</v>
      </c>
      <c r="BH568" s="39">
        <v>0.4145833333333333</v>
      </c>
      <c r="BI568" s="39" t="s">
        <v>965</v>
      </c>
      <c r="BJ568" s="14" t="s">
        <v>965</v>
      </c>
      <c r="BK568" s="39">
        <v>0.38541666666666669</v>
      </c>
      <c r="BL568" s="14" t="s">
        <v>965</v>
      </c>
      <c r="BM568" s="14" t="s">
        <v>965</v>
      </c>
      <c r="BN568" s="39">
        <v>0.39305555555555555</v>
      </c>
      <c r="BO568" s="14" t="s">
        <v>965</v>
      </c>
      <c r="BP568" s="14" t="s">
        <v>965</v>
      </c>
      <c r="BQ568" s="39">
        <v>0.38611111111111113</v>
      </c>
      <c r="BR568" s="14" t="s">
        <v>965</v>
      </c>
      <c r="BS568" s="14" t="s">
        <v>965</v>
      </c>
      <c r="BT568" s="39">
        <v>0.38611111111111113</v>
      </c>
      <c r="BU568" s="39" t="s">
        <v>965</v>
      </c>
      <c r="BV568" s="14" t="s">
        <v>20</v>
      </c>
      <c r="BW568" s="14" t="s">
        <v>20</v>
      </c>
      <c r="BX568" s="14" t="s">
        <v>20</v>
      </c>
      <c r="BY568" s="14" t="s">
        <v>965</v>
      </c>
      <c r="BZ568" s="39">
        <v>0.39444444444444443</v>
      </c>
      <c r="CA568" s="39" t="s">
        <v>965</v>
      </c>
      <c r="CB568" s="14" t="s">
        <v>965</v>
      </c>
      <c r="CC568" s="39">
        <v>0.37847222222222227</v>
      </c>
      <c r="CD568" s="39" t="s">
        <v>965</v>
      </c>
      <c r="CE568" s="14" t="s">
        <v>965</v>
      </c>
      <c r="CF568" s="39">
        <v>0.38194444444444442</v>
      </c>
      <c r="CG568" s="39" t="s">
        <v>965</v>
      </c>
      <c r="CH568" s="14" t="s">
        <v>965</v>
      </c>
      <c r="CI568" s="39">
        <v>0.37777777777777777</v>
      </c>
      <c r="CJ568" s="39" t="s">
        <v>965</v>
      </c>
      <c r="CK568" s="14" t="s">
        <v>20</v>
      </c>
      <c r="CL568" s="14" t="s">
        <v>20</v>
      </c>
      <c r="CM568" s="1">
        <f t="shared" si="138"/>
        <v>40</v>
      </c>
      <c r="CN568" s="1">
        <f t="shared" si="139"/>
        <v>0</v>
      </c>
      <c r="CO568" s="1">
        <f t="shared" si="140"/>
        <v>11</v>
      </c>
      <c r="CP568" s="1">
        <f t="shared" si="141"/>
        <v>0</v>
      </c>
      <c r="CQ568" s="1">
        <f t="shared" si="142"/>
        <v>0</v>
      </c>
      <c r="CR568" s="1">
        <f>SUM(COUNTIFS($T568:$CL568,{"PAT","MAT"}))</f>
        <v>0</v>
      </c>
      <c r="CS568" s="1">
        <f t="shared" si="143"/>
        <v>0</v>
      </c>
      <c r="CT568" s="1">
        <f t="shared" si="144"/>
        <v>0</v>
      </c>
      <c r="CU568" s="1">
        <f t="shared" si="145"/>
        <v>0</v>
      </c>
      <c r="CV568" s="1">
        <f t="shared" si="146"/>
        <v>0</v>
      </c>
      <c r="CW568" s="1">
        <f t="shared" si="147"/>
        <v>0</v>
      </c>
      <c r="CX568" s="1">
        <f t="shared" si="148"/>
        <v>0</v>
      </c>
      <c r="CY568" s="1">
        <f t="shared" si="149"/>
        <v>0</v>
      </c>
      <c r="CZ568" s="1">
        <f t="shared" si="150"/>
        <v>1</v>
      </c>
      <c r="DA568" s="1">
        <f t="shared" si="151"/>
        <v>1</v>
      </c>
      <c r="DB568" s="1">
        <f>SUM(CM568:CX568)+SUM(COUNTIFS(Q568:CL568,{"TERM","RESIGNED"}))</f>
        <v>51</v>
      </c>
      <c r="DC568" s="1" t="s">
        <v>45</v>
      </c>
      <c r="DD568" s="1" t="s">
        <v>1018</v>
      </c>
    </row>
    <row r="569" spans="1:108" x14ac:dyDescent="0.25">
      <c r="A569" s="32">
        <f t="shared" si="152"/>
        <v>568</v>
      </c>
      <c r="B569" s="1" t="s">
        <v>172</v>
      </c>
      <c r="C569" s="1">
        <v>105873</v>
      </c>
      <c r="D569" s="27">
        <v>105873</v>
      </c>
      <c r="E569" s="1" t="s">
        <v>946</v>
      </c>
      <c r="F569" s="34" t="s">
        <v>1311</v>
      </c>
      <c r="G569" s="34" t="s">
        <v>123</v>
      </c>
      <c r="H569" s="30">
        <v>45203</v>
      </c>
      <c r="I569" s="30" t="s">
        <v>39</v>
      </c>
      <c r="J569" s="30" t="s">
        <v>39</v>
      </c>
      <c r="K569" s="1">
        <f t="shared" ca="1" si="136"/>
        <v>99</v>
      </c>
      <c r="L569" s="34" t="str">
        <f t="shared" si="137"/>
        <v>Billable</v>
      </c>
      <c r="M569" s="34" t="s">
        <v>124</v>
      </c>
      <c r="N569" s="1" t="s">
        <v>41</v>
      </c>
      <c r="O569" s="1" t="s">
        <v>42</v>
      </c>
      <c r="P569" s="1"/>
      <c r="Q569" s="1"/>
      <c r="R569" s="1" t="s">
        <v>43</v>
      </c>
      <c r="S569" s="33" t="s">
        <v>132</v>
      </c>
      <c r="T569" s="14" t="s">
        <v>965</v>
      </c>
      <c r="U569" s="39">
        <v>0.38263888888888897</v>
      </c>
      <c r="V569" s="14" t="s">
        <v>965</v>
      </c>
      <c r="W569" s="14" t="s">
        <v>20</v>
      </c>
      <c r="X569" s="14" t="s">
        <v>20</v>
      </c>
      <c r="Y569" s="14" t="s">
        <v>965</v>
      </c>
      <c r="Z569" s="39">
        <v>0.39999999999999997</v>
      </c>
      <c r="AA569" s="14" t="s">
        <v>965</v>
      </c>
      <c r="AB569" s="14" t="s">
        <v>965</v>
      </c>
      <c r="AC569" s="39">
        <v>0.35972222222222222</v>
      </c>
      <c r="AD569" s="14" t="s">
        <v>965</v>
      </c>
      <c r="AE569" s="14" t="s">
        <v>965</v>
      </c>
      <c r="AF569" s="39">
        <v>0.39583333333333331</v>
      </c>
      <c r="AG569" s="14" t="s">
        <v>965</v>
      </c>
      <c r="AH569" s="14" t="s">
        <v>965</v>
      </c>
      <c r="AI569" s="39">
        <v>0.38680555555555557</v>
      </c>
      <c r="AJ569" s="14" t="s">
        <v>965</v>
      </c>
      <c r="AK569" s="14" t="s">
        <v>965</v>
      </c>
      <c r="AL569" s="39">
        <v>0.38472222222222219</v>
      </c>
      <c r="AM569" s="14" t="s">
        <v>965</v>
      </c>
      <c r="AN569" s="14" t="s">
        <v>20</v>
      </c>
      <c r="AO569" s="14" t="s">
        <v>20</v>
      </c>
      <c r="AP569" s="14" t="s">
        <v>965</v>
      </c>
      <c r="AQ569" s="39">
        <v>0.39166666666666666</v>
      </c>
      <c r="AR569" s="14" t="s">
        <v>965</v>
      </c>
      <c r="AS569" s="14" t="s">
        <v>965</v>
      </c>
      <c r="AT569" s="39">
        <v>0.38611111111111113</v>
      </c>
      <c r="AU569" s="14" t="s">
        <v>965</v>
      </c>
      <c r="AV569" s="14" t="s">
        <v>965</v>
      </c>
      <c r="AW569" s="39">
        <v>0.3833333333333333</v>
      </c>
      <c r="AX569" s="14" t="s">
        <v>965</v>
      </c>
      <c r="AY569" s="14" t="s">
        <v>965</v>
      </c>
      <c r="AZ569" s="39">
        <v>0.39652777777777781</v>
      </c>
      <c r="BA569" s="14" t="s">
        <v>965</v>
      </c>
      <c r="BB569" s="14" t="s">
        <v>965</v>
      </c>
      <c r="BC569" s="39">
        <v>0.39166666666666666</v>
      </c>
      <c r="BD569" s="14" t="s">
        <v>965</v>
      </c>
      <c r="BE569" s="14" t="s">
        <v>20</v>
      </c>
      <c r="BF569" s="14" t="s">
        <v>20</v>
      </c>
      <c r="BG569" s="14" t="s">
        <v>965</v>
      </c>
      <c r="BH569" s="39">
        <v>0.3923611111111111</v>
      </c>
      <c r="BI569" s="39" t="s">
        <v>965</v>
      </c>
      <c r="BJ569" s="14" t="s">
        <v>965</v>
      </c>
      <c r="BK569" s="39">
        <v>0.38750000000000001</v>
      </c>
      <c r="BL569" s="14" t="s">
        <v>965</v>
      </c>
      <c r="BM569" s="14" t="s">
        <v>965</v>
      </c>
      <c r="BN569" s="39">
        <v>0.3888888888888889</v>
      </c>
      <c r="BO569" s="14" t="s">
        <v>965</v>
      </c>
      <c r="BP569" s="14" t="s">
        <v>965</v>
      </c>
      <c r="BQ569" s="39">
        <v>0.39305555555555555</v>
      </c>
      <c r="BR569" s="14" t="s">
        <v>965</v>
      </c>
      <c r="BS569" s="14" t="s">
        <v>22</v>
      </c>
      <c r="BT569" s="39">
        <v>0.37986111111111115</v>
      </c>
      <c r="BU569" s="39" t="s">
        <v>22</v>
      </c>
      <c r="BV569" s="14" t="s">
        <v>20</v>
      </c>
      <c r="BW569" s="14" t="s">
        <v>20</v>
      </c>
      <c r="BX569" s="14" t="s">
        <v>20</v>
      </c>
      <c r="BY569" s="14" t="s">
        <v>965</v>
      </c>
      <c r="BZ569" s="39">
        <v>0.38680555555555557</v>
      </c>
      <c r="CA569" s="39" t="s">
        <v>965</v>
      </c>
      <c r="CB569" s="14" t="s">
        <v>965</v>
      </c>
      <c r="CC569" s="39">
        <v>0.38958333333333334</v>
      </c>
      <c r="CD569" s="39" t="s">
        <v>965</v>
      </c>
      <c r="CE569" s="14" t="s">
        <v>965</v>
      </c>
      <c r="CF569" s="39">
        <v>0.41319444444444442</v>
      </c>
      <c r="CG569" s="39" t="s">
        <v>965</v>
      </c>
      <c r="CH569" s="14" t="s">
        <v>965</v>
      </c>
      <c r="CI569" s="39">
        <v>0.39166666666666666</v>
      </c>
      <c r="CJ569" s="39" t="s">
        <v>965</v>
      </c>
      <c r="CK569" s="14" t="s">
        <v>20</v>
      </c>
      <c r="CL569" s="14" t="s">
        <v>20</v>
      </c>
      <c r="CM569" s="1">
        <f t="shared" si="138"/>
        <v>38</v>
      </c>
      <c r="CN569" s="1">
        <f t="shared" si="139"/>
        <v>0</v>
      </c>
      <c r="CO569" s="1">
        <f t="shared" si="140"/>
        <v>11</v>
      </c>
      <c r="CP569" s="1">
        <f t="shared" si="141"/>
        <v>0</v>
      </c>
      <c r="CQ569" s="1">
        <f t="shared" si="142"/>
        <v>2</v>
      </c>
      <c r="CR569" s="1">
        <f>SUM(COUNTIFS($T569:$CL569,{"PAT","MAT"}))</f>
        <v>0</v>
      </c>
      <c r="CS569" s="1">
        <f t="shared" si="143"/>
        <v>0</v>
      </c>
      <c r="CT569" s="1">
        <f t="shared" si="144"/>
        <v>0</v>
      </c>
      <c r="CU569" s="1">
        <f t="shared" si="145"/>
        <v>0</v>
      </c>
      <c r="CV569" s="1">
        <f t="shared" si="146"/>
        <v>0</v>
      </c>
      <c r="CW569" s="1">
        <f t="shared" si="147"/>
        <v>0</v>
      </c>
      <c r="CX569" s="1">
        <f t="shared" si="148"/>
        <v>0</v>
      </c>
      <c r="CY569" s="1">
        <f t="shared" si="149"/>
        <v>0</v>
      </c>
      <c r="CZ569" s="1">
        <f t="shared" si="150"/>
        <v>1</v>
      </c>
      <c r="DA569" s="1">
        <f t="shared" si="151"/>
        <v>1</v>
      </c>
      <c r="DB569" s="1">
        <f>SUM(CM569:CX569)+SUM(COUNTIFS(Q569:CL569,{"TERM","RESIGNED"}))</f>
        <v>51</v>
      </c>
      <c r="DC569" s="1" t="s">
        <v>45</v>
      </c>
      <c r="DD569" s="1" t="s">
        <v>1023</v>
      </c>
    </row>
    <row r="570" spans="1:108" x14ac:dyDescent="0.25">
      <c r="A570" s="32">
        <f t="shared" si="152"/>
        <v>569</v>
      </c>
      <c r="B570" s="1" t="s">
        <v>172</v>
      </c>
      <c r="C570" s="1">
        <v>105874</v>
      </c>
      <c r="D570" s="27">
        <v>105874</v>
      </c>
      <c r="E570" s="1" t="s">
        <v>946</v>
      </c>
      <c r="F570" s="34" t="s">
        <v>1312</v>
      </c>
      <c r="G570" s="34" t="s">
        <v>123</v>
      </c>
      <c r="H570" s="30">
        <v>45203</v>
      </c>
      <c r="I570" s="30" t="s">
        <v>39</v>
      </c>
      <c r="J570" s="30" t="s">
        <v>39</v>
      </c>
      <c r="K570" s="1">
        <f t="shared" ca="1" si="136"/>
        <v>99</v>
      </c>
      <c r="L570" s="34" t="str">
        <f t="shared" si="137"/>
        <v>Billable</v>
      </c>
      <c r="M570" s="34" t="s">
        <v>124</v>
      </c>
      <c r="N570" s="1" t="s">
        <v>41</v>
      </c>
      <c r="O570" s="1" t="s">
        <v>42</v>
      </c>
      <c r="P570" s="1"/>
      <c r="Q570" s="1"/>
      <c r="R570" s="1" t="s">
        <v>43</v>
      </c>
      <c r="S570" s="33" t="s">
        <v>972</v>
      </c>
      <c r="T570" s="14" t="s">
        <v>965</v>
      </c>
      <c r="U570" s="39">
        <v>0.375</v>
      </c>
      <c r="V570" s="14" t="s">
        <v>965</v>
      </c>
      <c r="W570" s="14" t="s">
        <v>20</v>
      </c>
      <c r="X570" s="14" t="s">
        <v>20</v>
      </c>
      <c r="Y570" s="14" t="s">
        <v>965</v>
      </c>
      <c r="Z570" s="39">
        <v>0.40347222222222223</v>
      </c>
      <c r="AA570" s="14" t="s">
        <v>965</v>
      </c>
      <c r="AB570" s="14" t="s">
        <v>965</v>
      </c>
      <c r="AC570" s="39">
        <v>0.41111111111111115</v>
      </c>
      <c r="AD570" s="14" t="s">
        <v>965</v>
      </c>
      <c r="AE570" s="14" t="s">
        <v>965</v>
      </c>
      <c r="AF570" s="39">
        <v>0.38750000000000001</v>
      </c>
      <c r="AG570" s="14" t="s">
        <v>965</v>
      </c>
      <c r="AH570" s="14" t="s">
        <v>965</v>
      </c>
      <c r="AI570" s="39">
        <v>0.39374999999999999</v>
      </c>
      <c r="AJ570" s="14" t="s">
        <v>965</v>
      </c>
      <c r="AK570" s="14" t="s">
        <v>965</v>
      </c>
      <c r="AL570" s="39">
        <v>0.39861111111111108</v>
      </c>
      <c r="AM570" s="14" t="s">
        <v>965</v>
      </c>
      <c r="AN570" s="14" t="s">
        <v>20</v>
      </c>
      <c r="AO570" s="14" t="s">
        <v>20</v>
      </c>
      <c r="AP570" s="14" t="s">
        <v>21</v>
      </c>
      <c r="AQ570" s="39" t="s">
        <v>39</v>
      </c>
      <c r="AR570" s="14" t="s">
        <v>21</v>
      </c>
      <c r="AS570" s="14" t="s">
        <v>965</v>
      </c>
      <c r="AT570" s="39">
        <v>0.39027777777777778</v>
      </c>
      <c r="AU570" s="14" t="s">
        <v>965</v>
      </c>
      <c r="AV570" s="14" t="s">
        <v>965</v>
      </c>
      <c r="AW570" s="39">
        <v>0.40763888888888888</v>
      </c>
      <c r="AX570" s="14" t="s">
        <v>965</v>
      </c>
      <c r="AY570" s="14" t="s">
        <v>965</v>
      </c>
      <c r="AZ570" s="39">
        <v>0.3888888888888889</v>
      </c>
      <c r="BA570" s="14" t="s">
        <v>965</v>
      </c>
      <c r="BB570" s="14" t="s">
        <v>965</v>
      </c>
      <c r="BC570" s="39">
        <v>0.38819444444444445</v>
      </c>
      <c r="BD570" s="14" t="s">
        <v>965</v>
      </c>
      <c r="BE570" s="14" t="s">
        <v>20</v>
      </c>
      <c r="BF570" s="14" t="s">
        <v>20</v>
      </c>
      <c r="BG570" s="14" t="s">
        <v>965</v>
      </c>
      <c r="BH570" s="39">
        <v>0.40972222222222227</v>
      </c>
      <c r="BI570" s="39" t="s">
        <v>965</v>
      </c>
      <c r="BJ570" s="14" t="s">
        <v>965</v>
      </c>
      <c r="BK570" s="39">
        <v>0.38611111111111113</v>
      </c>
      <c r="BL570" s="14" t="s">
        <v>965</v>
      </c>
      <c r="BM570" s="14" t="s">
        <v>965</v>
      </c>
      <c r="BN570" s="39">
        <v>0.39097222222222222</v>
      </c>
      <c r="BO570" s="14" t="s">
        <v>965</v>
      </c>
      <c r="BP570" s="14" t="s">
        <v>965</v>
      </c>
      <c r="BQ570" s="39">
        <v>0.3840277777777778</v>
      </c>
      <c r="BR570" s="14" t="s">
        <v>965</v>
      </c>
      <c r="BS570" s="14" t="s">
        <v>965</v>
      </c>
      <c r="BT570" s="39">
        <v>0.38541666666666669</v>
      </c>
      <c r="BU570" s="39" t="s">
        <v>965</v>
      </c>
      <c r="BV570" s="14" t="s">
        <v>20</v>
      </c>
      <c r="BW570" s="14" t="s">
        <v>20</v>
      </c>
      <c r="BX570" s="14" t="s">
        <v>20</v>
      </c>
      <c r="BY570" s="14" t="s">
        <v>965</v>
      </c>
      <c r="BZ570" s="39">
        <v>0.38194444444444442</v>
      </c>
      <c r="CA570" s="39" t="s">
        <v>965</v>
      </c>
      <c r="CB570" s="14" t="s">
        <v>965</v>
      </c>
      <c r="CC570" s="39">
        <v>0.37847222222222227</v>
      </c>
      <c r="CD570" s="39" t="s">
        <v>965</v>
      </c>
      <c r="CE570" s="14" t="s">
        <v>965</v>
      </c>
      <c r="CF570" s="39">
        <v>0.38125000000000003</v>
      </c>
      <c r="CG570" s="39" t="s">
        <v>965</v>
      </c>
      <c r="CH570" s="14" t="s">
        <v>965</v>
      </c>
      <c r="CI570" s="39">
        <v>0.3756944444444445</v>
      </c>
      <c r="CJ570" s="39" t="s">
        <v>965</v>
      </c>
      <c r="CK570" s="14" t="s">
        <v>20</v>
      </c>
      <c r="CL570" s="14" t="s">
        <v>20</v>
      </c>
      <c r="CM570" s="1">
        <f t="shared" si="138"/>
        <v>38</v>
      </c>
      <c r="CN570" s="1">
        <f t="shared" si="139"/>
        <v>0</v>
      </c>
      <c r="CO570" s="1">
        <f t="shared" si="140"/>
        <v>11</v>
      </c>
      <c r="CP570" s="1">
        <f t="shared" si="141"/>
        <v>2</v>
      </c>
      <c r="CQ570" s="1">
        <f t="shared" si="142"/>
        <v>0</v>
      </c>
      <c r="CR570" s="1">
        <f>SUM(COUNTIFS($T570:$CL570,{"PAT","MAT"}))</f>
        <v>0</v>
      </c>
      <c r="CS570" s="1">
        <f t="shared" si="143"/>
        <v>0</v>
      </c>
      <c r="CT570" s="1">
        <f t="shared" si="144"/>
        <v>0</v>
      </c>
      <c r="CU570" s="1">
        <f t="shared" si="145"/>
        <v>0</v>
      </c>
      <c r="CV570" s="1">
        <f t="shared" si="146"/>
        <v>0</v>
      </c>
      <c r="CW570" s="1">
        <f t="shared" si="147"/>
        <v>0</v>
      </c>
      <c r="CX570" s="1">
        <f t="shared" si="148"/>
        <v>0</v>
      </c>
      <c r="CY570" s="1">
        <f t="shared" si="149"/>
        <v>0</v>
      </c>
      <c r="CZ570" s="1">
        <f t="shared" si="150"/>
        <v>1</v>
      </c>
      <c r="DA570" s="1">
        <f t="shared" si="151"/>
        <v>1</v>
      </c>
      <c r="DB570" s="1">
        <f>SUM(CM570:CX570)+SUM(COUNTIFS(Q570:CL570,{"TERM","RESIGNED"}))</f>
        <v>51</v>
      </c>
      <c r="DC570" s="1" t="s">
        <v>45</v>
      </c>
      <c r="DD570" s="1" t="s">
        <v>1018</v>
      </c>
    </row>
    <row r="571" spans="1:108" x14ac:dyDescent="0.25">
      <c r="A571" s="32">
        <f t="shared" si="152"/>
        <v>570</v>
      </c>
      <c r="B571" s="1" t="s">
        <v>172</v>
      </c>
      <c r="C571" s="1">
        <v>105889</v>
      </c>
      <c r="D571" s="27">
        <v>105889</v>
      </c>
      <c r="E571" s="1" t="s">
        <v>945</v>
      </c>
      <c r="F571" s="34" t="s">
        <v>1315</v>
      </c>
      <c r="G571" s="34" t="s">
        <v>186</v>
      </c>
      <c r="H571" s="30">
        <v>45203</v>
      </c>
      <c r="I571" s="30" t="s">
        <v>39</v>
      </c>
      <c r="J571" s="30" t="s">
        <v>39</v>
      </c>
      <c r="K571" s="1">
        <f t="shared" ca="1" si="136"/>
        <v>99</v>
      </c>
      <c r="L571" s="34" t="str">
        <f t="shared" si="137"/>
        <v>Billable</v>
      </c>
      <c r="M571" s="34" t="s">
        <v>187</v>
      </c>
      <c r="N571" s="1" t="s">
        <v>41</v>
      </c>
      <c r="O571" s="1" t="s">
        <v>42</v>
      </c>
      <c r="P571" s="1"/>
      <c r="Q571" s="1"/>
      <c r="R571" s="1" t="s">
        <v>43</v>
      </c>
      <c r="S571" s="33" t="s">
        <v>239</v>
      </c>
      <c r="T571" s="14" t="s">
        <v>965</v>
      </c>
      <c r="U571" s="39">
        <v>0.47777777777777802</v>
      </c>
      <c r="V571" s="14" t="s">
        <v>965</v>
      </c>
      <c r="W571" s="14" t="s">
        <v>20</v>
      </c>
      <c r="X571" s="14" t="s">
        <v>20</v>
      </c>
      <c r="Y571" s="14" t="s">
        <v>965</v>
      </c>
      <c r="Z571" s="39">
        <v>0.39097222222222222</v>
      </c>
      <c r="AA571" s="14" t="s">
        <v>965</v>
      </c>
      <c r="AB571" s="14" t="s">
        <v>965</v>
      </c>
      <c r="AC571" s="39">
        <v>0.38472222222222219</v>
      </c>
      <c r="AD571" s="14" t="s">
        <v>965</v>
      </c>
      <c r="AE571" s="14" t="s">
        <v>965</v>
      </c>
      <c r="AF571" s="39">
        <v>0.3923611111111111</v>
      </c>
      <c r="AG571" s="14" t="s">
        <v>965</v>
      </c>
      <c r="AH571" s="14" t="s">
        <v>965</v>
      </c>
      <c r="AI571" s="39">
        <v>0.38541666666666669</v>
      </c>
      <c r="AJ571" s="14" t="s">
        <v>965</v>
      </c>
      <c r="AK571" s="14" t="s">
        <v>965</v>
      </c>
      <c r="AL571" s="39">
        <v>0.39374999999999999</v>
      </c>
      <c r="AM571" s="14" t="s">
        <v>965</v>
      </c>
      <c r="AN571" s="14" t="s">
        <v>20</v>
      </c>
      <c r="AO571" s="14" t="s">
        <v>20</v>
      </c>
      <c r="AP571" s="14" t="s">
        <v>965</v>
      </c>
      <c r="AQ571" s="39">
        <v>0.39930555555555558</v>
      </c>
      <c r="AR571" s="14" t="s">
        <v>965</v>
      </c>
      <c r="AS571" s="14" t="s">
        <v>965</v>
      </c>
      <c r="AT571" s="39">
        <v>0.39583333333333331</v>
      </c>
      <c r="AU571" s="14" t="s">
        <v>965</v>
      </c>
      <c r="AV571" s="14" t="s">
        <v>965</v>
      </c>
      <c r="AW571" s="39">
        <v>0.38958333333333334</v>
      </c>
      <c r="AX571" s="14" t="s">
        <v>965</v>
      </c>
      <c r="AY571" s="14" t="s">
        <v>22</v>
      </c>
      <c r="AZ571" s="39" t="s">
        <v>39</v>
      </c>
      <c r="BA571" s="14" t="s">
        <v>22</v>
      </c>
      <c r="BB571" s="14" t="s">
        <v>965</v>
      </c>
      <c r="BC571" s="39">
        <v>0.38263888888888892</v>
      </c>
      <c r="BD571" s="14" t="s">
        <v>965</v>
      </c>
      <c r="BE571" s="14" t="s">
        <v>20</v>
      </c>
      <c r="BF571" s="14" t="s">
        <v>20</v>
      </c>
      <c r="BG571" s="14" t="s">
        <v>965</v>
      </c>
      <c r="BH571" s="39">
        <v>0.38750000000000001</v>
      </c>
      <c r="BI571" s="39" t="s">
        <v>965</v>
      </c>
      <c r="BJ571" s="14" t="s">
        <v>965</v>
      </c>
      <c r="BK571" s="39">
        <v>0.38819444444444445</v>
      </c>
      <c r="BL571" s="14" t="s">
        <v>965</v>
      </c>
      <c r="BM571" s="14" t="s">
        <v>965</v>
      </c>
      <c r="BN571" s="39">
        <v>0.38263888888888892</v>
      </c>
      <c r="BO571" s="14" t="s">
        <v>965</v>
      </c>
      <c r="BP571" s="14" t="s">
        <v>965</v>
      </c>
      <c r="BQ571" s="39">
        <v>0.37986111111111115</v>
      </c>
      <c r="BR571" s="14" t="s">
        <v>965</v>
      </c>
      <c r="BS571" s="14" t="s">
        <v>965</v>
      </c>
      <c r="BT571" s="39">
        <v>0.37291666666666662</v>
      </c>
      <c r="BU571" s="39" t="s">
        <v>965</v>
      </c>
      <c r="BV571" s="14" t="s">
        <v>20</v>
      </c>
      <c r="BW571" s="14" t="s">
        <v>20</v>
      </c>
      <c r="BX571" s="14" t="s">
        <v>20</v>
      </c>
      <c r="BY571" s="14" t="s">
        <v>965</v>
      </c>
      <c r="BZ571" s="39">
        <v>0.37986111111111115</v>
      </c>
      <c r="CA571" s="39" t="s">
        <v>965</v>
      </c>
      <c r="CB571" s="14" t="s">
        <v>965</v>
      </c>
      <c r="CC571" s="39">
        <v>0.37847222222222227</v>
      </c>
      <c r="CD571" s="39" t="s">
        <v>965</v>
      </c>
      <c r="CE571" s="14" t="s">
        <v>965</v>
      </c>
      <c r="CF571" s="39">
        <v>0.375</v>
      </c>
      <c r="CG571" s="39" t="s">
        <v>965</v>
      </c>
      <c r="CH571" s="14" t="s">
        <v>21</v>
      </c>
      <c r="CI571" s="39" t="s">
        <v>39</v>
      </c>
      <c r="CJ571" s="39" t="s">
        <v>21</v>
      </c>
      <c r="CK571" s="14" t="s">
        <v>20</v>
      </c>
      <c r="CL571" s="14" t="s">
        <v>20</v>
      </c>
      <c r="CM571" s="1">
        <f t="shared" si="138"/>
        <v>36</v>
      </c>
      <c r="CN571" s="1">
        <f t="shared" si="139"/>
        <v>0</v>
      </c>
      <c r="CO571" s="1">
        <f t="shared" si="140"/>
        <v>11</v>
      </c>
      <c r="CP571" s="1">
        <f t="shared" si="141"/>
        <v>2</v>
      </c>
      <c r="CQ571" s="1">
        <f t="shared" si="142"/>
        <v>2</v>
      </c>
      <c r="CR571" s="1">
        <f>SUM(COUNTIFS($T571:$CL571,{"PAT","MAT"}))</f>
        <v>0</v>
      </c>
      <c r="CS571" s="1">
        <f t="shared" si="143"/>
        <v>0</v>
      </c>
      <c r="CT571" s="1">
        <f t="shared" si="144"/>
        <v>0</v>
      </c>
      <c r="CU571" s="1">
        <f t="shared" si="145"/>
        <v>0</v>
      </c>
      <c r="CV571" s="1">
        <f t="shared" si="146"/>
        <v>0</v>
      </c>
      <c r="CW571" s="1">
        <f t="shared" si="147"/>
        <v>0</v>
      </c>
      <c r="CX571" s="1">
        <f t="shared" si="148"/>
        <v>0</v>
      </c>
      <c r="CY571" s="1">
        <f t="shared" si="149"/>
        <v>0</v>
      </c>
      <c r="CZ571" s="1">
        <f t="shared" si="150"/>
        <v>1</v>
      </c>
      <c r="DA571" s="1">
        <f t="shared" si="151"/>
        <v>1</v>
      </c>
      <c r="DB571" s="1">
        <f>SUM(CM571:CX571)+SUM(COUNTIFS(Q571:CL571,{"TERM","RESIGNED"}))</f>
        <v>51</v>
      </c>
      <c r="DC571" s="1" t="s">
        <v>45</v>
      </c>
      <c r="DD571" s="1" t="s">
        <v>1018</v>
      </c>
    </row>
    <row r="572" spans="1:108" x14ac:dyDescent="0.25">
      <c r="A572" s="32">
        <f t="shared" si="152"/>
        <v>571</v>
      </c>
      <c r="B572" s="1" t="s">
        <v>172</v>
      </c>
      <c r="C572" s="1">
        <v>105897</v>
      </c>
      <c r="D572" s="27">
        <v>105897</v>
      </c>
      <c r="E572" s="1" t="s">
        <v>946</v>
      </c>
      <c r="F572" s="34" t="s">
        <v>1319</v>
      </c>
      <c r="G572" s="34" t="s">
        <v>123</v>
      </c>
      <c r="H572" s="30">
        <v>45203</v>
      </c>
      <c r="I572" s="30" t="s">
        <v>39</v>
      </c>
      <c r="J572" s="30" t="s">
        <v>39</v>
      </c>
      <c r="K572" s="1">
        <f t="shared" ca="1" si="136"/>
        <v>99</v>
      </c>
      <c r="L572" s="34" t="str">
        <f t="shared" si="137"/>
        <v>Billable</v>
      </c>
      <c r="M572" s="34" t="s">
        <v>124</v>
      </c>
      <c r="N572" s="1" t="s">
        <v>41</v>
      </c>
      <c r="O572" s="1" t="s">
        <v>42</v>
      </c>
      <c r="P572" s="1"/>
      <c r="Q572" s="1"/>
      <c r="R572" s="1" t="s">
        <v>43</v>
      </c>
      <c r="S572" s="33" t="s">
        <v>972</v>
      </c>
      <c r="T572" s="14" t="s">
        <v>965</v>
      </c>
      <c r="U572" s="39">
        <v>0.37083333333333302</v>
      </c>
      <c r="V572" s="14" t="s">
        <v>965</v>
      </c>
      <c r="W572" s="14" t="s">
        <v>20</v>
      </c>
      <c r="X572" s="14" t="s">
        <v>20</v>
      </c>
      <c r="Y572" s="14" t="s">
        <v>965</v>
      </c>
      <c r="Z572" s="39">
        <v>0.3888888888888889</v>
      </c>
      <c r="AA572" s="14" t="s">
        <v>965</v>
      </c>
      <c r="AB572" s="14" t="s">
        <v>965</v>
      </c>
      <c r="AC572" s="39">
        <v>0.39374999999999999</v>
      </c>
      <c r="AD572" s="14" t="s">
        <v>965</v>
      </c>
      <c r="AE572" s="14" t="s">
        <v>965</v>
      </c>
      <c r="AF572" s="39">
        <v>0.38680555555555557</v>
      </c>
      <c r="AG572" s="14" t="s">
        <v>965</v>
      </c>
      <c r="AH572" s="14" t="s">
        <v>965</v>
      </c>
      <c r="AI572" s="39">
        <v>0.35069444444444442</v>
      </c>
      <c r="AJ572" s="14" t="s">
        <v>965</v>
      </c>
      <c r="AK572" s="14" t="s">
        <v>965</v>
      </c>
      <c r="AL572" s="39">
        <v>0.38055555555555554</v>
      </c>
      <c r="AM572" s="14" t="s">
        <v>965</v>
      </c>
      <c r="AN572" s="14" t="s">
        <v>20</v>
      </c>
      <c r="AO572" s="14" t="s">
        <v>20</v>
      </c>
      <c r="AP572" s="14" t="s">
        <v>965</v>
      </c>
      <c r="AQ572" s="39">
        <v>0.41597222222222219</v>
      </c>
      <c r="AR572" s="14" t="s">
        <v>965</v>
      </c>
      <c r="AS572" s="14" t="s">
        <v>965</v>
      </c>
      <c r="AT572" s="39">
        <v>0.3972222222222222</v>
      </c>
      <c r="AU572" s="14" t="s">
        <v>965</v>
      </c>
      <c r="AV572" s="14" t="s">
        <v>965</v>
      </c>
      <c r="AW572" s="39">
        <v>0.38194444444444442</v>
      </c>
      <c r="AX572" s="14" t="s">
        <v>965</v>
      </c>
      <c r="AY572" s="14" t="s">
        <v>965</v>
      </c>
      <c r="AZ572" s="39">
        <v>0.38263888888888892</v>
      </c>
      <c r="BA572" s="14" t="s">
        <v>965</v>
      </c>
      <c r="BB572" s="14" t="s">
        <v>965</v>
      </c>
      <c r="BC572" s="39">
        <v>0.38194444444444442</v>
      </c>
      <c r="BD572" s="14" t="s">
        <v>965</v>
      </c>
      <c r="BE572" s="14" t="s">
        <v>20</v>
      </c>
      <c r="BF572" s="14" t="s">
        <v>20</v>
      </c>
      <c r="BG572" s="14" t="s">
        <v>965</v>
      </c>
      <c r="BH572" s="39">
        <v>0.39999999999999997</v>
      </c>
      <c r="BI572" s="39" t="s">
        <v>965</v>
      </c>
      <c r="BJ572" s="14" t="s">
        <v>965</v>
      </c>
      <c r="BK572" s="39">
        <v>0.37361111111111112</v>
      </c>
      <c r="BL572" s="14" t="s">
        <v>965</v>
      </c>
      <c r="BM572" s="14" t="s">
        <v>965</v>
      </c>
      <c r="BN572" s="39">
        <v>0.39097222222222222</v>
      </c>
      <c r="BO572" s="14" t="s">
        <v>965</v>
      </c>
      <c r="BP572" s="14" t="s">
        <v>965</v>
      </c>
      <c r="BQ572" s="39">
        <v>0.3743055555555555</v>
      </c>
      <c r="BR572" s="14" t="s">
        <v>965</v>
      </c>
      <c r="BS572" s="14" t="s">
        <v>965</v>
      </c>
      <c r="BT572" s="39">
        <v>0.37083333333333335</v>
      </c>
      <c r="BU572" s="39" t="s">
        <v>965</v>
      </c>
      <c r="BV572" s="14" t="s">
        <v>20</v>
      </c>
      <c r="BW572" s="14" t="s">
        <v>20</v>
      </c>
      <c r="BX572" s="14" t="s">
        <v>20</v>
      </c>
      <c r="BY572" s="14" t="s">
        <v>965</v>
      </c>
      <c r="BZ572" s="39">
        <v>0.36805555555555558</v>
      </c>
      <c r="CA572" s="39" t="s">
        <v>965</v>
      </c>
      <c r="CB572" s="14" t="s">
        <v>965</v>
      </c>
      <c r="CC572" s="39">
        <v>0.36944444444444446</v>
      </c>
      <c r="CD572" s="39" t="s">
        <v>965</v>
      </c>
      <c r="CE572" s="14" t="s">
        <v>965</v>
      </c>
      <c r="CF572" s="39">
        <v>0.35069444444444442</v>
      </c>
      <c r="CG572" s="39" t="s">
        <v>966</v>
      </c>
      <c r="CH572" s="14" t="s">
        <v>965</v>
      </c>
      <c r="CI572" s="39">
        <v>0.3743055555555555</v>
      </c>
      <c r="CJ572" s="39" t="s">
        <v>965</v>
      </c>
      <c r="CK572" s="14" t="s">
        <v>20</v>
      </c>
      <c r="CL572" s="14" t="s">
        <v>20</v>
      </c>
      <c r="CM572" s="1">
        <f t="shared" si="138"/>
        <v>39</v>
      </c>
      <c r="CN572" s="1">
        <f t="shared" si="139"/>
        <v>0.5</v>
      </c>
      <c r="CO572" s="1">
        <f t="shared" si="140"/>
        <v>11</v>
      </c>
      <c r="CP572" s="1">
        <f t="shared" si="141"/>
        <v>0</v>
      </c>
      <c r="CQ572" s="1">
        <f t="shared" si="142"/>
        <v>0</v>
      </c>
      <c r="CR572" s="1">
        <f>SUM(COUNTIFS($T572:$CL572,{"PAT","MAT"}))</f>
        <v>0</v>
      </c>
      <c r="CS572" s="1">
        <f t="shared" si="143"/>
        <v>0</v>
      </c>
      <c r="CT572" s="1">
        <f t="shared" si="144"/>
        <v>0</v>
      </c>
      <c r="CU572" s="1">
        <f t="shared" si="145"/>
        <v>0</v>
      </c>
      <c r="CV572" s="1">
        <f t="shared" si="146"/>
        <v>0</v>
      </c>
      <c r="CW572" s="1">
        <f t="shared" si="147"/>
        <v>0</v>
      </c>
      <c r="CX572" s="1">
        <f t="shared" si="148"/>
        <v>0</v>
      </c>
      <c r="CY572" s="1">
        <f t="shared" si="149"/>
        <v>0</v>
      </c>
      <c r="CZ572" s="1">
        <f t="shared" si="150"/>
        <v>1</v>
      </c>
      <c r="DA572" s="1">
        <f t="shared" si="151"/>
        <v>1</v>
      </c>
      <c r="DB572" s="1">
        <f>SUM(CM572:CX572)+SUM(COUNTIFS(Q572:CL572,{"TERM","RESIGNED"}))</f>
        <v>50.5</v>
      </c>
      <c r="DC572" s="1" t="s">
        <v>45</v>
      </c>
      <c r="DD572" s="1" t="s">
        <v>1018</v>
      </c>
    </row>
    <row r="573" spans="1:108" x14ac:dyDescent="0.25">
      <c r="A573" s="32">
        <f t="shared" si="152"/>
        <v>572</v>
      </c>
      <c r="B573" s="1" t="s">
        <v>172</v>
      </c>
      <c r="C573" s="1">
        <v>105898</v>
      </c>
      <c r="D573" s="27">
        <v>105898</v>
      </c>
      <c r="E573" s="1" t="s">
        <v>946</v>
      </c>
      <c r="F573" s="34" t="s">
        <v>1320</v>
      </c>
      <c r="G573" s="34" t="s">
        <v>123</v>
      </c>
      <c r="H573" s="30">
        <v>45203</v>
      </c>
      <c r="I573" s="30" t="s">
        <v>39</v>
      </c>
      <c r="J573" s="30" t="s">
        <v>39</v>
      </c>
      <c r="K573" s="1">
        <f t="shared" ca="1" si="136"/>
        <v>99</v>
      </c>
      <c r="L573" s="34" t="str">
        <f t="shared" si="137"/>
        <v>Billable</v>
      </c>
      <c r="M573" s="34" t="s">
        <v>124</v>
      </c>
      <c r="N573" s="1" t="s">
        <v>41</v>
      </c>
      <c r="O573" s="1" t="s">
        <v>42</v>
      </c>
      <c r="P573" s="1"/>
      <c r="Q573" s="1"/>
      <c r="R573" s="1" t="s">
        <v>43</v>
      </c>
      <c r="S573" s="33" t="s">
        <v>323</v>
      </c>
      <c r="T573" s="14" t="s">
        <v>965</v>
      </c>
      <c r="U573" s="39">
        <v>0.38055555555555598</v>
      </c>
      <c r="V573" s="14" t="s">
        <v>965</v>
      </c>
      <c r="W573" s="14" t="s">
        <v>20</v>
      </c>
      <c r="X573" s="14" t="s">
        <v>20</v>
      </c>
      <c r="Y573" s="14" t="s">
        <v>21</v>
      </c>
      <c r="Z573" s="39" t="s">
        <v>39</v>
      </c>
      <c r="AA573" s="14" t="s">
        <v>21</v>
      </c>
      <c r="AB573" s="14" t="s">
        <v>21</v>
      </c>
      <c r="AC573" s="39" t="s">
        <v>39</v>
      </c>
      <c r="AD573" s="14" t="s">
        <v>21</v>
      </c>
      <c r="AE573" s="14" t="s">
        <v>965</v>
      </c>
      <c r="AF573" s="39">
        <v>0.38750000000000001</v>
      </c>
      <c r="AG573" s="14" t="s">
        <v>965</v>
      </c>
      <c r="AH573" s="14" t="s">
        <v>965</v>
      </c>
      <c r="AI573" s="39">
        <v>0.3979166666666667</v>
      </c>
      <c r="AJ573" s="14" t="s">
        <v>965</v>
      </c>
      <c r="AK573" s="14" t="s">
        <v>965</v>
      </c>
      <c r="AL573" s="39">
        <v>0.39999999999999997</v>
      </c>
      <c r="AM573" s="14" t="s">
        <v>965</v>
      </c>
      <c r="AN573" s="14" t="s">
        <v>20</v>
      </c>
      <c r="AO573" s="14" t="s">
        <v>20</v>
      </c>
      <c r="AP573" s="14" t="s">
        <v>965</v>
      </c>
      <c r="AQ573" s="39">
        <v>0.40069444444444446</v>
      </c>
      <c r="AR573" s="14" t="s">
        <v>965</v>
      </c>
      <c r="AS573" s="14" t="s">
        <v>965</v>
      </c>
      <c r="AT573" s="39">
        <v>0.40763888888888888</v>
      </c>
      <c r="AU573" s="14" t="s">
        <v>965</v>
      </c>
      <c r="AV573" s="14" t="s">
        <v>965</v>
      </c>
      <c r="AW573" s="39">
        <v>0.39930555555555558</v>
      </c>
      <c r="AX573" s="14" t="s">
        <v>965</v>
      </c>
      <c r="AY573" s="14" t="s">
        <v>965</v>
      </c>
      <c r="AZ573" s="39">
        <v>0.39999999999999997</v>
      </c>
      <c r="BA573" s="14" t="s">
        <v>965</v>
      </c>
      <c r="BB573" s="14" t="s">
        <v>21</v>
      </c>
      <c r="BC573" s="39" t="s">
        <v>39</v>
      </c>
      <c r="BD573" s="14" t="s">
        <v>21</v>
      </c>
      <c r="BE573" s="14" t="s">
        <v>20</v>
      </c>
      <c r="BF573" s="14" t="s">
        <v>20</v>
      </c>
      <c r="BG573" s="14" t="s">
        <v>965</v>
      </c>
      <c r="BH573" s="39">
        <v>0.42222222222222222</v>
      </c>
      <c r="BI573" s="39" t="s">
        <v>965</v>
      </c>
      <c r="BJ573" s="14" t="s">
        <v>965</v>
      </c>
      <c r="BK573" s="39">
        <v>0.35833333333333334</v>
      </c>
      <c r="BL573" s="14" t="s">
        <v>965</v>
      </c>
      <c r="BM573" s="14" t="s">
        <v>965</v>
      </c>
      <c r="BN573" s="39">
        <v>0.40416666666666662</v>
      </c>
      <c r="BO573" s="14" t="s">
        <v>965</v>
      </c>
      <c r="BP573" s="14" t="s">
        <v>22</v>
      </c>
      <c r="BQ573" s="39">
        <v>0.3756944444444445</v>
      </c>
      <c r="BR573" s="14" t="s">
        <v>965</v>
      </c>
      <c r="BS573" s="14" t="s">
        <v>965</v>
      </c>
      <c r="BT573" s="39">
        <v>0.38819444444444445</v>
      </c>
      <c r="BU573" s="39" t="s">
        <v>965</v>
      </c>
      <c r="BV573" s="14" t="s">
        <v>20</v>
      </c>
      <c r="BW573" s="14" t="s">
        <v>20</v>
      </c>
      <c r="BX573" s="14" t="s">
        <v>20</v>
      </c>
      <c r="BY573" s="14" t="s">
        <v>965</v>
      </c>
      <c r="BZ573" s="39">
        <v>0.39444444444444443</v>
      </c>
      <c r="CA573" s="39" t="s">
        <v>965</v>
      </c>
      <c r="CB573" s="14" t="s">
        <v>965</v>
      </c>
      <c r="CC573" s="39">
        <v>0.3888888888888889</v>
      </c>
      <c r="CD573" s="39" t="s">
        <v>965</v>
      </c>
      <c r="CE573" s="14" t="s">
        <v>965</v>
      </c>
      <c r="CF573" s="39">
        <v>0.3888888888888889</v>
      </c>
      <c r="CG573" s="39" t="s">
        <v>965</v>
      </c>
      <c r="CH573" s="14" t="s">
        <v>965</v>
      </c>
      <c r="CI573" s="39">
        <v>0.37083333333333335</v>
      </c>
      <c r="CJ573" s="39" t="s">
        <v>965</v>
      </c>
      <c r="CK573" s="14" t="s">
        <v>20</v>
      </c>
      <c r="CL573" s="14" t="s">
        <v>20</v>
      </c>
      <c r="CM573" s="1">
        <f t="shared" si="138"/>
        <v>33</v>
      </c>
      <c r="CN573" s="1">
        <f t="shared" si="139"/>
        <v>0</v>
      </c>
      <c r="CO573" s="1">
        <f t="shared" si="140"/>
        <v>11</v>
      </c>
      <c r="CP573" s="1">
        <f t="shared" si="141"/>
        <v>6</v>
      </c>
      <c r="CQ573" s="1">
        <f t="shared" si="142"/>
        <v>1</v>
      </c>
      <c r="CR573" s="1">
        <f>SUM(COUNTIFS($T573:$CL573,{"PAT","MAT"}))</f>
        <v>0</v>
      </c>
      <c r="CS573" s="1">
        <f t="shared" si="143"/>
        <v>0</v>
      </c>
      <c r="CT573" s="1">
        <f t="shared" si="144"/>
        <v>0</v>
      </c>
      <c r="CU573" s="1">
        <f t="shared" si="145"/>
        <v>0</v>
      </c>
      <c r="CV573" s="1">
        <f t="shared" si="146"/>
        <v>0</v>
      </c>
      <c r="CW573" s="1">
        <f t="shared" si="147"/>
        <v>0</v>
      </c>
      <c r="CX573" s="1">
        <f t="shared" si="148"/>
        <v>0</v>
      </c>
      <c r="CY573" s="1">
        <f t="shared" si="149"/>
        <v>0</v>
      </c>
      <c r="CZ573" s="1">
        <f t="shared" si="150"/>
        <v>1</v>
      </c>
      <c r="DA573" s="1">
        <f t="shared" si="151"/>
        <v>1</v>
      </c>
      <c r="DB573" s="1">
        <f>SUM(CM573:CX573)+SUM(COUNTIFS(Q573:CL573,{"TERM","RESIGNED"}))</f>
        <v>51</v>
      </c>
      <c r="DC573" s="1" t="s">
        <v>45</v>
      </c>
      <c r="DD573" s="1" t="s">
        <v>1018</v>
      </c>
    </row>
    <row r="574" spans="1:108" x14ac:dyDescent="0.25">
      <c r="A574" s="32">
        <f t="shared" si="152"/>
        <v>573</v>
      </c>
      <c r="B574" s="1" t="s">
        <v>36</v>
      </c>
      <c r="C574" s="1">
        <v>19259</v>
      </c>
      <c r="D574" s="27">
        <v>19259</v>
      </c>
      <c r="E574" s="1" t="s">
        <v>945</v>
      </c>
      <c r="F574" s="34" t="s">
        <v>1366</v>
      </c>
      <c r="G574" s="34" t="s">
        <v>162</v>
      </c>
      <c r="H574" s="30">
        <v>45212</v>
      </c>
      <c r="I574" s="30" t="s">
        <v>39</v>
      </c>
      <c r="J574" s="30" t="s">
        <v>39</v>
      </c>
      <c r="K574" s="1">
        <f t="shared" ca="1" si="136"/>
        <v>90</v>
      </c>
      <c r="L574" s="34" t="str">
        <f t="shared" si="137"/>
        <v>Billable</v>
      </c>
      <c r="M574" s="34" t="s">
        <v>124</v>
      </c>
      <c r="N574" s="1" t="s">
        <v>41</v>
      </c>
      <c r="O574" s="1" t="s">
        <v>42</v>
      </c>
      <c r="P574" s="1"/>
      <c r="Q574" s="1"/>
      <c r="R574" s="1" t="s">
        <v>43</v>
      </c>
      <c r="S574" s="33" t="s">
        <v>165</v>
      </c>
      <c r="T574" s="14" t="s">
        <v>965</v>
      </c>
      <c r="U574" s="39">
        <v>0.375</v>
      </c>
      <c r="V574" s="14" t="s">
        <v>965</v>
      </c>
      <c r="W574" s="14" t="s">
        <v>20</v>
      </c>
      <c r="X574" s="14" t="s">
        <v>20</v>
      </c>
      <c r="Y574" s="14" t="s">
        <v>965</v>
      </c>
      <c r="Z574" s="39">
        <v>0.37361111111111112</v>
      </c>
      <c r="AA574" s="14" t="s">
        <v>965</v>
      </c>
      <c r="AB574" s="14" t="s">
        <v>965</v>
      </c>
      <c r="AC574" s="39">
        <v>0.37083333333333335</v>
      </c>
      <c r="AD574" s="14" t="s">
        <v>965</v>
      </c>
      <c r="AE574" s="14" t="s">
        <v>965</v>
      </c>
      <c r="AF574" s="39">
        <v>0.37222222222222223</v>
      </c>
      <c r="AG574" s="14" t="s">
        <v>965</v>
      </c>
      <c r="AH574" s="14" t="s">
        <v>965</v>
      </c>
      <c r="AI574" s="39">
        <v>0.37291666666666662</v>
      </c>
      <c r="AJ574" s="14" t="s">
        <v>965</v>
      </c>
      <c r="AK574" s="14" t="s">
        <v>965</v>
      </c>
      <c r="AL574" s="39">
        <v>0.36944444444444446</v>
      </c>
      <c r="AM574" s="14" t="s">
        <v>965</v>
      </c>
      <c r="AN574" s="14" t="s">
        <v>20</v>
      </c>
      <c r="AO574" s="14" t="s">
        <v>20</v>
      </c>
      <c r="AP574" s="14" t="s">
        <v>965</v>
      </c>
      <c r="AQ574" s="39">
        <v>0.37708333333333338</v>
      </c>
      <c r="AR574" s="14" t="s">
        <v>965</v>
      </c>
      <c r="AS574" s="14" t="s">
        <v>965</v>
      </c>
      <c r="AT574" s="39">
        <v>0.37222222222222223</v>
      </c>
      <c r="AU574" s="14" t="s">
        <v>965</v>
      </c>
      <c r="AV574" s="14" t="s">
        <v>965</v>
      </c>
      <c r="AW574" s="39">
        <v>0.37291666666666662</v>
      </c>
      <c r="AX574" s="14" t="s">
        <v>965</v>
      </c>
      <c r="AY574" s="14" t="s">
        <v>965</v>
      </c>
      <c r="AZ574" s="39">
        <v>0.37291666666666662</v>
      </c>
      <c r="BA574" s="14" t="s">
        <v>965</v>
      </c>
      <c r="BB574" s="14" t="s">
        <v>965</v>
      </c>
      <c r="BC574" s="39">
        <v>0.37291666666666662</v>
      </c>
      <c r="BD574" s="14" t="s">
        <v>965</v>
      </c>
      <c r="BE574" s="14" t="s">
        <v>20</v>
      </c>
      <c r="BF574" s="14" t="s">
        <v>20</v>
      </c>
      <c r="BG574" s="14" t="s">
        <v>965</v>
      </c>
      <c r="BH574" s="39">
        <v>0.37638888888888888</v>
      </c>
      <c r="BI574" s="39" t="s">
        <v>965</v>
      </c>
      <c r="BJ574" s="14" t="s">
        <v>965</v>
      </c>
      <c r="BK574" s="39">
        <v>0.37083333333333335</v>
      </c>
      <c r="BL574" s="14" t="s">
        <v>965</v>
      </c>
      <c r="BM574" s="14" t="s">
        <v>965</v>
      </c>
      <c r="BN574" s="39">
        <v>0.37013888888888885</v>
      </c>
      <c r="BO574" s="14" t="s">
        <v>965</v>
      </c>
      <c r="BP574" s="14" t="s">
        <v>965</v>
      </c>
      <c r="BQ574" s="39">
        <v>0.36944444444444446</v>
      </c>
      <c r="BR574" s="14" t="s">
        <v>965</v>
      </c>
      <c r="BS574" s="14" t="s">
        <v>965</v>
      </c>
      <c r="BT574" s="39">
        <v>0.37361111111111112</v>
      </c>
      <c r="BU574" s="39" t="s">
        <v>965</v>
      </c>
      <c r="BV574" s="14" t="s">
        <v>20</v>
      </c>
      <c r="BW574" s="14" t="s">
        <v>20</v>
      </c>
      <c r="BX574" s="14" t="s">
        <v>20</v>
      </c>
      <c r="BY574" s="14" t="s">
        <v>965</v>
      </c>
      <c r="BZ574" s="39">
        <v>0.37291666666666662</v>
      </c>
      <c r="CA574" s="39" t="s">
        <v>965</v>
      </c>
      <c r="CB574" s="14" t="s">
        <v>965</v>
      </c>
      <c r="CC574" s="39">
        <v>0.37083333333333335</v>
      </c>
      <c r="CD574" s="39" t="s">
        <v>965</v>
      </c>
      <c r="CE574" s="14" t="s">
        <v>965</v>
      </c>
      <c r="CF574" s="39">
        <v>0.37013888888888885</v>
      </c>
      <c r="CG574" s="39" t="s">
        <v>965</v>
      </c>
      <c r="CH574" s="14" t="s">
        <v>965</v>
      </c>
      <c r="CI574" s="39">
        <v>0.37222222222222223</v>
      </c>
      <c r="CJ574" s="39" t="s">
        <v>965</v>
      </c>
      <c r="CK574" s="14" t="s">
        <v>20</v>
      </c>
      <c r="CL574" s="14" t="s">
        <v>20</v>
      </c>
      <c r="CM574" s="1">
        <f t="shared" si="138"/>
        <v>40</v>
      </c>
      <c r="CN574" s="1">
        <f t="shared" si="139"/>
        <v>0</v>
      </c>
      <c r="CO574" s="1">
        <f t="shared" si="140"/>
        <v>11</v>
      </c>
      <c r="CP574" s="1">
        <f t="shared" si="141"/>
        <v>0</v>
      </c>
      <c r="CQ574" s="1">
        <f t="shared" si="142"/>
        <v>0</v>
      </c>
      <c r="CR574" s="1">
        <f>SUM(COUNTIFS($T574:$CL574,{"PAT","MAT"}))</f>
        <v>0</v>
      </c>
      <c r="CS574" s="1">
        <f t="shared" si="143"/>
        <v>0</v>
      </c>
      <c r="CT574" s="1">
        <f t="shared" si="144"/>
        <v>0</v>
      </c>
      <c r="CU574" s="1">
        <f t="shared" si="145"/>
        <v>0</v>
      </c>
      <c r="CV574" s="1">
        <f t="shared" si="146"/>
        <v>0</v>
      </c>
      <c r="CW574" s="1">
        <f t="shared" si="147"/>
        <v>0</v>
      </c>
      <c r="CX574" s="1">
        <f t="shared" si="148"/>
        <v>0</v>
      </c>
      <c r="CY574" s="1">
        <f t="shared" si="149"/>
        <v>0</v>
      </c>
      <c r="CZ574" s="1">
        <f t="shared" si="150"/>
        <v>1</v>
      </c>
      <c r="DA574" s="1">
        <f t="shared" si="151"/>
        <v>1</v>
      </c>
      <c r="DB574" s="1">
        <f>SUM(CM574:CX574)+SUM(COUNTIFS(Q574:CL574,{"TERM","RESIGNED"}))</f>
        <v>51</v>
      </c>
      <c r="DC574" s="1" t="s">
        <v>45</v>
      </c>
      <c r="DD574" s="1" t="s">
        <v>1020</v>
      </c>
    </row>
    <row r="575" spans="1:108" x14ac:dyDescent="0.25">
      <c r="A575" s="32">
        <f t="shared" si="152"/>
        <v>574</v>
      </c>
      <c r="B575" s="1" t="s">
        <v>36</v>
      </c>
      <c r="C575" s="1">
        <v>19260</v>
      </c>
      <c r="D575" s="27">
        <v>19260</v>
      </c>
      <c r="E575" s="1" t="s">
        <v>946</v>
      </c>
      <c r="F575" s="34" t="s">
        <v>1367</v>
      </c>
      <c r="G575" s="34" t="s">
        <v>162</v>
      </c>
      <c r="H575" s="30">
        <v>45212</v>
      </c>
      <c r="I575" s="30" t="s">
        <v>39</v>
      </c>
      <c r="J575" s="30" t="s">
        <v>39</v>
      </c>
      <c r="K575" s="1">
        <f t="shared" ca="1" si="136"/>
        <v>90</v>
      </c>
      <c r="L575" s="34" t="str">
        <f t="shared" si="137"/>
        <v>Billable</v>
      </c>
      <c r="M575" s="34" t="s">
        <v>124</v>
      </c>
      <c r="N575" s="1" t="s">
        <v>41</v>
      </c>
      <c r="O575" s="1" t="s">
        <v>42</v>
      </c>
      <c r="P575" s="1"/>
      <c r="Q575" s="1"/>
      <c r="R575" s="1" t="s">
        <v>43</v>
      </c>
      <c r="S575" s="33" t="s">
        <v>165</v>
      </c>
      <c r="T575" s="14" t="s">
        <v>965</v>
      </c>
      <c r="U575" s="39">
        <v>0.375694444444444</v>
      </c>
      <c r="V575" s="14" t="s">
        <v>965</v>
      </c>
      <c r="W575" s="14" t="s">
        <v>20</v>
      </c>
      <c r="X575" s="14" t="s">
        <v>20</v>
      </c>
      <c r="Y575" s="14" t="s">
        <v>965</v>
      </c>
      <c r="Z575" s="39">
        <v>0.3756944444444445</v>
      </c>
      <c r="AA575" s="14" t="s">
        <v>965</v>
      </c>
      <c r="AB575" s="14" t="s">
        <v>965</v>
      </c>
      <c r="AC575" s="39">
        <v>0.3888888888888889</v>
      </c>
      <c r="AD575" s="14" t="s">
        <v>965</v>
      </c>
      <c r="AE575" s="14" t="s">
        <v>22</v>
      </c>
      <c r="AF575" s="39">
        <v>4.3750000000000004E-2</v>
      </c>
      <c r="AG575" s="14" t="s">
        <v>22</v>
      </c>
      <c r="AH575" s="14" t="s">
        <v>21</v>
      </c>
      <c r="AI575" s="39" t="s">
        <v>39</v>
      </c>
      <c r="AJ575" s="14" t="s">
        <v>21</v>
      </c>
      <c r="AK575" s="14" t="s">
        <v>965</v>
      </c>
      <c r="AL575" s="39">
        <v>0.37847222222222227</v>
      </c>
      <c r="AM575" s="14" t="s">
        <v>965</v>
      </c>
      <c r="AN575" s="14" t="s">
        <v>20</v>
      </c>
      <c r="AO575" s="14" t="s">
        <v>20</v>
      </c>
      <c r="AP575" s="14" t="s">
        <v>965</v>
      </c>
      <c r="AQ575" s="39">
        <v>0.38194444444444442</v>
      </c>
      <c r="AR575" s="14" t="s">
        <v>965</v>
      </c>
      <c r="AS575" s="14" t="s">
        <v>965</v>
      </c>
      <c r="AT575" s="39">
        <v>0.37777777777777777</v>
      </c>
      <c r="AU575" s="14" t="s">
        <v>965</v>
      </c>
      <c r="AV575" s="14" t="s">
        <v>965</v>
      </c>
      <c r="AW575" s="39">
        <v>0.37777777777777777</v>
      </c>
      <c r="AX575" s="14" t="s">
        <v>965</v>
      </c>
      <c r="AY575" s="14" t="s">
        <v>965</v>
      </c>
      <c r="AZ575" s="39">
        <v>0.37152777777777773</v>
      </c>
      <c r="BA575" s="14" t="s">
        <v>965</v>
      </c>
      <c r="BB575" s="14" t="s">
        <v>965</v>
      </c>
      <c r="BC575" s="39">
        <v>0.37291666666666662</v>
      </c>
      <c r="BD575" s="14" t="s">
        <v>965</v>
      </c>
      <c r="BE575" s="14" t="s">
        <v>20</v>
      </c>
      <c r="BF575" s="14" t="s">
        <v>20</v>
      </c>
      <c r="BG575" s="14" t="s">
        <v>965</v>
      </c>
      <c r="BH575" s="39">
        <v>0.37708333333333338</v>
      </c>
      <c r="BI575" s="39" t="s">
        <v>965</v>
      </c>
      <c r="BJ575" s="14" t="s">
        <v>965</v>
      </c>
      <c r="BK575" s="39">
        <v>0.37986111111111115</v>
      </c>
      <c r="BL575" s="14" t="s">
        <v>965</v>
      </c>
      <c r="BM575" s="14" t="s">
        <v>965</v>
      </c>
      <c r="BN575" s="39">
        <v>0.37847222222222227</v>
      </c>
      <c r="BO575" s="14" t="s">
        <v>965</v>
      </c>
      <c r="BP575" s="14" t="s">
        <v>965</v>
      </c>
      <c r="BQ575" s="39">
        <v>0.36805555555555558</v>
      </c>
      <c r="BR575" s="14" t="s">
        <v>965</v>
      </c>
      <c r="BS575" s="14" t="s">
        <v>21</v>
      </c>
      <c r="BT575" s="39" t="e">
        <v>#N/A</v>
      </c>
      <c r="BU575" s="39" t="s">
        <v>21</v>
      </c>
      <c r="BV575" s="14" t="s">
        <v>20</v>
      </c>
      <c r="BW575" s="14" t="s">
        <v>20</v>
      </c>
      <c r="BX575" s="14" t="s">
        <v>20</v>
      </c>
      <c r="BY575" s="14" t="s">
        <v>21</v>
      </c>
      <c r="BZ575" s="39" t="s">
        <v>39</v>
      </c>
      <c r="CA575" s="39" t="s">
        <v>21</v>
      </c>
      <c r="CB575" s="14" t="s">
        <v>21</v>
      </c>
      <c r="CC575" s="39" t="s">
        <v>39</v>
      </c>
      <c r="CD575" s="39" t="s">
        <v>21</v>
      </c>
      <c r="CE575" s="14" t="s">
        <v>21</v>
      </c>
      <c r="CF575" s="39" t="s">
        <v>39</v>
      </c>
      <c r="CG575" s="39" t="s">
        <v>21</v>
      </c>
      <c r="CH575" s="14" t="s">
        <v>21</v>
      </c>
      <c r="CI575" s="39" t="s">
        <v>39</v>
      </c>
      <c r="CJ575" s="39" t="s">
        <v>21</v>
      </c>
      <c r="CK575" s="14" t="s">
        <v>20</v>
      </c>
      <c r="CL575" s="14" t="s">
        <v>20</v>
      </c>
      <c r="CM575" s="1">
        <f t="shared" si="138"/>
        <v>26</v>
      </c>
      <c r="CN575" s="1">
        <f t="shared" si="139"/>
        <v>0</v>
      </c>
      <c r="CO575" s="1">
        <f t="shared" si="140"/>
        <v>11</v>
      </c>
      <c r="CP575" s="1">
        <f t="shared" si="141"/>
        <v>12</v>
      </c>
      <c r="CQ575" s="1">
        <f t="shared" si="142"/>
        <v>2</v>
      </c>
      <c r="CR575" s="1">
        <f>SUM(COUNTIFS($T575:$CL575,{"PAT","MAT"}))</f>
        <v>0</v>
      </c>
      <c r="CS575" s="1">
        <f t="shared" si="143"/>
        <v>0</v>
      </c>
      <c r="CT575" s="1">
        <f t="shared" si="144"/>
        <v>0</v>
      </c>
      <c r="CU575" s="1">
        <f t="shared" si="145"/>
        <v>0</v>
      </c>
      <c r="CV575" s="1">
        <f t="shared" si="146"/>
        <v>0</v>
      </c>
      <c r="CW575" s="1">
        <f t="shared" si="147"/>
        <v>0</v>
      </c>
      <c r="CX575" s="1">
        <f t="shared" si="148"/>
        <v>0</v>
      </c>
      <c r="CY575" s="1">
        <f t="shared" si="149"/>
        <v>0</v>
      </c>
      <c r="CZ575" s="1">
        <f t="shared" si="150"/>
        <v>1</v>
      </c>
      <c r="DA575" s="1">
        <f t="shared" si="151"/>
        <v>1</v>
      </c>
      <c r="DB575" s="1">
        <f>SUM(CM575:CX575)+SUM(COUNTIFS(Q575:CL575,{"TERM","RESIGNED"}))</f>
        <v>51</v>
      </c>
      <c r="DC575" s="1" t="s">
        <v>45</v>
      </c>
      <c r="DD575" s="1" t="s">
        <v>1020</v>
      </c>
    </row>
    <row r="576" spans="1:108" x14ac:dyDescent="0.25">
      <c r="A576" s="32">
        <f t="shared" si="152"/>
        <v>575</v>
      </c>
      <c r="B576" s="1" t="s">
        <v>36</v>
      </c>
      <c r="C576" s="1">
        <v>19261</v>
      </c>
      <c r="D576" s="27">
        <v>19261</v>
      </c>
      <c r="E576" s="1" t="s">
        <v>946</v>
      </c>
      <c r="F576" s="34" t="s">
        <v>1368</v>
      </c>
      <c r="G576" s="34" t="s">
        <v>162</v>
      </c>
      <c r="H576" s="30">
        <v>45212</v>
      </c>
      <c r="I576" s="30" t="s">
        <v>39</v>
      </c>
      <c r="J576" s="30" t="s">
        <v>39</v>
      </c>
      <c r="K576" s="1">
        <f t="shared" ca="1" si="136"/>
        <v>90</v>
      </c>
      <c r="L576" s="34" t="str">
        <f t="shared" si="137"/>
        <v>Billable</v>
      </c>
      <c r="M576" s="34" t="s">
        <v>124</v>
      </c>
      <c r="N576" s="1" t="s">
        <v>41</v>
      </c>
      <c r="O576" s="1" t="s">
        <v>42</v>
      </c>
      <c r="P576" s="1"/>
      <c r="Q576" s="1"/>
      <c r="R576" s="1" t="s">
        <v>43</v>
      </c>
      <c r="S576" s="33" t="s">
        <v>165</v>
      </c>
      <c r="T576" s="14" t="s">
        <v>965</v>
      </c>
      <c r="U576" s="39">
        <v>0.38263888888888897</v>
      </c>
      <c r="V576" s="14" t="s">
        <v>965</v>
      </c>
      <c r="W576" s="14" t="s">
        <v>20</v>
      </c>
      <c r="X576" s="14" t="s">
        <v>20</v>
      </c>
      <c r="Y576" s="14" t="s">
        <v>966</v>
      </c>
      <c r="Z576" s="39">
        <v>0.23055555555555554</v>
      </c>
      <c r="AA576" s="14" t="s">
        <v>966</v>
      </c>
      <c r="AB576" s="14" t="s">
        <v>965</v>
      </c>
      <c r="AC576" s="39">
        <v>0.37916666666666665</v>
      </c>
      <c r="AD576" s="14" t="s">
        <v>965</v>
      </c>
      <c r="AE576" s="14" t="s">
        <v>965</v>
      </c>
      <c r="AF576" s="39">
        <v>0.3743055555555555</v>
      </c>
      <c r="AG576" s="14" t="s">
        <v>965</v>
      </c>
      <c r="AH576" s="14" t="s">
        <v>965</v>
      </c>
      <c r="AI576" s="39">
        <v>0.37291666666666662</v>
      </c>
      <c r="AJ576" s="14" t="s">
        <v>965</v>
      </c>
      <c r="AK576" s="14" t="s">
        <v>965</v>
      </c>
      <c r="AL576" s="39">
        <v>0.37638888888888888</v>
      </c>
      <c r="AM576" s="14" t="s">
        <v>965</v>
      </c>
      <c r="AN576" s="14" t="s">
        <v>20</v>
      </c>
      <c r="AO576" s="14" t="s">
        <v>20</v>
      </c>
      <c r="AP576" s="14" t="s">
        <v>965</v>
      </c>
      <c r="AQ576" s="39">
        <v>0.38055555555555554</v>
      </c>
      <c r="AR576" s="14" t="s">
        <v>965</v>
      </c>
      <c r="AS576" s="14" t="s">
        <v>966</v>
      </c>
      <c r="AT576" s="39">
        <v>0.20069444444444443</v>
      </c>
      <c r="AU576" s="14" t="s">
        <v>22</v>
      </c>
      <c r="AV576" s="14" t="s">
        <v>22</v>
      </c>
      <c r="AW576" s="39" t="s">
        <v>39</v>
      </c>
      <c r="AX576" s="14" t="s">
        <v>22</v>
      </c>
      <c r="AY576" s="14" t="s">
        <v>22</v>
      </c>
      <c r="AZ576" s="39" t="s">
        <v>39</v>
      </c>
      <c r="BA576" s="14" t="s">
        <v>22</v>
      </c>
      <c r="BB576" s="14" t="s">
        <v>22</v>
      </c>
      <c r="BC576" s="39" t="s">
        <v>39</v>
      </c>
      <c r="BD576" s="14" t="s">
        <v>22</v>
      </c>
      <c r="BE576" s="14" t="s">
        <v>20</v>
      </c>
      <c r="BF576" s="14" t="s">
        <v>20</v>
      </c>
      <c r="BG576" s="14" t="s">
        <v>22</v>
      </c>
      <c r="BH576" s="39" t="s">
        <v>39</v>
      </c>
      <c r="BI576" s="39" t="s">
        <v>22</v>
      </c>
      <c r="BJ576" s="14" t="s">
        <v>965</v>
      </c>
      <c r="BK576" s="39">
        <v>0.3756944444444445</v>
      </c>
      <c r="BL576" s="14" t="s">
        <v>965</v>
      </c>
      <c r="BM576" s="14" t="s">
        <v>965</v>
      </c>
      <c r="BN576" s="39">
        <v>0.3743055555555555</v>
      </c>
      <c r="BO576" s="14" t="s">
        <v>965</v>
      </c>
      <c r="BP576" s="14" t="s">
        <v>965</v>
      </c>
      <c r="BQ576" s="39">
        <v>0.37222222222222223</v>
      </c>
      <c r="BR576" s="14" t="s">
        <v>965</v>
      </c>
      <c r="BS576" s="14" t="s">
        <v>965</v>
      </c>
      <c r="BT576" s="39">
        <v>0.3743055555555555</v>
      </c>
      <c r="BU576" s="39" t="s">
        <v>965</v>
      </c>
      <c r="BV576" s="14" t="s">
        <v>20</v>
      </c>
      <c r="BW576" s="14" t="s">
        <v>20</v>
      </c>
      <c r="BX576" s="14" t="s">
        <v>20</v>
      </c>
      <c r="BY576" s="14" t="s">
        <v>965</v>
      </c>
      <c r="BZ576" s="39">
        <v>0.36736111111111108</v>
      </c>
      <c r="CA576" s="39" t="s">
        <v>965</v>
      </c>
      <c r="CB576" s="14" t="s">
        <v>965</v>
      </c>
      <c r="CC576" s="39">
        <v>0.37361111111111112</v>
      </c>
      <c r="CD576" s="39" t="s">
        <v>965</v>
      </c>
      <c r="CE576" s="14" t="s">
        <v>965</v>
      </c>
      <c r="CF576" s="39">
        <v>0.37013888888888885</v>
      </c>
      <c r="CG576" s="39" t="s">
        <v>965</v>
      </c>
      <c r="CH576" s="14" t="s">
        <v>965</v>
      </c>
      <c r="CI576" s="39">
        <v>0.3659722222222222</v>
      </c>
      <c r="CJ576" s="39" t="s">
        <v>965</v>
      </c>
      <c r="CK576" s="14" t="s">
        <v>20</v>
      </c>
      <c r="CL576" s="14" t="s">
        <v>20</v>
      </c>
      <c r="CM576" s="1">
        <f t="shared" si="138"/>
        <v>28</v>
      </c>
      <c r="CN576" s="1">
        <f t="shared" si="139"/>
        <v>1.5</v>
      </c>
      <c r="CO576" s="1">
        <f t="shared" si="140"/>
        <v>11</v>
      </c>
      <c r="CP576" s="1">
        <f t="shared" si="141"/>
        <v>0</v>
      </c>
      <c r="CQ576" s="1">
        <f t="shared" si="142"/>
        <v>9</v>
      </c>
      <c r="CR576" s="1">
        <f>SUM(COUNTIFS($T576:$CL576,{"PAT","MAT"}))</f>
        <v>0</v>
      </c>
      <c r="CS576" s="1">
        <f t="shared" si="143"/>
        <v>0</v>
      </c>
      <c r="CT576" s="1">
        <f t="shared" si="144"/>
        <v>0</v>
      </c>
      <c r="CU576" s="1">
        <f t="shared" si="145"/>
        <v>0</v>
      </c>
      <c r="CV576" s="1">
        <f t="shared" si="146"/>
        <v>0</v>
      </c>
      <c r="CW576" s="1">
        <f t="shared" si="147"/>
        <v>0</v>
      </c>
      <c r="CX576" s="1">
        <f t="shared" si="148"/>
        <v>0</v>
      </c>
      <c r="CY576" s="1">
        <f t="shared" si="149"/>
        <v>0</v>
      </c>
      <c r="CZ576" s="1">
        <f t="shared" si="150"/>
        <v>1</v>
      </c>
      <c r="DA576" s="1">
        <f t="shared" si="151"/>
        <v>1</v>
      </c>
      <c r="DB576" s="1">
        <f>SUM(CM576:CX576)+SUM(COUNTIFS(Q576:CL576,{"TERM","RESIGNED"}))</f>
        <v>49.5</v>
      </c>
      <c r="DC576" s="1" t="s">
        <v>45</v>
      </c>
      <c r="DD576" s="1" t="s">
        <v>1020</v>
      </c>
    </row>
    <row r="577" spans="1:108" x14ac:dyDescent="0.25">
      <c r="A577" s="32">
        <f t="shared" si="152"/>
        <v>576</v>
      </c>
      <c r="B577" s="1" t="s">
        <v>36</v>
      </c>
      <c r="C577" s="1">
        <v>19262</v>
      </c>
      <c r="D577" s="27">
        <v>19262</v>
      </c>
      <c r="E577" s="1" t="s">
        <v>946</v>
      </c>
      <c r="F577" s="34" t="s">
        <v>1369</v>
      </c>
      <c r="G577" s="34" t="s">
        <v>162</v>
      </c>
      <c r="H577" s="30">
        <v>45212</v>
      </c>
      <c r="I577" s="30" t="s">
        <v>39</v>
      </c>
      <c r="J577" s="30" t="s">
        <v>39</v>
      </c>
      <c r="K577" s="1">
        <f t="shared" ca="1" si="136"/>
        <v>90</v>
      </c>
      <c r="L577" s="34" t="str">
        <f t="shared" si="137"/>
        <v>Billable</v>
      </c>
      <c r="M577" s="34" t="s">
        <v>124</v>
      </c>
      <c r="N577" s="1" t="s">
        <v>41</v>
      </c>
      <c r="O577" s="1" t="s">
        <v>42</v>
      </c>
      <c r="P577" s="1"/>
      <c r="Q577" s="1"/>
      <c r="R577" s="1" t="s">
        <v>43</v>
      </c>
      <c r="S577" s="33" t="s">
        <v>163</v>
      </c>
      <c r="T577" s="14" t="s">
        <v>965</v>
      </c>
      <c r="U577" s="39">
        <v>0.390972222222222</v>
      </c>
      <c r="V577" s="14" t="s">
        <v>965</v>
      </c>
      <c r="W577" s="14" t="s">
        <v>20</v>
      </c>
      <c r="X577" s="14" t="s">
        <v>20</v>
      </c>
      <c r="Y577" s="14" t="s">
        <v>965</v>
      </c>
      <c r="Z577" s="39">
        <v>0.38611111111111113</v>
      </c>
      <c r="AA577" s="14" t="s">
        <v>965</v>
      </c>
      <c r="AB577" s="14" t="s">
        <v>965</v>
      </c>
      <c r="AC577" s="39">
        <v>0.39097222222222222</v>
      </c>
      <c r="AD577" s="14" t="s">
        <v>965</v>
      </c>
      <c r="AE577" s="14" t="s">
        <v>965</v>
      </c>
      <c r="AF577" s="39">
        <v>0.38750000000000001</v>
      </c>
      <c r="AG577" s="14" t="s">
        <v>965</v>
      </c>
      <c r="AH577" s="14" t="s">
        <v>965</v>
      </c>
      <c r="AI577" s="39">
        <v>0.38680555555555557</v>
      </c>
      <c r="AJ577" s="14" t="s">
        <v>965</v>
      </c>
      <c r="AK577" s="14" t="s">
        <v>965</v>
      </c>
      <c r="AL577" s="39">
        <v>0.38750000000000001</v>
      </c>
      <c r="AM577" s="14" t="s">
        <v>965</v>
      </c>
      <c r="AN577" s="14" t="s">
        <v>20</v>
      </c>
      <c r="AO577" s="14" t="s">
        <v>20</v>
      </c>
      <c r="AP577" s="14" t="s">
        <v>965</v>
      </c>
      <c r="AQ577" s="39">
        <v>0.3840277777777778</v>
      </c>
      <c r="AR577" s="14" t="s">
        <v>965</v>
      </c>
      <c r="AS577" s="14" t="s">
        <v>965</v>
      </c>
      <c r="AT577" s="39">
        <v>0.37708333333333338</v>
      </c>
      <c r="AU577" s="14" t="s">
        <v>965</v>
      </c>
      <c r="AV577" s="14" t="s">
        <v>965</v>
      </c>
      <c r="AW577" s="39">
        <v>0.3833333333333333</v>
      </c>
      <c r="AX577" s="14" t="s">
        <v>965</v>
      </c>
      <c r="AY577" s="14" t="s">
        <v>965</v>
      </c>
      <c r="AZ577" s="39">
        <v>0.3756944444444445</v>
      </c>
      <c r="BA577" s="14" t="s">
        <v>965</v>
      </c>
      <c r="BB577" s="14" t="s">
        <v>965</v>
      </c>
      <c r="BC577" s="39">
        <v>0.375</v>
      </c>
      <c r="BD577" s="14" t="s">
        <v>965</v>
      </c>
      <c r="BE577" s="14" t="s">
        <v>20</v>
      </c>
      <c r="BF577" s="14" t="s">
        <v>20</v>
      </c>
      <c r="BG577" s="14" t="s">
        <v>965</v>
      </c>
      <c r="BH577" s="39">
        <v>0.37777777777777777</v>
      </c>
      <c r="BI577" s="39" t="s">
        <v>965</v>
      </c>
      <c r="BJ577" s="14" t="s">
        <v>965</v>
      </c>
      <c r="BK577" s="39">
        <v>0.38194444444444442</v>
      </c>
      <c r="BL577" s="14" t="s">
        <v>965</v>
      </c>
      <c r="BM577" s="14" t="s">
        <v>965</v>
      </c>
      <c r="BN577" s="39">
        <v>0.37986111111111115</v>
      </c>
      <c r="BO577" s="14" t="s">
        <v>965</v>
      </c>
      <c r="BP577" s="14" t="s">
        <v>965</v>
      </c>
      <c r="BQ577" s="39">
        <v>0.37638888888888888</v>
      </c>
      <c r="BR577" s="14" t="s">
        <v>965</v>
      </c>
      <c r="BS577" s="14" t="s">
        <v>965</v>
      </c>
      <c r="BT577" s="39">
        <v>0.37708333333333338</v>
      </c>
      <c r="BU577" s="39" t="s">
        <v>965</v>
      </c>
      <c r="BV577" s="14" t="s">
        <v>20</v>
      </c>
      <c r="BW577" s="14" t="s">
        <v>20</v>
      </c>
      <c r="BX577" s="14" t="s">
        <v>20</v>
      </c>
      <c r="BY577" s="14" t="s">
        <v>965</v>
      </c>
      <c r="BZ577" s="39">
        <v>0.38958333333333334</v>
      </c>
      <c r="CA577" s="39" t="s">
        <v>965</v>
      </c>
      <c r="CB577" s="14" t="s">
        <v>965</v>
      </c>
      <c r="CC577" s="39">
        <v>0.3888888888888889</v>
      </c>
      <c r="CD577" s="39" t="s">
        <v>965</v>
      </c>
      <c r="CE577" s="14" t="s">
        <v>965</v>
      </c>
      <c r="CF577" s="39">
        <v>0.37083333333333335</v>
      </c>
      <c r="CG577" s="39" t="s">
        <v>965</v>
      </c>
      <c r="CH577" s="14" t="s">
        <v>965</v>
      </c>
      <c r="CI577" s="39">
        <v>0.37847222222222227</v>
      </c>
      <c r="CJ577" s="39" t="s">
        <v>965</v>
      </c>
      <c r="CK577" s="14" t="s">
        <v>20</v>
      </c>
      <c r="CL577" s="14" t="s">
        <v>20</v>
      </c>
      <c r="CM577" s="1">
        <f t="shared" si="138"/>
        <v>40</v>
      </c>
      <c r="CN577" s="1">
        <f t="shared" si="139"/>
        <v>0</v>
      </c>
      <c r="CO577" s="1">
        <f t="shared" si="140"/>
        <v>11</v>
      </c>
      <c r="CP577" s="1">
        <f t="shared" si="141"/>
        <v>0</v>
      </c>
      <c r="CQ577" s="1">
        <f t="shared" si="142"/>
        <v>0</v>
      </c>
      <c r="CR577" s="1">
        <f>SUM(COUNTIFS($T577:$CL577,{"PAT","MAT"}))</f>
        <v>0</v>
      </c>
      <c r="CS577" s="1">
        <f t="shared" si="143"/>
        <v>0</v>
      </c>
      <c r="CT577" s="1">
        <f t="shared" si="144"/>
        <v>0</v>
      </c>
      <c r="CU577" s="1">
        <f t="shared" si="145"/>
        <v>0</v>
      </c>
      <c r="CV577" s="1">
        <f t="shared" si="146"/>
        <v>0</v>
      </c>
      <c r="CW577" s="1">
        <f t="shared" si="147"/>
        <v>0</v>
      </c>
      <c r="CX577" s="1">
        <f t="shared" si="148"/>
        <v>0</v>
      </c>
      <c r="CY577" s="1">
        <f t="shared" si="149"/>
        <v>0</v>
      </c>
      <c r="CZ577" s="1">
        <f t="shared" si="150"/>
        <v>1</v>
      </c>
      <c r="DA577" s="1">
        <f t="shared" si="151"/>
        <v>1</v>
      </c>
      <c r="DB577" s="1">
        <f>SUM(CM577:CX577)+SUM(COUNTIFS(Q577:CL577,{"TERM","RESIGNED"}))</f>
        <v>51</v>
      </c>
      <c r="DC577" s="1" t="s">
        <v>45</v>
      </c>
      <c r="DD577" s="1" t="s">
        <v>1020</v>
      </c>
    </row>
    <row r="578" spans="1:108" x14ac:dyDescent="0.25">
      <c r="A578" s="32">
        <f t="shared" si="152"/>
        <v>577</v>
      </c>
      <c r="B578" s="1" t="s">
        <v>172</v>
      </c>
      <c r="C578" s="1">
        <v>105966</v>
      </c>
      <c r="D578" s="27">
        <v>105966</v>
      </c>
      <c r="E578" s="1" t="s">
        <v>946</v>
      </c>
      <c r="F578" s="34" t="s">
        <v>1346</v>
      </c>
      <c r="G578" s="34" t="s">
        <v>162</v>
      </c>
      <c r="H578" s="30">
        <v>45209</v>
      </c>
      <c r="I578" s="30" t="s">
        <v>39</v>
      </c>
      <c r="J578" s="30" t="s">
        <v>39</v>
      </c>
      <c r="K578" s="1">
        <f t="shared" ref="K578:K641" ca="1" si="153">IF(O578="ACTIVE",(TODAY()-H578),(J578-H578))</f>
        <v>93</v>
      </c>
      <c r="L578" s="34" t="str">
        <f t="shared" ref="L578:L641" si="154">IF(OR(M578="Email Verification",M578="Operations",M578="OJT",M578="Bottom Quartile Group",M578="Training"),"Billable","Non Billable")</f>
        <v>Billable</v>
      </c>
      <c r="M578" s="34" t="s">
        <v>124</v>
      </c>
      <c r="N578" s="1" t="s">
        <v>41</v>
      </c>
      <c r="O578" s="1" t="s">
        <v>42</v>
      </c>
      <c r="P578" s="1"/>
      <c r="Q578" s="1"/>
      <c r="R578" s="1" t="s">
        <v>43</v>
      </c>
      <c r="S578" s="33" t="s">
        <v>163</v>
      </c>
      <c r="T578" s="14" t="s">
        <v>965</v>
      </c>
      <c r="U578" s="39">
        <v>0.37847222222222199</v>
      </c>
      <c r="V578" s="14" t="s">
        <v>965</v>
      </c>
      <c r="W578" s="14" t="s">
        <v>20</v>
      </c>
      <c r="X578" s="14" t="s">
        <v>20</v>
      </c>
      <c r="Y578" s="14" t="s">
        <v>966</v>
      </c>
      <c r="Z578" s="39">
        <v>0.24027777777777778</v>
      </c>
      <c r="AA578" s="14" t="s">
        <v>966</v>
      </c>
      <c r="AB578" s="14" t="s">
        <v>965</v>
      </c>
      <c r="AC578" s="39">
        <v>0.375</v>
      </c>
      <c r="AD578" s="14" t="s">
        <v>965</v>
      </c>
      <c r="AE578" s="14" t="s">
        <v>965</v>
      </c>
      <c r="AF578" s="39">
        <v>0.37916666666666665</v>
      </c>
      <c r="AG578" s="14" t="s">
        <v>965</v>
      </c>
      <c r="AH578" s="14" t="s">
        <v>970</v>
      </c>
      <c r="AI578" s="39" t="s">
        <v>39</v>
      </c>
      <c r="AJ578" s="14" t="s">
        <v>970</v>
      </c>
      <c r="AK578" s="14" t="s">
        <v>965</v>
      </c>
      <c r="AL578" s="39">
        <v>0.37013888888888885</v>
      </c>
      <c r="AM578" s="14" t="s">
        <v>965</v>
      </c>
      <c r="AN578" s="14" t="s">
        <v>20</v>
      </c>
      <c r="AO578" s="14" t="s">
        <v>20</v>
      </c>
      <c r="AP578" s="14" t="s">
        <v>965</v>
      </c>
      <c r="AQ578" s="39">
        <v>0.3756944444444445</v>
      </c>
      <c r="AR578" s="14" t="s">
        <v>965</v>
      </c>
      <c r="AS578" s="14" t="s">
        <v>22</v>
      </c>
      <c r="AT578" s="39" t="s">
        <v>39</v>
      </c>
      <c r="AU578" s="14" t="s">
        <v>22</v>
      </c>
      <c r="AV578" s="14" t="s">
        <v>22</v>
      </c>
      <c r="AW578" s="39" t="s">
        <v>39</v>
      </c>
      <c r="AX578" s="14" t="s">
        <v>22</v>
      </c>
      <c r="AY578" s="14" t="s">
        <v>965</v>
      </c>
      <c r="AZ578" s="39">
        <v>0.37083333333333335</v>
      </c>
      <c r="BA578" s="14" t="s">
        <v>965</v>
      </c>
      <c r="BB578" s="14" t="s">
        <v>965</v>
      </c>
      <c r="BC578" s="39">
        <v>0.37083333333333335</v>
      </c>
      <c r="BD578" s="14" t="s">
        <v>965</v>
      </c>
      <c r="BE578" s="14" t="s">
        <v>20</v>
      </c>
      <c r="BF578" s="14" t="s">
        <v>20</v>
      </c>
      <c r="BG578" s="14" t="s">
        <v>965</v>
      </c>
      <c r="BH578" s="39">
        <v>0.37222222222222223</v>
      </c>
      <c r="BI578" s="39" t="s">
        <v>965</v>
      </c>
      <c r="BJ578" s="14" t="s">
        <v>965</v>
      </c>
      <c r="BK578" s="39">
        <v>0.37222222222222223</v>
      </c>
      <c r="BL578" s="14" t="s">
        <v>965</v>
      </c>
      <c r="BM578" s="14" t="s">
        <v>965</v>
      </c>
      <c r="BN578" s="39">
        <v>0.37638888888888888</v>
      </c>
      <c r="BO578" s="14" t="s">
        <v>965</v>
      </c>
      <c r="BP578" s="14" t="s">
        <v>965</v>
      </c>
      <c r="BQ578" s="39">
        <v>0.37708333333333338</v>
      </c>
      <c r="BR578" s="14" t="s">
        <v>965</v>
      </c>
      <c r="BS578" s="14" t="s">
        <v>966</v>
      </c>
      <c r="BT578" s="39">
        <v>0.23472222222222219</v>
      </c>
      <c r="BU578" s="39" t="s">
        <v>966</v>
      </c>
      <c r="BV578" s="14" t="s">
        <v>20</v>
      </c>
      <c r="BW578" s="14" t="s">
        <v>20</v>
      </c>
      <c r="BX578" s="14" t="s">
        <v>20</v>
      </c>
      <c r="BY578" s="14" t="s">
        <v>965</v>
      </c>
      <c r="BZ578" s="39">
        <v>0.37361111111111112</v>
      </c>
      <c r="CA578" s="39" t="s">
        <v>965</v>
      </c>
      <c r="CB578" s="14" t="s">
        <v>965</v>
      </c>
      <c r="CC578" s="39">
        <v>0.375</v>
      </c>
      <c r="CD578" s="39" t="s">
        <v>965</v>
      </c>
      <c r="CE578" s="14" t="s">
        <v>965</v>
      </c>
      <c r="CF578" s="39">
        <v>0.36944444444444446</v>
      </c>
      <c r="CG578" s="39" t="s">
        <v>965</v>
      </c>
      <c r="CH578" s="14" t="s">
        <v>965</v>
      </c>
      <c r="CI578" s="39">
        <v>0.3756944444444445</v>
      </c>
      <c r="CJ578" s="39" t="s">
        <v>965</v>
      </c>
      <c r="CK578" s="14" t="s">
        <v>20</v>
      </c>
      <c r="CL578" s="14" t="s">
        <v>20</v>
      </c>
      <c r="CM578" s="1">
        <f t="shared" ref="CM578:CM641" si="155">COUNTIFS($T578:$CL578,"P")</f>
        <v>30</v>
      </c>
      <c r="CN578" s="1">
        <f t="shared" ref="CN578:CN641" si="156">COUNTIFS($T578:$CL578,"HD")/2</f>
        <v>2</v>
      </c>
      <c r="CO578" s="1">
        <f t="shared" ref="CO578:CO641" si="157">COUNTIFS($T578:$CL578,"DO")</f>
        <v>11</v>
      </c>
      <c r="CP578" s="1">
        <f t="shared" ref="CP578:CP641" si="158">COUNTIFS($T578:$CL578,"UPL")</f>
        <v>0</v>
      </c>
      <c r="CQ578" s="1">
        <f t="shared" ref="CQ578:CQ641" si="159">COUNTIFS($T578:$CL578,"LWP")</f>
        <v>4</v>
      </c>
      <c r="CR578" s="1">
        <f>SUM(COUNTIFS($T578:$CL578,{"PAT","MAT"}))</f>
        <v>0</v>
      </c>
      <c r="CS578" s="1">
        <f t="shared" ref="CS578:CS641" si="160">COUNTIFS($T578:$CL578,"HO")</f>
        <v>0</v>
      </c>
      <c r="CT578" s="1">
        <f t="shared" ref="CT578:CT641" si="161">COUNTIFS($T578:$CL578,"NA")</f>
        <v>0</v>
      </c>
      <c r="CU578" s="1">
        <f t="shared" ref="CU578:CU641" si="162">COUNTIFS($T578:$CL578,"PL")</f>
        <v>0</v>
      </c>
      <c r="CV578" s="1">
        <f t="shared" ref="CV578:CV641" si="163">COUNTIFS($T578:$CL578,"CL")</f>
        <v>0</v>
      </c>
      <c r="CW578" s="1">
        <f t="shared" ref="CW578:CW641" si="164">COUNTIFS($T578:$CL578,"BL")</f>
        <v>2</v>
      </c>
      <c r="CX578" s="1">
        <f t="shared" ref="CX578:CX641" si="165">COUNTIFS($T578:$CL578,"CO")</f>
        <v>0</v>
      </c>
      <c r="CY578" s="1">
        <f t="shared" ref="CY578:CY641" si="166">SUM(CU578:CX578)</f>
        <v>2</v>
      </c>
      <c r="CZ578" s="1">
        <f t="shared" ref="CZ578:CZ641" si="167">IF(SUM(CM578+CN578)&gt;=17,1,0)</f>
        <v>1</v>
      </c>
      <c r="DA578" s="1">
        <f t="shared" ref="DA578:DA641" si="168">IF(SUM(CM578+CN578)&gt;=13,1,0)</f>
        <v>1</v>
      </c>
      <c r="DB578" s="1">
        <f>SUM(CM578:CX578)+SUM(COUNTIFS(Q578:CL578,{"TERM","RESIGNED"}))</f>
        <v>49</v>
      </c>
      <c r="DC578" s="1" t="s">
        <v>45</v>
      </c>
      <c r="DD578" s="1" t="s">
        <v>1020</v>
      </c>
    </row>
    <row r="579" spans="1:108" x14ac:dyDescent="0.25">
      <c r="A579" s="32">
        <f t="shared" ref="A579:A642" si="169">A578+1</f>
        <v>578</v>
      </c>
      <c r="B579" s="1" t="s">
        <v>172</v>
      </c>
      <c r="C579" s="1">
        <v>105967</v>
      </c>
      <c r="D579" s="27">
        <v>105967</v>
      </c>
      <c r="E579" s="1" t="s">
        <v>946</v>
      </c>
      <c r="F579" s="34" t="s">
        <v>1347</v>
      </c>
      <c r="G579" s="34" t="s">
        <v>162</v>
      </c>
      <c r="H579" s="30">
        <v>45209</v>
      </c>
      <c r="I579" s="30" t="s">
        <v>39</v>
      </c>
      <c r="J579" s="30" t="s">
        <v>39</v>
      </c>
      <c r="K579" s="1">
        <f t="shared" ca="1" si="153"/>
        <v>93</v>
      </c>
      <c r="L579" s="34" t="str">
        <f t="shared" si="154"/>
        <v>Billable</v>
      </c>
      <c r="M579" s="34" t="s">
        <v>124</v>
      </c>
      <c r="N579" s="1" t="s">
        <v>41</v>
      </c>
      <c r="O579" s="1" t="s">
        <v>42</v>
      </c>
      <c r="P579" s="1"/>
      <c r="Q579" s="1"/>
      <c r="R579" s="1" t="s">
        <v>43</v>
      </c>
      <c r="S579" s="33" t="s">
        <v>165</v>
      </c>
      <c r="T579" s="14" t="s">
        <v>965</v>
      </c>
      <c r="U579" s="39">
        <v>0.37847222222222199</v>
      </c>
      <c r="V579" s="14" t="s">
        <v>965</v>
      </c>
      <c r="W579" s="14" t="s">
        <v>20</v>
      </c>
      <c r="X579" s="14" t="s">
        <v>20</v>
      </c>
      <c r="Y579" s="14" t="s">
        <v>965</v>
      </c>
      <c r="Z579" s="39">
        <v>0.38125000000000003</v>
      </c>
      <c r="AA579" s="14" t="s">
        <v>965</v>
      </c>
      <c r="AB579" s="14" t="s">
        <v>965</v>
      </c>
      <c r="AC579" s="39">
        <v>0.38055555555555554</v>
      </c>
      <c r="AD579" s="14" t="s">
        <v>965</v>
      </c>
      <c r="AE579" s="14" t="s">
        <v>22</v>
      </c>
      <c r="AF579" s="39" t="s">
        <v>39</v>
      </c>
      <c r="AG579" s="14" t="s">
        <v>22</v>
      </c>
      <c r="AH579" s="14" t="s">
        <v>965</v>
      </c>
      <c r="AI579" s="39">
        <v>0.38055555555555554</v>
      </c>
      <c r="AJ579" s="14" t="s">
        <v>965</v>
      </c>
      <c r="AK579" s="14" t="s">
        <v>965</v>
      </c>
      <c r="AL579" s="39">
        <v>0.39166666666666666</v>
      </c>
      <c r="AM579" s="14" t="s">
        <v>965</v>
      </c>
      <c r="AN579" s="14" t="s">
        <v>20</v>
      </c>
      <c r="AO579" s="14" t="s">
        <v>20</v>
      </c>
      <c r="AP579" s="14" t="s">
        <v>965</v>
      </c>
      <c r="AQ579" s="39">
        <v>0.38055555555555554</v>
      </c>
      <c r="AR579" s="14" t="s">
        <v>965</v>
      </c>
      <c r="AS579" s="14" t="s">
        <v>965</v>
      </c>
      <c r="AT579" s="39">
        <v>0.38680555555555557</v>
      </c>
      <c r="AU579" s="14" t="s">
        <v>965</v>
      </c>
      <c r="AV579" s="14" t="s">
        <v>965</v>
      </c>
      <c r="AW579" s="39">
        <v>0.37986111111111115</v>
      </c>
      <c r="AX579" s="14" t="s">
        <v>965</v>
      </c>
      <c r="AY579" s="14" t="s">
        <v>965</v>
      </c>
      <c r="AZ579" s="39">
        <v>0.37777777777777777</v>
      </c>
      <c r="BA579" s="14" t="s">
        <v>965</v>
      </c>
      <c r="BB579" s="14" t="s">
        <v>965</v>
      </c>
      <c r="BC579" s="39">
        <v>0.37777777777777777</v>
      </c>
      <c r="BD579" s="14" t="s">
        <v>965</v>
      </c>
      <c r="BE579" s="14" t="s">
        <v>20</v>
      </c>
      <c r="BF579" s="14" t="s">
        <v>20</v>
      </c>
      <c r="BG579" s="14" t="s">
        <v>965</v>
      </c>
      <c r="BH579" s="39">
        <v>0.38472222222222219</v>
      </c>
      <c r="BI579" s="39" t="s">
        <v>965</v>
      </c>
      <c r="BJ579" s="14" t="s">
        <v>965</v>
      </c>
      <c r="BK579" s="39">
        <v>0.38125000000000003</v>
      </c>
      <c r="BL579" s="14" t="s">
        <v>965</v>
      </c>
      <c r="BM579" s="14" t="s">
        <v>965</v>
      </c>
      <c r="BN579" s="39">
        <v>0.38194444444444442</v>
      </c>
      <c r="BO579" s="14" t="s">
        <v>965</v>
      </c>
      <c r="BP579" s="14" t="s">
        <v>965</v>
      </c>
      <c r="BQ579" s="39">
        <v>0.38125000000000003</v>
      </c>
      <c r="BR579" s="14" t="s">
        <v>965</v>
      </c>
      <c r="BS579" s="14" t="s">
        <v>965</v>
      </c>
      <c r="BT579" s="39">
        <v>0.38680555555555557</v>
      </c>
      <c r="BU579" s="39" t="s">
        <v>965</v>
      </c>
      <c r="BV579" s="14" t="s">
        <v>20</v>
      </c>
      <c r="BW579" s="14" t="s">
        <v>20</v>
      </c>
      <c r="BX579" s="14" t="s">
        <v>20</v>
      </c>
      <c r="BY579" s="14" t="s">
        <v>965</v>
      </c>
      <c r="BZ579" s="39">
        <v>0.37847222222222227</v>
      </c>
      <c r="CA579" s="39" t="s">
        <v>965</v>
      </c>
      <c r="CB579" s="14" t="s">
        <v>965</v>
      </c>
      <c r="CC579" s="39">
        <v>0.39097222222222222</v>
      </c>
      <c r="CD579" s="39" t="s">
        <v>965</v>
      </c>
      <c r="CE579" s="14" t="s">
        <v>22</v>
      </c>
      <c r="CF579" s="39">
        <v>0.37291666666666662</v>
      </c>
      <c r="CG579" s="39" t="s">
        <v>22</v>
      </c>
      <c r="CH579" s="14" t="s">
        <v>965</v>
      </c>
      <c r="CI579" s="39">
        <v>0.3666666666666667</v>
      </c>
      <c r="CJ579" s="39" t="s">
        <v>965</v>
      </c>
      <c r="CK579" s="14" t="s">
        <v>20</v>
      </c>
      <c r="CL579" s="14" t="s">
        <v>20</v>
      </c>
      <c r="CM579" s="1">
        <f t="shared" si="155"/>
        <v>36</v>
      </c>
      <c r="CN579" s="1">
        <f t="shared" si="156"/>
        <v>0</v>
      </c>
      <c r="CO579" s="1">
        <f t="shared" si="157"/>
        <v>11</v>
      </c>
      <c r="CP579" s="1">
        <f t="shared" si="158"/>
        <v>0</v>
      </c>
      <c r="CQ579" s="1">
        <f t="shared" si="159"/>
        <v>4</v>
      </c>
      <c r="CR579" s="1">
        <f>SUM(COUNTIFS($T579:$CL579,{"PAT","MAT"}))</f>
        <v>0</v>
      </c>
      <c r="CS579" s="1">
        <f t="shared" si="160"/>
        <v>0</v>
      </c>
      <c r="CT579" s="1">
        <f t="shared" si="161"/>
        <v>0</v>
      </c>
      <c r="CU579" s="1">
        <f t="shared" si="162"/>
        <v>0</v>
      </c>
      <c r="CV579" s="1">
        <f t="shared" si="163"/>
        <v>0</v>
      </c>
      <c r="CW579" s="1">
        <f t="shared" si="164"/>
        <v>0</v>
      </c>
      <c r="CX579" s="1">
        <f t="shared" si="165"/>
        <v>0</v>
      </c>
      <c r="CY579" s="1">
        <f t="shared" si="166"/>
        <v>0</v>
      </c>
      <c r="CZ579" s="1">
        <f t="shared" si="167"/>
        <v>1</v>
      </c>
      <c r="DA579" s="1">
        <f t="shared" si="168"/>
        <v>1</v>
      </c>
      <c r="DB579" s="1">
        <f>SUM(CM579:CX579)+SUM(COUNTIFS(Q579:CL579,{"TERM","RESIGNED"}))</f>
        <v>51</v>
      </c>
      <c r="DC579" s="1" t="s">
        <v>45</v>
      </c>
      <c r="DD579" s="1" t="s">
        <v>1020</v>
      </c>
    </row>
    <row r="580" spans="1:108" x14ac:dyDescent="0.25">
      <c r="A580" s="32">
        <f t="shared" si="169"/>
        <v>579</v>
      </c>
      <c r="B580" s="1" t="s">
        <v>172</v>
      </c>
      <c r="C580" s="1">
        <v>105970</v>
      </c>
      <c r="D580" s="27">
        <v>105970</v>
      </c>
      <c r="E580" s="1" t="s">
        <v>946</v>
      </c>
      <c r="F580" s="34" t="s">
        <v>1348</v>
      </c>
      <c r="G580" s="34" t="s">
        <v>162</v>
      </c>
      <c r="H580" s="30">
        <v>45209</v>
      </c>
      <c r="I580" s="30" t="s">
        <v>39</v>
      </c>
      <c r="J580" s="30" t="s">
        <v>39</v>
      </c>
      <c r="K580" s="1">
        <f t="shared" ca="1" si="153"/>
        <v>93</v>
      </c>
      <c r="L580" s="34" t="str">
        <f t="shared" si="154"/>
        <v>Billable</v>
      </c>
      <c r="M580" s="34" t="s">
        <v>124</v>
      </c>
      <c r="N580" s="1" t="s">
        <v>41</v>
      </c>
      <c r="O580" s="1" t="s">
        <v>42</v>
      </c>
      <c r="P580" s="1"/>
      <c r="Q580" s="1"/>
      <c r="R580" s="1" t="s">
        <v>43</v>
      </c>
      <c r="S580" s="33" t="s">
        <v>144</v>
      </c>
      <c r="T580" s="14" t="s">
        <v>965</v>
      </c>
      <c r="U580" s="39">
        <v>0.38055555555555598</v>
      </c>
      <c r="V580" s="14" t="s">
        <v>965</v>
      </c>
      <c r="W580" s="14" t="s">
        <v>20</v>
      </c>
      <c r="X580" s="14" t="s">
        <v>20</v>
      </c>
      <c r="Y580" s="14" t="s">
        <v>965</v>
      </c>
      <c r="Z580" s="39">
        <v>0.38194444444444442</v>
      </c>
      <c r="AA580" s="14" t="s">
        <v>965</v>
      </c>
      <c r="AB580" s="14" t="s">
        <v>965</v>
      </c>
      <c r="AC580" s="39">
        <v>0.38194444444444442</v>
      </c>
      <c r="AD580" s="14" t="s">
        <v>965</v>
      </c>
      <c r="AE580" s="14" t="s">
        <v>965</v>
      </c>
      <c r="AF580" s="39">
        <v>0.38194444444444442</v>
      </c>
      <c r="AG580" s="14" t="s">
        <v>965</v>
      </c>
      <c r="AH580" s="14" t="s">
        <v>965</v>
      </c>
      <c r="AI580" s="39">
        <v>0.38263888888888892</v>
      </c>
      <c r="AJ580" s="14" t="s">
        <v>965</v>
      </c>
      <c r="AK580" s="14" t="s">
        <v>965</v>
      </c>
      <c r="AL580" s="39">
        <v>0.37638888888888888</v>
      </c>
      <c r="AM580" s="14" t="s">
        <v>965</v>
      </c>
      <c r="AN580" s="14" t="s">
        <v>20</v>
      </c>
      <c r="AO580" s="14" t="s">
        <v>20</v>
      </c>
      <c r="AP580" s="14" t="s">
        <v>965</v>
      </c>
      <c r="AQ580" s="39">
        <v>0.38125000000000003</v>
      </c>
      <c r="AR580" s="14" t="s">
        <v>965</v>
      </c>
      <c r="AS580" s="14" t="s">
        <v>965</v>
      </c>
      <c r="AT580" s="39">
        <v>0.37986111111111115</v>
      </c>
      <c r="AU580" s="14" t="s">
        <v>965</v>
      </c>
      <c r="AV580" s="14" t="s">
        <v>965</v>
      </c>
      <c r="AW580" s="39">
        <v>0.38263888888888892</v>
      </c>
      <c r="AX580" s="14" t="s">
        <v>965</v>
      </c>
      <c r="AY580" s="14" t="s">
        <v>965</v>
      </c>
      <c r="AZ580" s="39">
        <v>0.38125000000000003</v>
      </c>
      <c r="BA580" s="14" t="s">
        <v>965</v>
      </c>
      <c r="BB580" s="14" t="s">
        <v>965</v>
      </c>
      <c r="BC580" s="39">
        <v>0.375</v>
      </c>
      <c r="BD580" s="14" t="s">
        <v>965</v>
      </c>
      <c r="BE580" s="14" t="s">
        <v>20</v>
      </c>
      <c r="BF580" s="14" t="s">
        <v>20</v>
      </c>
      <c r="BG580" s="14" t="s">
        <v>965</v>
      </c>
      <c r="BH580" s="39">
        <v>0.37777777777777777</v>
      </c>
      <c r="BI580" s="39" t="s">
        <v>965</v>
      </c>
      <c r="BJ580" s="14" t="s">
        <v>965</v>
      </c>
      <c r="BK580" s="39">
        <v>0.37777777777777777</v>
      </c>
      <c r="BL580" s="14" t="s">
        <v>965</v>
      </c>
      <c r="BM580" s="14" t="s">
        <v>965</v>
      </c>
      <c r="BN580" s="39">
        <v>0.37916666666666665</v>
      </c>
      <c r="BO580" s="14" t="s">
        <v>965</v>
      </c>
      <c r="BP580" s="14" t="s">
        <v>965</v>
      </c>
      <c r="BQ580" s="39">
        <v>0.38750000000000001</v>
      </c>
      <c r="BR580" s="14" t="s">
        <v>965</v>
      </c>
      <c r="BS580" s="14" t="s">
        <v>965</v>
      </c>
      <c r="BT580" s="39">
        <v>0.38263888888888892</v>
      </c>
      <c r="BU580" s="39" t="s">
        <v>965</v>
      </c>
      <c r="BV580" s="14" t="s">
        <v>20</v>
      </c>
      <c r="BW580" s="14" t="s">
        <v>20</v>
      </c>
      <c r="BX580" s="14" t="s">
        <v>20</v>
      </c>
      <c r="BY580" s="14" t="s">
        <v>965</v>
      </c>
      <c r="BZ580" s="39">
        <v>0.38055555555555554</v>
      </c>
      <c r="CA580" s="39" t="s">
        <v>965</v>
      </c>
      <c r="CB580" s="14" t="s">
        <v>965</v>
      </c>
      <c r="CC580" s="39">
        <v>0.38125000000000003</v>
      </c>
      <c r="CD580" s="39" t="s">
        <v>965</v>
      </c>
      <c r="CE580" s="14" t="s">
        <v>965</v>
      </c>
      <c r="CF580" s="39">
        <v>0.3840277777777778</v>
      </c>
      <c r="CG580" s="39" t="s">
        <v>965</v>
      </c>
      <c r="CH580" s="14" t="s">
        <v>965</v>
      </c>
      <c r="CI580" s="39">
        <v>0.37152777777777773</v>
      </c>
      <c r="CJ580" s="39" t="s">
        <v>965</v>
      </c>
      <c r="CK580" s="14" t="s">
        <v>20</v>
      </c>
      <c r="CL580" s="14" t="s">
        <v>20</v>
      </c>
      <c r="CM580" s="1">
        <f t="shared" si="155"/>
        <v>40</v>
      </c>
      <c r="CN580" s="1">
        <f t="shared" si="156"/>
        <v>0</v>
      </c>
      <c r="CO580" s="1">
        <f t="shared" si="157"/>
        <v>11</v>
      </c>
      <c r="CP580" s="1">
        <f t="shared" si="158"/>
        <v>0</v>
      </c>
      <c r="CQ580" s="1">
        <f t="shared" si="159"/>
        <v>0</v>
      </c>
      <c r="CR580" s="1">
        <f>SUM(COUNTIFS($T580:$CL580,{"PAT","MAT"}))</f>
        <v>0</v>
      </c>
      <c r="CS580" s="1">
        <f t="shared" si="160"/>
        <v>0</v>
      </c>
      <c r="CT580" s="1">
        <f t="shared" si="161"/>
        <v>0</v>
      </c>
      <c r="CU580" s="1">
        <f t="shared" si="162"/>
        <v>0</v>
      </c>
      <c r="CV580" s="1">
        <f t="shared" si="163"/>
        <v>0</v>
      </c>
      <c r="CW580" s="1">
        <f t="shared" si="164"/>
        <v>0</v>
      </c>
      <c r="CX580" s="1">
        <f t="shared" si="165"/>
        <v>0</v>
      </c>
      <c r="CY580" s="1">
        <f t="shared" si="166"/>
        <v>0</v>
      </c>
      <c r="CZ580" s="1">
        <f t="shared" si="167"/>
        <v>1</v>
      </c>
      <c r="DA580" s="1">
        <f t="shared" si="168"/>
        <v>1</v>
      </c>
      <c r="DB580" s="1">
        <f>SUM(CM580:CX580)+SUM(COUNTIFS(Q580:CL580,{"TERM","RESIGNED"}))</f>
        <v>51</v>
      </c>
      <c r="DC580" s="1" t="s">
        <v>45</v>
      </c>
      <c r="DD580" s="1" t="s">
        <v>1021</v>
      </c>
    </row>
    <row r="581" spans="1:108" x14ac:dyDescent="0.25">
      <c r="A581" s="32">
        <f t="shared" si="169"/>
        <v>580</v>
      </c>
      <c r="B581" s="1" t="s">
        <v>36</v>
      </c>
      <c r="C581" s="1">
        <v>19296</v>
      </c>
      <c r="D581" s="27">
        <v>19296</v>
      </c>
      <c r="E581" s="1" t="s">
        <v>946</v>
      </c>
      <c r="F581" s="34" t="s">
        <v>1383</v>
      </c>
      <c r="G581" s="34" t="s">
        <v>162</v>
      </c>
      <c r="H581" s="30">
        <v>45216</v>
      </c>
      <c r="I581" s="30" t="s">
        <v>39</v>
      </c>
      <c r="J581" s="30" t="s">
        <v>39</v>
      </c>
      <c r="K581" s="1">
        <f t="shared" ca="1" si="153"/>
        <v>86</v>
      </c>
      <c r="L581" s="34" t="str">
        <f t="shared" si="154"/>
        <v>Billable</v>
      </c>
      <c r="M581" s="34" t="s">
        <v>124</v>
      </c>
      <c r="N581" s="1" t="s">
        <v>41</v>
      </c>
      <c r="O581" s="1" t="s">
        <v>42</v>
      </c>
      <c r="P581" s="1"/>
      <c r="Q581" s="1"/>
      <c r="R581" s="1" t="s">
        <v>43</v>
      </c>
      <c r="S581" s="33" t="s">
        <v>165</v>
      </c>
      <c r="T581" s="14" t="s">
        <v>965</v>
      </c>
      <c r="U581" s="39">
        <v>0.36319444444444399</v>
      </c>
      <c r="V581" s="14" t="s">
        <v>965</v>
      </c>
      <c r="W581" s="14" t="s">
        <v>20</v>
      </c>
      <c r="X581" s="14" t="s">
        <v>20</v>
      </c>
      <c r="Y581" s="14" t="s">
        <v>21</v>
      </c>
      <c r="Z581" s="39" t="s">
        <v>39</v>
      </c>
      <c r="AA581" s="14" t="s">
        <v>21</v>
      </c>
      <c r="AB581" s="14" t="s">
        <v>21</v>
      </c>
      <c r="AC581" s="39" t="s">
        <v>39</v>
      </c>
      <c r="AD581" s="14" t="s">
        <v>21</v>
      </c>
      <c r="AE581" s="14" t="s">
        <v>21</v>
      </c>
      <c r="AF581" s="39" t="s">
        <v>39</v>
      </c>
      <c r="AG581" s="14" t="s">
        <v>21</v>
      </c>
      <c r="AH581" s="14" t="s">
        <v>21</v>
      </c>
      <c r="AI581" s="39" t="s">
        <v>39</v>
      </c>
      <c r="AJ581" s="14" t="s">
        <v>21</v>
      </c>
      <c r="AK581" s="14" t="s">
        <v>965</v>
      </c>
      <c r="AL581" s="39">
        <v>0.375</v>
      </c>
      <c r="AM581" s="14" t="s">
        <v>965</v>
      </c>
      <c r="AN581" s="14" t="s">
        <v>20</v>
      </c>
      <c r="AO581" s="14" t="s">
        <v>20</v>
      </c>
      <c r="AP581" s="14" t="s">
        <v>965</v>
      </c>
      <c r="AQ581" s="39">
        <v>0.20138888888888887</v>
      </c>
      <c r="AR581" s="14" t="s">
        <v>22</v>
      </c>
      <c r="AS581" s="14" t="s">
        <v>965</v>
      </c>
      <c r="AT581" s="39">
        <v>0.36944444444444446</v>
      </c>
      <c r="AU581" s="14" t="s">
        <v>965</v>
      </c>
      <c r="AV581" s="14" t="s">
        <v>965</v>
      </c>
      <c r="AW581" s="39">
        <v>0.37777777777777777</v>
      </c>
      <c r="AX581" s="14" t="s">
        <v>965</v>
      </c>
      <c r="AY581" s="14" t="s">
        <v>965</v>
      </c>
      <c r="AZ581" s="39">
        <v>0.36874999999999997</v>
      </c>
      <c r="BA581" s="14" t="s">
        <v>965</v>
      </c>
      <c r="BB581" s="14" t="s">
        <v>965</v>
      </c>
      <c r="BC581" s="39">
        <v>0.37152777777777773</v>
      </c>
      <c r="BD581" s="14" t="s">
        <v>965</v>
      </c>
      <c r="BE581" s="14" t="s">
        <v>20</v>
      </c>
      <c r="BF581" s="14" t="s">
        <v>20</v>
      </c>
      <c r="BG581" s="14" t="s">
        <v>965</v>
      </c>
      <c r="BH581" s="39">
        <v>0.37152777777777773</v>
      </c>
      <c r="BI581" s="39" t="s">
        <v>965</v>
      </c>
      <c r="BJ581" s="14" t="s">
        <v>965</v>
      </c>
      <c r="BK581" s="39">
        <v>0.37083333333333335</v>
      </c>
      <c r="BL581" s="14" t="s">
        <v>965</v>
      </c>
      <c r="BM581" s="14" t="s">
        <v>965</v>
      </c>
      <c r="BN581" s="39">
        <v>0.36527777777777781</v>
      </c>
      <c r="BO581" s="14" t="s">
        <v>965</v>
      </c>
      <c r="BP581" s="14" t="s">
        <v>965</v>
      </c>
      <c r="BQ581" s="39">
        <v>0.36944444444444446</v>
      </c>
      <c r="BR581" s="14" t="s">
        <v>965</v>
      </c>
      <c r="BS581" s="14" t="s">
        <v>966</v>
      </c>
      <c r="BT581" s="39">
        <v>0.23194444444444443</v>
      </c>
      <c r="BU581" s="39" t="s">
        <v>966</v>
      </c>
      <c r="BV581" s="14" t="s">
        <v>20</v>
      </c>
      <c r="BW581" s="14" t="s">
        <v>20</v>
      </c>
      <c r="BX581" s="14" t="s">
        <v>20</v>
      </c>
      <c r="BY581" s="14" t="s">
        <v>21</v>
      </c>
      <c r="BZ581" s="39" t="s">
        <v>39</v>
      </c>
      <c r="CA581" s="39" t="s">
        <v>21</v>
      </c>
      <c r="CB581" s="14" t="s">
        <v>21</v>
      </c>
      <c r="CC581" s="39" t="s">
        <v>39</v>
      </c>
      <c r="CD581" s="39" t="s">
        <v>21</v>
      </c>
      <c r="CE581" s="14" t="s">
        <v>965</v>
      </c>
      <c r="CF581" s="39">
        <v>0.36180555555555555</v>
      </c>
      <c r="CG581" s="39" t="s">
        <v>965</v>
      </c>
      <c r="CH581" s="14" t="s">
        <v>965</v>
      </c>
      <c r="CI581" s="39">
        <v>0.36736111111111108</v>
      </c>
      <c r="CJ581" s="39" t="s">
        <v>965</v>
      </c>
      <c r="CK581" s="14" t="s">
        <v>20</v>
      </c>
      <c r="CL581" s="14" t="s">
        <v>20</v>
      </c>
      <c r="CM581" s="1">
        <f t="shared" si="155"/>
        <v>25</v>
      </c>
      <c r="CN581" s="1">
        <f t="shared" si="156"/>
        <v>1</v>
      </c>
      <c r="CO581" s="1">
        <f t="shared" si="157"/>
        <v>11</v>
      </c>
      <c r="CP581" s="1">
        <f t="shared" si="158"/>
        <v>12</v>
      </c>
      <c r="CQ581" s="1">
        <f t="shared" si="159"/>
        <v>1</v>
      </c>
      <c r="CR581" s="1">
        <f>SUM(COUNTIFS($T581:$CL581,{"PAT","MAT"}))</f>
        <v>0</v>
      </c>
      <c r="CS581" s="1">
        <f t="shared" si="160"/>
        <v>0</v>
      </c>
      <c r="CT581" s="1">
        <f t="shared" si="161"/>
        <v>0</v>
      </c>
      <c r="CU581" s="1">
        <f t="shared" si="162"/>
        <v>0</v>
      </c>
      <c r="CV581" s="1">
        <f t="shared" si="163"/>
        <v>0</v>
      </c>
      <c r="CW581" s="1">
        <f t="shared" si="164"/>
        <v>0</v>
      </c>
      <c r="CX581" s="1">
        <f t="shared" si="165"/>
        <v>0</v>
      </c>
      <c r="CY581" s="1">
        <f t="shared" si="166"/>
        <v>0</v>
      </c>
      <c r="CZ581" s="1">
        <f t="shared" si="167"/>
        <v>1</v>
      </c>
      <c r="DA581" s="1">
        <f t="shared" si="168"/>
        <v>1</v>
      </c>
      <c r="DB581" s="1">
        <f>SUM(CM581:CX581)+SUM(COUNTIFS(Q581:CL581,{"TERM","RESIGNED"}))</f>
        <v>50</v>
      </c>
      <c r="DC581" s="1" t="s">
        <v>45</v>
      </c>
      <c r="DD581" s="1" t="s">
        <v>1020</v>
      </c>
    </row>
    <row r="582" spans="1:108" x14ac:dyDescent="0.25">
      <c r="A582" s="32">
        <f t="shared" si="169"/>
        <v>581</v>
      </c>
      <c r="B582" s="1" t="s">
        <v>36</v>
      </c>
      <c r="C582" s="1">
        <v>19298</v>
      </c>
      <c r="D582" s="27">
        <v>19298</v>
      </c>
      <c r="E582" s="1" t="s">
        <v>946</v>
      </c>
      <c r="F582" s="34" t="s">
        <v>1384</v>
      </c>
      <c r="G582" s="34" t="s">
        <v>162</v>
      </c>
      <c r="H582" s="30">
        <v>45216</v>
      </c>
      <c r="I582" s="30" t="s">
        <v>39</v>
      </c>
      <c r="J582" s="30" t="s">
        <v>39</v>
      </c>
      <c r="K582" s="1">
        <f t="shared" ca="1" si="153"/>
        <v>86</v>
      </c>
      <c r="L582" s="34" t="str">
        <f t="shared" si="154"/>
        <v>Billable</v>
      </c>
      <c r="M582" s="34" t="s">
        <v>124</v>
      </c>
      <c r="N582" s="1" t="s">
        <v>41</v>
      </c>
      <c r="O582" s="1" t="s">
        <v>42</v>
      </c>
      <c r="P582" s="1"/>
      <c r="Q582" s="1"/>
      <c r="R582" s="1" t="s">
        <v>43</v>
      </c>
      <c r="S582" s="33" t="s">
        <v>163</v>
      </c>
      <c r="T582" s="14" t="s">
        <v>965</v>
      </c>
      <c r="U582" s="39">
        <v>0.36875000000000002</v>
      </c>
      <c r="V582" s="14" t="s">
        <v>965</v>
      </c>
      <c r="W582" s="14" t="s">
        <v>20</v>
      </c>
      <c r="X582" s="14" t="s">
        <v>20</v>
      </c>
      <c r="Y582" s="14" t="s">
        <v>965</v>
      </c>
      <c r="Z582" s="39">
        <v>0.3743055555555555</v>
      </c>
      <c r="AA582" s="14" t="s">
        <v>965</v>
      </c>
      <c r="AB582" s="14" t="s">
        <v>965</v>
      </c>
      <c r="AC582" s="39">
        <v>0.36874999999999997</v>
      </c>
      <c r="AD582" s="14" t="s">
        <v>965</v>
      </c>
      <c r="AE582" s="14" t="s">
        <v>965</v>
      </c>
      <c r="AF582" s="39">
        <v>0.37152777777777773</v>
      </c>
      <c r="AG582" s="14" t="s">
        <v>965</v>
      </c>
      <c r="AH582" s="14" t="s">
        <v>22</v>
      </c>
      <c r="AI582" s="39" t="s">
        <v>39</v>
      </c>
      <c r="AJ582" s="14" t="s">
        <v>22</v>
      </c>
      <c r="AK582" s="14" t="s">
        <v>22</v>
      </c>
      <c r="AL582" s="39" t="s">
        <v>39</v>
      </c>
      <c r="AM582" s="14" t="s">
        <v>22</v>
      </c>
      <c r="AN582" s="14" t="s">
        <v>20</v>
      </c>
      <c r="AO582" s="14" t="s">
        <v>20</v>
      </c>
      <c r="AP582" s="14" t="s">
        <v>22</v>
      </c>
      <c r="AQ582" s="39" t="s">
        <v>39</v>
      </c>
      <c r="AR582" s="14" t="s">
        <v>22</v>
      </c>
      <c r="AS582" s="14" t="s">
        <v>22</v>
      </c>
      <c r="AT582" s="39" t="s">
        <v>39</v>
      </c>
      <c r="AU582" s="14" t="s">
        <v>22</v>
      </c>
      <c r="AV582" s="14" t="s">
        <v>22</v>
      </c>
      <c r="AW582" s="39" t="s">
        <v>39</v>
      </c>
      <c r="AX582" s="14" t="s">
        <v>22</v>
      </c>
      <c r="AY582" s="14" t="s">
        <v>965</v>
      </c>
      <c r="AZ582" s="39">
        <v>0.37222222222222223</v>
      </c>
      <c r="BA582" s="14" t="s">
        <v>965</v>
      </c>
      <c r="BB582" s="14" t="s">
        <v>965</v>
      </c>
      <c r="BC582" s="39">
        <v>0.37708333333333338</v>
      </c>
      <c r="BD582" s="14" t="s">
        <v>965</v>
      </c>
      <c r="BE582" s="14" t="s">
        <v>20</v>
      </c>
      <c r="BF582" s="14" t="s">
        <v>20</v>
      </c>
      <c r="BG582" s="14" t="s">
        <v>965</v>
      </c>
      <c r="BH582" s="39">
        <v>0.36944444444444446</v>
      </c>
      <c r="BI582" s="39" t="s">
        <v>965</v>
      </c>
      <c r="BJ582" s="14" t="s">
        <v>965</v>
      </c>
      <c r="BK582" s="39">
        <v>0.36874999999999997</v>
      </c>
      <c r="BL582" s="14" t="s">
        <v>965</v>
      </c>
      <c r="BM582" s="14" t="s">
        <v>966</v>
      </c>
      <c r="BN582" s="39">
        <v>0.22430555555555556</v>
      </c>
      <c r="BO582" s="14" t="s">
        <v>22</v>
      </c>
      <c r="BP582" s="14" t="s">
        <v>965</v>
      </c>
      <c r="BQ582" s="39">
        <v>0.3666666666666667</v>
      </c>
      <c r="BR582" s="14" t="s">
        <v>965</v>
      </c>
      <c r="BS582" s="14" t="s">
        <v>965</v>
      </c>
      <c r="BT582" s="39">
        <v>0.37013888888888885</v>
      </c>
      <c r="BU582" s="39" t="s">
        <v>965</v>
      </c>
      <c r="BV582" s="14" t="s">
        <v>20</v>
      </c>
      <c r="BW582" s="14" t="s">
        <v>20</v>
      </c>
      <c r="BX582" s="14" t="s">
        <v>20</v>
      </c>
      <c r="BY582" s="14" t="s">
        <v>965</v>
      </c>
      <c r="BZ582" s="39">
        <v>0.37222222222222223</v>
      </c>
      <c r="CA582" s="39" t="s">
        <v>965</v>
      </c>
      <c r="CB582" s="14" t="s">
        <v>965</v>
      </c>
      <c r="CC582" s="39">
        <v>0.37152777777777773</v>
      </c>
      <c r="CD582" s="39" t="s">
        <v>965</v>
      </c>
      <c r="CE582" s="14" t="s">
        <v>965</v>
      </c>
      <c r="CF582" s="39">
        <v>0.37152777777777773</v>
      </c>
      <c r="CG582" s="39" t="s">
        <v>965</v>
      </c>
      <c r="CH582" s="14" t="s">
        <v>965</v>
      </c>
      <c r="CI582" s="39">
        <v>0.37152777777777773</v>
      </c>
      <c r="CJ582" s="39" t="s">
        <v>965</v>
      </c>
      <c r="CK582" s="14" t="s">
        <v>20</v>
      </c>
      <c r="CL582" s="14" t="s">
        <v>20</v>
      </c>
      <c r="CM582" s="1">
        <f t="shared" si="155"/>
        <v>28</v>
      </c>
      <c r="CN582" s="1">
        <f t="shared" si="156"/>
        <v>0.5</v>
      </c>
      <c r="CO582" s="1">
        <f t="shared" si="157"/>
        <v>11</v>
      </c>
      <c r="CP582" s="1">
        <f t="shared" si="158"/>
        <v>0</v>
      </c>
      <c r="CQ582" s="1">
        <f t="shared" si="159"/>
        <v>11</v>
      </c>
      <c r="CR582" s="1">
        <f>SUM(COUNTIFS($T582:$CL582,{"PAT","MAT"}))</f>
        <v>0</v>
      </c>
      <c r="CS582" s="1">
        <f t="shared" si="160"/>
        <v>0</v>
      </c>
      <c r="CT582" s="1">
        <f t="shared" si="161"/>
        <v>0</v>
      </c>
      <c r="CU582" s="1">
        <f t="shared" si="162"/>
        <v>0</v>
      </c>
      <c r="CV582" s="1">
        <f t="shared" si="163"/>
        <v>0</v>
      </c>
      <c r="CW582" s="1">
        <f t="shared" si="164"/>
        <v>0</v>
      </c>
      <c r="CX582" s="1">
        <f t="shared" si="165"/>
        <v>0</v>
      </c>
      <c r="CY582" s="1">
        <f t="shared" si="166"/>
        <v>0</v>
      </c>
      <c r="CZ582" s="1">
        <f t="shared" si="167"/>
        <v>1</v>
      </c>
      <c r="DA582" s="1">
        <f t="shared" si="168"/>
        <v>1</v>
      </c>
      <c r="DB582" s="1">
        <f>SUM(CM582:CX582)+SUM(COUNTIFS(Q582:CL582,{"TERM","RESIGNED"}))</f>
        <v>50.5</v>
      </c>
      <c r="DC582" s="1" t="s">
        <v>45</v>
      </c>
      <c r="DD582" s="1" t="s">
        <v>1020</v>
      </c>
    </row>
    <row r="583" spans="1:108" x14ac:dyDescent="0.25">
      <c r="A583" s="32">
        <f t="shared" si="169"/>
        <v>582</v>
      </c>
      <c r="B583" s="1" t="s">
        <v>36</v>
      </c>
      <c r="C583" s="1">
        <v>19299</v>
      </c>
      <c r="D583" s="27">
        <v>19299</v>
      </c>
      <c r="E583" s="1" t="s">
        <v>945</v>
      </c>
      <c r="F583" s="34" t="s">
        <v>1385</v>
      </c>
      <c r="G583" s="34" t="s">
        <v>162</v>
      </c>
      <c r="H583" s="30">
        <v>45216</v>
      </c>
      <c r="I583" s="30" t="s">
        <v>39</v>
      </c>
      <c r="J583" s="30" t="s">
        <v>39</v>
      </c>
      <c r="K583" s="1">
        <f t="shared" ca="1" si="153"/>
        <v>86</v>
      </c>
      <c r="L583" s="34" t="str">
        <f t="shared" si="154"/>
        <v>Billable</v>
      </c>
      <c r="M583" s="34" t="s">
        <v>124</v>
      </c>
      <c r="N583" s="1" t="s">
        <v>41</v>
      </c>
      <c r="O583" s="1" t="s">
        <v>42</v>
      </c>
      <c r="P583" s="1"/>
      <c r="Q583" s="1"/>
      <c r="R583" s="1" t="s">
        <v>43</v>
      </c>
      <c r="S583" s="33" t="s">
        <v>163</v>
      </c>
      <c r="T583" s="14" t="s">
        <v>965</v>
      </c>
      <c r="U583" s="39">
        <v>0.37013888888888902</v>
      </c>
      <c r="V583" s="14" t="s">
        <v>965</v>
      </c>
      <c r="W583" s="14" t="s">
        <v>20</v>
      </c>
      <c r="X583" s="14" t="s">
        <v>20</v>
      </c>
      <c r="Y583" s="14" t="s">
        <v>965</v>
      </c>
      <c r="Z583" s="39">
        <v>0.37083333333333335</v>
      </c>
      <c r="AA583" s="14" t="s">
        <v>965</v>
      </c>
      <c r="AB583" s="14" t="s">
        <v>965</v>
      </c>
      <c r="AC583" s="39">
        <v>0.37291666666666662</v>
      </c>
      <c r="AD583" s="14" t="s">
        <v>965</v>
      </c>
      <c r="AE583" s="14" t="s">
        <v>965</v>
      </c>
      <c r="AF583" s="39">
        <v>0.37222222222222223</v>
      </c>
      <c r="AG583" s="14" t="s">
        <v>965</v>
      </c>
      <c r="AH583" s="14" t="s">
        <v>965</v>
      </c>
      <c r="AI583" s="39">
        <v>0.37083333333333335</v>
      </c>
      <c r="AJ583" s="14" t="s">
        <v>965</v>
      </c>
      <c r="AK583" s="14" t="s">
        <v>965</v>
      </c>
      <c r="AL583" s="39">
        <v>0.37013888888888885</v>
      </c>
      <c r="AM583" s="14" t="s">
        <v>965</v>
      </c>
      <c r="AN583" s="14" t="s">
        <v>20</v>
      </c>
      <c r="AO583" s="14" t="s">
        <v>20</v>
      </c>
      <c r="AP583" s="14" t="s">
        <v>22</v>
      </c>
      <c r="AQ583" s="39" t="s">
        <v>39</v>
      </c>
      <c r="AR583" s="14" t="s">
        <v>22</v>
      </c>
      <c r="AS583" s="14" t="s">
        <v>965</v>
      </c>
      <c r="AT583" s="39">
        <v>0.37013888888888885</v>
      </c>
      <c r="AU583" s="14" t="s">
        <v>965</v>
      </c>
      <c r="AV583" s="14" t="s">
        <v>965</v>
      </c>
      <c r="AW583" s="39">
        <v>0.36874999999999997</v>
      </c>
      <c r="AX583" s="14" t="s">
        <v>965</v>
      </c>
      <c r="AY583" s="14" t="s">
        <v>965</v>
      </c>
      <c r="AZ583" s="39">
        <v>0.36944444444444446</v>
      </c>
      <c r="BA583" s="14" t="s">
        <v>965</v>
      </c>
      <c r="BB583" s="14" t="s">
        <v>965</v>
      </c>
      <c r="BC583" s="39">
        <v>0.3666666666666667</v>
      </c>
      <c r="BD583" s="14" t="s">
        <v>965</v>
      </c>
      <c r="BE583" s="14" t="s">
        <v>20</v>
      </c>
      <c r="BF583" s="14" t="s">
        <v>20</v>
      </c>
      <c r="BG583" s="14" t="s">
        <v>966</v>
      </c>
      <c r="BH583" s="39">
        <v>0.30833333333333335</v>
      </c>
      <c r="BI583" s="39" t="s">
        <v>966</v>
      </c>
      <c r="BJ583" s="14" t="s">
        <v>965</v>
      </c>
      <c r="BK583" s="39">
        <v>0.37152777777777773</v>
      </c>
      <c r="BL583" s="14" t="s">
        <v>965</v>
      </c>
      <c r="BM583" s="14" t="s">
        <v>965</v>
      </c>
      <c r="BN583" s="39">
        <v>0.36944444444444446</v>
      </c>
      <c r="BO583" s="14" t="s">
        <v>965</v>
      </c>
      <c r="BP583" s="14" t="s">
        <v>965</v>
      </c>
      <c r="BQ583" s="39">
        <v>0.36319444444444443</v>
      </c>
      <c r="BR583" s="14" t="s">
        <v>965</v>
      </c>
      <c r="BS583" s="14" t="s">
        <v>965</v>
      </c>
      <c r="BT583" s="39">
        <v>0.37083333333333335</v>
      </c>
      <c r="BU583" s="39" t="s">
        <v>965</v>
      </c>
      <c r="BV583" s="14" t="s">
        <v>20</v>
      </c>
      <c r="BW583" s="14" t="s">
        <v>20</v>
      </c>
      <c r="BX583" s="14" t="s">
        <v>20</v>
      </c>
      <c r="BY583" s="14" t="s">
        <v>965</v>
      </c>
      <c r="BZ583" s="39">
        <v>0.3743055555555555</v>
      </c>
      <c r="CA583" s="39" t="s">
        <v>965</v>
      </c>
      <c r="CB583" s="14" t="s">
        <v>965</v>
      </c>
      <c r="CC583" s="39">
        <v>0.37222222222222223</v>
      </c>
      <c r="CD583" s="39" t="s">
        <v>965</v>
      </c>
      <c r="CE583" s="14" t="s">
        <v>965</v>
      </c>
      <c r="CF583" s="39">
        <v>0.36944444444444446</v>
      </c>
      <c r="CG583" s="39" t="s">
        <v>965</v>
      </c>
      <c r="CH583" s="14" t="s">
        <v>21</v>
      </c>
      <c r="CI583" s="39" t="s">
        <v>39</v>
      </c>
      <c r="CJ583" s="39" t="s">
        <v>21</v>
      </c>
      <c r="CK583" s="14" t="s">
        <v>20</v>
      </c>
      <c r="CL583" s="14" t="s">
        <v>20</v>
      </c>
      <c r="CM583" s="1">
        <f t="shared" si="155"/>
        <v>34</v>
      </c>
      <c r="CN583" s="1">
        <f t="shared" si="156"/>
        <v>1</v>
      </c>
      <c r="CO583" s="1">
        <f t="shared" si="157"/>
        <v>11</v>
      </c>
      <c r="CP583" s="1">
        <f t="shared" si="158"/>
        <v>2</v>
      </c>
      <c r="CQ583" s="1">
        <f t="shared" si="159"/>
        <v>2</v>
      </c>
      <c r="CR583" s="1">
        <f>SUM(COUNTIFS($T583:$CL583,{"PAT","MAT"}))</f>
        <v>0</v>
      </c>
      <c r="CS583" s="1">
        <f t="shared" si="160"/>
        <v>0</v>
      </c>
      <c r="CT583" s="1">
        <f t="shared" si="161"/>
        <v>0</v>
      </c>
      <c r="CU583" s="1">
        <f t="shared" si="162"/>
        <v>0</v>
      </c>
      <c r="CV583" s="1">
        <f t="shared" si="163"/>
        <v>0</v>
      </c>
      <c r="CW583" s="1">
        <f t="shared" si="164"/>
        <v>0</v>
      </c>
      <c r="CX583" s="1">
        <f t="shared" si="165"/>
        <v>0</v>
      </c>
      <c r="CY583" s="1">
        <f t="shared" si="166"/>
        <v>0</v>
      </c>
      <c r="CZ583" s="1">
        <f t="shared" si="167"/>
        <v>1</v>
      </c>
      <c r="DA583" s="1">
        <f t="shared" si="168"/>
        <v>1</v>
      </c>
      <c r="DB583" s="1">
        <f>SUM(CM583:CX583)+SUM(COUNTIFS(Q583:CL583,{"TERM","RESIGNED"}))</f>
        <v>50</v>
      </c>
      <c r="DC583" s="1" t="s">
        <v>45</v>
      </c>
      <c r="DD583" s="1" t="s">
        <v>1020</v>
      </c>
    </row>
    <row r="584" spans="1:108" x14ac:dyDescent="0.25">
      <c r="A584" s="32">
        <f t="shared" si="169"/>
        <v>583</v>
      </c>
      <c r="B584" s="1" t="s">
        <v>36</v>
      </c>
      <c r="C584" s="1">
        <v>19301</v>
      </c>
      <c r="D584" s="27">
        <v>19301</v>
      </c>
      <c r="E584" s="1" t="s">
        <v>946</v>
      </c>
      <c r="F584" s="34" t="s">
        <v>1386</v>
      </c>
      <c r="G584" s="34" t="s">
        <v>162</v>
      </c>
      <c r="H584" s="30">
        <v>45216</v>
      </c>
      <c r="I584" s="30" t="s">
        <v>39</v>
      </c>
      <c r="J584" s="30" t="s">
        <v>39</v>
      </c>
      <c r="K584" s="1">
        <f t="shared" ca="1" si="153"/>
        <v>86</v>
      </c>
      <c r="L584" s="34" t="str">
        <f t="shared" si="154"/>
        <v>Billable</v>
      </c>
      <c r="M584" s="34" t="s">
        <v>124</v>
      </c>
      <c r="N584" s="1" t="s">
        <v>41</v>
      </c>
      <c r="O584" s="1" t="s">
        <v>42</v>
      </c>
      <c r="P584" s="1"/>
      <c r="Q584" s="1"/>
      <c r="R584" s="1" t="s">
        <v>43</v>
      </c>
      <c r="S584" s="33" t="s">
        <v>163</v>
      </c>
      <c r="T584" s="14" t="s">
        <v>965</v>
      </c>
      <c r="U584" s="39">
        <v>0.37222222222222201</v>
      </c>
      <c r="V584" s="14" t="s">
        <v>965</v>
      </c>
      <c r="W584" s="14" t="s">
        <v>20</v>
      </c>
      <c r="X584" s="14" t="s">
        <v>20</v>
      </c>
      <c r="Y584" s="14" t="s">
        <v>965</v>
      </c>
      <c r="Z584" s="39">
        <v>0.38680555555555557</v>
      </c>
      <c r="AA584" s="14" t="s">
        <v>965</v>
      </c>
      <c r="AB584" s="14" t="s">
        <v>965</v>
      </c>
      <c r="AC584" s="39">
        <v>0.37777777777777777</v>
      </c>
      <c r="AD584" s="14" t="s">
        <v>965</v>
      </c>
      <c r="AE584" s="14" t="s">
        <v>965</v>
      </c>
      <c r="AF584" s="39">
        <v>0.3833333333333333</v>
      </c>
      <c r="AG584" s="14" t="s">
        <v>965</v>
      </c>
      <c r="AH584" s="14" t="s">
        <v>965</v>
      </c>
      <c r="AI584" s="39">
        <v>0.38680555555555557</v>
      </c>
      <c r="AJ584" s="14" t="s">
        <v>965</v>
      </c>
      <c r="AK584" s="14" t="s">
        <v>965</v>
      </c>
      <c r="AL584" s="39">
        <v>0.3840277777777778</v>
      </c>
      <c r="AM584" s="14" t="s">
        <v>965</v>
      </c>
      <c r="AN584" s="14" t="s">
        <v>20</v>
      </c>
      <c r="AO584" s="14" t="s">
        <v>20</v>
      </c>
      <c r="AP584" s="14" t="s">
        <v>965</v>
      </c>
      <c r="AQ584" s="39">
        <v>0.38472222222222219</v>
      </c>
      <c r="AR584" s="14" t="s">
        <v>965</v>
      </c>
      <c r="AS584" s="14" t="s">
        <v>965</v>
      </c>
      <c r="AT584" s="39">
        <v>0.38194444444444442</v>
      </c>
      <c r="AU584" s="14" t="s">
        <v>965</v>
      </c>
      <c r="AV584" s="14" t="s">
        <v>965</v>
      </c>
      <c r="AW584" s="39">
        <v>0.38750000000000001</v>
      </c>
      <c r="AX584" s="14" t="s">
        <v>965</v>
      </c>
      <c r="AY584" s="14" t="s">
        <v>22</v>
      </c>
      <c r="AZ584" s="39" t="s">
        <v>39</v>
      </c>
      <c r="BA584" s="14" t="s">
        <v>22</v>
      </c>
      <c r="BB584" s="14" t="s">
        <v>965</v>
      </c>
      <c r="BC584" s="39">
        <v>0.38194444444444442</v>
      </c>
      <c r="BD584" s="14" t="s">
        <v>965</v>
      </c>
      <c r="BE584" s="14" t="s">
        <v>20</v>
      </c>
      <c r="BF584" s="14" t="s">
        <v>20</v>
      </c>
      <c r="BG584" s="14" t="s">
        <v>965</v>
      </c>
      <c r="BH584" s="39">
        <v>0.37638888888888888</v>
      </c>
      <c r="BI584" s="39" t="s">
        <v>965</v>
      </c>
      <c r="BJ584" s="14" t="s">
        <v>965</v>
      </c>
      <c r="BK584" s="39">
        <v>0.37361111111111112</v>
      </c>
      <c r="BL584" s="14" t="s">
        <v>965</v>
      </c>
      <c r="BM584" s="14" t="s">
        <v>965</v>
      </c>
      <c r="BN584" s="39">
        <v>0.38958333333333334</v>
      </c>
      <c r="BO584" s="14" t="s">
        <v>965</v>
      </c>
      <c r="BP584" s="14" t="s">
        <v>21</v>
      </c>
      <c r="BQ584" s="39" t="s">
        <v>39</v>
      </c>
      <c r="BR584" s="14" t="s">
        <v>21</v>
      </c>
      <c r="BS584" s="14" t="s">
        <v>965</v>
      </c>
      <c r="BT584" s="39">
        <v>0.38611111111111113</v>
      </c>
      <c r="BU584" s="39" t="s">
        <v>965</v>
      </c>
      <c r="BV584" s="14" t="s">
        <v>20</v>
      </c>
      <c r="BW584" s="14" t="s">
        <v>20</v>
      </c>
      <c r="BX584" s="14" t="s">
        <v>20</v>
      </c>
      <c r="BY584" s="14" t="s">
        <v>965</v>
      </c>
      <c r="BZ584" s="39">
        <v>0.3979166666666667</v>
      </c>
      <c r="CA584" s="39" t="s">
        <v>965</v>
      </c>
      <c r="CB584" s="14" t="s">
        <v>965</v>
      </c>
      <c r="CC584" s="39">
        <v>0.39444444444444443</v>
      </c>
      <c r="CD584" s="39" t="s">
        <v>965</v>
      </c>
      <c r="CE584" s="14" t="s">
        <v>965</v>
      </c>
      <c r="CF584" s="39">
        <v>0.38541666666666669</v>
      </c>
      <c r="CG584" s="39" t="s">
        <v>965</v>
      </c>
      <c r="CH584" s="14" t="s">
        <v>965</v>
      </c>
      <c r="CI584" s="39">
        <v>0.39097222222222222</v>
      </c>
      <c r="CJ584" s="39" t="s">
        <v>965</v>
      </c>
      <c r="CK584" s="14" t="s">
        <v>20</v>
      </c>
      <c r="CL584" s="14" t="s">
        <v>20</v>
      </c>
      <c r="CM584" s="1">
        <f t="shared" si="155"/>
        <v>36</v>
      </c>
      <c r="CN584" s="1">
        <f t="shared" si="156"/>
        <v>0</v>
      </c>
      <c r="CO584" s="1">
        <f t="shared" si="157"/>
        <v>11</v>
      </c>
      <c r="CP584" s="1">
        <f t="shared" si="158"/>
        <v>2</v>
      </c>
      <c r="CQ584" s="1">
        <f t="shared" si="159"/>
        <v>2</v>
      </c>
      <c r="CR584" s="1">
        <f>SUM(COUNTIFS($T584:$CL584,{"PAT","MAT"}))</f>
        <v>0</v>
      </c>
      <c r="CS584" s="1">
        <f t="shared" si="160"/>
        <v>0</v>
      </c>
      <c r="CT584" s="1">
        <f t="shared" si="161"/>
        <v>0</v>
      </c>
      <c r="CU584" s="1">
        <f t="shared" si="162"/>
        <v>0</v>
      </c>
      <c r="CV584" s="1">
        <f t="shared" si="163"/>
        <v>0</v>
      </c>
      <c r="CW584" s="1">
        <f t="shared" si="164"/>
        <v>0</v>
      </c>
      <c r="CX584" s="1">
        <f t="shared" si="165"/>
        <v>0</v>
      </c>
      <c r="CY584" s="1">
        <f t="shared" si="166"/>
        <v>0</v>
      </c>
      <c r="CZ584" s="1">
        <f t="shared" si="167"/>
        <v>1</v>
      </c>
      <c r="DA584" s="1">
        <f t="shared" si="168"/>
        <v>1</v>
      </c>
      <c r="DB584" s="1">
        <f>SUM(CM584:CX584)+SUM(COUNTIFS(Q584:CL584,{"TERM","RESIGNED"}))</f>
        <v>51</v>
      </c>
      <c r="DC584" s="1" t="s">
        <v>45</v>
      </c>
      <c r="DD584" s="1" t="s">
        <v>1020</v>
      </c>
    </row>
    <row r="585" spans="1:108" x14ac:dyDescent="0.25">
      <c r="A585" s="32">
        <f t="shared" si="169"/>
        <v>584</v>
      </c>
      <c r="B585" s="1" t="s">
        <v>36</v>
      </c>
      <c r="C585" s="1">
        <v>19302</v>
      </c>
      <c r="D585" s="27">
        <v>19302</v>
      </c>
      <c r="E585" s="1" t="s">
        <v>946</v>
      </c>
      <c r="F585" s="34" t="s">
        <v>1387</v>
      </c>
      <c r="G585" s="34" t="s">
        <v>162</v>
      </c>
      <c r="H585" s="30">
        <v>45216</v>
      </c>
      <c r="I585" s="30" t="s">
        <v>39</v>
      </c>
      <c r="J585" s="30" t="s">
        <v>39</v>
      </c>
      <c r="K585" s="1">
        <f t="shared" ca="1" si="153"/>
        <v>86</v>
      </c>
      <c r="L585" s="34" t="str">
        <f t="shared" si="154"/>
        <v>Billable</v>
      </c>
      <c r="M585" s="34" t="s">
        <v>124</v>
      </c>
      <c r="N585" s="1" t="s">
        <v>41</v>
      </c>
      <c r="O585" s="1" t="s">
        <v>42</v>
      </c>
      <c r="P585" s="1"/>
      <c r="Q585" s="1"/>
      <c r="R585" s="1" t="s">
        <v>43</v>
      </c>
      <c r="S585" s="33" t="s">
        <v>165</v>
      </c>
      <c r="T585" s="14" t="s">
        <v>965</v>
      </c>
      <c r="U585" s="39">
        <v>0.38194444444444398</v>
      </c>
      <c r="V585" s="14" t="s">
        <v>965</v>
      </c>
      <c r="W585" s="14" t="s">
        <v>20</v>
      </c>
      <c r="X585" s="14" t="s">
        <v>20</v>
      </c>
      <c r="Y585" s="14" t="s">
        <v>965</v>
      </c>
      <c r="Z585" s="39">
        <v>0.37847222222222227</v>
      </c>
      <c r="AA585" s="14" t="s">
        <v>965</v>
      </c>
      <c r="AB585" s="14" t="s">
        <v>965</v>
      </c>
      <c r="AC585" s="39">
        <v>0.38055555555555554</v>
      </c>
      <c r="AD585" s="14" t="s">
        <v>965</v>
      </c>
      <c r="AE585" s="14" t="s">
        <v>965</v>
      </c>
      <c r="AF585" s="39">
        <v>0.38472222222222219</v>
      </c>
      <c r="AG585" s="14" t="s">
        <v>965</v>
      </c>
      <c r="AH585" s="14" t="s">
        <v>965</v>
      </c>
      <c r="AI585" s="39">
        <v>0.37986111111111115</v>
      </c>
      <c r="AJ585" s="14" t="s">
        <v>965</v>
      </c>
      <c r="AK585" s="14" t="s">
        <v>965</v>
      </c>
      <c r="AL585" s="39">
        <v>0.38125000000000003</v>
      </c>
      <c r="AM585" s="14" t="s">
        <v>965</v>
      </c>
      <c r="AN585" s="14" t="s">
        <v>20</v>
      </c>
      <c r="AO585" s="14" t="s">
        <v>20</v>
      </c>
      <c r="AP585" s="14" t="s">
        <v>965</v>
      </c>
      <c r="AQ585" s="39">
        <v>0.38541666666666669</v>
      </c>
      <c r="AR585" s="14" t="s">
        <v>965</v>
      </c>
      <c r="AS585" s="14" t="s">
        <v>965</v>
      </c>
      <c r="AT585" s="39">
        <v>0.38194444444444442</v>
      </c>
      <c r="AU585" s="14" t="s">
        <v>965</v>
      </c>
      <c r="AV585" s="14" t="s">
        <v>965</v>
      </c>
      <c r="AW585" s="39">
        <v>0.38541666666666669</v>
      </c>
      <c r="AX585" s="14" t="s">
        <v>965</v>
      </c>
      <c r="AY585" s="14" t="s">
        <v>965</v>
      </c>
      <c r="AZ585" s="39">
        <v>0.38194444444444442</v>
      </c>
      <c r="BA585" s="14" t="s">
        <v>965</v>
      </c>
      <c r="BB585" s="14" t="s">
        <v>965</v>
      </c>
      <c r="BC585" s="39">
        <v>0.38472222222222219</v>
      </c>
      <c r="BD585" s="14" t="s">
        <v>965</v>
      </c>
      <c r="BE585" s="14" t="s">
        <v>20</v>
      </c>
      <c r="BF585" s="14" t="s">
        <v>20</v>
      </c>
      <c r="BG585" s="14" t="s">
        <v>965</v>
      </c>
      <c r="BH585" s="39">
        <v>0.38541666666666669</v>
      </c>
      <c r="BI585" s="39" t="s">
        <v>965</v>
      </c>
      <c r="BJ585" s="14" t="s">
        <v>965</v>
      </c>
      <c r="BK585" s="39">
        <v>0.38750000000000001</v>
      </c>
      <c r="BL585" s="14" t="s">
        <v>965</v>
      </c>
      <c r="BM585" s="14" t="s">
        <v>965</v>
      </c>
      <c r="BN585" s="39">
        <v>0.38819444444444445</v>
      </c>
      <c r="BO585" s="14" t="s">
        <v>965</v>
      </c>
      <c r="BP585" s="14" t="s">
        <v>965</v>
      </c>
      <c r="BQ585" s="39">
        <v>0.3743055555555555</v>
      </c>
      <c r="BR585" s="14" t="s">
        <v>965</v>
      </c>
      <c r="BS585" s="14" t="s">
        <v>965</v>
      </c>
      <c r="BT585" s="39">
        <v>0.38541666666666669</v>
      </c>
      <c r="BU585" s="39" t="s">
        <v>965</v>
      </c>
      <c r="BV585" s="14" t="s">
        <v>20</v>
      </c>
      <c r="BW585" s="14" t="s">
        <v>20</v>
      </c>
      <c r="BX585" s="14" t="s">
        <v>20</v>
      </c>
      <c r="BY585" s="14" t="s">
        <v>965</v>
      </c>
      <c r="BZ585" s="39">
        <v>0.38263888888888892</v>
      </c>
      <c r="CA585" s="39" t="s">
        <v>965</v>
      </c>
      <c r="CB585" s="14" t="s">
        <v>965</v>
      </c>
      <c r="CC585" s="39">
        <v>0.37916666666666665</v>
      </c>
      <c r="CD585" s="39" t="s">
        <v>965</v>
      </c>
      <c r="CE585" s="14" t="s">
        <v>965</v>
      </c>
      <c r="CF585" s="39">
        <v>0.37916666666666665</v>
      </c>
      <c r="CG585" s="39" t="s">
        <v>965</v>
      </c>
      <c r="CH585" s="14" t="s">
        <v>965</v>
      </c>
      <c r="CI585" s="39">
        <v>0.37847222222222227</v>
      </c>
      <c r="CJ585" s="39" t="s">
        <v>965</v>
      </c>
      <c r="CK585" s="14" t="s">
        <v>20</v>
      </c>
      <c r="CL585" s="14" t="s">
        <v>20</v>
      </c>
      <c r="CM585" s="1">
        <f t="shared" si="155"/>
        <v>40</v>
      </c>
      <c r="CN585" s="1">
        <f t="shared" si="156"/>
        <v>0</v>
      </c>
      <c r="CO585" s="1">
        <f t="shared" si="157"/>
        <v>11</v>
      </c>
      <c r="CP585" s="1">
        <f t="shared" si="158"/>
        <v>0</v>
      </c>
      <c r="CQ585" s="1">
        <f t="shared" si="159"/>
        <v>0</v>
      </c>
      <c r="CR585" s="1">
        <f>SUM(COUNTIFS($T585:$CL585,{"PAT","MAT"}))</f>
        <v>0</v>
      </c>
      <c r="CS585" s="1">
        <f t="shared" si="160"/>
        <v>0</v>
      </c>
      <c r="CT585" s="1">
        <f t="shared" si="161"/>
        <v>0</v>
      </c>
      <c r="CU585" s="1">
        <f t="shared" si="162"/>
        <v>0</v>
      </c>
      <c r="CV585" s="1">
        <f t="shared" si="163"/>
        <v>0</v>
      </c>
      <c r="CW585" s="1">
        <f t="shared" si="164"/>
        <v>0</v>
      </c>
      <c r="CX585" s="1">
        <f t="shared" si="165"/>
        <v>0</v>
      </c>
      <c r="CY585" s="1">
        <f t="shared" si="166"/>
        <v>0</v>
      </c>
      <c r="CZ585" s="1">
        <f t="shared" si="167"/>
        <v>1</v>
      </c>
      <c r="DA585" s="1">
        <f t="shared" si="168"/>
        <v>1</v>
      </c>
      <c r="DB585" s="1">
        <f>SUM(CM585:CX585)+SUM(COUNTIFS(Q585:CL585,{"TERM","RESIGNED"}))</f>
        <v>51</v>
      </c>
      <c r="DC585" s="1" t="s">
        <v>45</v>
      </c>
      <c r="DD585" s="1" t="s">
        <v>1020</v>
      </c>
    </row>
    <row r="586" spans="1:108" x14ac:dyDescent="0.25">
      <c r="A586" s="32">
        <f t="shared" si="169"/>
        <v>585</v>
      </c>
      <c r="B586" s="1" t="s">
        <v>172</v>
      </c>
      <c r="C586" s="1">
        <v>105901</v>
      </c>
      <c r="D586" s="27">
        <v>105901</v>
      </c>
      <c r="E586" s="1" t="s">
        <v>945</v>
      </c>
      <c r="F586" s="34" t="s">
        <v>1323</v>
      </c>
      <c r="G586" s="34" t="s">
        <v>1335</v>
      </c>
      <c r="H586" s="30">
        <v>45205</v>
      </c>
      <c r="I586" s="30" t="s">
        <v>39</v>
      </c>
      <c r="J586" s="30" t="s">
        <v>39</v>
      </c>
      <c r="K586" s="1">
        <f t="shared" ca="1" si="153"/>
        <v>97</v>
      </c>
      <c r="L586" s="34" t="str">
        <f t="shared" si="154"/>
        <v>Billable</v>
      </c>
      <c r="M586" s="34" t="s">
        <v>187</v>
      </c>
      <c r="N586" s="1" t="s">
        <v>41</v>
      </c>
      <c r="O586" s="1" t="s">
        <v>42</v>
      </c>
      <c r="P586" s="1"/>
      <c r="Q586" s="1"/>
      <c r="R586" s="1" t="s">
        <v>43</v>
      </c>
      <c r="S586" s="33" t="s">
        <v>302</v>
      </c>
      <c r="T586" s="14" t="s">
        <v>965</v>
      </c>
      <c r="U586" s="39" t="s">
        <v>39</v>
      </c>
      <c r="V586" s="14" t="s">
        <v>965</v>
      </c>
      <c r="W586" s="14" t="s">
        <v>20</v>
      </c>
      <c r="X586" s="14" t="s">
        <v>20</v>
      </c>
      <c r="Y586" s="14" t="s">
        <v>965</v>
      </c>
      <c r="Z586" s="39" t="s">
        <v>39</v>
      </c>
      <c r="AA586" s="14" t="s">
        <v>965</v>
      </c>
      <c r="AB586" s="14" t="s">
        <v>965</v>
      </c>
      <c r="AC586" s="39" t="s">
        <v>39</v>
      </c>
      <c r="AD586" s="14" t="s">
        <v>965</v>
      </c>
      <c r="AE586" s="14" t="s">
        <v>965</v>
      </c>
      <c r="AF586" s="39" t="s">
        <v>39</v>
      </c>
      <c r="AG586" s="14" t="s">
        <v>965</v>
      </c>
      <c r="AH586" s="14" t="s">
        <v>965</v>
      </c>
      <c r="AI586" s="39" t="s">
        <v>39</v>
      </c>
      <c r="AJ586" s="14" t="s">
        <v>965</v>
      </c>
      <c r="AK586" s="14" t="s">
        <v>965</v>
      </c>
      <c r="AL586" s="39" t="s">
        <v>39</v>
      </c>
      <c r="AM586" s="14" t="s">
        <v>965</v>
      </c>
      <c r="AN586" s="14" t="s">
        <v>20</v>
      </c>
      <c r="AO586" s="14" t="s">
        <v>20</v>
      </c>
      <c r="AP586" s="14" t="s">
        <v>965</v>
      </c>
      <c r="AQ586" s="39" t="s">
        <v>39</v>
      </c>
      <c r="AR586" s="14" t="s">
        <v>965</v>
      </c>
      <c r="AS586" s="14" t="s">
        <v>22</v>
      </c>
      <c r="AT586" s="39" t="s">
        <v>39</v>
      </c>
      <c r="AU586" s="14" t="s">
        <v>22</v>
      </c>
      <c r="AV586" s="14" t="s">
        <v>965</v>
      </c>
      <c r="AW586" s="39" t="s">
        <v>39</v>
      </c>
      <c r="AX586" s="14" t="s">
        <v>965</v>
      </c>
      <c r="AY586" s="14" t="s">
        <v>965</v>
      </c>
      <c r="AZ586" s="39" t="s">
        <v>39</v>
      </c>
      <c r="BA586" s="14" t="s">
        <v>965</v>
      </c>
      <c r="BB586" s="14" t="s">
        <v>965</v>
      </c>
      <c r="BC586" s="39" t="s">
        <v>39</v>
      </c>
      <c r="BD586" s="14" t="s">
        <v>965</v>
      </c>
      <c r="BE586" s="14" t="s">
        <v>20</v>
      </c>
      <c r="BF586" s="14" t="s">
        <v>20</v>
      </c>
      <c r="BG586" s="14" t="s">
        <v>965</v>
      </c>
      <c r="BH586" s="39" t="s">
        <v>39</v>
      </c>
      <c r="BI586" s="39" t="s">
        <v>965</v>
      </c>
      <c r="BJ586" s="14" t="s">
        <v>965</v>
      </c>
      <c r="BK586" s="39" t="s">
        <v>39</v>
      </c>
      <c r="BL586" s="14" t="s">
        <v>965</v>
      </c>
      <c r="BM586" s="14" t="s">
        <v>965</v>
      </c>
      <c r="BN586" s="39" t="s">
        <v>39</v>
      </c>
      <c r="BO586" s="14" t="s">
        <v>965</v>
      </c>
      <c r="BP586" s="14" t="s">
        <v>965</v>
      </c>
      <c r="BQ586" s="39" t="s">
        <v>39</v>
      </c>
      <c r="BR586" s="14" t="s">
        <v>965</v>
      </c>
      <c r="BS586" s="14" t="s">
        <v>965</v>
      </c>
      <c r="BT586" s="39" t="e">
        <v>#N/A</v>
      </c>
      <c r="BU586" s="39" t="s">
        <v>965</v>
      </c>
      <c r="BV586" s="14" t="s">
        <v>20</v>
      </c>
      <c r="BW586" s="14" t="s">
        <v>20</v>
      </c>
      <c r="BX586" s="14" t="s">
        <v>20</v>
      </c>
      <c r="BY586" s="14" t="s">
        <v>965</v>
      </c>
      <c r="BZ586" s="39" t="s">
        <v>39</v>
      </c>
      <c r="CA586" s="39" t="s">
        <v>965</v>
      </c>
      <c r="CB586" s="14" t="s">
        <v>965</v>
      </c>
      <c r="CC586" s="39" t="s">
        <v>39</v>
      </c>
      <c r="CD586" s="39" t="s">
        <v>965</v>
      </c>
      <c r="CE586" s="14" t="s">
        <v>965</v>
      </c>
      <c r="CF586" s="39" t="s">
        <v>39</v>
      </c>
      <c r="CG586" s="39" t="s">
        <v>965</v>
      </c>
      <c r="CH586" s="14" t="s">
        <v>22</v>
      </c>
      <c r="CI586" s="39" t="s">
        <v>39</v>
      </c>
      <c r="CJ586" s="39" t="s">
        <v>22</v>
      </c>
      <c r="CK586" s="14" t="s">
        <v>20</v>
      </c>
      <c r="CL586" s="14" t="s">
        <v>20</v>
      </c>
      <c r="CM586" s="1">
        <f t="shared" si="155"/>
        <v>36</v>
      </c>
      <c r="CN586" s="1">
        <f t="shared" si="156"/>
        <v>0</v>
      </c>
      <c r="CO586" s="1">
        <f t="shared" si="157"/>
        <v>11</v>
      </c>
      <c r="CP586" s="1">
        <f t="shared" si="158"/>
        <v>0</v>
      </c>
      <c r="CQ586" s="1">
        <f t="shared" si="159"/>
        <v>4</v>
      </c>
      <c r="CR586" s="1">
        <f>SUM(COUNTIFS($T586:$CL586,{"PAT","MAT"}))</f>
        <v>0</v>
      </c>
      <c r="CS586" s="1">
        <f t="shared" si="160"/>
        <v>0</v>
      </c>
      <c r="CT586" s="1">
        <f t="shared" si="161"/>
        <v>0</v>
      </c>
      <c r="CU586" s="1">
        <f t="shared" si="162"/>
        <v>0</v>
      </c>
      <c r="CV586" s="1">
        <f t="shared" si="163"/>
        <v>0</v>
      </c>
      <c r="CW586" s="1">
        <f t="shared" si="164"/>
        <v>0</v>
      </c>
      <c r="CX586" s="1">
        <f t="shared" si="165"/>
        <v>0</v>
      </c>
      <c r="CY586" s="1">
        <f t="shared" si="166"/>
        <v>0</v>
      </c>
      <c r="CZ586" s="1">
        <f t="shared" si="167"/>
        <v>1</v>
      </c>
      <c r="DA586" s="1">
        <f t="shared" si="168"/>
        <v>1</v>
      </c>
      <c r="DB586" s="1">
        <f>SUM(CM586:CX586)+SUM(COUNTIFS(Q586:CL586,{"TERM","RESIGNED"}))</f>
        <v>51</v>
      </c>
      <c r="DC586" s="1" t="s">
        <v>45</v>
      </c>
      <c r="DD586" s="1" t="s">
        <v>1019</v>
      </c>
    </row>
    <row r="587" spans="1:108" x14ac:dyDescent="0.25">
      <c r="A587" s="32">
        <f t="shared" si="169"/>
        <v>586</v>
      </c>
      <c r="B587" s="1" t="s">
        <v>172</v>
      </c>
      <c r="C587" s="1">
        <v>105903</v>
      </c>
      <c r="D587" s="27">
        <v>105903</v>
      </c>
      <c r="E587" s="1" t="s">
        <v>946</v>
      </c>
      <c r="F587" s="34" t="s">
        <v>1324</v>
      </c>
      <c r="G587" s="34" t="s">
        <v>1335</v>
      </c>
      <c r="H587" s="30">
        <v>45205</v>
      </c>
      <c r="I587" s="30" t="s">
        <v>39</v>
      </c>
      <c r="J587" s="30" t="s">
        <v>39</v>
      </c>
      <c r="K587" s="1">
        <f t="shared" ca="1" si="153"/>
        <v>97</v>
      </c>
      <c r="L587" s="34" t="str">
        <f t="shared" si="154"/>
        <v>Billable</v>
      </c>
      <c r="M587" s="34" t="s">
        <v>187</v>
      </c>
      <c r="N587" s="1" t="s">
        <v>41</v>
      </c>
      <c r="O587" s="1" t="s">
        <v>42</v>
      </c>
      <c r="P587" s="1"/>
      <c r="Q587" s="1"/>
      <c r="R587" s="1" t="s">
        <v>43</v>
      </c>
      <c r="S587" s="33" t="s">
        <v>949</v>
      </c>
      <c r="T587" s="14" t="s">
        <v>965</v>
      </c>
      <c r="U587" s="39">
        <v>0.390972222222222</v>
      </c>
      <c r="V587" s="14" t="s">
        <v>965</v>
      </c>
      <c r="W587" s="14" t="s">
        <v>20</v>
      </c>
      <c r="X587" s="14" t="s">
        <v>20</v>
      </c>
      <c r="Y587" s="14" t="s">
        <v>965</v>
      </c>
      <c r="Z587" s="39">
        <v>0.3923611111111111</v>
      </c>
      <c r="AA587" s="14" t="s">
        <v>965</v>
      </c>
      <c r="AB587" s="14" t="s">
        <v>965</v>
      </c>
      <c r="AC587" s="39">
        <v>0.3743055555555555</v>
      </c>
      <c r="AD587" s="14" t="s">
        <v>965</v>
      </c>
      <c r="AE587" s="14" t="s">
        <v>965</v>
      </c>
      <c r="AF587" s="39">
        <v>0.39166666666666666</v>
      </c>
      <c r="AG587" s="14" t="s">
        <v>965</v>
      </c>
      <c r="AH587" s="14" t="s">
        <v>965</v>
      </c>
      <c r="AI587" s="39">
        <v>0.37013888888888885</v>
      </c>
      <c r="AJ587" s="14" t="s">
        <v>965</v>
      </c>
      <c r="AK587" s="14" t="s">
        <v>965</v>
      </c>
      <c r="AL587" s="39">
        <v>0.37916666666666665</v>
      </c>
      <c r="AM587" s="14" t="s">
        <v>965</v>
      </c>
      <c r="AN587" s="14" t="s">
        <v>20</v>
      </c>
      <c r="AO587" s="14" t="s">
        <v>20</v>
      </c>
      <c r="AP587" s="14" t="s">
        <v>965</v>
      </c>
      <c r="AQ587" s="39">
        <v>0.39861111111111108</v>
      </c>
      <c r="AR587" s="14" t="s">
        <v>965</v>
      </c>
      <c r="AS587" s="14" t="s">
        <v>965</v>
      </c>
      <c r="AT587" s="39">
        <v>0.39305555555555555</v>
      </c>
      <c r="AU587" s="14" t="s">
        <v>965</v>
      </c>
      <c r="AV587" s="14" t="s">
        <v>965</v>
      </c>
      <c r="AW587" s="39">
        <v>0.39166666666666666</v>
      </c>
      <c r="AX587" s="14" t="s">
        <v>965</v>
      </c>
      <c r="AY587" s="14" t="s">
        <v>22</v>
      </c>
      <c r="AZ587" s="39" t="s">
        <v>39</v>
      </c>
      <c r="BA587" s="14" t="s">
        <v>22</v>
      </c>
      <c r="BB587" s="14" t="s">
        <v>22</v>
      </c>
      <c r="BC587" s="39" t="s">
        <v>39</v>
      </c>
      <c r="BD587" s="14" t="s">
        <v>22</v>
      </c>
      <c r="BE587" s="14" t="s">
        <v>20</v>
      </c>
      <c r="BF587" s="14" t="s">
        <v>20</v>
      </c>
      <c r="BG587" s="14" t="s">
        <v>965</v>
      </c>
      <c r="BH587" s="39">
        <v>0.37916666666666665</v>
      </c>
      <c r="BI587" s="39" t="s">
        <v>965</v>
      </c>
      <c r="BJ587" s="14" t="s">
        <v>965</v>
      </c>
      <c r="BK587" s="39">
        <v>0.39583333333333331</v>
      </c>
      <c r="BL587" s="14" t="s">
        <v>965</v>
      </c>
      <c r="BM587" s="14" t="s">
        <v>965</v>
      </c>
      <c r="BN587" s="39">
        <v>0.37847222222222227</v>
      </c>
      <c r="BO587" s="14" t="s">
        <v>965</v>
      </c>
      <c r="BP587" s="14" t="s">
        <v>965</v>
      </c>
      <c r="BQ587" s="39">
        <v>0.38541666666666669</v>
      </c>
      <c r="BR587" s="14" t="s">
        <v>965</v>
      </c>
      <c r="BS587" s="14" t="s">
        <v>965</v>
      </c>
      <c r="BT587" s="39">
        <v>0.37222222222222223</v>
      </c>
      <c r="BU587" s="39" t="s">
        <v>965</v>
      </c>
      <c r="BV587" s="14" t="s">
        <v>20</v>
      </c>
      <c r="BW587" s="14" t="s">
        <v>20</v>
      </c>
      <c r="BX587" s="14" t="s">
        <v>20</v>
      </c>
      <c r="BY587" s="14" t="s">
        <v>965</v>
      </c>
      <c r="BZ587" s="39">
        <v>0.37708333333333338</v>
      </c>
      <c r="CA587" s="39" t="s">
        <v>965</v>
      </c>
      <c r="CB587" s="14" t="s">
        <v>965</v>
      </c>
      <c r="CC587" s="39">
        <v>0.3743055555555555</v>
      </c>
      <c r="CD587" s="39" t="s">
        <v>965</v>
      </c>
      <c r="CE587" s="14" t="s">
        <v>965</v>
      </c>
      <c r="CF587" s="39">
        <v>0.36388888888888887</v>
      </c>
      <c r="CG587" s="39" t="s">
        <v>965</v>
      </c>
      <c r="CH587" s="14" t="s">
        <v>965</v>
      </c>
      <c r="CI587" s="39">
        <v>0.37986111111111115</v>
      </c>
      <c r="CJ587" s="39" t="s">
        <v>965</v>
      </c>
      <c r="CK587" s="14" t="s">
        <v>20</v>
      </c>
      <c r="CL587" s="14" t="s">
        <v>20</v>
      </c>
      <c r="CM587" s="1">
        <f t="shared" si="155"/>
        <v>36</v>
      </c>
      <c r="CN587" s="1">
        <f t="shared" si="156"/>
        <v>0</v>
      </c>
      <c r="CO587" s="1">
        <f t="shared" si="157"/>
        <v>11</v>
      </c>
      <c r="CP587" s="1">
        <f t="shared" si="158"/>
        <v>0</v>
      </c>
      <c r="CQ587" s="1">
        <f t="shared" si="159"/>
        <v>4</v>
      </c>
      <c r="CR587" s="1">
        <f>SUM(COUNTIFS($T587:$CL587,{"PAT","MAT"}))</f>
        <v>0</v>
      </c>
      <c r="CS587" s="1">
        <f t="shared" si="160"/>
        <v>0</v>
      </c>
      <c r="CT587" s="1">
        <f t="shared" si="161"/>
        <v>0</v>
      </c>
      <c r="CU587" s="1">
        <f t="shared" si="162"/>
        <v>0</v>
      </c>
      <c r="CV587" s="1">
        <f t="shared" si="163"/>
        <v>0</v>
      </c>
      <c r="CW587" s="1">
        <f t="shared" si="164"/>
        <v>0</v>
      </c>
      <c r="CX587" s="1">
        <f t="shared" si="165"/>
        <v>0</v>
      </c>
      <c r="CY587" s="1">
        <f t="shared" si="166"/>
        <v>0</v>
      </c>
      <c r="CZ587" s="1">
        <f t="shared" si="167"/>
        <v>1</v>
      </c>
      <c r="DA587" s="1">
        <f t="shared" si="168"/>
        <v>1</v>
      </c>
      <c r="DB587" s="1">
        <f>SUM(CM587:CX587)+SUM(COUNTIFS(Q587:CL587,{"TERM","RESIGNED"}))</f>
        <v>51</v>
      </c>
      <c r="DC587" s="1" t="s">
        <v>45</v>
      </c>
      <c r="DD587" s="1" t="s">
        <v>1018</v>
      </c>
    </row>
    <row r="588" spans="1:108" x14ac:dyDescent="0.25">
      <c r="A588" s="32">
        <f t="shared" si="169"/>
        <v>587</v>
      </c>
      <c r="B588" s="1" t="s">
        <v>172</v>
      </c>
      <c r="C588" s="1">
        <v>105904</v>
      </c>
      <c r="D588" s="27">
        <v>105904</v>
      </c>
      <c r="E588" s="1" t="s">
        <v>945</v>
      </c>
      <c r="F588" s="34" t="s">
        <v>1325</v>
      </c>
      <c r="G588" s="34" t="s">
        <v>186</v>
      </c>
      <c r="H588" s="30">
        <v>45205</v>
      </c>
      <c r="I588" s="30" t="s">
        <v>39</v>
      </c>
      <c r="J588" s="30" t="s">
        <v>39</v>
      </c>
      <c r="K588" s="1">
        <f t="shared" ca="1" si="153"/>
        <v>97</v>
      </c>
      <c r="L588" s="34" t="str">
        <f t="shared" si="154"/>
        <v>Billable</v>
      </c>
      <c r="M588" s="34" t="s">
        <v>187</v>
      </c>
      <c r="N588" s="1" t="s">
        <v>41</v>
      </c>
      <c r="O588" s="1" t="s">
        <v>42</v>
      </c>
      <c r="P588" s="1"/>
      <c r="Q588" s="1"/>
      <c r="R588" s="1" t="s">
        <v>43</v>
      </c>
      <c r="S588" s="33" t="s">
        <v>302</v>
      </c>
      <c r="T588" s="14" t="s">
        <v>22</v>
      </c>
      <c r="U588" s="39" t="s">
        <v>39</v>
      </c>
      <c r="V588" s="14" t="s">
        <v>22</v>
      </c>
      <c r="W588" s="14" t="s">
        <v>20</v>
      </c>
      <c r="X588" s="14" t="s">
        <v>20</v>
      </c>
      <c r="Y588" s="14" t="s">
        <v>965</v>
      </c>
      <c r="Z588" s="39" t="s">
        <v>39</v>
      </c>
      <c r="AA588" s="14" t="s">
        <v>965</v>
      </c>
      <c r="AB588" s="14" t="s">
        <v>965</v>
      </c>
      <c r="AC588" s="39" t="s">
        <v>39</v>
      </c>
      <c r="AD588" s="14" t="s">
        <v>965</v>
      </c>
      <c r="AE588" s="14" t="s">
        <v>965</v>
      </c>
      <c r="AF588" s="39" t="s">
        <v>39</v>
      </c>
      <c r="AG588" s="14" t="s">
        <v>965</v>
      </c>
      <c r="AH588" s="14" t="s">
        <v>965</v>
      </c>
      <c r="AI588" s="39" t="s">
        <v>39</v>
      </c>
      <c r="AJ588" s="14" t="s">
        <v>965</v>
      </c>
      <c r="AK588" s="14" t="s">
        <v>965</v>
      </c>
      <c r="AL588" s="39" t="s">
        <v>39</v>
      </c>
      <c r="AM588" s="14" t="s">
        <v>965</v>
      </c>
      <c r="AN588" s="14" t="s">
        <v>20</v>
      </c>
      <c r="AO588" s="14" t="s">
        <v>20</v>
      </c>
      <c r="AP588" s="14" t="s">
        <v>965</v>
      </c>
      <c r="AQ588" s="39" t="s">
        <v>39</v>
      </c>
      <c r="AR588" s="14" t="s">
        <v>965</v>
      </c>
      <c r="AS588" s="14" t="s">
        <v>965</v>
      </c>
      <c r="AT588" s="39" t="s">
        <v>39</v>
      </c>
      <c r="AU588" s="14" t="s">
        <v>965</v>
      </c>
      <c r="AV588" s="14" t="s">
        <v>965</v>
      </c>
      <c r="AW588" s="39" t="s">
        <v>39</v>
      </c>
      <c r="AX588" s="14" t="s">
        <v>965</v>
      </c>
      <c r="AY588" s="14" t="s">
        <v>965</v>
      </c>
      <c r="AZ588" s="39" t="s">
        <v>39</v>
      </c>
      <c r="BA588" s="14" t="s">
        <v>965</v>
      </c>
      <c r="BB588" s="14" t="s">
        <v>965</v>
      </c>
      <c r="BC588" s="39" t="s">
        <v>39</v>
      </c>
      <c r="BD588" s="14" t="s">
        <v>965</v>
      </c>
      <c r="BE588" s="14" t="s">
        <v>20</v>
      </c>
      <c r="BF588" s="14" t="s">
        <v>20</v>
      </c>
      <c r="BG588" s="14" t="s">
        <v>965</v>
      </c>
      <c r="BH588" s="39" t="s">
        <v>39</v>
      </c>
      <c r="BI588" s="39" t="s">
        <v>965</v>
      </c>
      <c r="BJ588" s="14" t="s">
        <v>965</v>
      </c>
      <c r="BK588" s="39" t="s">
        <v>39</v>
      </c>
      <c r="BL588" s="14" t="s">
        <v>965</v>
      </c>
      <c r="BM588" s="14" t="s">
        <v>965</v>
      </c>
      <c r="BN588" s="39" t="s">
        <v>39</v>
      </c>
      <c r="BO588" s="14" t="s">
        <v>965</v>
      </c>
      <c r="BP588" s="14" t="s">
        <v>965</v>
      </c>
      <c r="BQ588" s="39" t="s">
        <v>39</v>
      </c>
      <c r="BR588" s="14" t="s">
        <v>965</v>
      </c>
      <c r="BS588" s="14" t="s">
        <v>965</v>
      </c>
      <c r="BT588" s="39" t="e">
        <v>#N/A</v>
      </c>
      <c r="BU588" s="39" t="s">
        <v>965</v>
      </c>
      <c r="BV588" s="14" t="s">
        <v>20</v>
      </c>
      <c r="BW588" s="14" t="s">
        <v>20</v>
      </c>
      <c r="BX588" s="14" t="s">
        <v>20</v>
      </c>
      <c r="BY588" s="14" t="s">
        <v>965</v>
      </c>
      <c r="BZ588" s="39" t="s">
        <v>39</v>
      </c>
      <c r="CA588" s="39" t="s">
        <v>965</v>
      </c>
      <c r="CB588" s="14" t="s">
        <v>965</v>
      </c>
      <c r="CC588" s="39" t="s">
        <v>39</v>
      </c>
      <c r="CD588" s="39" t="s">
        <v>965</v>
      </c>
      <c r="CE588" s="14" t="s">
        <v>965</v>
      </c>
      <c r="CF588" s="39" t="s">
        <v>39</v>
      </c>
      <c r="CG588" s="39" t="s">
        <v>965</v>
      </c>
      <c r="CH588" s="14" t="s">
        <v>965</v>
      </c>
      <c r="CI588" s="39" t="s">
        <v>39</v>
      </c>
      <c r="CJ588" s="39" t="s">
        <v>965</v>
      </c>
      <c r="CK588" s="14" t="s">
        <v>20</v>
      </c>
      <c r="CL588" s="14" t="s">
        <v>20</v>
      </c>
      <c r="CM588" s="1">
        <f t="shared" si="155"/>
        <v>38</v>
      </c>
      <c r="CN588" s="1">
        <f t="shared" si="156"/>
        <v>0</v>
      </c>
      <c r="CO588" s="1">
        <f t="shared" si="157"/>
        <v>11</v>
      </c>
      <c r="CP588" s="1">
        <f t="shared" si="158"/>
        <v>0</v>
      </c>
      <c r="CQ588" s="1">
        <f t="shared" si="159"/>
        <v>2</v>
      </c>
      <c r="CR588" s="1">
        <f>SUM(COUNTIFS($T588:$CL588,{"PAT","MAT"}))</f>
        <v>0</v>
      </c>
      <c r="CS588" s="1">
        <f t="shared" si="160"/>
        <v>0</v>
      </c>
      <c r="CT588" s="1">
        <f t="shared" si="161"/>
        <v>0</v>
      </c>
      <c r="CU588" s="1">
        <f t="shared" si="162"/>
        <v>0</v>
      </c>
      <c r="CV588" s="1">
        <f t="shared" si="163"/>
        <v>0</v>
      </c>
      <c r="CW588" s="1">
        <f t="shared" si="164"/>
        <v>0</v>
      </c>
      <c r="CX588" s="1">
        <f t="shared" si="165"/>
        <v>0</v>
      </c>
      <c r="CY588" s="1">
        <f t="shared" si="166"/>
        <v>0</v>
      </c>
      <c r="CZ588" s="1">
        <f t="shared" si="167"/>
        <v>1</v>
      </c>
      <c r="DA588" s="1">
        <f t="shared" si="168"/>
        <v>1</v>
      </c>
      <c r="DB588" s="1">
        <f>SUM(CM588:CX588)+SUM(COUNTIFS(Q588:CL588,{"TERM","RESIGNED"}))</f>
        <v>51</v>
      </c>
      <c r="DC588" s="1" t="s">
        <v>45</v>
      </c>
      <c r="DD588" s="1" t="s">
        <v>1019</v>
      </c>
    </row>
    <row r="589" spans="1:108" x14ac:dyDescent="0.25">
      <c r="A589" s="32">
        <f t="shared" si="169"/>
        <v>588</v>
      </c>
      <c r="B589" s="1" t="s">
        <v>172</v>
      </c>
      <c r="C589" s="1">
        <v>105912</v>
      </c>
      <c r="D589" s="27">
        <v>105912</v>
      </c>
      <c r="E589" s="1" t="s">
        <v>946</v>
      </c>
      <c r="F589" s="34" t="s">
        <v>1326</v>
      </c>
      <c r="G589" s="34" t="s">
        <v>186</v>
      </c>
      <c r="H589" s="30">
        <v>45205</v>
      </c>
      <c r="I589" s="30" t="s">
        <v>39</v>
      </c>
      <c r="J589" s="30" t="s">
        <v>39</v>
      </c>
      <c r="K589" s="1">
        <f t="shared" ca="1" si="153"/>
        <v>97</v>
      </c>
      <c r="L589" s="34" t="str">
        <f t="shared" si="154"/>
        <v>Billable</v>
      </c>
      <c r="M589" s="34" t="s">
        <v>187</v>
      </c>
      <c r="N589" s="1" t="s">
        <v>41</v>
      </c>
      <c r="O589" s="1" t="s">
        <v>42</v>
      </c>
      <c r="P589" s="1"/>
      <c r="Q589" s="1"/>
      <c r="R589" s="1" t="s">
        <v>43</v>
      </c>
      <c r="S589" s="33" t="s">
        <v>235</v>
      </c>
      <c r="T589" s="14" t="s">
        <v>965</v>
      </c>
      <c r="U589" s="39">
        <v>0.38472222222222202</v>
      </c>
      <c r="V589" s="14" t="s">
        <v>965</v>
      </c>
      <c r="W589" s="14" t="s">
        <v>20</v>
      </c>
      <c r="X589" s="14" t="s">
        <v>20</v>
      </c>
      <c r="Y589" s="14" t="s">
        <v>966</v>
      </c>
      <c r="Z589" s="39">
        <v>0.27430555555555552</v>
      </c>
      <c r="AA589" s="14" t="s">
        <v>966</v>
      </c>
      <c r="AB589" s="14" t="s">
        <v>965</v>
      </c>
      <c r="AC589" s="39">
        <v>0.37708333333333338</v>
      </c>
      <c r="AD589" s="14" t="s">
        <v>965</v>
      </c>
      <c r="AE589" s="14" t="s">
        <v>22</v>
      </c>
      <c r="AF589" s="39" t="s">
        <v>39</v>
      </c>
      <c r="AG589" s="14" t="s">
        <v>22</v>
      </c>
      <c r="AH589" s="14" t="s">
        <v>965</v>
      </c>
      <c r="AI589" s="39">
        <v>0.37847222222222227</v>
      </c>
      <c r="AJ589" s="14" t="s">
        <v>965</v>
      </c>
      <c r="AK589" s="14" t="s">
        <v>965</v>
      </c>
      <c r="AL589" s="39">
        <v>0.37916666666666665</v>
      </c>
      <c r="AM589" s="14" t="s">
        <v>965</v>
      </c>
      <c r="AN589" s="14" t="s">
        <v>20</v>
      </c>
      <c r="AO589" s="14" t="s">
        <v>20</v>
      </c>
      <c r="AP589" s="14" t="s">
        <v>965</v>
      </c>
      <c r="AQ589" s="39">
        <v>0.3840277777777778</v>
      </c>
      <c r="AR589" s="14" t="s">
        <v>965</v>
      </c>
      <c r="AS589" s="14" t="s">
        <v>21</v>
      </c>
      <c r="AT589" s="39" t="s">
        <v>39</v>
      </c>
      <c r="AU589" s="14" t="s">
        <v>21</v>
      </c>
      <c r="AV589" s="14" t="s">
        <v>965</v>
      </c>
      <c r="AW589" s="39">
        <v>0.36874999999999997</v>
      </c>
      <c r="AX589" s="14" t="s">
        <v>965</v>
      </c>
      <c r="AY589" s="14" t="s">
        <v>965</v>
      </c>
      <c r="AZ589" s="39">
        <v>0.36944444444444446</v>
      </c>
      <c r="BA589" s="14" t="s">
        <v>965</v>
      </c>
      <c r="BB589" s="14" t="s">
        <v>965</v>
      </c>
      <c r="BC589" s="39">
        <v>0.37708333333333338</v>
      </c>
      <c r="BD589" s="14" t="s">
        <v>965</v>
      </c>
      <c r="BE589" s="14" t="s">
        <v>20</v>
      </c>
      <c r="BF589" s="14" t="s">
        <v>20</v>
      </c>
      <c r="BG589" s="14" t="s">
        <v>965</v>
      </c>
      <c r="BH589" s="39">
        <v>0.36388888888888887</v>
      </c>
      <c r="BI589" s="39" t="s">
        <v>965</v>
      </c>
      <c r="BJ589" s="14" t="s">
        <v>965</v>
      </c>
      <c r="BK589" s="39">
        <v>0.31319444444444444</v>
      </c>
      <c r="BL589" s="14" t="s">
        <v>966</v>
      </c>
      <c r="BM589" s="14" t="s">
        <v>965</v>
      </c>
      <c r="BN589" s="39">
        <v>0.38194444444444442</v>
      </c>
      <c r="BO589" s="14" t="s">
        <v>965</v>
      </c>
      <c r="BP589" s="14" t="s">
        <v>965</v>
      </c>
      <c r="BQ589" s="39">
        <v>0.37361111111111112</v>
      </c>
      <c r="BR589" s="14" t="s">
        <v>965</v>
      </c>
      <c r="BS589" s="14" t="s">
        <v>965</v>
      </c>
      <c r="BT589" s="39">
        <v>0.37777777777777777</v>
      </c>
      <c r="BU589" s="39" t="s">
        <v>965</v>
      </c>
      <c r="BV589" s="14" t="s">
        <v>20</v>
      </c>
      <c r="BW589" s="14" t="s">
        <v>20</v>
      </c>
      <c r="BX589" s="14" t="s">
        <v>20</v>
      </c>
      <c r="BY589" s="14" t="s">
        <v>22</v>
      </c>
      <c r="BZ589" s="39">
        <v>0.36319444444444443</v>
      </c>
      <c r="CA589" s="39" t="s">
        <v>22</v>
      </c>
      <c r="CB589" s="14" t="s">
        <v>22</v>
      </c>
      <c r="CC589" s="39">
        <v>0.37777777777777777</v>
      </c>
      <c r="CD589" s="39" t="s">
        <v>22</v>
      </c>
      <c r="CE589" s="14" t="s">
        <v>965</v>
      </c>
      <c r="CF589" s="39">
        <v>0.37083333333333335</v>
      </c>
      <c r="CG589" s="39" t="s">
        <v>965</v>
      </c>
      <c r="CH589" s="14" t="s">
        <v>21</v>
      </c>
      <c r="CI589" s="39" t="s">
        <v>39</v>
      </c>
      <c r="CJ589" s="39" t="s">
        <v>21</v>
      </c>
      <c r="CK589" s="14" t="s">
        <v>20</v>
      </c>
      <c r="CL589" s="14" t="s">
        <v>20</v>
      </c>
      <c r="CM589" s="1">
        <f t="shared" si="155"/>
        <v>27</v>
      </c>
      <c r="CN589" s="1">
        <f t="shared" si="156"/>
        <v>1.5</v>
      </c>
      <c r="CO589" s="1">
        <f t="shared" si="157"/>
        <v>11</v>
      </c>
      <c r="CP589" s="1">
        <f t="shared" si="158"/>
        <v>4</v>
      </c>
      <c r="CQ589" s="1">
        <f t="shared" si="159"/>
        <v>6</v>
      </c>
      <c r="CR589" s="1">
        <f>SUM(COUNTIFS($T589:$CL589,{"PAT","MAT"}))</f>
        <v>0</v>
      </c>
      <c r="CS589" s="1">
        <f t="shared" si="160"/>
        <v>0</v>
      </c>
      <c r="CT589" s="1">
        <f t="shared" si="161"/>
        <v>0</v>
      </c>
      <c r="CU589" s="1">
        <f t="shared" si="162"/>
        <v>0</v>
      </c>
      <c r="CV589" s="1">
        <f t="shared" si="163"/>
        <v>0</v>
      </c>
      <c r="CW589" s="1">
        <f t="shared" si="164"/>
        <v>0</v>
      </c>
      <c r="CX589" s="1">
        <f t="shared" si="165"/>
        <v>0</v>
      </c>
      <c r="CY589" s="1">
        <f t="shared" si="166"/>
        <v>0</v>
      </c>
      <c r="CZ589" s="1">
        <f t="shared" si="167"/>
        <v>1</v>
      </c>
      <c r="DA589" s="1">
        <f t="shared" si="168"/>
        <v>1</v>
      </c>
      <c r="DB589" s="1">
        <f>SUM(CM589:CX589)+SUM(COUNTIFS(Q589:CL589,{"TERM","RESIGNED"}))</f>
        <v>49.5</v>
      </c>
      <c r="DC589" s="1" t="s">
        <v>45</v>
      </c>
      <c r="DD589" s="1" t="s">
        <v>1018</v>
      </c>
    </row>
    <row r="590" spans="1:108" x14ac:dyDescent="0.25">
      <c r="A590" s="32">
        <f t="shared" si="169"/>
        <v>589</v>
      </c>
      <c r="B590" s="1" t="s">
        <v>172</v>
      </c>
      <c r="C590" s="1">
        <v>105913</v>
      </c>
      <c r="D590" s="27">
        <v>105913</v>
      </c>
      <c r="E590" s="1" t="s">
        <v>945</v>
      </c>
      <c r="F590" s="34" t="s">
        <v>1327</v>
      </c>
      <c r="G590" s="34" t="s">
        <v>186</v>
      </c>
      <c r="H590" s="30">
        <v>45205</v>
      </c>
      <c r="I590" s="30" t="s">
        <v>39</v>
      </c>
      <c r="J590" s="30" t="s">
        <v>39</v>
      </c>
      <c r="K590" s="1">
        <f t="shared" ca="1" si="153"/>
        <v>97</v>
      </c>
      <c r="L590" s="34" t="str">
        <f t="shared" si="154"/>
        <v>Billable</v>
      </c>
      <c r="M590" s="34" t="s">
        <v>187</v>
      </c>
      <c r="N590" s="1" t="s">
        <v>41</v>
      </c>
      <c r="O590" s="1" t="s">
        <v>42</v>
      </c>
      <c r="P590" s="1"/>
      <c r="Q590" s="1"/>
      <c r="R590" s="1" t="s">
        <v>43</v>
      </c>
      <c r="S590" s="33" t="s">
        <v>235</v>
      </c>
      <c r="T590" s="14" t="s">
        <v>965</v>
      </c>
      <c r="U590" s="39">
        <v>0.38124999999999998</v>
      </c>
      <c r="V590" s="14" t="s">
        <v>965</v>
      </c>
      <c r="W590" s="14" t="s">
        <v>20</v>
      </c>
      <c r="X590" s="14" t="s">
        <v>20</v>
      </c>
      <c r="Y590" s="14" t="s">
        <v>966</v>
      </c>
      <c r="Z590" s="39">
        <v>0.34097222222222223</v>
      </c>
      <c r="AA590" s="14" t="s">
        <v>966</v>
      </c>
      <c r="AB590" s="14" t="s">
        <v>22</v>
      </c>
      <c r="AC590" s="39" t="s">
        <v>39</v>
      </c>
      <c r="AD590" s="14" t="s">
        <v>22</v>
      </c>
      <c r="AE590" s="14" t="s">
        <v>965</v>
      </c>
      <c r="AF590" s="39">
        <v>0.38472222222222219</v>
      </c>
      <c r="AG590" s="14" t="s">
        <v>965</v>
      </c>
      <c r="AH590" s="14" t="s">
        <v>965</v>
      </c>
      <c r="AI590" s="39">
        <v>0.38263888888888892</v>
      </c>
      <c r="AJ590" s="14" t="s">
        <v>965</v>
      </c>
      <c r="AK590" s="14" t="s">
        <v>965</v>
      </c>
      <c r="AL590" s="39">
        <v>0.38194444444444442</v>
      </c>
      <c r="AM590" s="14" t="s">
        <v>965</v>
      </c>
      <c r="AN590" s="14" t="s">
        <v>20</v>
      </c>
      <c r="AO590" s="14" t="s">
        <v>20</v>
      </c>
      <c r="AP590" s="14" t="s">
        <v>965</v>
      </c>
      <c r="AQ590" s="39">
        <v>0.39444444444444443</v>
      </c>
      <c r="AR590" s="14" t="s">
        <v>965</v>
      </c>
      <c r="AS590" s="14" t="s">
        <v>965</v>
      </c>
      <c r="AT590" s="39">
        <v>0.3923611111111111</v>
      </c>
      <c r="AU590" s="14" t="s">
        <v>965</v>
      </c>
      <c r="AV590" s="14" t="s">
        <v>965</v>
      </c>
      <c r="AW590" s="39">
        <v>0.38819444444444445</v>
      </c>
      <c r="AX590" s="14" t="s">
        <v>965</v>
      </c>
      <c r="AY590" s="14" t="s">
        <v>965</v>
      </c>
      <c r="AZ590" s="39">
        <v>0.37847222222222227</v>
      </c>
      <c r="BA590" s="14" t="s">
        <v>965</v>
      </c>
      <c r="BB590" s="14" t="s">
        <v>965</v>
      </c>
      <c r="BC590" s="39">
        <v>0.38125000000000003</v>
      </c>
      <c r="BD590" s="14" t="s">
        <v>965</v>
      </c>
      <c r="BE590" s="14" t="s">
        <v>20</v>
      </c>
      <c r="BF590" s="14" t="s">
        <v>20</v>
      </c>
      <c r="BG590" s="14" t="s">
        <v>965</v>
      </c>
      <c r="BH590" s="39">
        <v>0.38680555555555557</v>
      </c>
      <c r="BI590" s="39" t="s">
        <v>965</v>
      </c>
      <c r="BJ590" s="14" t="s">
        <v>22</v>
      </c>
      <c r="BK590" s="39">
        <v>0.34930555555555554</v>
      </c>
      <c r="BL590" s="14" t="s">
        <v>22</v>
      </c>
      <c r="BM590" s="14" t="s">
        <v>21</v>
      </c>
      <c r="BN590" s="39" t="s">
        <v>39</v>
      </c>
      <c r="BO590" s="14" t="s">
        <v>21</v>
      </c>
      <c r="BP590" s="14" t="s">
        <v>965</v>
      </c>
      <c r="BQ590" s="39">
        <v>0.40763888888888888</v>
      </c>
      <c r="BR590" s="14" t="s">
        <v>965</v>
      </c>
      <c r="BS590" s="14" t="s">
        <v>965</v>
      </c>
      <c r="BT590" s="39">
        <v>0.3666666666666667</v>
      </c>
      <c r="BU590" s="39" t="s">
        <v>965</v>
      </c>
      <c r="BV590" s="14" t="s">
        <v>20</v>
      </c>
      <c r="BW590" s="14" t="s">
        <v>20</v>
      </c>
      <c r="BX590" s="14" t="s">
        <v>20</v>
      </c>
      <c r="BY590" s="14" t="s">
        <v>965</v>
      </c>
      <c r="BZ590" s="39">
        <v>0.3840277777777778</v>
      </c>
      <c r="CA590" s="39" t="s">
        <v>965</v>
      </c>
      <c r="CB590" s="14" t="s">
        <v>965</v>
      </c>
      <c r="CC590" s="39">
        <v>0.3743055555555555</v>
      </c>
      <c r="CD590" s="39" t="s">
        <v>965</v>
      </c>
      <c r="CE590" s="14" t="s">
        <v>965</v>
      </c>
      <c r="CF590" s="39">
        <v>0.38125000000000003</v>
      </c>
      <c r="CG590" s="39" t="s">
        <v>965</v>
      </c>
      <c r="CH590" s="14" t="s">
        <v>965</v>
      </c>
      <c r="CI590" s="39">
        <v>0.36527777777777781</v>
      </c>
      <c r="CJ590" s="39" t="s">
        <v>965</v>
      </c>
      <c r="CK590" s="14" t="s">
        <v>20</v>
      </c>
      <c r="CL590" s="14" t="s">
        <v>20</v>
      </c>
      <c r="CM590" s="1">
        <f t="shared" si="155"/>
        <v>32</v>
      </c>
      <c r="CN590" s="1">
        <f t="shared" si="156"/>
        <v>1</v>
      </c>
      <c r="CO590" s="1">
        <f t="shared" si="157"/>
        <v>11</v>
      </c>
      <c r="CP590" s="1">
        <f t="shared" si="158"/>
        <v>2</v>
      </c>
      <c r="CQ590" s="1">
        <f t="shared" si="159"/>
        <v>4</v>
      </c>
      <c r="CR590" s="1">
        <f>SUM(COUNTIFS($T590:$CL590,{"PAT","MAT"}))</f>
        <v>0</v>
      </c>
      <c r="CS590" s="1">
        <f t="shared" si="160"/>
        <v>0</v>
      </c>
      <c r="CT590" s="1">
        <f t="shared" si="161"/>
        <v>0</v>
      </c>
      <c r="CU590" s="1">
        <f t="shared" si="162"/>
        <v>0</v>
      </c>
      <c r="CV590" s="1">
        <f t="shared" si="163"/>
        <v>0</v>
      </c>
      <c r="CW590" s="1">
        <f t="shared" si="164"/>
        <v>0</v>
      </c>
      <c r="CX590" s="1">
        <f t="shared" si="165"/>
        <v>0</v>
      </c>
      <c r="CY590" s="1">
        <f t="shared" si="166"/>
        <v>0</v>
      </c>
      <c r="CZ590" s="1">
        <f t="shared" si="167"/>
        <v>1</v>
      </c>
      <c r="DA590" s="1">
        <f t="shared" si="168"/>
        <v>1</v>
      </c>
      <c r="DB590" s="1">
        <f>SUM(CM590:CX590)+SUM(COUNTIFS(Q590:CL590,{"TERM","RESIGNED"}))</f>
        <v>50</v>
      </c>
      <c r="DC590" s="1" t="s">
        <v>45</v>
      </c>
      <c r="DD590" s="1" t="s">
        <v>1018</v>
      </c>
    </row>
    <row r="591" spans="1:108" x14ac:dyDescent="0.25">
      <c r="A591" s="32">
        <f t="shared" si="169"/>
        <v>590</v>
      </c>
      <c r="B591" s="1" t="s">
        <v>172</v>
      </c>
      <c r="C591" s="1">
        <v>105917</v>
      </c>
      <c r="D591" s="27">
        <v>105917</v>
      </c>
      <c r="E591" s="1" t="s">
        <v>946</v>
      </c>
      <c r="F591" s="34" t="s">
        <v>1328</v>
      </c>
      <c r="G591" s="34" t="s">
        <v>123</v>
      </c>
      <c r="H591" s="30">
        <v>45205</v>
      </c>
      <c r="I591" s="30" t="s">
        <v>39</v>
      </c>
      <c r="J591" s="30" t="s">
        <v>39</v>
      </c>
      <c r="K591" s="1">
        <f t="shared" ca="1" si="153"/>
        <v>97</v>
      </c>
      <c r="L591" s="34" t="str">
        <f t="shared" si="154"/>
        <v>Billable</v>
      </c>
      <c r="M591" s="34" t="s">
        <v>124</v>
      </c>
      <c r="N591" s="1" t="s">
        <v>41</v>
      </c>
      <c r="O591" s="1" t="s">
        <v>42</v>
      </c>
      <c r="P591" s="1"/>
      <c r="Q591" s="1"/>
      <c r="R591" s="1" t="s">
        <v>43</v>
      </c>
      <c r="S591" s="33" t="s">
        <v>972</v>
      </c>
      <c r="T591" s="14" t="s">
        <v>965</v>
      </c>
      <c r="U591" s="39">
        <v>0.37152777777777801</v>
      </c>
      <c r="V591" s="14" t="s">
        <v>965</v>
      </c>
      <c r="W591" s="14" t="s">
        <v>20</v>
      </c>
      <c r="X591" s="14" t="s">
        <v>20</v>
      </c>
      <c r="Y591" s="14" t="s">
        <v>965</v>
      </c>
      <c r="Z591" s="39">
        <v>0.39166666666666666</v>
      </c>
      <c r="AA591" s="14" t="s">
        <v>965</v>
      </c>
      <c r="AB591" s="14" t="s">
        <v>21</v>
      </c>
      <c r="AC591" s="39" t="s">
        <v>39</v>
      </c>
      <c r="AD591" s="14" t="s">
        <v>21</v>
      </c>
      <c r="AE591" s="14" t="s">
        <v>965</v>
      </c>
      <c r="AF591" s="39">
        <v>0.39652777777777781</v>
      </c>
      <c r="AG591" s="14" t="s">
        <v>965</v>
      </c>
      <c r="AH591" s="14" t="s">
        <v>965</v>
      </c>
      <c r="AI591" s="39">
        <v>0.39930555555555558</v>
      </c>
      <c r="AJ591" s="14" t="s">
        <v>965</v>
      </c>
      <c r="AK591" s="14" t="s">
        <v>965</v>
      </c>
      <c r="AL591" s="39">
        <v>0.3923611111111111</v>
      </c>
      <c r="AM591" s="14" t="s">
        <v>965</v>
      </c>
      <c r="AN591" s="14" t="s">
        <v>20</v>
      </c>
      <c r="AO591" s="14" t="s">
        <v>20</v>
      </c>
      <c r="AP591" s="14" t="s">
        <v>965</v>
      </c>
      <c r="AQ591" s="39">
        <v>0.41250000000000003</v>
      </c>
      <c r="AR591" s="14" t="s">
        <v>965</v>
      </c>
      <c r="AS591" s="14" t="s">
        <v>965</v>
      </c>
      <c r="AT591" s="39">
        <v>0.38125000000000003</v>
      </c>
      <c r="AU591" s="14" t="s">
        <v>965</v>
      </c>
      <c r="AV591" s="14" t="s">
        <v>966</v>
      </c>
      <c r="AW591" s="39">
        <v>0.24236111111111111</v>
      </c>
      <c r="AX591" s="14" t="s">
        <v>966</v>
      </c>
      <c r="AY591" s="14" t="s">
        <v>22</v>
      </c>
      <c r="AZ591" s="39" t="s">
        <v>39</v>
      </c>
      <c r="BA591" s="14" t="s">
        <v>22</v>
      </c>
      <c r="BB591" s="14" t="s">
        <v>965</v>
      </c>
      <c r="BC591" s="39">
        <v>0.3840277777777778</v>
      </c>
      <c r="BD591" s="14" t="s">
        <v>965</v>
      </c>
      <c r="BE591" s="14" t="s">
        <v>20</v>
      </c>
      <c r="BF591" s="14" t="s">
        <v>20</v>
      </c>
      <c r="BG591" s="14" t="s">
        <v>965</v>
      </c>
      <c r="BH591" s="39">
        <v>0.4055555555555555</v>
      </c>
      <c r="BI591" s="39" t="s">
        <v>965</v>
      </c>
      <c r="BJ591" s="14" t="s">
        <v>965</v>
      </c>
      <c r="BK591" s="39">
        <v>0.38958333333333334</v>
      </c>
      <c r="BL591" s="14" t="s">
        <v>965</v>
      </c>
      <c r="BM591" s="14" t="s">
        <v>965</v>
      </c>
      <c r="BN591" s="39">
        <v>0.39097222222222222</v>
      </c>
      <c r="BO591" s="14" t="s">
        <v>965</v>
      </c>
      <c r="BP591" s="14" t="s">
        <v>965</v>
      </c>
      <c r="BQ591" s="39">
        <v>0.31388888888888888</v>
      </c>
      <c r="BR591" s="14" t="s">
        <v>966</v>
      </c>
      <c r="BS591" s="14" t="s">
        <v>965</v>
      </c>
      <c r="BT591" s="39">
        <v>0.38194444444444442</v>
      </c>
      <c r="BU591" s="39" t="s">
        <v>965</v>
      </c>
      <c r="BV591" s="14" t="s">
        <v>20</v>
      </c>
      <c r="BW591" s="14" t="s">
        <v>20</v>
      </c>
      <c r="BX591" s="14" t="s">
        <v>20</v>
      </c>
      <c r="BY591" s="14" t="s">
        <v>965</v>
      </c>
      <c r="BZ591" s="39">
        <v>0.37986111111111115</v>
      </c>
      <c r="CA591" s="39" t="s">
        <v>965</v>
      </c>
      <c r="CB591" s="14" t="s">
        <v>965</v>
      </c>
      <c r="CC591" s="39">
        <v>0.375</v>
      </c>
      <c r="CD591" s="39" t="s">
        <v>965</v>
      </c>
      <c r="CE591" s="14" t="s">
        <v>965</v>
      </c>
      <c r="CF591" s="39">
        <v>0.37222222222222223</v>
      </c>
      <c r="CG591" s="39" t="s">
        <v>965</v>
      </c>
      <c r="CH591" s="14" t="s">
        <v>965</v>
      </c>
      <c r="CI591" s="39">
        <v>0.37222222222222223</v>
      </c>
      <c r="CJ591" s="39" t="s">
        <v>965</v>
      </c>
      <c r="CK591" s="14" t="s">
        <v>20</v>
      </c>
      <c r="CL591" s="14" t="s">
        <v>20</v>
      </c>
      <c r="CM591" s="1">
        <f t="shared" si="155"/>
        <v>33</v>
      </c>
      <c r="CN591" s="1">
        <f t="shared" si="156"/>
        <v>1.5</v>
      </c>
      <c r="CO591" s="1">
        <f t="shared" si="157"/>
        <v>11</v>
      </c>
      <c r="CP591" s="1">
        <f t="shared" si="158"/>
        <v>2</v>
      </c>
      <c r="CQ591" s="1">
        <f t="shared" si="159"/>
        <v>2</v>
      </c>
      <c r="CR591" s="1">
        <f>SUM(COUNTIFS($T591:$CL591,{"PAT","MAT"}))</f>
        <v>0</v>
      </c>
      <c r="CS591" s="1">
        <f t="shared" si="160"/>
        <v>0</v>
      </c>
      <c r="CT591" s="1">
        <f t="shared" si="161"/>
        <v>0</v>
      </c>
      <c r="CU591" s="1">
        <f t="shared" si="162"/>
        <v>0</v>
      </c>
      <c r="CV591" s="1">
        <f t="shared" si="163"/>
        <v>0</v>
      </c>
      <c r="CW591" s="1">
        <f t="shared" si="164"/>
        <v>0</v>
      </c>
      <c r="CX591" s="1">
        <f t="shared" si="165"/>
        <v>0</v>
      </c>
      <c r="CY591" s="1">
        <f t="shared" si="166"/>
        <v>0</v>
      </c>
      <c r="CZ591" s="1">
        <f t="shared" si="167"/>
        <v>1</v>
      </c>
      <c r="DA591" s="1">
        <f t="shared" si="168"/>
        <v>1</v>
      </c>
      <c r="DB591" s="1">
        <f>SUM(CM591:CX591)+SUM(COUNTIFS(Q591:CL591,{"TERM","RESIGNED"}))</f>
        <v>49.5</v>
      </c>
      <c r="DC591" s="1" t="s">
        <v>45</v>
      </c>
      <c r="DD591" s="1" t="s">
        <v>1018</v>
      </c>
    </row>
    <row r="592" spans="1:108" x14ac:dyDescent="0.25">
      <c r="A592" s="32">
        <f t="shared" si="169"/>
        <v>591</v>
      </c>
      <c r="B592" s="1" t="s">
        <v>172</v>
      </c>
      <c r="C592" s="1">
        <v>105922</v>
      </c>
      <c r="D592" s="27">
        <v>105922</v>
      </c>
      <c r="E592" s="1" t="s">
        <v>946</v>
      </c>
      <c r="F592" s="34" t="s">
        <v>1329</v>
      </c>
      <c r="G592" s="34" t="s">
        <v>123</v>
      </c>
      <c r="H592" s="30">
        <v>45205</v>
      </c>
      <c r="I592" s="30" t="s">
        <v>39</v>
      </c>
      <c r="J592" s="30" t="s">
        <v>39</v>
      </c>
      <c r="K592" s="1">
        <f t="shared" ca="1" si="153"/>
        <v>97</v>
      </c>
      <c r="L592" s="34" t="str">
        <f t="shared" si="154"/>
        <v>Billable</v>
      </c>
      <c r="M592" s="34" t="s">
        <v>124</v>
      </c>
      <c r="N592" s="1" t="s">
        <v>41</v>
      </c>
      <c r="O592" s="1" t="s">
        <v>42</v>
      </c>
      <c r="P592" s="1"/>
      <c r="Q592" s="1"/>
      <c r="R592" s="1" t="s">
        <v>43</v>
      </c>
      <c r="S592" s="33" t="s">
        <v>972</v>
      </c>
      <c r="T592" s="14" t="s">
        <v>965</v>
      </c>
      <c r="U592" s="39">
        <v>0.37361111111111101</v>
      </c>
      <c r="V592" s="14" t="s">
        <v>965</v>
      </c>
      <c r="W592" s="14" t="s">
        <v>20</v>
      </c>
      <c r="X592" s="14" t="s">
        <v>20</v>
      </c>
      <c r="Y592" s="14" t="s">
        <v>965</v>
      </c>
      <c r="Z592" s="39">
        <v>0.3923611111111111</v>
      </c>
      <c r="AA592" s="14" t="s">
        <v>965</v>
      </c>
      <c r="AB592" s="14" t="s">
        <v>965</v>
      </c>
      <c r="AC592" s="39">
        <v>0.41319444444444442</v>
      </c>
      <c r="AD592" s="14" t="s">
        <v>965</v>
      </c>
      <c r="AE592" s="14" t="s">
        <v>965</v>
      </c>
      <c r="AF592" s="39">
        <v>0.38958333333333334</v>
      </c>
      <c r="AG592" s="14" t="s">
        <v>965</v>
      </c>
      <c r="AH592" s="14" t="s">
        <v>965</v>
      </c>
      <c r="AI592" s="39">
        <v>0.3833333333333333</v>
      </c>
      <c r="AJ592" s="14" t="s">
        <v>965</v>
      </c>
      <c r="AK592" s="14" t="s">
        <v>965</v>
      </c>
      <c r="AL592" s="39">
        <v>0.3743055555555555</v>
      </c>
      <c r="AM592" s="14" t="s">
        <v>965</v>
      </c>
      <c r="AN592" s="14" t="s">
        <v>20</v>
      </c>
      <c r="AO592" s="14" t="s">
        <v>20</v>
      </c>
      <c r="AP592" s="14" t="s">
        <v>21</v>
      </c>
      <c r="AQ592" s="39" t="s">
        <v>39</v>
      </c>
      <c r="AR592" s="14" t="s">
        <v>21</v>
      </c>
      <c r="AS592" s="14" t="s">
        <v>21</v>
      </c>
      <c r="AT592" s="39" t="s">
        <v>39</v>
      </c>
      <c r="AU592" s="14" t="s">
        <v>21</v>
      </c>
      <c r="AV592" s="14" t="s">
        <v>21</v>
      </c>
      <c r="AW592" s="39" t="s">
        <v>39</v>
      </c>
      <c r="AX592" s="14" t="s">
        <v>21</v>
      </c>
      <c r="AY592" s="14" t="s">
        <v>21</v>
      </c>
      <c r="AZ592" s="39" t="s">
        <v>39</v>
      </c>
      <c r="BA592" s="14" t="s">
        <v>21</v>
      </c>
      <c r="BB592" s="14" t="s">
        <v>22</v>
      </c>
      <c r="BC592" s="39">
        <v>0.17361111111111113</v>
      </c>
      <c r="BD592" s="14" t="s">
        <v>22</v>
      </c>
      <c r="BE592" s="14" t="s">
        <v>20</v>
      </c>
      <c r="BF592" s="14" t="s">
        <v>20</v>
      </c>
      <c r="BG592" s="14" t="s">
        <v>965</v>
      </c>
      <c r="BH592" s="39">
        <v>0.4055555555555555</v>
      </c>
      <c r="BI592" s="39" t="s">
        <v>965</v>
      </c>
      <c r="BJ592" s="14" t="s">
        <v>965</v>
      </c>
      <c r="BK592" s="39">
        <v>0.3840277777777778</v>
      </c>
      <c r="BL592" s="14" t="s">
        <v>965</v>
      </c>
      <c r="BM592" s="14" t="s">
        <v>965</v>
      </c>
      <c r="BN592" s="39">
        <v>0.37708333333333338</v>
      </c>
      <c r="BO592" s="14" t="s">
        <v>965</v>
      </c>
      <c r="BP592" s="14" t="s">
        <v>965</v>
      </c>
      <c r="BQ592" s="39">
        <v>0.38611111111111113</v>
      </c>
      <c r="BR592" s="14" t="s">
        <v>965</v>
      </c>
      <c r="BS592" s="14" t="s">
        <v>965</v>
      </c>
      <c r="BT592" s="39">
        <v>0.38263888888888892</v>
      </c>
      <c r="BU592" s="39" t="s">
        <v>965</v>
      </c>
      <c r="BV592" s="14" t="s">
        <v>20</v>
      </c>
      <c r="BW592" s="14" t="s">
        <v>20</v>
      </c>
      <c r="BX592" s="14" t="s">
        <v>20</v>
      </c>
      <c r="BY592" s="14" t="s">
        <v>965</v>
      </c>
      <c r="BZ592" s="39">
        <v>0.38055555555555554</v>
      </c>
      <c r="CA592" s="39" t="s">
        <v>965</v>
      </c>
      <c r="CB592" s="14" t="s">
        <v>965</v>
      </c>
      <c r="CC592" s="39">
        <v>0.3756944444444445</v>
      </c>
      <c r="CD592" s="39" t="s">
        <v>965</v>
      </c>
      <c r="CE592" s="14" t="s">
        <v>965</v>
      </c>
      <c r="CF592" s="39">
        <v>0.36388888888888887</v>
      </c>
      <c r="CG592" s="39" t="s">
        <v>965</v>
      </c>
      <c r="CH592" s="14" t="s">
        <v>965</v>
      </c>
      <c r="CI592" s="39">
        <v>0.37291666666666662</v>
      </c>
      <c r="CJ592" s="39" t="s">
        <v>965</v>
      </c>
      <c r="CK592" s="14" t="s">
        <v>20</v>
      </c>
      <c r="CL592" s="14" t="s">
        <v>20</v>
      </c>
      <c r="CM592" s="1">
        <f t="shared" si="155"/>
        <v>30</v>
      </c>
      <c r="CN592" s="1">
        <f t="shared" si="156"/>
        <v>0</v>
      </c>
      <c r="CO592" s="1">
        <f t="shared" si="157"/>
        <v>11</v>
      </c>
      <c r="CP592" s="1">
        <f t="shared" si="158"/>
        <v>8</v>
      </c>
      <c r="CQ592" s="1">
        <f t="shared" si="159"/>
        <v>2</v>
      </c>
      <c r="CR592" s="1">
        <f>SUM(COUNTIFS($T592:$CL592,{"PAT","MAT"}))</f>
        <v>0</v>
      </c>
      <c r="CS592" s="1">
        <f t="shared" si="160"/>
        <v>0</v>
      </c>
      <c r="CT592" s="1">
        <f t="shared" si="161"/>
        <v>0</v>
      </c>
      <c r="CU592" s="1">
        <f t="shared" si="162"/>
        <v>0</v>
      </c>
      <c r="CV592" s="1">
        <f t="shared" si="163"/>
        <v>0</v>
      </c>
      <c r="CW592" s="1">
        <f t="shared" si="164"/>
        <v>0</v>
      </c>
      <c r="CX592" s="1">
        <f t="shared" si="165"/>
        <v>0</v>
      </c>
      <c r="CY592" s="1">
        <f t="shared" si="166"/>
        <v>0</v>
      </c>
      <c r="CZ592" s="1">
        <f t="shared" si="167"/>
        <v>1</v>
      </c>
      <c r="DA592" s="1">
        <f t="shared" si="168"/>
        <v>1</v>
      </c>
      <c r="DB592" s="1">
        <f>SUM(CM592:CX592)+SUM(COUNTIFS(Q592:CL592,{"TERM","RESIGNED"}))</f>
        <v>51</v>
      </c>
      <c r="DC592" s="1" t="s">
        <v>45</v>
      </c>
      <c r="DD592" s="1" t="s">
        <v>1018</v>
      </c>
    </row>
    <row r="593" spans="1:108" x14ac:dyDescent="0.25">
      <c r="A593" s="32">
        <f t="shared" si="169"/>
        <v>592</v>
      </c>
      <c r="B593" s="1" t="s">
        <v>172</v>
      </c>
      <c r="C593" s="1">
        <v>105926</v>
      </c>
      <c r="D593" s="27">
        <v>105926</v>
      </c>
      <c r="E593" s="1" t="s">
        <v>946</v>
      </c>
      <c r="F593" s="34" t="s">
        <v>1331</v>
      </c>
      <c r="G593" s="34" t="s">
        <v>123</v>
      </c>
      <c r="H593" s="30">
        <v>45205</v>
      </c>
      <c r="I593" s="30" t="s">
        <v>39</v>
      </c>
      <c r="J593" s="30" t="s">
        <v>39</v>
      </c>
      <c r="K593" s="1">
        <f t="shared" ca="1" si="153"/>
        <v>97</v>
      </c>
      <c r="L593" s="34" t="str">
        <f t="shared" si="154"/>
        <v>Billable</v>
      </c>
      <c r="M593" s="34" t="s">
        <v>124</v>
      </c>
      <c r="N593" s="1" t="s">
        <v>41</v>
      </c>
      <c r="O593" s="1" t="s">
        <v>42</v>
      </c>
      <c r="P593" s="1"/>
      <c r="Q593" s="1"/>
      <c r="R593" s="1" t="s">
        <v>43</v>
      </c>
      <c r="S593" s="33" t="s">
        <v>366</v>
      </c>
      <c r="T593" s="14" t="s">
        <v>22</v>
      </c>
      <c r="U593" s="39" t="s">
        <v>39</v>
      </c>
      <c r="V593" s="14" t="s">
        <v>22</v>
      </c>
      <c r="W593" s="14" t="s">
        <v>20</v>
      </c>
      <c r="X593" s="14" t="s">
        <v>20</v>
      </c>
      <c r="Y593" s="14" t="s">
        <v>22</v>
      </c>
      <c r="Z593" s="39" t="s">
        <v>39</v>
      </c>
      <c r="AA593" s="14" t="s">
        <v>22</v>
      </c>
      <c r="AB593" s="14" t="s">
        <v>965</v>
      </c>
      <c r="AC593" s="39">
        <v>0.38472222222222219</v>
      </c>
      <c r="AD593" s="14" t="s">
        <v>965</v>
      </c>
      <c r="AE593" s="14" t="s">
        <v>965</v>
      </c>
      <c r="AF593" s="39">
        <v>0.37986111111111115</v>
      </c>
      <c r="AG593" s="14" t="s">
        <v>965</v>
      </c>
      <c r="AH593" s="14" t="s">
        <v>965</v>
      </c>
      <c r="AI593" s="39">
        <v>0.37847222222222227</v>
      </c>
      <c r="AJ593" s="14" t="s">
        <v>965</v>
      </c>
      <c r="AK593" s="14" t="s">
        <v>21</v>
      </c>
      <c r="AL593" s="39" t="s">
        <v>39</v>
      </c>
      <c r="AM593" s="14" t="s">
        <v>21</v>
      </c>
      <c r="AN593" s="14" t="s">
        <v>20</v>
      </c>
      <c r="AO593" s="14" t="s">
        <v>20</v>
      </c>
      <c r="AP593" s="14" t="s">
        <v>965</v>
      </c>
      <c r="AQ593" s="39">
        <v>0.3756944444444445</v>
      </c>
      <c r="AR593" s="14" t="s">
        <v>965</v>
      </c>
      <c r="AS593" s="14" t="s">
        <v>965</v>
      </c>
      <c r="AT593" s="39">
        <v>0.38055555555555554</v>
      </c>
      <c r="AU593" s="14" t="s">
        <v>965</v>
      </c>
      <c r="AV593" s="14" t="s">
        <v>965</v>
      </c>
      <c r="AW593" s="39">
        <v>0.36527777777777781</v>
      </c>
      <c r="AX593" s="14" t="s">
        <v>965</v>
      </c>
      <c r="AY593" s="14" t="s">
        <v>965</v>
      </c>
      <c r="AZ593" s="39">
        <v>0.37986111111111115</v>
      </c>
      <c r="BA593" s="14" t="s">
        <v>965</v>
      </c>
      <c r="BB593" s="14" t="s">
        <v>965</v>
      </c>
      <c r="BC593" s="39">
        <v>0.38541666666666669</v>
      </c>
      <c r="BD593" s="14" t="s">
        <v>965</v>
      </c>
      <c r="BE593" s="14" t="s">
        <v>20</v>
      </c>
      <c r="BF593" s="14" t="s">
        <v>20</v>
      </c>
      <c r="BG593" s="14" t="s">
        <v>965</v>
      </c>
      <c r="BH593" s="39">
        <v>0.37291666666666662</v>
      </c>
      <c r="BI593" s="39" t="s">
        <v>965</v>
      </c>
      <c r="BJ593" s="14" t="s">
        <v>965</v>
      </c>
      <c r="BK593" s="39">
        <v>0.3743055555555555</v>
      </c>
      <c r="BL593" s="14" t="s">
        <v>965</v>
      </c>
      <c r="BM593" s="14" t="s">
        <v>965</v>
      </c>
      <c r="BN593" s="39">
        <v>0.37152777777777773</v>
      </c>
      <c r="BO593" s="14" t="s">
        <v>965</v>
      </c>
      <c r="BP593" s="14" t="s">
        <v>965</v>
      </c>
      <c r="BQ593" s="39">
        <v>0.375</v>
      </c>
      <c r="BR593" s="14" t="s">
        <v>965</v>
      </c>
      <c r="BS593" s="14" t="s">
        <v>965</v>
      </c>
      <c r="BT593" s="39">
        <v>0.35625000000000001</v>
      </c>
      <c r="BU593" s="39" t="s">
        <v>965</v>
      </c>
      <c r="BV593" s="14" t="s">
        <v>20</v>
      </c>
      <c r="BW593" s="14" t="s">
        <v>20</v>
      </c>
      <c r="BX593" s="14" t="s">
        <v>20</v>
      </c>
      <c r="BY593" s="14" t="s">
        <v>965</v>
      </c>
      <c r="BZ593" s="39">
        <v>0.36805555555555558</v>
      </c>
      <c r="CA593" s="39" t="s">
        <v>965</v>
      </c>
      <c r="CB593" s="14" t="s">
        <v>965</v>
      </c>
      <c r="CC593" s="39">
        <v>0.37638888888888888</v>
      </c>
      <c r="CD593" s="39" t="s">
        <v>965</v>
      </c>
      <c r="CE593" s="14" t="s">
        <v>965</v>
      </c>
      <c r="CF593" s="39">
        <v>0.34236111111111112</v>
      </c>
      <c r="CG593" s="39" t="s">
        <v>966</v>
      </c>
      <c r="CH593" s="14" t="s">
        <v>22</v>
      </c>
      <c r="CI593" s="39">
        <v>0.32361111111111113</v>
      </c>
      <c r="CJ593" s="39" t="s">
        <v>22</v>
      </c>
      <c r="CK593" s="14" t="s">
        <v>20</v>
      </c>
      <c r="CL593" s="14" t="s">
        <v>20</v>
      </c>
      <c r="CM593" s="1">
        <f t="shared" si="155"/>
        <v>31</v>
      </c>
      <c r="CN593" s="1">
        <f t="shared" si="156"/>
        <v>0.5</v>
      </c>
      <c r="CO593" s="1">
        <f t="shared" si="157"/>
        <v>11</v>
      </c>
      <c r="CP593" s="1">
        <f t="shared" si="158"/>
        <v>2</v>
      </c>
      <c r="CQ593" s="1">
        <f t="shared" si="159"/>
        <v>6</v>
      </c>
      <c r="CR593" s="1">
        <f>SUM(COUNTIFS($T593:$CL593,{"PAT","MAT"}))</f>
        <v>0</v>
      </c>
      <c r="CS593" s="1">
        <f t="shared" si="160"/>
        <v>0</v>
      </c>
      <c r="CT593" s="1">
        <f t="shared" si="161"/>
        <v>0</v>
      </c>
      <c r="CU593" s="1">
        <f t="shared" si="162"/>
        <v>0</v>
      </c>
      <c r="CV593" s="1">
        <f t="shared" si="163"/>
        <v>0</v>
      </c>
      <c r="CW593" s="1">
        <f t="shared" si="164"/>
        <v>0</v>
      </c>
      <c r="CX593" s="1">
        <f t="shared" si="165"/>
        <v>0</v>
      </c>
      <c r="CY593" s="1">
        <f t="shared" si="166"/>
        <v>0</v>
      </c>
      <c r="CZ593" s="1">
        <f t="shared" si="167"/>
        <v>1</v>
      </c>
      <c r="DA593" s="1">
        <f t="shared" si="168"/>
        <v>1</v>
      </c>
      <c r="DB593" s="1">
        <f>SUM(CM593:CX593)+SUM(COUNTIFS(Q593:CL593,{"TERM","RESIGNED"}))</f>
        <v>50.5</v>
      </c>
      <c r="DC593" s="1" t="s">
        <v>45</v>
      </c>
      <c r="DD593" s="1" t="s">
        <v>1018</v>
      </c>
    </row>
    <row r="594" spans="1:108" x14ac:dyDescent="0.25">
      <c r="A594" s="32">
        <f t="shared" si="169"/>
        <v>593</v>
      </c>
      <c r="B594" s="1" t="s">
        <v>172</v>
      </c>
      <c r="C594" s="1">
        <v>105928</v>
      </c>
      <c r="D594" s="27">
        <v>105928</v>
      </c>
      <c r="E594" s="1" t="s">
        <v>945</v>
      </c>
      <c r="F594" s="34" t="s">
        <v>1332</v>
      </c>
      <c r="G594" s="34" t="s">
        <v>123</v>
      </c>
      <c r="H594" s="30">
        <v>45205</v>
      </c>
      <c r="I594" s="30" t="s">
        <v>39</v>
      </c>
      <c r="J594" s="30" t="s">
        <v>39</v>
      </c>
      <c r="K594" s="1">
        <f t="shared" ca="1" si="153"/>
        <v>97</v>
      </c>
      <c r="L594" s="34" t="str">
        <f t="shared" si="154"/>
        <v>Billable</v>
      </c>
      <c r="M594" s="34" t="s">
        <v>124</v>
      </c>
      <c r="N594" s="1" t="s">
        <v>41</v>
      </c>
      <c r="O594" s="1" t="s">
        <v>42</v>
      </c>
      <c r="P594" s="1"/>
      <c r="Q594" s="1"/>
      <c r="R594" s="1" t="s">
        <v>43</v>
      </c>
      <c r="S594" s="33" t="s">
        <v>132</v>
      </c>
      <c r="T594" s="14" t="s">
        <v>965</v>
      </c>
      <c r="U594" s="39">
        <v>0.37361111111111101</v>
      </c>
      <c r="V594" s="14" t="s">
        <v>965</v>
      </c>
      <c r="W594" s="14" t="s">
        <v>20</v>
      </c>
      <c r="X594" s="14" t="s">
        <v>20</v>
      </c>
      <c r="Y594" s="14" t="s">
        <v>22</v>
      </c>
      <c r="Z594" s="39" t="s">
        <v>39</v>
      </c>
      <c r="AA594" s="14" t="s">
        <v>22</v>
      </c>
      <c r="AB594" s="14" t="s">
        <v>22</v>
      </c>
      <c r="AC594" s="39" t="s">
        <v>39</v>
      </c>
      <c r="AD594" s="14" t="s">
        <v>22</v>
      </c>
      <c r="AE594" s="14" t="s">
        <v>22</v>
      </c>
      <c r="AF594" s="39" t="s">
        <v>39</v>
      </c>
      <c r="AG594" s="14" t="s">
        <v>22</v>
      </c>
      <c r="AH594" s="14" t="s">
        <v>965</v>
      </c>
      <c r="AI594" s="39">
        <v>0.38819444444444445</v>
      </c>
      <c r="AJ594" s="14" t="s">
        <v>965</v>
      </c>
      <c r="AK594" s="14" t="s">
        <v>965</v>
      </c>
      <c r="AL594" s="39">
        <v>0.38194444444444442</v>
      </c>
      <c r="AM594" s="14" t="s">
        <v>965</v>
      </c>
      <c r="AN594" s="14" t="s">
        <v>20</v>
      </c>
      <c r="AO594" s="14" t="s">
        <v>20</v>
      </c>
      <c r="AP594" s="14" t="s">
        <v>965</v>
      </c>
      <c r="AQ594" s="39">
        <v>0.37777777777777777</v>
      </c>
      <c r="AR594" s="14" t="s">
        <v>965</v>
      </c>
      <c r="AS594" s="14" t="s">
        <v>965</v>
      </c>
      <c r="AT594" s="39">
        <v>0.37916666666666665</v>
      </c>
      <c r="AU594" s="14" t="s">
        <v>965</v>
      </c>
      <c r="AV594" s="14" t="s">
        <v>965</v>
      </c>
      <c r="AW594" s="39">
        <v>0.38194444444444442</v>
      </c>
      <c r="AX594" s="14" t="s">
        <v>965</v>
      </c>
      <c r="AY594" s="14" t="s">
        <v>965</v>
      </c>
      <c r="AZ594" s="39">
        <v>0.3833333333333333</v>
      </c>
      <c r="BA594" s="14" t="s">
        <v>965</v>
      </c>
      <c r="BB594" s="14" t="s">
        <v>965</v>
      </c>
      <c r="BC594" s="39">
        <v>0.3840277777777778</v>
      </c>
      <c r="BD594" s="14" t="s">
        <v>965</v>
      </c>
      <c r="BE594" s="14" t="s">
        <v>20</v>
      </c>
      <c r="BF594" s="14" t="s">
        <v>20</v>
      </c>
      <c r="BG594" s="14" t="s">
        <v>965</v>
      </c>
      <c r="BH594" s="39">
        <v>0.37916666666666665</v>
      </c>
      <c r="BI594" s="39" t="s">
        <v>965</v>
      </c>
      <c r="BJ594" s="14" t="s">
        <v>965</v>
      </c>
      <c r="BK594" s="39">
        <v>0.38194444444444442</v>
      </c>
      <c r="BL594" s="14" t="s">
        <v>965</v>
      </c>
      <c r="BM594" s="14" t="s">
        <v>965</v>
      </c>
      <c r="BN594" s="39">
        <v>0.38194444444444442</v>
      </c>
      <c r="BO594" s="14" t="s">
        <v>965</v>
      </c>
      <c r="BP594" s="14" t="s">
        <v>965</v>
      </c>
      <c r="BQ594" s="39">
        <v>0.38263888888888892</v>
      </c>
      <c r="BR594" s="14" t="s">
        <v>965</v>
      </c>
      <c r="BS594" s="14" t="s">
        <v>965</v>
      </c>
      <c r="BT594" s="39">
        <v>0.37847222222222227</v>
      </c>
      <c r="BU594" s="39" t="s">
        <v>965</v>
      </c>
      <c r="BV594" s="14" t="s">
        <v>20</v>
      </c>
      <c r="BW594" s="14" t="s">
        <v>20</v>
      </c>
      <c r="BX594" s="14" t="s">
        <v>20</v>
      </c>
      <c r="BY594" s="14" t="s">
        <v>965</v>
      </c>
      <c r="BZ594" s="39">
        <v>0.37916666666666665</v>
      </c>
      <c r="CA594" s="39" t="s">
        <v>965</v>
      </c>
      <c r="CB594" s="14" t="s">
        <v>965</v>
      </c>
      <c r="CC594" s="39">
        <v>0.38263888888888892</v>
      </c>
      <c r="CD594" s="39" t="s">
        <v>965</v>
      </c>
      <c r="CE594" s="14" t="s">
        <v>965</v>
      </c>
      <c r="CF594" s="39">
        <v>0.39374999999999999</v>
      </c>
      <c r="CG594" s="39" t="s">
        <v>965</v>
      </c>
      <c r="CH594" s="14" t="s">
        <v>965</v>
      </c>
      <c r="CI594" s="39">
        <v>0.37847222222222227</v>
      </c>
      <c r="CJ594" s="39" t="s">
        <v>965</v>
      </c>
      <c r="CK594" s="14" t="s">
        <v>20</v>
      </c>
      <c r="CL594" s="14" t="s">
        <v>20</v>
      </c>
      <c r="CM594" s="1">
        <f t="shared" si="155"/>
        <v>34</v>
      </c>
      <c r="CN594" s="1">
        <f t="shared" si="156"/>
        <v>0</v>
      </c>
      <c r="CO594" s="1">
        <f t="shared" si="157"/>
        <v>11</v>
      </c>
      <c r="CP594" s="1">
        <f t="shared" si="158"/>
        <v>0</v>
      </c>
      <c r="CQ594" s="1">
        <f t="shared" si="159"/>
        <v>6</v>
      </c>
      <c r="CR594" s="1">
        <f>SUM(COUNTIFS($T594:$CL594,{"PAT","MAT"}))</f>
        <v>0</v>
      </c>
      <c r="CS594" s="1">
        <f t="shared" si="160"/>
        <v>0</v>
      </c>
      <c r="CT594" s="1">
        <f t="shared" si="161"/>
        <v>0</v>
      </c>
      <c r="CU594" s="1">
        <f t="shared" si="162"/>
        <v>0</v>
      </c>
      <c r="CV594" s="1">
        <f t="shared" si="163"/>
        <v>0</v>
      </c>
      <c r="CW594" s="1">
        <f t="shared" si="164"/>
        <v>0</v>
      </c>
      <c r="CX594" s="1">
        <f t="shared" si="165"/>
        <v>0</v>
      </c>
      <c r="CY594" s="1">
        <f t="shared" si="166"/>
        <v>0</v>
      </c>
      <c r="CZ594" s="1">
        <f t="shared" si="167"/>
        <v>1</v>
      </c>
      <c r="DA594" s="1">
        <f t="shared" si="168"/>
        <v>1</v>
      </c>
      <c r="DB594" s="1">
        <f>SUM(CM594:CX594)+SUM(COUNTIFS(Q594:CL594,{"TERM","RESIGNED"}))</f>
        <v>51</v>
      </c>
      <c r="DC594" s="1" t="s">
        <v>45</v>
      </c>
      <c r="DD594" s="1" t="s">
        <v>1023</v>
      </c>
    </row>
    <row r="595" spans="1:108" x14ac:dyDescent="0.25">
      <c r="A595" s="32">
        <f t="shared" si="169"/>
        <v>594</v>
      </c>
      <c r="B595" s="1" t="s">
        <v>172</v>
      </c>
      <c r="C595" s="1">
        <v>105945</v>
      </c>
      <c r="D595" s="27">
        <v>105945</v>
      </c>
      <c r="E595" s="1" t="s">
        <v>946</v>
      </c>
      <c r="F595" s="34" t="s">
        <v>1339</v>
      </c>
      <c r="G595" s="34" t="s">
        <v>186</v>
      </c>
      <c r="H595" s="30">
        <v>45209</v>
      </c>
      <c r="I595" s="30" t="s">
        <v>39</v>
      </c>
      <c r="J595" s="30" t="s">
        <v>39</v>
      </c>
      <c r="K595" s="1">
        <f t="shared" ca="1" si="153"/>
        <v>93</v>
      </c>
      <c r="L595" s="34" t="str">
        <f t="shared" si="154"/>
        <v>Billable</v>
      </c>
      <c r="M595" s="34" t="s">
        <v>187</v>
      </c>
      <c r="N595" s="1" t="s">
        <v>41</v>
      </c>
      <c r="O595" s="1" t="s">
        <v>42</v>
      </c>
      <c r="P595" s="1"/>
      <c r="Q595" s="1"/>
      <c r="R595" s="1" t="s">
        <v>43</v>
      </c>
      <c r="S595" s="33" t="s">
        <v>234</v>
      </c>
      <c r="T595" s="14" t="s">
        <v>965</v>
      </c>
      <c r="U595" s="39">
        <v>0.45069444444444401</v>
      </c>
      <c r="V595" s="14" t="s">
        <v>965</v>
      </c>
      <c r="W595" s="14" t="s">
        <v>20</v>
      </c>
      <c r="X595" s="14" t="s">
        <v>20</v>
      </c>
      <c r="Y595" s="14" t="s">
        <v>965</v>
      </c>
      <c r="Z595" s="39">
        <v>0.37638888888888888</v>
      </c>
      <c r="AA595" s="14" t="s">
        <v>965</v>
      </c>
      <c r="AB595" s="14" t="s">
        <v>965</v>
      </c>
      <c r="AC595" s="39">
        <v>0.38680555555555557</v>
      </c>
      <c r="AD595" s="14" t="s">
        <v>965</v>
      </c>
      <c r="AE595" s="14" t="s">
        <v>965</v>
      </c>
      <c r="AF595" s="39">
        <v>0.37152777777777773</v>
      </c>
      <c r="AG595" s="14" t="s">
        <v>965</v>
      </c>
      <c r="AH595" s="14" t="s">
        <v>21</v>
      </c>
      <c r="AI595" s="39" t="s">
        <v>39</v>
      </c>
      <c r="AJ595" s="14" t="s">
        <v>21</v>
      </c>
      <c r="AK595" s="14" t="s">
        <v>965</v>
      </c>
      <c r="AL595" s="39">
        <v>0.38819444444444445</v>
      </c>
      <c r="AM595" s="14" t="s">
        <v>965</v>
      </c>
      <c r="AN595" s="14" t="s">
        <v>20</v>
      </c>
      <c r="AO595" s="14" t="s">
        <v>20</v>
      </c>
      <c r="AP595" s="14" t="s">
        <v>965</v>
      </c>
      <c r="AQ595" s="39">
        <v>0.37638888888888888</v>
      </c>
      <c r="AR595" s="14" t="s">
        <v>965</v>
      </c>
      <c r="AS595" s="14" t="s">
        <v>965</v>
      </c>
      <c r="AT595" s="39">
        <v>0.37638888888888888</v>
      </c>
      <c r="AU595" s="14" t="s">
        <v>965</v>
      </c>
      <c r="AV595" s="14" t="s">
        <v>22</v>
      </c>
      <c r="AW595" s="39">
        <v>1.5277777777777777E-2</v>
      </c>
      <c r="AX595" s="14" t="s">
        <v>22</v>
      </c>
      <c r="AY595" s="14" t="s">
        <v>965</v>
      </c>
      <c r="AZ595" s="39">
        <v>0.40972222222222227</v>
      </c>
      <c r="BA595" s="14" t="s">
        <v>965</v>
      </c>
      <c r="BB595" s="14" t="s">
        <v>965</v>
      </c>
      <c r="BC595" s="39">
        <v>0.42152777777777778</v>
      </c>
      <c r="BD595" s="14" t="s">
        <v>965</v>
      </c>
      <c r="BE595" s="14" t="s">
        <v>20</v>
      </c>
      <c r="BF595" s="14" t="s">
        <v>20</v>
      </c>
      <c r="BG595" s="14" t="s">
        <v>21</v>
      </c>
      <c r="BH595" s="39" t="s">
        <v>39</v>
      </c>
      <c r="BI595" s="39" t="s">
        <v>21</v>
      </c>
      <c r="BJ595" s="14" t="s">
        <v>965</v>
      </c>
      <c r="BK595" s="39">
        <v>0.28611111111111115</v>
      </c>
      <c r="BL595" s="14" t="s">
        <v>966</v>
      </c>
      <c r="BM595" s="14" t="s">
        <v>965</v>
      </c>
      <c r="BN595" s="39">
        <v>0.36805555555555558</v>
      </c>
      <c r="BO595" s="14" t="s">
        <v>965</v>
      </c>
      <c r="BP595" s="14" t="s">
        <v>965</v>
      </c>
      <c r="BQ595" s="39">
        <v>0.3743055555555555</v>
      </c>
      <c r="BR595" s="14" t="s">
        <v>965</v>
      </c>
      <c r="BS595" s="14" t="s">
        <v>965</v>
      </c>
      <c r="BT595" s="39">
        <v>0.3833333333333333</v>
      </c>
      <c r="BU595" s="39" t="s">
        <v>965</v>
      </c>
      <c r="BV595" s="14" t="s">
        <v>20</v>
      </c>
      <c r="BW595" s="14" t="s">
        <v>20</v>
      </c>
      <c r="BX595" s="14" t="s">
        <v>20</v>
      </c>
      <c r="BY595" s="14" t="s">
        <v>965</v>
      </c>
      <c r="BZ595" s="39">
        <v>0.3756944444444445</v>
      </c>
      <c r="CA595" s="39" t="s">
        <v>965</v>
      </c>
      <c r="CB595" s="14" t="s">
        <v>966</v>
      </c>
      <c r="CC595" s="39">
        <v>0.42083333333333334</v>
      </c>
      <c r="CD595" s="39" t="s">
        <v>966</v>
      </c>
      <c r="CE595" s="14" t="s">
        <v>966</v>
      </c>
      <c r="CF595" s="39">
        <v>0.3833333333333333</v>
      </c>
      <c r="CG595" s="39" t="s">
        <v>966</v>
      </c>
      <c r="CH595" s="14" t="s">
        <v>966</v>
      </c>
      <c r="CI595" s="39">
        <v>0.3840277777777778</v>
      </c>
      <c r="CJ595" s="39" t="s">
        <v>966</v>
      </c>
      <c r="CK595" s="14" t="s">
        <v>20</v>
      </c>
      <c r="CL595" s="14" t="s">
        <v>20</v>
      </c>
      <c r="CM595" s="1">
        <f t="shared" si="155"/>
        <v>27</v>
      </c>
      <c r="CN595" s="1">
        <f t="shared" si="156"/>
        <v>3.5</v>
      </c>
      <c r="CO595" s="1">
        <f t="shared" si="157"/>
        <v>11</v>
      </c>
      <c r="CP595" s="1">
        <f t="shared" si="158"/>
        <v>4</v>
      </c>
      <c r="CQ595" s="1">
        <f t="shared" si="159"/>
        <v>2</v>
      </c>
      <c r="CR595" s="1">
        <f>SUM(COUNTIFS($T595:$CL595,{"PAT","MAT"}))</f>
        <v>0</v>
      </c>
      <c r="CS595" s="1">
        <f t="shared" si="160"/>
        <v>0</v>
      </c>
      <c r="CT595" s="1">
        <f t="shared" si="161"/>
        <v>0</v>
      </c>
      <c r="CU595" s="1">
        <f t="shared" si="162"/>
        <v>0</v>
      </c>
      <c r="CV595" s="1">
        <f t="shared" si="163"/>
        <v>0</v>
      </c>
      <c r="CW595" s="1">
        <f t="shared" si="164"/>
        <v>0</v>
      </c>
      <c r="CX595" s="1">
        <f t="shared" si="165"/>
        <v>0</v>
      </c>
      <c r="CY595" s="1">
        <f t="shared" si="166"/>
        <v>0</v>
      </c>
      <c r="CZ595" s="1">
        <f t="shared" si="167"/>
        <v>1</v>
      </c>
      <c r="DA595" s="1">
        <f t="shared" si="168"/>
        <v>1</v>
      </c>
      <c r="DB595" s="1">
        <f>SUM(CM595:CX595)+SUM(COUNTIFS(Q595:CL595,{"TERM","RESIGNED"}))</f>
        <v>47.5</v>
      </c>
      <c r="DC595" s="1" t="s">
        <v>45</v>
      </c>
      <c r="DD595" s="1" t="s">
        <v>1020</v>
      </c>
    </row>
    <row r="596" spans="1:108" x14ac:dyDescent="0.25">
      <c r="A596" s="32">
        <f t="shared" si="169"/>
        <v>595</v>
      </c>
      <c r="B596" s="1" t="s">
        <v>172</v>
      </c>
      <c r="C596" s="1">
        <v>105949</v>
      </c>
      <c r="D596" s="27">
        <v>105949</v>
      </c>
      <c r="E596" s="1" t="s">
        <v>946</v>
      </c>
      <c r="F596" s="34" t="s">
        <v>1340</v>
      </c>
      <c r="G596" s="34" t="s">
        <v>186</v>
      </c>
      <c r="H596" s="30">
        <v>45209</v>
      </c>
      <c r="I596" s="30" t="s">
        <v>39</v>
      </c>
      <c r="J596" s="30" t="s">
        <v>39</v>
      </c>
      <c r="K596" s="1">
        <f t="shared" ca="1" si="153"/>
        <v>93</v>
      </c>
      <c r="L596" s="34" t="str">
        <f t="shared" si="154"/>
        <v>Billable</v>
      </c>
      <c r="M596" s="34" t="s">
        <v>187</v>
      </c>
      <c r="N596" s="1" t="s">
        <v>41</v>
      </c>
      <c r="O596" s="1" t="s">
        <v>42</v>
      </c>
      <c r="P596" s="1"/>
      <c r="Q596" s="1"/>
      <c r="R596" s="1" t="s">
        <v>43</v>
      </c>
      <c r="S596" s="33" t="s">
        <v>234</v>
      </c>
      <c r="T596" s="14" t="s">
        <v>965</v>
      </c>
      <c r="U596" s="39">
        <v>0.454166666666667</v>
      </c>
      <c r="V596" s="14" t="s">
        <v>965</v>
      </c>
      <c r="W596" s="14" t="s">
        <v>20</v>
      </c>
      <c r="X596" s="14" t="s">
        <v>20</v>
      </c>
      <c r="Y596" s="14" t="s">
        <v>965</v>
      </c>
      <c r="Z596" s="39">
        <v>0.37777777777777777</v>
      </c>
      <c r="AA596" s="14" t="s">
        <v>965</v>
      </c>
      <c r="AB596" s="14" t="s">
        <v>965</v>
      </c>
      <c r="AC596" s="39">
        <v>0.3756944444444445</v>
      </c>
      <c r="AD596" s="14" t="s">
        <v>965</v>
      </c>
      <c r="AE596" s="14" t="s">
        <v>965</v>
      </c>
      <c r="AF596" s="39">
        <v>0.34722222222222227</v>
      </c>
      <c r="AG596" s="14" t="s">
        <v>966</v>
      </c>
      <c r="AH596" s="14" t="s">
        <v>965</v>
      </c>
      <c r="AI596" s="39">
        <v>0.40208333333333335</v>
      </c>
      <c r="AJ596" s="14" t="s">
        <v>965</v>
      </c>
      <c r="AK596" s="14" t="s">
        <v>965</v>
      </c>
      <c r="AL596" s="39">
        <v>0.39444444444444443</v>
      </c>
      <c r="AM596" s="14" t="s">
        <v>965</v>
      </c>
      <c r="AN596" s="14" t="s">
        <v>20</v>
      </c>
      <c r="AO596" s="14" t="s">
        <v>20</v>
      </c>
      <c r="AP596" s="14" t="s">
        <v>965</v>
      </c>
      <c r="AQ596" s="39">
        <v>0.37708333333333338</v>
      </c>
      <c r="AR596" s="14" t="s">
        <v>965</v>
      </c>
      <c r="AS596" s="14" t="s">
        <v>965</v>
      </c>
      <c r="AT596" s="39">
        <v>0.37638888888888888</v>
      </c>
      <c r="AU596" s="14" t="s">
        <v>965</v>
      </c>
      <c r="AV596" s="14" t="s">
        <v>965</v>
      </c>
      <c r="AW596" s="39">
        <v>0.42152777777777778</v>
      </c>
      <c r="AX596" s="14" t="s">
        <v>965</v>
      </c>
      <c r="AY596" s="14" t="s">
        <v>965</v>
      </c>
      <c r="AZ596" s="39">
        <v>0.40069444444444446</v>
      </c>
      <c r="BA596" s="14" t="s">
        <v>965</v>
      </c>
      <c r="BB596" s="14" t="s">
        <v>965</v>
      </c>
      <c r="BC596" s="39">
        <v>0.42083333333333334</v>
      </c>
      <c r="BD596" s="14" t="s">
        <v>965</v>
      </c>
      <c r="BE596" s="14" t="s">
        <v>20</v>
      </c>
      <c r="BF596" s="14" t="s">
        <v>20</v>
      </c>
      <c r="BG596" s="14" t="s">
        <v>965</v>
      </c>
      <c r="BH596" s="39">
        <v>0.40416666666666662</v>
      </c>
      <c r="BI596" s="39" t="s">
        <v>965</v>
      </c>
      <c r="BJ596" s="14" t="s">
        <v>965</v>
      </c>
      <c r="BK596" s="39">
        <v>0.39166666666666666</v>
      </c>
      <c r="BL596" s="14" t="s">
        <v>965</v>
      </c>
      <c r="BM596" s="14" t="s">
        <v>965</v>
      </c>
      <c r="BN596" s="39">
        <v>0.37152777777777773</v>
      </c>
      <c r="BO596" s="14" t="s">
        <v>965</v>
      </c>
      <c r="BP596" s="14" t="s">
        <v>965</v>
      </c>
      <c r="BQ596" s="39">
        <v>0.3743055555555555</v>
      </c>
      <c r="BR596" s="14" t="s">
        <v>965</v>
      </c>
      <c r="BS596" s="14" t="s">
        <v>965</v>
      </c>
      <c r="BT596" s="39">
        <v>0.32013888888888892</v>
      </c>
      <c r="BU596" s="39" t="s">
        <v>966</v>
      </c>
      <c r="BV596" s="14" t="s">
        <v>20</v>
      </c>
      <c r="BW596" s="14" t="s">
        <v>20</v>
      </c>
      <c r="BX596" s="14" t="s">
        <v>20</v>
      </c>
      <c r="BY596" s="14" t="s">
        <v>965</v>
      </c>
      <c r="BZ596" s="39">
        <v>0.3666666666666667</v>
      </c>
      <c r="CA596" s="39" t="s">
        <v>965</v>
      </c>
      <c r="CB596" s="14" t="s">
        <v>966</v>
      </c>
      <c r="CC596" s="39">
        <v>0.39166666666666666</v>
      </c>
      <c r="CD596" s="39" t="s">
        <v>966</v>
      </c>
      <c r="CE596" s="14" t="s">
        <v>966</v>
      </c>
      <c r="CF596" s="39">
        <v>0.38263888888888892</v>
      </c>
      <c r="CG596" s="39" t="s">
        <v>966</v>
      </c>
      <c r="CH596" s="14" t="s">
        <v>966</v>
      </c>
      <c r="CI596" s="39">
        <v>0.38055555555555554</v>
      </c>
      <c r="CJ596" s="39" t="s">
        <v>966</v>
      </c>
      <c r="CK596" s="14" t="s">
        <v>20</v>
      </c>
      <c r="CL596" s="14" t="s">
        <v>20</v>
      </c>
      <c r="CM596" s="1">
        <f t="shared" si="155"/>
        <v>32</v>
      </c>
      <c r="CN596" s="1">
        <f t="shared" si="156"/>
        <v>4</v>
      </c>
      <c r="CO596" s="1">
        <f t="shared" si="157"/>
        <v>11</v>
      </c>
      <c r="CP596" s="1">
        <f t="shared" si="158"/>
        <v>0</v>
      </c>
      <c r="CQ596" s="1">
        <f t="shared" si="159"/>
        <v>0</v>
      </c>
      <c r="CR596" s="1">
        <f>SUM(COUNTIFS($T596:$CL596,{"PAT","MAT"}))</f>
        <v>0</v>
      </c>
      <c r="CS596" s="1">
        <f t="shared" si="160"/>
        <v>0</v>
      </c>
      <c r="CT596" s="1">
        <f t="shared" si="161"/>
        <v>0</v>
      </c>
      <c r="CU596" s="1">
        <f t="shared" si="162"/>
        <v>0</v>
      </c>
      <c r="CV596" s="1">
        <f t="shared" si="163"/>
        <v>0</v>
      </c>
      <c r="CW596" s="1">
        <f t="shared" si="164"/>
        <v>0</v>
      </c>
      <c r="CX596" s="1">
        <f t="shared" si="165"/>
        <v>0</v>
      </c>
      <c r="CY596" s="1">
        <f t="shared" si="166"/>
        <v>0</v>
      </c>
      <c r="CZ596" s="1">
        <f t="shared" si="167"/>
        <v>1</v>
      </c>
      <c r="DA596" s="1">
        <f t="shared" si="168"/>
        <v>1</v>
      </c>
      <c r="DB596" s="1">
        <f>SUM(CM596:CX596)+SUM(COUNTIFS(Q596:CL596,{"TERM","RESIGNED"}))</f>
        <v>47</v>
      </c>
      <c r="DC596" s="1" t="s">
        <v>45</v>
      </c>
      <c r="DD596" s="1" t="s">
        <v>1020</v>
      </c>
    </row>
    <row r="597" spans="1:108" x14ac:dyDescent="0.25">
      <c r="A597" s="32">
        <f t="shared" si="169"/>
        <v>596</v>
      </c>
      <c r="B597" s="1" t="s">
        <v>172</v>
      </c>
      <c r="C597" s="1">
        <v>105953</v>
      </c>
      <c r="D597" s="27">
        <v>105953</v>
      </c>
      <c r="E597" s="1" t="s">
        <v>945</v>
      </c>
      <c r="F597" s="34" t="s">
        <v>1341</v>
      </c>
      <c r="G597" s="34" t="s">
        <v>123</v>
      </c>
      <c r="H597" s="30">
        <v>45209</v>
      </c>
      <c r="I597" s="30" t="s">
        <v>39</v>
      </c>
      <c r="J597" s="30" t="s">
        <v>39</v>
      </c>
      <c r="K597" s="1">
        <f t="shared" ca="1" si="153"/>
        <v>93</v>
      </c>
      <c r="L597" s="34" t="str">
        <f t="shared" si="154"/>
        <v>Billable</v>
      </c>
      <c r="M597" s="34" t="s">
        <v>124</v>
      </c>
      <c r="N597" s="1" t="s">
        <v>41</v>
      </c>
      <c r="O597" s="1" t="s">
        <v>42</v>
      </c>
      <c r="P597" s="1"/>
      <c r="Q597" s="1"/>
      <c r="R597" s="1" t="s">
        <v>43</v>
      </c>
      <c r="S597" s="33" t="s">
        <v>132</v>
      </c>
      <c r="T597" s="14" t="s">
        <v>965</v>
      </c>
      <c r="U597" s="39">
        <v>0.37638888888888899</v>
      </c>
      <c r="V597" s="14" t="s">
        <v>965</v>
      </c>
      <c r="W597" s="14" t="s">
        <v>20</v>
      </c>
      <c r="X597" s="14" t="s">
        <v>20</v>
      </c>
      <c r="Y597" s="14" t="s">
        <v>965</v>
      </c>
      <c r="Z597" s="39">
        <v>0.17916666666666667</v>
      </c>
      <c r="AA597" s="14" t="s">
        <v>965</v>
      </c>
      <c r="AB597" s="14" t="s">
        <v>965</v>
      </c>
      <c r="AC597" s="39">
        <v>0.37986111111111115</v>
      </c>
      <c r="AD597" s="14" t="s">
        <v>965</v>
      </c>
      <c r="AE597" s="14" t="s">
        <v>965</v>
      </c>
      <c r="AF597" s="39">
        <v>0.38263888888888892</v>
      </c>
      <c r="AG597" s="14" t="s">
        <v>965</v>
      </c>
      <c r="AH597" s="14" t="s">
        <v>965</v>
      </c>
      <c r="AI597" s="39">
        <v>0.3923611111111111</v>
      </c>
      <c r="AJ597" s="14" t="s">
        <v>965</v>
      </c>
      <c r="AK597" s="14" t="s">
        <v>965</v>
      </c>
      <c r="AL597" s="39">
        <v>0.38125000000000003</v>
      </c>
      <c r="AM597" s="14" t="s">
        <v>965</v>
      </c>
      <c r="AN597" s="14" t="s">
        <v>20</v>
      </c>
      <c r="AO597" s="14" t="s">
        <v>20</v>
      </c>
      <c r="AP597" s="14" t="s">
        <v>22</v>
      </c>
      <c r="AQ597" s="39" t="s">
        <v>39</v>
      </c>
      <c r="AR597" s="14" t="s">
        <v>22</v>
      </c>
      <c r="AS597" s="14" t="s">
        <v>965</v>
      </c>
      <c r="AT597" s="39">
        <v>0.37986111111111115</v>
      </c>
      <c r="AU597" s="14" t="s">
        <v>965</v>
      </c>
      <c r="AV597" s="14" t="s">
        <v>965</v>
      </c>
      <c r="AW597" s="39">
        <v>0.38125000000000003</v>
      </c>
      <c r="AX597" s="14" t="s">
        <v>965</v>
      </c>
      <c r="AY597" s="14" t="s">
        <v>965</v>
      </c>
      <c r="AZ597" s="39">
        <v>0.3833333333333333</v>
      </c>
      <c r="BA597" s="14" t="s">
        <v>965</v>
      </c>
      <c r="BB597" s="14" t="s">
        <v>965</v>
      </c>
      <c r="BC597" s="39">
        <v>0.36944444444444446</v>
      </c>
      <c r="BD597" s="14" t="s">
        <v>965</v>
      </c>
      <c r="BE597" s="14" t="s">
        <v>20</v>
      </c>
      <c r="BF597" s="14" t="s">
        <v>20</v>
      </c>
      <c r="BG597" s="14" t="s">
        <v>22</v>
      </c>
      <c r="BH597" s="39" t="s">
        <v>39</v>
      </c>
      <c r="BI597" s="39" t="s">
        <v>22</v>
      </c>
      <c r="BJ597" s="14" t="s">
        <v>965</v>
      </c>
      <c r="BK597" s="39">
        <v>0.38194444444444442</v>
      </c>
      <c r="BL597" s="14" t="s">
        <v>965</v>
      </c>
      <c r="BM597" s="14" t="s">
        <v>965</v>
      </c>
      <c r="BN597" s="39">
        <v>0.37916666666666665</v>
      </c>
      <c r="BO597" s="14" t="s">
        <v>965</v>
      </c>
      <c r="BP597" s="14" t="s">
        <v>965</v>
      </c>
      <c r="BQ597" s="39">
        <v>0.38194444444444442</v>
      </c>
      <c r="BR597" s="14" t="s">
        <v>965</v>
      </c>
      <c r="BS597" s="14" t="s">
        <v>965</v>
      </c>
      <c r="BT597" s="39">
        <v>0.42569444444444443</v>
      </c>
      <c r="BU597" s="39" t="s">
        <v>965</v>
      </c>
      <c r="BV597" s="14" t="s">
        <v>20</v>
      </c>
      <c r="BW597" s="14" t="s">
        <v>20</v>
      </c>
      <c r="BX597" s="14" t="s">
        <v>20</v>
      </c>
      <c r="BY597" s="14" t="s">
        <v>965</v>
      </c>
      <c r="BZ597" s="39">
        <v>0.3840277777777778</v>
      </c>
      <c r="CA597" s="39" t="s">
        <v>965</v>
      </c>
      <c r="CB597" s="14" t="s">
        <v>965</v>
      </c>
      <c r="CC597" s="39">
        <v>0.38125000000000003</v>
      </c>
      <c r="CD597" s="39" t="s">
        <v>965</v>
      </c>
      <c r="CE597" s="14" t="s">
        <v>965</v>
      </c>
      <c r="CF597" s="39">
        <v>0.39374999999999999</v>
      </c>
      <c r="CG597" s="39" t="s">
        <v>965</v>
      </c>
      <c r="CH597" s="14" t="s">
        <v>965</v>
      </c>
      <c r="CI597" s="39">
        <v>0.37916666666666665</v>
      </c>
      <c r="CJ597" s="39" t="s">
        <v>965</v>
      </c>
      <c r="CK597" s="14" t="s">
        <v>20</v>
      </c>
      <c r="CL597" s="14" t="s">
        <v>20</v>
      </c>
      <c r="CM597" s="1">
        <f t="shared" si="155"/>
        <v>36</v>
      </c>
      <c r="CN597" s="1">
        <f t="shared" si="156"/>
        <v>0</v>
      </c>
      <c r="CO597" s="1">
        <f t="shared" si="157"/>
        <v>11</v>
      </c>
      <c r="CP597" s="1">
        <f t="shared" si="158"/>
        <v>0</v>
      </c>
      <c r="CQ597" s="1">
        <f t="shared" si="159"/>
        <v>4</v>
      </c>
      <c r="CR597" s="1">
        <f>SUM(COUNTIFS($T597:$CL597,{"PAT","MAT"}))</f>
        <v>0</v>
      </c>
      <c r="CS597" s="1">
        <f t="shared" si="160"/>
        <v>0</v>
      </c>
      <c r="CT597" s="1">
        <f t="shared" si="161"/>
        <v>0</v>
      </c>
      <c r="CU597" s="1">
        <f t="shared" si="162"/>
        <v>0</v>
      </c>
      <c r="CV597" s="1">
        <f t="shared" si="163"/>
        <v>0</v>
      </c>
      <c r="CW597" s="1">
        <f t="shared" si="164"/>
        <v>0</v>
      </c>
      <c r="CX597" s="1">
        <f t="shared" si="165"/>
        <v>0</v>
      </c>
      <c r="CY597" s="1">
        <f t="shared" si="166"/>
        <v>0</v>
      </c>
      <c r="CZ597" s="1">
        <f t="shared" si="167"/>
        <v>1</v>
      </c>
      <c r="DA597" s="1">
        <f t="shared" si="168"/>
        <v>1</v>
      </c>
      <c r="DB597" s="1">
        <f>SUM(CM597:CX597)+SUM(COUNTIFS(Q597:CL597,{"TERM","RESIGNED"}))</f>
        <v>51</v>
      </c>
      <c r="DC597" s="1" t="s">
        <v>45</v>
      </c>
      <c r="DD597" s="1" t="s">
        <v>1023</v>
      </c>
    </row>
    <row r="598" spans="1:108" x14ac:dyDescent="0.25">
      <c r="A598" s="32">
        <f t="shared" si="169"/>
        <v>597</v>
      </c>
      <c r="B598" s="1" t="s">
        <v>172</v>
      </c>
      <c r="C598" s="1">
        <v>105957</v>
      </c>
      <c r="D598" s="27">
        <v>105957</v>
      </c>
      <c r="E598" s="1" t="s">
        <v>945</v>
      </c>
      <c r="F598" s="34" t="s">
        <v>1342</v>
      </c>
      <c r="G598" s="34" t="s">
        <v>123</v>
      </c>
      <c r="H598" s="30">
        <v>45209</v>
      </c>
      <c r="I598" s="30" t="s">
        <v>39</v>
      </c>
      <c r="J598" s="30" t="s">
        <v>39</v>
      </c>
      <c r="K598" s="1">
        <f t="shared" ca="1" si="153"/>
        <v>93</v>
      </c>
      <c r="L598" s="34" t="str">
        <f t="shared" si="154"/>
        <v>Billable</v>
      </c>
      <c r="M598" s="34" t="s">
        <v>124</v>
      </c>
      <c r="N598" s="1" t="s">
        <v>41</v>
      </c>
      <c r="O598" s="1" t="s">
        <v>42</v>
      </c>
      <c r="P598" s="1"/>
      <c r="Q598" s="1"/>
      <c r="R598" s="1" t="s">
        <v>43</v>
      </c>
      <c r="S598" s="33" t="s">
        <v>132</v>
      </c>
      <c r="T598" s="14" t="s">
        <v>965</v>
      </c>
      <c r="U598" s="39">
        <v>0.375</v>
      </c>
      <c r="V598" s="14" t="s">
        <v>965</v>
      </c>
      <c r="W598" s="14" t="s">
        <v>20</v>
      </c>
      <c r="X598" s="14" t="s">
        <v>20</v>
      </c>
      <c r="Y598" s="14" t="s">
        <v>22</v>
      </c>
      <c r="Z598" s="39" t="s">
        <v>39</v>
      </c>
      <c r="AA598" s="14" t="s">
        <v>22</v>
      </c>
      <c r="AB598" s="14" t="s">
        <v>965</v>
      </c>
      <c r="AC598" s="39">
        <v>0.38055555555555554</v>
      </c>
      <c r="AD598" s="14" t="s">
        <v>965</v>
      </c>
      <c r="AE598" s="14" t="s">
        <v>965</v>
      </c>
      <c r="AF598" s="39">
        <v>0.3840277777777778</v>
      </c>
      <c r="AG598" s="14" t="s">
        <v>965</v>
      </c>
      <c r="AH598" s="14" t="s">
        <v>965</v>
      </c>
      <c r="AI598" s="39">
        <v>0.38125000000000003</v>
      </c>
      <c r="AJ598" s="14" t="s">
        <v>965</v>
      </c>
      <c r="AK598" s="14" t="s">
        <v>965</v>
      </c>
      <c r="AL598" s="39">
        <v>0.3972222222222222</v>
      </c>
      <c r="AM598" s="14" t="s">
        <v>965</v>
      </c>
      <c r="AN598" s="14" t="s">
        <v>20</v>
      </c>
      <c r="AO598" s="14" t="s">
        <v>20</v>
      </c>
      <c r="AP598" s="14" t="s">
        <v>965</v>
      </c>
      <c r="AQ598" s="39">
        <v>0.38541666666666669</v>
      </c>
      <c r="AR598" s="14" t="s">
        <v>965</v>
      </c>
      <c r="AS598" s="14" t="s">
        <v>965</v>
      </c>
      <c r="AT598" s="39">
        <v>0.36527777777777781</v>
      </c>
      <c r="AU598" s="14" t="s">
        <v>965</v>
      </c>
      <c r="AV598" s="14" t="s">
        <v>965</v>
      </c>
      <c r="AW598" s="39">
        <v>0.38055555555555554</v>
      </c>
      <c r="AX598" s="14" t="s">
        <v>965</v>
      </c>
      <c r="AY598" s="14" t="s">
        <v>965</v>
      </c>
      <c r="AZ598" s="39">
        <v>0.38472222222222219</v>
      </c>
      <c r="BA598" s="14" t="s">
        <v>965</v>
      </c>
      <c r="BB598" s="14" t="s">
        <v>965</v>
      </c>
      <c r="BC598" s="39">
        <v>0.3833333333333333</v>
      </c>
      <c r="BD598" s="14" t="s">
        <v>965</v>
      </c>
      <c r="BE598" s="14" t="s">
        <v>20</v>
      </c>
      <c r="BF598" s="14" t="s">
        <v>20</v>
      </c>
      <c r="BG598" s="14" t="s">
        <v>965</v>
      </c>
      <c r="BH598" s="39">
        <v>0.37916666666666665</v>
      </c>
      <c r="BI598" s="39" t="s">
        <v>965</v>
      </c>
      <c r="BJ598" s="14" t="s">
        <v>965</v>
      </c>
      <c r="BK598" s="39">
        <v>0.38263888888888892</v>
      </c>
      <c r="BL598" s="14" t="s">
        <v>965</v>
      </c>
      <c r="BM598" s="14" t="s">
        <v>965</v>
      </c>
      <c r="BN598" s="39">
        <v>0.3840277777777778</v>
      </c>
      <c r="BO598" s="14" t="s">
        <v>965</v>
      </c>
      <c r="BP598" s="14" t="s">
        <v>965</v>
      </c>
      <c r="BQ598" s="39">
        <v>0.38194444444444442</v>
      </c>
      <c r="BR598" s="14" t="s">
        <v>965</v>
      </c>
      <c r="BS598" s="14" t="s">
        <v>965</v>
      </c>
      <c r="BT598" s="39">
        <v>0.375</v>
      </c>
      <c r="BU598" s="39" t="s">
        <v>965</v>
      </c>
      <c r="BV598" s="14" t="s">
        <v>20</v>
      </c>
      <c r="BW598" s="14" t="s">
        <v>20</v>
      </c>
      <c r="BX598" s="14" t="s">
        <v>20</v>
      </c>
      <c r="BY598" s="14" t="s">
        <v>965</v>
      </c>
      <c r="BZ598" s="39">
        <v>0.38263888888888892</v>
      </c>
      <c r="CA598" s="39" t="s">
        <v>965</v>
      </c>
      <c r="CB598" s="14" t="s">
        <v>965</v>
      </c>
      <c r="CC598" s="39">
        <v>0.38263888888888892</v>
      </c>
      <c r="CD598" s="39" t="s">
        <v>965</v>
      </c>
      <c r="CE598" s="14" t="s">
        <v>965</v>
      </c>
      <c r="CF598" s="39">
        <v>0.39374999999999999</v>
      </c>
      <c r="CG598" s="39" t="s">
        <v>965</v>
      </c>
      <c r="CH598" s="14" t="s">
        <v>965</v>
      </c>
      <c r="CI598" s="39">
        <v>0.37847222222222227</v>
      </c>
      <c r="CJ598" s="39" t="s">
        <v>965</v>
      </c>
      <c r="CK598" s="14" t="s">
        <v>20</v>
      </c>
      <c r="CL598" s="14" t="s">
        <v>20</v>
      </c>
      <c r="CM598" s="1">
        <f t="shared" si="155"/>
        <v>38</v>
      </c>
      <c r="CN598" s="1">
        <f t="shared" si="156"/>
        <v>0</v>
      </c>
      <c r="CO598" s="1">
        <f t="shared" si="157"/>
        <v>11</v>
      </c>
      <c r="CP598" s="1">
        <f t="shared" si="158"/>
        <v>0</v>
      </c>
      <c r="CQ598" s="1">
        <f t="shared" si="159"/>
        <v>2</v>
      </c>
      <c r="CR598" s="1">
        <f>SUM(COUNTIFS($T598:$CL598,{"PAT","MAT"}))</f>
        <v>0</v>
      </c>
      <c r="CS598" s="1">
        <f t="shared" si="160"/>
        <v>0</v>
      </c>
      <c r="CT598" s="1">
        <f t="shared" si="161"/>
        <v>0</v>
      </c>
      <c r="CU598" s="1">
        <f t="shared" si="162"/>
        <v>0</v>
      </c>
      <c r="CV598" s="1">
        <f t="shared" si="163"/>
        <v>0</v>
      </c>
      <c r="CW598" s="1">
        <f t="shared" si="164"/>
        <v>0</v>
      </c>
      <c r="CX598" s="1">
        <f t="shared" si="165"/>
        <v>0</v>
      </c>
      <c r="CY598" s="1">
        <f t="shared" si="166"/>
        <v>0</v>
      </c>
      <c r="CZ598" s="1">
        <f t="shared" si="167"/>
        <v>1</v>
      </c>
      <c r="DA598" s="1">
        <f t="shared" si="168"/>
        <v>1</v>
      </c>
      <c r="DB598" s="1">
        <f>SUM(CM598:CX598)+SUM(COUNTIFS(Q598:CL598,{"TERM","RESIGNED"}))</f>
        <v>51</v>
      </c>
      <c r="DC598" s="1" t="s">
        <v>45</v>
      </c>
      <c r="DD598" s="1" t="s">
        <v>1023</v>
      </c>
    </row>
    <row r="599" spans="1:108" x14ac:dyDescent="0.25">
      <c r="A599" s="32">
        <f t="shared" si="169"/>
        <v>598</v>
      </c>
      <c r="B599" s="1" t="s">
        <v>172</v>
      </c>
      <c r="C599" s="1">
        <v>105959</v>
      </c>
      <c r="D599" s="27">
        <v>105959</v>
      </c>
      <c r="E599" s="1" t="s">
        <v>946</v>
      </c>
      <c r="F599" s="34" t="s">
        <v>1343</v>
      </c>
      <c r="G599" s="34" t="s">
        <v>123</v>
      </c>
      <c r="H599" s="30">
        <v>45209</v>
      </c>
      <c r="I599" s="30" t="s">
        <v>39</v>
      </c>
      <c r="J599" s="30" t="s">
        <v>39</v>
      </c>
      <c r="K599" s="1">
        <f t="shared" ca="1" si="153"/>
        <v>93</v>
      </c>
      <c r="L599" s="34" t="str">
        <f t="shared" si="154"/>
        <v>Billable</v>
      </c>
      <c r="M599" s="34" t="s">
        <v>124</v>
      </c>
      <c r="N599" s="1" t="s">
        <v>41</v>
      </c>
      <c r="O599" s="1" t="s">
        <v>42</v>
      </c>
      <c r="P599" s="1"/>
      <c r="Q599" s="1"/>
      <c r="R599" s="1" t="s">
        <v>43</v>
      </c>
      <c r="S599" s="33" t="s">
        <v>323</v>
      </c>
      <c r="T599" s="14" t="s">
        <v>965</v>
      </c>
      <c r="U599" s="39">
        <v>0.4</v>
      </c>
      <c r="V599" s="14" t="s">
        <v>965</v>
      </c>
      <c r="W599" s="14" t="s">
        <v>20</v>
      </c>
      <c r="X599" s="14" t="s">
        <v>20</v>
      </c>
      <c r="Y599" s="14" t="s">
        <v>965</v>
      </c>
      <c r="Z599" s="39">
        <v>0.41388888888888892</v>
      </c>
      <c r="AA599" s="14" t="s">
        <v>965</v>
      </c>
      <c r="AB599" s="14" t="s">
        <v>965</v>
      </c>
      <c r="AC599" s="39">
        <v>0.43055555555555558</v>
      </c>
      <c r="AD599" s="14" t="s">
        <v>965</v>
      </c>
      <c r="AE599" s="14" t="s">
        <v>965</v>
      </c>
      <c r="AF599" s="39">
        <v>0.41041666666666665</v>
      </c>
      <c r="AG599" s="14" t="s">
        <v>965</v>
      </c>
      <c r="AH599" s="14" t="s">
        <v>965</v>
      </c>
      <c r="AI599" s="39">
        <v>0.38750000000000001</v>
      </c>
      <c r="AJ599" s="14" t="s">
        <v>965</v>
      </c>
      <c r="AK599" s="14" t="s">
        <v>965</v>
      </c>
      <c r="AL599" s="39">
        <v>0.38611111111111113</v>
      </c>
      <c r="AM599" s="14" t="s">
        <v>965</v>
      </c>
      <c r="AN599" s="14" t="s">
        <v>20</v>
      </c>
      <c r="AO599" s="14" t="s">
        <v>20</v>
      </c>
      <c r="AP599" s="14" t="s">
        <v>965</v>
      </c>
      <c r="AQ599" s="39">
        <v>0.42777777777777781</v>
      </c>
      <c r="AR599" s="14" t="s">
        <v>965</v>
      </c>
      <c r="AS599" s="14" t="s">
        <v>965</v>
      </c>
      <c r="AT599" s="39">
        <v>0.43055555555555558</v>
      </c>
      <c r="AU599" s="14" t="s">
        <v>965</v>
      </c>
      <c r="AV599" s="14" t="s">
        <v>965</v>
      </c>
      <c r="AW599" s="39">
        <v>0.40208333333333335</v>
      </c>
      <c r="AX599" s="14" t="s">
        <v>965</v>
      </c>
      <c r="AY599" s="14" t="s">
        <v>965</v>
      </c>
      <c r="AZ599" s="39">
        <v>0.41805555555555557</v>
      </c>
      <c r="BA599" s="14" t="s">
        <v>965</v>
      </c>
      <c r="BB599" s="14" t="s">
        <v>965</v>
      </c>
      <c r="BC599" s="39">
        <v>0.41041666666666665</v>
      </c>
      <c r="BD599" s="14" t="s">
        <v>965</v>
      </c>
      <c r="BE599" s="14" t="s">
        <v>20</v>
      </c>
      <c r="BF599" s="14" t="s">
        <v>20</v>
      </c>
      <c r="BG599" s="14" t="s">
        <v>965</v>
      </c>
      <c r="BH599" s="39">
        <v>0.43333333333333335</v>
      </c>
      <c r="BI599" s="39" t="s">
        <v>965</v>
      </c>
      <c r="BJ599" s="14" t="s">
        <v>965</v>
      </c>
      <c r="BK599" s="39">
        <v>0.39444444444444443</v>
      </c>
      <c r="BL599" s="14" t="s">
        <v>965</v>
      </c>
      <c r="BM599" s="14" t="s">
        <v>965</v>
      </c>
      <c r="BN599" s="39">
        <v>0.40208333333333335</v>
      </c>
      <c r="BO599" s="14" t="s">
        <v>965</v>
      </c>
      <c r="BP599" s="14" t="s">
        <v>965</v>
      </c>
      <c r="BQ599" s="39">
        <v>0.2590277777777778</v>
      </c>
      <c r="BR599" s="14" t="s">
        <v>966</v>
      </c>
      <c r="BS599" s="14" t="s">
        <v>965</v>
      </c>
      <c r="BT599" s="39">
        <v>0.40416666666666662</v>
      </c>
      <c r="BU599" s="39" t="s">
        <v>965</v>
      </c>
      <c r="BV599" s="14" t="s">
        <v>20</v>
      </c>
      <c r="BW599" s="14" t="s">
        <v>20</v>
      </c>
      <c r="BX599" s="14" t="s">
        <v>20</v>
      </c>
      <c r="BY599" s="14" t="s">
        <v>970</v>
      </c>
      <c r="BZ599" s="39" t="s">
        <v>39</v>
      </c>
      <c r="CA599" s="39" t="s">
        <v>970</v>
      </c>
      <c r="CB599" s="14" t="s">
        <v>965</v>
      </c>
      <c r="CC599" s="39">
        <v>0.41111111111111115</v>
      </c>
      <c r="CD599" s="39" t="s">
        <v>965</v>
      </c>
      <c r="CE599" s="14" t="s">
        <v>965</v>
      </c>
      <c r="CF599" s="39">
        <v>0.41111111111111115</v>
      </c>
      <c r="CG599" s="39" t="s">
        <v>965</v>
      </c>
      <c r="CH599" s="14" t="s">
        <v>965</v>
      </c>
      <c r="CI599" s="39">
        <v>0.3833333333333333</v>
      </c>
      <c r="CJ599" s="39" t="s">
        <v>965</v>
      </c>
      <c r="CK599" s="14" t="s">
        <v>20</v>
      </c>
      <c r="CL599" s="14" t="s">
        <v>20</v>
      </c>
      <c r="CM599" s="1">
        <f t="shared" si="155"/>
        <v>37</v>
      </c>
      <c r="CN599" s="1">
        <f t="shared" si="156"/>
        <v>0.5</v>
      </c>
      <c r="CO599" s="1">
        <f t="shared" si="157"/>
        <v>11</v>
      </c>
      <c r="CP599" s="1">
        <f t="shared" si="158"/>
        <v>0</v>
      </c>
      <c r="CQ599" s="1">
        <f t="shared" si="159"/>
        <v>0</v>
      </c>
      <c r="CR599" s="1">
        <f>SUM(COUNTIFS($T599:$CL599,{"PAT","MAT"}))</f>
        <v>0</v>
      </c>
      <c r="CS599" s="1">
        <f t="shared" si="160"/>
        <v>0</v>
      </c>
      <c r="CT599" s="1">
        <f t="shared" si="161"/>
        <v>0</v>
      </c>
      <c r="CU599" s="1">
        <f t="shared" si="162"/>
        <v>0</v>
      </c>
      <c r="CV599" s="1">
        <f t="shared" si="163"/>
        <v>0</v>
      </c>
      <c r="CW599" s="1">
        <f t="shared" si="164"/>
        <v>2</v>
      </c>
      <c r="CX599" s="1">
        <f t="shared" si="165"/>
        <v>0</v>
      </c>
      <c r="CY599" s="1">
        <f t="shared" si="166"/>
        <v>2</v>
      </c>
      <c r="CZ599" s="1">
        <f t="shared" si="167"/>
        <v>1</v>
      </c>
      <c r="DA599" s="1">
        <f t="shared" si="168"/>
        <v>1</v>
      </c>
      <c r="DB599" s="1">
        <f>SUM(CM599:CX599)+SUM(COUNTIFS(Q599:CL599,{"TERM","RESIGNED"}))</f>
        <v>50.5</v>
      </c>
      <c r="DC599" s="1" t="s">
        <v>45</v>
      </c>
      <c r="DD599" s="1" t="s">
        <v>1018</v>
      </c>
    </row>
    <row r="600" spans="1:108" x14ac:dyDescent="0.25">
      <c r="A600" s="32">
        <f t="shared" si="169"/>
        <v>599</v>
      </c>
      <c r="B600" s="1" t="s">
        <v>172</v>
      </c>
      <c r="C600" s="1">
        <v>105964</v>
      </c>
      <c r="D600" s="27">
        <v>105964</v>
      </c>
      <c r="E600" s="1" t="s">
        <v>946</v>
      </c>
      <c r="F600" s="34" t="s">
        <v>1344</v>
      </c>
      <c r="G600" s="34" t="s">
        <v>123</v>
      </c>
      <c r="H600" s="30">
        <v>45209</v>
      </c>
      <c r="I600" s="30" t="s">
        <v>39</v>
      </c>
      <c r="J600" s="30" t="s">
        <v>39</v>
      </c>
      <c r="K600" s="1">
        <f t="shared" ca="1" si="153"/>
        <v>93</v>
      </c>
      <c r="L600" s="34" t="str">
        <f t="shared" si="154"/>
        <v>Billable</v>
      </c>
      <c r="M600" s="34" t="s">
        <v>124</v>
      </c>
      <c r="N600" s="1" t="s">
        <v>41</v>
      </c>
      <c r="O600" s="1" t="s">
        <v>42</v>
      </c>
      <c r="P600" s="1"/>
      <c r="Q600" s="1"/>
      <c r="R600" s="1" t="s">
        <v>43</v>
      </c>
      <c r="S600" s="33" t="s">
        <v>323</v>
      </c>
      <c r="T600" s="14" t="s">
        <v>22</v>
      </c>
      <c r="U600" s="39" t="s">
        <v>39</v>
      </c>
      <c r="V600" s="14" t="s">
        <v>22</v>
      </c>
      <c r="W600" s="14" t="s">
        <v>20</v>
      </c>
      <c r="X600" s="14" t="s">
        <v>20</v>
      </c>
      <c r="Y600" s="14" t="s">
        <v>965</v>
      </c>
      <c r="Z600" s="39">
        <v>0.41111111111111115</v>
      </c>
      <c r="AA600" s="14" t="s">
        <v>965</v>
      </c>
      <c r="AB600" s="14" t="s">
        <v>965</v>
      </c>
      <c r="AC600" s="39">
        <v>0.3972222222222222</v>
      </c>
      <c r="AD600" s="14" t="s">
        <v>965</v>
      </c>
      <c r="AE600" s="14" t="s">
        <v>965</v>
      </c>
      <c r="AF600" s="39">
        <v>0.38750000000000001</v>
      </c>
      <c r="AG600" s="14" t="s">
        <v>965</v>
      </c>
      <c r="AH600" s="14" t="s">
        <v>965</v>
      </c>
      <c r="AI600" s="39">
        <v>0.39374999999999999</v>
      </c>
      <c r="AJ600" s="14" t="s">
        <v>965</v>
      </c>
      <c r="AK600" s="14" t="s">
        <v>22</v>
      </c>
      <c r="AL600" s="39" t="s">
        <v>39</v>
      </c>
      <c r="AM600" s="14" t="s">
        <v>22</v>
      </c>
      <c r="AN600" s="14" t="s">
        <v>20</v>
      </c>
      <c r="AO600" s="14" t="s">
        <v>20</v>
      </c>
      <c r="AP600" s="14" t="s">
        <v>965</v>
      </c>
      <c r="AQ600" s="39">
        <v>0.40277777777777773</v>
      </c>
      <c r="AR600" s="14" t="s">
        <v>965</v>
      </c>
      <c r="AS600" s="14" t="s">
        <v>965</v>
      </c>
      <c r="AT600" s="39">
        <v>0.3840277777777778</v>
      </c>
      <c r="AU600" s="14" t="s">
        <v>965</v>
      </c>
      <c r="AV600" s="14" t="s">
        <v>965</v>
      </c>
      <c r="AW600" s="39">
        <v>0.39861111111111108</v>
      </c>
      <c r="AX600" s="14" t="s">
        <v>965</v>
      </c>
      <c r="AY600" s="14" t="s">
        <v>965</v>
      </c>
      <c r="AZ600" s="39">
        <v>0.40138888888888885</v>
      </c>
      <c r="BA600" s="14" t="s">
        <v>965</v>
      </c>
      <c r="BB600" s="14" t="s">
        <v>22</v>
      </c>
      <c r="BC600" s="39" t="s">
        <v>39</v>
      </c>
      <c r="BD600" s="14" t="s">
        <v>22</v>
      </c>
      <c r="BE600" s="14" t="s">
        <v>20</v>
      </c>
      <c r="BF600" s="14" t="s">
        <v>20</v>
      </c>
      <c r="BG600" s="14" t="s">
        <v>22</v>
      </c>
      <c r="BH600" s="39" t="s">
        <v>39</v>
      </c>
      <c r="BI600" s="39" t="s">
        <v>22</v>
      </c>
      <c r="BJ600" s="14" t="s">
        <v>965</v>
      </c>
      <c r="BK600" s="39">
        <v>0.39583333333333331</v>
      </c>
      <c r="BL600" s="14" t="s">
        <v>965</v>
      </c>
      <c r="BM600" s="14" t="s">
        <v>965</v>
      </c>
      <c r="BN600" s="39">
        <v>0.39583333333333331</v>
      </c>
      <c r="BO600" s="14" t="s">
        <v>965</v>
      </c>
      <c r="BP600" s="14" t="s">
        <v>965</v>
      </c>
      <c r="BQ600" s="39">
        <v>0.39444444444444443</v>
      </c>
      <c r="BR600" s="14" t="s">
        <v>965</v>
      </c>
      <c r="BS600" s="14" t="s">
        <v>22</v>
      </c>
      <c r="BT600" s="39" t="e">
        <v>#N/A</v>
      </c>
      <c r="BU600" s="39" t="s">
        <v>22</v>
      </c>
      <c r="BV600" s="14" t="s">
        <v>20</v>
      </c>
      <c r="BW600" s="14" t="s">
        <v>20</v>
      </c>
      <c r="BX600" s="14" t="s">
        <v>20</v>
      </c>
      <c r="BY600" s="14" t="s">
        <v>965</v>
      </c>
      <c r="BZ600" s="39">
        <v>0.39652777777777781</v>
      </c>
      <c r="CA600" s="39" t="s">
        <v>965</v>
      </c>
      <c r="CB600" s="14" t="s">
        <v>965</v>
      </c>
      <c r="CC600" s="39">
        <v>0.41041666666666665</v>
      </c>
      <c r="CD600" s="39" t="s">
        <v>965</v>
      </c>
      <c r="CE600" s="14" t="s">
        <v>965</v>
      </c>
      <c r="CF600" s="39">
        <v>0.40069444444444446</v>
      </c>
      <c r="CG600" s="39" t="s">
        <v>965</v>
      </c>
      <c r="CH600" s="14" t="s">
        <v>22</v>
      </c>
      <c r="CI600" s="39">
        <v>0.12847222222222224</v>
      </c>
      <c r="CJ600" s="39" t="s">
        <v>22</v>
      </c>
      <c r="CK600" s="14" t="s">
        <v>20</v>
      </c>
      <c r="CL600" s="14" t="s">
        <v>20</v>
      </c>
      <c r="CM600" s="1">
        <f t="shared" si="155"/>
        <v>28</v>
      </c>
      <c r="CN600" s="1">
        <f t="shared" si="156"/>
        <v>0</v>
      </c>
      <c r="CO600" s="1">
        <f t="shared" si="157"/>
        <v>11</v>
      </c>
      <c r="CP600" s="1">
        <f t="shared" si="158"/>
        <v>0</v>
      </c>
      <c r="CQ600" s="1">
        <f t="shared" si="159"/>
        <v>12</v>
      </c>
      <c r="CR600" s="1">
        <f>SUM(COUNTIFS($T600:$CL600,{"PAT","MAT"}))</f>
        <v>0</v>
      </c>
      <c r="CS600" s="1">
        <f t="shared" si="160"/>
        <v>0</v>
      </c>
      <c r="CT600" s="1">
        <f t="shared" si="161"/>
        <v>0</v>
      </c>
      <c r="CU600" s="1">
        <f t="shared" si="162"/>
        <v>0</v>
      </c>
      <c r="CV600" s="1">
        <f t="shared" si="163"/>
        <v>0</v>
      </c>
      <c r="CW600" s="1">
        <f t="shared" si="164"/>
        <v>0</v>
      </c>
      <c r="CX600" s="1">
        <f t="shared" si="165"/>
        <v>0</v>
      </c>
      <c r="CY600" s="1">
        <f t="shared" si="166"/>
        <v>0</v>
      </c>
      <c r="CZ600" s="1">
        <f t="shared" si="167"/>
        <v>1</v>
      </c>
      <c r="DA600" s="1">
        <f t="shared" si="168"/>
        <v>1</v>
      </c>
      <c r="DB600" s="1">
        <f>SUM(CM600:CX600)+SUM(COUNTIFS(Q600:CL600,{"TERM","RESIGNED"}))</f>
        <v>51</v>
      </c>
      <c r="DC600" s="1" t="s">
        <v>45</v>
      </c>
      <c r="DD600" s="1" t="s">
        <v>1018</v>
      </c>
    </row>
    <row r="601" spans="1:108" x14ac:dyDescent="0.25">
      <c r="A601" s="32">
        <f t="shared" si="169"/>
        <v>600</v>
      </c>
      <c r="B601" s="1" t="s">
        <v>172</v>
      </c>
      <c r="C601" s="1">
        <v>105965</v>
      </c>
      <c r="D601" s="27">
        <v>105965</v>
      </c>
      <c r="E601" s="1" t="s">
        <v>945</v>
      </c>
      <c r="F601" s="34" t="s">
        <v>1345</v>
      </c>
      <c r="G601" s="34" t="s">
        <v>123</v>
      </c>
      <c r="H601" s="30">
        <v>45209</v>
      </c>
      <c r="I601" s="30" t="s">
        <v>39</v>
      </c>
      <c r="J601" s="30" t="s">
        <v>39</v>
      </c>
      <c r="K601" s="1">
        <f t="shared" ca="1" si="153"/>
        <v>93</v>
      </c>
      <c r="L601" s="34" t="str">
        <f t="shared" si="154"/>
        <v>Billable</v>
      </c>
      <c r="M601" s="34" t="s">
        <v>124</v>
      </c>
      <c r="N601" s="1" t="s">
        <v>41</v>
      </c>
      <c r="O601" s="1" t="s">
        <v>42</v>
      </c>
      <c r="P601" s="1"/>
      <c r="Q601" s="1"/>
      <c r="R601" s="1" t="s">
        <v>43</v>
      </c>
      <c r="S601" s="33" t="s">
        <v>323</v>
      </c>
      <c r="T601" s="14" t="s">
        <v>965</v>
      </c>
      <c r="U601" s="39">
        <v>0.37708333333333299</v>
      </c>
      <c r="V601" s="14" t="s">
        <v>965</v>
      </c>
      <c r="W601" s="14" t="s">
        <v>20</v>
      </c>
      <c r="X601" s="14" t="s">
        <v>20</v>
      </c>
      <c r="Y601" s="14" t="s">
        <v>965</v>
      </c>
      <c r="Z601" s="39">
        <v>0.39305555555555555</v>
      </c>
      <c r="AA601" s="14" t="s">
        <v>965</v>
      </c>
      <c r="AB601" s="14" t="s">
        <v>965</v>
      </c>
      <c r="AC601" s="39">
        <v>0.40486111111111112</v>
      </c>
      <c r="AD601" s="14" t="s">
        <v>965</v>
      </c>
      <c r="AE601" s="14" t="s">
        <v>965</v>
      </c>
      <c r="AF601" s="39">
        <v>0.3888888888888889</v>
      </c>
      <c r="AG601" s="14" t="s">
        <v>965</v>
      </c>
      <c r="AH601" s="14" t="s">
        <v>965</v>
      </c>
      <c r="AI601" s="39">
        <v>0.39374999999999999</v>
      </c>
      <c r="AJ601" s="14" t="s">
        <v>965</v>
      </c>
      <c r="AK601" s="14" t="s">
        <v>965</v>
      </c>
      <c r="AL601" s="39">
        <v>0.39166666666666666</v>
      </c>
      <c r="AM601" s="14" t="s">
        <v>965</v>
      </c>
      <c r="AN601" s="14" t="s">
        <v>20</v>
      </c>
      <c r="AO601" s="14" t="s">
        <v>20</v>
      </c>
      <c r="AP601" s="14" t="s">
        <v>965</v>
      </c>
      <c r="AQ601" s="39">
        <v>0.4152777777777778</v>
      </c>
      <c r="AR601" s="14" t="s">
        <v>965</v>
      </c>
      <c r="AS601" s="14" t="s">
        <v>965</v>
      </c>
      <c r="AT601" s="39">
        <v>0.38055555555555554</v>
      </c>
      <c r="AU601" s="14" t="s">
        <v>965</v>
      </c>
      <c r="AV601" s="14" t="s">
        <v>965</v>
      </c>
      <c r="AW601" s="39">
        <v>0.38194444444444442</v>
      </c>
      <c r="AX601" s="14" t="s">
        <v>965</v>
      </c>
      <c r="AY601" s="14" t="s">
        <v>965</v>
      </c>
      <c r="AZ601" s="39">
        <v>0.38263888888888892</v>
      </c>
      <c r="BA601" s="14" t="s">
        <v>965</v>
      </c>
      <c r="BB601" s="14" t="s">
        <v>965</v>
      </c>
      <c r="BC601" s="39">
        <v>0.37777777777777777</v>
      </c>
      <c r="BD601" s="14" t="s">
        <v>965</v>
      </c>
      <c r="BE601" s="14" t="s">
        <v>20</v>
      </c>
      <c r="BF601" s="14" t="s">
        <v>20</v>
      </c>
      <c r="BG601" s="14" t="s">
        <v>965</v>
      </c>
      <c r="BH601" s="39">
        <v>0.40347222222222223</v>
      </c>
      <c r="BI601" s="39" t="s">
        <v>965</v>
      </c>
      <c r="BJ601" s="14" t="s">
        <v>965</v>
      </c>
      <c r="BK601" s="39">
        <v>0.37013888888888885</v>
      </c>
      <c r="BL601" s="14" t="s">
        <v>965</v>
      </c>
      <c r="BM601" s="14" t="s">
        <v>965</v>
      </c>
      <c r="BN601" s="39">
        <v>0.37777777777777777</v>
      </c>
      <c r="BO601" s="14" t="s">
        <v>965</v>
      </c>
      <c r="BP601" s="14" t="s">
        <v>965</v>
      </c>
      <c r="BQ601" s="39">
        <v>0.3833333333333333</v>
      </c>
      <c r="BR601" s="14" t="s">
        <v>965</v>
      </c>
      <c r="BS601" s="14" t="s">
        <v>22</v>
      </c>
      <c r="BT601" s="39">
        <v>0.36319444444444443</v>
      </c>
      <c r="BU601" s="39" t="s">
        <v>22</v>
      </c>
      <c r="BV601" s="14" t="s">
        <v>20</v>
      </c>
      <c r="BW601" s="14" t="s">
        <v>20</v>
      </c>
      <c r="BX601" s="14" t="s">
        <v>20</v>
      </c>
      <c r="BY601" s="14" t="s">
        <v>965</v>
      </c>
      <c r="BZ601" s="39">
        <v>0.37916666666666665</v>
      </c>
      <c r="CA601" s="39" t="s">
        <v>965</v>
      </c>
      <c r="CB601" s="14" t="s">
        <v>965</v>
      </c>
      <c r="CC601" s="39">
        <v>0.37916666666666665</v>
      </c>
      <c r="CD601" s="39" t="s">
        <v>965</v>
      </c>
      <c r="CE601" s="14" t="s">
        <v>965</v>
      </c>
      <c r="CF601" s="39">
        <v>0.37083333333333335</v>
      </c>
      <c r="CG601" s="39" t="s">
        <v>965</v>
      </c>
      <c r="CH601" s="14" t="s">
        <v>965</v>
      </c>
      <c r="CI601" s="39">
        <v>0.38819444444444445</v>
      </c>
      <c r="CJ601" s="39" t="s">
        <v>965</v>
      </c>
      <c r="CK601" s="14" t="s">
        <v>20</v>
      </c>
      <c r="CL601" s="14" t="s">
        <v>20</v>
      </c>
      <c r="CM601" s="1">
        <f t="shared" si="155"/>
        <v>38</v>
      </c>
      <c r="CN601" s="1">
        <f t="shared" si="156"/>
        <v>0</v>
      </c>
      <c r="CO601" s="1">
        <f t="shared" si="157"/>
        <v>11</v>
      </c>
      <c r="CP601" s="1">
        <f t="shared" si="158"/>
        <v>0</v>
      </c>
      <c r="CQ601" s="1">
        <f t="shared" si="159"/>
        <v>2</v>
      </c>
      <c r="CR601" s="1">
        <f>SUM(COUNTIFS($T601:$CL601,{"PAT","MAT"}))</f>
        <v>0</v>
      </c>
      <c r="CS601" s="1">
        <f t="shared" si="160"/>
        <v>0</v>
      </c>
      <c r="CT601" s="1">
        <f t="shared" si="161"/>
        <v>0</v>
      </c>
      <c r="CU601" s="1">
        <f t="shared" si="162"/>
        <v>0</v>
      </c>
      <c r="CV601" s="1">
        <f t="shared" si="163"/>
        <v>0</v>
      </c>
      <c r="CW601" s="1">
        <f t="shared" si="164"/>
        <v>0</v>
      </c>
      <c r="CX601" s="1">
        <f t="shared" si="165"/>
        <v>0</v>
      </c>
      <c r="CY601" s="1">
        <f t="shared" si="166"/>
        <v>0</v>
      </c>
      <c r="CZ601" s="1">
        <f t="shared" si="167"/>
        <v>1</v>
      </c>
      <c r="DA601" s="1">
        <f t="shared" si="168"/>
        <v>1</v>
      </c>
      <c r="DB601" s="1">
        <f>SUM(CM601:CX601)+SUM(COUNTIFS(Q601:CL601,{"TERM","RESIGNED"}))</f>
        <v>51</v>
      </c>
      <c r="DC601" s="1" t="s">
        <v>45</v>
      </c>
      <c r="DD601" s="1" t="s">
        <v>1018</v>
      </c>
    </row>
    <row r="602" spans="1:108" x14ac:dyDescent="0.25">
      <c r="A602" s="32">
        <f t="shared" si="169"/>
        <v>601</v>
      </c>
      <c r="B602" s="1" t="s">
        <v>36</v>
      </c>
      <c r="C602" s="1">
        <v>19329</v>
      </c>
      <c r="D602" s="27">
        <v>19329</v>
      </c>
      <c r="E602" s="1" t="s">
        <v>946</v>
      </c>
      <c r="F602" s="34" t="s">
        <v>1399</v>
      </c>
      <c r="G602" s="34" t="s">
        <v>162</v>
      </c>
      <c r="H602" s="30">
        <v>45219</v>
      </c>
      <c r="I602" s="30" t="s">
        <v>39</v>
      </c>
      <c r="J602" s="30" t="s">
        <v>39</v>
      </c>
      <c r="K602" s="1">
        <f t="shared" ca="1" si="153"/>
        <v>83</v>
      </c>
      <c r="L602" s="34" t="str">
        <f t="shared" si="154"/>
        <v>Billable</v>
      </c>
      <c r="M602" s="34" t="s">
        <v>124</v>
      </c>
      <c r="N602" s="1" t="s">
        <v>41</v>
      </c>
      <c r="O602" s="1" t="s">
        <v>42</v>
      </c>
      <c r="P602" s="1"/>
      <c r="Q602" s="1"/>
      <c r="R602" s="1" t="s">
        <v>43</v>
      </c>
      <c r="S602" s="33" t="s">
        <v>144</v>
      </c>
      <c r="T602" s="14" t="s">
        <v>965</v>
      </c>
      <c r="U602" s="39">
        <v>0.375</v>
      </c>
      <c r="V602" s="14" t="s">
        <v>965</v>
      </c>
      <c r="W602" s="14" t="s">
        <v>20</v>
      </c>
      <c r="X602" s="14" t="s">
        <v>20</v>
      </c>
      <c r="Y602" s="14" t="s">
        <v>965</v>
      </c>
      <c r="Z602" s="39">
        <v>0.37847222222222227</v>
      </c>
      <c r="AA602" s="14" t="s">
        <v>965</v>
      </c>
      <c r="AB602" s="14" t="s">
        <v>965</v>
      </c>
      <c r="AC602" s="39">
        <v>0.3840277777777778</v>
      </c>
      <c r="AD602" s="14" t="s">
        <v>965</v>
      </c>
      <c r="AE602" s="14" t="s">
        <v>965</v>
      </c>
      <c r="AF602" s="39">
        <v>0.38125000000000003</v>
      </c>
      <c r="AG602" s="14" t="s">
        <v>965</v>
      </c>
      <c r="AH602" s="14" t="s">
        <v>965</v>
      </c>
      <c r="AI602" s="39">
        <v>0.38125000000000003</v>
      </c>
      <c r="AJ602" s="14" t="s">
        <v>965</v>
      </c>
      <c r="AK602" s="14" t="s">
        <v>965</v>
      </c>
      <c r="AL602" s="39">
        <v>0.29930555555555555</v>
      </c>
      <c r="AM602" s="14" t="s">
        <v>965</v>
      </c>
      <c r="AN602" s="14" t="s">
        <v>20</v>
      </c>
      <c r="AO602" s="14" t="s">
        <v>20</v>
      </c>
      <c r="AP602" s="14" t="s">
        <v>22</v>
      </c>
      <c r="AQ602" s="39" t="s">
        <v>39</v>
      </c>
      <c r="AR602" s="14" t="s">
        <v>22</v>
      </c>
      <c r="AS602" s="14" t="s">
        <v>965</v>
      </c>
      <c r="AT602" s="39">
        <v>0.37986111111111115</v>
      </c>
      <c r="AU602" s="14" t="s">
        <v>965</v>
      </c>
      <c r="AV602" s="14" t="s">
        <v>965</v>
      </c>
      <c r="AW602" s="39">
        <v>0.3125</v>
      </c>
      <c r="AX602" s="14" t="s">
        <v>965</v>
      </c>
      <c r="AY602" s="14" t="s">
        <v>965</v>
      </c>
      <c r="AZ602" s="39">
        <v>0.38194444444444442</v>
      </c>
      <c r="BA602" s="14" t="s">
        <v>965</v>
      </c>
      <c r="BB602" s="14" t="s">
        <v>965</v>
      </c>
      <c r="BC602" s="39">
        <v>0.37986111111111115</v>
      </c>
      <c r="BD602" s="14" t="s">
        <v>965</v>
      </c>
      <c r="BE602" s="14" t="s">
        <v>20</v>
      </c>
      <c r="BF602" s="14" t="s">
        <v>20</v>
      </c>
      <c r="BG602" s="14" t="s">
        <v>965</v>
      </c>
      <c r="BH602" s="39">
        <v>0.39930555555555558</v>
      </c>
      <c r="BI602" s="39" t="s">
        <v>965</v>
      </c>
      <c r="BJ602" s="14" t="s">
        <v>965</v>
      </c>
      <c r="BK602" s="39">
        <v>0.38611111111111113</v>
      </c>
      <c r="BL602" s="14" t="s">
        <v>965</v>
      </c>
      <c r="BM602" s="14" t="s">
        <v>965</v>
      </c>
      <c r="BN602" s="39">
        <v>0.40763888888888888</v>
      </c>
      <c r="BO602" s="14" t="s">
        <v>965</v>
      </c>
      <c r="BP602" s="14" t="s">
        <v>965</v>
      </c>
      <c r="BQ602" s="39">
        <v>0.39097222222222222</v>
      </c>
      <c r="BR602" s="14" t="s">
        <v>965</v>
      </c>
      <c r="BS602" s="14" t="s">
        <v>965</v>
      </c>
      <c r="BT602" s="39">
        <v>0.38680555555555557</v>
      </c>
      <c r="BU602" s="39" t="s">
        <v>965</v>
      </c>
      <c r="BV602" s="14" t="s">
        <v>20</v>
      </c>
      <c r="BW602" s="14" t="s">
        <v>20</v>
      </c>
      <c r="BX602" s="14" t="s">
        <v>20</v>
      </c>
      <c r="BY602" s="14" t="s">
        <v>965</v>
      </c>
      <c r="BZ602" s="39">
        <v>0.37222222222222223</v>
      </c>
      <c r="CA602" s="39" t="s">
        <v>965</v>
      </c>
      <c r="CB602" s="14" t="s">
        <v>965</v>
      </c>
      <c r="CC602" s="39">
        <v>0.37777777777777777</v>
      </c>
      <c r="CD602" s="39" t="s">
        <v>965</v>
      </c>
      <c r="CE602" s="14" t="s">
        <v>965</v>
      </c>
      <c r="CF602" s="39">
        <v>0.3756944444444445</v>
      </c>
      <c r="CG602" s="39" t="s">
        <v>965</v>
      </c>
      <c r="CH602" s="14" t="s">
        <v>965</v>
      </c>
      <c r="CI602" s="39">
        <v>0.38055555555555554</v>
      </c>
      <c r="CJ602" s="39" t="s">
        <v>965</v>
      </c>
      <c r="CK602" s="14" t="s">
        <v>20</v>
      </c>
      <c r="CL602" s="14" t="s">
        <v>20</v>
      </c>
      <c r="CM602" s="1">
        <f t="shared" si="155"/>
        <v>38</v>
      </c>
      <c r="CN602" s="1">
        <f t="shared" si="156"/>
        <v>0</v>
      </c>
      <c r="CO602" s="1">
        <f t="shared" si="157"/>
        <v>11</v>
      </c>
      <c r="CP602" s="1">
        <f t="shared" si="158"/>
        <v>0</v>
      </c>
      <c r="CQ602" s="1">
        <f t="shared" si="159"/>
        <v>2</v>
      </c>
      <c r="CR602" s="1">
        <f>SUM(COUNTIFS($T602:$CL602,{"PAT","MAT"}))</f>
        <v>0</v>
      </c>
      <c r="CS602" s="1">
        <f t="shared" si="160"/>
        <v>0</v>
      </c>
      <c r="CT602" s="1">
        <f t="shared" si="161"/>
        <v>0</v>
      </c>
      <c r="CU602" s="1">
        <f t="shared" si="162"/>
        <v>0</v>
      </c>
      <c r="CV602" s="1">
        <f t="shared" si="163"/>
        <v>0</v>
      </c>
      <c r="CW602" s="1">
        <f t="shared" si="164"/>
        <v>0</v>
      </c>
      <c r="CX602" s="1">
        <f t="shared" si="165"/>
        <v>0</v>
      </c>
      <c r="CY602" s="1">
        <f t="shared" si="166"/>
        <v>0</v>
      </c>
      <c r="CZ602" s="1">
        <f t="shared" si="167"/>
        <v>1</v>
      </c>
      <c r="DA602" s="1">
        <f t="shared" si="168"/>
        <v>1</v>
      </c>
      <c r="DB602" s="1">
        <f>SUM(CM602:CX602)+SUM(COUNTIFS(Q602:CL602,{"TERM","RESIGNED"}))</f>
        <v>51</v>
      </c>
      <c r="DC602" s="1" t="s">
        <v>45</v>
      </c>
      <c r="DD602" s="1" t="s">
        <v>1021</v>
      </c>
    </row>
    <row r="603" spans="1:108" x14ac:dyDescent="0.25">
      <c r="A603" s="32">
        <f t="shared" si="169"/>
        <v>602</v>
      </c>
      <c r="B603" s="1" t="s">
        <v>36</v>
      </c>
      <c r="C603" s="1">
        <v>19332</v>
      </c>
      <c r="D603" s="27">
        <v>19332</v>
      </c>
      <c r="E603" s="1" t="s">
        <v>946</v>
      </c>
      <c r="F603" s="34" t="s">
        <v>1400</v>
      </c>
      <c r="G603" s="34" t="s">
        <v>162</v>
      </c>
      <c r="H603" s="30">
        <v>45219</v>
      </c>
      <c r="I603" s="30" t="s">
        <v>39</v>
      </c>
      <c r="J603" s="30" t="s">
        <v>39</v>
      </c>
      <c r="K603" s="1">
        <f t="shared" ca="1" si="153"/>
        <v>83</v>
      </c>
      <c r="L603" s="34" t="str">
        <f t="shared" si="154"/>
        <v>Billable</v>
      </c>
      <c r="M603" s="34" t="s">
        <v>124</v>
      </c>
      <c r="N603" s="1" t="s">
        <v>41</v>
      </c>
      <c r="O603" s="1" t="s">
        <v>42</v>
      </c>
      <c r="P603" s="1"/>
      <c r="Q603" s="1"/>
      <c r="R603" s="1" t="s">
        <v>43</v>
      </c>
      <c r="S603" s="33" t="s">
        <v>165</v>
      </c>
      <c r="T603" s="14" t="s">
        <v>965</v>
      </c>
      <c r="U603" s="39">
        <v>0.37777777777777799</v>
      </c>
      <c r="V603" s="14" t="s">
        <v>965</v>
      </c>
      <c r="W603" s="14" t="s">
        <v>20</v>
      </c>
      <c r="X603" s="14" t="s">
        <v>20</v>
      </c>
      <c r="Y603" s="14" t="s">
        <v>965</v>
      </c>
      <c r="Z603" s="39">
        <v>0.3743055555555555</v>
      </c>
      <c r="AA603" s="14" t="s">
        <v>965</v>
      </c>
      <c r="AB603" s="14" t="s">
        <v>965</v>
      </c>
      <c r="AC603" s="39">
        <v>0.37013888888888885</v>
      </c>
      <c r="AD603" s="14" t="s">
        <v>965</v>
      </c>
      <c r="AE603" s="14" t="s">
        <v>965</v>
      </c>
      <c r="AF603" s="39">
        <v>0.36874999999999997</v>
      </c>
      <c r="AG603" s="14" t="s">
        <v>965</v>
      </c>
      <c r="AH603" s="14" t="s">
        <v>965</v>
      </c>
      <c r="AI603" s="39">
        <v>0.375</v>
      </c>
      <c r="AJ603" s="14" t="s">
        <v>965</v>
      </c>
      <c r="AK603" s="14" t="s">
        <v>965</v>
      </c>
      <c r="AL603" s="39">
        <v>0.37222222222222223</v>
      </c>
      <c r="AM603" s="14" t="s">
        <v>965</v>
      </c>
      <c r="AN603" s="14" t="s">
        <v>20</v>
      </c>
      <c r="AO603" s="14" t="s">
        <v>20</v>
      </c>
      <c r="AP603" s="14" t="s">
        <v>965</v>
      </c>
      <c r="AQ603" s="39">
        <v>0.3743055555555555</v>
      </c>
      <c r="AR603" s="14" t="s">
        <v>965</v>
      </c>
      <c r="AS603" s="14" t="s">
        <v>965</v>
      </c>
      <c r="AT603" s="39">
        <v>0.36944444444444446</v>
      </c>
      <c r="AU603" s="14" t="s">
        <v>965</v>
      </c>
      <c r="AV603" s="14" t="s">
        <v>965</v>
      </c>
      <c r="AW603" s="39">
        <v>0.37916666666666665</v>
      </c>
      <c r="AX603" s="14" t="s">
        <v>965</v>
      </c>
      <c r="AY603" s="14" t="s">
        <v>965</v>
      </c>
      <c r="AZ603" s="39">
        <v>0.38055555555555554</v>
      </c>
      <c r="BA603" s="14" t="s">
        <v>965</v>
      </c>
      <c r="BB603" s="14" t="s">
        <v>965</v>
      </c>
      <c r="BC603" s="39">
        <v>0.375</v>
      </c>
      <c r="BD603" s="14" t="s">
        <v>965</v>
      </c>
      <c r="BE603" s="14" t="s">
        <v>20</v>
      </c>
      <c r="BF603" s="14" t="s">
        <v>20</v>
      </c>
      <c r="BG603" s="14" t="s">
        <v>965</v>
      </c>
      <c r="BH603" s="39">
        <v>0.3840277777777778</v>
      </c>
      <c r="BI603" s="39" t="s">
        <v>965</v>
      </c>
      <c r="BJ603" s="14" t="s">
        <v>965</v>
      </c>
      <c r="BK603" s="39">
        <v>0.37152777777777773</v>
      </c>
      <c r="BL603" s="14" t="s">
        <v>965</v>
      </c>
      <c r="BM603" s="14" t="s">
        <v>965</v>
      </c>
      <c r="BN603" s="39">
        <v>0.3743055555555555</v>
      </c>
      <c r="BO603" s="14" t="s">
        <v>965</v>
      </c>
      <c r="BP603" s="14" t="s">
        <v>965</v>
      </c>
      <c r="BQ603" s="39">
        <v>0.36944444444444446</v>
      </c>
      <c r="BR603" s="14" t="s">
        <v>965</v>
      </c>
      <c r="BS603" s="14" t="s">
        <v>965</v>
      </c>
      <c r="BT603" s="39">
        <v>0.3743055555555555</v>
      </c>
      <c r="BU603" s="39" t="s">
        <v>965</v>
      </c>
      <c r="BV603" s="14" t="s">
        <v>20</v>
      </c>
      <c r="BW603" s="14" t="s">
        <v>20</v>
      </c>
      <c r="BX603" s="14" t="s">
        <v>20</v>
      </c>
      <c r="BY603" s="14" t="s">
        <v>22</v>
      </c>
      <c r="BZ603" s="39" t="s">
        <v>39</v>
      </c>
      <c r="CA603" s="39" t="s">
        <v>22</v>
      </c>
      <c r="CB603" s="14" t="s">
        <v>22</v>
      </c>
      <c r="CC603" s="39" t="s">
        <v>39</v>
      </c>
      <c r="CD603" s="39" t="s">
        <v>22</v>
      </c>
      <c r="CE603" s="14" t="s">
        <v>965</v>
      </c>
      <c r="CF603" s="39">
        <v>0.37222222222222223</v>
      </c>
      <c r="CG603" s="39" t="s">
        <v>965</v>
      </c>
      <c r="CH603" s="14" t="s">
        <v>965</v>
      </c>
      <c r="CI603" s="39">
        <v>0.37152777777777773</v>
      </c>
      <c r="CJ603" s="39" t="s">
        <v>965</v>
      </c>
      <c r="CK603" s="14" t="s">
        <v>20</v>
      </c>
      <c r="CL603" s="14" t="s">
        <v>20</v>
      </c>
      <c r="CM603" s="1">
        <f t="shared" si="155"/>
        <v>36</v>
      </c>
      <c r="CN603" s="1">
        <f t="shared" si="156"/>
        <v>0</v>
      </c>
      <c r="CO603" s="1">
        <f t="shared" si="157"/>
        <v>11</v>
      </c>
      <c r="CP603" s="1">
        <f t="shared" si="158"/>
        <v>0</v>
      </c>
      <c r="CQ603" s="1">
        <f t="shared" si="159"/>
        <v>4</v>
      </c>
      <c r="CR603" s="1">
        <f>SUM(COUNTIFS($T603:$CL603,{"PAT","MAT"}))</f>
        <v>0</v>
      </c>
      <c r="CS603" s="1">
        <f t="shared" si="160"/>
        <v>0</v>
      </c>
      <c r="CT603" s="1">
        <f t="shared" si="161"/>
        <v>0</v>
      </c>
      <c r="CU603" s="1">
        <f t="shared" si="162"/>
        <v>0</v>
      </c>
      <c r="CV603" s="1">
        <f t="shared" si="163"/>
        <v>0</v>
      </c>
      <c r="CW603" s="1">
        <f t="shared" si="164"/>
        <v>0</v>
      </c>
      <c r="CX603" s="1">
        <f t="shared" si="165"/>
        <v>0</v>
      </c>
      <c r="CY603" s="1">
        <f t="shared" si="166"/>
        <v>0</v>
      </c>
      <c r="CZ603" s="1">
        <f t="shared" si="167"/>
        <v>1</v>
      </c>
      <c r="DA603" s="1">
        <f t="shared" si="168"/>
        <v>1</v>
      </c>
      <c r="DB603" s="1">
        <f>SUM(CM603:CX603)+SUM(COUNTIFS(Q603:CL603,{"TERM","RESIGNED"}))</f>
        <v>51</v>
      </c>
      <c r="DC603" s="1" t="s">
        <v>45</v>
      </c>
      <c r="DD603" s="1" t="s">
        <v>1020</v>
      </c>
    </row>
    <row r="604" spans="1:108" x14ac:dyDescent="0.25">
      <c r="A604" s="32">
        <f t="shared" si="169"/>
        <v>603</v>
      </c>
      <c r="B604" s="1" t="s">
        <v>36</v>
      </c>
      <c r="C604" s="1">
        <v>19333</v>
      </c>
      <c r="D604" s="27">
        <v>19333</v>
      </c>
      <c r="E604" s="1" t="s">
        <v>946</v>
      </c>
      <c r="F604" s="34" t="s">
        <v>1401</v>
      </c>
      <c r="G604" s="34" t="s">
        <v>162</v>
      </c>
      <c r="H604" s="30">
        <v>45219</v>
      </c>
      <c r="I604" s="30" t="s">
        <v>39</v>
      </c>
      <c r="J604" s="30" t="s">
        <v>39</v>
      </c>
      <c r="K604" s="1">
        <f t="shared" ca="1" si="153"/>
        <v>83</v>
      </c>
      <c r="L604" s="34" t="str">
        <f t="shared" si="154"/>
        <v>Billable</v>
      </c>
      <c r="M604" s="34" t="s">
        <v>124</v>
      </c>
      <c r="N604" s="1" t="s">
        <v>41</v>
      </c>
      <c r="O604" s="1" t="s">
        <v>42</v>
      </c>
      <c r="P604" s="1"/>
      <c r="Q604" s="1"/>
      <c r="R604" s="1" t="s">
        <v>43</v>
      </c>
      <c r="S604" s="33" t="s">
        <v>165</v>
      </c>
      <c r="T604" s="14" t="s">
        <v>965</v>
      </c>
      <c r="U604" s="39">
        <v>0.36944444444444402</v>
      </c>
      <c r="V604" s="14" t="s">
        <v>965</v>
      </c>
      <c r="W604" s="14" t="s">
        <v>20</v>
      </c>
      <c r="X604" s="14" t="s">
        <v>20</v>
      </c>
      <c r="Y604" s="14" t="s">
        <v>22</v>
      </c>
      <c r="Z604" s="39">
        <v>0.18888888888888888</v>
      </c>
      <c r="AA604" s="14" t="s">
        <v>22</v>
      </c>
      <c r="AB604" s="14" t="s">
        <v>965</v>
      </c>
      <c r="AC604" s="39">
        <v>0.37291666666666662</v>
      </c>
      <c r="AD604" s="14" t="s">
        <v>965</v>
      </c>
      <c r="AE604" s="14" t="s">
        <v>965</v>
      </c>
      <c r="AF604" s="39">
        <v>0.38055555555555554</v>
      </c>
      <c r="AG604" s="14" t="s">
        <v>965</v>
      </c>
      <c r="AH604" s="14" t="s">
        <v>21</v>
      </c>
      <c r="AI604" s="39" t="s">
        <v>39</v>
      </c>
      <c r="AJ604" s="14" t="s">
        <v>21</v>
      </c>
      <c r="AK604" s="14" t="s">
        <v>21</v>
      </c>
      <c r="AL604" s="39" t="s">
        <v>39</v>
      </c>
      <c r="AM604" s="14" t="s">
        <v>21</v>
      </c>
      <c r="AN604" s="14" t="s">
        <v>20</v>
      </c>
      <c r="AO604" s="14" t="s">
        <v>20</v>
      </c>
      <c r="AP604" s="14" t="s">
        <v>965</v>
      </c>
      <c r="AQ604" s="39">
        <v>0.35000000000000003</v>
      </c>
      <c r="AR604" s="14" t="s">
        <v>966</v>
      </c>
      <c r="AS604" s="14" t="s">
        <v>965</v>
      </c>
      <c r="AT604" s="39">
        <v>0.37083333333333335</v>
      </c>
      <c r="AU604" s="14" t="s">
        <v>965</v>
      </c>
      <c r="AV604" s="14" t="s">
        <v>965</v>
      </c>
      <c r="AW604" s="39">
        <v>0.3430555555555555</v>
      </c>
      <c r="AX604" s="14" t="s">
        <v>966</v>
      </c>
      <c r="AY604" s="14" t="s">
        <v>965</v>
      </c>
      <c r="AZ604" s="39">
        <v>0.37152777777777773</v>
      </c>
      <c r="BA604" s="14" t="s">
        <v>965</v>
      </c>
      <c r="BB604" s="14" t="s">
        <v>21</v>
      </c>
      <c r="BC604" s="39" t="s">
        <v>39</v>
      </c>
      <c r="BD604" s="14" t="s">
        <v>21</v>
      </c>
      <c r="BE604" s="14" t="s">
        <v>20</v>
      </c>
      <c r="BF604" s="14" t="s">
        <v>20</v>
      </c>
      <c r="BG604" s="14" t="s">
        <v>965</v>
      </c>
      <c r="BH604" s="39">
        <v>0.38541666666666669</v>
      </c>
      <c r="BI604" s="39" t="s">
        <v>965</v>
      </c>
      <c r="BJ604" s="14" t="s">
        <v>965</v>
      </c>
      <c r="BK604" s="39">
        <v>0.38194444444444442</v>
      </c>
      <c r="BL604" s="14" t="s">
        <v>965</v>
      </c>
      <c r="BM604" s="14" t="s">
        <v>21</v>
      </c>
      <c r="BN604" s="39" t="s">
        <v>39</v>
      </c>
      <c r="BO604" s="14" t="s">
        <v>21</v>
      </c>
      <c r="BP604" s="14" t="s">
        <v>965</v>
      </c>
      <c r="BQ604" s="39">
        <v>0.37708333333333338</v>
      </c>
      <c r="BR604" s="14" t="s">
        <v>965</v>
      </c>
      <c r="BS604" s="14" t="s">
        <v>965</v>
      </c>
      <c r="BT604" s="39">
        <v>0.3743055555555555</v>
      </c>
      <c r="BU604" s="39" t="s">
        <v>965</v>
      </c>
      <c r="BV604" s="14" t="s">
        <v>20</v>
      </c>
      <c r="BW604" s="14" t="s">
        <v>20</v>
      </c>
      <c r="BX604" s="14" t="s">
        <v>20</v>
      </c>
      <c r="BY604" s="14" t="s">
        <v>965</v>
      </c>
      <c r="BZ604" s="39">
        <v>0.37777777777777777</v>
      </c>
      <c r="CA604" s="39" t="s">
        <v>965</v>
      </c>
      <c r="CB604" s="14" t="s">
        <v>965</v>
      </c>
      <c r="CC604" s="39">
        <v>0.36458333333333331</v>
      </c>
      <c r="CD604" s="39" t="s">
        <v>965</v>
      </c>
      <c r="CE604" s="14" t="s">
        <v>22</v>
      </c>
      <c r="CF604" s="39">
        <v>0.40208333333333335</v>
      </c>
      <c r="CG604" s="39" t="s">
        <v>22</v>
      </c>
      <c r="CH604" s="14" t="s">
        <v>22</v>
      </c>
      <c r="CI604" s="39">
        <v>0.11875000000000001</v>
      </c>
      <c r="CJ604" s="39" t="s">
        <v>22</v>
      </c>
      <c r="CK604" s="14" t="s">
        <v>20</v>
      </c>
      <c r="CL604" s="14" t="s">
        <v>20</v>
      </c>
      <c r="CM604" s="1">
        <f t="shared" si="155"/>
        <v>24</v>
      </c>
      <c r="CN604" s="1">
        <f t="shared" si="156"/>
        <v>1</v>
      </c>
      <c r="CO604" s="1">
        <f t="shared" si="157"/>
        <v>11</v>
      </c>
      <c r="CP604" s="1">
        <f t="shared" si="158"/>
        <v>8</v>
      </c>
      <c r="CQ604" s="1">
        <f t="shared" si="159"/>
        <v>6</v>
      </c>
      <c r="CR604" s="1">
        <f>SUM(COUNTIFS($T604:$CL604,{"PAT","MAT"}))</f>
        <v>0</v>
      </c>
      <c r="CS604" s="1">
        <f t="shared" si="160"/>
        <v>0</v>
      </c>
      <c r="CT604" s="1">
        <f t="shared" si="161"/>
        <v>0</v>
      </c>
      <c r="CU604" s="1">
        <f t="shared" si="162"/>
        <v>0</v>
      </c>
      <c r="CV604" s="1">
        <f t="shared" si="163"/>
        <v>0</v>
      </c>
      <c r="CW604" s="1">
        <f t="shared" si="164"/>
        <v>0</v>
      </c>
      <c r="CX604" s="1">
        <f t="shared" si="165"/>
        <v>0</v>
      </c>
      <c r="CY604" s="1">
        <f t="shared" si="166"/>
        <v>0</v>
      </c>
      <c r="CZ604" s="1">
        <f t="shared" si="167"/>
        <v>1</v>
      </c>
      <c r="DA604" s="1">
        <f t="shared" si="168"/>
        <v>1</v>
      </c>
      <c r="DB604" s="1">
        <f>SUM(CM604:CX604)+SUM(COUNTIFS(Q604:CL604,{"TERM","RESIGNED"}))</f>
        <v>50</v>
      </c>
      <c r="DC604" s="1" t="s">
        <v>45</v>
      </c>
      <c r="DD604" s="1" t="s">
        <v>1020</v>
      </c>
    </row>
    <row r="605" spans="1:108" x14ac:dyDescent="0.25">
      <c r="A605" s="32">
        <f t="shared" si="169"/>
        <v>604</v>
      </c>
      <c r="B605" s="1" t="s">
        <v>172</v>
      </c>
      <c r="C605" s="1">
        <v>600480</v>
      </c>
      <c r="D605" s="27">
        <v>600480</v>
      </c>
      <c r="E605" s="1" t="s">
        <v>946</v>
      </c>
      <c r="F605" s="34" t="s">
        <v>1349</v>
      </c>
      <c r="G605" s="34" t="s">
        <v>190</v>
      </c>
      <c r="H605" s="30">
        <v>45211</v>
      </c>
      <c r="I605" s="30" t="s">
        <v>39</v>
      </c>
      <c r="J605" s="30" t="s">
        <v>39</v>
      </c>
      <c r="K605" s="1">
        <f t="shared" ca="1" si="153"/>
        <v>91</v>
      </c>
      <c r="L605" s="34" t="str">
        <f t="shared" si="154"/>
        <v>Billable</v>
      </c>
      <c r="M605" s="34" t="s">
        <v>187</v>
      </c>
      <c r="N605" s="1" t="s">
        <v>270</v>
      </c>
      <c r="O605" s="1" t="s">
        <v>42</v>
      </c>
      <c r="P605" s="1"/>
      <c r="Q605" s="1"/>
      <c r="R605" s="1" t="s">
        <v>43</v>
      </c>
      <c r="S605" s="33" t="s">
        <v>292</v>
      </c>
      <c r="T605" s="14" t="s">
        <v>965</v>
      </c>
      <c r="U605" s="39" t="s">
        <v>39</v>
      </c>
      <c r="V605" s="14" t="s">
        <v>965</v>
      </c>
      <c r="W605" s="14" t="s">
        <v>20</v>
      </c>
      <c r="X605" s="14" t="s">
        <v>20</v>
      </c>
      <c r="Y605" s="14" t="s">
        <v>965</v>
      </c>
      <c r="Z605" s="39">
        <v>0.3743055555555555</v>
      </c>
      <c r="AA605" s="14" t="s">
        <v>965</v>
      </c>
      <c r="AB605" s="14" t="s">
        <v>965</v>
      </c>
      <c r="AC605" s="39">
        <v>0.37847222222222227</v>
      </c>
      <c r="AD605" s="14" t="s">
        <v>965</v>
      </c>
      <c r="AE605" s="14" t="s">
        <v>965</v>
      </c>
      <c r="AF605" s="39">
        <v>0.37708333333333338</v>
      </c>
      <c r="AG605" s="14" t="s">
        <v>965</v>
      </c>
      <c r="AH605" s="14" t="s">
        <v>965</v>
      </c>
      <c r="AI605" s="39">
        <v>0.37152777777777773</v>
      </c>
      <c r="AJ605" s="14" t="s">
        <v>965</v>
      </c>
      <c r="AK605" s="14" t="s">
        <v>965</v>
      </c>
      <c r="AL605" s="39">
        <v>0.3756944444444445</v>
      </c>
      <c r="AM605" s="14" t="s">
        <v>965</v>
      </c>
      <c r="AN605" s="14" t="s">
        <v>20</v>
      </c>
      <c r="AO605" s="14" t="s">
        <v>20</v>
      </c>
      <c r="AP605" s="14" t="s">
        <v>965</v>
      </c>
      <c r="AQ605" s="39">
        <v>0.3840277777777778</v>
      </c>
      <c r="AR605" s="14" t="s">
        <v>965</v>
      </c>
      <c r="AS605" s="14" t="s">
        <v>965</v>
      </c>
      <c r="AT605" s="39">
        <v>0.38055555555555554</v>
      </c>
      <c r="AU605" s="14" t="s">
        <v>965</v>
      </c>
      <c r="AV605" s="14" t="s">
        <v>965</v>
      </c>
      <c r="AW605" s="39">
        <v>0.38125000000000003</v>
      </c>
      <c r="AX605" s="14" t="s">
        <v>965</v>
      </c>
      <c r="AY605" s="14" t="s">
        <v>965</v>
      </c>
      <c r="AZ605" s="39">
        <v>0.37013888888888885</v>
      </c>
      <c r="BA605" s="14" t="s">
        <v>965</v>
      </c>
      <c r="BB605" s="14" t="s">
        <v>965</v>
      </c>
      <c r="BC605" s="39">
        <v>0.38125000000000003</v>
      </c>
      <c r="BD605" s="14" t="s">
        <v>965</v>
      </c>
      <c r="BE605" s="14" t="s">
        <v>20</v>
      </c>
      <c r="BF605" s="14" t="s">
        <v>20</v>
      </c>
      <c r="BG605" s="14" t="s">
        <v>965</v>
      </c>
      <c r="BH605" s="39">
        <v>0.37361111111111112</v>
      </c>
      <c r="BI605" s="39" t="s">
        <v>965</v>
      </c>
      <c r="BJ605" s="14" t="s">
        <v>965</v>
      </c>
      <c r="BK605" s="39">
        <v>0.38055555555555554</v>
      </c>
      <c r="BL605" s="14" t="s">
        <v>965</v>
      </c>
      <c r="BM605" s="14" t="s">
        <v>965</v>
      </c>
      <c r="BN605" s="39">
        <v>0.37777777777777777</v>
      </c>
      <c r="BO605" s="14" t="s">
        <v>965</v>
      </c>
      <c r="BP605" s="14" t="s">
        <v>965</v>
      </c>
      <c r="BQ605" s="39">
        <v>0.39027777777777778</v>
      </c>
      <c r="BR605" s="14" t="s">
        <v>965</v>
      </c>
      <c r="BS605" s="14" t="s">
        <v>965</v>
      </c>
      <c r="BT605" s="39">
        <v>0.36874999999999997</v>
      </c>
      <c r="BU605" s="39" t="s">
        <v>965</v>
      </c>
      <c r="BV605" s="14" t="s">
        <v>20</v>
      </c>
      <c r="BW605" s="14" t="s">
        <v>20</v>
      </c>
      <c r="BX605" s="14" t="s">
        <v>20</v>
      </c>
      <c r="BY605" s="14" t="s">
        <v>965</v>
      </c>
      <c r="BZ605" s="39">
        <v>0.38263888888888892</v>
      </c>
      <c r="CA605" s="39" t="s">
        <v>965</v>
      </c>
      <c r="CB605" s="14" t="s">
        <v>965</v>
      </c>
      <c r="CC605" s="39">
        <v>0.37083333333333335</v>
      </c>
      <c r="CD605" s="39" t="s">
        <v>965</v>
      </c>
      <c r="CE605" s="14" t="s">
        <v>965</v>
      </c>
      <c r="CF605" s="39">
        <v>0.37152777777777773</v>
      </c>
      <c r="CG605" s="39" t="s">
        <v>965</v>
      </c>
      <c r="CH605" s="14" t="s">
        <v>965</v>
      </c>
      <c r="CI605" s="39">
        <v>0.3743055555555555</v>
      </c>
      <c r="CJ605" s="39" t="s">
        <v>965</v>
      </c>
      <c r="CK605" s="14" t="s">
        <v>20</v>
      </c>
      <c r="CL605" s="14" t="s">
        <v>20</v>
      </c>
      <c r="CM605" s="1">
        <f t="shared" si="155"/>
        <v>40</v>
      </c>
      <c r="CN605" s="1">
        <f t="shared" si="156"/>
        <v>0</v>
      </c>
      <c r="CO605" s="1">
        <f t="shared" si="157"/>
        <v>11</v>
      </c>
      <c r="CP605" s="1">
        <f t="shared" si="158"/>
        <v>0</v>
      </c>
      <c r="CQ605" s="1">
        <f t="shared" si="159"/>
        <v>0</v>
      </c>
      <c r="CR605" s="1">
        <f>SUM(COUNTIFS($T605:$CL605,{"PAT","MAT"}))</f>
        <v>0</v>
      </c>
      <c r="CS605" s="1">
        <f t="shared" si="160"/>
        <v>0</v>
      </c>
      <c r="CT605" s="1">
        <f t="shared" si="161"/>
        <v>0</v>
      </c>
      <c r="CU605" s="1">
        <f t="shared" si="162"/>
        <v>0</v>
      </c>
      <c r="CV605" s="1">
        <f t="shared" si="163"/>
        <v>0</v>
      </c>
      <c r="CW605" s="1">
        <f t="shared" si="164"/>
        <v>0</v>
      </c>
      <c r="CX605" s="1">
        <f t="shared" si="165"/>
        <v>0</v>
      </c>
      <c r="CY605" s="1">
        <f t="shared" si="166"/>
        <v>0</v>
      </c>
      <c r="CZ605" s="1">
        <f t="shared" si="167"/>
        <v>1</v>
      </c>
      <c r="DA605" s="1">
        <f t="shared" si="168"/>
        <v>1</v>
      </c>
      <c r="DB605" s="1">
        <f>SUM(CM605:CX605)+SUM(COUNTIFS(Q605:CL605,{"TERM","RESIGNED"}))</f>
        <v>51</v>
      </c>
      <c r="DC605" s="1" t="s">
        <v>45</v>
      </c>
      <c r="DD605" s="1" t="s">
        <v>1018</v>
      </c>
    </row>
    <row r="606" spans="1:108" x14ac:dyDescent="0.25">
      <c r="A606" s="32">
        <f t="shared" si="169"/>
        <v>605</v>
      </c>
      <c r="B606" s="1" t="s">
        <v>172</v>
      </c>
      <c r="C606" s="1">
        <v>600481</v>
      </c>
      <c r="D606" s="27">
        <v>600481</v>
      </c>
      <c r="E606" s="1" t="s">
        <v>945</v>
      </c>
      <c r="F606" s="34" t="s">
        <v>1402</v>
      </c>
      <c r="G606" s="34" t="s">
        <v>190</v>
      </c>
      <c r="H606" s="30">
        <v>45211</v>
      </c>
      <c r="I606" s="30" t="s">
        <v>39</v>
      </c>
      <c r="J606" s="30" t="s">
        <v>39</v>
      </c>
      <c r="K606" s="1">
        <f t="shared" ca="1" si="153"/>
        <v>91</v>
      </c>
      <c r="L606" s="34" t="str">
        <f t="shared" si="154"/>
        <v>Billable</v>
      </c>
      <c r="M606" s="34" t="s">
        <v>187</v>
      </c>
      <c r="N606" s="1" t="s">
        <v>270</v>
      </c>
      <c r="O606" s="1" t="s">
        <v>42</v>
      </c>
      <c r="P606" s="1"/>
      <c r="Q606" s="1"/>
      <c r="R606" s="1" t="s">
        <v>43</v>
      </c>
      <c r="S606" s="33" t="s">
        <v>277</v>
      </c>
      <c r="T606" s="14" t="s">
        <v>22</v>
      </c>
      <c r="U606" s="39" t="s">
        <v>39</v>
      </c>
      <c r="V606" s="14" t="s">
        <v>22</v>
      </c>
      <c r="W606" s="14" t="s">
        <v>20</v>
      </c>
      <c r="X606" s="14" t="s">
        <v>20</v>
      </c>
      <c r="Y606" s="14" t="s">
        <v>965</v>
      </c>
      <c r="Z606" s="39">
        <v>0.36736111111111108</v>
      </c>
      <c r="AA606" s="14" t="s">
        <v>965</v>
      </c>
      <c r="AB606" s="14" t="s">
        <v>965</v>
      </c>
      <c r="AC606" s="39">
        <v>0.36944444444444446</v>
      </c>
      <c r="AD606" s="14" t="s">
        <v>965</v>
      </c>
      <c r="AE606" s="14" t="s">
        <v>965</v>
      </c>
      <c r="AF606" s="39">
        <v>0.37222222222222223</v>
      </c>
      <c r="AG606" s="14" t="s">
        <v>965</v>
      </c>
      <c r="AH606" s="14" t="s">
        <v>965</v>
      </c>
      <c r="AI606" s="39">
        <v>0.37013888888888885</v>
      </c>
      <c r="AJ606" s="14" t="s">
        <v>965</v>
      </c>
      <c r="AK606" s="14" t="s">
        <v>965</v>
      </c>
      <c r="AL606" s="39">
        <v>0.3743055555555555</v>
      </c>
      <c r="AM606" s="14" t="s">
        <v>965</v>
      </c>
      <c r="AN606" s="14" t="s">
        <v>20</v>
      </c>
      <c r="AO606" s="14" t="s">
        <v>20</v>
      </c>
      <c r="AP606" s="14" t="s">
        <v>965</v>
      </c>
      <c r="AQ606" s="39">
        <v>0.38263888888888892</v>
      </c>
      <c r="AR606" s="14" t="s">
        <v>965</v>
      </c>
      <c r="AS606" s="14" t="s">
        <v>965</v>
      </c>
      <c r="AT606" s="39">
        <v>0.37847222222222227</v>
      </c>
      <c r="AU606" s="14" t="s">
        <v>965</v>
      </c>
      <c r="AV606" s="14" t="s">
        <v>965</v>
      </c>
      <c r="AW606" s="39">
        <v>0.375</v>
      </c>
      <c r="AX606" s="14" t="s">
        <v>965</v>
      </c>
      <c r="AY606" s="14" t="s">
        <v>965</v>
      </c>
      <c r="AZ606" s="39">
        <v>0.37291666666666662</v>
      </c>
      <c r="BA606" s="14" t="s">
        <v>965</v>
      </c>
      <c r="BB606" s="14" t="s">
        <v>965</v>
      </c>
      <c r="BC606" s="39">
        <v>0.38055555555555554</v>
      </c>
      <c r="BD606" s="14" t="s">
        <v>965</v>
      </c>
      <c r="BE606" s="14" t="s">
        <v>20</v>
      </c>
      <c r="BF606" s="14" t="s">
        <v>20</v>
      </c>
      <c r="BG606" s="14" t="s">
        <v>965</v>
      </c>
      <c r="BH606" s="39">
        <v>0.3756944444444445</v>
      </c>
      <c r="BI606" s="39" t="s">
        <v>965</v>
      </c>
      <c r="BJ606" s="14" t="s">
        <v>965</v>
      </c>
      <c r="BK606" s="39">
        <v>0.39444444444444443</v>
      </c>
      <c r="BL606" s="14" t="s">
        <v>965</v>
      </c>
      <c r="BM606" s="14" t="s">
        <v>965</v>
      </c>
      <c r="BN606" s="39">
        <v>0.375</v>
      </c>
      <c r="BO606" s="14" t="s">
        <v>965</v>
      </c>
      <c r="BP606" s="14" t="s">
        <v>965</v>
      </c>
      <c r="BQ606" s="39">
        <v>0.375</v>
      </c>
      <c r="BR606" s="14" t="s">
        <v>965</v>
      </c>
      <c r="BS606" s="14" t="s">
        <v>965</v>
      </c>
      <c r="BT606" s="39">
        <v>0.37638888888888888</v>
      </c>
      <c r="BU606" s="39" t="s">
        <v>965</v>
      </c>
      <c r="BV606" s="14" t="s">
        <v>20</v>
      </c>
      <c r="BW606" s="14" t="s">
        <v>20</v>
      </c>
      <c r="BX606" s="14" t="s">
        <v>20</v>
      </c>
      <c r="BY606" s="14" t="s">
        <v>965</v>
      </c>
      <c r="BZ606" s="39">
        <v>0.37291666666666662</v>
      </c>
      <c r="CA606" s="39" t="s">
        <v>965</v>
      </c>
      <c r="CB606" s="14" t="s">
        <v>965</v>
      </c>
      <c r="CC606" s="39">
        <v>0.37291666666666662</v>
      </c>
      <c r="CD606" s="39" t="s">
        <v>965</v>
      </c>
      <c r="CE606" s="14" t="s">
        <v>965</v>
      </c>
      <c r="CF606" s="39">
        <v>0.37013888888888885</v>
      </c>
      <c r="CG606" s="39" t="s">
        <v>965</v>
      </c>
      <c r="CH606" s="14" t="s">
        <v>965</v>
      </c>
      <c r="CI606" s="39">
        <v>0.37361111111111112</v>
      </c>
      <c r="CJ606" s="39" t="s">
        <v>965</v>
      </c>
      <c r="CK606" s="14" t="s">
        <v>20</v>
      </c>
      <c r="CL606" s="14" t="s">
        <v>20</v>
      </c>
      <c r="CM606" s="1">
        <f t="shared" si="155"/>
        <v>38</v>
      </c>
      <c r="CN606" s="1">
        <f t="shared" si="156"/>
        <v>0</v>
      </c>
      <c r="CO606" s="1">
        <f t="shared" si="157"/>
        <v>11</v>
      </c>
      <c r="CP606" s="1">
        <f t="shared" si="158"/>
        <v>0</v>
      </c>
      <c r="CQ606" s="1">
        <f t="shared" si="159"/>
        <v>2</v>
      </c>
      <c r="CR606" s="1">
        <f>SUM(COUNTIFS($T606:$CL606,{"PAT","MAT"}))</f>
        <v>0</v>
      </c>
      <c r="CS606" s="1">
        <f t="shared" si="160"/>
        <v>0</v>
      </c>
      <c r="CT606" s="1">
        <f t="shared" si="161"/>
        <v>0</v>
      </c>
      <c r="CU606" s="1">
        <f t="shared" si="162"/>
        <v>0</v>
      </c>
      <c r="CV606" s="1">
        <f t="shared" si="163"/>
        <v>0</v>
      </c>
      <c r="CW606" s="1">
        <f t="shared" si="164"/>
        <v>0</v>
      </c>
      <c r="CX606" s="1">
        <f t="shared" si="165"/>
        <v>0</v>
      </c>
      <c r="CY606" s="1">
        <f t="shared" si="166"/>
        <v>0</v>
      </c>
      <c r="CZ606" s="1">
        <f t="shared" si="167"/>
        <v>1</v>
      </c>
      <c r="DA606" s="1">
        <f t="shared" si="168"/>
        <v>1</v>
      </c>
      <c r="DB606" s="1">
        <f>SUM(CM606:CX606)+SUM(COUNTIFS(Q606:CL606,{"TERM","RESIGNED"}))</f>
        <v>51</v>
      </c>
      <c r="DC606" s="1" t="s">
        <v>45</v>
      </c>
      <c r="DD606" s="1" t="s">
        <v>1018</v>
      </c>
    </row>
    <row r="607" spans="1:108" x14ac:dyDescent="0.25">
      <c r="A607" s="32">
        <f t="shared" si="169"/>
        <v>606</v>
      </c>
      <c r="B607" s="1" t="s">
        <v>172</v>
      </c>
      <c r="C607" s="1">
        <v>600484</v>
      </c>
      <c r="D607" s="27">
        <v>600484</v>
      </c>
      <c r="E607" s="1" t="s">
        <v>946</v>
      </c>
      <c r="F607" s="34" t="s">
        <v>1350</v>
      </c>
      <c r="G607" s="34" t="s">
        <v>190</v>
      </c>
      <c r="H607" s="30">
        <v>45211</v>
      </c>
      <c r="I607" s="30" t="s">
        <v>39</v>
      </c>
      <c r="J607" s="30" t="s">
        <v>39</v>
      </c>
      <c r="K607" s="1">
        <f t="shared" ca="1" si="153"/>
        <v>91</v>
      </c>
      <c r="L607" s="34" t="str">
        <f t="shared" si="154"/>
        <v>Billable</v>
      </c>
      <c r="M607" s="34" t="s">
        <v>187</v>
      </c>
      <c r="N607" s="1" t="s">
        <v>270</v>
      </c>
      <c r="O607" s="1" t="s">
        <v>42</v>
      </c>
      <c r="P607" s="1"/>
      <c r="Q607" s="1"/>
      <c r="R607" s="1" t="s">
        <v>43</v>
      </c>
      <c r="S607" s="33" t="s">
        <v>292</v>
      </c>
      <c r="T607" s="14" t="s">
        <v>965</v>
      </c>
      <c r="U607" s="39" t="s">
        <v>39</v>
      </c>
      <c r="V607" s="14" t="s">
        <v>965</v>
      </c>
      <c r="W607" s="14" t="s">
        <v>20</v>
      </c>
      <c r="X607" s="14" t="s">
        <v>20</v>
      </c>
      <c r="Y607" s="14" t="s">
        <v>965</v>
      </c>
      <c r="Z607" s="39">
        <v>0.29791666666666666</v>
      </c>
      <c r="AA607" s="14" t="s">
        <v>965</v>
      </c>
      <c r="AB607" s="14" t="s">
        <v>965</v>
      </c>
      <c r="AC607" s="39">
        <v>0.34722222222222227</v>
      </c>
      <c r="AD607" s="14" t="s">
        <v>965</v>
      </c>
      <c r="AE607" s="14" t="s">
        <v>965</v>
      </c>
      <c r="AF607" s="39">
        <v>0.3444444444444445</v>
      </c>
      <c r="AG607" s="14" t="s">
        <v>966</v>
      </c>
      <c r="AH607" s="14" t="s">
        <v>965</v>
      </c>
      <c r="AI607" s="39">
        <v>0.22083333333333333</v>
      </c>
      <c r="AJ607" s="14" t="s">
        <v>22</v>
      </c>
      <c r="AK607" s="14" t="s">
        <v>965</v>
      </c>
      <c r="AL607" s="39">
        <v>0.36319444444444443</v>
      </c>
      <c r="AM607" s="14" t="s">
        <v>965</v>
      </c>
      <c r="AN607" s="14" t="s">
        <v>20</v>
      </c>
      <c r="AO607" s="14" t="s">
        <v>20</v>
      </c>
      <c r="AP607" s="14" t="s">
        <v>965</v>
      </c>
      <c r="AQ607" s="39">
        <v>0.36805555555555558</v>
      </c>
      <c r="AR607" s="14" t="s">
        <v>965</v>
      </c>
      <c r="AS607" s="14" t="s">
        <v>965</v>
      </c>
      <c r="AT607" s="39">
        <v>0.21249999999999999</v>
      </c>
      <c r="AU607" s="14" t="s">
        <v>22</v>
      </c>
      <c r="AV607" s="14" t="s">
        <v>965</v>
      </c>
      <c r="AW607" s="39">
        <v>0.31041666666666667</v>
      </c>
      <c r="AX607" s="14" t="s">
        <v>966</v>
      </c>
      <c r="AY607" s="14" t="s">
        <v>965</v>
      </c>
      <c r="AZ607" s="39">
        <v>0.36944444444444446</v>
      </c>
      <c r="BA607" s="14" t="s">
        <v>965</v>
      </c>
      <c r="BB607" s="14" t="s">
        <v>965</v>
      </c>
      <c r="BC607" s="39">
        <v>0.36527777777777781</v>
      </c>
      <c r="BD607" s="14" t="s">
        <v>965</v>
      </c>
      <c r="BE607" s="14" t="s">
        <v>20</v>
      </c>
      <c r="BF607" s="14" t="s">
        <v>20</v>
      </c>
      <c r="BG607" s="14" t="s">
        <v>965</v>
      </c>
      <c r="BH607" s="39">
        <v>0.37083333333333335</v>
      </c>
      <c r="BI607" s="39" t="s">
        <v>965</v>
      </c>
      <c r="BJ607" s="14" t="s">
        <v>965</v>
      </c>
      <c r="BK607" s="39">
        <v>0.36458333333333331</v>
      </c>
      <c r="BL607" s="14" t="s">
        <v>965</v>
      </c>
      <c r="BM607" s="14" t="s">
        <v>965</v>
      </c>
      <c r="BN607" s="39">
        <v>0.36249999999999999</v>
      </c>
      <c r="BO607" s="14" t="s">
        <v>965</v>
      </c>
      <c r="BP607" s="14" t="s">
        <v>965</v>
      </c>
      <c r="BQ607" s="39">
        <v>0.3743055555555555</v>
      </c>
      <c r="BR607" s="14" t="s">
        <v>965</v>
      </c>
      <c r="BS607" s="14" t="s">
        <v>965</v>
      </c>
      <c r="BT607" s="39">
        <v>0.3611111111111111</v>
      </c>
      <c r="BU607" s="39" t="s">
        <v>965</v>
      </c>
      <c r="BV607" s="14" t="s">
        <v>20</v>
      </c>
      <c r="BW607" s="14" t="s">
        <v>20</v>
      </c>
      <c r="BX607" s="14" t="s">
        <v>20</v>
      </c>
      <c r="BY607" s="14" t="s">
        <v>965</v>
      </c>
      <c r="BZ607" s="39">
        <v>0.36736111111111108</v>
      </c>
      <c r="CA607" s="39" t="s">
        <v>965</v>
      </c>
      <c r="CB607" s="14" t="s">
        <v>965</v>
      </c>
      <c r="CC607" s="39">
        <v>0.36041666666666666</v>
      </c>
      <c r="CD607" s="39" t="s">
        <v>965</v>
      </c>
      <c r="CE607" s="14" t="s">
        <v>965</v>
      </c>
      <c r="CF607" s="39">
        <v>0.36319444444444443</v>
      </c>
      <c r="CG607" s="39" t="s">
        <v>965</v>
      </c>
      <c r="CH607" s="14" t="s">
        <v>965</v>
      </c>
      <c r="CI607" s="39">
        <v>0.36319444444444443</v>
      </c>
      <c r="CJ607" s="39" t="s">
        <v>965</v>
      </c>
      <c r="CK607" s="14" t="s">
        <v>20</v>
      </c>
      <c r="CL607" s="14" t="s">
        <v>20</v>
      </c>
      <c r="CM607" s="1">
        <f t="shared" si="155"/>
        <v>36</v>
      </c>
      <c r="CN607" s="1">
        <f t="shared" si="156"/>
        <v>1</v>
      </c>
      <c r="CO607" s="1">
        <f t="shared" si="157"/>
        <v>11</v>
      </c>
      <c r="CP607" s="1">
        <f t="shared" si="158"/>
        <v>0</v>
      </c>
      <c r="CQ607" s="1">
        <f t="shared" si="159"/>
        <v>2</v>
      </c>
      <c r="CR607" s="1">
        <f>SUM(COUNTIFS($T607:$CL607,{"PAT","MAT"}))</f>
        <v>0</v>
      </c>
      <c r="CS607" s="1">
        <f t="shared" si="160"/>
        <v>0</v>
      </c>
      <c r="CT607" s="1">
        <f t="shared" si="161"/>
        <v>0</v>
      </c>
      <c r="CU607" s="1">
        <f t="shared" si="162"/>
        <v>0</v>
      </c>
      <c r="CV607" s="1">
        <f t="shared" si="163"/>
        <v>0</v>
      </c>
      <c r="CW607" s="1">
        <f t="shared" si="164"/>
        <v>0</v>
      </c>
      <c r="CX607" s="1">
        <f t="shared" si="165"/>
        <v>0</v>
      </c>
      <c r="CY607" s="1">
        <f t="shared" si="166"/>
        <v>0</v>
      </c>
      <c r="CZ607" s="1">
        <f t="shared" si="167"/>
        <v>1</v>
      </c>
      <c r="DA607" s="1">
        <f t="shared" si="168"/>
        <v>1</v>
      </c>
      <c r="DB607" s="1">
        <f>SUM(CM607:CX607)+SUM(COUNTIFS(Q607:CL607,{"TERM","RESIGNED"}))</f>
        <v>50</v>
      </c>
      <c r="DC607" s="1" t="s">
        <v>45</v>
      </c>
      <c r="DD607" s="1" t="s">
        <v>1018</v>
      </c>
    </row>
    <row r="608" spans="1:108" x14ac:dyDescent="0.25">
      <c r="A608" s="32">
        <f t="shared" si="169"/>
        <v>607</v>
      </c>
      <c r="B608" s="1" t="s">
        <v>36</v>
      </c>
      <c r="C608" s="1">
        <v>19229</v>
      </c>
      <c r="D608" s="27">
        <v>19229</v>
      </c>
      <c r="E608" s="1" t="s">
        <v>945</v>
      </c>
      <c r="F608" s="34" t="s">
        <v>1355</v>
      </c>
      <c r="G608" s="34" t="s">
        <v>1335</v>
      </c>
      <c r="H608" s="30">
        <v>45212</v>
      </c>
      <c r="I608" s="30" t="s">
        <v>39</v>
      </c>
      <c r="J608" s="30" t="s">
        <v>39</v>
      </c>
      <c r="K608" s="1">
        <f t="shared" ca="1" si="153"/>
        <v>90</v>
      </c>
      <c r="L608" s="34" t="str">
        <f t="shared" si="154"/>
        <v>Billable</v>
      </c>
      <c r="M608" s="34" t="s">
        <v>187</v>
      </c>
      <c r="N608" s="1" t="s">
        <v>41</v>
      </c>
      <c r="O608" s="1" t="s">
        <v>42</v>
      </c>
      <c r="P608" s="1"/>
      <c r="Q608" s="1"/>
      <c r="R608" s="1" t="s">
        <v>43</v>
      </c>
      <c r="S608" s="33" t="s">
        <v>311</v>
      </c>
      <c r="T608" s="14" t="s">
        <v>965</v>
      </c>
      <c r="U608" s="39">
        <v>0.390972222222222</v>
      </c>
      <c r="V608" s="14" t="s">
        <v>965</v>
      </c>
      <c r="W608" s="14" t="s">
        <v>20</v>
      </c>
      <c r="X608" s="14" t="s">
        <v>20</v>
      </c>
      <c r="Y608" s="14" t="s">
        <v>965</v>
      </c>
      <c r="Z608" s="39">
        <v>0.3979166666666667</v>
      </c>
      <c r="AA608" s="14" t="s">
        <v>965</v>
      </c>
      <c r="AB608" s="14" t="s">
        <v>965</v>
      </c>
      <c r="AC608" s="39">
        <v>0.3972222222222222</v>
      </c>
      <c r="AD608" s="14" t="s">
        <v>965</v>
      </c>
      <c r="AE608" s="14" t="s">
        <v>965</v>
      </c>
      <c r="AF608" s="39">
        <v>0.3888888888888889</v>
      </c>
      <c r="AG608" s="14" t="s">
        <v>965</v>
      </c>
      <c r="AH608" s="14" t="s">
        <v>965</v>
      </c>
      <c r="AI608" s="39">
        <v>0.38819444444444445</v>
      </c>
      <c r="AJ608" s="14" t="s">
        <v>965</v>
      </c>
      <c r="AK608" s="14" t="s">
        <v>965</v>
      </c>
      <c r="AL608" s="39">
        <v>0.39513888888888887</v>
      </c>
      <c r="AM608" s="14" t="s">
        <v>965</v>
      </c>
      <c r="AN608" s="14" t="s">
        <v>20</v>
      </c>
      <c r="AO608" s="14" t="s">
        <v>20</v>
      </c>
      <c r="AP608" s="14" t="s">
        <v>965</v>
      </c>
      <c r="AQ608" s="39">
        <v>0.40416666666666662</v>
      </c>
      <c r="AR608" s="14" t="s">
        <v>965</v>
      </c>
      <c r="AS608" s="14" t="s">
        <v>965</v>
      </c>
      <c r="AT608" s="39">
        <v>0.39999999999999997</v>
      </c>
      <c r="AU608" s="14" t="s">
        <v>965</v>
      </c>
      <c r="AV608" s="14" t="s">
        <v>965</v>
      </c>
      <c r="AW608" s="39">
        <v>0.38611111111111113</v>
      </c>
      <c r="AX608" s="14" t="s">
        <v>965</v>
      </c>
      <c r="AY608" s="14" t="s">
        <v>965</v>
      </c>
      <c r="AZ608" s="39">
        <v>0.38055555555555554</v>
      </c>
      <c r="BA608" s="14" t="s">
        <v>965</v>
      </c>
      <c r="BB608" s="14" t="s">
        <v>965</v>
      </c>
      <c r="BC608" s="39">
        <v>0.38611111111111113</v>
      </c>
      <c r="BD608" s="14" t="s">
        <v>965</v>
      </c>
      <c r="BE608" s="14" t="s">
        <v>20</v>
      </c>
      <c r="BF608" s="14" t="s">
        <v>20</v>
      </c>
      <c r="BG608" s="14" t="s">
        <v>965</v>
      </c>
      <c r="BH608" s="39">
        <v>0.38125000000000003</v>
      </c>
      <c r="BI608" s="39" t="s">
        <v>965</v>
      </c>
      <c r="BJ608" s="14" t="s">
        <v>966</v>
      </c>
      <c r="BK608" s="39">
        <v>0.28055555555555556</v>
      </c>
      <c r="BL608" s="14" t="s">
        <v>966</v>
      </c>
      <c r="BM608" s="14" t="s">
        <v>965</v>
      </c>
      <c r="BN608" s="39">
        <v>0.38055555555555554</v>
      </c>
      <c r="BO608" s="14" t="s">
        <v>965</v>
      </c>
      <c r="BP608" s="14" t="s">
        <v>965</v>
      </c>
      <c r="BQ608" s="39">
        <v>0.38263888888888892</v>
      </c>
      <c r="BR608" s="14" t="s">
        <v>965</v>
      </c>
      <c r="BS608" s="14" t="s">
        <v>965</v>
      </c>
      <c r="BT608" s="39">
        <v>0.3659722222222222</v>
      </c>
      <c r="BU608" s="39" t="s">
        <v>965</v>
      </c>
      <c r="BV608" s="14" t="s">
        <v>20</v>
      </c>
      <c r="BW608" s="14" t="s">
        <v>20</v>
      </c>
      <c r="BX608" s="14" t="s">
        <v>20</v>
      </c>
      <c r="BY608" s="14" t="s">
        <v>965</v>
      </c>
      <c r="BZ608" s="39">
        <v>0.38611111111111113</v>
      </c>
      <c r="CA608" s="39" t="s">
        <v>965</v>
      </c>
      <c r="CB608" s="14" t="s">
        <v>965</v>
      </c>
      <c r="CC608" s="39">
        <v>0.37638888888888888</v>
      </c>
      <c r="CD608" s="39" t="s">
        <v>965</v>
      </c>
      <c r="CE608" s="14" t="s">
        <v>965</v>
      </c>
      <c r="CF608" s="39">
        <v>0.37847222222222227</v>
      </c>
      <c r="CG608" s="39" t="s">
        <v>965</v>
      </c>
      <c r="CH608" s="14" t="s">
        <v>965</v>
      </c>
      <c r="CI608" s="39">
        <v>0.37847222222222227</v>
      </c>
      <c r="CJ608" s="39" t="s">
        <v>965</v>
      </c>
      <c r="CK608" s="14" t="s">
        <v>20</v>
      </c>
      <c r="CL608" s="14" t="s">
        <v>20</v>
      </c>
      <c r="CM608" s="1">
        <f t="shared" si="155"/>
        <v>38</v>
      </c>
      <c r="CN608" s="1">
        <f t="shared" si="156"/>
        <v>1</v>
      </c>
      <c r="CO608" s="1">
        <f t="shared" si="157"/>
        <v>11</v>
      </c>
      <c r="CP608" s="1">
        <f t="shared" si="158"/>
        <v>0</v>
      </c>
      <c r="CQ608" s="1">
        <f t="shared" si="159"/>
        <v>0</v>
      </c>
      <c r="CR608" s="1">
        <f>SUM(COUNTIFS($T608:$CL608,{"PAT","MAT"}))</f>
        <v>0</v>
      </c>
      <c r="CS608" s="1">
        <f t="shared" si="160"/>
        <v>0</v>
      </c>
      <c r="CT608" s="1">
        <f t="shared" si="161"/>
        <v>0</v>
      </c>
      <c r="CU608" s="1">
        <f t="shared" si="162"/>
        <v>0</v>
      </c>
      <c r="CV608" s="1">
        <f t="shared" si="163"/>
        <v>0</v>
      </c>
      <c r="CW608" s="1">
        <f t="shared" si="164"/>
        <v>0</v>
      </c>
      <c r="CX608" s="1">
        <f t="shared" si="165"/>
        <v>0</v>
      </c>
      <c r="CY608" s="1">
        <f t="shared" si="166"/>
        <v>0</v>
      </c>
      <c r="CZ608" s="1">
        <f t="shared" si="167"/>
        <v>1</v>
      </c>
      <c r="DA608" s="1">
        <f t="shared" si="168"/>
        <v>1</v>
      </c>
      <c r="DB608" s="1">
        <f>SUM(CM608:CX608)+SUM(COUNTIFS(Q608:CL608,{"TERM","RESIGNED"}))</f>
        <v>50</v>
      </c>
      <c r="DC608" s="1" t="s">
        <v>45</v>
      </c>
      <c r="DD608" s="1" t="s">
        <v>1018</v>
      </c>
    </row>
    <row r="609" spans="1:108" x14ac:dyDescent="0.25">
      <c r="A609" s="32">
        <f t="shared" si="169"/>
        <v>608</v>
      </c>
      <c r="B609" s="1" t="s">
        <v>36</v>
      </c>
      <c r="C609" s="1">
        <v>19235</v>
      </c>
      <c r="D609" s="27">
        <v>19235</v>
      </c>
      <c r="E609" s="1" t="s">
        <v>945</v>
      </c>
      <c r="F609" s="34" t="s">
        <v>1357</v>
      </c>
      <c r="G609" s="34" t="s">
        <v>186</v>
      </c>
      <c r="H609" s="30">
        <v>45212</v>
      </c>
      <c r="I609" s="30" t="s">
        <v>39</v>
      </c>
      <c r="J609" s="30" t="s">
        <v>39</v>
      </c>
      <c r="K609" s="1">
        <f t="shared" ca="1" si="153"/>
        <v>90</v>
      </c>
      <c r="L609" s="34" t="str">
        <f t="shared" si="154"/>
        <v>Billable</v>
      </c>
      <c r="M609" s="34" t="s">
        <v>187</v>
      </c>
      <c r="N609" s="1" t="s">
        <v>41</v>
      </c>
      <c r="O609" s="1" t="s">
        <v>42</v>
      </c>
      <c r="P609" s="1"/>
      <c r="Q609" s="1"/>
      <c r="R609" s="1" t="s">
        <v>43</v>
      </c>
      <c r="S609" s="33" t="s">
        <v>235</v>
      </c>
      <c r="T609" s="14" t="s">
        <v>965</v>
      </c>
      <c r="U609" s="39">
        <v>0.38541666666666702</v>
      </c>
      <c r="V609" s="14" t="s">
        <v>965</v>
      </c>
      <c r="W609" s="14" t="s">
        <v>20</v>
      </c>
      <c r="X609" s="14" t="s">
        <v>20</v>
      </c>
      <c r="Y609" s="14" t="s">
        <v>965</v>
      </c>
      <c r="Z609" s="39">
        <v>0.39166666666666666</v>
      </c>
      <c r="AA609" s="14" t="s">
        <v>965</v>
      </c>
      <c r="AB609" s="14" t="s">
        <v>965</v>
      </c>
      <c r="AC609" s="39">
        <v>0.3923611111111111</v>
      </c>
      <c r="AD609" s="14" t="s">
        <v>965</v>
      </c>
      <c r="AE609" s="14" t="s">
        <v>965</v>
      </c>
      <c r="AF609" s="39">
        <v>0.38958333333333334</v>
      </c>
      <c r="AG609" s="14" t="s">
        <v>965</v>
      </c>
      <c r="AH609" s="14" t="s">
        <v>965</v>
      </c>
      <c r="AI609" s="39">
        <v>0.40277777777777773</v>
      </c>
      <c r="AJ609" s="14" t="s">
        <v>965</v>
      </c>
      <c r="AK609" s="14" t="s">
        <v>965</v>
      </c>
      <c r="AL609" s="39">
        <v>0.38611111111111113</v>
      </c>
      <c r="AM609" s="14" t="s">
        <v>965</v>
      </c>
      <c r="AN609" s="14" t="s">
        <v>20</v>
      </c>
      <c r="AO609" s="14" t="s">
        <v>20</v>
      </c>
      <c r="AP609" s="14" t="s">
        <v>965</v>
      </c>
      <c r="AQ609" s="39">
        <v>0.40138888888888885</v>
      </c>
      <c r="AR609" s="14" t="s">
        <v>965</v>
      </c>
      <c r="AS609" s="14" t="s">
        <v>965</v>
      </c>
      <c r="AT609" s="39">
        <v>0.40486111111111112</v>
      </c>
      <c r="AU609" s="14" t="s">
        <v>965</v>
      </c>
      <c r="AV609" s="14" t="s">
        <v>965</v>
      </c>
      <c r="AW609" s="39">
        <v>0.39652777777777781</v>
      </c>
      <c r="AX609" s="14" t="s">
        <v>965</v>
      </c>
      <c r="AY609" s="14" t="s">
        <v>965</v>
      </c>
      <c r="AZ609" s="39">
        <v>0.38125000000000003</v>
      </c>
      <c r="BA609" s="14" t="s">
        <v>965</v>
      </c>
      <c r="BB609" s="14" t="s">
        <v>965</v>
      </c>
      <c r="BC609" s="39">
        <v>0.38263888888888892</v>
      </c>
      <c r="BD609" s="14" t="s">
        <v>965</v>
      </c>
      <c r="BE609" s="14" t="s">
        <v>20</v>
      </c>
      <c r="BF609" s="14" t="s">
        <v>20</v>
      </c>
      <c r="BG609" s="14" t="s">
        <v>965</v>
      </c>
      <c r="BH609" s="39">
        <v>0.39444444444444443</v>
      </c>
      <c r="BI609" s="39" t="s">
        <v>965</v>
      </c>
      <c r="BJ609" s="14" t="s">
        <v>965</v>
      </c>
      <c r="BK609" s="39">
        <v>0.39305555555555555</v>
      </c>
      <c r="BL609" s="14" t="s">
        <v>965</v>
      </c>
      <c r="BM609" s="14" t="s">
        <v>965</v>
      </c>
      <c r="BN609" s="39">
        <v>0.3833333333333333</v>
      </c>
      <c r="BO609" s="14" t="s">
        <v>965</v>
      </c>
      <c r="BP609" s="14" t="s">
        <v>965</v>
      </c>
      <c r="BQ609" s="39">
        <v>0.38194444444444442</v>
      </c>
      <c r="BR609" s="14" t="s">
        <v>965</v>
      </c>
      <c r="BS609" s="14" t="s">
        <v>965</v>
      </c>
      <c r="BT609" s="39">
        <v>0.36527777777777781</v>
      </c>
      <c r="BU609" s="39" t="s">
        <v>965</v>
      </c>
      <c r="BV609" s="14" t="s">
        <v>20</v>
      </c>
      <c r="BW609" s="14" t="s">
        <v>20</v>
      </c>
      <c r="BX609" s="14" t="s">
        <v>20</v>
      </c>
      <c r="BY609" s="14" t="s">
        <v>965</v>
      </c>
      <c r="BZ609" s="39">
        <v>0.38680555555555557</v>
      </c>
      <c r="CA609" s="39" t="s">
        <v>965</v>
      </c>
      <c r="CB609" s="14" t="s">
        <v>965</v>
      </c>
      <c r="CC609" s="39">
        <v>0.3840277777777778</v>
      </c>
      <c r="CD609" s="39" t="s">
        <v>965</v>
      </c>
      <c r="CE609" s="14" t="s">
        <v>965</v>
      </c>
      <c r="CF609" s="39">
        <v>0.38472222222222219</v>
      </c>
      <c r="CG609" s="39" t="s">
        <v>965</v>
      </c>
      <c r="CH609" s="14" t="s">
        <v>965</v>
      </c>
      <c r="CI609" s="39">
        <v>0.38055555555555554</v>
      </c>
      <c r="CJ609" s="39" t="s">
        <v>965</v>
      </c>
      <c r="CK609" s="14" t="s">
        <v>20</v>
      </c>
      <c r="CL609" s="14" t="s">
        <v>20</v>
      </c>
      <c r="CM609" s="1">
        <f t="shared" si="155"/>
        <v>40</v>
      </c>
      <c r="CN609" s="1">
        <f t="shared" si="156"/>
        <v>0</v>
      </c>
      <c r="CO609" s="1">
        <f t="shared" si="157"/>
        <v>11</v>
      </c>
      <c r="CP609" s="1">
        <f t="shared" si="158"/>
        <v>0</v>
      </c>
      <c r="CQ609" s="1">
        <f t="shared" si="159"/>
        <v>0</v>
      </c>
      <c r="CR609" s="1">
        <f>SUM(COUNTIFS($T609:$CL609,{"PAT","MAT"}))</f>
        <v>0</v>
      </c>
      <c r="CS609" s="1">
        <f t="shared" si="160"/>
        <v>0</v>
      </c>
      <c r="CT609" s="1">
        <f t="shared" si="161"/>
        <v>0</v>
      </c>
      <c r="CU609" s="1">
        <f t="shared" si="162"/>
        <v>0</v>
      </c>
      <c r="CV609" s="1">
        <f t="shared" si="163"/>
        <v>0</v>
      </c>
      <c r="CW609" s="1">
        <f t="shared" si="164"/>
        <v>0</v>
      </c>
      <c r="CX609" s="1">
        <f t="shared" si="165"/>
        <v>0</v>
      </c>
      <c r="CY609" s="1">
        <f t="shared" si="166"/>
        <v>0</v>
      </c>
      <c r="CZ609" s="1">
        <f t="shared" si="167"/>
        <v>1</v>
      </c>
      <c r="DA609" s="1">
        <f t="shared" si="168"/>
        <v>1</v>
      </c>
      <c r="DB609" s="1">
        <f>SUM(CM609:CX609)+SUM(COUNTIFS(Q609:CL609,{"TERM","RESIGNED"}))</f>
        <v>51</v>
      </c>
      <c r="DC609" s="1" t="s">
        <v>45</v>
      </c>
      <c r="DD609" s="1" t="s">
        <v>1018</v>
      </c>
    </row>
    <row r="610" spans="1:108" x14ac:dyDescent="0.25">
      <c r="A610" s="32">
        <f t="shared" si="169"/>
        <v>609</v>
      </c>
      <c r="B610" s="1" t="s">
        <v>36</v>
      </c>
      <c r="C610" s="1">
        <v>19236</v>
      </c>
      <c r="D610" s="27">
        <v>19236</v>
      </c>
      <c r="E610" s="1" t="s">
        <v>946</v>
      </c>
      <c r="F610" s="34" t="s">
        <v>1358</v>
      </c>
      <c r="G610" s="34" t="s">
        <v>186</v>
      </c>
      <c r="H610" s="30">
        <v>45212</v>
      </c>
      <c r="I610" s="30" t="s">
        <v>39</v>
      </c>
      <c r="J610" s="30" t="s">
        <v>39</v>
      </c>
      <c r="K610" s="1">
        <f t="shared" ca="1" si="153"/>
        <v>90</v>
      </c>
      <c r="L610" s="34" t="str">
        <f t="shared" si="154"/>
        <v>Billable</v>
      </c>
      <c r="M610" s="34" t="s">
        <v>187</v>
      </c>
      <c r="N610" s="1" t="s">
        <v>41</v>
      </c>
      <c r="O610" s="1" t="s">
        <v>42</v>
      </c>
      <c r="P610" s="1"/>
      <c r="Q610" s="1"/>
      <c r="R610" s="1" t="s">
        <v>43</v>
      </c>
      <c r="S610" s="33" t="s">
        <v>311</v>
      </c>
      <c r="T610" s="14" t="s">
        <v>965</v>
      </c>
      <c r="U610" s="39">
        <v>0.39444444444444399</v>
      </c>
      <c r="V610" s="14" t="s">
        <v>965</v>
      </c>
      <c r="W610" s="14" t="s">
        <v>20</v>
      </c>
      <c r="X610" s="14" t="s">
        <v>20</v>
      </c>
      <c r="Y610" s="14" t="s">
        <v>965</v>
      </c>
      <c r="Z610" s="39">
        <v>0.39583333333333331</v>
      </c>
      <c r="AA610" s="14" t="s">
        <v>965</v>
      </c>
      <c r="AB610" s="14" t="s">
        <v>965</v>
      </c>
      <c r="AC610" s="39">
        <v>0.4152777777777778</v>
      </c>
      <c r="AD610" s="14" t="s">
        <v>965</v>
      </c>
      <c r="AE610" s="14" t="s">
        <v>965</v>
      </c>
      <c r="AF610" s="39">
        <v>0.3972222222222222</v>
      </c>
      <c r="AG610" s="14" t="s">
        <v>965</v>
      </c>
      <c r="AH610" s="14" t="s">
        <v>965</v>
      </c>
      <c r="AI610" s="39">
        <v>0.39513888888888887</v>
      </c>
      <c r="AJ610" s="14" t="s">
        <v>965</v>
      </c>
      <c r="AK610" s="14" t="s">
        <v>965</v>
      </c>
      <c r="AL610" s="39">
        <v>0.39930555555555558</v>
      </c>
      <c r="AM610" s="14" t="s">
        <v>965</v>
      </c>
      <c r="AN610" s="14" t="s">
        <v>20</v>
      </c>
      <c r="AO610" s="14" t="s">
        <v>20</v>
      </c>
      <c r="AP610" s="14" t="s">
        <v>965</v>
      </c>
      <c r="AQ610" s="39">
        <v>0.39861111111111108</v>
      </c>
      <c r="AR610" s="14" t="s">
        <v>965</v>
      </c>
      <c r="AS610" s="14" t="s">
        <v>965</v>
      </c>
      <c r="AT610" s="39">
        <v>0.3888888888888889</v>
      </c>
      <c r="AU610" s="14" t="s">
        <v>965</v>
      </c>
      <c r="AV610" s="14" t="s">
        <v>965</v>
      </c>
      <c r="AW610" s="39">
        <v>0.39097222222222222</v>
      </c>
      <c r="AX610" s="14" t="s">
        <v>965</v>
      </c>
      <c r="AY610" s="14" t="s">
        <v>965</v>
      </c>
      <c r="AZ610" s="39">
        <v>0.38750000000000001</v>
      </c>
      <c r="BA610" s="14" t="s">
        <v>965</v>
      </c>
      <c r="BB610" s="14" t="s">
        <v>965</v>
      </c>
      <c r="BC610" s="39">
        <v>0.38194444444444442</v>
      </c>
      <c r="BD610" s="14" t="s">
        <v>965</v>
      </c>
      <c r="BE610" s="14" t="s">
        <v>20</v>
      </c>
      <c r="BF610" s="14" t="s">
        <v>20</v>
      </c>
      <c r="BG610" s="14" t="s">
        <v>965</v>
      </c>
      <c r="BH610" s="39">
        <v>0.38541666666666669</v>
      </c>
      <c r="BI610" s="39" t="s">
        <v>965</v>
      </c>
      <c r="BJ610" s="14" t="s">
        <v>965</v>
      </c>
      <c r="BK610" s="39">
        <v>0.40416666666666662</v>
      </c>
      <c r="BL610" s="14" t="s">
        <v>965</v>
      </c>
      <c r="BM610" s="14" t="s">
        <v>965</v>
      </c>
      <c r="BN610" s="39">
        <v>0.37847222222222227</v>
      </c>
      <c r="BO610" s="14" t="s">
        <v>965</v>
      </c>
      <c r="BP610" s="14" t="s">
        <v>965</v>
      </c>
      <c r="BQ610" s="39">
        <v>0.3840277777777778</v>
      </c>
      <c r="BR610" s="14" t="s">
        <v>965</v>
      </c>
      <c r="BS610" s="14" t="s">
        <v>965</v>
      </c>
      <c r="BT610" s="39">
        <v>0.37916666666666665</v>
      </c>
      <c r="BU610" s="39" t="s">
        <v>965</v>
      </c>
      <c r="BV610" s="14" t="s">
        <v>20</v>
      </c>
      <c r="BW610" s="14" t="s">
        <v>20</v>
      </c>
      <c r="BX610" s="14" t="s">
        <v>20</v>
      </c>
      <c r="BY610" s="14" t="s">
        <v>965</v>
      </c>
      <c r="BZ610" s="39">
        <v>0.37916666666666665</v>
      </c>
      <c r="CA610" s="39" t="s">
        <v>965</v>
      </c>
      <c r="CB610" s="14" t="s">
        <v>965</v>
      </c>
      <c r="CC610" s="39">
        <v>0.37847222222222227</v>
      </c>
      <c r="CD610" s="39" t="s">
        <v>965</v>
      </c>
      <c r="CE610" s="14" t="s">
        <v>965</v>
      </c>
      <c r="CF610" s="39">
        <v>0.37777777777777777</v>
      </c>
      <c r="CG610" s="39" t="s">
        <v>965</v>
      </c>
      <c r="CH610" s="14" t="s">
        <v>965</v>
      </c>
      <c r="CI610" s="39">
        <v>0.3743055555555555</v>
      </c>
      <c r="CJ610" s="39" t="s">
        <v>965</v>
      </c>
      <c r="CK610" s="14" t="s">
        <v>20</v>
      </c>
      <c r="CL610" s="14" t="s">
        <v>20</v>
      </c>
      <c r="CM610" s="1">
        <f t="shared" si="155"/>
        <v>40</v>
      </c>
      <c r="CN610" s="1">
        <f t="shared" si="156"/>
        <v>0</v>
      </c>
      <c r="CO610" s="1">
        <f t="shared" si="157"/>
        <v>11</v>
      </c>
      <c r="CP610" s="1">
        <f t="shared" si="158"/>
        <v>0</v>
      </c>
      <c r="CQ610" s="1">
        <f t="shared" si="159"/>
        <v>0</v>
      </c>
      <c r="CR610" s="1">
        <f>SUM(COUNTIFS($T610:$CL610,{"PAT","MAT"}))</f>
        <v>0</v>
      </c>
      <c r="CS610" s="1">
        <f t="shared" si="160"/>
        <v>0</v>
      </c>
      <c r="CT610" s="1">
        <f t="shared" si="161"/>
        <v>0</v>
      </c>
      <c r="CU610" s="1">
        <f t="shared" si="162"/>
        <v>0</v>
      </c>
      <c r="CV610" s="1">
        <f t="shared" si="163"/>
        <v>0</v>
      </c>
      <c r="CW610" s="1">
        <f t="shared" si="164"/>
        <v>0</v>
      </c>
      <c r="CX610" s="1">
        <f t="shared" si="165"/>
        <v>0</v>
      </c>
      <c r="CY610" s="1">
        <f t="shared" si="166"/>
        <v>0</v>
      </c>
      <c r="CZ610" s="1">
        <f t="shared" si="167"/>
        <v>1</v>
      </c>
      <c r="DA610" s="1">
        <f t="shared" si="168"/>
        <v>1</v>
      </c>
      <c r="DB610" s="1">
        <f>SUM(CM610:CX610)+SUM(COUNTIFS(Q610:CL610,{"TERM","RESIGNED"}))</f>
        <v>51</v>
      </c>
      <c r="DC610" s="1" t="s">
        <v>45</v>
      </c>
      <c r="DD610" s="1" t="s">
        <v>1018</v>
      </c>
    </row>
    <row r="611" spans="1:108" x14ac:dyDescent="0.25">
      <c r="A611" s="32">
        <f t="shared" si="169"/>
        <v>610</v>
      </c>
      <c r="B611" s="1" t="s">
        <v>36</v>
      </c>
      <c r="C611" s="1">
        <v>19239</v>
      </c>
      <c r="D611" s="27">
        <v>19239</v>
      </c>
      <c r="E611" s="1" t="s">
        <v>946</v>
      </c>
      <c r="F611" s="34" t="s">
        <v>1359</v>
      </c>
      <c r="G611" s="34" t="s">
        <v>123</v>
      </c>
      <c r="H611" s="30">
        <v>45212</v>
      </c>
      <c r="I611" s="30" t="s">
        <v>39</v>
      </c>
      <c r="J611" s="30" t="s">
        <v>39</v>
      </c>
      <c r="K611" s="1">
        <f t="shared" ca="1" si="153"/>
        <v>90</v>
      </c>
      <c r="L611" s="34" t="str">
        <f t="shared" si="154"/>
        <v>Billable</v>
      </c>
      <c r="M611" s="34" t="s">
        <v>124</v>
      </c>
      <c r="N611" s="1" t="s">
        <v>41</v>
      </c>
      <c r="O611" s="1" t="s">
        <v>42</v>
      </c>
      <c r="P611" s="1"/>
      <c r="Q611" s="1"/>
      <c r="R611" s="1" t="s">
        <v>43</v>
      </c>
      <c r="S611" s="33" t="s">
        <v>366</v>
      </c>
      <c r="T611" s="14" t="s">
        <v>965</v>
      </c>
      <c r="U611" s="39">
        <v>0.42847222222222198</v>
      </c>
      <c r="V611" s="14" t="s">
        <v>965</v>
      </c>
      <c r="W611" s="14" t="s">
        <v>20</v>
      </c>
      <c r="X611" s="14" t="s">
        <v>20</v>
      </c>
      <c r="Y611" s="14" t="s">
        <v>965</v>
      </c>
      <c r="Z611" s="39">
        <v>0.40763888888888888</v>
      </c>
      <c r="AA611" s="14" t="s">
        <v>965</v>
      </c>
      <c r="AB611" s="14" t="s">
        <v>965</v>
      </c>
      <c r="AC611" s="39">
        <v>0.43472222222222223</v>
      </c>
      <c r="AD611" s="14" t="s">
        <v>965</v>
      </c>
      <c r="AE611" s="14" t="s">
        <v>965</v>
      </c>
      <c r="AF611" s="39">
        <v>0.41875000000000001</v>
      </c>
      <c r="AG611" s="14" t="s">
        <v>965</v>
      </c>
      <c r="AH611" s="14" t="s">
        <v>965</v>
      </c>
      <c r="AI611" s="39">
        <v>0.4236111111111111</v>
      </c>
      <c r="AJ611" s="14" t="s">
        <v>965</v>
      </c>
      <c r="AK611" s="14" t="s">
        <v>965</v>
      </c>
      <c r="AL611" s="39">
        <v>0.45</v>
      </c>
      <c r="AM611" s="14" t="s">
        <v>965</v>
      </c>
      <c r="AN611" s="14" t="s">
        <v>20</v>
      </c>
      <c r="AO611" s="14" t="s">
        <v>20</v>
      </c>
      <c r="AP611" s="14" t="s">
        <v>965</v>
      </c>
      <c r="AQ611" s="39">
        <v>0.42430555555555555</v>
      </c>
      <c r="AR611" s="14" t="s">
        <v>965</v>
      </c>
      <c r="AS611" s="14" t="s">
        <v>965</v>
      </c>
      <c r="AT611" s="39">
        <v>0.38194444444444442</v>
      </c>
      <c r="AU611" s="14" t="s">
        <v>965</v>
      </c>
      <c r="AV611" s="14" t="s">
        <v>965</v>
      </c>
      <c r="AW611" s="39">
        <v>0.40833333333333338</v>
      </c>
      <c r="AX611" s="14" t="s">
        <v>965</v>
      </c>
      <c r="AY611" s="14" t="s">
        <v>965</v>
      </c>
      <c r="AZ611" s="39">
        <v>0.40833333333333338</v>
      </c>
      <c r="BA611" s="14" t="s">
        <v>965</v>
      </c>
      <c r="BB611" s="14" t="s">
        <v>965</v>
      </c>
      <c r="BC611" s="39">
        <v>0.38680555555555557</v>
      </c>
      <c r="BD611" s="14" t="s">
        <v>965</v>
      </c>
      <c r="BE611" s="14" t="s">
        <v>20</v>
      </c>
      <c r="BF611" s="14" t="s">
        <v>20</v>
      </c>
      <c r="BG611" s="14" t="s">
        <v>965</v>
      </c>
      <c r="BH611" s="39">
        <v>0.39930555555555558</v>
      </c>
      <c r="BI611" s="39" t="s">
        <v>965</v>
      </c>
      <c r="BJ611" s="14" t="s">
        <v>965</v>
      </c>
      <c r="BK611" s="39">
        <v>0.4069444444444445</v>
      </c>
      <c r="BL611" s="14" t="s">
        <v>965</v>
      </c>
      <c r="BM611" s="14" t="s">
        <v>965</v>
      </c>
      <c r="BN611" s="39">
        <v>0.38472222222222219</v>
      </c>
      <c r="BO611" s="14" t="s">
        <v>965</v>
      </c>
      <c r="BP611" s="14" t="s">
        <v>965</v>
      </c>
      <c r="BQ611" s="39">
        <v>0.38958333333333334</v>
      </c>
      <c r="BR611" s="14" t="s">
        <v>965</v>
      </c>
      <c r="BS611" s="14" t="s">
        <v>965</v>
      </c>
      <c r="BT611" s="39">
        <v>0.38055555555555554</v>
      </c>
      <c r="BU611" s="39" t="s">
        <v>965</v>
      </c>
      <c r="BV611" s="14" t="s">
        <v>20</v>
      </c>
      <c r="BW611" s="14" t="s">
        <v>20</v>
      </c>
      <c r="BX611" s="14" t="s">
        <v>20</v>
      </c>
      <c r="BY611" s="14" t="s">
        <v>965</v>
      </c>
      <c r="BZ611" s="39">
        <v>0.38125000000000003</v>
      </c>
      <c r="CA611" s="39" t="s">
        <v>965</v>
      </c>
      <c r="CB611" s="14" t="s">
        <v>965</v>
      </c>
      <c r="CC611" s="39">
        <v>0.37986111111111115</v>
      </c>
      <c r="CD611" s="39" t="s">
        <v>965</v>
      </c>
      <c r="CE611" s="14" t="s">
        <v>965</v>
      </c>
      <c r="CF611" s="39">
        <v>0.37708333333333338</v>
      </c>
      <c r="CG611" s="39" t="s">
        <v>965</v>
      </c>
      <c r="CH611" s="14" t="s">
        <v>965</v>
      </c>
      <c r="CI611" s="39">
        <v>0.3979166666666667</v>
      </c>
      <c r="CJ611" s="39" t="s">
        <v>965</v>
      </c>
      <c r="CK611" s="14" t="s">
        <v>20</v>
      </c>
      <c r="CL611" s="14" t="s">
        <v>20</v>
      </c>
      <c r="CM611" s="1">
        <f t="shared" si="155"/>
        <v>40</v>
      </c>
      <c r="CN611" s="1">
        <f t="shared" si="156"/>
        <v>0</v>
      </c>
      <c r="CO611" s="1">
        <f t="shared" si="157"/>
        <v>11</v>
      </c>
      <c r="CP611" s="1">
        <f t="shared" si="158"/>
        <v>0</v>
      </c>
      <c r="CQ611" s="1">
        <f t="shared" si="159"/>
        <v>0</v>
      </c>
      <c r="CR611" s="1">
        <f>SUM(COUNTIFS($T611:$CL611,{"PAT","MAT"}))</f>
        <v>0</v>
      </c>
      <c r="CS611" s="1">
        <f t="shared" si="160"/>
        <v>0</v>
      </c>
      <c r="CT611" s="1">
        <f t="shared" si="161"/>
        <v>0</v>
      </c>
      <c r="CU611" s="1">
        <f t="shared" si="162"/>
        <v>0</v>
      </c>
      <c r="CV611" s="1">
        <f t="shared" si="163"/>
        <v>0</v>
      </c>
      <c r="CW611" s="1">
        <f t="shared" si="164"/>
        <v>0</v>
      </c>
      <c r="CX611" s="1">
        <f t="shared" si="165"/>
        <v>0</v>
      </c>
      <c r="CY611" s="1">
        <f t="shared" si="166"/>
        <v>0</v>
      </c>
      <c r="CZ611" s="1">
        <f t="shared" si="167"/>
        <v>1</v>
      </c>
      <c r="DA611" s="1">
        <f t="shared" si="168"/>
        <v>1</v>
      </c>
      <c r="DB611" s="1">
        <f>SUM(CM611:CX611)+SUM(COUNTIFS(Q611:CL611,{"TERM","RESIGNED"}))</f>
        <v>51</v>
      </c>
      <c r="DC611" s="1" t="s">
        <v>45</v>
      </c>
      <c r="DD611" s="1" t="s">
        <v>1020</v>
      </c>
    </row>
    <row r="612" spans="1:108" x14ac:dyDescent="0.25">
      <c r="A612" s="32">
        <f t="shared" si="169"/>
        <v>611</v>
      </c>
      <c r="B612" s="1" t="s">
        <v>36</v>
      </c>
      <c r="C612" s="1">
        <v>19241</v>
      </c>
      <c r="D612" s="27">
        <v>19241</v>
      </c>
      <c r="E612" s="1" t="s">
        <v>945</v>
      </c>
      <c r="F612" s="34" t="s">
        <v>1403</v>
      </c>
      <c r="G612" s="34" t="s">
        <v>123</v>
      </c>
      <c r="H612" s="30">
        <v>45212</v>
      </c>
      <c r="I612" s="30" t="s">
        <v>39</v>
      </c>
      <c r="J612" s="30" t="s">
        <v>39</v>
      </c>
      <c r="K612" s="1">
        <f t="shared" ca="1" si="153"/>
        <v>90</v>
      </c>
      <c r="L612" s="34" t="str">
        <f t="shared" si="154"/>
        <v>Billable</v>
      </c>
      <c r="M612" s="34" t="s">
        <v>124</v>
      </c>
      <c r="N612" s="1" t="s">
        <v>41</v>
      </c>
      <c r="O612" s="1" t="s">
        <v>42</v>
      </c>
      <c r="P612" s="1"/>
      <c r="Q612" s="1"/>
      <c r="R612" s="1" t="s">
        <v>43</v>
      </c>
      <c r="S612" s="33" t="s">
        <v>366</v>
      </c>
      <c r="T612" s="14" t="s">
        <v>965</v>
      </c>
      <c r="U612" s="39">
        <v>0.42361111111111099</v>
      </c>
      <c r="V612" s="14" t="s">
        <v>965</v>
      </c>
      <c r="W612" s="14" t="s">
        <v>20</v>
      </c>
      <c r="X612" s="14" t="s">
        <v>20</v>
      </c>
      <c r="Y612" s="14" t="s">
        <v>965</v>
      </c>
      <c r="Z612" s="39">
        <v>0.4055555555555555</v>
      </c>
      <c r="AA612" s="14" t="s">
        <v>965</v>
      </c>
      <c r="AB612" s="14" t="s">
        <v>965</v>
      </c>
      <c r="AC612" s="39">
        <v>0.42708333333333331</v>
      </c>
      <c r="AD612" s="14" t="s">
        <v>965</v>
      </c>
      <c r="AE612" s="14" t="s">
        <v>965</v>
      </c>
      <c r="AF612" s="39">
        <v>0.40763888888888888</v>
      </c>
      <c r="AG612" s="14" t="s">
        <v>965</v>
      </c>
      <c r="AH612" s="14" t="s">
        <v>965</v>
      </c>
      <c r="AI612" s="39">
        <v>0.41597222222222219</v>
      </c>
      <c r="AJ612" s="14" t="s">
        <v>965</v>
      </c>
      <c r="AK612" s="14" t="s">
        <v>965</v>
      </c>
      <c r="AL612" s="39">
        <v>0.44722222222222219</v>
      </c>
      <c r="AM612" s="14" t="s">
        <v>965</v>
      </c>
      <c r="AN612" s="14" t="s">
        <v>20</v>
      </c>
      <c r="AO612" s="14" t="s">
        <v>20</v>
      </c>
      <c r="AP612" s="14" t="s">
        <v>965</v>
      </c>
      <c r="AQ612" s="39">
        <v>0.42430555555555555</v>
      </c>
      <c r="AR612" s="14" t="s">
        <v>965</v>
      </c>
      <c r="AS612" s="14" t="s">
        <v>965</v>
      </c>
      <c r="AT612" s="39">
        <v>0.38263888888888892</v>
      </c>
      <c r="AU612" s="14" t="s">
        <v>965</v>
      </c>
      <c r="AV612" s="14" t="s">
        <v>965</v>
      </c>
      <c r="AW612" s="39">
        <v>0.39999999999999997</v>
      </c>
      <c r="AX612" s="14" t="s">
        <v>965</v>
      </c>
      <c r="AY612" s="14" t="s">
        <v>965</v>
      </c>
      <c r="AZ612" s="39">
        <v>0.41041666666666665</v>
      </c>
      <c r="BA612" s="14" t="s">
        <v>965</v>
      </c>
      <c r="BB612" s="14" t="s">
        <v>22</v>
      </c>
      <c r="BC612" s="39" t="s">
        <v>39</v>
      </c>
      <c r="BD612" s="14" t="s">
        <v>22</v>
      </c>
      <c r="BE612" s="14" t="s">
        <v>20</v>
      </c>
      <c r="BF612" s="14" t="s">
        <v>20</v>
      </c>
      <c r="BG612" s="14" t="s">
        <v>965</v>
      </c>
      <c r="BH612" s="39">
        <v>0.39861111111111108</v>
      </c>
      <c r="BI612" s="39" t="s">
        <v>965</v>
      </c>
      <c r="BJ612" s="14" t="s">
        <v>965</v>
      </c>
      <c r="BK612" s="39">
        <v>0.40138888888888885</v>
      </c>
      <c r="BL612" s="14" t="s">
        <v>965</v>
      </c>
      <c r="BM612" s="14" t="s">
        <v>965</v>
      </c>
      <c r="BN612" s="39">
        <v>0.38472222222222219</v>
      </c>
      <c r="BO612" s="14" t="s">
        <v>965</v>
      </c>
      <c r="BP612" s="14" t="s">
        <v>965</v>
      </c>
      <c r="BQ612" s="39">
        <v>0.3888888888888889</v>
      </c>
      <c r="BR612" s="14" t="s">
        <v>965</v>
      </c>
      <c r="BS612" s="14" t="s">
        <v>965</v>
      </c>
      <c r="BT612" s="39">
        <v>0.37638888888888888</v>
      </c>
      <c r="BU612" s="39" t="s">
        <v>965</v>
      </c>
      <c r="BV612" s="14" t="s">
        <v>20</v>
      </c>
      <c r="BW612" s="14" t="s">
        <v>20</v>
      </c>
      <c r="BX612" s="14" t="s">
        <v>20</v>
      </c>
      <c r="BY612" s="14" t="s">
        <v>965</v>
      </c>
      <c r="BZ612" s="39">
        <v>0.38055555555555554</v>
      </c>
      <c r="CA612" s="39" t="s">
        <v>965</v>
      </c>
      <c r="CB612" s="14" t="s">
        <v>965</v>
      </c>
      <c r="CC612" s="39">
        <v>0.37916666666666665</v>
      </c>
      <c r="CD612" s="39" t="s">
        <v>965</v>
      </c>
      <c r="CE612" s="14" t="s">
        <v>965</v>
      </c>
      <c r="CF612" s="39">
        <v>0.37638888888888888</v>
      </c>
      <c r="CG612" s="39" t="s">
        <v>965</v>
      </c>
      <c r="CH612" s="14" t="s">
        <v>965</v>
      </c>
      <c r="CI612" s="39">
        <v>0.37222222222222223</v>
      </c>
      <c r="CJ612" s="39" t="s">
        <v>965</v>
      </c>
      <c r="CK612" s="14" t="s">
        <v>20</v>
      </c>
      <c r="CL612" s="14" t="s">
        <v>20</v>
      </c>
      <c r="CM612" s="1">
        <f t="shared" si="155"/>
        <v>38</v>
      </c>
      <c r="CN612" s="1">
        <f t="shared" si="156"/>
        <v>0</v>
      </c>
      <c r="CO612" s="1">
        <f t="shared" si="157"/>
        <v>11</v>
      </c>
      <c r="CP612" s="1">
        <f t="shared" si="158"/>
        <v>0</v>
      </c>
      <c r="CQ612" s="1">
        <f t="shared" si="159"/>
        <v>2</v>
      </c>
      <c r="CR612" s="1">
        <f>SUM(COUNTIFS($T612:$CL612,{"PAT","MAT"}))</f>
        <v>0</v>
      </c>
      <c r="CS612" s="1">
        <f t="shared" si="160"/>
        <v>0</v>
      </c>
      <c r="CT612" s="1">
        <f t="shared" si="161"/>
        <v>0</v>
      </c>
      <c r="CU612" s="1">
        <f t="shared" si="162"/>
        <v>0</v>
      </c>
      <c r="CV612" s="1">
        <f t="shared" si="163"/>
        <v>0</v>
      </c>
      <c r="CW612" s="1">
        <f t="shared" si="164"/>
        <v>0</v>
      </c>
      <c r="CX612" s="1">
        <f t="shared" si="165"/>
        <v>0</v>
      </c>
      <c r="CY612" s="1">
        <f t="shared" si="166"/>
        <v>0</v>
      </c>
      <c r="CZ612" s="1">
        <f t="shared" si="167"/>
        <v>1</v>
      </c>
      <c r="DA612" s="1">
        <f t="shared" si="168"/>
        <v>1</v>
      </c>
      <c r="DB612" s="1">
        <f>SUM(CM612:CX612)+SUM(COUNTIFS(Q612:CL612,{"TERM","RESIGNED"}))</f>
        <v>51</v>
      </c>
      <c r="DC612" s="1" t="s">
        <v>45</v>
      </c>
      <c r="DD612" s="1" t="s">
        <v>1020</v>
      </c>
    </row>
    <row r="613" spans="1:108" x14ac:dyDescent="0.25">
      <c r="A613" s="32">
        <f t="shared" si="169"/>
        <v>612</v>
      </c>
      <c r="B613" s="1" t="s">
        <v>36</v>
      </c>
      <c r="C613" s="1">
        <v>19243</v>
      </c>
      <c r="D613" s="27">
        <v>19243</v>
      </c>
      <c r="E613" s="1" t="s">
        <v>946</v>
      </c>
      <c r="F613" s="34" t="s">
        <v>1360</v>
      </c>
      <c r="G613" s="34" t="s">
        <v>123</v>
      </c>
      <c r="H613" s="30">
        <v>45212</v>
      </c>
      <c r="I613" s="30" t="s">
        <v>39</v>
      </c>
      <c r="J613" s="30" t="s">
        <v>39</v>
      </c>
      <c r="K613" s="1">
        <f t="shared" ca="1" si="153"/>
        <v>90</v>
      </c>
      <c r="L613" s="34" t="str">
        <f t="shared" si="154"/>
        <v>Billable</v>
      </c>
      <c r="M613" s="34" t="s">
        <v>124</v>
      </c>
      <c r="N613" s="1" t="s">
        <v>41</v>
      </c>
      <c r="O613" s="1" t="s">
        <v>42</v>
      </c>
      <c r="P613" s="1"/>
      <c r="Q613" s="1"/>
      <c r="R613" s="1" t="s">
        <v>43</v>
      </c>
      <c r="S613" s="33" t="s">
        <v>366</v>
      </c>
      <c r="T613" s="14" t="s">
        <v>965</v>
      </c>
      <c r="U613" s="39">
        <v>0.42361111111111099</v>
      </c>
      <c r="V613" s="14" t="s">
        <v>965</v>
      </c>
      <c r="W613" s="14" t="s">
        <v>20</v>
      </c>
      <c r="X613" s="14" t="s">
        <v>20</v>
      </c>
      <c r="Y613" s="14" t="s">
        <v>965</v>
      </c>
      <c r="Z613" s="39">
        <v>0.40625</v>
      </c>
      <c r="AA613" s="14" t="s">
        <v>965</v>
      </c>
      <c r="AB613" s="14" t="s">
        <v>965</v>
      </c>
      <c r="AC613" s="39">
        <v>0.41875000000000001</v>
      </c>
      <c r="AD613" s="14" t="s">
        <v>965</v>
      </c>
      <c r="AE613" s="14" t="s">
        <v>965</v>
      </c>
      <c r="AF613" s="39">
        <v>0.41736111111111113</v>
      </c>
      <c r="AG613" s="14" t="s">
        <v>965</v>
      </c>
      <c r="AH613" s="14" t="s">
        <v>965</v>
      </c>
      <c r="AI613" s="39">
        <v>0.4152777777777778</v>
      </c>
      <c r="AJ613" s="14" t="s">
        <v>965</v>
      </c>
      <c r="AK613" s="14" t="s">
        <v>965</v>
      </c>
      <c r="AL613" s="39">
        <v>0.44930555555555557</v>
      </c>
      <c r="AM613" s="14" t="s">
        <v>965</v>
      </c>
      <c r="AN613" s="14" t="s">
        <v>20</v>
      </c>
      <c r="AO613" s="14" t="s">
        <v>20</v>
      </c>
      <c r="AP613" s="14" t="s">
        <v>965</v>
      </c>
      <c r="AQ613" s="39">
        <v>0.4236111111111111</v>
      </c>
      <c r="AR613" s="14" t="s">
        <v>965</v>
      </c>
      <c r="AS613" s="14" t="s">
        <v>965</v>
      </c>
      <c r="AT613" s="39">
        <v>0.38194444444444442</v>
      </c>
      <c r="AU613" s="14" t="s">
        <v>965</v>
      </c>
      <c r="AV613" s="14" t="s">
        <v>965</v>
      </c>
      <c r="AW613" s="39">
        <v>0.40833333333333338</v>
      </c>
      <c r="AX613" s="14" t="s">
        <v>965</v>
      </c>
      <c r="AY613" s="14" t="s">
        <v>965</v>
      </c>
      <c r="AZ613" s="39">
        <v>0.41111111111111115</v>
      </c>
      <c r="BA613" s="14" t="s">
        <v>965</v>
      </c>
      <c r="BB613" s="14" t="s">
        <v>965</v>
      </c>
      <c r="BC613" s="39">
        <v>0.38611111111111113</v>
      </c>
      <c r="BD613" s="14" t="s">
        <v>965</v>
      </c>
      <c r="BE613" s="14" t="s">
        <v>20</v>
      </c>
      <c r="BF613" s="14" t="s">
        <v>20</v>
      </c>
      <c r="BG613" s="14" t="s">
        <v>965</v>
      </c>
      <c r="BH613" s="39">
        <v>0.39930555555555558</v>
      </c>
      <c r="BI613" s="39" t="s">
        <v>965</v>
      </c>
      <c r="BJ613" s="14" t="s">
        <v>965</v>
      </c>
      <c r="BK613" s="39">
        <v>0.38472222222222219</v>
      </c>
      <c r="BL613" s="14" t="s">
        <v>965</v>
      </c>
      <c r="BM613" s="14" t="s">
        <v>965</v>
      </c>
      <c r="BN613" s="39">
        <v>0.38541666666666669</v>
      </c>
      <c r="BO613" s="14" t="s">
        <v>965</v>
      </c>
      <c r="BP613" s="14" t="s">
        <v>965</v>
      </c>
      <c r="BQ613" s="39">
        <v>0.39166666666666666</v>
      </c>
      <c r="BR613" s="14" t="s">
        <v>965</v>
      </c>
      <c r="BS613" s="14" t="s">
        <v>965</v>
      </c>
      <c r="BT613" s="39">
        <v>0.37916666666666665</v>
      </c>
      <c r="BU613" s="39" t="s">
        <v>965</v>
      </c>
      <c r="BV613" s="14" t="s">
        <v>20</v>
      </c>
      <c r="BW613" s="14" t="s">
        <v>20</v>
      </c>
      <c r="BX613" s="14" t="s">
        <v>20</v>
      </c>
      <c r="BY613" s="14" t="s">
        <v>965</v>
      </c>
      <c r="BZ613" s="39">
        <v>0.38125000000000003</v>
      </c>
      <c r="CA613" s="39" t="s">
        <v>965</v>
      </c>
      <c r="CB613" s="14" t="s">
        <v>965</v>
      </c>
      <c r="CC613" s="39">
        <v>0.38055555555555554</v>
      </c>
      <c r="CD613" s="39" t="s">
        <v>965</v>
      </c>
      <c r="CE613" s="14" t="s">
        <v>965</v>
      </c>
      <c r="CF613" s="39">
        <v>0.37708333333333338</v>
      </c>
      <c r="CG613" s="39" t="s">
        <v>965</v>
      </c>
      <c r="CH613" s="14" t="s">
        <v>965</v>
      </c>
      <c r="CI613" s="39">
        <v>0.37916666666666665</v>
      </c>
      <c r="CJ613" s="39" t="s">
        <v>965</v>
      </c>
      <c r="CK613" s="14" t="s">
        <v>20</v>
      </c>
      <c r="CL613" s="14" t="s">
        <v>20</v>
      </c>
      <c r="CM613" s="1">
        <f t="shared" si="155"/>
        <v>40</v>
      </c>
      <c r="CN613" s="1">
        <f t="shared" si="156"/>
        <v>0</v>
      </c>
      <c r="CO613" s="1">
        <f t="shared" si="157"/>
        <v>11</v>
      </c>
      <c r="CP613" s="1">
        <f t="shared" si="158"/>
        <v>0</v>
      </c>
      <c r="CQ613" s="1">
        <f t="shared" si="159"/>
        <v>0</v>
      </c>
      <c r="CR613" s="1">
        <f>SUM(COUNTIFS($T613:$CL613,{"PAT","MAT"}))</f>
        <v>0</v>
      </c>
      <c r="CS613" s="1">
        <f t="shared" si="160"/>
        <v>0</v>
      </c>
      <c r="CT613" s="1">
        <f t="shared" si="161"/>
        <v>0</v>
      </c>
      <c r="CU613" s="1">
        <f t="shared" si="162"/>
        <v>0</v>
      </c>
      <c r="CV613" s="1">
        <f t="shared" si="163"/>
        <v>0</v>
      </c>
      <c r="CW613" s="1">
        <f t="shared" si="164"/>
        <v>0</v>
      </c>
      <c r="CX613" s="1">
        <f t="shared" si="165"/>
        <v>0</v>
      </c>
      <c r="CY613" s="1">
        <f t="shared" si="166"/>
        <v>0</v>
      </c>
      <c r="CZ613" s="1">
        <f t="shared" si="167"/>
        <v>1</v>
      </c>
      <c r="DA613" s="1">
        <f t="shared" si="168"/>
        <v>1</v>
      </c>
      <c r="DB613" s="1">
        <f>SUM(CM613:CX613)+SUM(COUNTIFS(Q613:CL613,{"TERM","RESIGNED"}))</f>
        <v>51</v>
      </c>
      <c r="DC613" s="1" t="s">
        <v>45</v>
      </c>
      <c r="DD613" s="1" t="s">
        <v>1020</v>
      </c>
    </row>
    <row r="614" spans="1:108" x14ac:dyDescent="0.25">
      <c r="A614" s="32">
        <f t="shared" si="169"/>
        <v>613</v>
      </c>
      <c r="B614" s="1" t="s">
        <v>36</v>
      </c>
      <c r="C614" s="1">
        <v>19244</v>
      </c>
      <c r="D614" s="27">
        <v>19244</v>
      </c>
      <c r="E614" s="1" t="s">
        <v>946</v>
      </c>
      <c r="F614" s="34" t="s">
        <v>1361</v>
      </c>
      <c r="G614" s="34" t="s">
        <v>123</v>
      </c>
      <c r="H614" s="30">
        <v>45212</v>
      </c>
      <c r="I614" s="30" t="s">
        <v>39</v>
      </c>
      <c r="J614" s="30" t="s">
        <v>39</v>
      </c>
      <c r="K614" s="1">
        <f t="shared" ca="1" si="153"/>
        <v>90</v>
      </c>
      <c r="L614" s="34" t="str">
        <f t="shared" si="154"/>
        <v>Billable</v>
      </c>
      <c r="M614" s="34" t="s">
        <v>124</v>
      </c>
      <c r="N614" s="1" t="s">
        <v>41</v>
      </c>
      <c r="O614" s="1" t="s">
        <v>42</v>
      </c>
      <c r="P614" s="1"/>
      <c r="Q614" s="1"/>
      <c r="R614" s="1" t="s">
        <v>43</v>
      </c>
      <c r="S614" s="33" t="s">
        <v>366</v>
      </c>
      <c r="T614" s="14" t="s">
        <v>965</v>
      </c>
      <c r="U614" s="39">
        <v>0.41944444444444401</v>
      </c>
      <c r="V614" s="14" t="s">
        <v>965</v>
      </c>
      <c r="W614" s="14" t="s">
        <v>20</v>
      </c>
      <c r="X614" s="14" t="s">
        <v>20</v>
      </c>
      <c r="Y614" s="14" t="s">
        <v>965</v>
      </c>
      <c r="Z614" s="39">
        <v>0.4055555555555555</v>
      </c>
      <c r="AA614" s="14" t="s">
        <v>965</v>
      </c>
      <c r="AB614" s="14" t="s">
        <v>965</v>
      </c>
      <c r="AC614" s="39">
        <v>0.43958333333333338</v>
      </c>
      <c r="AD614" s="14" t="s">
        <v>965</v>
      </c>
      <c r="AE614" s="14" t="s">
        <v>965</v>
      </c>
      <c r="AF614" s="39">
        <v>0.41388888888888892</v>
      </c>
      <c r="AG614" s="14" t="s">
        <v>965</v>
      </c>
      <c r="AH614" s="14" t="s">
        <v>965</v>
      </c>
      <c r="AI614" s="39">
        <v>0.41805555555555557</v>
      </c>
      <c r="AJ614" s="14" t="s">
        <v>965</v>
      </c>
      <c r="AK614" s="14" t="s">
        <v>965</v>
      </c>
      <c r="AL614" s="39">
        <v>0.44236111111111115</v>
      </c>
      <c r="AM614" s="14" t="s">
        <v>965</v>
      </c>
      <c r="AN614" s="14" t="s">
        <v>20</v>
      </c>
      <c r="AO614" s="14" t="s">
        <v>20</v>
      </c>
      <c r="AP614" s="14" t="s">
        <v>965</v>
      </c>
      <c r="AQ614" s="39">
        <v>0.41875000000000001</v>
      </c>
      <c r="AR614" s="14" t="s">
        <v>965</v>
      </c>
      <c r="AS614" s="14" t="s">
        <v>965</v>
      </c>
      <c r="AT614" s="39">
        <v>0.3756944444444445</v>
      </c>
      <c r="AU614" s="14" t="s">
        <v>965</v>
      </c>
      <c r="AV614" s="14" t="s">
        <v>965</v>
      </c>
      <c r="AW614" s="39">
        <v>0.40625</v>
      </c>
      <c r="AX614" s="14" t="s">
        <v>965</v>
      </c>
      <c r="AY614" s="14" t="s">
        <v>965</v>
      </c>
      <c r="AZ614" s="39">
        <v>0.41250000000000003</v>
      </c>
      <c r="BA614" s="14" t="s">
        <v>965</v>
      </c>
      <c r="BB614" s="14" t="s">
        <v>965</v>
      </c>
      <c r="BC614" s="39">
        <v>0.3840277777777778</v>
      </c>
      <c r="BD614" s="14" t="s">
        <v>965</v>
      </c>
      <c r="BE614" s="14" t="s">
        <v>20</v>
      </c>
      <c r="BF614" s="14" t="s">
        <v>20</v>
      </c>
      <c r="BG614" s="14" t="s">
        <v>965</v>
      </c>
      <c r="BH614" s="39">
        <v>0.3979166666666667</v>
      </c>
      <c r="BI614" s="39" t="s">
        <v>965</v>
      </c>
      <c r="BJ614" s="14" t="s">
        <v>965</v>
      </c>
      <c r="BK614" s="39">
        <v>0.40277777777777773</v>
      </c>
      <c r="BL614" s="14" t="s">
        <v>965</v>
      </c>
      <c r="BM614" s="14" t="s">
        <v>965</v>
      </c>
      <c r="BN614" s="39">
        <v>0.37986111111111115</v>
      </c>
      <c r="BO614" s="14" t="s">
        <v>965</v>
      </c>
      <c r="BP614" s="14" t="s">
        <v>965</v>
      </c>
      <c r="BQ614" s="39">
        <v>0.3888888888888889</v>
      </c>
      <c r="BR614" s="14" t="s">
        <v>965</v>
      </c>
      <c r="BS614" s="14" t="s">
        <v>965</v>
      </c>
      <c r="BT614" s="39">
        <v>0.37916666666666665</v>
      </c>
      <c r="BU614" s="39" t="s">
        <v>965</v>
      </c>
      <c r="BV614" s="14" t="s">
        <v>20</v>
      </c>
      <c r="BW614" s="14" t="s">
        <v>20</v>
      </c>
      <c r="BX614" s="14" t="s">
        <v>20</v>
      </c>
      <c r="BY614" s="14" t="s">
        <v>21</v>
      </c>
      <c r="BZ614" s="39" t="s">
        <v>39</v>
      </c>
      <c r="CA614" s="39" t="s">
        <v>21</v>
      </c>
      <c r="CB614" s="14" t="s">
        <v>965</v>
      </c>
      <c r="CC614" s="39">
        <v>0.37777777777777777</v>
      </c>
      <c r="CD614" s="39" t="s">
        <v>965</v>
      </c>
      <c r="CE614" s="14" t="s">
        <v>965</v>
      </c>
      <c r="CF614" s="39">
        <v>0.37777777777777777</v>
      </c>
      <c r="CG614" s="39" t="s">
        <v>965</v>
      </c>
      <c r="CH614" s="14" t="s">
        <v>965</v>
      </c>
      <c r="CI614" s="39">
        <v>0.37916666666666665</v>
      </c>
      <c r="CJ614" s="39" t="s">
        <v>965</v>
      </c>
      <c r="CK614" s="14" t="s">
        <v>20</v>
      </c>
      <c r="CL614" s="14" t="s">
        <v>20</v>
      </c>
      <c r="CM614" s="1">
        <f t="shared" si="155"/>
        <v>38</v>
      </c>
      <c r="CN614" s="1">
        <f t="shared" si="156"/>
        <v>0</v>
      </c>
      <c r="CO614" s="1">
        <f t="shared" si="157"/>
        <v>11</v>
      </c>
      <c r="CP614" s="1">
        <f t="shared" si="158"/>
        <v>2</v>
      </c>
      <c r="CQ614" s="1">
        <f t="shared" si="159"/>
        <v>0</v>
      </c>
      <c r="CR614" s="1">
        <f>SUM(COUNTIFS($T614:$CL614,{"PAT","MAT"}))</f>
        <v>0</v>
      </c>
      <c r="CS614" s="1">
        <f t="shared" si="160"/>
        <v>0</v>
      </c>
      <c r="CT614" s="1">
        <f t="shared" si="161"/>
        <v>0</v>
      </c>
      <c r="CU614" s="1">
        <f t="shared" si="162"/>
        <v>0</v>
      </c>
      <c r="CV614" s="1">
        <f t="shared" si="163"/>
        <v>0</v>
      </c>
      <c r="CW614" s="1">
        <f t="shared" si="164"/>
        <v>0</v>
      </c>
      <c r="CX614" s="1">
        <f t="shared" si="165"/>
        <v>0</v>
      </c>
      <c r="CY614" s="1">
        <f t="shared" si="166"/>
        <v>0</v>
      </c>
      <c r="CZ614" s="1">
        <f t="shared" si="167"/>
        <v>1</v>
      </c>
      <c r="DA614" s="1">
        <f t="shared" si="168"/>
        <v>1</v>
      </c>
      <c r="DB614" s="1">
        <f>SUM(CM614:CX614)+SUM(COUNTIFS(Q614:CL614,{"TERM","RESIGNED"}))</f>
        <v>51</v>
      </c>
      <c r="DC614" s="1" t="s">
        <v>45</v>
      </c>
      <c r="DD614" s="1" t="s">
        <v>1020</v>
      </c>
    </row>
    <row r="615" spans="1:108" x14ac:dyDescent="0.25">
      <c r="A615" s="32">
        <f t="shared" si="169"/>
        <v>614</v>
      </c>
      <c r="B615" s="1" t="s">
        <v>36</v>
      </c>
      <c r="C615" s="1">
        <v>19245</v>
      </c>
      <c r="D615" s="27">
        <v>19245</v>
      </c>
      <c r="E615" s="1" t="s">
        <v>946</v>
      </c>
      <c r="F615" s="34" t="s">
        <v>1362</v>
      </c>
      <c r="G615" s="34" t="s">
        <v>123</v>
      </c>
      <c r="H615" s="30">
        <v>45212</v>
      </c>
      <c r="I615" s="30" t="s">
        <v>39</v>
      </c>
      <c r="J615" s="30" t="s">
        <v>39</v>
      </c>
      <c r="K615" s="1">
        <f t="shared" ca="1" si="153"/>
        <v>90</v>
      </c>
      <c r="L615" s="34" t="str">
        <f t="shared" si="154"/>
        <v>Billable</v>
      </c>
      <c r="M615" s="34" t="s">
        <v>124</v>
      </c>
      <c r="N615" s="1" t="s">
        <v>41</v>
      </c>
      <c r="O615" s="1" t="s">
        <v>42</v>
      </c>
      <c r="P615" s="1"/>
      <c r="Q615" s="1"/>
      <c r="R615" s="1" t="s">
        <v>43</v>
      </c>
      <c r="S615" s="33" t="s">
        <v>366</v>
      </c>
      <c r="T615" s="14" t="s">
        <v>965</v>
      </c>
      <c r="U615" s="39">
        <v>0.438194444444444</v>
      </c>
      <c r="V615" s="14" t="s">
        <v>965</v>
      </c>
      <c r="W615" s="14" t="s">
        <v>20</v>
      </c>
      <c r="X615" s="14" t="s">
        <v>20</v>
      </c>
      <c r="Y615" s="14" t="s">
        <v>965</v>
      </c>
      <c r="Z615" s="39">
        <v>0.40763888888888888</v>
      </c>
      <c r="AA615" s="14" t="s">
        <v>965</v>
      </c>
      <c r="AB615" s="14" t="s">
        <v>965</v>
      </c>
      <c r="AC615" s="39">
        <v>0.44097222222222227</v>
      </c>
      <c r="AD615" s="14" t="s">
        <v>965</v>
      </c>
      <c r="AE615" s="14" t="s">
        <v>21</v>
      </c>
      <c r="AF615" s="39" t="s">
        <v>39</v>
      </c>
      <c r="AG615" s="14" t="s">
        <v>21</v>
      </c>
      <c r="AH615" s="14" t="s">
        <v>965</v>
      </c>
      <c r="AI615" s="39">
        <v>0.4145833333333333</v>
      </c>
      <c r="AJ615" s="14" t="s">
        <v>965</v>
      </c>
      <c r="AK615" s="14" t="s">
        <v>965</v>
      </c>
      <c r="AL615" s="39">
        <v>0.45416666666666666</v>
      </c>
      <c r="AM615" s="14" t="s">
        <v>965</v>
      </c>
      <c r="AN615" s="14" t="s">
        <v>20</v>
      </c>
      <c r="AO615" s="14" t="s">
        <v>20</v>
      </c>
      <c r="AP615" s="14" t="s">
        <v>965</v>
      </c>
      <c r="AQ615" s="39">
        <v>0.42638888888888887</v>
      </c>
      <c r="AR615" s="14" t="s">
        <v>965</v>
      </c>
      <c r="AS615" s="14" t="s">
        <v>965</v>
      </c>
      <c r="AT615" s="39">
        <v>0.38263888888888892</v>
      </c>
      <c r="AU615" s="14" t="s">
        <v>965</v>
      </c>
      <c r="AV615" s="14" t="s">
        <v>965</v>
      </c>
      <c r="AW615" s="39">
        <v>0.44305555555555554</v>
      </c>
      <c r="AX615" s="14" t="s">
        <v>965</v>
      </c>
      <c r="AY615" s="14" t="s">
        <v>965</v>
      </c>
      <c r="AZ615" s="39">
        <v>0.45833333333333331</v>
      </c>
      <c r="BA615" s="14" t="s">
        <v>965</v>
      </c>
      <c r="BB615" s="14" t="s">
        <v>965</v>
      </c>
      <c r="BC615" s="39">
        <v>0.38472222222222219</v>
      </c>
      <c r="BD615" s="14" t="s">
        <v>965</v>
      </c>
      <c r="BE615" s="14" t="s">
        <v>20</v>
      </c>
      <c r="BF615" s="14" t="s">
        <v>20</v>
      </c>
      <c r="BG615" s="14" t="s">
        <v>965</v>
      </c>
      <c r="BH615" s="39">
        <v>0.39930555555555558</v>
      </c>
      <c r="BI615" s="39" t="s">
        <v>965</v>
      </c>
      <c r="BJ615" s="14" t="s">
        <v>22</v>
      </c>
      <c r="BK615" s="39" t="s">
        <v>39</v>
      </c>
      <c r="BL615" s="14" t="s">
        <v>22</v>
      </c>
      <c r="BM615" s="14" t="s">
        <v>965</v>
      </c>
      <c r="BN615" s="39">
        <v>0.38611111111111113</v>
      </c>
      <c r="BO615" s="14" t="s">
        <v>965</v>
      </c>
      <c r="BP615" s="14" t="s">
        <v>965</v>
      </c>
      <c r="BQ615" s="39">
        <v>0.39513888888888887</v>
      </c>
      <c r="BR615" s="14" t="s">
        <v>965</v>
      </c>
      <c r="BS615" s="14" t="s">
        <v>965</v>
      </c>
      <c r="BT615" s="39">
        <v>0.38125000000000003</v>
      </c>
      <c r="BU615" s="39" t="s">
        <v>965</v>
      </c>
      <c r="BV615" s="14" t="s">
        <v>20</v>
      </c>
      <c r="BW615" s="14" t="s">
        <v>20</v>
      </c>
      <c r="BX615" s="14" t="s">
        <v>20</v>
      </c>
      <c r="BY615" s="14" t="s">
        <v>965</v>
      </c>
      <c r="BZ615" s="39">
        <v>0.37986111111111115</v>
      </c>
      <c r="CA615" s="39" t="s">
        <v>965</v>
      </c>
      <c r="CB615" s="14" t="s">
        <v>21</v>
      </c>
      <c r="CC615" s="39" t="s">
        <v>39</v>
      </c>
      <c r="CD615" s="39" t="s">
        <v>21</v>
      </c>
      <c r="CE615" s="14" t="s">
        <v>21</v>
      </c>
      <c r="CF615" s="39" t="s">
        <v>39</v>
      </c>
      <c r="CG615" s="39" t="s">
        <v>21</v>
      </c>
      <c r="CH615" s="14" t="s">
        <v>965</v>
      </c>
      <c r="CI615" s="39">
        <v>0.37777777777777777</v>
      </c>
      <c r="CJ615" s="39" t="s">
        <v>965</v>
      </c>
      <c r="CK615" s="14" t="s">
        <v>20</v>
      </c>
      <c r="CL615" s="14" t="s">
        <v>20</v>
      </c>
      <c r="CM615" s="1">
        <f t="shared" si="155"/>
        <v>32</v>
      </c>
      <c r="CN615" s="1">
        <f t="shared" si="156"/>
        <v>0</v>
      </c>
      <c r="CO615" s="1">
        <f t="shared" si="157"/>
        <v>11</v>
      </c>
      <c r="CP615" s="1">
        <f t="shared" si="158"/>
        <v>6</v>
      </c>
      <c r="CQ615" s="1">
        <f t="shared" si="159"/>
        <v>2</v>
      </c>
      <c r="CR615" s="1">
        <f>SUM(COUNTIFS($T615:$CL615,{"PAT","MAT"}))</f>
        <v>0</v>
      </c>
      <c r="CS615" s="1">
        <f t="shared" si="160"/>
        <v>0</v>
      </c>
      <c r="CT615" s="1">
        <f t="shared" si="161"/>
        <v>0</v>
      </c>
      <c r="CU615" s="1">
        <f t="shared" si="162"/>
        <v>0</v>
      </c>
      <c r="CV615" s="1">
        <f t="shared" si="163"/>
        <v>0</v>
      </c>
      <c r="CW615" s="1">
        <f t="shared" si="164"/>
        <v>0</v>
      </c>
      <c r="CX615" s="1">
        <f t="shared" si="165"/>
        <v>0</v>
      </c>
      <c r="CY615" s="1">
        <f t="shared" si="166"/>
        <v>0</v>
      </c>
      <c r="CZ615" s="1">
        <f t="shared" si="167"/>
        <v>1</v>
      </c>
      <c r="DA615" s="1">
        <f t="shared" si="168"/>
        <v>1</v>
      </c>
      <c r="DB615" s="1">
        <f>SUM(CM615:CX615)+SUM(COUNTIFS(Q615:CL615,{"TERM","RESIGNED"}))</f>
        <v>51</v>
      </c>
      <c r="DC615" s="1" t="s">
        <v>45</v>
      </c>
      <c r="DD615" s="1" t="s">
        <v>1020</v>
      </c>
    </row>
    <row r="616" spans="1:108" x14ac:dyDescent="0.25">
      <c r="A616" s="32">
        <f t="shared" si="169"/>
        <v>615</v>
      </c>
      <c r="B616" s="1" t="s">
        <v>36</v>
      </c>
      <c r="C616" s="1">
        <v>19247</v>
      </c>
      <c r="D616" s="27">
        <v>19247</v>
      </c>
      <c r="E616" s="1" t="s">
        <v>946</v>
      </c>
      <c r="F616" s="34" t="s">
        <v>1363</v>
      </c>
      <c r="G616" s="34" t="s">
        <v>123</v>
      </c>
      <c r="H616" s="30">
        <v>45212</v>
      </c>
      <c r="I616" s="30" t="s">
        <v>39</v>
      </c>
      <c r="J616" s="30" t="s">
        <v>39</v>
      </c>
      <c r="K616" s="1">
        <f t="shared" ca="1" si="153"/>
        <v>90</v>
      </c>
      <c r="L616" s="34" t="str">
        <f t="shared" si="154"/>
        <v>Billable</v>
      </c>
      <c r="M616" s="34" t="s">
        <v>124</v>
      </c>
      <c r="N616" s="1" t="s">
        <v>41</v>
      </c>
      <c r="O616" s="1" t="s">
        <v>42</v>
      </c>
      <c r="P616" s="1"/>
      <c r="Q616" s="1"/>
      <c r="R616" s="1" t="s">
        <v>43</v>
      </c>
      <c r="S616" s="33" t="s">
        <v>366</v>
      </c>
      <c r="T616" s="14" t="s">
        <v>965</v>
      </c>
      <c r="U616" s="39">
        <v>0.422916666666667</v>
      </c>
      <c r="V616" s="14" t="s">
        <v>965</v>
      </c>
      <c r="W616" s="14" t="s">
        <v>20</v>
      </c>
      <c r="X616" s="14" t="s">
        <v>20</v>
      </c>
      <c r="Y616" s="14" t="s">
        <v>965</v>
      </c>
      <c r="Z616" s="39">
        <v>0.39305555555555555</v>
      </c>
      <c r="AA616" s="14" t="s">
        <v>965</v>
      </c>
      <c r="AB616" s="14" t="s">
        <v>22</v>
      </c>
      <c r="AC616" s="39">
        <v>2.4999999999999998E-2</v>
      </c>
      <c r="AD616" s="14" t="s">
        <v>22</v>
      </c>
      <c r="AE616" s="14" t="s">
        <v>22</v>
      </c>
      <c r="AF616" s="39" t="s">
        <v>39</v>
      </c>
      <c r="AG616" s="14" t="s">
        <v>22</v>
      </c>
      <c r="AH616" s="14" t="s">
        <v>22</v>
      </c>
      <c r="AI616" s="39" t="s">
        <v>39</v>
      </c>
      <c r="AJ616" s="14" t="s">
        <v>22</v>
      </c>
      <c r="AK616" s="14" t="s">
        <v>965</v>
      </c>
      <c r="AL616" s="39">
        <v>0.45208333333333334</v>
      </c>
      <c r="AM616" s="14" t="s">
        <v>965</v>
      </c>
      <c r="AN616" s="14" t="s">
        <v>20</v>
      </c>
      <c r="AO616" s="14" t="s">
        <v>20</v>
      </c>
      <c r="AP616" s="14" t="s">
        <v>965</v>
      </c>
      <c r="AQ616" s="39">
        <v>0.42499999999999999</v>
      </c>
      <c r="AR616" s="14" t="s">
        <v>965</v>
      </c>
      <c r="AS616" s="14" t="s">
        <v>965</v>
      </c>
      <c r="AT616" s="39">
        <v>0.38263888888888892</v>
      </c>
      <c r="AU616" s="14" t="s">
        <v>965</v>
      </c>
      <c r="AV616" s="14" t="s">
        <v>965</v>
      </c>
      <c r="AW616" s="39">
        <v>0.41041666666666665</v>
      </c>
      <c r="AX616" s="14" t="s">
        <v>965</v>
      </c>
      <c r="AY616" s="14" t="s">
        <v>965</v>
      </c>
      <c r="AZ616" s="39">
        <v>0.40486111111111112</v>
      </c>
      <c r="BA616" s="14" t="s">
        <v>965</v>
      </c>
      <c r="BB616" s="14" t="s">
        <v>965</v>
      </c>
      <c r="BC616" s="39">
        <v>0.3840277777777778</v>
      </c>
      <c r="BD616" s="14" t="s">
        <v>965</v>
      </c>
      <c r="BE616" s="14" t="s">
        <v>20</v>
      </c>
      <c r="BF616" s="14" t="s">
        <v>20</v>
      </c>
      <c r="BG616" s="14" t="s">
        <v>965</v>
      </c>
      <c r="BH616" s="39">
        <v>0.39305555555555555</v>
      </c>
      <c r="BI616" s="39" t="s">
        <v>965</v>
      </c>
      <c r="BJ616" s="14" t="s">
        <v>965</v>
      </c>
      <c r="BK616" s="39">
        <v>0.3833333333333333</v>
      </c>
      <c r="BL616" s="14" t="s">
        <v>965</v>
      </c>
      <c r="BM616" s="14" t="s">
        <v>965</v>
      </c>
      <c r="BN616" s="39">
        <v>0.38125000000000003</v>
      </c>
      <c r="BO616" s="14" t="s">
        <v>965</v>
      </c>
      <c r="BP616" s="14" t="s">
        <v>965</v>
      </c>
      <c r="BQ616" s="39">
        <v>0.39097222222222222</v>
      </c>
      <c r="BR616" s="14" t="s">
        <v>965</v>
      </c>
      <c r="BS616" s="14" t="s">
        <v>965</v>
      </c>
      <c r="BT616" s="39">
        <v>0.3833333333333333</v>
      </c>
      <c r="BU616" s="39" t="s">
        <v>965</v>
      </c>
      <c r="BV616" s="14" t="s">
        <v>20</v>
      </c>
      <c r="BW616" s="14" t="s">
        <v>20</v>
      </c>
      <c r="BX616" s="14" t="s">
        <v>20</v>
      </c>
      <c r="BY616" s="14" t="s">
        <v>965</v>
      </c>
      <c r="BZ616" s="39">
        <v>0.37847222222222227</v>
      </c>
      <c r="CA616" s="39" t="s">
        <v>965</v>
      </c>
      <c r="CB616" s="14" t="s">
        <v>965</v>
      </c>
      <c r="CC616" s="39">
        <v>0.37916666666666665</v>
      </c>
      <c r="CD616" s="39" t="s">
        <v>965</v>
      </c>
      <c r="CE616" s="14" t="s">
        <v>965</v>
      </c>
      <c r="CF616" s="39">
        <v>0.38680555555555557</v>
      </c>
      <c r="CG616" s="39" t="s">
        <v>965</v>
      </c>
      <c r="CH616" s="14" t="s">
        <v>965</v>
      </c>
      <c r="CI616" s="39">
        <v>0.37777777777777777</v>
      </c>
      <c r="CJ616" s="39" t="s">
        <v>965</v>
      </c>
      <c r="CK616" s="14" t="s">
        <v>20</v>
      </c>
      <c r="CL616" s="14" t="s">
        <v>20</v>
      </c>
      <c r="CM616" s="1">
        <f t="shared" si="155"/>
        <v>34</v>
      </c>
      <c r="CN616" s="1">
        <f t="shared" si="156"/>
        <v>0</v>
      </c>
      <c r="CO616" s="1">
        <f t="shared" si="157"/>
        <v>11</v>
      </c>
      <c r="CP616" s="1">
        <f t="shared" si="158"/>
        <v>0</v>
      </c>
      <c r="CQ616" s="1">
        <f t="shared" si="159"/>
        <v>6</v>
      </c>
      <c r="CR616" s="1">
        <f>SUM(COUNTIFS($T616:$CL616,{"PAT","MAT"}))</f>
        <v>0</v>
      </c>
      <c r="CS616" s="1">
        <f t="shared" si="160"/>
        <v>0</v>
      </c>
      <c r="CT616" s="1">
        <f t="shared" si="161"/>
        <v>0</v>
      </c>
      <c r="CU616" s="1">
        <f t="shared" si="162"/>
        <v>0</v>
      </c>
      <c r="CV616" s="1">
        <f t="shared" si="163"/>
        <v>0</v>
      </c>
      <c r="CW616" s="1">
        <f t="shared" si="164"/>
        <v>0</v>
      </c>
      <c r="CX616" s="1">
        <f t="shared" si="165"/>
        <v>0</v>
      </c>
      <c r="CY616" s="1">
        <f t="shared" si="166"/>
        <v>0</v>
      </c>
      <c r="CZ616" s="1">
        <f t="shared" si="167"/>
        <v>1</v>
      </c>
      <c r="DA616" s="1">
        <f t="shared" si="168"/>
        <v>1</v>
      </c>
      <c r="DB616" s="1">
        <f>SUM(CM616:CX616)+SUM(COUNTIFS(Q616:CL616,{"TERM","RESIGNED"}))</f>
        <v>51</v>
      </c>
      <c r="DC616" s="1" t="s">
        <v>45</v>
      </c>
      <c r="DD616" s="1" t="s">
        <v>1020</v>
      </c>
    </row>
    <row r="617" spans="1:108" x14ac:dyDescent="0.25">
      <c r="A617" s="32">
        <f t="shared" si="169"/>
        <v>616</v>
      </c>
      <c r="B617" s="1" t="s">
        <v>36</v>
      </c>
      <c r="C617" s="1">
        <v>19248</v>
      </c>
      <c r="D617" s="27">
        <v>19248</v>
      </c>
      <c r="E617" s="1" t="s">
        <v>946</v>
      </c>
      <c r="F617" s="34" t="s">
        <v>1364</v>
      </c>
      <c r="G617" s="34" t="s">
        <v>123</v>
      </c>
      <c r="H617" s="30">
        <v>45212</v>
      </c>
      <c r="I617" s="30" t="s">
        <v>39</v>
      </c>
      <c r="J617" s="30" t="s">
        <v>39</v>
      </c>
      <c r="K617" s="1">
        <f t="shared" ca="1" si="153"/>
        <v>90</v>
      </c>
      <c r="L617" s="34" t="str">
        <f t="shared" si="154"/>
        <v>Billable</v>
      </c>
      <c r="M617" s="34" t="s">
        <v>124</v>
      </c>
      <c r="N617" s="1" t="s">
        <v>41</v>
      </c>
      <c r="O617" s="1" t="s">
        <v>42</v>
      </c>
      <c r="P617" s="1"/>
      <c r="Q617" s="1"/>
      <c r="R617" s="1" t="s">
        <v>43</v>
      </c>
      <c r="S617" s="33" t="s">
        <v>366</v>
      </c>
      <c r="T617" s="14" t="s">
        <v>965</v>
      </c>
      <c r="U617" s="39">
        <v>0.422222222222222</v>
      </c>
      <c r="V617" s="14" t="s">
        <v>965</v>
      </c>
      <c r="W617" s="14" t="s">
        <v>20</v>
      </c>
      <c r="X617" s="14" t="s">
        <v>20</v>
      </c>
      <c r="Y617" s="14" t="s">
        <v>965</v>
      </c>
      <c r="Z617" s="39">
        <v>0.4069444444444445</v>
      </c>
      <c r="AA617" s="14" t="s">
        <v>965</v>
      </c>
      <c r="AB617" s="14" t="s">
        <v>965</v>
      </c>
      <c r="AC617" s="39">
        <v>0.44236111111111115</v>
      </c>
      <c r="AD617" s="14" t="s">
        <v>965</v>
      </c>
      <c r="AE617" s="14" t="s">
        <v>965</v>
      </c>
      <c r="AF617" s="39">
        <v>0.41666666666666669</v>
      </c>
      <c r="AG617" s="14" t="s">
        <v>965</v>
      </c>
      <c r="AH617" s="14" t="s">
        <v>965</v>
      </c>
      <c r="AI617" s="39">
        <v>0.41736111111111113</v>
      </c>
      <c r="AJ617" s="14" t="s">
        <v>965</v>
      </c>
      <c r="AK617" s="14" t="s">
        <v>965</v>
      </c>
      <c r="AL617" s="39">
        <v>0.44722222222222219</v>
      </c>
      <c r="AM617" s="14" t="s">
        <v>965</v>
      </c>
      <c r="AN617" s="14" t="s">
        <v>20</v>
      </c>
      <c r="AO617" s="14" t="s">
        <v>20</v>
      </c>
      <c r="AP617" s="14" t="s">
        <v>965</v>
      </c>
      <c r="AQ617" s="39">
        <v>0.4201388888888889</v>
      </c>
      <c r="AR617" s="14" t="s">
        <v>965</v>
      </c>
      <c r="AS617" s="14" t="s">
        <v>965</v>
      </c>
      <c r="AT617" s="39">
        <v>0.37708333333333338</v>
      </c>
      <c r="AU617" s="14" t="s">
        <v>965</v>
      </c>
      <c r="AV617" s="14" t="s">
        <v>965</v>
      </c>
      <c r="AW617" s="39">
        <v>0.4055555555555555</v>
      </c>
      <c r="AX617" s="14" t="s">
        <v>965</v>
      </c>
      <c r="AY617" s="14" t="s">
        <v>965</v>
      </c>
      <c r="AZ617" s="39">
        <v>0.40902777777777777</v>
      </c>
      <c r="BA617" s="14" t="s">
        <v>965</v>
      </c>
      <c r="BB617" s="14" t="s">
        <v>965</v>
      </c>
      <c r="BC617" s="39">
        <v>0.3840277777777778</v>
      </c>
      <c r="BD617" s="14" t="s">
        <v>965</v>
      </c>
      <c r="BE617" s="14" t="s">
        <v>20</v>
      </c>
      <c r="BF617" s="14" t="s">
        <v>20</v>
      </c>
      <c r="BG617" s="14" t="s">
        <v>965</v>
      </c>
      <c r="BH617" s="39">
        <v>0.39652777777777781</v>
      </c>
      <c r="BI617" s="39" t="s">
        <v>965</v>
      </c>
      <c r="BJ617" s="14" t="s">
        <v>965</v>
      </c>
      <c r="BK617" s="39">
        <v>0.40208333333333335</v>
      </c>
      <c r="BL617" s="14" t="s">
        <v>965</v>
      </c>
      <c r="BM617" s="14" t="s">
        <v>965</v>
      </c>
      <c r="BN617" s="39">
        <v>0.37847222222222227</v>
      </c>
      <c r="BO617" s="14" t="s">
        <v>965</v>
      </c>
      <c r="BP617" s="14" t="s">
        <v>965</v>
      </c>
      <c r="BQ617" s="39">
        <v>0.3888888888888889</v>
      </c>
      <c r="BR617" s="14" t="s">
        <v>965</v>
      </c>
      <c r="BS617" s="14" t="s">
        <v>965</v>
      </c>
      <c r="BT617" s="39">
        <v>0.375</v>
      </c>
      <c r="BU617" s="39" t="s">
        <v>965</v>
      </c>
      <c r="BV617" s="14" t="s">
        <v>20</v>
      </c>
      <c r="BW617" s="14" t="s">
        <v>20</v>
      </c>
      <c r="BX617" s="14" t="s">
        <v>20</v>
      </c>
      <c r="BY617" s="14" t="s">
        <v>965</v>
      </c>
      <c r="BZ617" s="39">
        <v>0.37916666666666665</v>
      </c>
      <c r="CA617" s="39" t="s">
        <v>965</v>
      </c>
      <c r="CB617" s="14" t="s">
        <v>965</v>
      </c>
      <c r="CC617" s="39">
        <v>0.37708333333333338</v>
      </c>
      <c r="CD617" s="39" t="s">
        <v>965</v>
      </c>
      <c r="CE617" s="14" t="s">
        <v>965</v>
      </c>
      <c r="CF617" s="39">
        <v>0.3666666666666667</v>
      </c>
      <c r="CG617" s="39" t="s">
        <v>965</v>
      </c>
      <c r="CH617" s="14" t="s">
        <v>965</v>
      </c>
      <c r="CI617" s="39">
        <v>0.37638888888888888</v>
      </c>
      <c r="CJ617" s="39" t="s">
        <v>965</v>
      </c>
      <c r="CK617" s="14" t="s">
        <v>20</v>
      </c>
      <c r="CL617" s="14" t="s">
        <v>20</v>
      </c>
      <c r="CM617" s="1">
        <f t="shared" si="155"/>
        <v>40</v>
      </c>
      <c r="CN617" s="1">
        <f t="shared" si="156"/>
        <v>0</v>
      </c>
      <c r="CO617" s="1">
        <f t="shared" si="157"/>
        <v>11</v>
      </c>
      <c r="CP617" s="1">
        <f t="shared" si="158"/>
        <v>0</v>
      </c>
      <c r="CQ617" s="1">
        <f t="shared" si="159"/>
        <v>0</v>
      </c>
      <c r="CR617" s="1">
        <f>SUM(COUNTIFS($T617:$CL617,{"PAT","MAT"}))</f>
        <v>0</v>
      </c>
      <c r="CS617" s="1">
        <f t="shared" si="160"/>
        <v>0</v>
      </c>
      <c r="CT617" s="1">
        <f t="shared" si="161"/>
        <v>0</v>
      </c>
      <c r="CU617" s="1">
        <f t="shared" si="162"/>
        <v>0</v>
      </c>
      <c r="CV617" s="1">
        <f t="shared" si="163"/>
        <v>0</v>
      </c>
      <c r="CW617" s="1">
        <f t="shared" si="164"/>
        <v>0</v>
      </c>
      <c r="CX617" s="1">
        <f t="shared" si="165"/>
        <v>0</v>
      </c>
      <c r="CY617" s="1">
        <f t="shared" si="166"/>
        <v>0</v>
      </c>
      <c r="CZ617" s="1">
        <f t="shared" si="167"/>
        <v>1</v>
      </c>
      <c r="DA617" s="1">
        <f t="shared" si="168"/>
        <v>1</v>
      </c>
      <c r="DB617" s="1">
        <f>SUM(CM617:CX617)+SUM(COUNTIFS(Q617:CL617,{"TERM","RESIGNED"}))</f>
        <v>51</v>
      </c>
      <c r="DC617" s="1" t="s">
        <v>45</v>
      </c>
      <c r="DD617" s="1" t="s">
        <v>1020</v>
      </c>
    </row>
    <row r="618" spans="1:108" x14ac:dyDescent="0.25">
      <c r="A618" s="32">
        <f t="shared" si="169"/>
        <v>617</v>
      </c>
      <c r="B618" s="1" t="s">
        <v>36</v>
      </c>
      <c r="C618" s="1">
        <v>19249</v>
      </c>
      <c r="D618" s="27">
        <v>19249</v>
      </c>
      <c r="E618" s="1" t="s">
        <v>946</v>
      </c>
      <c r="F618" s="34" t="s">
        <v>1365</v>
      </c>
      <c r="G618" s="34" t="s">
        <v>123</v>
      </c>
      <c r="H618" s="30">
        <v>45212</v>
      </c>
      <c r="I618" s="30" t="s">
        <v>39</v>
      </c>
      <c r="J618" s="30" t="s">
        <v>39</v>
      </c>
      <c r="K618" s="1">
        <f t="shared" ca="1" si="153"/>
        <v>90</v>
      </c>
      <c r="L618" s="34" t="str">
        <f t="shared" si="154"/>
        <v>Billable</v>
      </c>
      <c r="M618" s="34" t="s">
        <v>124</v>
      </c>
      <c r="N618" s="1" t="s">
        <v>41</v>
      </c>
      <c r="O618" s="1" t="s">
        <v>42</v>
      </c>
      <c r="P618" s="1"/>
      <c r="Q618" s="1"/>
      <c r="R618" s="1" t="s">
        <v>43</v>
      </c>
      <c r="S618" s="33" t="s">
        <v>366</v>
      </c>
      <c r="T618" s="14" t="s">
        <v>965</v>
      </c>
      <c r="U618" s="39">
        <v>0.45</v>
      </c>
      <c r="V618" s="14" t="s">
        <v>965</v>
      </c>
      <c r="W618" s="14" t="s">
        <v>20</v>
      </c>
      <c r="X618" s="14" t="s">
        <v>20</v>
      </c>
      <c r="Y618" s="14" t="s">
        <v>965</v>
      </c>
      <c r="Z618" s="39">
        <v>0.40625</v>
      </c>
      <c r="AA618" s="14" t="s">
        <v>965</v>
      </c>
      <c r="AB618" s="14" t="s">
        <v>965</v>
      </c>
      <c r="AC618" s="39">
        <v>0.4465277777777778</v>
      </c>
      <c r="AD618" s="14" t="s">
        <v>965</v>
      </c>
      <c r="AE618" s="14" t="s">
        <v>965</v>
      </c>
      <c r="AF618" s="39">
        <v>0.41805555555555557</v>
      </c>
      <c r="AG618" s="14" t="s">
        <v>965</v>
      </c>
      <c r="AH618" s="14" t="s">
        <v>965</v>
      </c>
      <c r="AI618" s="39">
        <v>0.4152777777777778</v>
      </c>
      <c r="AJ618" s="14" t="s">
        <v>965</v>
      </c>
      <c r="AK618" s="14" t="s">
        <v>965</v>
      </c>
      <c r="AL618" s="39">
        <v>0.44930555555555557</v>
      </c>
      <c r="AM618" s="14" t="s">
        <v>965</v>
      </c>
      <c r="AN618" s="14" t="s">
        <v>20</v>
      </c>
      <c r="AO618" s="14" t="s">
        <v>20</v>
      </c>
      <c r="AP618" s="14" t="s">
        <v>965</v>
      </c>
      <c r="AQ618" s="39">
        <v>0.42430555555555555</v>
      </c>
      <c r="AR618" s="14" t="s">
        <v>965</v>
      </c>
      <c r="AS618" s="14" t="s">
        <v>965</v>
      </c>
      <c r="AT618" s="39">
        <v>0.38263888888888892</v>
      </c>
      <c r="AU618" s="14" t="s">
        <v>965</v>
      </c>
      <c r="AV618" s="14" t="s">
        <v>965</v>
      </c>
      <c r="AW618" s="39">
        <v>0.4826388888888889</v>
      </c>
      <c r="AX618" s="14" t="s">
        <v>965</v>
      </c>
      <c r="AY618" s="14" t="s">
        <v>965</v>
      </c>
      <c r="AZ618" s="39">
        <v>0.48125000000000001</v>
      </c>
      <c r="BA618" s="14" t="s">
        <v>965</v>
      </c>
      <c r="BB618" s="14" t="s">
        <v>965</v>
      </c>
      <c r="BC618" s="39">
        <v>0.38472222222222219</v>
      </c>
      <c r="BD618" s="14" t="s">
        <v>965</v>
      </c>
      <c r="BE618" s="14" t="s">
        <v>20</v>
      </c>
      <c r="BF618" s="14" t="s">
        <v>20</v>
      </c>
      <c r="BG618" s="14" t="s">
        <v>965</v>
      </c>
      <c r="BH618" s="39">
        <v>0.3972222222222222</v>
      </c>
      <c r="BI618" s="39" t="s">
        <v>965</v>
      </c>
      <c r="BJ618" s="14" t="s">
        <v>965</v>
      </c>
      <c r="BK618" s="39">
        <v>0.40625</v>
      </c>
      <c r="BL618" s="14" t="s">
        <v>965</v>
      </c>
      <c r="BM618" s="14" t="s">
        <v>965</v>
      </c>
      <c r="BN618" s="39">
        <v>0.37847222222222227</v>
      </c>
      <c r="BO618" s="14" t="s">
        <v>965</v>
      </c>
      <c r="BP618" s="14" t="s">
        <v>965</v>
      </c>
      <c r="BQ618" s="39">
        <v>0.3923611111111111</v>
      </c>
      <c r="BR618" s="14" t="s">
        <v>965</v>
      </c>
      <c r="BS618" s="14" t="s">
        <v>965</v>
      </c>
      <c r="BT618" s="39">
        <v>0.37777777777777777</v>
      </c>
      <c r="BU618" s="39" t="s">
        <v>965</v>
      </c>
      <c r="BV618" s="14" t="s">
        <v>20</v>
      </c>
      <c r="BW618" s="14" t="s">
        <v>20</v>
      </c>
      <c r="BX618" s="14" t="s">
        <v>20</v>
      </c>
      <c r="BY618" s="14" t="s">
        <v>965</v>
      </c>
      <c r="BZ618" s="39">
        <v>0.38055555555555554</v>
      </c>
      <c r="CA618" s="39" t="s">
        <v>965</v>
      </c>
      <c r="CB618" s="14" t="s">
        <v>965</v>
      </c>
      <c r="CC618" s="39">
        <v>0.37916666666666665</v>
      </c>
      <c r="CD618" s="39" t="s">
        <v>965</v>
      </c>
      <c r="CE618" s="14" t="s">
        <v>965</v>
      </c>
      <c r="CF618" s="39">
        <v>0.37777777777777777</v>
      </c>
      <c r="CG618" s="39" t="s">
        <v>965</v>
      </c>
      <c r="CH618" s="14" t="s">
        <v>965</v>
      </c>
      <c r="CI618" s="39">
        <v>0.37916666666666665</v>
      </c>
      <c r="CJ618" s="39" t="s">
        <v>965</v>
      </c>
      <c r="CK618" s="14" t="s">
        <v>20</v>
      </c>
      <c r="CL618" s="14" t="s">
        <v>20</v>
      </c>
      <c r="CM618" s="1">
        <f t="shared" si="155"/>
        <v>40</v>
      </c>
      <c r="CN618" s="1">
        <f t="shared" si="156"/>
        <v>0</v>
      </c>
      <c r="CO618" s="1">
        <f t="shared" si="157"/>
        <v>11</v>
      </c>
      <c r="CP618" s="1">
        <f t="shared" si="158"/>
        <v>0</v>
      </c>
      <c r="CQ618" s="1">
        <f t="shared" si="159"/>
        <v>0</v>
      </c>
      <c r="CR618" s="1">
        <f>SUM(COUNTIFS($T618:$CL618,{"PAT","MAT"}))</f>
        <v>0</v>
      </c>
      <c r="CS618" s="1">
        <f t="shared" si="160"/>
        <v>0</v>
      </c>
      <c r="CT618" s="1">
        <f t="shared" si="161"/>
        <v>0</v>
      </c>
      <c r="CU618" s="1">
        <f t="shared" si="162"/>
        <v>0</v>
      </c>
      <c r="CV618" s="1">
        <f t="shared" si="163"/>
        <v>0</v>
      </c>
      <c r="CW618" s="1">
        <f t="shared" si="164"/>
        <v>0</v>
      </c>
      <c r="CX618" s="1">
        <f t="shared" si="165"/>
        <v>0</v>
      </c>
      <c r="CY618" s="1">
        <f t="shared" si="166"/>
        <v>0</v>
      </c>
      <c r="CZ618" s="1">
        <f t="shared" si="167"/>
        <v>1</v>
      </c>
      <c r="DA618" s="1">
        <f t="shared" si="168"/>
        <v>1</v>
      </c>
      <c r="DB618" s="1">
        <f>SUM(CM618:CX618)+SUM(COUNTIFS(Q618:CL618,{"TERM","RESIGNED"}))</f>
        <v>51</v>
      </c>
      <c r="DC618" s="1" t="s">
        <v>45</v>
      </c>
      <c r="DD618" s="1" t="s">
        <v>1020</v>
      </c>
    </row>
    <row r="619" spans="1:108" x14ac:dyDescent="0.25">
      <c r="A619" s="32">
        <f t="shared" si="169"/>
        <v>618</v>
      </c>
      <c r="B619" s="1" t="s">
        <v>36</v>
      </c>
      <c r="C619" s="1">
        <v>19263</v>
      </c>
      <c r="D619" s="27">
        <v>19263</v>
      </c>
      <c r="E619" s="1" t="s">
        <v>946</v>
      </c>
      <c r="F619" s="34" t="s">
        <v>1370</v>
      </c>
      <c r="G619" s="34" t="s">
        <v>123</v>
      </c>
      <c r="H619" s="30">
        <v>45212</v>
      </c>
      <c r="I619" s="30" t="s">
        <v>39</v>
      </c>
      <c r="J619" s="30" t="s">
        <v>39</v>
      </c>
      <c r="K619" s="1">
        <f t="shared" ca="1" si="153"/>
        <v>90</v>
      </c>
      <c r="L619" s="34" t="str">
        <f t="shared" si="154"/>
        <v>Billable</v>
      </c>
      <c r="M619" s="34" t="s">
        <v>124</v>
      </c>
      <c r="N619" s="1" t="s">
        <v>41</v>
      </c>
      <c r="O619" s="1" t="s">
        <v>42</v>
      </c>
      <c r="P619" s="1"/>
      <c r="Q619" s="1"/>
      <c r="R619" s="1" t="s">
        <v>43</v>
      </c>
      <c r="S619" s="33" t="s">
        <v>366</v>
      </c>
      <c r="T619" s="14" t="s">
        <v>965</v>
      </c>
      <c r="U619" s="39">
        <v>0.454166666666667</v>
      </c>
      <c r="V619" s="14" t="s">
        <v>965</v>
      </c>
      <c r="W619" s="14" t="s">
        <v>20</v>
      </c>
      <c r="X619" s="14" t="s">
        <v>20</v>
      </c>
      <c r="Y619" s="14" t="s">
        <v>965</v>
      </c>
      <c r="Z619" s="39">
        <v>0.41250000000000003</v>
      </c>
      <c r="AA619" s="14" t="s">
        <v>965</v>
      </c>
      <c r="AB619" s="14" t="s">
        <v>965</v>
      </c>
      <c r="AC619" s="39">
        <v>0.4458333333333333</v>
      </c>
      <c r="AD619" s="14" t="s">
        <v>965</v>
      </c>
      <c r="AE619" s="14" t="s">
        <v>965</v>
      </c>
      <c r="AF619" s="39">
        <v>0.41666666666666669</v>
      </c>
      <c r="AG619" s="14" t="s">
        <v>965</v>
      </c>
      <c r="AH619" s="14" t="s">
        <v>22</v>
      </c>
      <c r="AI619" s="39" t="s">
        <v>39</v>
      </c>
      <c r="AJ619" s="14" t="s">
        <v>22</v>
      </c>
      <c r="AK619" s="14" t="s">
        <v>22</v>
      </c>
      <c r="AL619" s="39" t="s">
        <v>39</v>
      </c>
      <c r="AM619" s="14" t="s">
        <v>22</v>
      </c>
      <c r="AN619" s="14" t="s">
        <v>20</v>
      </c>
      <c r="AO619" s="14" t="s">
        <v>20</v>
      </c>
      <c r="AP619" s="14" t="s">
        <v>965</v>
      </c>
      <c r="AQ619" s="39">
        <v>0.42638888888888887</v>
      </c>
      <c r="AR619" s="14" t="s">
        <v>965</v>
      </c>
      <c r="AS619" s="14" t="s">
        <v>965</v>
      </c>
      <c r="AT619" s="39">
        <v>0.3833333333333333</v>
      </c>
      <c r="AU619" s="14" t="s">
        <v>965</v>
      </c>
      <c r="AV619" s="14" t="s">
        <v>965</v>
      </c>
      <c r="AW619" s="39">
        <v>0.44166666666666665</v>
      </c>
      <c r="AX619" s="14" t="s">
        <v>965</v>
      </c>
      <c r="AY619" s="14" t="s">
        <v>965</v>
      </c>
      <c r="AZ619" s="39">
        <v>0.47361111111111115</v>
      </c>
      <c r="BA619" s="14" t="s">
        <v>965</v>
      </c>
      <c r="BB619" s="14" t="s">
        <v>965</v>
      </c>
      <c r="BC619" s="39">
        <v>0.3840277777777778</v>
      </c>
      <c r="BD619" s="14" t="s">
        <v>965</v>
      </c>
      <c r="BE619" s="14" t="s">
        <v>20</v>
      </c>
      <c r="BF619" s="14" t="s">
        <v>20</v>
      </c>
      <c r="BG619" s="14" t="s">
        <v>965</v>
      </c>
      <c r="BH619" s="39">
        <v>0.39513888888888887</v>
      </c>
      <c r="BI619" s="39" t="s">
        <v>965</v>
      </c>
      <c r="BJ619" s="14" t="s">
        <v>21</v>
      </c>
      <c r="BK619" s="39" t="s">
        <v>39</v>
      </c>
      <c r="BL619" s="14" t="s">
        <v>21</v>
      </c>
      <c r="BM619" s="14" t="s">
        <v>965</v>
      </c>
      <c r="BN619" s="39">
        <v>0.3833333333333333</v>
      </c>
      <c r="BO619" s="14" t="s">
        <v>965</v>
      </c>
      <c r="BP619" s="14" t="s">
        <v>965</v>
      </c>
      <c r="BQ619" s="39">
        <v>0.39027777777777778</v>
      </c>
      <c r="BR619" s="14" t="s">
        <v>965</v>
      </c>
      <c r="BS619" s="14" t="s">
        <v>965</v>
      </c>
      <c r="BT619" s="39">
        <v>0.38194444444444442</v>
      </c>
      <c r="BU619" s="39" t="s">
        <v>965</v>
      </c>
      <c r="BV619" s="14" t="s">
        <v>20</v>
      </c>
      <c r="BW619" s="14" t="s">
        <v>20</v>
      </c>
      <c r="BX619" s="14" t="s">
        <v>20</v>
      </c>
      <c r="BY619" s="14" t="s">
        <v>965</v>
      </c>
      <c r="BZ619" s="39">
        <v>0.37916666666666665</v>
      </c>
      <c r="CA619" s="39" t="s">
        <v>965</v>
      </c>
      <c r="CB619" s="14" t="s">
        <v>965</v>
      </c>
      <c r="CC619" s="39">
        <v>0.38194444444444442</v>
      </c>
      <c r="CD619" s="39" t="s">
        <v>965</v>
      </c>
      <c r="CE619" s="14" t="s">
        <v>965</v>
      </c>
      <c r="CF619" s="39">
        <v>0.37708333333333338</v>
      </c>
      <c r="CG619" s="39" t="s">
        <v>965</v>
      </c>
      <c r="CH619" s="14" t="s">
        <v>965</v>
      </c>
      <c r="CI619" s="39">
        <v>0.37638888888888888</v>
      </c>
      <c r="CJ619" s="39" t="s">
        <v>965</v>
      </c>
      <c r="CK619" s="14" t="s">
        <v>20</v>
      </c>
      <c r="CL619" s="14" t="s">
        <v>20</v>
      </c>
      <c r="CM619" s="1">
        <f t="shared" si="155"/>
        <v>34</v>
      </c>
      <c r="CN619" s="1">
        <f t="shared" si="156"/>
        <v>0</v>
      </c>
      <c r="CO619" s="1">
        <f t="shared" si="157"/>
        <v>11</v>
      </c>
      <c r="CP619" s="1">
        <f t="shared" si="158"/>
        <v>2</v>
      </c>
      <c r="CQ619" s="1">
        <f t="shared" si="159"/>
        <v>4</v>
      </c>
      <c r="CR619" s="1">
        <f>SUM(COUNTIFS($T619:$CL619,{"PAT","MAT"}))</f>
        <v>0</v>
      </c>
      <c r="CS619" s="1">
        <f t="shared" si="160"/>
        <v>0</v>
      </c>
      <c r="CT619" s="1">
        <f t="shared" si="161"/>
        <v>0</v>
      </c>
      <c r="CU619" s="1">
        <f t="shared" si="162"/>
        <v>0</v>
      </c>
      <c r="CV619" s="1">
        <f t="shared" si="163"/>
        <v>0</v>
      </c>
      <c r="CW619" s="1">
        <f t="shared" si="164"/>
        <v>0</v>
      </c>
      <c r="CX619" s="1">
        <f t="shared" si="165"/>
        <v>0</v>
      </c>
      <c r="CY619" s="1">
        <f t="shared" si="166"/>
        <v>0</v>
      </c>
      <c r="CZ619" s="1">
        <f t="shared" si="167"/>
        <v>1</v>
      </c>
      <c r="DA619" s="1">
        <f t="shared" si="168"/>
        <v>1</v>
      </c>
      <c r="DB619" s="1">
        <f>SUM(CM619:CX619)+SUM(COUNTIFS(Q619:CL619,{"TERM","RESIGNED"}))</f>
        <v>51</v>
      </c>
      <c r="DC619" s="1" t="s">
        <v>45</v>
      </c>
      <c r="DD619" s="1" t="s">
        <v>1020</v>
      </c>
    </row>
    <row r="620" spans="1:108" x14ac:dyDescent="0.25">
      <c r="A620" s="32">
        <f t="shared" si="169"/>
        <v>619</v>
      </c>
      <c r="B620" s="1" t="s">
        <v>36</v>
      </c>
      <c r="C620" s="1">
        <v>19338</v>
      </c>
      <c r="D620" s="27">
        <v>19338</v>
      </c>
      <c r="E620" s="1" t="s">
        <v>945</v>
      </c>
      <c r="F620" s="34" t="s">
        <v>1405</v>
      </c>
      <c r="G620" s="34" t="s">
        <v>162</v>
      </c>
      <c r="H620" s="30">
        <v>45224</v>
      </c>
      <c r="I620" s="30" t="s">
        <v>39</v>
      </c>
      <c r="J620" s="30" t="s">
        <v>39</v>
      </c>
      <c r="K620" s="1">
        <f t="shared" ca="1" si="153"/>
        <v>78</v>
      </c>
      <c r="L620" s="34" t="str">
        <f t="shared" si="154"/>
        <v>Billable</v>
      </c>
      <c r="M620" s="34" t="s">
        <v>124</v>
      </c>
      <c r="N620" s="1" t="s">
        <v>41</v>
      </c>
      <c r="O620" s="1" t="s">
        <v>42</v>
      </c>
      <c r="P620" s="1"/>
      <c r="Q620" s="1"/>
      <c r="R620" s="1" t="s">
        <v>43</v>
      </c>
      <c r="S620" s="33" t="s">
        <v>163</v>
      </c>
      <c r="T620" s="14" t="s">
        <v>965</v>
      </c>
      <c r="U620" s="39">
        <v>0.36944444444444402</v>
      </c>
      <c r="V620" s="14" t="s">
        <v>965</v>
      </c>
      <c r="W620" s="14" t="s">
        <v>20</v>
      </c>
      <c r="X620" s="14" t="s">
        <v>20</v>
      </c>
      <c r="Y620" s="14" t="s">
        <v>965</v>
      </c>
      <c r="Z620" s="39">
        <v>0.375</v>
      </c>
      <c r="AA620" s="14" t="s">
        <v>965</v>
      </c>
      <c r="AB620" s="14" t="s">
        <v>965</v>
      </c>
      <c r="AC620" s="39">
        <v>0.37083333333333335</v>
      </c>
      <c r="AD620" s="14" t="s">
        <v>965</v>
      </c>
      <c r="AE620" s="14" t="s">
        <v>965</v>
      </c>
      <c r="AF620" s="39">
        <v>0.36944444444444446</v>
      </c>
      <c r="AG620" s="14" t="s">
        <v>965</v>
      </c>
      <c r="AH620" s="14" t="s">
        <v>965</v>
      </c>
      <c r="AI620" s="39">
        <v>0.3743055555555555</v>
      </c>
      <c r="AJ620" s="14" t="s">
        <v>965</v>
      </c>
      <c r="AK620" s="14" t="s">
        <v>965</v>
      </c>
      <c r="AL620" s="39">
        <v>0.37638888888888888</v>
      </c>
      <c r="AM620" s="14" t="s">
        <v>965</v>
      </c>
      <c r="AN620" s="14" t="s">
        <v>20</v>
      </c>
      <c r="AO620" s="14" t="s">
        <v>20</v>
      </c>
      <c r="AP620" s="14" t="s">
        <v>965</v>
      </c>
      <c r="AQ620" s="39">
        <v>0.37708333333333338</v>
      </c>
      <c r="AR620" s="14" t="s">
        <v>965</v>
      </c>
      <c r="AS620" s="14" t="s">
        <v>965</v>
      </c>
      <c r="AT620" s="39">
        <v>0.37013888888888885</v>
      </c>
      <c r="AU620" s="14" t="s">
        <v>965</v>
      </c>
      <c r="AV620" s="14" t="s">
        <v>965</v>
      </c>
      <c r="AW620" s="39">
        <v>0.37222222222222223</v>
      </c>
      <c r="AX620" s="14" t="s">
        <v>965</v>
      </c>
      <c r="AY620" s="14" t="s">
        <v>965</v>
      </c>
      <c r="AZ620" s="39">
        <v>0.36874999999999997</v>
      </c>
      <c r="BA620" s="14" t="s">
        <v>965</v>
      </c>
      <c r="BB620" s="14" t="s">
        <v>965</v>
      </c>
      <c r="BC620" s="39">
        <v>0.3743055555555555</v>
      </c>
      <c r="BD620" s="14" t="s">
        <v>965</v>
      </c>
      <c r="BE620" s="14" t="s">
        <v>20</v>
      </c>
      <c r="BF620" s="14" t="s">
        <v>20</v>
      </c>
      <c r="BG620" s="14" t="s">
        <v>965</v>
      </c>
      <c r="BH620" s="39">
        <v>0.36944444444444446</v>
      </c>
      <c r="BI620" s="39" t="s">
        <v>965</v>
      </c>
      <c r="BJ620" s="14" t="s">
        <v>965</v>
      </c>
      <c r="BK620" s="39">
        <v>0.37222222222222223</v>
      </c>
      <c r="BL620" s="14" t="s">
        <v>965</v>
      </c>
      <c r="BM620" s="14" t="s">
        <v>965</v>
      </c>
      <c r="BN620" s="39">
        <v>0.3444444444444445</v>
      </c>
      <c r="BO620" s="14" t="s">
        <v>966</v>
      </c>
      <c r="BP620" s="14" t="s">
        <v>965</v>
      </c>
      <c r="BQ620" s="39">
        <v>0.36944444444444446</v>
      </c>
      <c r="BR620" s="14" t="s">
        <v>965</v>
      </c>
      <c r="BS620" s="14" t="s">
        <v>22</v>
      </c>
      <c r="BT620" s="39">
        <v>0.24305555555555555</v>
      </c>
      <c r="BU620" s="39" t="s">
        <v>22</v>
      </c>
      <c r="BV620" s="14" t="s">
        <v>20</v>
      </c>
      <c r="BW620" s="14" t="s">
        <v>20</v>
      </c>
      <c r="BX620" s="14" t="s">
        <v>20</v>
      </c>
      <c r="BY620" s="14" t="s">
        <v>965</v>
      </c>
      <c r="BZ620" s="39">
        <v>0.37291666666666662</v>
      </c>
      <c r="CA620" s="39" t="s">
        <v>965</v>
      </c>
      <c r="CB620" s="14" t="s">
        <v>965</v>
      </c>
      <c r="CC620" s="39">
        <v>0.37013888888888885</v>
      </c>
      <c r="CD620" s="39" t="s">
        <v>965</v>
      </c>
      <c r="CE620" s="14" t="s">
        <v>965</v>
      </c>
      <c r="CF620" s="39">
        <v>0.37291666666666662</v>
      </c>
      <c r="CG620" s="39" t="s">
        <v>965</v>
      </c>
      <c r="CH620" s="14" t="s">
        <v>965</v>
      </c>
      <c r="CI620" s="39">
        <v>0.3756944444444445</v>
      </c>
      <c r="CJ620" s="39" t="s">
        <v>965</v>
      </c>
      <c r="CK620" s="14" t="s">
        <v>20</v>
      </c>
      <c r="CL620" s="14" t="s">
        <v>20</v>
      </c>
      <c r="CM620" s="1">
        <f t="shared" si="155"/>
        <v>37</v>
      </c>
      <c r="CN620" s="1">
        <f t="shared" si="156"/>
        <v>0.5</v>
      </c>
      <c r="CO620" s="1">
        <f t="shared" si="157"/>
        <v>11</v>
      </c>
      <c r="CP620" s="1">
        <f t="shared" si="158"/>
        <v>0</v>
      </c>
      <c r="CQ620" s="1">
        <f t="shared" si="159"/>
        <v>2</v>
      </c>
      <c r="CR620" s="1">
        <f>SUM(COUNTIFS($T620:$CL620,{"PAT","MAT"}))</f>
        <v>0</v>
      </c>
      <c r="CS620" s="1">
        <f t="shared" si="160"/>
        <v>0</v>
      </c>
      <c r="CT620" s="1">
        <f t="shared" si="161"/>
        <v>0</v>
      </c>
      <c r="CU620" s="1">
        <f t="shared" si="162"/>
        <v>0</v>
      </c>
      <c r="CV620" s="1">
        <f t="shared" si="163"/>
        <v>0</v>
      </c>
      <c r="CW620" s="1">
        <f t="shared" si="164"/>
        <v>0</v>
      </c>
      <c r="CX620" s="1">
        <f t="shared" si="165"/>
        <v>0</v>
      </c>
      <c r="CY620" s="1">
        <f t="shared" si="166"/>
        <v>0</v>
      </c>
      <c r="CZ620" s="1">
        <f t="shared" si="167"/>
        <v>1</v>
      </c>
      <c r="DA620" s="1">
        <f t="shared" si="168"/>
        <v>1</v>
      </c>
      <c r="DB620" s="1">
        <f>SUM(CM620:CX620)+SUM(COUNTIFS(Q620:CL620,{"TERM","RESIGNED"}))</f>
        <v>50.5</v>
      </c>
      <c r="DC620" s="1" t="s">
        <v>45</v>
      </c>
      <c r="DD620" s="1" t="s">
        <v>1020</v>
      </c>
    </row>
    <row r="621" spans="1:108" x14ac:dyDescent="0.25">
      <c r="A621" s="32">
        <f t="shared" si="169"/>
        <v>620</v>
      </c>
      <c r="B621" s="1" t="s">
        <v>36</v>
      </c>
      <c r="C621" s="1">
        <v>19339</v>
      </c>
      <c r="D621" s="27">
        <v>19339</v>
      </c>
      <c r="E621" s="1" t="s">
        <v>946</v>
      </c>
      <c r="F621" s="34" t="s">
        <v>1406</v>
      </c>
      <c r="G621" s="34" t="s">
        <v>162</v>
      </c>
      <c r="H621" s="30">
        <v>45224</v>
      </c>
      <c r="I621" s="30" t="s">
        <v>39</v>
      </c>
      <c r="J621" s="30" t="s">
        <v>39</v>
      </c>
      <c r="K621" s="1">
        <f t="shared" ca="1" si="153"/>
        <v>78</v>
      </c>
      <c r="L621" s="34" t="str">
        <f t="shared" si="154"/>
        <v>Billable</v>
      </c>
      <c r="M621" s="34" t="s">
        <v>124</v>
      </c>
      <c r="N621" s="1" t="s">
        <v>41</v>
      </c>
      <c r="O621" s="1" t="s">
        <v>42</v>
      </c>
      <c r="P621" s="1"/>
      <c r="Q621" s="1"/>
      <c r="R621" s="1" t="s">
        <v>43</v>
      </c>
      <c r="S621" s="33" t="s">
        <v>163</v>
      </c>
      <c r="T621" s="14" t="s">
        <v>965</v>
      </c>
      <c r="U621" s="39">
        <v>0.37222222222222201</v>
      </c>
      <c r="V621" s="14" t="s">
        <v>965</v>
      </c>
      <c r="W621" s="14" t="s">
        <v>20</v>
      </c>
      <c r="X621" s="14" t="s">
        <v>20</v>
      </c>
      <c r="Y621" s="14" t="s">
        <v>965</v>
      </c>
      <c r="Z621" s="39">
        <v>0.36805555555555558</v>
      </c>
      <c r="AA621" s="14" t="s">
        <v>965</v>
      </c>
      <c r="AB621" s="14" t="s">
        <v>965</v>
      </c>
      <c r="AC621" s="39">
        <v>0.37291666666666662</v>
      </c>
      <c r="AD621" s="14" t="s">
        <v>965</v>
      </c>
      <c r="AE621" s="14" t="s">
        <v>965</v>
      </c>
      <c r="AF621" s="39">
        <v>0.37152777777777773</v>
      </c>
      <c r="AG621" s="14" t="s">
        <v>965</v>
      </c>
      <c r="AH621" s="14" t="s">
        <v>965</v>
      </c>
      <c r="AI621" s="39">
        <v>0.37083333333333335</v>
      </c>
      <c r="AJ621" s="14" t="s">
        <v>965</v>
      </c>
      <c r="AK621" s="14" t="s">
        <v>965</v>
      </c>
      <c r="AL621" s="39">
        <v>0.37361111111111112</v>
      </c>
      <c r="AM621" s="14" t="s">
        <v>965</v>
      </c>
      <c r="AN621" s="14" t="s">
        <v>20</v>
      </c>
      <c r="AO621" s="14" t="s">
        <v>20</v>
      </c>
      <c r="AP621" s="14" t="s">
        <v>965</v>
      </c>
      <c r="AQ621" s="39">
        <v>0.36944444444444446</v>
      </c>
      <c r="AR621" s="14" t="s">
        <v>965</v>
      </c>
      <c r="AS621" s="14" t="s">
        <v>965</v>
      </c>
      <c r="AT621" s="39">
        <v>0.36736111111111108</v>
      </c>
      <c r="AU621" s="14" t="s">
        <v>965</v>
      </c>
      <c r="AV621" s="14" t="s">
        <v>965</v>
      </c>
      <c r="AW621" s="39">
        <v>0.37013888888888885</v>
      </c>
      <c r="AX621" s="14" t="s">
        <v>965</v>
      </c>
      <c r="AY621" s="14" t="s">
        <v>965</v>
      </c>
      <c r="AZ621" s="39">
        <v>0.37222222222222223</v>
      </c>
      <c r="BA621" s="14" t="s">
        <v>965</v>
      </c>
      <c r="BB621" s="14" t="s">
        <v>965</v>
      </c>
      <c r="BC621" s="39">
        <v>0.3756944444444445</v>
      </c>
      <c r="BD621" s="14" t="s">
        <v>965</v>
      </c>
      <c r="BE621" s="14" t="s">
        <v>20</v>
      </c>
      <c r="BF621" s="14" t="s">
        <v>20</v>
      </c>
      <c r="BG621" s="14" t="s">
        <v>965</v>
      </c>
      <c r="BH621" s="39">
        <v>0.36527777777777781</v>
      </c>
      <c r="BI621" s="39" t="s">
        <v>965</v>
      </c>
      <c r="BJ621" s="14" t="s">
        <v>965</v>
      </c>
      <c r="BK621" s="39">
        <v>0.36805555555555558</v>
      </c>
      <c r="BL621" s="14" t="s">
        <v>965</v>
      </c>
      <c r="BM621" s="14" t="s">
        <v>965</v>
      </c>
      <c r="BN621" s="39">
        <v>0.3666666666666667</v>
      </c>
      <c r="BO621" s="14" t="s">
        <v>965</v>
      </c>
      <c r="BP621" s="14" t="s">
        <v>965</v>
      </c>
      <c r="BQ621" s="39">
        <v>0.36458333333333331</v>
      </c>
      <c r="BR621" s="14" t="s">
        <v>965</v>
      </c>
      <c r="BS621" s="14" t="s">
        <v>965</v>
      </c>
      <c r="BT621" s="39">
        <v>0.37152777777777773</v>
      </c>
      <c r="BU621" s="39" t="s">
        <v>965</v>
      </c>
      <c r="BV621" s="14" t="s">
        <v>20</v>
      </c>
      <c r="BW621" s="14" t="s">
        <v>20</v>
      </c>
      <c r="BX621" s="14" t="s">
        <v>20</v>
      </c>
      <c r="BY621" s="14" t="s">
        <v>965</v>
      </c>
      <c r="BZ621" s="39">
        <v>0.37291666666666662</v>
      </c>
      <c r="CA621" s="39" t="s">
        <v>965</v>
      </c>
      <c r="CB621" s="14" t="s">
        <v>965</v>
      </c>
      <c r="CC621" s="39">
        <v>0.37152777777777773</v>
      </c>
      <c r="CD621" s="39" t="s">
        <v>965</v>
      </c>
      <c r="CE621" s="14" t="s">
        <v>965</v>
      </c>
      <c r="CF621" s="39">
        <v>0.37083333333333335</v>
      </c>
      <c r="CG621" s="39" t="s">
        <v>965</v>
      </c>
      <c r="CH621" s="14" t="s">
        <v>965</v>
      </c>
      <c r="CI621" s="39">
        <v>0.3659722222222222</v>
      </c>
      <c r="CJ621" s="39" t="s">
        <v>965</v>
      </c>
      <c r="CK621" s="14" t="s">
        <v>20</v>
      </c>
      <c r="CL621" s="14" t="s">
        <v>20</v>
      </c>
      <c r="CM621" s="1">
        <f t="shared" si="155"/>
        <v>40</v>
      </c>
      <c r="CN621" s="1">
        <f t="shared" si="156"/>
        <v>0</v>
      </c>
      <c r="CO621" s="1">
        <f t="shared" si="157"/>
        <v>11</v>
      </c>
      <c r="CP621" s="1">
        <f t="shared" si="158"/>
        <v>0</v>
      </c>
      <c r="CQ621" s="1">
        <f t="shared" si="159"/>
        <v>0</v>
      </c>
      <c r="CR621" s="1">
        <f>SUM(COUNTIFS($T621:$CL621,{"PAT","MAT"}))</f>
        <v>0</v>
      </c>
      <c r="CS621" s="1">
        <f t="shared" si="160"/>
        <v>0</v>
      </c>
      <c r="CT621" s="1">
        <f t="shared" si="161"/>
        <v>0</v>
      </c>
      <c r="CU621" s="1">
        <f t="shared" si="162"/>
        <v>0</v>
      </c>
      <c r="CV621" s="1">
        <f t="shared" si="163"/>
        <v>0</v>
      </c>
      <c r="CW621" s="1">
        <f t="shared" si="164"/>
        <v>0</v>
      </c>
      <c r="CX621" s="1">
        <f t="shared" si="165"/>
        <v>0</v>
      </c>
      <c r="CY621" s="1">
        <f t="shared" si="166"/>
        <v>0</v>
      </c>
      <c r="CZ621" s="1">
        <f t="shared" si="167"/>
        <v>1</v>
      </c>
      <c r="DA621" s="1">
        <f t="shared" si="168"/>
        <v>1</v>
      </c>
      <c r="DB621" s="1">
        <f>SUM(CM621:CX621)+SUM(COUNTIFS(Q621:CL621,{"TERM","RESIGNED"}))</f>
        <v>51</v>
      </c>
      <c r="DC621" s="1" t="s">
        <v>45</v>
      </c>
      <c r="DD621" s="1" t="s">
        <v>1020</v>
      </c>
    </row>
    <row r="622" spans="1:108" x14ac:dyDescent="0.25">
      <c r="A622" s="32">
        <f t="shared" si="169"/>
        <v>621</v>
      </c>
      <c r="B622" s="1" t="s">
        <v>36</v>
      </c>
      <c r="C622" s="1">
        <v>19340</v>
      </c>
      <c r="D622" s="27">
        <v>19340</v>
      </c>
      <c r="E622" s="1" t="s">
        <v>945</v>
      </c>
      <c r="F622" s="34" t="s">
        <v>1407</v>
      </c>
      <c r="G622" s="34" t="s">
        <v>162</v>
      </c>
      <c r="H622" s="30">
        <v>45224</v>
      </c>
      <c r="I622" s="30" t="s">
        <v>39</v>
      </c>
      <c r="J622" s="30" t="s">
        <v>39</v>
      </c>
      <c r="K622" s="1">
        <f t="shared" ca="1" si="153"/>
        <v>78</v>
      </c>
      <c r="L622" s="34" t="str">
        <f t="shared" si="154"/>
        <v>Billable</v>
      </c>
      <c r="M622" s="34" t="s">
        <v>124</v>
      </c>
      <c r="N622" s="1" t="s">
        <v>41</v>
      </c>
      <c r="O622" s="1" t="s">
        <v>42</v>
      </c>
      <c r="P622" s="1"/>
      <c r="Q622" s="1"/>
      <c r="R622" s="1" t="s">
        <v>43</v>
      </c>
      <c r="S622" s="33" t="s">
        <v>163</v>
      </c>
      <c r="T622" s="14" t="s">
        <v>965</v>
      </c>
      <c r="U622" s="39">
        <v>0.37986111111111098</v>
      </c>
      <c r="V622" s="14" t="s">
        <v>965</v>
      </c>
      <c r="W622" s="14" t="s">
        <v>20</v>
      </c>
      <c r="X622" s="14" t="s">
        <v>20</v>
      </c>
      <c r="Y622" s="14" t="s">
        <v>965</v>
      </c>
      <c r="Z622" s="39">
        <v>0.36527777777777781</v>
      </c>
      <c r="AA622" s="14" t="s">
        <v>965</v>
      </c>
      <c r="AB622" s="14" t="s">
        <v>965</v>
      </c>
      <c r="AC622" s="39">
        <v>0.37361111111111112</v>
      </c>
      <c r="AD622" s="14" t="s">
        <v>965</v>
      </c>
      <c r="AE622" s="14" t="s">
        <v>965</v>
      </c>
      <c r="AF622" s="39">
        <v>0.37361111111111112</v>
      </c>
      <c r="AG622" s="14" t="s">
        <v>965</v>
      </c>
      <c r="AH622" s="14" t="s">
        <v>965</v>
      </c>
      <c r="AI622" s="39">
        <v>0.36805555555555558</v>
      </c>
      <c r="AJ622" s="14" t="s">
        <v>965</v>
      </c>
      <c r="AK622" s="14" t="s">
        <v>21</v>
      </c>
      <c r="AL622" s="39" t="s">
        <v>39</v>
      </c>
      <c r="AM622" s="14" t="s">
        <v>21</v>
      </c>
      <c r="AN622" s="14" t="s">
        <v>20</v>
      </c>
      <c r="AO622" s="14" t="s">
        <v>20</v>
      </c>
      <c r="AP622" s="14" t="s">
        <v>965</v>
      </c>
      <c r="AQ622" s="39">
        <v>0.37361111111111112</v>
      </c>
      <c r="AR622" s="14" t="s">
        <v>965</v>
      </c>
      <c r="AS622" s="14" t="s">
        <v>965</v>
      </c>
      <c r="AT622" s="39">
        <v>0.3666666666666667</v>
      </c>
      <c r="AU622" s="14" t="s">
        <v>965</v>
      </c>
      <c r="AV622" s="14" t="s">
        <v>965</v>
      </c>
      <c r="AW622" s="39">
        <v>0.3666666666666667</v>
      </c>
      <c r="AX622" s="14" t="s">
        <v>965</v>
      </c>
      <c r="AY622" s="14" t="s">
        <v>965</v>
      </c>
      <c r="AZ622" s="39">
        <v>0.37361111111111112</v>
      </c>
      <c r="BA622" s="14" t="s">
        <v>965</v>
      </c>
      <c r="BB622" s="14" t="s">
        <v>965</v>
      </c>
      <c r="BC622" s="39">
        <v>0.37638888888888888</v>
      </c>
      <c r="BD622" s="14" t="s">
        <v>965</v>
      </c>
      <c r="BE622" s="14" t="s">
        <v>20</v>
      </c>
      <c r="BF622" s="14" t="s">
        <v>20</v>
      </c>
      <c r="BG622" s="14" t="s">
        <v>965</v>
      </c>
      <c r="BH622" s="39">
        <v>0.37222222222222223</v>
      </c>
      <c r="BI622" s="39" t="s">
        <v>965</v>
      </c>
      <c r="BJ622" s="14" t="s">
        <v>965</v>
      </c>
      <c r="BK622" s="39">
        <v>0.36874999999999997</v>
      </c>
      <c r="BL622" s="14" t="s">
        <v>965</v>
      </c>
      <c r="BM622" s="14" t="s">
        <v>965</v>
      </c>
      <c r="BN622" s="39">
        <v>0.39305555555555555</v>
      </c>
      <c r="BO622" s="14" t="s">
        <v>965</v>
      </c>
      <c r="BP622" s="14" t="s">
        <v>965</v>
      </c>
      <c r="BQ622" s="39">
        <v>0.36736111111111108</v>
      </c>
      <c r="BR622" s="14" t="s">
        <v>965</v>
      </c>
      <c r="BS622" s="14" t="s">
        <v>965</v>
      </c>
      <c r="BT622" s="39">
        <v>0.37847222222222227</v>
      </c>
      <c r="BU622" s="39" t="s">
        <v>965</v>
      </c>
      <c r="BV622" s="14" t="s">
        <v>20</v>
      </c>
      <c r="BW622" s="14" t="s">
        <v>20</v>
      </c>
      <c r="BX622" s="14" t="s">
        <v>20</v>
      </c>
      <c r="BY622" s="14" t="s">
        <v>965</v>
      </c>
      <c r="BZ622" s="39">
        <v>0.37916666666666665</v>
      </c>
      <c r="CA622" s="39" t="s">
        <v>965</v>
      </c>
      <c r="CB622" s="14" t="s">
        <v>965</v>
      </c>
      <c r="CC622" s="39">
        <v>0.3743055555555555</v>
      </c>
      <c r="CD622" s="39" t="s">
        <v>965</v>
      </c>
      <c r="CE622" s="14" t="s">
        <v>965</v>
      </c>
      <c r="CF622" s="39">
        <v>0.3833333333333333</v>
      </c>
      <c r="CG622" s="39" t="s">
        <v>965</v>
      </c>
      <c r="CH622" s="14" t="s">
        <v>966</v>
      </c>
      <c r="CI622" s="39">
        <v>0.34583333333333338</v>
      </c>
      <c r="CJ622" s="39" t="s">
        <v>966</v>
      </c>
      <c r="CK622" s="14" t="s">
        <v>20</v>
      </c>
      <c r="CL622" s="14" t="s">
        <v>20</v>
      </c>
      <c r="CM622" s="1">
        <f t="shared" si="155"/>
        <v>36</v>
      </c>
      <c r="CN622" s="1">
        <f t="shared" si="156"/>
        <v>1</v>
      </c>
      <c r="CO622" s="1">
        <f t="shared" si="157"/>
        <v>11</v>
      </c>
      <c r="CP622" s="1">
        <f t="shared" si="158"/>
        <v>2</v>
      </c>
      <c r="CQ622" s="1">
        <f t="shared" si="159"/>
        <v>0</v>
      </c>
      <c r="CR622" s="1">
        <f>SUM(COUNTIFS($T622:$CL622,{"PAT","MAT"}))</f>
        <v>0</v>
      </c>
      <c r="CS622" s="1">
        <f t="shared" si="160"/>
        <v>0</v>
      </c>
      <c r="CT622" s="1">
        <f t="shared" si="161"/>
        <v>0</v>
      </c>
      <c r="CU622" s="1">
        <f t="shared" si="162"/>
        <v>0</v>
      </c>
      <c r="CV622" s="1">
        <f t="shared" si="163"/>
        <v>0</v>
      </c>
      <c r="CW622" s="1">
        <f t="shared" si="164"/>
        <v>0</v>
      </c>
      <c r="CX622" s="1">
        <f t="shared" si="165"/>
        <v>0</v>
      </c>
      <c r="CY622" s="1">
        <f t="shared" si="166"/>
        <v>0</v>
      </c>
      <c r="CZ622" s="1">
        <f t="shared" si="167"/>
        <v>1</v>
      </c>
      <c r="DA622" s="1">
        <f t="shared" si="168"/>
        <v>1</v>
      </c>
      <c r="DB622" s="1">
        <f>SUM(CM622:CX622)+SUM(COUNTIFS(Q622:CL622,{"TERM","RESIGNED"}))</f>
        <v>50</v>
      </c>
      <c r="DC622" s="1" t="s">
        <v>45</v>
      </c>
      <c r="DD622" s="1" t="s">
        <v>1020</v>
      </c>
    </row>
    <row r="623" spans="1:108" x14ac:dyDescent="0.25">
      <c r="A623" s="32">
        <f t="shared" si="169"/>
        <v>622</v>
      </c>
      <c r="B623" s="1" t="s">
        <v>36</v>
      </c>
      <c r="C623" s="1">
        <v>19341</v>
      </c>
      <c r="D623" s="27">
        <v>19341</v>
      </c>
      <c r="E623" s="1" t="s">
        <v>946</v>
      </c>
      <c r="F623" s="34" t="s">
        <v>1408</v>
      </c>
      <c r="G623" s="34" t="s">
        <v>162</v>
      </c>
      <c r="H623" s="30">
        <v>45224</v>
      </c>
      <c r="I623" s="30" t="s">
        <v>39</v>
      </c>
      <c r="J623" s="30" t="s">
        <v>39</v>
      </c>
      <c r="K623" s="1">
        <f t="shared" ca="1" si="153"/>
        <v>78</v>
      </c>
      <c r="L623" s="34" t="str">
        <f t="shared" si="154"/>
        <v>Billable</v>
      </c>
      <c r="M623" s="34" t="s">
        <v>124</v>
      </c>
      <c r="N623" s="1" t="s">
        <v>41</v>
      </c>
      <c r="O623" s="1" t="s">
        <v>42</v>
      </c>
      <c r="P623" s="1"/>
      <c r="Q623" s="1"/>
      <c r="R623" s="1" t="s">
        <v>43</v>
      </c>
      <c r="S623" s="33" t="s">
        <v>163</v>
      </c>
      <c r="T623" s="14" t="s">
        <v>965</v>
      </c>
      <c r="U623" s="39">
        <v>0.36875000000000002</v>
      </c>
      <c r="V623" s="14" t="s">
        <v>965</v>
      </c>
      <c r="W623" s="14" t="s">
        <v>20</v>
      </c>
      <c r="X623" s="14" t="s">
        <v>20</v>
      </c>
      <c r="Y623" s="14" t="s">
        <v>965</v>
      </c>
      <c r="Z623" s="39">
        <v>0.36874999999999997</v>
      </c>
      <c r="AA623" s="14" t="s">
        <v>965</v>
      </c>
      <c r="AB623" s="14" t="s">
        <v>970</v>
      </c>
      <c r="AC623" s="39" t="s">
        <v>39</v>
      </c>
      <c r="AD623" s="14" t="s">
        <v>970</v>
      </c>
      <c r="AE623" s="14" t="s">
        <v>965</v>
      </c>
      <c r="AF623" s="39">
        <v>0.3743055555555555</v>
      </c>
      <c r="AG623" s="14" t="s">
        <v>965</v>
      </c>
      <c r="AH623" s="14" t="s">
        <v>965</v>
      </c>
      <c r="AI623" s="39">
        <v>0.37708333333333338</v>
      </c>
      <c r="AJ623" s="14" t="s">
        <v>965</v>
      </c>
      <c r="AK623" s="14" t="s">
        <v>965</v>
      </c>
      <c r="AL623" s="39">
        <v>0.38819444444444445</v>
      </c>
      <c r="AM623" s="14" t="s">
        <v>965</v>
      </c>
      <c r="AN623" s="14" t="s">
        <v>20</v>
      </c>
      <c r="AO623" s="14" t="s">
        <v>20</v>
      </c>
      <c r="AP623" s="14" t="s">
        <v>965</v>
      </c>
      <c r="AQ623" s="39">
        <v>0.37152777777777773</v>
      </c>
      <c r="AR623" s="14" t="s">
        <v>965</v>
      </c>
      <c r="AS623" s="14" t="s">
        <v>965</v>
      </c>
      <c r="AT623" s="39">
        <v>0.37013888888888885</v>
      </c>
      <c r="AU623" s="14" t="s">
        <v>965</v>
      </c>
      <c r="AV623" s="14" t="s">
        <v>965</v>
      </c>
      <c r="AW623" s="39">
        <v>0.37013888888888885</v>
      </c>
      <c r="AX623" s="14" t="s">
        <v>965</v>
      </c>
      <c r="AY623" s="14" t="s">
        <v>965</v>
      </c>
      <c r="AZ623" s="39">
        <v>0.37152777777777773</v>
      </c>
      <c r="BA623" s="14" t="s">
        <v>965</v>
      </c>
      <c r="BB623" s="14" t="s">
        <v>965</v>
      </c>
      <c r="BC623" s="39">
        <v>0.36944444444444446</v>
      </c>
      <c r="BD623" s="14" t="s">
        <v>965</v>
      </c>
      <c r="BE623" s="14" t="s">
        <v>20</v>
      </c>
      <c r="BF623" s="14" t="s">
        <v>20</v>
      </c>
      <c r="BG623" s="14" t="s">
        <v>965</v>
      </c>
      <c r="BH623" s="39">
        <v>0.36805555555555558</v>
      </c>
      <c r="BI623" s="39" t="s">
        <v>965</v>
      </c>
      <c r="BJ623" s="14" t="s">
        <v>965</v>
      </c>
      <c r="BK623" s="39">
        <v>0.37013888888888885</v>
      </c>
      <c r="BL623" s="14" t="s">
        <v>965</v>
      </c>
      <c r="BM623" s="14" t="s">
        <v>965</v>
      </c>
      <c r="BN623" s="39">
        <v>0.37083333333333335</v>
      </c>
      <c r="BO623" s="14" t="s">
        <v>965</v>
      </c>
      <c r="BP623" s="14" t="s">
        <v>965</v>
      </c>
      <c r="BQ623" s="39">
        <v>0.3743055555555555</v>
      </c>
      <c r="BR623" s="14" t="s">
        <v>965</v>
      </c>
      <c r="BS623" s="14" t="s">
        <v>966</v>
      </c>
      <c r="BT623" s="39">
        <v>0.3263888888888889</v>
      </c>
      <c r="BU623" s="39" t="s">
        <v>966</v>
      </c>
      <c r="BV623" s="14" t="s">
        <v>20</v>
      </c>
      <c r="BW623" s="14" t="s">
        <v>20</v>
      </c>
      <c r="BX623" s="14" t="s">
        <v>20</v>
      </c>
      <c r="BY623" s="14" t="s">
        <v>965</v>
      </c>
      <c r="BZ623" s="39">
        <v>0.36944444444444446</v>
      </c>
      <c r="CA623" s="39" t="s">
        <v>965</v>
      </c>
      <c r="CB623" s="14" t="s">
        <v>965</v>
      </c>
      <c r="CC623" s="39">
        <v>0.36805555555555558</v>
      </c>
      <c r="CD623" s="39" t="s">
        <v>965</v>
      </c>
      <c r="CE623" s="14" t="s">
        <v>965</v>
      </c>
      <c r="CF623" s="39">
        <v>0.3666666666666667</v>
      </c>
      <c r="CG623" s="39" t="s">
        <v>965</v>
      </c>
      <c r="CH623" s="14" t="s">
        <v>965</v>
      </c>
      <c r="CI623" s="39">
        <v>0.37361111111111112</v>
      </c>
      <c r="CJ623" s="39" t="s">
        <v>965</v>
      </c>
      <c r="CK623" s="14" t="s">
        <v>20</v>
      </c>
      <c r="CL623" s="14" t="s">
        <v>20</v>
      </c>
      <c r="CM623" s="1">
        <f t="shared" si="155"/>
        <v>36</v>
      </c>
      <c r="CN623" s="1">
        <f t="shared" si="156"/>
        <v>1</v>
      </c>
      <c r="CO623" s="1">
        <f t="shared" si="157"/>
        <v>11</v>
      </c>
      <c r="CP623" s="1">
        <f t="shared" si="158"/>
        <v>0</v>
      </c>
      <c r="CQ623" s="1">
        <f t="shared" si="159"/>
        <v>0</v>
      </c>
      <c r="CR623" s="1">
        <f>SUM(COUNTIFS($T623:$CL623,{"PAT","MAT"}))</f>
        <v>0</v>
      </c>
      <c r="CS623" s="1">
        <f t="shared" si="160"/>
        <v>0</v>
      </c>
      <c r="CT623" s="1">
        <f t="shared" si="161"/>
        <v>0</v>
      </c>
      <c r="CU623" s="1">
        <f t="shared" si="162"/>
        <v>0</v>
      </c>
      <c r="CV623" s="1">
        <f t="shared" si="163"/>
        <v>0</v>
      </c>
      <c r="CW623" s="1">
        <f t="shared" si="164"/>
        <v>2</v>
      </c>
      <c r="CX623" s="1">
        <f t="shared" si="165"/>
        <v>0</v>
      </c>
      <c r="CY623" s="1">
        <f t="shared" si="166"/>
        <v>2</v>
      </c>
      <c r="CZ623" s="1">
        <f t="shared" si="167"/>
        <v>1</v>
      </c>
      <c r="DA623" s="1">
        <f t="shared" si="168"/>
        <v>1</v>
      </c>
      <c r="DB623" s="1">
        <f>SUM(CM623:CX623)+SUM(COUNTIFS(Q623:CL623,{"TERM","RESIGNED"}))</f>
        <v>50</v>
      </c>
      <c r="DC623" s="1" t="s">
        <v>45</v>
      </c>
      <c r="DD623" s="1" t="s">
        <v>1020</v>
      </c>
    </row>
    <row r="624" spans="1:108" x14ac:dyDescent="0.25">
      <c r="A624" s="32">
        <f t="shared" si="169"/>
        <v>623</v>
      </c>
      <c r="B624" s="1" t="s">
        <v>36</v>
      </c>
      <c r="C624" s="1">
        <v>19342</v>
      </c>
      <c r="D624" s="27">
        <v>19342</v>
      </c>
      <c r="E624" s="1" t="s">
        <v>946</v>
      </c>
      <c r="F624" s="34" t="s">
        <v>1409</v>
      </c>
      <c r="G624" s="34" t="s">
        <v>162</v>
      </c>
      <c r="H624" s="30">
        <v>45224</v>
      </c>
      <c r="I624" s="30" t="s">
        <v>39</v>
      </c>
      <c r="J624" s="30" t="s">
        <v>39</v>
      </c>
      <c r="K624" s="1">
        <f t="shared" ca="1" si="153"/>
        <v>78</v>
      </c>
      <c r="L624" s="34" t="str">
        <f t="shared" si="154"/>
        <v>Billable</v>
      </c>
      <c r="M624" s="34" t="s">
        <v>124</v>
      </c>
      <c r="N624" s="1" t="s">
        <v>41</v>
      </c>
      <c r="O624" s="1" t="s">
        <v>42</v>
      </c>
      <c r="P624" s="1"/>
      <c r="Q624" s="1"/>
      <c r="R624" s="1" t="s">
        <v>43</v>
      </c>
      <c r="S624" s="33" t="s">
        <v>165</v>
      </c>
      <c r="T624" s="14" t="s">
        <v>965</v>
      </c>
      <c r="U624" s="39">
        <v>0.38333333333333303</v>
      </c>
      <c r="V624" s="14" t="s">
        <v>965</v>
      </c>
      <c r="W624" s="14" t="s">
        <v>20</v>
      </c>
      <c r="X624" s="14" t="s">
        <v>20</v>
      </c>
      <c r="Y624" s="14" t="s">
        <v>965</v>
      </c>
      <c r="Z624" s="39">
        <v>0.37708333333333338</v>
      </c>
      <c r="AA624" s="14" t="s">
        <v>965</v>
      </c>
      <c r="AB624" s="14" t="s">
        <v>965</v>
      </c>
      <c r="AC624" s="39">
        <v>0.37708333333333338</v>
      </c>
      <c r="AD624" s="14" t="s">
        <v>965</v>
      </c>
      <c r="AE624" s="14" t="s">
        <v>965</v>
      </c>
      <c r="AF624" s="39">
        <v>0.37361111111111112</v>
      </c>
      <c r="AG624" s="14" t="s">
        <v>965</v>
      </c>
      <c r="AH624" s="14" t="s">
        <v>965</v>
      </c>
      <c r="AI624" s="39">
        <v>0.37361111111111112</v>
      </c>
      <c r="AJ624" s="14" t="s">
        <v>965</v>
      </c>
      <c r="AK624" s="14" t="s">
        <v>965</v>
      </c>
      <c r="AL624" s="39">
        <v>0.37361111111111112</v>
      </c>
      <c r="AM624" s="14" t="s">
        <v>965</v>
      </c>
      <c r="AN624" s="14" t="s">
        <v>20</v>
      </c>
      <c r="AO624" s="14" t="s">
        <v>20</v>
      </c>
      <c r="AP624" s="14" t="s">
        <v>965</v>
      </c>
      <c r="AQ624" s="39">
        <v>0.36805555555555558</v>
      </c>
      <c r="AR624" s="14" t="s">
        <v>965</v>
      </c>
      <c r="AS624" s="14" t="s">
        <v>965</v>
      </c>
      <c r="AT624" s="39">
        <v>0.37361111111111112</v>
      </c>
      <c r="AU624" s="14" t="s">
        <v>965</v>
      </c>
      <c r="AV624" s="14" t="s">
        <v>965</v>
      </c>
      <c r="AW624" s="39">
        <v>0.38263888888888892</v>
      </c>
      <c r="AX624" s="14" t="s">
        <v>965</v>
      </c>
      <c r="AY624" s="14" t="s">
        <v>965</v>
      </c>
      <c r="AZ624" s="39">
        <v>0.38125000000000003</v>
      </c>
      <c r="BA624" s="14" t="s">
        <v>965</v>
      </c>
      <c r="BB624" s="14" t="s">
        <v>965</v>
      </c>
      <c r="BC624" s="39">
        <v>0.38194444444444442</v>
      </c>
      <c r="BD624" s="14" t="s">
        <v>965</v>
      </c>
      <c r="BE624" s="14" t="s">
        <v>20</v>
      </c>
      <c r="BF624" s="14" t="s">
        <v>20</v>
      </c>
      <c r="BG624" s="14" t="s">
        <v>965</v>
      </c>
      <c r="BH624" s="39">
        <v>0.37986111111111115</v>
      </c>
      <c r="BI624" s="39" t="s">
        <v>965</v>
      </c>
      <c r="BJ624" s="14" t="s">
        <v>965</v>
      </c>
      <c r="BK624" s="39">
        <v>0.37152777777777773</v>
      </c>
      <c r="BL624" s="14" t="s">
        <v>965</v>
      </c>
      <c r="BM624" s="14" t="s">
        <v>965</v>
      </c>
      <c r="BN624" s="39">
        <v>0.37361111111111112</v>
      </c>
      <c r="BO624" s="14" t="s">
        <v>965</v>
      </c>
      <c r="BP624" s="14" t="s">
        <v>965</v>
      </c>
      <c r="BQ624" s="39">
        <v>0.3756944444444445</v>
      </c>
      <c r="BR624" s="14" t="s">
        <v>965</v>
      </c>
      <c r="BS624" s="14" t="s">
        <v>970</v>
      </c>
      <c r="BT624" s="39" t="e">
        <v>#N/A</v>
      </c>
      <c r="BU624" s="39" t="s">
        <v>970</v>
      </c>
      <c r="BV624" s="14" t="s">
        <v>20</v>
      </c>
      <c r="BW624" s="14" t="s">
        <v>20</v>
      </c>
      <c r="BX624" s="14" t="s">
        <v>20</v>
      </c>
      <c r="BY624" s="14" t="s">
        <v>965</v>
      </c>
      <c r="BZ624" s="39">
        <v>0.37777777777777777</v>
      </c>
      <c r="CA624" s="39" t="s">
        <v>965</v>
      </c>
      <c r="CB624" s="14" t="s">
        <v>965</v>
      </c>
      <c r="CC624" s="39">
        <v>0.37708333333333338</v>
      </c>
      <c r="CD624" s="39" t="s">
        <v>965</v>
      </c>
      <c r="CE624" s="14" t="s">
        <v>965</v>
      </c>
      <c r="CF624" s="39">
        <v>0.37638888888888888</v>
      </c>
      <c r="CG624" s="39" t="s">
        <v>965</v>
      </c>
      <c r="CH624" s="14" t="s">
        <v>965</v>
      </c>
      <c r="CI624" s="39">
        <v>0.37361111111111112</v>
      </c>
      <c r="CJ624" s="39" t="s">
        <v>965</v>
      </c>
      <c r="CK624" s="14" t="s">
        <v>20</v>
      </c>
      <c r="CL624" s="14" t="s">
        <v>20</v>
      </c>
      <c r="CM624" s="1">
        <f t="shared" si="155"/>
        <v>38</v>
      </c>
      <c r="CN624" s="1">
        <f t="shared" si="156"/>
        <v>0</v>
      </c>
      <c r="CO624" s="1">
        <f t="shared" si="157"/>
        <v>11</v>
      </c>
      <c r="CP624" s="1">
        <f t="shared" si="158"/>
        <v>0</v>
      </c>
      <c r="CQ624" s="1">
        <f t="shared" si="159"/>
        <v>0</v>
      </c>
      <c r="CR624" s="1">
        <f>SUM(COUNTIFS($T624:$CL624,{"PAT","MAT"}))</f>
        <v>0</v>
      </c>
      <c r="CS624" s="1">
        <f t="shared" si="160"/>
        <v>0</v>
      </c>
      <c r="CT624" s="1">
        <f t="shared" si="161"/>
        <v>0</v>
      </c>
      <c r="CU624" s="1">
        <f t="shared" si="162"/>
        <v>0</v>
      </c>
      <c r="CV624" s="1">
        <f t="shared" si="163"/>
        <v>0</v>
      </c>
      <c r="CW624" s="1">
        <f t="shared" si="164"/>
        <v>2</v>
      </c>
      <c r="CX624" s="1">
        <f t="shared" si="165"/>
        <v>0</v>
      </c>
      <c r="CY624" s="1">
        <f t="shared" si="166"/>
        <v>2</v>
      </c>
      <c r="CZ624" s="1">
        <f t="shared" si="167"/>
        <v>1</v>
      </c>
      <c r="DA624" s="1">
        <f t="shared" si="168"/>
        <v>1</v>
      </c>
      <c r="DB624" s="1">
        <f>SUM(CM624:CX624)+SUM(COUNTIFS(Q624:CL624,{"TERM","RESIGNED"}))</f>
        <v>51</v>
      </c>
      <c r="DC624" s="1" t="s">
        <v>45</v>
      </c>
      <c r="DD624" s="1" t="s">
        <v>1020</v>
      </c>
    </row>
    <row r="625" spans="1:108" x14ac:dyDescent="0.25">
      <c r="A625" s="32">
        <f t="shared" si="169"/>
        <v>624</v>
      </c>
      <c r="B625" s="1" t="s">
        <v>36</v>
      </c>
      <c r="C625" s="1">
        <v>19343</v>
      </c>
      <c r="D625" s="27">
        <v>19343</v>
      </c>
      <c r="E625" s="1" t="s">
        <v>946</v>
      </c>
      <c r="F625" s="34" t="s">
        <v>1410</v>
      </c>
      <c r="G625" s="34" t="s">
        <v>162</v>
      </c>
      <c r="H625" s="30">
        <v>45224</v>
      </c>
      <c r="I625" s="30" t="s">
        <v>39</v>
      </c>
      <c r="J625" s="30" t="s">
        <v>39</v>
      </c>
      <c r="K625" s="1">
        <f t="shared" ca="1" si="153"/>
        <v>78</v>
      </c>
      <c r="L625" s="34" t="str">
        <f t="shared" si="154"/>
        <v>Billable</v>
      </c>
      <c r="M625" s="34" t="s">
        <v>124</v>
      </c>
      <c r="N625" s="1" t="s">
        <v>41</v>
      </c>
      <c r="O625" s="1" t="s">
        <v>42</v>
      </c>
      <c r="P625" s="1"/>
      <c r="Q625" s="1"/>
      <c r="R625" s="1" t="s">
        <v>43</v>
      </c>
      <c r="S625" s="33" t="s">
        <v>165</v>
      </c>
      <c r="T625" s="14" t="s">
        <v>965</v>
      </c>
      <c r="U625" s="39">
        <v>0.37013888888888902</v>
      </c>
      <c r="V625" s="14" t="s">
        <v>965</v>
      </c>
      <c r="W625" s="14" t="s">
        <v>20</v>
      </c>
      <c r="X625" s="14" t="s">
        <v>20</v>
      </c>
      <c r="Y625" s="14" t="s">
        <v>965</v>
      </c>
      <c r="Z625" s="39">
        <v>0.37291666666666662</v>
      </c>
      <c r="AA625" s="14" t="s">
        <v>965</v>
      </c>
      <c r="AB625" s="14" t="s">
        <v>965</v>
      </c>
      <c r="AC625" s="39">
        <v>0.37708333333333338</v>
      </c>
      <c r="AD625" s="14" t="s">
        <v>965</v>
      </c>
      <c r="AE625" s="14" t="s">
        <v>965</v>
      </c>
      <c r="AF625" s="39">
        <v>0.3743055555555555</v>
      </c>
      <c r="AG625" s="14" t="s">
        <v>965</v>
      </c>
      <c r="AH625" s="14" t="s">
        <v>965</v>
      </c>
      <c r="AI625" s="39">
        <v>0.3743055555555555</v>
      </c>
      <c r="AJ625" s="14" t="s">
        <v>965</v>
      </c>
      <c r="AK625" s="14" t="s">
        <v>965</v>
      </c>
      <c r="AL625" s="39">
        <v>0.36736111111111108</v>
      </c>
      <c r="AM625" s="14" t="s">
        <v>965</v>
      </c>
      <c r="AN625" s="14" t="s">
        <v>20</v>
      </c>
      <c r="AO625" s="14" t="s">
        <v>20</v>
      </c>
      <c r="AP625" s="14" t="s">
        <v>965</v>
      </c>
      <c r="AQ625" s="39">
        <v>0.37777777777777777</v>
      </c>
      <c r="AR625" s="14" t="s">
        <v>965</v>
      </c>
      <c r="AS625" s="14" t="s">
        <v>965</v>
      </c>
      <c r="AT625" s="39">
        <v>0.37083333333333335</v>
      </c>
      <c r="AU625" s="14" t="s">
        <v>965</v>
      </c>
      <c r="AV625" s="14" t="s">
        <v>965</v>
      </c>
      <c r="AW625" s="39">
        <v>0.3743055555555555</v>
      </c>
      <c r="AX625" s="14" t="s">
        <v>965</v>
      </c>
      <c r="AY625" s="14" t="s">
        <v>965</v>
      </c>
      <c r="AZ625" s="39">
        <v>0.37152777777777773</v>
      </c>
      <c r="BA625" s="14" t="s">
        <v>965</v>
      </c>
      <c r="BB625" s="14" t="s">
        <v>965</v>
      </c>
      <c r="BC625" s="39">
        <v>0.36736111111111108</v>
      </c>
      <c r="BD625" s="14" t="s">
        <v>965</v>
      </c>
      <c r="BE625" s="14" t="s">
        <v>20</v>
      </c>
      <c r="BF625" s="14" t="s">
        <v>20</v>
      </c>
      <c r="BG625" s="14" t="s">
        <v>965</v>
      </c>
      <c r="BH625" s="39">
        <v>0.37291666666666662</v>
      </c>
      <c r="BI625" s="39" t="s">
        <v>965</v>
      </c>
      <c r="BJ625" s="14" t="s">
        <v>965</v>
      </c>
      <c r="BK625" s="39">
        <v>0.3611111111111111</v>
      </c>
      <c r="BL625" s="14" t="s">
        <v>965</v>
      </c>
      <c r="BM625" s="14" t="s">
        <v>965</v>
      </c>
      <c r="BN625" s="39">
        <v>0.375</v>
      </c>
      <c r="BO625" s="14" t="s">
        <v>965</v>
      </c>
      <c r="BP625" s="14" t="s">
        <v>965</v>
      </c>
      <c r="BQ625" s="39">
        <v>0.37152777777777773</v>
      </c>
      <c r="BR625" s="14" t="s">
        <v>965</v>
      </c>
      <c r="BS625" s="14" t="s">
        <v>965</v>
      </c>
      <c r="BT625" s="39">
        <v>0.37986111111111115</v>
      </c>
      <c r="BU625" s="39" t="s">
        <v>965</v>
      </c>
      <c r="BV625" s="14" t="s">
        <v>20</v>
      </c>
      <c r="BW625" s="14" t="s">
        <v>20</v>
      </c>
      <c r="BX625" s="14" t="s">
        <v>20</v>
      </c>
      <c r="BY625" s="14" t="s">
        <v>965</v>
      </c>
      <c r="BZ625" s="39">
        <v>0.3840277777777778</v>
      </c>
      <c r="CA625" s="39" t="s">
        <v>965</v>
      </c>
      <c r="CB625" s="14" t="s">
        <v>965</v>
      </c>
      <c r="CC625" s="39">
        <v>0.375</v>
      </c>
      <c r="CD625" s="39" t="s">
        <v>965</v>
      </c>
      <c r="CE625" s="14" t="s">
        <v>965</v>
      </c>
      <c r="CF625" s="39">
        <v>0.36458333333333331</v>
      </c>
      <c r="CG625" s="39" t="s">
        <v>965</v>
      </c>
      <c r="CH625" s="14" t="s">
        <v>965</v>
      </c>
      <c r="CI625" s="39">
        <v>0.36874999999999997</v>
      </c>
      <c r="CJ625" s="39" t="s">
        <v>965</v>
      </c>
      <c r="CK625" s="14" t="s">
        <v>20</v>
      </c>
      <c r="CL625" s="14" t="s">
        <v>20</v>
      </c>
      <c r="CM625" s="1">
        <f t="shared" si="155"/>
        <v>40</v>
      </c>
      <c r="CN625" s="1">
        <f t="shared" si="156"/>
        <v>0</v>
      </c>
      <c r="CO625" s="1">
        <f t="shared" si="157"/>
        <v>11</v>
      </c>
      <c r="CP625" s="1">
        <f t="shared" si="158"/>
        <v>0</v>
      </c>
      <c r="CQ625" s="1">
        <f t="shared" si="159"/>
        <v>0</v>
      </c>
      <c r="CR625" s="1">
        <f>SUM(COUNTIFS($T625:$CL625,{"PAT","MAT"}))</f>
        <v>0</v>
      </c>
      <c r="CS625" s="1">
        <f t="shared" si="160"/>
        <v>0</v>
      </c>
      <c r="CT625" s="1">
        <f t="shared" si="161"/>
        <v>0</v>
      </c>
      <c r="CU625" s="1">
        <f t="shared" si="162"/>
        <v>0</v>
      </c>
      <c r="CV625" s="1">
        <f t="shared" si="163"/>
        <v>0</v>
      </c>
      <c r="CW625" s="1">
        <f t="shared" si="164"/>
        <v>0</v>
      </c>
      <c r="CX625" s="1">
        <f t="shared" si="165"/>
        <v>0</v>
      </c>
      <c r="CY625" s="1">
        <f t="shared" si="166"/>
        <v>0</v>
      </c>
      <c r="CZ625" s="1">
        <f t="shared" si="167"/>
        <v>1</v>
      </c>
      <c r="DA625" s="1">
        <f t="shared" si="168"/>
        <v>1</v>
      </c>
      <c r="DB625" s="1">
        <f>SUM(CM625:CX625)+SUM(COUNTIFS(Q625:CL625,{"TERM","RESIGNED"}))</f>
        <v>51</v>
      </c>
      <c r="DC625" s="1" t="s">
        <v>45</v>
      </c>
      <c r="DD625" s="1" t="s">
        <v>1020</v>
      </c>
    </row>
    <row r="626" spans="1:108" x14ac:dyDescent="0.25">
      <c r="A626" s="32">
        <f t="shared" si="169"/>
        <v>625</v>
      </c>
      <c r="B626" s="1" t="s">
        <v>36</v>
      </c>
      <c r="C626" s="1">
        <v>19272</v>
      </c>
      <c r="D626" s="27">
        <v>19272</v>
      </c>
      <c r="E626" s="1" t="s">
        <v>946</v>
      </c>
      <c r="F626" s="34" t="s">
        <v>1374</v>
      </c>
      <c r="G626" s="34" t="s">
        <v>186</v>
      </c>
      <c r="H626" s="30">
        <v>45216</v>
      </c>
      <c r="I626" s="30" t="s">
        <v>39</v>
      </c>
      <c r="J626" s="30" t="s">
        <v>39</v>
      </c>
      <c r="K626" s="1">
        <f t="shared" ca="1" si="153"/>
        <v>86</v>
      </c>
      <c r="L626" s="34" t="str">
        <f t="shared" si="154"/>
        <v>Billable</v>
      </c>
      <c r="M626" s="34" t="s">
        <v>187</v>
      </c>
      <c r="N626" s="1" t="s">
        <v>41</v>
      </c>
      <c r="O626" s="1" t="s">
        <v>42</v>
      </c>
      <c r="P626" s="1"/>
      <c r="Q626" s="1"/>
      <c r="R626" s="1" t="s">
        <v>43</v>
      </c>
      <c r="S626" s="33" t="s">
        <v>239</v>
      </c>
      <c r="T626" s="14" t="s">
        <v>965</v>
      </c>
      <c r="U626" s="39" t="s">
        <v>39</v>
      </c>
      <c r="V626" s="14" t="s">
        <v>965</v>
      </c>
      <c r="W626" s="14" t="s">
        <v>20</v>
      </c>
      <c r="X626" s="14" t="s">
        <v>20</v>
      </c>
      <c r="Y626" s="14" t="s">
        <v>965</v>
      </c>
      <c r="Z626" s="39" t="s">
        <v>39</v>
      </c>
      <c r="AA626" s="14" t="s">
        <v>965</v>
      </c>
      <c r="AB626" s="14" t="s">
        <v>965</v>
      </c>
      <c r="AC626" s="39">
        <v>0.39027777777777778</v>
      </c>
      <c r="AD626" s="14" t="s">
        <v>965</v>
      </c>
      <c r="AE626" s="14" t="s">
        <v>965</v>
      </c>
      <c r="AF626" s="39">
        <v>0.38194444444444442</v>
      </c>
      <c r="AG626" s="14" t="s">
        <v>965</v>
      </c>
      <c r="AH626" s="14" t="s">
        <v>965</v>
      </c>
      <c r="AI626" s="39">
        <v>0.38750000000000001</v>
      </c>
      <c r="AJ626" s="14" t="s">
        <v>965</v>
      </c>
      <c r="AK626" s="14" t="s">
        <v>965</v>
      </c>
      <c r="AL626" s="39">
        <v>0.37777777777777777</v>
      </c>
      <c r="AM626" s="14" t="s">
        <v>965</v>
      </c>
      <c r="AN626" s="14" t="s">
        <v>20</v>
      </c>
      <c r="AO626" s="14" t="s">
        <v>20</v>
      </c>
      <c r="AP626" s="14" t="s">
        <v>22</v>
      </c>
      <c r="AQ626" s="39" t="s">
        <v>39</v>
      </c>
      <c r="AR626" s="14" t="s">
        <v>22</v>
      </c>
      <c r="AS626" s="14" t="s">
        <v>22</v>
      </c>
      <c r="AT626" s="39" t="s">
        <v>39</v>
      </c>
      <c r="AU626" s="14" t="s">
        <v>22</v>
      </c>
      <c r="AV626" s="14" t="s">
        <v>965</v>
      </c>
      <c r="AW626" s="39">
        <v>0.37708333333333338</v>
      </c>
      <c r="AX626" s="14" t="s">
        <v>965</v>
      </c>
      <c r="AY626" s="14" t="s">
        <v>965</v>
      </c>
      <c r="AZ626" s="39">
        <v>0.27916666666666667</v>
      </c>
      <c r="BA626" s="14" t="s">
        <v>966</v>
      </c>
      <c r="BB626" s="14" t="s">
        <v>965</v>
      </c>
      <c r="BC626" s="39">
        <v>0.37916666666666665</v>
      </c>
      <c r="BD626" s="14" t="s">
        <v>965</v>
      </c>
      <c r="BE626" s="14" t="s">
        <v>20</v>
      </c>
      <c r="BF626" s="14" t="s">
        <v>20</v>
      </c>
      <c r="BG626" s="14" t="s">
        <v>965</v>
      </c>
      <c r="BH626" s="39">
        <v>0.38472222222222219</v>
      </c>
      <c r="BI626" s="39" t="s">
        <v>965</v>
      </c>
      <c r="BJ626" s="14" t="s">
        <v>965</v>
      </c>
      <c r="BK626" s="39">
        <v>0.37777777777777777</v>
      </c>
      <c r="BL626" s="14" t="s">
        <v>965</v>
      </c>
      <c r="BM626" s="14" t="s">
        <v>965</v>
      </c>
      <c r="BN626" s="39">
        <v>0.3659722222222222</v>
      </c>
      <c r="BO626" s="14" t="s">
        <v>965</v>
      </c>
      <c r="BP626" s="14" t="s">
        <v>965</v>
      </c>
      <c r="BQ626" s="39">
        <v>0.3756944444444445</v>
      </c>
      <c r="BR626" s="14" t="s">
        <v>965</v>
      </c>
      <c r="BS626" s="14" t="s">
        <v>965</v>
      </c>
      <c r="BT626" s="39">
        <v>0.34513888888888888</v>
      </c>
      <c r="BU626" s="39" t="s">
        <v>966</v>
      </c>
      <c r="BV626" s="14" t="s">
        <v>20</v>
      </c>
      <c r="BW626" s="14" t="s">
        <v>20</v>
      </c>
      <c r="BX626" s="14" t="s">
        <v>20</v>
      </c>
      <c r="BY626" s="14" t="s">
        <v>965</v>
      </c>
      <c r="BZ626" s="39">
        <v>0.37083333333333335</v>
      </c>
      <c r="CA626" s="39" t="s">
        <v>965</v>
      </c>
      <c r="CB626" s="14" t="s">
        <v>965</v>
      </c>
      <c r="CC626" s="39">
        <v>0.37291666666666662</v>
      </c>
      <c r="CD626" s="39" t="s">
        <v>965</v>
      </c>
      <c r="CE626" s="14" t="s">
        <v>965</v>
      </c>
      <c r="CF626" s="39">
        <v>0.37291666666666662</v>
      </c>
      <c r="CG626" s="39" t="s">
        <v>965</v>
      </c>
      <c r="CH626" s="14" t="s">
        <v>965</v>
      </c>
      <c r="CI626" s="39">
        <v>0.3756944444444445</v>
      </c>
      <c r="CJ626" s="39" t="s">
        <v>965</v>
      </c>
      <c r="CK626" s="14" t="s">
        <v>20</v>
      </c>
      <c r="CL626" s="14" t="s">
        <v>20</v>
      </c>
      <c r="CM626" s="1">
        <f t="shared" si="155"/>
        <v>34</v>
      </c>
      <c r="CN626" s="1">
        <f t="shared" si="156"/>
        <v>1</v>
      </c>
      <c r="CO626" s="1">
        <f t="shared" si="157"/>
        <v>11</v>
      </c>
      <c r="CP626" s="1">
        <f t="shared" si="158"/>
        <v>0</v>
      </c>
      <c r="CQ626" s="1">
        <f t="shared" si="159"/>
        <v>4</v>
      </c>
      <c r="CR626" s="1">
        <f>SUM(COUNTIFS($T626:$CL626,{"PAT","MAT"}))</f>
        <v>0</v>
      </c>
      <c r="CS626" s="1">
        <f t="shared" si="160"/>
        <v>0</v>
      </c>
      <c r="CT626" s="1">
        <f t="shared" si="161"/>
        <v>0</v>
      </c>
      <c r="CU626" s="1">
        <f t="shared" si="162"/>
        <v>0</v>
      </c>
      <c r="CV626" s="1">
        <f t="shared" si="163"/>
        <v>0</v>
      </c>
      <c r="CW626" s="1">
        <f t="shared" si="164"/>
        <v>0</v>
      </c>
      <c r="CX626" s="1">
        <f t="shared" si="165"/>
        <v>0</v>
      </c>
      <c r="CY626" s="1">
        <f t="shared" si="166"/>
        <v>0</v>
      </c>
      <c r="CZ626" s="1">
        <f t="shared" si="167"/>
        <v>1</v>
      </c>
      <c r="DA626" s="1">
        <f t="shared" si="168"/>
        <v>1</v>
      </c>
      <c r="DB626" s="1">
        <f>SUM(CM626:CX626)+SUM(COUNTIFS(Q626:CL626,{"TERM","RESIGNED"}))</f>
        <v>50</v>
      </c>
      <c r="DC626" s="1" t="s">
        <v>45</v>
      </c>
      <c r="DD626" s="1" t="s">
        <v>1018</v>
      </c>
    </row>
    <row r="627" spans="1:108" x14ac:dyDescent="0.25">
      <c r="A627" s="32">
        <f t="shared" si="169"/>
        <v>626</v>
      </c>
      <c r="B627" s="1" t="s">
        <v>36</v>
      </c>
      <c r="C627" s="1">
        <v>19274</v>
      </c>
      <c r="D627" s="27">
        <v>19274</v>
      </c>
      <c r="E627" s="1" t="s">
        <v>945</v>
      </c>
      <c r="F627" s="34" t="s">
        <v>1375</v>
      </c>
      <c r="G627" s="34" t="s">
        <v>123</v>
      </c>
      <c r="H627" s="30">
        <v>45216</v>
      </c>
      <c r="I627" s="30" t="s">
        <v>39</v>
      </c>
      <c r="J627" s="30" t="s">
        <v>39</v>
      </c>
      <c r="K627" s="1">
        <f t="shared" ca="1" si="153"/>
        <v>86</v>
      </c>
      <c r="L627" s="34" t="str">
        <f t="shared" si="154"/>
        <v>Billable</v>
      </c>
      <c r="M627" s="34" t="s">
        <v>124</v>
      </c>
      <c r="N627" s="1" t="s">
        <v>41</v>
      </c>
      <c r="O627" s="1" t="s">
        <v>42</v>
      </c>
      <c r="P627" s="1"/>
      <c r="Q627" s="1"/>
      <c r="R627" s="1" t="s">
        <v>43</v>
      </c>
      <c r="S627" s="33" t="s">
        <v>366</v>
      </c>
      <c r="T627" s="14" t="s">
        <v>965</v>
      </c>
      <c r="U627" s="39">
        <v>0.42638888888888898</v>
      </c>
      <c r="V627" s="14" t="s">
        <v>965</v>
      </c>
      <c r="W627" s="14" t="s">
        <v>20</v>
      </c>
      <c r="X627" s="14" t="s">
        <v>20</v>
      </c>
      <c r="Y627" s="14" t="s">
        <v>965</v>
      </c>
      <c r="Z627" s="39">
        <v>0.4069444444444445</v>
      </c>
      <c r="AA627" s="14" t="s">
        <v>965</v>
      </c>
      <c r="AB627" s="14" t="s">
        <v>22</v>
      </c>
      <c r="AC627" s="39">
        <v>0.41597222222222219</v>
      </c>
      <c r="AD627" s="14" t="s">
        <v>22</v>
      </c>
      <c r="AE627" s="14" t="s">
        <v>965</v>
      </c>
      <c r="AF627" s="39">
        <v>0.40138888888888885</v>
      </c>
      <c r="AG627" s="14" t="s">
        <v>965</v>
      </c>
      <c r="AH627" s="14" t="s">
        <v>965</v>
      </c>
      <c r="AI627" s="39">
        <v>0.42430555555555555</v>
      </c>
      <c r="AJ627" s="14" t="s">
        <v>965</v>
      </c>
      <c r="AK627" s="14" t="s">
        <v>965</v>
      </c>
      <c r="AL627" s="39">
        <v>0.45694444444444443</v>
      </c>
      <c r="AM627" s="14" t="s">
        <v>965</v>
      </c>
      <c r="AN627" s="14" t="s">
        <v>20</v>
      </c>
      <c r="AO627" s="14" t="s">
        <v>20</v>
      </c>
      <c r="AP627" s="14" t="s">
        <v>965</v>
      </c>
      <c r="AQ627" s="39">
        <v>0.42708333333333331</v>
      </c>
      <c r="AR627" s="14" t="s">
        <v>965</v>
      </c>
      <c r="AS627" s="14" t="s">
        <v>965</v>
      </c>
      <c r="AT627" s="39">
        <v>0.37986111111111115</v>
      </c>
      <c r="AU627" s="14" t="s">
        <v>965</v>
      </c>
      <c r="AV627" s="14" t="s">
        <v>965</v>
      </c>
      <c r="AW627" s="39">
        <v>0.40833333333333338</v>
      </c>
      <c r="AX627" s="14" t="s">
        <v>965</v>
      </c>
      <c r="AY627" s="14" t="s">
        <v>965</v>
      </c>
      <c r="AZ627" s="39">
        <v>0.41111111111111115</v>
      </c>
      <c r="BA627" s="14" t="s">
        <v>965</v>
      </c>
      <c r="BB627" s="14" t="s">
        <v>22</v>
      </c>
      <c r="BC627" s="39" t="s">
        <v>39</v>
      </c>
      <c r="BD627" s="14" t="s">
        <v>22</v>
      </c>
      <c r="BE627" s="14" t="s">
        <v>20</v>
      </c>
      <c r="BF627" s="14" t="s">
        <v>20</v>
      </c>
      <c r="BG627" s="14" t="s">
        <v>965</v>
      </c>
      <c r="BH627" s="39">
        <v>0.3979166666666667</v>
      </c>
      <c r="BI627" s="39" t="s">
        <v>965</v>
      </c>
      <c r="BJ627" s="14" t="s">
        <v>965</v>
      </c>
      <c r="BK627" s="39">
        <v>0.4055555555555555</v>
      </c>
      <c r="BL627" s="14" t="s">
        <v>965</v>
      </c>
      <c r="BM627" s="14" t="s">
        <v>965</v>
      </c>
      <c r="BN627" s="39">
        <v>0.38472222222222219</v>
      </c>
      <c r="BO627" s="14" t="s">
        <v>965</v>
      </c>
      <c r="BP627" s="14" t="s">
        <v>965</v>
      </c>
      <c r="BQ627" s="39">
        <v>0.3888888888888889</v>
      </c>
      <c r="BR627" s="14" t="s">
        <v>965</v>
      </c>
      <c r="BS627" s="14" t="s">
        <v>965</v>
      </c>
      <c r="BT627" s="39">
        <v>0.37708333333333338</v>
      </c>
      <c r="BU627" s="39" t="s">
        <v>965</v>
      </c>
      <c r="BV627" s="14" t="s">
        <v>20</v>
      </c>
      <c r="BW627" s="14" t="s">
        <v>20</v>
      </c>
      <c r="BX627" s="14" t="s">
        <v>20</v>
      </c>
      <c r="BY627" s="14" t="s">
        <v>965</v>
      </c>
      <c r="BZ627" s="39">
        <v>0.37986111111111115</v>
      </c>
      <c r="CA627" s="39" t="s">
        <v>965</v>
      </c>
      <c r="CB627" s="14" t="s">
        <v>965</v>
      </c>
      <c r="CC627" s="39">
        <v>0.37916666666666665</v>
      </c>
      <c r="CD627" s="39" t="s">
        <v>965</v>
      </c>
      <c r="CE627" s="14" t="s">
        <v>965</v>
      </c>
      <c r="CF627" s="39">
        <v>0.37638888888888888</v>
      </c>
      <c r="CG627" s="39" t="s">
        <v>965</v>
      </c>
      <c r="CH627" s="14" t="s">
        <v>965</v>
      </c>
      <c r="CI627" s="39">
        <v>0.3756944444444445</v>
      </c>
      <c r="CJ627" s="39" t="s">
        <v>965</v>
      </c>
      <c r="CK627" s="14" t="s">
        <v>20</v>
      </c>
      <c r="CL627" s="14" t="s">
        <v>20</v>
      </c>
      <c r="CM627" s="1">
        <f t="shared" si="155"/>
        <v>36</v>
      </c>
      <c r="CN627" s="1">
        <f t="shared" si="156"/>
        <v>0</v>
      </c>
      <c r="CO627" s="1">
        <f t="shared" si="157"/>
        <v>11</v>
      </c>
      <c r="CP627" s="1">
        <f t="shared" si="158"/>
        <v>0</v>
      </c>
      <c r="CQ627" s="1">
        <f t="shared" si="159"/>
        <v>4</v>
      </c>
      <c r="CR627" s="1">
        <f>SUM(COUNTIFS($T627:$CL627,{"PAT","MAT"}))</f>
        <v>0</v>
      </c>
      <c r="CS627" s="1">
        <f t="shared" si="160"/>
        <v>0</v>
      </c>
      <c r="CT627" s="1">
        <f t="shared" si="161"/>
        <v>0</v>
      </c>
      <c r="CU627" s="1">
        <f t="shared" si="162"/>
        <v>0</v>
      </c>
      <c r="CV627" s="1">
        <f t="shared" si="163"/>
        <v>0</v>
      </c>
      <c r="CW627" s="1">
        <f t="shared" si="164"/>
        <v>0</v>
      </c>
      <c r="CX627" s="1">
        <f t="shared" si="165"/>
        <v>0</v>
      </c>
      <c r="CY627" s="1">
        <f t="shared" si="166"/>
        <v>0</v>
      </c>
      <c r="CZ627" s="1">
        <f t="shared" si="167"/>
        <v>1</v>
      </c>
      <c r="DA627" s="1">
        <f t="shared" si="168"/>
        <v>1</v>
      </c>
      <c r="DB627" s="1">
        <f>SUM(CM627:CX627)+SUM(COUNTIFS(Q627:CL627,{"TERM","RESIGNED"}))</f>
        <v>51</v>
      </c>
      <c r="DC627" s="1" t="s">
        <v>45</v>
      </c>
      <c r="DD627" s="1" t="s">
        <v>1020</v>
      </c>
    </row>
    <row r="628" spans="1:108" x14ac:dyDescent="0.25">
      <c r="A628" s="32">
        <f t="shared" si="169"/>
        <v>627</v>
      </c>
      <c r="B628" s="1" t="s">
        <v>36</v>
      </c>
      <c r="C628" s="1">
        <v>19279</v>
      </c>
      <c r="D628" s="27">
        <v>19279</v>
      </c>
      <c r="E628" s="1" t="s">
        <v>946</v>
      </c>
      <c r="F628" s="34" t="s">
        <v>1376</v>
      </c>
      <c r="G628" s="34" t="s">
        <v>123</v>
      </c>
      <c r="H628" s="30">
        <v>45216</v>
      </c>
      <c r="I628" s="30" t="s">
        <v>39</v>
      </c>
      <c r="J628" s="30" t="s">
        <v>39</v>
      </c>
      <c r="K628" s="1">
        <f t="shared" ca="1" si="153"/>
        <v>86</v>
      </c>
      <c r="L628" s="34" t="str">
        <f t="shared" si="154"/>
        <v>Billable</v>
      </c>
      <c r="M628" s="34" t="s">
        <v>124</v>
      </c>
      <c r="N628" s="1" t="s">
        <v>41</v>
      </c>
      <c r="O628" s="1" t="s">
        <v>42</v>
      </c>
      <c r="P628" s="1"/>
      <c r="Q628" s="1"/>
      <c r="R628" s="1" t="s">
        <v>43</v>
      </c>
      <c r="S628" s="33" t="s">
        <v>303</v>
      </c>
      <c r="T628" s="14" t="s">
        <v>965</v>
      </c>
      <c r="U628" s="39">
        <v>0.42777777777777798</v>
      </c>
      <c r="V628" s="14" t="s">
        <v>965</v>
      </c>
      <c r="W628" s="14" t="s">
        <v>20</v>
      </c>
      <c r="X628" s="14" t="s">
        <v>20</v>
      </c>
      <c r="Y628" s="14" t="s">
        <v>965</v>
      </c>
      <c r="Z628" s="39">
        <v>0.40347222222222223</v>
      </c>
      <c r="AA628" s="14" t="s">
        <v>965</v>
      </c>
      <c r="AB628" s="14" t="s">
        <v>965</v>
      </c>
      <c r="AC628" s="39">
        <v>0.42569444444444443</v>
      </c>
      <c r="AD628" s="14" t="s">
        <v>965</v>
      </c>
      <c r="AE628" s="14" t="s">
        <v>965</v>
      </c>
      <c r="AF628" s="39">
        <v>0.42222222222222222</v>
      </c>
      <c r="AG628" s="14" t="s">
        <v>965</v>
      </c>
      <c r="AH628" s="14" t="s">
        <v>965</v>
      </c>
      <c r="AI628" s="39">
        <v>0.44166666666666665</v>
      </c>
      <c r="AJ628" s="14" t="s">
        <v>965</v>
      </c>
      <c r="AK628" s="14" t="s">
        <v>965</v>
      </c>
      <c r="AL628" s="39">
        <v>0.47500000000000003</v>
      </c>
      <c r="AM628" s="14" t="s">
        <v>965</v>
      </c>
      <c r="AN628" s="14" t="s">
        <v>20</v>
      </c>
      <c r="AO628" s="14" t="s">
        <v>20</v>
      </c>
      <c r="AP628" s="14" t="s">
        <v>965</v>
      </c>
      <c r="AQ628" s="39">
        <v>0.43611111111111112</v>
      </c>
      <c r="AR628" s="14" t="s">
        <v>965</v>
      </c>
      <c r="AS628" s="14" t="s">
        <v>965</v>
      </c>
      <c r="AT628" s="39">
        <v>0.41736111111111113</v>
      </c>
      <c r="AU628" s="14" t="s">
        <v>965</v>
      </c>
      <c r="AV628" s="14" t="s">
        <v>965</v>
      </c>
      <c r="AW628" s="39" t="s">
        <v>39</v>
      </c>
      <c r="AX628" s="14" t="s">
        <v>965</v>
      </c>
      <c r="AY628" s="14" t="s">
        <v>965</v>
      </c>
      <c r="AZ628" s="39">
        <v>0.4145833333333333</v>
      </c>
      <c r="BA628" s="14" t="s">
        <v>965</v>
      </c>
      <c r="BB628" s="14" t="s">
        <v>965</v>
      </c>
      <c r="BC628" s="39">
        <v>0.3979166666666667</v>
      </c>
      <c r="BD628" s="14" t="s">
        <v>965</v>
      </c>
      <c r="BE628" s="14" t="s">
        <v>20</v>
      </c>
      <c r="BF628" s="14" t="s">
        <v>20</v>
      </c>
      <c r="BG628" s="14" t="s">
        <v>965</v>
      </c>
      <c r="BH628" s="39">
        <v>0.38263888888888892</v>
      </c>
      <c r="BI628" s="39" t="s">
        <v>965</v>
      </c>
      <c r="BJ628" s="14" t="s">
        <v>965</v>
      </c>
      <c r="BK628" s="39">
        <v>0.3888888888888889</v>
      </c>
      <c r="BL628" s="14" t="s">
        <v>965</v>
      </c>
      <c r="BM628" s="14" t="s">
        <v>965</v>
      </c>
      <c r="BN628" s="39">
        <v>0.37222222222222223</v>
      </c>
      <c r="BO628" s="14" t="s">
        <v>965</v>
      </c>
      <c r="BP628" s="14" t="s">
        <v>965</v>
      </c>
      <c r="BQ628" s="39">
        <v>0.38194444444444442</v>
      </c>
      <c r="BR628" s="14" t="s">
        <v>965</v>
      </c>
      <c r="BS628" s="14" t="s">
        <v>965</v>
      </c>
      <c r="BT628" s="39">
        <v>0.37847222222222227</v>
      </c>
      <c r="BU628" s="39" t="s">
        <v>965</v>
      </c>
      <c r="BV628" s="14" t="s">
        <v>20</v>
      </c>
      <c r="BW628" s="14" t="s">
        <v>20</v>
      </c>
      <c r="BX628" s="14" t="s">
        <v>20</v>
      </c>
      <c r="BY628" s="14" t="s">
        <v>965</v>
      </c>
      <c r="BZ628" s="39">
        <v>0.37847222222222227</v>
      </c>
      <c r="CA628" s="39" t="s">
        <v>965</v>
      </c>
      <c r="CB628" s="14" t="s">
        <v>965</v>
      </c>
      <c r="CC628" s="39">
        <v>0.38750000000000001</v>
      </c>
      <c r="CD628" s="39" t="s">
        <v>965</v>
      </c>
      <c r="CE628" s="14" t="s">
        <v>965</v>
      </c>
      <c r="CF628" s="39">
        <v>0.37847222222222227</v>
      </c>
      <c r="CG628" s="39" t="s">
        <v>965</v>
      </c>
      <c r="CH628" s="14" t="s">
        <v>965</v>
      </c>
      <c r="CI628" s="39">
        <v>0.38125000000000003</v>
      </c>
      <c r="CJ628" s="39" t="s">
        <v>965</v>
      </c>
      <c r="CK628" s="14" t="s">
        <v>20</v>
      </c>
      <c r="CL628" s="14" t="s">
        <v>20</v>
      </c>
      <c r="CM628" s="1">
        <f t="shared" si="155"/>
        <v>40</v>
      </c>
      <c r="CN628" s="1">
        <f t="shared" si="156"/>
        <v>0</v>
      </c>
      <c r="CO628" s="1">
        <f t="shared" si="157"/>
        <v>11</v>
      </c>
      <c r="CP628" s="1">
        <f t="shared" si="158"/>
        <v>0</v>
      </c>
      <c r="CQ628" s="1">
        <f t="shared" si="159"/>
        <v>0</v>
      </c>
      <c r="CR628" s="1">
        <f>SUM(COUNTIFS($T628:$CL628,{"PAT","MAT"}))</f>
        <v>0</v>
      </c>
      <c r="CS628" s="1">
        <f t="shared" si="160"/>
        <v>0</v>
      </c>
      <c r="CT628" s="1">
        <f t="shared" si="161"/>
        <v>0</v>
      </c>
      <c r="CU628" s="1">
        <f t="shared" si="162"/>
        <v>0</v>
      </c>
      <c r="CV628" s="1">
        <f t="shared" si="163"/>
        <v>0</v>
      </c>
      <c r="CW628" s="1">
        <f t="shared" si="164"/>
        <v>0</v>
      </c>
      <c r="CX628" s="1">
        <f t="shared" si="165"/>
        <v>0</v>
      </c>
      <c r="CY628" s="1">
        <f t="shared" si="166"/>
        <v>0</v>
      </c>
      <c r="CZ628" s="1">
        <f t="shared" si="167"/>
        <v>1</v>
      </c>
      <c r="DA628" s="1">
        <f t="shared" si="168"/>
        <v>1</v>
      </c>
      <c r="DB628" s="1">
        <f>SUM(CM628:CX628)+SUM(COUNTIFS(Q628:CL628,{"TERM","RESIGNED"}))</f>
        <v>51</v>
      </c>
      <c r="DC628" s="1" t="s">
        <v>45</v>
      </c>
      <c r="DD628" s="1" t="s">
        <v>1020</v>
      </c>
    </row>
    <row r="629" spans="1:108" x14ac:dyDescent="0.25">
      <c r="A629" s="32">
        <f t="shared" si="169"/>
        <v>628</v>
      </c>
      <c r="B629" s="1" t="s">
        <v>36</v>
      </c>
      <c r="C629" s="1">
        <v>19282</v>
      </c>
      <c r="D629" s="27">
        <v>19282</v>
      </c>
      <c r="E629" s="1" t="s">
        <v>946</v>
      </c>
      <c r="F629" s="34" t="s">
        <v>1377</v>
      </c>
      <c r="G629" s="34" t="s">
        <v>123</v>
      </c>
      <c r="H629" s="30">
        <v>45216</v>
      </c>
      <c r="I629" s="30" t="s">
        <v>39</v>
      </c>
      <c r="J629" s="30" t="s">
        <v>39</v>
      </c>
      <c r="K629" s="1">
        <f t="shared" ca="1" si="153"/>
        <v>86</v>
      </c>
      <c r="L629" s="34" t="str">
        <f t="shared" si="154"/>
        <v>Billable</v>
      </c>
      <c r="M629" s="34" t="s">
        <v>124</v>
      </c>
      <c r="N629" s="1" t="s">
        <v>41</v>
      </c>
      <c r="O629" s="1" t="s">
        <v>42</v>
      </c>
      <c r="P629" s="1"/>
      <c r="Q629" s="1"/>
      <c r="R629" s="1" t="s">
        <v>43</v>
      </c>
      <c r="S629" s="33" t="s">
        <v>303</v>
      </c>
      <c r="T629" s="14" t="s">
        <v>965</v>
      </c>
      <c r="U629" s="39">
        <v>0.39583333333333298</v>
      </c>
      <c r="V629" s="14" t="s">
        <v>965</v>
      </c>
      <c r="W629" s="14" t="s">
        <v>20</v>
      </c>
      <c r="X629" s="14" t="s">
        <v>20</v>
      </c>
      <c r="Y629" s="14" t="s">
        <v>965</v>
      </c>
      <c r="Z629" s="39">
        <v>0.40416666666666662</v>
      </c>
      <c r="AA629" s="14" t="s">
        <v>965</v>
      </c>
      <c r="AB629" s="14" t="s">
        <v>965</v>
      </c>
      <c r="AC629" s="39">
        <v>0.4069444444444445</v>
      </c>
      <c r="AD629" s="14" t="s">
        <v>965</v>
      </c>
      <c r="AE629" s="14" t="s">
        <v>965</v>
      </c>
      <c r="AF629" s="39">
        <v>0.39444444444444443</v>
      </c>
      <c r="AG629" s="14" t="s">
        <v>965</v>
      </c>
      <c r="AH629" s="14" t="s">
        <v>965</v>
      </c>
      <c r="AI629" s="39">
        <v>0.38125000000000003</v>
      </c>
      <c r="AJ629" s="14" t="s">
        <v>965</v>
      </c>
      <c r="AK629" s="14" t="s">
        <v>965</v>
      </c>
      <c r="AL629" s="39">
        <v>0.4604166666666667</v>
      </c>
      <c r="AM629" s="14" t="s">
        <v>965</v>
      </c>
      <c r="AN629" s="14" t="s">
        <v>20</v>
      </c>
      <c r="AO629" s="14" t="s">
        <v>20</v>
      </c>
      <c r="AP629" s="14" t="s">
        <v>965</v>
      </c>
      <c r="AQ629" s="39">
        <v>0.41597222222222219</v>
      </c>
      <c r="AR629" s="14" t="s">
        <v>965</v>
      </c>
      <c r="AS629" s="14" t="s">
        <v>965</v>
      </c>
      <c r="AT629" s="39">
        <v>0.4375</v>
      </c>
      <c r="AU629" s="14" t="s">
        <v>965</v>
      </c>
      <c r="AV629" s="14" t="s">
        <v>965</v>
      </c>
      <c r="AW629" s="39" t="s">
        <v>39</v>
      </c>
      <c r="AX629" s="14" t="s">
        <v>965</v>
      </c>
      <c r="AY629" s="14" t="s">
        <v>965</v>
      </c>
      <c r="AZ629" s="39">
        <v>0.42222222222222222</v>
      </c>
      <c r="BA629" s="14" t="s">
        <v>965</v>
      </c>
      <c r="BB629" s="14" t="s">
        <v>965</v>
      </c>
      <c r="BC629" s="39">
        <v>0.41388888888888892</v>
      </c>
      <c r="BD629" s="14" t="s">
        <v>965</v>
      </c>
      <c r="BE629" s="14" t="s">
        <v>20</v>
      </c>
      <c r="BF629" s="14" t="s">
        <v>20</v>
      </c>
      <c r="BG629" s="14" t="s">
        <v>965</v>
      </c>
      <c r="BH629" s="39">
        <v>0.38958333333333334</v>
      </c>
      <c r="BI629" s="39" t="s">
        <v>965</v>
      </c>
      <c r="BJ629" s="14" t="s">
        <v>965</v>
      </c>
      <c r="BK629" s="39">
        <v>0.39999999999999997</v>
      </c>
      <c r="BL629" s="14" t="s">
        <v>965</v>
      </c>
      <c r="BM629" s="14" t="s">
        <v>965</v>
      </c>
      <c r="BN629" s="39">
        <v>0.39097222222222222</v>
      </c>
      <c r="BO629" s="14" t="s">
        <v>965</v>
      </c>
      <c r="BP629" s="14" t="s">
        <v>965</v>
      </c>
      <c r="BQ629" s="39">
        <v>0.38680555555555557</v>
      </c>
      <c r="BR629" s="14" t="s">
        <v>965</v>
      </c>
      <c r="BS629" s="14" t="s">
        <v>965</v>
      </c>
      <c r="BT629" s="39">
        <v>0.39027777777777778</v>
      </c>
      <c r="BU629" s="39" t="s">
        <v>965</v>
      </c>
      <c r="BV629" s="14" t="s">
        <v>20</v>
      </c>
      <c r="BW629" s="14" t="s">
        <v>20</v>
      </c>
      <c r="BX629" s="14" t="s">
        <v>20</v>
      </c>
      <c r="BY629" s="14" t="s">
        <v>965</v>
      </c>
      <c r="BZ629" s="39">
        <v>0.38750000000000001</v>
      </c>
      <c r="CA629" s="39" t="s">
        <v>965</v>
      </c>
      <c r="CB629" s="14" t="s">
        <v>965</v>
      </c>
      <c r="CC629" s="39">
        <v>0.3888888888888889</v>
      </c>
      <c r="CD629" s="39" t="s">
        <v>965</v>
      </c>
      <c r="CE629" s="14" t="s">
        <v>965</v>
      </c>
      <c r="CF629" s="39">
        <v>0.39027777777777778</v>
      </c>
      <c r="CG629" s="39" t="s">
        <v>965</v>
      </c>
      <c r="CH629" s="14" t="s">
        <v>965</v>
      </c>
      <c r="CI629" s="39">
        <v>0.38750000000000001</v>
      </c>
      <c r="CJ629" s="39" t="s">
        <v>965</v>
      </c>
      <c r="CK629" s="14" t="s">
        <v>20</v>
      </c>
      <c r="CL629" s="14" t="s">
        <v>20</v>
      </c>
      <c r="CM629" s="1">
        <f t="shared" si="155"/>
        <v>40</v>
      </c>
      <c r="CN629" s="1">
        <f t="shared" si="156"/>
        <v>0</v>
      </c>
      <c r="CO629" s="1">
        <f t="shared" si="157"/>
        <v>11</v>
      </c>
      <c r="CP629" s="1">
        <f t="shared" si="158"/>
        <v>0</v>
      </c>
      <c r="CQ629" s="1">
        <f t="shared" si="159"/>
        <v>0</v>
      </c>
      <c r="CR629" s="1">
        <f>SUM(COUNTIFS($T629:$CL629,{"PAT","MAT"}))</f>
        <v>0</v>
      </c>
      <c r="CS629" s="1">
        <f t="shared" si="160"/>
        <v>0</v>
      </c>
      <c r="CT629" s="1">
        <f t="shared" si="161"/>
        <v>0</v>
      </c>
      <c r="CU629" s="1">
        <f t="shared" si="162"/>
        <v>0</v>
      </c>
      <c r="CV629" s="1">
        <f t="shared" si="163"/>
        <v>0</v>
      </c>
      <c r="CW629" s="1">
        <f t="shared" si="164"/>
        <v>0</v>
      </c>
      <c r="CX629" s="1">
        <f t="shared" si="165"/>
        <v>0</v>
      </c>
      <c r="CY629" s="1">
        <f t="shared" si="166"/>
        <v>0</v>
      </c>
      <c r="CZ629" s="1">
        <f t="shared" si="167"/>
        <v>1</v>
      </c>
      <c r="DA629" s="1">
        <f t="shared" si="168"/>
        <v>1</v>
      </c>
      <c r="DB629" s="1">
        <f>SUM(CM629:CX629)+SUM(COUNTIFS(Q629:CL629,{"TERM","RESIGNED"}))</f>
        <v>51</v>
      </c>
      <c r="DC629" s="1" t="s">
        <v>45</v>
      </c>
      <c r="DD629" s="1" t="s">
        <v>1020</v>
      </c>
    </row>
    <row r="630" spans="1:108" x14ac:dyDescent="0.25">
      <c r="A630" s="32">
        <f t="shared" si="169"/>
        <v>629</v>
      </c>
      <c r="B630" s="1" t="s">
        <v>36</v>
      </c>
      <c r="C630" s="1">
        <v>19284</v>
      </c>
      <c r="D630" s="27">
        <v>19284</v>
      </c>
      <c r="E630" s="1" t="s">
        <v>946</v>
      </c>
      <c r="F630" s="34" t="s">
        <v>1378</v>
      </c>
      <c r="G630" s="34" t="s">
        <v>123</v>
      </c>
      <c r="H630" s="30">
        <v>45216</v>
      </c>
      <c r="I630" s="30" t="s">
        <v>39</v>
      </c>
      <c r="J630" s="30" t="s">
        <v>39</v>
      </c>
      <c r="K630" s="1">
        <f t="shared" ca="1" si="153"/>
        <v>86</v>
      </c>
      <c r="L630" s="34" t="str">
        <f t="shared" si="154"/>
        <v>Billable</v>
      </c>
      <c r="M630" s="34" t="s">
        <v>124</v>
      </c>
      <c r="N630" s="1" t="s">
        <v>41</v>
      </c>
      <c r="O630" s="1" t="s">
        <v>42</v>
      </c>
      <c r="P630" s="1"/>
      <c r="Q630" s="1"/>
      <c r="R630" s="1" t="s">
        <v>43</v>
      </c>
      <c r="S630" s="33" t="s">
        <v>366</v>
      </c>
      <c r="T630" s="14" t="s">
        <v>22</v>
      </c>
      <c r="U630" s="39" t="s">
        <v>39</v>
      </c>
      <c r="V630" s="14" t="s">
        <v>22</v>
      </c>
      <c r="W630" s="14" t="s">
        <v>20</v>
      </c>
      <c r="X630" s="14" t="s">
        <v>20</v>
      </c>
      <c r="Y630" s="14" t="s">
        <v>965</v>
      </c>
      <c r="Z630" s="39">
        <v>0.40625</v>
      </c>
      <c r="AA630" s="14" t="s">
        <v>965</v>
      </c>
      <c r="AB630" s="14" t="s">
        <v>965</v>
      </c>
      <c r="AC630" s="39">
        <v>0.41041666666666665</v>
      </c>
      <c r="AD630" s="14" t="s">
        <v>965</v>
      </c>
      <c r="AE630" s="14" t="s">
        <v>21</v>
      </c>
      <c r="AF630" s="39" t="s">
        <v>39</v>
      </c>
      <c r="AG630" s="14" t="s">
        <v>21</v>
      </c>
      <c r="AH630" s="14" t="s">
        <v>965</v>
      </c>
      <c r="AI630" s="39">
        <v>0.4236111111111111</v>
      </c>
      <c r="AJ630" s="14" t="s">
        <v>965</v>
      </c>
      <c r="AK630" s="14" t="s">
        <v>965</v>
      </c>
      <c r="AL630" s="39">
        <v>0.44375000000000003</v>
      </c>
      <c r="AM630" s="14" t="s">
        <v>965</v>
      </c>
      <c r="AN630" s="14" t="s">
        <v>20</v>
      </c>
      <c r="AO630" s="14" t="s">
        <v>20</v>
      </c>
      <c r="AP630" s="14" t="s">
        <v>965</v>
      </c>
      <c r="AQ630" s="39">
        <v>0.42430555555555555</v>
      </c>
      <c r="AR630" s="14" t="s">
        <v>965</v>
      </c>
      <c r="AS630" s="14" t="s">
        <v>965</v>
      </c>
      <c r="AT630" s="39">
        <v>0.38750000000000001</v>
      </c>
      <c r="AU630" s="14" t="s">
        <v>965</v>
      </c>
      <c r="AV630" s="14" t="s">
        <v>965</v>
      </c>
      <c r="AW630" s="39">
        <v>0.4465277777777778</v>
      </c>
      <c r="AX630" s="14" t="s">
        <v>965</v>
      </c>
      <c r="AY630" s="14" t="s">
        <v>965</v>
      </c>
      <c r="AZ630" s="39">
        <v>0.46527777777777773</v>
      </c>
      <c r="BA630" s="14" t="s">
        <v>965</v>
      </c>
      <c r="BB630" s="14" t="s">
        <v>965</v>
      </c>
      <c r="BC630" s="39">
        <v>0.37708333333333338</v>
      </c>
      <c r="BD630" s="14" t="s">
        <v>965</v>
      </c>
      <c r="BE630" s="14" t="s">
        <v>20</v>
      </c>
      <c r="BF630" s="14" t="s">
        <v>20</v>
      </c>
      <c r="BG630" s="14" t="s">
        <v>965</v>
      </c>
      <c r="BH630" s="39">
        <v>0.39444444444444443</v>
      </c>
      <c r="BI630" s="39" t="s">
        <v>965</v>
      </c>
      <c r="BJ630" s="14" t="s">
        <v>965</v>
      </c>
      <c r="BK630" s="39">
        <v>0.39583333333333331</v>
      </c>
      <c r="BL630" s="14" t="s">
        <v>965</v>
      </c>
      <c r="BM630" s="14" t="s">
        <v>965</v>
      </c>
      <c r="BN630" s="39">
        <v>0.3743055555555555</v>
      </c>
      <c r="BO630" s="14" t="s">
        <v>965</v>
      </c>
      <c r="BP630" s="14" t="s">
        <v>965</v>
      </c>
      <c r="BQ630" s="39">
        <v>0.3888888888888889</v>
      </c>
      <c r="BR630" s="14" t="s">
        <v>965</v>
      </c>
      <c r="BS630" s="14" t="s">
        <v>965</v>
      </c>
      <c r="BT630" s="39">
        <v>0.37291666666666662</v>
      </c>
      <c r="BU630" s="39" t="s">
        <v>965</v>
      </c>
      <c r="BV630" s="14" t="s">
        <v>20</v>
      </c>
      <c r="BW630" s="14" t="s">
        <v>20</v>
      </c>
      <c r="BX630" s="14" t="s">
        <v>20</v>
      </c>
      <c r="BY630" s="14" t="s">
        <v>965</v>
      </c>
      <c r="BZ630" s="39">
        <v>0.37291666666666662</v>
      </c>
      <c r="CA630" s="39" t="s">
        <v>965</v>
      </c>
      <c r="CB630" s="14" t="s">
        <v>21</v>
      </c>
      <c r="CC630" s="39" t="s">
        <v>39</v>
      </c>
      <c r="CD630" s="39" t="s">
        <v>21</v>
      </c>
      <c r="CE630" s="14" t="s">
        <v>21</v>
      </c>
      <c r="CF630" s="39" t="s">
        <v>39</v>
      </c>
      <c r="CG630" s="39" t="s">
        <v>21</v>
      </c>
      <c r="CH630" s="14" t="s">
        <v>21</v>
      </c>
      <c r="CI630" s="39" t="s">
        <v>39</v>
      </c>
      <c r="CJ630" s="39" t="s">
        <v>21</v>
      </c>
      <c r="CK630" s="14" t="s">
        <v>20</v>
      </c>
      <c r="CL630" s="14" t="s">
        <v>20</v>
      </c>
      <c r="CM630" s="1">
        <f t="shared" si="155"/>
        <v>30</v>
      </c>
      <c r="CN630" s="1">
        <f t="shared" si="156"/>
        <v>0</v>
      </c>
      <c r="CO630" s="1">
        <f t="shared" si="157"/>
        <v>11</v>
      </c>
      <c r="CP630" s="1">
        <f t="shared" si="158"/>
        <v>8</v>
      </c>
      <c r="CQ630" s="1">
        <f t="shared" si="159"/>
        <v>2</v>
      </c>
      <c r="CR630" s="1">
        <f>SUM(COUNTIFS($T630:$CL630,{"PAT","MAT"}))</f>
        <v>0</v>
      </c>
      <c r="CS630" s="1">
        <f t="shared" si="160"/>
        <v>0</v>
      </c>
      <c r="CT630" s="1">
        <f t="shared" si="161"/>
        <v>0</v>
      </c>
      <c r="CU630" s="1">
        <f t="shared" si="162"/>
        <v>0</v>
      </c>
      <c r="CV630" s="1">
        <f t="shared" si="163"/>
        <v>0</v>
      </c>
      <c r="CW630" s="1">
        <f t="shared" si="164"/>
        <v>0</v>
      </c>
      <c r="CX630" s="1">
        <f t="shared" si="165"/>
        <v>0</v>
      </c>
      <c r="CY630" s="1">
        <f t="shared" si="166"/>
        <v>0</v>
      </c>
      <c r="CZ630" s="1">
        <f t="shared" si="167"/>
        <v>1</v>
      </c>
      <c r="DA630" s="1">
        <f t="shared" si="168"/>
        <v>1</v>
      </c>
      <c r="DB630" s="1">
        <f>SUM(CM630:CX630)+SUM(COUNTIFS(Q630:CL630,{"TERM","RESIGNED"}))</f>
        <v>51</v>
      </c>
      <c r="DC630" s="1" t="s">
        <v>45</v>
      </c>
      <c r="DD630" s="1" t="s">
        <v>1020</v>
      </c>
    </row>
    <row r="631" spans="1:108" x14ac:dyDescent="0.25">
      <c r="A631" s="32">
        <f t="shared" si="169"/>
        <v>630</v>
      </c>
      <c r="B631" s="1" t="s">
        <v>36</v>
      </c>
      <c r="C631" s="1">
        <v>19285</v>
      </c>
      <c r="D631" s="27">
        <v>19285</v>
      </c>
      <c r="E631" s="1" t="s">
        <v>946</v>
      </c>
      <c r="F631" s="34" t="s">
        <v>1379</v>
      </c>
      <c r="G631" s="34" t="s">
        <v>123</v>
      </c>
      <c r="H631" s="30">
        <v>45216</v>
      </c>
      <c r="I631" s="30" t="s">
        <v>39</v>
      </c>
      <c r="J631" s="30" t="s">
        <v>39</v>
      </c>
      <c r="K631" s="1">
        <f t="shared" ca="1" si="153"/>
        <v>86</v>
      </c>
      <c r="L631" s="34" t="str">
        <f t="shared" si="154"/>
        <v>Billable</v>
      </c>
      <c r="M631" s="34" t="s">
        <v>124</v>
      </c>
      <c r="N631" s="1" t="s">
        <v>41</v>
      </c>
      <c r="O631" s="1" t="s">
        <v>42</v>
      </c>
      <c r="P631" s="1"/>
      <c r="Q631" s="1"/>
      <c r="R631" s="1" t="s">
        <v>43</v>
      </c>
      <c r="S631" s="33" t="s">
        <v>95</v>
      </c>
      <c r="T631" s="14" t="s">
        <v>965</v>
      </c>
      <c r="U631" s="39" t="s">
        <v>39</v>
      </c>
      <c r="V631" s="14" t="s">
        <v>965</v>
      </c>
      <c r="W631" s="14" t="s">
        <v>20</v>
      </c>
      <c r="X631" s="14" t="s">
        <v>20</v>
      </c>
      <c r="Y631" s="14" t="s">
        <v>980</v>
      </c>
      <c r="Z631" s="39" t="s">
        <v>39</v>
      </c>
      <c r="AA631" s="14" t="s">
        <v>980</v>
      </c>
      <c r="AB631" s="14" t="s">
        <v>980</v>
      </c>
      <c r="AC631" s="39" t="s">
        <v>39</v>
      </c>
      <c r="AD631" s="14" t="s">
        <v>980</v>
      </c>
      <c r="AE631" s="14" t="s">
        <v>980</v>
      </c>
      <c r="AF631" s="39" t="s">
        <v>39</v>
      </c>
      <c r="AG631" s="14" t="s">
        <v>980</v>
      </c>
      <c r="AH631" s="14" t="s">
        <v>22</v>
      </c>
      <c r="AI631" s="39" t="s">
        <v>39</v>
      </c>
      <c r="AJ631" s="14" t="s">
        <v>22</v>
      </c>
      <c r="AK631" s="14" t="s">
        <v>22</v>
      </c>
      <c r="AL631" s="39" t="s">
        <v>39</v>
      </c>
      <c r="AM631" s="14" t="s">
        <v>22</v>
      </c>
      <c r="AN631" s="14" t="s">
        <v>20</v>
      </c>
      <c r="AO631" s="14" t="s">
        <v>20</v>
      </c>
      <c r="AP631" s="14" t="s">
        <v>22</v>
      </c>
      <c r="AQ631" s="39" t="s">
        <v>39</v>
      </c>
      <c r="AR631" s="14" t="s">
        <v>22</v>
      </c>
      <c r="AS631" s="14" t="s">
        <v>22</v>
      </c>
      <c r="AT631" s="39" t="s">
        <v>39</v>
      </c>
      <c r="AU631" s="14" t="s">
        <v>22</v>
      </c>
      <c r="AV631" s="14" t="s">
        <v>22</v>
      </c>
      <c r="AW631" s="39" t="s">
        <v>39</v>
      </c>
      <c r="AX631" s="14" t="s">
        <v>22</v>
      </c>
      <c r="AY631" s="14" t="s">
        <v>22</v>
      </c>
      <c r="AZ631" s="39" t="s">
        <v>39</v>
      </c>
      <c r="BA631" s="14" t="s">
        <v>22</v>
      </c>
      <c r="BB631" s="14" t="s">
        <v>22</v>
      </c>
      <c r="BC631" s="39" t="s">
        <v>39</v>
      </c>
      <c r="BD631" s="14" t="s">
        <v>22</v>
      </c>
      <c r="BE631" s="14" t="s">
        <v>20</v>
      </c>
      <c r="BF631" s="14" t="s">
        <v>20</v>
      </c>
      <c r="BG631" s="14" t="s">
        <v>965</v>
      </c>
      <c r="BH631" s="39" t="s">
        <v>39</v>
      </c>
      <c r="BI631" s="39" t="s">
        <v>965</v>
      </c>
      <c r="BJ631" s="14" t="s">
        <v>965</v>
      </c>
      <c r="BK631" s="39" t="s">
        <v>39</v>
      </c>
      <c r="BL631" s="14" t="s">
        <v>965</v>
      </c>
      <c r="BM631" s="14" t="s">
        <v>965</v>
      </c>
      <c r="BN631" s="39" t="s">
        <v>39</v>
      </c>
      <c r="BO631" s="14" t="s">
        <v>965</v>
      </c>
      <c r="BP631" s="14" t="s">
        <v>965</v>
      </c>
      <c r="BQ631" s="39" t="s">
        <v>39</v>
      </c>
      <c r="BR631" s="14" t="s">
        <v>965</v>
      </c>
      <c r="BS631" s="14" t="s">
        <v>965</v>
      </c>
      <c r="BT631" s="39" t="e">
        <v>#N/A</v>
      </c>
      <c r="BU631" s="39" t="s">
        <v>965</v>
      </c>
      <c r="BV631" s="14" t="s">
        <v>20</v>
      </c>
      <c r="BW631" s="14" t="s">
        <v>20</v>
      </c>
      <c r="BX631" s="14" t="s">
        <v>20</v>
      </c>
      <c r="BY631" s="14" t="s">
        <v>965</v>
      </c>
      <c r="BZ631" s="39" t="s">
        <v>39</v>
      </c>
      <c r="CA631" s="39" t="s">
        <v>965</v>
      </c>
      <c r="CB631" s="14" t="s">
        <v>965</v>
      </c>
      <c r="CC631" s="39" t="s">
        <v>39</v>
      </c>
      <c r="CD631" s="39" t="s">
        <v>965</v>
      </c>
      <c r="CE631" s="14" t="s">
        <v>965</v>
      </c>
      <c r="CF631" s="39" t="s">
        <v>39</v>
      </c>
      <c r="CG631" s="39" t="s">
        <v>965</v>
      </c>
      <c r="CH631" s="14" t="s">
        <v>966</v>
      </c>
      <c r="CI631" s="39" t="s">
        <v>39</v>
      </c>
      <c r="CJ631" s="39" t="s">
        <v>966</v>
      </c>
      <c r="CK631" s="14" t="s">
        <v>20</v>
      </c>
      <c r="CL631" s="14" t="s">
        <v>20</v>
      </c>
      <c r="CM631" s="1">
        <f t="shared" si="155"/>
        <v>18</v>
      </c>
      <c r="CN631" s="1">
        <f t="shared" si="156"/>
        <v>1</v>
      </c>
      <c r="CO631" s="1">
        <f t="shared" si="157"/>
        <v>11</v>
      </c>
      <c r="CP631" s="1">
        <f t="shared" si="158"/>
        <v>0</v>
      </c>
      <c r="CQ631" s="1">
        <f t="shared" si="159"/>
        <v>14</v>
      </c>
      <c r="CR631" s="1">
        <f>SUM(COUNTIFS($T631:$CL631,{"PAT","MAT"}))</f>
        <v>6</v>
      </c>
      <c r="CS631" s="1">
        <f t="shared" si="160"/>
        <v>0</v>
      </c>
      <c r="CT631" s="1">
        <f t="shared" si="161"/>
        <v>0</v>
      </c>
      <c r="CU631" s="1">
        <f t="shared" si="162"/>
        <v>0</v>
      </c>
      <c r="CV631" s="1">
        <f t="shared" si="163"/>
        <v>0</v>
      </c>
      <c r="CW631" s="1">
        <f t="shared" si="164"/>
        <v>0</v>
      </c>
      <c r="CX631" s="1">
        <f t="shared" si="165"/>
        <v>0</v>
      </c>
      <c r="CY631" s="1">
        <f t="shared" si="166"/>
        <v>0</v>
      </c>
      <c r="CZ631" s="1">
        <f t="shared" si="167"/>
        <v>1</v>
      </c>
      <c r="DA631" s="1">
        <f t="shared" si="168"/>
        <v>1</v>
      </c>
      <c r="DB631" s="1">
        <f>SUM(CM631:CX631)+SUM(COUNTIFS(Q631:CL631,{"TERM","RESIGNED"}))</f>
        <v>50</v>
      </c>
      <c r="DC631" s="1" t="s">
        <v>45</v>
      </c>
      <c r="DD631" s="1" t="s">
        <v>1023</v>
      </c>
    </row>
    <row r="632" spans="1:108" x14ac:dyDescent="0.25">
      <c r="A632" s="32">
        <f t="shared" si="169"/>
        <v>631</v>
      </c>
      <c r="B632" s="1" t="s">
        <v>36</v>
      </c>
      <c r="C632" s="1">
        <v>19287</v>
      </c>
      <c r="D632" s="27">
        <v>19287</v>
      </c>
      <c r="E632" s="1" t="s">
        <v>946</v>
      </c>
      <c r="F632" s="34" t="s">
        <v>1381</v>
      </c>
      <c r="G632" s="34" t="s">
        <v>123</v>
      </c>
      <c r="H632" s="30">
        <v>45216</v>
      </c>
      <c r="I632" s="30" t="s">
        <v>39</v>
      </c>
      <c r="J632" s="30" t="s">
        <v>39</v>
      </c>
      <c r="K632" s="1">
        <f t="shared" ca="1" si="153"/>
        <v>86</v>
      </c>
      <c r="L632" s="34" t="str">
        <f t="shared" si="154"/>
        <v>Billable</v>
      </c>
      <c r="M632" s="34" t="s">
        <v>124</v>
      </c>
      <c r="N632" s="1" t="s">
        <v>41</v>
      </c>
      <c r="O632" s="1" t="s">
        <v>42</v>
      </c>
      <c r="P632" s="1"/>
      <c r="Q632" s="1"/>
      <c r="R632" s="1" t="s">
        <v>43</v>
      </c>
      <c r="S632" s="33" t="s">
        <v>95</v>
      </c>
      <c r="T632" s="14" t="s">
        <v>965</v>
      </c>
      <c r="U632" s="39" t="s">
        <v>39</v>
      </c>
      <c r="V632" s="14" t="s">
        <v>965</v>
      </c>
      <c r="W632" s="14" t="s">
        <v>20</v>
      </c>
      <c r="X632" s="14" t="s">
        <v>20</v>
      </c>
      <c r="Y632" s="14" t="s">
        <v>965</v>
      </c>
      <c r="Z632" s="39" t="s">
        <v>39</v>
      </c>
      <c r="AA632" s="14" t="s">
        <v>965</v>
      </c>
      <c r="AB632" s="14" t="s">
        <v>965</v>
      </c>
      <c r="AC632" s="39" t="s">
        <v>39</v>
      </c>
      <c r="AD632" s="14" t="s">
        <v>965</v>
      </c>
      <c r="AE632" s="14" t="s">
        <v>965</v>
      </c>
      <c r="AF632" s="39" t="s">
        <v>39</v>
      </c>
      <c r="AG632" s="14" t="s">
        <v>965</v>
      </c>
      <c r="AH632" s="14" t="s">
        <v>965</v>
      </c>
      <c r="AI632" s="39" t="s">
        <v>39</v>
      </c>
      <c r="AJ632" s="14" t="s">
        <v>965</v>
      </c>
      <c r="AK632" s="14" t="s">
        <v>965</v>
      </c>
      <c r="AL632" s="39" t="s">
        <v>39</v>
      </c>
      <c r="AM632" s="14" t="s">
        <v>965</v>
      </c>
      <c r="AN632" s="14" t="s">
        <v>20</v>
      </c>
      <c r="AO632" s="14" t="s">
        <v>20</v>
      </c>
      <c r="AP632" s="14" t="s">
        <v>965</v>
      </c>
      <c r="AQ632" s="39" t="s">
        <v>39</v>
      </c>
      <c r="AR632" s="14" t="s">
        <v>965</v>
      </c>
      <c r="AS632" s="14" t="s">
        <v>965</v>
      </c>
      <c r="AT632" s="39" t="s">
        <v>39</v>
      </c>
      <c r="AU632" s="14" t="s">
        <v>965</v>
      </c>
      <c r="AV632" s="14" t="s">
        <v>965</v>
      </c>
      <c r="AW632" s="39" t="s">
        <v>39</v>
      </c>
      <c r="AX632" s="14" t="s">
        <v>965</v>
      </c>
      <c r="AY632" s="14" t="s">
        <v>965</v>
      </c>
      <c r="AZ632" s="39" t="s">
        <v>39</v>
      </c>
      <c r="BA632" s="14" t="s">
        <v>965</v>
      </c>
      <c r="BB632" s="14" t="s">
        <v>965</v>
      </c>
      <c r="BC632" s="39" t="s">
        <v>39</v>
      </c>
      <c r="BD632" s="14" t="s">
        <v>965</v>
      </c>
      <c r="BE632" s="14" t="s">
        <v>20</v>
      </c>
      <c r="BF632" s="14" t="s">
        <v>20</v>
      </c>
      <c r="BG632" s="14" t="s">
        <v>965</v>
      </c>
      <c r="BH632" s="39" t="s">
        <v>39</v>
      </c>
      <c r="BI632" s="39" t="s">
        <v>965</v>
      </c>
      <c r="BJ632" s="14" t="s">
        <v>965</v>
      </c>
      <c r="BK632" s="39" t="s">
        <v>39</v>
      </c>
      <c r="BL632" s="14" t="s">
        <v>965</v>
      </c>
      <c r="BM632" s="14" t="s">
        <v>965</v>
      </c>
      <c r="BN632" s="39" t="s">
        <v>39</v>
      </c>
      <c r="BO632" s="14" t="s">
        <v>965</v>
      </c>
      <c r="BP632" s="14" t="s">
        <v>965</v>
      </c>
      <c r="BQ632" s="39" t="s">
        <v>39</v>
      </c>
      <c r="BR632" s="14" t="s">
        <v>965</v>
      </c>
      <c r="BS632" s="14" t="s">
        <v>965</v>
      </c>
      <c r="BT632" s="39" t="e">
        <v>#N/A</v>
      </c>
      <c r="BU632" s="39" t="s">
        <v>965</v>
      </c>
      <c r="BV632" s="14" t="s">
        <v>20</v>
      </c>
      <c r="BW632" s="14" t="s">
        <v>20</v>
      </c>
      <c r="BX632" s="14" t="s">
        <v>20</v>
      </c>
      <c r="BY632" s="14" t="s">
        <v>965</v>
      </c>
      <c r="BZ632" s="39" t="s">
        <v>39</v>
      </c>
      <c r="CA632" s="39" t="s">
        <v>965</v>
      </c>
      <c r="CB632" s="14" t="s">
        <v>965</v>
      </c>
      <c r="CC632" s="39" t="s">
        <v>39</v>
      </c>
      <c r="CD632" s="39" t="s">
        <v>965</v>
      </c>
      <c r="CE632" s="14" t="s">
        <v>965</v>
      </c>
      <c r="CF632" s="39" t="s">
        <v>39</v>
      </c>
      <c r="CG632" s="39" t="s">
        <v>965</v>
      </c>
      <c r="CH632" s="14" t="s">
        <v>965</v>
      </c>
      <c r="CI632" s="39" t="s">
        <v>39</v>
      </c>
      <c r="CJ632" s="39" t="s">
        <v>965</v>
      </c>
      <c r="CK632" s="14" t="s">
        <v>20</v>
      </c>
      <c r="CL632" s="14" t="s">
        <v>20</v>
      </c>
      <c r="CM632" s="1">
        <f t="shared" si="155"/>
        <v>40</v>
      </c>
      <c r="CN632" s="1">
        <f t="shared" si="156"/>
        <v>0</v>
      </c>
      <c r="CO632" s="1">
        <f t="shared" si="157"/>
        <v>11</v>
      </c>
      <c r="CP632" s="1">
        <f t="shared" si="158"/>
        <v>0</v>
      </c>
      <c r="CQ632" s="1">
        <f t="shared" si="159"/>
        <v>0</v>
      </c>
      <c r="CR632" s="1">
        <f>SUM(COUNTIFS($T632:$CL632,{"PAT","MAT"}))</f>
        <v>0</v>
      </c>
      <c r="CS632" s="1">
        <f t="shared" si="160"/>
        <v>0</v>
      </c>
      <c r="CT632" s="1">
        <f t="shared" si="161"/>
        <v>0</v>
      </c>
      <c r="CU632" s="1">
        <f t="shared" si="162"/>
        <v>0</v>
      </c>
      <c r="CV632" s="1">
        <f t="shared" si="163"/>
        <v>0</v>
      </c>
      <c r="CW632" s="1">
        <f t="shared" si="164"/>
        <v>0</v>
      </c>
      <c r="CX632" s="1">
        <f t="shared" si="165"/>
        <v>0</v>
      </c>
      <c r="CY632" s="1">
        <f t="shared" si="166"/>
        <v>0</v>
      </c>
      <c r="CZ632" s="1">
        <f t="shared" si="167"/>
        <v>1</v>
      </c>
      <c r="DA632" s="1">
        <f t="shared" si="168"/>
        <v>1</v>
      </c>
      <c r="DB632" s="1">
        <f>SUM(CM632:CX632)+SUM(COUNTIFS(Q632:CL632,{"TERM","RESIGNED"}))</f>
        <v>51</v>
      </c>
      <c r="DC632" s="1" t="s">
        <v>45</v>
      </c>
      <c r="DD632" s="1" t="s">
        <v>1023</v>
      </c>
    </row>
    <row r="633" spans="1:108" x14ac:dyDescent="0.25">
      <c r="A633" s="32">
        <f t="shared" si="169"/>
        <v>632</v>
      </c>
      <c r="B633" s="1" t="s">
        <v>36</v>
      </c>
      <c r="C633" s="1">
        <v>19294</v>
      </c>
      <c r="D633" s="27">
        <v>19294</v>
      </c>
      <c r="E633" s="1" t="s">
        <v>945</v>
      </c>
      <c r="F633" s="34" t="s">
        <v>1382</v>
      </c>
      <c r="G633" s="34" t="s">
        <v>123</v>
      </c>
      <c r="H633" s="30">
        <v>45216</v>
      </c>
      <c r="I633" s="30" t="s">
        <v>39</v>
      </c>
      <c r="J633" s="30" t="s">
        <v>39</v>
      </c>
      <c r="K633" s="1">
        <f t="shared" ca="1" si="153"/>
        <v>86</v>
      </c>
      <c r="L633" s="34" t="str">
        <f t="shared" si="154"/>
        <v>Billable</v>
      </c>
      <c r="M633" s="34" t="s">
        <v>124</v>
      </c>
      <c r="N633" s="1" t="s">
        <v>41</v>
      </c>
      <c r="O633" s="1" t="s">
        <v>42</v>
      </c>
      <c r="P633" s="1"/>
      <c r="Q633" s="1"/>
      <c r="R633" s="1" t="s">
        <v>43</v>
      </c>
      <c r="S633" s="33" t="s">
        <v>366</v>
      </c>
      <c r="T633" s="14" t="s">
        <v>965</v>
      </c>
      <c r="U633" s="39">
        <v>0.43194444444444402</v>
      </c>
      <c r="V633" s="14" t="s">
        <v>965</v>
      </c>
      <c r="W633" s="14" t="s">
        <v>20</v>
      </c>
      <c r="X633" s="14" t="s">
        <v>20</v>
      </c>
      <c r="Y633" s="14" t="s">
        <v>22</v>
      </c>
      <c r="Z633" s="39" t="s">
        <v>39</v>
      </c>
      <c r="AA633" s="14" t="s">
        <v>22</v>
      </c>
      <c r="AB633" s="14" t="s">
        <v>22</v>
      </c>
      <c r="AC633" s="39" t="s">
        <v>39</v>
      </c>
      <c r="AD633" s="14" t="s">
        <v>22</v>
      </c>
      <c r="AE633" s="14" t="s">
        <v>965</v>
      </c>
      <c r="AF633" s="39">
        <v>0.42222222222222222</v>
      </c>
      <c r="AG633" s="14" t="s">
        <v>965</v>
      </c>
      <c r="AH633" s="14" t="s">
        <v>965</v>
      </c>
      <c r="AI633" s="39">
        <v>0.41944444444444445</v>
      </c>
      <c r="AJ633" s="14" t="s">
        <v>965</v>
      </c>
      <c r="AK633" s="14" t="s">
        <v>965</v>
      </c>
      <c r="AL633" s="39">
        <v>0.4465277777777778</v>
      </c>
      <c r="AM633" s="14" t="s">
        <v>965</v>
      </c>
      <c r="AN633" s="14" t="s">
        <v>20</v>
      </c>
      <c r="AO633" s="14" t="s">
        <v>20</v>
      </c>
      <c r="AP633" s="14" t="s">
        <v>965</v>
      </c>
      <c r="AQ633" s="39">
        <v>0.42569444444444443</v>
      </c>
      <c r="AR633" s="14" t="s">
        <v>965</v>
      </c>
      <c r="AS633" s="14" t="s">
        <v>965</v>
      </c>
      <c r="AT633" s="39">
        <v>0.3840277777777778</v>
      </c>
      <c r="AU633" s="14" t="s">
        <v>965</v>
      </c>
      <c r="AV633" s="14" t="s">
        <v>965</v>
      </c>
      <c r="AW633" s="39">
        <v>0.44305555555555554</v>
      </c>
      <c r="AX633" s="14" t="s">
        <v>965</v>
      </c>
      <c r="AY633" s="14" t="s">
        <v>965</v>
      </c>
      <c r="AZ633" s="39">
        <v>0.41875000000000001</v>
      </c>
      <c r="BA633" s="14" t="s">
        <v>965</v>
      </c>
      <c r="BB633" s="14" t="s">
        <v>965</v>
      </c>
      <c r="BC633" s="39">
        <v>0.38958333333333334</v>
      </c>
      <c r="BD633" s="14" t="s">
        <v>965</v>
      </c>
      <c r="BE633" s="14" t="s">
        <v>20</v>
      </c>
      <c r="BF633" s="14" t="s">
        <v>20</v>
      </c>
      <c r="BG633" s="14" t="s">
        <v>965</v>
      </c>
      <c r="BH633" s="39">
        <v>0.39861111111111108</v>
      </c>
      <c r="BI633" s="39" t="s">
        <v>965</v>
      </c>
      <c r="BJ633" s="14" t="s">
        <v>965</v>
      </c>
      <c r="BK633" s="39">
        <v>0.40625</v>
      </c>
      <c r="BL633" s="14" t="s">
        <v>965</v>
      </c>
      <c r="BM633" s="14" t="s">
        <v>965</v>
      </c>
      <c r="BN633" s="39">
        <v>0.38541666666666669</v>
      </c>
      <c r="BO633" s="14" t="s">
        <v>965</v>
      </c>
      <c r="BP633" s="14" t="s">
        <v>965</v>
      </c>
      <c r="BQ633" s="39">
        <v>0.39513888888888887</v>
      </c>
      <c r="BR633" s="14" t="s">
        <v>965</v>
      </c>
      <c r="BS633" s="14" t="s">
        <v>965</v>
      </c>
      <c r="BT633" s="39">
        <v>0.37638888888888888</v>
      </c>
      <c r="BU633" s="39" t="s">
        <v>965</v>
      </c>
      <c r="BV633" s="14" t="s">
        <v>20</v>
      </c>
      <c r="BW633" s="14" t="s">
        <v>20</v>
      </c>
      <c r="BX633" s="14" t="s">
        <v>20</v>
      </c>
      <c r="BY633" s="14" t="s">
        <v>965</v>
      </c>
      <c r="BZ633" s="39">
        <v>0.38055555555555554</v>
      </c>
      <c r="CA633" s="39" t="s">
        <v>965</v>
      </c>
      <c r="CB633" s="14" t="s">
        <v>965</v>
      </c>
      <c r="CC633" s="39">
        <v>0.37986111111111115</v>
      </c>
      <c r="CD633" s="39" t="s">
        <v>965</v>
      </c>
      <c r="CE633" s="14" t="s">
        <v>965</v>
      </c>
      <c r="CF633" s="39">
        <v>0.375</v>
      </c>
      <c r="CG633" s="39" t="s">
        <v>965</v>
      </c>
      <c r="CH633" s="14" t="s">
        <v>965</v>
      </c>
      <c r="CI633" s="39">
        <v>0.37361111111111112</v>
      </c>
      <c r="CJ633" s="39" t="s">
        <v>965</v>
      </c>
      <c r="CK633" s="14" t="s">
        <v>20</v>
      </c>
      <c r="CL633" s="14" t="s">
        <v>20</v>
      </c>
      <c r="CM633" s="1">
        <f t="shared" si="155"/>
        <v>36</v>
      </c>
      <c r="CN633" s="1">
        <f t="shared" si="156"/>
        <v>0</v>
      </c>
      <c r="CO633" s="1">
        <f t="shared" si="157"/>
        <v>11</v>
      </c>
      <c r="CP633" s="1">
        <f t="shared" si="158"/>
        <v>0</v>
      </c>
      <c r="CQ633" s="1">
        <f t="shared" si="159"/>
        <v>4</v>
      </c>
      <c r="CR633" s="1">
        <f>SUM(COUNTIFS($T633:$CL633,{"PAT","MAT"}))</f>
        <v>0</v>
      </c>
      <c r="CS633" s="1">
        <f t="shared" si="160"/>
        <v>0</v>
      </c>
      <c r="CT633" s="1">
        <f t="shared" si="161"/>
        <v>0</v>
      </c>
      <c r="CU633" s="1">
        <f t="shared" si="162"/>
        <v>0</v>
      </c>
      <c r="CV633" s="1">
        <f t="shared" si="163"/>
        <v>0</v>
      </c>
      <c r="CW633" s="1">
        <f t="shared" si="164"/>
        <v>0</v>
      </c>
      <c r="CX633" s="1">
        <f t="shared" si="165"/>
        <v>0</v>
      </c>
      <c r="CY633" s="1">
        <f t="shared" si="166"/>
        <v>0</v>
      </c>
      <c r="CZ633" s="1">
        <f t="shared" si="167"/>
        <v>1</v>
      </c>
      <c r="DA633" s="1">
        <f t="shared" si="168"/>
        <v>1</v>
      </c>
      <c r="DB633" s="1">
        <f>SUM(CM633:CX633)+SUM(COUNTIFS(Q633:CL633,{"TERM","RESIGNED"}))</f>
        <v>51</v>
      </c>
      <c r="DC633" s="1" t="s">
        <v>45</v>
      </c>
      <c r="DD633" s="1" t="s">
        <v>1020</v>
      </c>
    </row>
    <row r="634" spans="1:108" x14ac:dyDescent="0.25">
      <c r="A634" s="32">
        <f t="shared" si="169"/>
        <v>633</v>
      </c>
      <c r="B634" s="1" t="s">
        <v>36</v>
      </c>
      <c r="C634" s="1">
        <v>19381</v>
      </c>
      <c r="D634" s="27">
        <v>19381</v>
      </c>
      <c r="E634" s="1" t="s">
        <v>946</v>
      </c>
      <c r="F634" s="34" t="s">
        <v>1434</v>
      </c>
      <c r="G634" s="34" t="s">
        <v>162</v>
      </c>
      <c r="H634" s="30">
        <v>45226</v>
      </c>
      <c r="I634" s="30" t="s">
        <v>39</v>
      </c>
      <c r="J634" s="30" t="s">
        <v>39</v>
      </c>
      <c r="K634" s="1">
        <f t="shared" ca="1" si="153"/>
        <v>76</v>
      </c>
      <c r="L634" s="34" t="str">
        <f t="shared" si="154"/>
        <v>Billable</v>
      </c>
      <c r="M634" s="34" t="s">
        <v>124</v>
      </c>
      <c r="N634" s="1" t="s">
        <v>41</v>
      </c>
      <c r="O634" s="1" t="s">
        <v>42</v>
      </c>
      <c r="P634" s="1"/>
      <c r="Q634" s="1"/>
      <c r="R634" s="1" t="s">
        <v>43</v>
      </c>
      <c r="S634" s="33" t="s">
        <v>165</v>
      </c>
      <c r="T634" s="14" t="s">
        <v>965</v>
      </c>
      <c r="U634" s="39">
        <v>0.38541666666666702</v>
      </c>
      <c r="V634" s="14" t="s">
        <v>965</v>
      </c>
      <c r="W634" s="14" t="s">
        <v>20</v>
      </c>
      <c r="X634" s="14" t="s">
        <v>20</v>
      </c>
      <c r="Y634" s="14" t="s">
        <v>965</v>
      </c>
      <c r="Z634" s="39">
        <v>0.38680555555555557</v>
      </c>
      <c r="AA634" s="14" t="s">
        <v>965</v>
      </c>
      <c r="AB634" s="14" t="s">
        <v>965</v>
      </c>
      <c r="AC634" s="39">
        <v>0.38819444444444445</v>
      </c>
      <c r="AD634" s="14" t="s">
        <v>965</v>
      </c>
      <c r="AE634" s="14" t="s">
        <v>965</v>
      </c>
      <c r="AF634" s="39">
        <v>0.38680555555555557</v>
      </c>
      <c r="AG634" s="14" t="s">
        <v>965</v>
      </c>
      <c r="AH634" s="14" t="s">
        <v>965</v>
      </c>
      <c r="AI634" s="39">
        <v>0.3840277777777778</v>
      </c>
      <c r="AJ634" s="14" t="s">
        <v>965</v>
      </c>
      <c r="AK634" s="14" t="s">
        <v>965</v>
      </c>
      <c r="AL634" s="39">
        <v>0.38472222222222219</v>
      </c>
      <c r="AM634" s="14" t="s">
        <v>965</v>
      </c>
      <c r="AN634" s="14" t="s">
        <v>20</v>
      </c>
      <c r="AO634" s="14" t="s">
        <v>20</v>
      </c>
      <c r="AP634" s="14" t="s">
        <v>965</v>
      </c>
      <c r="AQ634" s="39">
        <v>0.38541666666666669</v>
      </c>
      <c r="AR634" s="14" t="s">
        <v>965</v>
      </c>
      <c r="AS634" s="14" t="s">
        <v>965</v>
      </c>
      <c r="AT634" s="39">
        <v>0.3833333333333333</v>
      </c>
      <c r="AU634" s="14" t="s">
        <v>965</v>
      </c>
      <c r="AV634" s="14" t="s">
        <v>965</v>
      </c>
      <c r="AW634" s="39">
        <v>0.3833333333333333</v>
      </c>
      <c r="AX634" s="14" t="s">
        <v>965</v>
      </c>
      <c r="AY634" s="14" t="s">
        <v>965</v>
      </c>
      <c r="AZ634" s="39">
        <v>0.38819444444444445</v>
      </c>
      <c r="BA634" s="14" t="s">
        <v>965</v>
      </c>
      <c r="BB634" s="14" t="s">
        <v>965</v>
      </c>
      <c r="BC634" s="39">
        <v>0.38194444444444442</v>
      </c>
      <c r="BD634" s="14" t="s">
        <v>965</v>
      </c>
      <c r="BE634" s="14" t="s">
        <v>20</v>
      </c>
      <c r="BF634" s="14" t="s">
        <v>20</v>
      </c>
      <c r="BG634" s="14" t="s">
        <v>22</v>
      </c>
      <c r="BH634" s="39" t="s">
        <v>39</v>
      </c>
      <c r="BI634" s="39" t="s">
        <v>22</v>
      </c>
      <c r="BJ634" s="14" t="s">
        <v>22</v>
      </c>
      <c r="BK634" s="39" t="s">
        <v>39</v>
      </c>
      <c r="BL634" s="14" t="s">
        <v>22</v>
      </c>
      <c r="BM634" s="14" t="s">
        <v>965</v>
      </c>
      <c r="BN634" s="39">
        <v>0.37916666666666665</v>
      </c>
      <c r="BO634" s="14" t="s">
        <v>965</v>
      </c>
      <c r="BP634" s="14" t="s">
        <v>965</v>
      </c>
      <c r="BQ634" s="39">
        <v>0.38472222222222219</v>
      </c>
      <c r="BR634" s="14" t="s">
        <v>965</v>
      </c>
      <c r="BS634" s="14" t="s">
        <v>965</v>
      </c>
      <c r="BT634" s="39">
        <v>0.39097222222222222</v>
      </c>
      <c r="BU634" s="39" t="s">
        <v>965</v>
      </c>
      <c r="BV634" s="14" t="s">
        <v>20</v>
      </c>
      <c r="BW634" s="14" t="s">
        <v>20</v>
      </c>
      <c r="BX634" s="14" t="s">
        <v>20</v>
      </c>
      <c r="BY634" s="14" t="s">
        <v>965</v>
      </c>
      <c r="BZ634" s="39">
        <v>0.39027777777777778</v>
      </c>
      <c r="CA634" s="39" t="s">
        <v>965</v>
      </c>
      <c r="CB634" s="14" t="s">
        <v>965</v>
      </c>
      <c r="CC634" s="39">
        <v>0.375</v>
      </c>
      <c r="CD634" s="39" t="s">
        <v>965</v>
      </c>
      <c r="CE634" s="14" t="s">
        <v>965</v>
      </c>
      <c r="CF634" s="39">
        <v>0.3756944444444445</v>
      </c>
      <c r="CG634" s="39" t="s">
        <v>965</v>
      </c>
      <c r="CH634" s="14" t="s">
        <v>970</v>
      </c>
      <c r="CI634" s="39" t="s">
        <v>39</v>
      </c>
      <c r="CJ634" s="39" t="s">
        <v>970</v>
      </c>
      <c r="CK634" s="14" t="s">
        <v>20</v>
      </c>
      <c r="CL634" s="14" t="s">
        <v>20</v>
      </c>
      <c r="CM634" s="1">
        <f t="shared" si="155"/>
        <v>34</v>
      </c>
      <c r="CN634" s="1">
        <f t="shared" si="156"/>
        <v>0</v>
      </c>
      <c r="CO634" s="1">
        <f t="shared" si="157"/>
        <v>11</v>
      </c>
      <c r="CP634" s="1">
        <f t="shared" si="158"/>
        <v>0</v>
      </c>
      <c r="CQ634" s="1">
        <f t="shared" si="159"/>
        <v>4</v>
      </c>
      <c r="CR634" s="1">
        <f>SUM(COUNTIFS($T634:$CL634,{"PAT","MAT"}))</f>
        <v>0</v>
      </c>
      <c r="CS634" s="1">
        <f t="shared" si="160"/>
        <v>0</v>
      </c>
      <c r="CT634" s="1">
        <f t="shared" si="161"/>
        <v>0</v>
      </c>
      <c r="CU634" s="1">
        <f t="shared" si="162"/>
        <v>0</v>
      </c>
      <c r="CV634" s="1">
        <f t="shared" si="163"/>
        <v>0</v>
      </c>
      <c r="CW634" s="1">
        <f t="shared" si="164"/>
        <v>2</v>
      </c>
      <c r="CX634" s="1">
        <f t="shared" si="165"/>
        <v>0</v>
      </c>
      <c r="CY634" s="1">
        <f t="shared" si="166"/>
        <v>2</v>
      </c>
      <c r="CZ634" s="1">
        <f t="shared" si="167"/>
        <v>1</v>
      </c>
      <c r="DA634" s="1">
        <f t="shared" si="168"/>
        <v>1</v>
      </c>
      <c r="DB634" s="1">
        <f>SUM(CM634:CX634)+SUM(COUNTIFS(Q634:CL634,{"TERM","RESIGNED"}))</f>
        <v>51</v>
      </c>
      <c r="DC634" s="1" t="s">
        <v>45</v>
      </c>
      <c r="DD634" s="1" t="s">
        <v>1020</v>
      </c>
    </row>
    <row r="635" spans="1:108" x14ac:dyDescent="0.25">
      <c r="A635" s="32">
        <f t="shared" si="169"/>
        <v>634</v>
      </c>
      <c r="B635" s="1" t="s">
        <v>36</v>
      </c>
      <c r="C635" s="1">
        <v>19389</v>
      </c>
      <c r="D635" s="27">
        <v>19389</v>
      </c>
      <c r="E635" s="1" t="s">
        <v>946</v>
      </c>
      <c r="F635" s="34" t="s">
        <v>1438</v>
      </c>
      <c r="G635" s="34" t="s">
        <v>162</v>
      </c>
      <c r="H635" s="30">
        <v>45230</v>
      </c>
      <c r="I635" s="30" t="s">
        <v>39</v>
      </c>
      <c r="J635" s="30" t="s">
        <v>39</v>
      </c>
      <c r="K635" s="1">
        <f t="shared" ca="1" si="153"/>
        <v>72</v>
      </c>
      <c r="L635" s="34" t="str">
        <f t="shared" si="154"/>
        <v>Billable</v>
      </c>
      <c r="M635" s="34" t="s">
        <v>124</v>
      </c>
      <c r="N635" s="1" t="s">
        <v>41</v>
      </c>
      <c r="O635" s="1" t="s">
        <v>42</v>
      </c>
      <c r="P635" s="1"/>
      <c r="Q635" s="1"/>
      <c r="R635" s="1" t="s">
        <v>43</v>
      </c>
      <c r="S635" s="33" t="s">
        <v>144</v>
      </c>
      <c r="T635" s="14" t="s">
        <v>965</v>
      </c>
      <c r="U635" s="39">
        <v>0.38055555555555598</v>
      </c>
      <c r="V635" s="14" t="s">
        <v>965</v>
      </c>
      <c r="W635" s="14" t="s">
        <v>20</v>
      </c>
      <c r="X635" s="14" t="s">
        <v>20</v>
      </c>
      <c r="Y635" s="14" t="s">
        <v>22</v>
      </c>
      <c r="Z635" s="39" t="s">
        <v>39</v>
      </c>
      <c r="AA635" s="14" t="s">
        <v>22</v>
      </c>
      <c r="AB635" s="14" t="s">
        <v>965</v>
      </c>
      <c r="AC635" s="39">
        <v>0.38263888888888892</v>
      </c>
      <c r="AD635" s="14" t="s">
        <v>965</v>
      </c>
      <c r="AE635" s="14" t="s">
        <v>965</v>
      </c>
      <c r="AF635" s="39">
        <v>0.38541666666666669</v>
      </c>
      <c r="AG635" s="14" t="s">
        <v>965</v>
      </c>
      <c r="AH635" s="14" t="s">
        <v>965</v>
      </c>
      <c r="AI635" s="39">
        <v>0.3743055555555555</v>
      </c>
      <c r="AJ635" s="14" t="s">
        <v>965</v>
      </c>
      <c r="AK635" s="14" t="s">
        <v>965</v>
      </c>
      <c r="AL635" s="39">
        <v>0.3756944444444445</v>
      </c>
      <c r="AM635" s="14" t="s">
        <v>965</v>
      </c>
      <c r="AN635" s="14" t="s">
        <v>20</v>
      </c>
      <c r="AO635" s="14" t="s">
        <v>20</v>
      </c>
      <c r="AP635" s="14" t="s">
        <v>965</v>
      </c>
      <c r="AQ635" s="39">
        <v>0.37152777777777773</v>
      </c>
      <c r="AR635" s="14" t="s">
        <v>965</v>
      </c>
      <c r="AS635" s="14" t="s">
        <v>965</v>
      </c>
      <c r="AT635" s="39">
        <v>0.37708333333333338</v>
      </c>
      <c r="AU635" s="14" t="s">
        <v>965</v>
      </c>
      <c r="AV635" s="14" t="s">
        <v>965</v>
      </c>
      <c r="AW635" s="39">
        <v>0.37222222222222223</v>
      </c>
      <c r="AX635" s="14" t="s">
        <v>965</v>
      </c>
      <c r="AY635" s="14" t="s">
        <v>965</v>
      </c>
      <c r="AZ635" s="39">
        <v>0.38472222222222219</v>
      </c>
      <c r="BA635" s="14" t="s">
        <v>965</v>
      </c>
      <c r="BB635" s="14" t="s">
        <v>965</v>
      </c>
      <c r="BC635" s="39">
        <v>0.3923611111111111</v>
      </c>
      <c r="BD635" s="14" t="s">
        <v>965</v>
      </c>
      <c r="BE635" s="14" t="s">
        <v>20</v>
      </c>
      <c r="BF635" s="14" t="s">
        <v>20</v>
      </c>
      <c r="BG635" s="14" t="s">
        <v>965</v>
      </c>
      <c r="BH635" s="39">
        <v>0.39305555555555555</v>
      </c>
      <c r="BI635" s="39" t="s">
        <v>965</v>
      </c>
      <c r="BJ635" s="14" t="s">
        <v>965</v>
      </c>
      <c r="BK635" s="39">
        <v>0.38472222222222219</v>
      </c>
      <c r="BL635" s="14" t="s">
        <v>965</v>
      </c>
      <c r="BM635" s="14" t="s">
        <v>965</v>
      </c>
      <c r="BN635" s="39">
        <v>0.38194444444444442</v>
      </c>
      <c r="BO635" s="14" t="s">
        <v>965</v>
      </c>
      <c r="BP635" s="14" t="s">
        <v>965</v>
      </c>
      <c r="BQ635" s="39">
        <v>0.37222222222222223</v>
      </c>
      <c r="BR635" s="14" t="s">
        <v>965</v>
      </c>
      <c r="BS635" s="14" t="s">
        <v>965</v>
      </c>
      <c r="BT635" s="39">
        <v>0.38125000000000003</v>
      </c>
      <c r="BU635" s="39" t="s">
        <v>965</v>
      </c>
      <c r="BV635" s="14" t="s">
        <v>20</v>
      </c>
      <c r="BW635" s="14" t="s">
        <v>20</v>
      </c>
      <c r="BX635" s="14" t="s">
        <v>20</v>
      </c>
      <c r="BY635" s="14" t="s">
        <v>965</v>
      </c>
      <c r="BZ635" s="39">
        <v>0.38055555555555554</v>
      </c>
      <c r="CA635" s="39" t="s">
        <v>965</v>
      </c>
      <c r="CB635" s="14" t="s">
        <v>965</v>
      </c>
      <c r="CC635" s="39">
        <v>0.39166666666666666</v>
      </c>
      <c r="CD635" s="39" t="s">
        <v>965</v>
      </c>
      <c r="CE635" s="14" t="s">
        <v>965</v>
      </c>
      <c r="CF635" s="39">
        <v>0.3840277777777778</v>
      </c>
      <c r="CG635" s="39" t="s">
        <v>965</v>
      </c>
      <c r="CH635" s="14" t="s">
        <v>965</v>
      </c>
      <c r="CI635" s="39">
        <v>0.37361111111111112</v>
      </c>
      <c r="CJ635" s="39" t="s">
        <v>965</v>
      </c>
      <c r="CK635" s="14" t="s">
        <v>20</v>
      </c>
      <c r="CL635" s="14" t="s">
        <v>20</v>
      </c>
      <c r="CM635" s="1">
        <f t="shared" si="155"/>
        <v>38</v>
      </c>
      <c r="CN635" s="1">
        <f t="shared" si="156"/>
        <v>0</v>
      </c>
      <c r="CO635" s="1">
        <f t="shared" si="157"/>
        <v>11</v>
      </c>
      <c r="CP635" s="1">
        <f t="shared" si="158"/>
        <v>0</v>
      </c>
      <c r="CQ635" s="1">
        <f t="shared" si="159"/>
        <v>2</v>
      </c>
      <c r="CR635" s="1">
        <f>SUM(COUNTIFS($T635:$CL635,{"PAT","MAT"}))</f>
        <v>0</v>
      </c>
      <c r="CS635" s="1">
        <f t="shared" si="160"/>
        <v>0</v>
      </c>
      <c r="CT635" s="1">
        <f t="shared" si="161"/>
        <v>0</v>
      </c>
      <c r="CU635" s="1">
        <f t="shared" si="162"/>
        <v>0</v>
      </c>
      <c r="CV635" s="1">
        <f t="shared" si="163"/>
        <v>0</v>
      </c>
      <c r="CW635" s="1">
        <f t="shared" si="164"/>
        <v>0</v>
      </c>
      <c r="CX635" s="1">
        <f t="shared" si="165"/>
        <v>0</v>
      </c>
      <c r="CY635" s="1">
        <f t="shared" si="166"/>
        <v>0</v>
      </c>
      <c r="CZ635" s="1">
        <f t="shared" si="167"/>
        <v>1</v>
      </c>
      <c r="DA635" s="1">
        <f t="shared" si="168"/>
        <v>1</v>
      </c>
      <c r="DB635" s="1">
        <f>SUM(CM635:CX635)+SUM(COUNTIFS(Q635:CL635,{"TERM","RESIGNED"}))</f>
        <v>51</v>
      </c>
      <c r="DC635" s="1" t="s">
        <v>45</v>
      </c>
      <c r="DD635" s="1" t="s">
        <v>1021</v>
      </c>
    </row>
    <row r="636" spans="1:108" x14ac:dyDescent="0.25">
      <c r="A636" s="32">
        <f t="shared" si="169"/>
        <v>635</v>
      </c>
      <c r="B636" s="1" t="s">
        <v>36</v>
      </c>
      <c r="C636" s="1">
        <v>19316</v>
      </c>
      <c r="D636" s="27">
        <v>19316</v>
      </c>
      <c r="E636" s="1" t="s">
        <v>946</v>
      </c>
      <c r="F636" s="34" t="s">
        <v>1390</v>
      </c>
      <c r="G636" s="34" t="s">
        <v>123</v>
      </c>
      <c r="H636" s="30">
        <v>45219</v>
      </c>
      <c r="I636" s="30" t="s">
        <v>39</v>
      </c>
      <c r="J636" s="30" t="s">
        <v>39</v>
      </c>
      <c r="K636" s="1">
        <f t="shared" ca="1" si="153"/>
        <v>83</v>
      </c>
      <c r="L636" s="34" t="str">
        <f t="shared" si="154"/>
        <v>Billable</v>
      </c>
      <c r="M636" s="34" t="s">
        <v>124</v>
      </c>
      <c r="N636" s="1" t="s">
        <v>41</v>
      </c>
      <c r="O636" s="1" t="s">
        <v>42</v>
      </c>
      <c r="P636" s="1"/>
      <c r="Q636" s="1"/>
      <c r="R636" s="1" t="s">
        <v>43</v>
      </c>
      <c r="S636" s="33" t="s">
        <v>429</v>
      </c>
      <c r="T636" s="14" t="s">
        <v>965</v>
      </c>
      <c r="U636" s="39">
        <v>0.45069444444444401</v>
      </c>
      <c r="V636" s="14" t="s">
        <v>965</v>
      </c>
      <c r="W636" s="14" t="s">
        <v>20</v>
      </c>
      <c r="X636" s="14" t="s">
        <v>20</v>
      </c>
      <c r="Y636" s="14" t="s">
        <v>965</v>
      </c>
      <c r="Z636" s="39">
        <v>0.4069444444444445</v>
      </c>
      <c r="AA636" s="14" t="s">
        <v>965</v>
      </c>
      <c r="AB636" s="14" t="s">
        <v>965</v>
      </c>
      <c r="AC636" s="39">
        <v>0.39027777777777778</v>
      </c>
      <c r="AD636" s="14" t="s">
        <v>965</v>
      </c>
      <c r="AE636" s="14" t="s">
        <v>965</v>
      </c>
      <c r="AF636" s="39">
        <v>0.39166666666666666</v>
      </c>
      <c r="AG636" s="14" t="s">
        <v>965</v>
      </c>
      <c r="AH636" s="14" t="s">
        <v>965</v>
      </c>
      <c r="AI636" s="39">
        <v>0.40208333333333335</v>
      </c>
      <c r="AJ636" s="14" t="s">
        <v>965</v>
      </c>
      <c r="AK636" s="14" t="s">
        <v>965</v>
      </c>
      <c r="AL636" s="39">
        <v>0.38680555555555557</v>
      </c>
      <c r="AM636" s="14" t="s">
        <v>965</v>
      </c>
      <c r="AN636" s="14" t="s">
        <v>20</v>
      </c>
      <c r="AO636" s="14" t="s">
        <v>20</v>
      </c>
      <c r="AP636" s="14" t="s">
        <v>965</v>
      </c>
      <c r="AQ636" s="39">
        <v>0.38055555555555554</v>
      </c>
      <c r="AR636" s="14" t="s">
        <v>965</v>
      </c>
      <c r="AS636" s="14" t="s">
        <v>965</v>
      </c>
      <c r="AT636" s="39">
        <v>0.37986111111111115</v>
      </c>
      <c r="AU636" s="14" t="s">
        <v>965</v>
      </c>
      <c r="AV636" s="14" t="s">
        <v>965</v>
      </c>
      <c r="AW636" s="39">
        <v>0.40763888888888888</v>
      </c>
      <c r="AX636" s="14" t="s">
        <v>965</v>
      </c>
      <c r="AY636" s="14" t="s">
        <v>965</v>
      </c>
      <c r="AZ636" s="39">
        <v>0.41597222222222219</v>
      </c>
      <c r="BA636" s="14" t="s">
        <v>965</v>
      </c>
      <c r="BB636" s="14" t="s">
        <v>965</v>
      </c>
      <c r="BC636" s="39">
        <v>0.43124999999999997</v>
      </c>
      <c r="BD636" s="14" t="s">
        <v>965</v>
      </c>
      <c r="BE636" s="14" t="s">
        <v>20</v>
      </c>
      <c r="BF636" s="14" t="s">
        <v>20</v>
      </c>
      <c r="BG636" s="14" t="s">
        <v>965</v>
      </c>
      <c r="BH636" s="39">
        <v>0.40416666666666662</v>
      </c>
      <c r="BI636" s="39" t="s">
        <v>965</v>
      </c>
      <c r="BJ636" s="14" t="s">
        <v>965</v>
      </c>
      <c r="BK636" s="39">
        <v>0.38541666666666669</v>
      </c>
      <c r="BL636" s="14" t="s">
        <v>965</v>
      </c>
      <c r="BM636" s="14" t="s">
        <v>965</v>
      </c>
      <c r="BN636" s="39">
        <v>0.37777777777777777</v>
      </c>
      <c r="BO636" s="14" t="s">
        <v>965</v>
      </c>
      <c r="BP636" s="14" t="s">
        <v>965</v>
      </c>
      <c r="BQ636" s="39">
        <v>0.37916666666666665</v>
      </c>
      <c r="BR636" s="14" t="s">
        <v>965</v>
      </c>
      <c r="BS636" s="14" t="s">
        <v>965</v>
      </c>
      <c r="BT636" s="39">
        <v>0.37986111111111115</v>
      </c>
      <c r="BU636" s="39" t="s">
        <v>965</v>
      </c>
      <c r="BV636" s="14" t="s">
        <v>20</v>
      </c>
      <c r="BW636" s="14" t="s">
        <v>20</v>
      </c>
      <c r="BX636" s="14" t="s">
        <v>20</v>
      </c>
      <c r="BY636" s="14" t="s">
        <v>965</v>
      </c>
      <c r="BZ636" s="39">
        <v>0.37986111111111115</v>
      </c>
      <c r="CA636" s="39" t="s">
        <v>965</v>
      </c>
      <c r="CB636" s="14" t="s">
        <v>965</v>
      </c>
      <c r="CC636" s="39">
        <v>0.3833333333333333</v>
      </c>
      <c r="CD636" s="39" t="s">
        <v>965</v>
      </c>
      <c r="CE636" s="14" t="s">
        <v>965</v>
      </c>
      <c r="CF636" s="39">
        <v>0.38125000000000003</v>
      </c>
      <c r="CG636" s="39" t="s">
        <v>965</v>
      </c>
      <c r="CH636" s="14" t="s">
        <v>965</v>
      </c>
      <c r="CI636" s="39">
        <v>0.3840277777777778</v>
      </c>
      <c r="CJ636" s="39" t="s">
        <v>965</v>
      </c>
      <c r="CK636" s="14" t="s">
        <v>20</v>
      </c>
      <c r="CL636" s="14" t="s">
        <v>20</v>
      </c>
      <c r="CM636" s="1">
        <f t="shared" si="155"/>
        <v>40</v>
      </c>
      <c r="CN636" s="1">
        <f t="shared" si="156"/>
        <v>0</v>
      </c>
      <c r="CO636" s="1">
        <f t="shared" si="157"/>
        <v>11</v>
      </c>
      <c r="CP636" s="1">
        <f t="shared" si="158"/>
        <v>0</v>
      </c>
      <c r="CQ636" s="1">
        <f t="shared" si="159"/>
        <v>0</v>
      </c>
      <c r="CR636" s="1">
        <f>SUM(COUNTIFS($T636:$CL636,{"PAT","MAT"}))</f>
        <v>0</v>
      </c>
      <c r="CS636" s="1">
        <f t="shared" si="160"/>
        <v>0</v>
      </c>
      <c r="CT636" s="1">
        <f t="shared" si="161"/>
        <v>0</v>
      </c>
      <c r="CU636" s="1">
        <f t="shared" si="162"/>
        <v>0</v>
      </c>
      <c r="CV636" s="1">
        <f t="shared" si="163"/>
        <v>0</v>
      </c>
      <c r="CW636" s="1">
        <f t="shared" si="164"/>
        <v>0</v>
      </c>
      <c r="CX636" s="1">
        <f t="shared" si="165"/>
        <v>0</v>
      </c>
      <c r="CY636" s="1">
        <f t="shared" si="166"/>
        <v>0</v>
      </c>
      <c r="CZ636" s="1">
        <f t="shared" si="167"/>
        <v>1</v>
      </c>
      <c r="DA636" s="1">
        <f t="shared" si="168"/>
        <v>1</v>
      </c>
      <c r="DB636" s="1">
        <f>SUM(CM636:CX636)+SUM(COUNTIFS(Q636:CL636,{"TERM","RESIGNED"}))</f>
        <v>51</v>
      </c>
      <c r="DC636" s="1" t="s">
        <v>45</v>
      </c>
      <c r="DD636" s="1" t="s">
        <v>1025</v>
      </c>
    </row>
    <row r="637" spans="1:108" x14ac:dyDescent="0.25">
      <c r="A637" s="32">
        <f t="shared" si="169"/>
        <v>636</v>
      </c>
      <c r="B637" s="1" t="s">
        <v>36</v>
      </c>
      <c r="C637" s="1">
        <v>19323</v>
      </c>
      <c r="D637" s="27">
        <v>19323</v>
      </c>
      <c r="E637" s="1" t="s">
        <v>946</v>
      </c>
      <c r="F637" s="34" t="s">
        <v>1395</v>
      </c>
      <c r="G637" s="34" t="s">
        <v>123</v>
      </c>
      <c r="H637" s="30">
        <v>45219</v>
      </c>
      <c r="I637" s="30" t="s">
        <v>39</v>
      </c>
      <c r="J637" s="30" t="s">
        <v>39</v>
      </c>
      <c r="K637" s="1">
        <f t="shared" ca="1" si="153"/>
        <v>83</v>
      </c>
      <c r="L637" s="34" t="str">
        <f t="shared" si="154"/>
        <v>Billable</v>
      </c>
      <c r="M637" s="34" t="s">
        <v>124</v>
      </c>
      <c r="N637" s="1" t="s">
        <v>41</v>
      </c>
      <c r="O637" s="1" t="s">
        <v>42</v>
      </c>
      <c r="P637" s="1"/>
      <c r="Q637" s="1"/>
      <c r="R637" s="1" t="s">
        <v>43</v>
      </c>
      <c r="S637" s="33" t="s">
        <v>429</v>
      </c>
      <c r="T637" s="14" t="s">
        <v>965</v>
      </c>
      <c r="U637" s="39">
        <v>0.45138888888888901</v>
      </c>
      <c r="V637" s="14" t="s">
        <v>965</v>
      </c>
      <c r="W637" s="14" t="s">
        <v>20</v>
      </c>
      <c r="X637" s="14" t="s">
        <v>20</v>
      </c>
      <c r="Y637" s="14" t="s">
        <v>965</v>
      </c>
      <c r="Z637" s="39">
        <v>0.40069444444444446</v>
      </c>
      <c r="AA637" s="14" t="s">
        <v>965</v>
      </c>
      <c r="AB637" s="14" t="s">
        <v>965</v>
      </c>
      <c r="AC637" s="39">
        <v>0.39374999999999999</v>
      </c>
      <c r="AD637" s="14" t="s">
        <v>965</v>
      </c>
      <c r="AE637" s="14" t="s">
        <v>965</v>
      </c>
      <c r="AF637" s="39">
        <v>0.39166666666666666</v>
      </c>
      <c r="AG637" s="14" t="s">
        <v>965</v>
      </c>
      <c r="AH637" s="14" t="s">
        <v>965</v>
      </c>
      <c r="AI637" s="39">
        <v>0.39930555555555558</v>
      </c>
      <c r="AJ637" s="14" t="s">
        <v>965</v>
      </c>
      <c r="AK637" s="14" t="s">
        <v>965</v>
      </c>
      <c r="AL637" s="39">
        <v>0.38263888888888892</v>
      </c>
      <c r="AM637" s="14" t="s">
        <v>965</v>
      </c>
      <c r="AN637" s="14" t="s">
        <v>20</v>
      </c>
      <c r="AO637" s="14" t="s">
        <v>20</v>
      </c>
      <c r="AP637" s="14" t="s">
        <v>965</v>
      </c>
      <c r="AQ637" s="39">
        <v>0.37847222222222227</v>
      </c>
      <c r="AR637" s="14" t="s">
        <v>965</v>
      </c>
      <c r="AS637" s="14" t="s">
        <v>965</v>
      </c>
      <c r="AT637" s="39">
        <v>0.49861111111111112</v>
      </c>
      <c r="AU637" s="14" t="s">
        <v>965</v>
      </c>
      <c r="AV637" s="14" t="s">
        <v>965</v>
      </c>
      <c r="AW637" s="39">
        <v>0.41111111111111115</v>
      </c>
      <c r="AX637" s="14" t="s">
        <v>965</v>
      </c>
      <c r="AY637" s="14" t="s">
        <v>965</v>
      </c>
      <c r="AZ637" s="39">
        <v>0.41875000000000001</v>
      </c>
      <c r="BA637" s="14" t="s">
        <v>965</v>
      </c>
      <c r="BB637" s="14" t="s">
        <v>965</v>
      </c>
      <c r="BC637" s="39">
        <v>0.43124999999999997</v>
      </c>
      <c r="BD637" s="14" t="s">
        <v>965</v>
      </c>
      <c r="BE637" s="14" t="s">
        <v>20</v>
      </c>
      <c r="BF637" s="14" t="s">
        <v>20</v>
      </c>
      <c r="BG637" s="14" t="s">
        <v>965</v>
      </c>
      <c r="BH637" s="39">
        <v>0.40763888888888888</v>
      </c>
      <c r="BI637" s="39" t="s">
        <v>965</v>
      </c>
      <c r="BJ637" s="14" t="s">
        <v>965</v>
      </c>
      <c r="BK637" s="39">
        <v>0.38680555555555557</v>
      </c>
      <c r="BL637" s="14" t="s">
        <v>965</v>
      </c>
      <c r="BM637" s="14" t="s">
        <v>965</v>
      </c>
      <c r="BN637" s="39">
        <v>0.37777777777777777</v>
      </c>
      <c r="BO637" s="14" t="s">
        <v>965</v>
      </c>
      <c r="BP637" s="14" t="s">
        <v>965</v>
      </c>
      <c r="BQ637" s="39">
        <v>0.37847222222222227</v>
      </c>
      <c r="BR637" s="14" t="s">
        <v>965</v>
      </c>
      <c r="BS637" s="14" t="s">
        <v>965</v>
      </c>
      <c r="BT637" s="39">
        <v>0.37638888888888888</v>
      </c>
      <c r="BU637" s="39" t="s">
        <v>965</v>
      </c>
      <c r="BV637" s="14" t="s">
        <v>20</v>
      </c>
      <c r="BW637" s="14" t="s">
        <v>20</v>
      </c>
      <c r="BX637" s="14" t="s">
        <v>20</v>
      </c>
      <c r="BY637" s="14" t="s">
        <v>965</v>
      </c>
      <c r="BZ637" s="39">
        <v>0.3756944444444445</v>
      </c>
      <c r="CA637" s="39" t="s">
        <v>965</v>
      </c>
      <c r="CB637" s="14" t="s">
        <v>966</v>
      </c>
      <c r="CC637" s="39">
        <v>0.38194444444444442</v>
      </c>
      <c r="CD637" s="39" t="s">
        <v>966</v>
      </c>
      <c r="CE637" s="14" t="s">
        <v>966</v>
      </c>
      <c r="CF637" s="39">
        <v>0.3833333333333333</v>
      </c>
      <c r="CG637" s="39" t="s">
        <v>966</v>
      </c>
      <c r="CH637" s="14" t="s">
        <v>966</v>
      </c>
      <c r="CI637" s="39">
        <v>0.38194444444444442</v>
      </c>
      <c r="CJ637" s="39" t="s">
        <v>966</v>
      </c>
      <c r="CK637" s="14" t="s">
        <v>20</v>
      </c>
      <c r="CL637" s="14" t="s">
        <v>20</v>
      </c>
      <c r="CM637" s="1">
        <f t="shared" si="155"/>
        <v>34</v>
      </c>
      <c r="CN637" s="1">
        <f t="shared" si="156"/>
        <v>3</v>
      </c>
      <c r="CO637" s="1">
        <f t="shared" si="157"/>
        <v>11</v>
      </c>
      <c r="CP637" s="1">
        <f t="shared" si="158"/>
        <v>0</v>
      </c>
      <c r="CQ637" s="1">
        <f t="shared" si="159"/>
        <v>0</v>
      </c>
      <c r="CR637" s="1">
        <f>SUM(COUNTIFS($T637:$CL637,{"PAT","MAT"}))</f>
        <v>0</v>
      </c>
      <c r="CS637" s="1">
        <f t="shared" si="160"/>
        <v>0</v>
      </c>
      <c r="CT637" s="1">
        <f t="shared" si="161"/>
        <v>0</v>
      </c>
      <c r="CU637" s="1">
        <f t="shared" si="162"/>
        <v>0</v>
      </c>
      <c r="CV637" s="1">
        <f t="shared" si="163"/>
        <v>0</v>
      </c>
      <c r="CW637" s="1">
        <f t="shared" si="164"/>
        <v>0</v>
      </c>
      <c r="CX637" s="1">
        <f t="shared" si="165"/>
        <v>0</v>
      </c>
      <c r="CY637" s="1">
        <f t="shared" si="166"/>
        <v>0</v>
      </c>
      <c r="CZ637" s="1">
        <f t="shared" si="167"/>
        <v>1</v>
      </c>
      <c r="DA637" s="1">
        <f t="shared" si="168"/>
        <v>1</v>
      </c>
      <c r="DB637" s="1">
        <f>SUM(CM637:CX637)+SUM(COUNTIFS(Q637:CL637,{"TERM","RESIGNED"}))</f>
        <v>48</v>
      </c>
      <c r="DC637" s="1" t="s">
        <v>45</v>
      </c>
      <c r="DD637" s="1" t="s">
        <v>1025</v>
      </c>
    </row>
    <row r="638" spans="1:108" x14ac:dyDescent="0.25">
      <c r="A638" s="32">
        <f t="shared" si="169"/>
        <v>637</v>
      </c>
      <c r="B638" s="1" t="s">
        <v>36</v>
      </c>
      <c r="C638" s="1">
        <v>19325</v>
      </c>
      <c r="D638" s="27">
        <v>19325</v>
      </c>
      <c r="E638" s="1" t="s">
        <v>946</v>
      </c>
      <c r="F638" s="34" t="s">
        <v>1396</v>
      </c>
      <c r="G638" s="34" t="s">
        <v>123</v>
      </c>
      <c r="H638" s="30">
        <v>45219</v>
      </c>
      <c r="I638" s="30" t="s">
        <v>39</v>
      </c>
      <c r="J638" s="30" t="s">
        <v>39</v>
      </c>
      <c r="K638" s="1">
        <f t="shared" ca="1" si="153"/>
        <v>83</v>
      </c>
      <c r="L638" s="34" t="str">
        <f t="shared" si="154"/>
        <v>Billable</v>
      </c>
      <c r="M638" s="34" t="s">
        <v>124</v>
      </c>
      <c r="N638" s="1" t="s">
        <v>41</v>
      </c>
      <c r="O638" s="1" t="s">
        <v>42</v>
      </c>
      <c r="P638" s="1"/>
      <c r="Q638" s="1"/>
      <c r="R638" s="1" t="s">
        <v>43</v>
      </c>
      <c r="S638" s="33" t="s">
        <v>429</v>
      </c>
      <c r="T638" s="14" t="s">
        <v>965</v>
      </c>
      <c r="U638" s="39">
        <v>0.45555555555555599</v>
      </c>
      <c r="V638" s="14" t="s">
        <v>965</v>
      </c>
      <c r="W638" s="14" t="s">
        <v>20</v>
      </c>
      <c r="X638" s="14" t="s">
        <v>20</v>
      </c>
      <c r="Y638" s="14" t="s">
        <v>965</v>
      </c>
      <c r="Z638" s="39">
        <v>0.40972222222222227</v>
      </c>
      <c r="AA638" s="14" t="s">
        <v>965</v>
      </c>
      <c r="AB638" s="14" t="s">
        <v>965</v>
      </c>
      <c r="AC638" s="39">
        <v>0.39861111111111108</v>
      </c>
      <c r="AD638" s="14" t="s">
        <v>965</v>
      </c>
      <c r="AE638" s="14" t="s">
        <v>965</v>
      </c>
      <c r="AF638" s="39">
        <v>0.39444444444444443</v>
      </c>
      <c r="AG638" s="14" t="s">
        <v>965</v>
      </c>
      <c r="AH638" s="14" t="s">
        <v>965</v>
      </c>
      <c r="AI638" s="39">
        <v>0.40347222222222223</v>
      </c>
      <c r="AJ638" s="14" t="s">
        <v>965</v>
      </c>
      <c r="AK638" s="14" t="s">
        <v>965</v>
      </c>
      <c r="AL638" s="39">
        <v>0.38750000000000001</v>
      </c>
      <c r="AM638" s="14" t="s">
        <v>965</v>
      </c>
      <c r="AN638" s="14" t="s">
        <v>20</v>
      </c>
      <c r="AO638" s="14" t="s">
        <v>20</v>
      </c>
      <c r="AP638" s="14" t="s">
        <v>965</v>
      </c>
      <c r="AQ638" s="39">
        <v>0.38611111111111113</v>
      </c>
      <c r="AR638" s="14" t="s">
        <v>965</v>
      </c>
      <c r="AS638" s="14" t="s">
        <v>965</v>
      </c>
      <c r="AT638" s="39">
        <v>0.3833333333333333</v>
      </c>
      <c r="AU638" s="14" t="s">
        <v>965</v>
      </c>
      <c r="AV638" s="14" t="s">
        <v>965</v>
      </c>
      <c r="AW638" s="39">
        <v>0.41180555555555554</v>
      </c>
      <c r="AX638" s="14" t="s">
        <v>965</v>
      </c>
      <c r="AY638" s="14" t="s">
        <v>965</v>
      </c>
      <c r="AZ638" s="39">
        <v>0.4236111111111111</v>
      </c>
      <c r="BA638" s="14" t="s">
        <v>965</v>
      </c>
      <c r="BB638" s="14" t="s">
        <v>965</v>
      </c>
      <c r="BC638" s="39">
        <v>0.43263888888888885</v>
      </c>
      <c r="BD638" s="14" t="s">
        <v>965</v>
      </c>
      <c r="BE638" s="14" t="s">
        <v>20</v>
      </c>
      <c r="BF638" s="14" t="s">
        <v>20</v>
      </c>
      <c r="BG638" s="14" t="s">
        <v>965</v>
      </c>
      <c r="BH638" s="39">
        <v>0.40486111111111112</v>
      </c>
      <c r="BI638" s="39" t="s">
        <v>965</v>
      </c>
      <c r="BJ638" s="14" t="s">
        <v>965</v>
      </c>
      <c r="BK638" s="39">
        <v>0.39027777777777778</v>
      </c>
      <c r="BL638" s="14" t="s">
        <v>965</v>
      </c>
      <c r="BM638" s="14" t="s">
        <v>965</v>
      </c>
      <c r="BN638" s="39">
        <v>0.38472222222222219</v>
      </c>
      <c r="BO638" s="14" t="s">
        <v>965</v>
      </c>
      <c r="BP638" s="14" t="s">
        <v>965</v>
      </c>
      <c r="BQ638" s="39">
        <v>0.38055555555555554</v>
      </c>
      <c r="BR638" s="14" t="s">
        <v>965</v>
      </c>
      <c r="BS638" s="14" t="s">
        <v>965</v>
      </c>
      <c r="BT638" s="39">
        <v>0.38472222222222219</v>
      </c>
      <c r="BU638" s="39" t="s">
        <v>965</v>
      </c>
      <c r="BV638" s="14" t="s">
        <v>20</v>
      </c>
      <c r="BW638" s="14" t="s">
        <v>20</v>
      </c>
      <c r="BX638" s="14" t="s">
        <v>20</v>
      </c>
      <c r="BY638" s="14" t="s">
        <v>965</v>
      </c>
      <c r="BZ638" s="39">
        <v>0.3833333333333333</v>
      </c>
      <c r="CA638" s="39" t="s">
        <v>965</v>
      </c>
      <c r="CB638" s="14" t="s">
        <v>965</v>
      </c>
      <c r="CC638" s="39">
        <v>0.38472222222222219</v>
      </c>
      <c r="CD638" s="39" t="s">
        <v>965</v>
      </c>
      <c r="CE638" s="14" t="s">
        <v>965</v>
      </c>
      <c r="CF638" s="39">
        <v>0.38541666666666669</v>
      </c>
      <c r="CG638" s="39" t="s">
        <v>965</v>
      </c>
      <c r="CH638" s="14" t="s">
        <v>965</v>
      </c>
      <c r="CI638" s="39">
        <v>0.3833333333333333</v>
      </c>
      <c r="CJ638" s="39" t="s">
        <v>965</v>
      </c>
      <c r="CK638" s="14" t="s">
        <v>20</v>
      </c>
      <c r="CL638" s="14" t="s">
        <v>20</v>
      </c>
      <c r="CM638" s="1">
        <f t="shared" si="155"/>
        <v>40</v>
      </c>
      <c r="CN638" s="1">
        <f t="shared" si="156"/>
        <v>0</v>
      </c>
      <c r="CO638" s="1">
        <f t="shared" si="157"/>
        <v>11</v>
      </c>
      <c r="CP638" s="1">
        <f t="shared" si="158"/>
        <v>0</v>
      </c>
      <c r="CQ638" s="1">
        <f t="shared" si="159"/>
        <v>0</v>
      </c>
      <c r="CR638" s="1">
        <f>SUM(COUNTIFS($T638:$CL638,{"PAT","MAT"}))</f>
        <v>0</v>
      </c>
      <c r="CS638" s="1">
        <f t="shared" si="160"/>
        <v>0</v>
      </c>
      <c r="CT638" s="1">
        <f t="shared" si="161"/>
        <v>0</v>
      </c>
      <c r="CU638" s="1">
        <f t="shared" si="162"/>
        <v>0</v>
      </c>
      <c r="CV638" s="1">
        <f t="shared" si="163"/>
        <v>0</v>
      </c>
      <c r="CW638" s="1">
        <f t="shared" si="164"/>
        <v>0</v>
      </c>
      <c r="CX638" s="1">
        <f t="shared" si="165"/>
        <v>0</v>
      </c>
      <c r="CY638" s="1">
        <f t="shared" si="166"/>
        <v>0</v>
      </c>
      <c r="CZ638" s="1">
        <f t="shared" si="167"/>
        <v>1</v>
      </c>
      <c r="DA638" s="1">
        <f t="shared" si="168"/>
        <v>1</v>
      </c>
      <c r="DB638" s="1">
        <f>SUM(CM638:CX638)+SUM(COUNTIFS(Q638:CL638,{"TERM","RESIGNED"}))</f>
        <v>51</v>
      </c>
      <c r="DC638" s="1" t="s">
        <v>45</v>
      </c>
      <c r="DD638" s="1" t="s">
        <v>1025</v>
      </c>
    </row>
    <row r="639" spans="1:108" x14ac:dyDescent="0.25">
      <c r="A639" s="32">
        <f t="shared" si="169"/>
        <v>638</v>
      </c>
      <c r="B639" s="1" t="s">
        <v>36</v>
      </c>
      <c r="C639" s="1">
        <v>19328</v>
      </c>
      <c r="D639" s="27">
        <v>19328</v>
      </c>
      <c r="E639" s="1" t="s">
        <v>946</v>
      </c>
      <c r="F639" s="34" t="s">
        <v>1398</v>
      </c>
      <c r="G639" s="34" t="s">
        <v>123</v>
      </c>
      <c r="H639" s="30">
        <v>45219</v>
      </c>
      <c r="I639" s="30" t="s">
        <v>39</v>
      </c>
      <c r="J639" s="30" t="s">
        <v>39</v>
      </c>
      <c r="K639" s="1">
        <f t="shared" ca="1" si="153"/>
        <v>83</v>
      </c>
      <c r="L639" s="34" t="str">
        <f t="shared" si="154"/>
        <v>Billable</v>
      </c>
      <c r="M639" s="34" t="s">
        <v>124</v>
      </c>
      <c r="N639" s="1" t="s">
        <v>41</v>
      </c>
      <c r="O639" s="1" t="s">
        <v>42</v>
      </c>
      <c r="P639" s="1"/>
      <c r="Q639" s="1"/>
      <c r="R639" s="1" t="s">
        <v>43</v>
      </c>
      <c r="S639" s="33" t="s">
        <v>429</v>
      </c>
      <c r="T639" s="14" t="s">
        <v>965</v>
      </c>
      <c r="U639" s="39">
        <v>0.453472222222222</v>
      </c>
      <c r="V639" s="14" t="s">
        <v>965</v>
      </c>
      <c r="W639" s="14" t="s">
        <v>20</v>
      </c>
      <c r="X639" s="14" t="s">
        <v>20</v>
      </c>
      <c r="Y639" s="14" t="s">
        <v>965</v>
      </c>
      <c r="Z639" s="39">
        <v>0.40277777777777773</v>
      </c>
      <c r="AA639" s="14" t="s">
        <v>965</v>
      </c>
      <c r="AB639" s="14" t="s">
        <v>965</v>
      </c>
      <c r="AC639" s="39">
        <v>0.39374999999999999</v>
      </c>
      <c r="AD639" s="14" t="s">
        <v>965</v>
      </c>
      <c r="AE639" s="14" t="s">
        <v>965</v>
      </c>
      <c r="AF639" s="39">
        <v>0.39305555555555555</v>
      </c>
      <c r="AG639" s="14" t="s">
        <v>965</v>
      </c>
      <c r="AH639" s="14" t="s">
        <v>965</v>
      </c>
      <c r="AI639" s="39">
        <v>0.40833333333333338</v>
      </c>
      <c r="AJ639" s="14" t="s">
        <v>965</v>
      </c>
      <c r="AK639" s="14" t="s">
        <v>965</v>
      </c>
      <c r="AL639" s="39">
        <v>0.38819444444444445</v>
      </c>
      <c r="AM639" s="14" t="s">
        <v>965</v>
      </c>
      <c r="AN639" s="14" t="s">
        <v>20</v>
      </c>
      <c r="AO639" s="14" t="s">
        <v>20</v>
      </c>
      <c r="AP639" s="14" t="s">
        <v>965</v>
      </c>
      <c r="AQ639" s="39">
        <v>0.375</v>
      </c>
      <c r="AR639" s="14" t="s">
        <v>965</v>
      </c>
      <c r="AS639" s="14" t="s">
        <v>965</v>
      </c>
      <c r="AT639" s="39">
        <v>0.38055555555555554</v>
      </c>
      <c r="AU639" s="14" t="s">
        <v>965</v>
      </c>
      <c r="AV639" s="14" t="s">
        <v>965</v>
      </c>
      <c r="AW639" s="39">
        <v>0.41180555555555554</v>
      </c>
      <c r="AX639" s="14" t="s">
        <v>965</v>
      </c>
      <c r="AY639" s="14" t="s">
        <v>965</v>
      </c>
      <c r="AZ639" s="39">
        <v>0.4201388888888889</v>
      </c>
      <c r="BA639" s="14" t="s">
        <v>965</v>
      </c>
      <c r="BB639" s="14" t="s">
        <v>965</v>
      </c>
      <c r="BC639" s="39">
        <v>0.4375</v>
      </c>
      <c r="BD639" s="14" t="s">
        <v>965</v>
      </c>
      <c r="BE639" s="14" t="s">
        <v>20</v>
      </c>
      <c r="BF639" s="14" t="s">
        <v>20</v>
      </c>
      <c r="BG639" s="14" t="s">
        <v>965</v>
      </c>
      <c r="BH639" s="39">
        <v>0.4069444444444445</v>
      </c>
      <c r="BI639" s="39" t="s">
        <v>965</v>
      </c>
      <c r="BJ639" s="14" t="s">
        <v>965</v>
      </c>
      <c r="BK639" s="39">
        <v>0.38541666666666669</v>
      </c>
      <c r="BL639" s="14" t="s">
        <v>965</v>
      </c>
      <c r="BM639" s="14" t="s">
        <v>965</v>
      </c>
      <c r="BN639" s="39">
        <v>0.38055555555555554</v>
      </c>
      <c r="BO639" s="14" t="s">
        <v>965</v>
      </c>
      <c r="BP639" s="14" t="s">
        <v>965</v>
      </c>
      <c r="BQ639" s="39">
        <v>0.37986111111111115</v>
      </c>
      <c r="BR639" s="14" t="s">
        <v>965</v>
      </c>
      <c r="BS639" s="14" t="s">
        <v>965</v>
      </c>
      <c r="BT639" s="39">
        <v>0.40277777777777773</v>
      </c>
      <c r="BU639" s="39" t="s">
        <v>965</v>
      </c>
      <c r="BV639" s="14" t="s">
        <v>20</v>
      </c>
      <c r="BW639" s="14" t="s">
        <v>20</v>
      </c>
      <c r="BX639" s="14" t="s">
        <v>20</v>
      </c>
      <c r="BY639" s="14" t="s">
        <v>965</v>
      </c>
      <c r="BZ639" s="39">
        <v>0.38194444444444442</v>
      </c>
      <c r="CA639" s="39" t="s">
        <v>965</v>
      </c>
      <c r="CB639" s="14" t="s">
        <v>965</v>
      </c>
      <c r="CC639" s="39">
        <v>0.38472222222222219</v>
      </c>
      <c r="CD639" s="39" t="s">
        <v>965</v>
      </c>
      <c r="CE639" s="14" t="s">
        <v>965</v>
      </c>
      <c r="CF639" s="39">
        <v>0.38472222222222219</v>
      </c>
      <c r="CG639" s="39" t="s">
        <v>965</v>
      </c>
      <c r="CH639" s="14" t="s">
        <v>965</v>
      </c>
      <c r="CI639" s="39">
        <v>0.38680555555555557</v>
      </c>
      <c r="CJ639" s="39" t="s">
        <v>965</v>
      </c>
      <c r="CK639" s="14" t="s">
        <v>20</v>
      </c>
      <c r="CL639" s="14" t="s">
        <v>20</v>
      </c>
      <c r="CM639" s="1">
        <f t="shared" si="155"/>
        <v>40</v>
      </c>
      <c r="CN639" s="1">
        <f t="shared" si="156"/>
        <v>0</v>
      </c>
      <c r="CO639" s="1">
        <f t="shared" si="157"/>
        <v>11</v>
      </c>
      <c r="CP639" s="1">
        <f t="shared" si="158"/>
        <v>0</v>
      </c>
      <c r="CQ639" s="1">
        <f t="shared" si="159"/>
        <v>0</v>
      </c>
      <c r="CR639" s="1">
        <f>SUM(COUNTIFS($T639:$CL639,{"PAT","MAT"}))</f>
        <v>0</v>
      </c>
      <c r="CS639" s="1">
        <f t="shared" si="160"/>
        <v>0</v>
      </c>
      <c r="CT639" s="1">
        <f t="shared" si="161"/>
        <v>0</v>
      </c>
      <c r="CU639" s="1">
        <f t="shared" si="162"/>
        <v>0</v>
      </c>
      <c r="CV639" s="1">
        <f t="shared" si="163"/>
        <v>0</v>
      </c>
      <c r="CW639" s="1">
        <f t="shared" si="164"/>
        <v>0</v>
      </c>
      <c r="CX639" s="1">
        <f t="shared" si="165"/>
        <v>0</v>
      </c>
      <c r="CY639" s="1">
        <f t="shared" si="166"/>
        <v>0</v>
      </c>
      <c r="CZ639" s="1">
        <f t="shared" si="167"/>
        <v>1</v>
      </c>
      <c r="DA639" s="1">
        <f t="shared" si="168"/>
        <v>1</v>
      </c>
      <c r="DB639" s="1">
        <f>SUM(CM639:CX639)+SUM(COUNTIFS(Q639:CL639,{"TERM","RESIGNED"}))</f>
        <v>51</v>
      </c>
      <c r="DC639" s="1" t="s">
        <v>45</v>
      </c>
      <c r="DD639" s="1" t="s">
        <v>1025</v>
      </c>
    </row>
    <row r="640" spans="1:108" x14ac:dyDescent="0.25">
      <c r="A640" s="32">
        <f t="shared" si="169"/>
        <v>639</v>
      </c>
      <c r="B640" s="1" t="s">
        <v>36</v>
      </c>
      <c r="C640" s="1">
        <v>19420</v>
      </c>
      <c r="D640" s="27">
        <v>19420</v>
      </c>
      <c r="E640" s="1" t="s">
        <v>946</v>
      </c>
      <c r="F640" s="34" t="s">
        <v>1456</v>
      </c>
      <c r="G640" s="34" t="s">
        <v>162</v>
      </c>
      <c r="H640" s="30">
        <v>45233</v>
      </c>
      <c r="I640" s="30" t="s">
        <v>39</v>
      </c>
      <c r="J640" s="30" t="s">
        <v>39</v>
      </c>
      <c r="K640" s="1">
        <f t="shared" ca="1" si="153"/>
        <v>69</v>
      </c>
      <c r="L640" s="34" t="str">
        <f t="shared" si="154"/>
        <v>Billable</v>
      </c>
      <c r="M640" s="34" t="s">
        <v>124</v>
      </c>
      <c r="N640" s="1" t="s">
        <v>41</v>
      </c>
      <c r="O640" s="1" t="s">
        <v>42</v>
      </c>
      <c r="P640" s="1"/>
      <c r="Q640" s="1"/>
      <c r="R640" s="1" t="s">
        <v>43</v>
      </c>
      <c r="S640" s="33" t="s">
        <v>144</v>
      </c>
      <c r="T640" s="14" t="s">
        <v>965</v>
      </c>
      <c r="U640" s="39">
        <v>0.38055555555555598</v>
      </c>
      <c r="V640" s="14" t="s">
        <v>965</v>
      </c>
      <c r="W640" s="14" t="s">
        <v>20</v>
      </c>
      <c r="X640" s="14" t="s">
        <v>20</v>
      </c>
      <c r="Y640" s="14" t="s">
        <v>965</v>
      </c>
      <c r="Z640" s="39">
        <v>0.37916666666666665</v>
      </c>
      <c r="AA640" s="14" t="s">
        <v>965</v>
      </c>
      <c r="AB640" s="14" t="s">
        <v>965</v>
      </c>
      <c r="AC640" s="39">
        <v>0.38472222222222219</v>
      </c>
      <c r="AD640" s="14" t="s">
        <v>965</v>
      </c>
      <c r="AE640" s="14" t="s">
        <v>965</v>
      </c>
      <c r="AF640" s="39">
        <v>0.4055555555555555</v>
      </c>
      <c r="AG640" s="14" t="s">
        <v>965</v>
      </c>
      <c r="AH640" s="14" t="s">
        <v>965</v>
      </c>
      <c r="AI640" s="39">
        <v>0.38958333333333334</v>
      </c>
      <c r="AJ640" s="14" t="s">
        <v>965</v>
      </c>
      <c r="AK640" s="14" t="s">
        <v>965</v>
      </c>
      <c r="AL640" s="39">
        <v>0.38611111111111113</v>
      </c>
      <c r="AM640" s="14" t="s">
        <v>965</v>
      </c>
      <c r="AN640" s="14" t="s">
        <v>20</v>
      </c>
      <c r="AO640" s="14" t="s">
        <v>20</v>
      </c>
      <c r="AP640" s="14" t="s">
        <v>965</v>
      </c>
      <c r="AQ640" s="39">
        <v>0.38125000000000003</v>
      </c>
      <c r="AR640" s="14" t="s">
        <v>965</v>
      </c>
      <c r="AS640" s="14" t="s">
        <v>965</v>
      </c>
      <c r="AT640" s="39">
        <v>0.38125000000000003</v>
      </c>
      <c r="AU640" s="14" t="s">
        <v>965</v>
      </c>
      <c r="AV640" s="14" t="s">
        <v>965</v>
      </c>
      <c r="AW640" s="39">
        <v>0.3840277777777778</v>
      </c>
      <c r="AX640" s="14" t="s">
        <v>965</v>
      </c>
      <c r="AY640" s="14" t="s">
        <v>965</v>
      </c>
      <c r="AZ640" s="39">
        <v>0.38611111111111113</v>
      </c>
      <c r="BA640" s="14" t="s">
        <v>965</v>
      </c>
      <c r="BB640" s="14" t="s">
        <v>965</v>
      </c>
      <c r="BC640" s="39">
        <v>0.3840277777777778</v>
      </c>
      <c r="BD640" s="14" t="s">
        <v>965</v>
      </c>
      <c r="BE640" s="14" t="s">
        <v>20</v>
      </c>
      <c r="BF640" s="14" t="s">
        <v>20</v>
      </c>
      <c r="BG640" s="14" t="s">
        <v>965</v>
      </c>
      <c r="BH640" s="39">
        <v>0.3833333333333333</v>
      </c>
      <c r="BI640" s="39" t="s">
        <v>965</v>
      </c>
      <c r="BJ640" s="14" t="s">
        <v>965</v>
      </c>
      <c r="BK640" s="39">
        <v>0.3972222222222222</v>
      </c>
      <c r="BL640" s="14" t="s">
        <v>965</v>
      </c>
      <c r="BM640" s="14" t="s">
        <v>966</v>
      </c>
      <c r="BN640" s="39">
        <v>0.37708333333333338</v>
      </c>
      <c r="BO640" s="14" t="s">
        <v>966</v>
      </c>
      <c r="BP640" s="14" t="s">
        <v>965</v>
      </c>
      <c r="BQ640" s="39">
        <v>0.38472222222222219</v>
      </c>
      <c r="BR640" s="14" t="s">
        <v>965</v>
      </c>
      <c r="BS640" s="14" t="s">
        <v>965</v>
      </c>
      <c r="BT640" s="39">
        <v>0.38819444444444445</v>
      </c>
      <c r="BU640" s="39" t="s">
        <v>965</v>
      </c>
      <c r="BV640" s="14" t="s">
        <v>20</v>
      </c>
      <c r="BW640" s="14" t="s">
        <v>20</v>
      </c>
      <c r="BX640" s="14" t="s">
        <v>20</v>
      </c>
      <c r="BY640" s="14" t="s">
        <v>965</v>
      </c>
      <c r="BZ640" s="39">
        <v>0.38263888888888892</v>
      </c>
      <c r="CA640" s="39" t="s">
        <v>965</v>
      </c>
      <c r="CB640" s="14" t="s">
        <v>965</v>
      </c>
      <c r="CC640" s="39">
        <v>0.3833333333333333</v>
      </c>
      <c r="CD640" s="39" t="s">
        <v>965</v>
      </c>
      <c r="CE640" s="14" t="s">
        <v>965</v>
      </c>
      <c r="CF640" s="39">
        <v>0.38819444444444445</v>
      </c>
      <c r="CG640" s="39" t="s">
        <v>965</v>
      </c>
      <c r="CH640" s="14" t="s">
        <v>965</v>
      </c>
      <c r="CI640" s="39">
        <v>0.3972222222222222</v>
      </c>
      <c r="CJ640" s="39" t="s">
        <v>965</v>
      </c>
      <c r="CK640" s="14" t="s">
        <v>20</v>
      </c>
      <c r="CL640" s="14" t="s">
        <v>20</v>
      </c>
      <c r="CM640" s="1">
        <f t="shared" si="155"/>
        <v>38</v>
      </c>
      <c r="CN640" s="1">
        <f t="shared" si="156"/>
        <v>1</v>
      </c>
      <c r="CO640" s="1">
        <f t="shared" si="157"/>
        <v>11</v>
      </c>
      <c r="CP640" s="1">
        <f t="shared" si="158"/>
        <v>0</v>
      </c>
      <c r="CQ640" s="1">
        <f t="shared" si="159"/>
        <v>0</v>
      </c>
      <c r="CR640" s="1">
        <f>SUM(COUNTIFS($T640:$CL640,{"PAT","MAT"}))</f>
        <v>0</v>
      </c>
      <c r="CS640" s="1">
        <f t="shared" si="160"/>
        <v>0</v>
      </c>
      <c r="CT640" s="1">
        <f t="shared" si="161"/>
        <v>0</v>
      </c>
      <c r="CU640" s="1">
        <f t="shared" si="162"/>
        <v>0</v>
      </c>
      <c r="CV640" s="1">
        <f t="shared" si="163"/>
        <v>0</v>
      </c>
      <c r="CW640" s="1">
        <f t="shared" si="164"/>
        <v>0</v>
      </c>
      <c r="CX640" s="1">
        <f t="shared" si="165"/>
        <v>0</v>
      </c>
      <c r="CY640" s="1">
        <f t="shared" si="166"/>
        <v>0</v>
      </c>
      <c r="CZ640" s="1">
        <f t="shared" si="167"/>
        <v>1</v>
      </c>
      <c r="DA640" s="1">
        <f t="shared" si="168"/>
        <v>1</v>
      </c>
      <c r="DB640" s="1">
        <f>SUM(CM640:CX640)+SUM(COUNTIFS(Q640:CL640,{"TERM","RESIGNED"}))</f>
        <v>50</v>
      </c>
      <c r="DC640" s="1" t="s">
        <v>45</v>
      </c>
      <c r="DD640" s="1" t="s">
        <v>1021</v>
      </c>
    </row>
    <row r="641" spans="1:108" x14ac:dyDescent="0.25">
      <c r="A641" s="32">
        <f t="shared" si="169"/>
        <v>640</v>
      </c>
      <c r="B641" s="1" t="s">
        <v>36</v>
      </c>
      <c r="C641" s="1">
        <v>19422</v>
      </c>
      <c r="D641" s="27">
        <v>19422</v>
      </c>
      <c r="E641" s="1" t="s">
        <v>946</v>
      </c>
      <c r="F641" s="34" t="s">
        <v>1457</v>
      </c>
      <c r="G641" s="34" t="s">
        <v>162</v>
      </c>
      <c r="H641" s="30">
        <v>45233</v>
      </c>
      <c r="I641" s="30" t="s">
        <v>39</v>
      </c>
      <c r="J641" s="30" t="s">
        <v>39</v>
      </c>
      <c r="K641" s="1">
        <f t="shared" ca="1" si="153"/>
        <v>69</v>
      </c>
      <c r="L641" s="34" t="str">
        <f t="shared" si="154"/>
        <v>Billable</v>
      </c>
      <c r="M641" s="34" t="s">
        <v>124</v>
      </c>
      <c r="N641" s="1" t="s">
        <v>41</v>
      </c>
      <c r="O641" s="1" t="s">
        <v>42</v>
      </c>
      <c r="P641" s="1"/>
      <c r="Q641" s="1"/>
      <c r="R641" s="1" t="s">
        <v>43</v>
      </c>
      <c r="S641" s="33" t="s">
        <v>144</v>
      </c>
      <c r="T641" s="14" t="s">
        <v>965</v>
      </c>
      <c r="U641" s="39">
        <v>0.38680555555555601</v>
      </c>
      <c r="V641" s="14" t="s">
        <v>965</v>
      </c>
      <c r="W641" s="14" t="s">
        <v>20</v>
      </c>
      <c r="X641" s="14" t="s">
        <v>20</v>
      </c>
      <c r="Y641" s="14" t="s">
        <v>965</v>
      </c>
      <c r="Z641" s="39">
        <v>0.38194444444444442</v>
      </c>
      <c r="AA641" s="14" t="s">
        <v>965</v>
      </c>
      <c r="AB641" s="14" t="s">
        <v>965</v>
      </c>
      <c r="AC641" s="39">
        <v>0.38125000000000003</v>
      </c>
      <c r="AD641" s="14" t="s">
        <v>965</v>
      </c>
      <c r="AE641" s="14" t="s">
        <v>965</v>
      </c>
      <c r="AF641" s="39">
        <v>0.41180555555555554</v>
      </c>
      <c r="AG641" s="14" t="s">
        <v>965</v>
      </c>
      <c r="AH641" s="14" t="s">
        <v>965</v>
      </c>
      <c r="AI641" s="39">
        <v>0.38263888888888892</v>
      </c>
      <c r="AJ641" s="14" t="s">
        <v>965</v>
      </c>
      <c r="AK641" s="14" t="s">
        <v>965</v>
      </c>
      <c r="AL641" s="39">
        <v>0.3923611111111111</v>
      </c>
      <c r="AM641" s="14" t="s">
        <v>965</v>
      </c>
      <c r="AN641" s="14" t="s">
        <v>20</v>
      </c>
      <c r="AO641" s="14" t="s">
        <v>20</v>
      </c>
      <c r="AP641" s="14" t="s">
        <v>22</v>
      </c>
      <c r="AQ641" s="39" t="s">
        <v>39</v>
      </c>
      <c r="AR641" s="14" t="s">
        <v>22</v>
      </c>
      <c r="AS641" s="14" t="s">
        <v>965</v>
      </c>
      <c r="AT641" s="39">
        <v>0.3833333333333333</v>
      </c>
      <c r="AU641" s="14" t="s">
        <v>965</v>
      </c>
      <c r="AV641" s="14" t="s">
        <v>965</v>
      </c>
      <c r="AW641" s="39">
        <v>0.38194444444444442</v>
      </c>
      <c r="AX641" s="14" t="s">
        <v>965</v>
      </c>
      <c r="AY641" s="14" t="s">
        <v>965</v>
      </c>
      <c r="AZ641" s="39">
        <v>0.38125000000000003</v>
      </c>
      <c r="BA641" s="14" t="s">
        <v>965</v>
      </c>
      <c r="BB641" s="14" t="s">
        <v>965</v>
      </c>
      <c r="BC641" s="39">
        <v>0.3888888888888889</v>
      </c>
      <c r="BD641" s="14" t="s">
        <v>965</v>
      </c>
      <c r="BE641" s="14" t="s">
        <v>20</v>
      </c>
      <c r="BF641" s="14" t="s">
        <v>20</v>
      </c>
      <c r="BG641" s="14" t="s">
        <v>965</v>
      </c>
      <c r="BH641" s="39">
        <v>0.38819444444444445</v>
      </c>
      <c r="BI641" s="39" t="s">
        <v>965</v>
      </c>
      <c r="BJ641" s="14" t="s">
        <v>965</v>
      </c>
      <c r="BK641" s="39">
        <v>0.38958333333333334</v>
      </c>
      <c r="BL641" s="14" t="s">
        <v>965</v>
      </c>
      <c r="BM641" s="14" t="s">
        <v>965</v>
      </c>
      <c r="BN641" s="39">
        <v>0.3888888888888889</v>
      </c>
      <c r="BO641" s="14" t="s">
        <v>965</v>
      </c>
      <c r="BP641" s="14" t="s">
        <v>965</v>
      </c>
      <c r="BQ641" s="39">
        <v>0.39305555555555555</v>
      </c>
      <c r="BR641" s="14" t="s">
        <v>965</v>
      </c>
      <c r="BS641" s="14" t="s">
        <v>965</v>
      </c>
      <c r="BT641" s="39">
        <v>0.40069444444444446</v>
      </c>
      <c r="BU641" s="39" t="s">
        <v>965</v>
      </c>
      <c r="BV641" s="14" t="s">
        <v>20</v>
      </c>
      <c r="BW641" s="14" t="s">
        <v>20</v>
      </c>
      <c r="BX641" s="14" t="s">
        <v>20</v>
      </c>
      <c r="BY641" s="14" t="s">
        <v>965</v>
      </c>
      <c r="BZ641" s="39">
        <v>0.38125000000000003</v>
      </c>
      <c r="CA641" s="39" t="s">
        <v>965</v>
      </c>
      <c r="CB641" s="14" t="s">
        <v>965</v>
      </c>
      <c r="CC641" s="39">
        <v>0.38263888888888892</v>
      </c>
      <c r="CD641" s="39" t="s">
        <v>965</v>
      </c>
      <c r="CE641" s="14" t="s">
        <v>965</v>
      </c>
      <c r="CF641" s="39">
        <v>0.38750000000000001</v>
      </c>
      <c r="CG641" s="39" t="s">
        <v>965</v>
      </c>
      <c r="CH641" s="14" t="s">
        <v>21</v>
      </c>
      <c r="CI641" s="39" t="s">
        <v>39</v>
      </c>
      <c r="CJ641" s="39" t="s">
        <v>21</v>
      </c>
      <c r="CK641" s="14" t="s">
        <v>20</v>
      </c>
      <c r="CL641" s="14" t="s">
        <v>20</v>
      </c>
      <c r="CM641" s="1">
        <f t="shared" si="155"/>
        <v>36</v>
      </c>
      <c r="CN641" s="1">
        <f t="shared" si="156"/>
        <v>0</v>
      </c>
      <c r="CO641" s="1">
        <f t="shared" si="157"/>
        <v>11</v>
      </c>
      <c r="CP641" s="1">
        <f t="shared" si="158"/>
        <v>2</v>
      </c>
      <c r="CQ641" s="1">
        <f t="shared" si="159"/>
        <v>2</v>
      </c>
      <c r="CR641" s="1">
        <f>SUM(COUNTIFS($T641:$CL641,{"PAT","MAT"}))</f>
        <v>0</v>
      </c>
      <c r="CS641" s="1">
        <f t="shared" si="160"/>
        <v>0</v>
      </c>
      <c r="CT641" s="1">
        <f t="shared" si="161"/>
        <v>0</v>
      </c>
      <c r="CU641" s="1">
        <f t="shared" si="162"/>
        <v>0</v>
      </c>
      <c r="CV641" s="1">
        <f t="shared" si="163"/>
        <v>0</v>
      </c>
      <c r="CW641" s="1">
        <f t="shared" si="164"/>
        <v>0</v>
      </c>
      <c r="CX641" s="1">
        <f t="shared" si="165"/>
        <v>0</v>
      </c>
      <c r="CY641" s="1">
        <f t="shared" si="166"/>
        <v>0</v>
      </c>
      <c r="CZ641" s="1">
        <f t="shared" si="167"/>
        <v>1</v>
      </c>
      <c r="DA641" s="1">
        <f t="shared" si="168"/>
        <v>1</v>
      </c>
      <c r="DB641" s="1">
        <f>SUM(CM641:CX641)+SUM(COUNTIFS(Q641:CL641,{"TERM","RESIGNED"}))</f>
        <v>51</v>
      </c>
      <c r="DC641" s="1" t="s">
        <v>45</v>
      </c>
      <c r="DD641" s="1" t="s">
        <v>1021</v>
      </c>
    </row>
    <row r="642" spans="1:108" x14ac:dyDescent="0.25">
      <c r="A642" s="32">
        <f t="shared" si="169"/>
        <v>641</v>
      </c>
      <c r="B642" s="1" t="s">
        <v>36</v>
      </c>
      <c r="C642" s="1">
        <v>19423</v>
      </c>
      <c r="D642" s="27">
        <v>19423</v>
      </c>
      <c r="E642" s="1" t="s">
        <v>945</v>
      </c>
      <c r="F642" s="34" t="s">
        <v>1458</v>
      </c>
      <c r="G642" s="34" t="s">
        <v>162</v>
      </c>
      <c r="H642" s="30">
        <v>45233</v>
      </c>
      <c r="I642" s="30" t="s">
        <v>39</v>
      </c>
      <c r="J642" s="30" t="s">
        <v>39</v>
      </c>
      <c r="K642" s="1">
        <f t="shared" ref="K642:K705" ca="1" si="170">IF(O642="ACTIVE",(TODAY()-H642),(J642-H642))</f>
        <v>69</v>
      </c>
      <c r="L642" s="34" t="str">
        <f t="shared" ref="L642:L705" si="171">IF(OR(M642="Email Verification",M642="Operations",M642="OJT",M642="Bottom Quartile Group",M642="Training"),"Billable","Non Billable")</f>
        <v>Billable</v>
      </c>
      <c r="M642" s="34" t="s">
        <v>124</v>
      </c>
      <c r="N642" s="1" t="s">
        <v>41</v>
      </c>
      <c r="O642" s="1" t="s">
        <v>42</v>
      </c>
      <c r="P642" s="1"/>
      <c r="Q642" s="1"/>
      <c r="R642" s="1" t="s">
        <v>43</v>
      </c>
      <c r="S642" s="33" t="s">
        <v>163</v>
      </c>
      <c r="T642" s="14" t="s">
        <v>965</v>
      </c>
      <c r="U642" s="39">
        <v>0.36736111111111103</v>
      </c>
      <c r="V642" s="14" t="s">
        <v>965</v>
      </c>
      <c r="W642" s="14" t="s">
        <v>20</v>
      </c>
      <c r="X642" s="14" t="s">
        <v>20</v>
      </c>
      <c r="Y642" s="14" t="s">
        <v>965</v>
      </c>
      <c r="Z642" s="39">
        <v>0.37083333333333335</v>
      </c>
      <c r="AA642" s="14" t="s">
        <v>965</v>
      </c>
      <c r="AB642" s="14" t="s">
        <v>965</v>
      </c>
      <c r="AC642" s="39">
        <v>0.37152777777777773</v>
      </c>
      <c r="AD642" s="14" t="s">
        <v>965</v>
      </c>
      <c r="AE642" s="14" t="s">
        <v>965</v>
      </c>
      <c r="AF642" s="39">
        <v>0.3743055555555555</v>
      </c>
      <c r="AG642" s="14" t="s">
        <v>965</v>
      </c>
      <c r="AH642" s="14" t="s">
        <v>965</v>
      </c>
      <c r="AI642" s="39">
        <v>0.36805555555555558</v>
      </c>
      <c r="AJ642" s="14" t="s">
        <v>965</v>
      </c>
      <c r="AK642" s="14" t="s">
        <v>965</v>
      </c>
      <c r="AL642" s="39">
        <v>0.37083333333333335</v>
      </c>
      <c r="AM642" s="14" t="s">
        <v>965</v>
      </c>
      <c r="AN642" s="14" t="s">
        <v>20</v>
      </c>
      <c r="AO642" s="14" t="s">
        <v>20</v>
      </c>
      <c r="AP642" s="14" t="s">
        <v>22</v>
      </c>
      <c r="AQ642" s="39" t="s">
        <v>39</v>
      </c>
      <c r="AR642" s="14" t="s">
        <v>22</v>
      </c>
      <c r="AS642" s="14" t="s">
        <v>22</v>
      </c>
      <c r="AT642" s="39" t="s">
        <v>39</v>
      </c>
      <c r="AU642" s="14" t="s">
        <v>22</v>
      </c>
      <c r="AV642" s="14" t="s">
        <v>22</v>
      </c>
      <c r="AW642" s="39" t="s">
        <v>39</v>
      </c>
      <c r="AX642" s="14" t="s">
        <v>22</v>
      </c>
      <c r="AY642" s="14" t="s">
        <v>966</v>
      </c>
      <c r="AZ642" s="39">
        <v>0.28611111111111115</v>
      </c>
      <c r="BA642" s="14" t="s">
        <v>966</v>
      </c>
      <c r="BB642" s="14" t="s">
        <v>965</v>
      </c>
      <c r="BC642" s="39">
        <v>0.37291666666666662</v>
      </c>
      <c r="BD642" s="14" t="s">
        <v>965</v>
      </c>
      <c r="BE642" s="14" t="s">
        <v>20</v>
      </c>
      <c r="BF642" s="14" t="s">
        <v>20</v>
      </c>
      <c r="BG642" s="14" t="s">
        <v>965</v>
      </c>
      <c r="BH642" s="39">
        <v>0.3666666666666667</v>
      </c>
      <c r="BI642" s="39" t="s">
        <v>965</v>
      </c>
      <c r="BJ642" s="14" t="s">
        <v>965</v>
      </c>
      <c r="BK642" s="39">
        <v>0.3611111111111111</v>
      </c>
      <c r="BL642" s="14" t="s">
        <v>965</v>
      </c>
      <c r="BM642" s="14" t="s">
        <v>965</v>
      </c>
      <c r="BN642" s="39">
        <v>0.3659722222222222</v>
      </c>
      <c r="BO642" s="14" t="s">
        <v>965</v>
      </c>
      <c r="BP642" s="14" t="s">
        <v>965</v>
      </c>
      <c r="BQ642" s="39">
        <v>0.37013888888888885</v>
      </c>
      <c r="BR642" s="14" t="s">
        <v>965</v>
      </c>
      <c r="BS642" s="14" t="s">
        <v>965</v>
      </c>
      <c r="BT642" s="39">
        <v>0.37152777777777773</v>
      </c>
      <c r="BU642" s="39" t="s">
        <v>965</v>
      </c>
      <c r="BV642" s="14" t="s">
        <v>20</v>
      </c>
      <c r="BW642" s="14" t="s">
        <v>20</v>
      </c>
      <c r="BX642" s="14" t="s">
        <v>20</v>
      </c>
      <c r="BY642" s="14" t="s">
        <v>965</v>
      </c>
      <c r="BZ642" s="39">
        <v>0.375</v>
      </c>
      <c r="CA642" s="39" t="s">
        <v>965</v>
      </c>
      <c r="CB642" s="14" t="s">
        <v>965</v>
      </c>
      <c r="CC642" s="39">
        <v>0.36874999999999997</v>
      </c>
      <c r="CD642" s="39" t="s">
        <v>965</v>
      </c>
      <c r="CE642" s="14" t="s">
        <v>965</v>
      </c>
      <c r="CF642" s="39">
        <v>0.37708333333333338</v>
      </c>
      <c r="CG642" s="39" t="s">
        <v>965</v>
      </c>
      <c r="CH642" s="14" t="s">
        <v>965</v>
      </c>
      <c r="CI642" s="39">
        <v>0.37291666666666662</v>
      </c>
      <c r="CJ642" s="39" t="s">
        <v>965</v>
      </c>
      <c r="CK642" s="14" t="s">
        <v>20</v>
      </c>
      <c r="CL642" s="14" t="s">
        <v>20</v>
      </c>
      <c r="CM642" s="1">
        <f t="shared" ref="CM642:CM705" si="172">COUNTIFS($T642:$CL642,"P")</f>
        <v>32</v>
      </c>
      <c r="CN642" s="1">
        <f t="shared" ref="CN642:CN705" si="173">COUNTIFS($T642:$CL642,"HD")/2</f>
        <v>1</v>
      </c>
      <c r="CO642" s="1">
        <f t="shared" ref="CO642:CO705" si="174">COUNTIFS($T642:$CL642,"DO")</f>
        <v>11</v>
      </c>
      <c r="CP642" s="1">
        <f t="shared" ref="CP642:CP705" si="175">COUNTIFS($T642:$CL642,"UPL")</f>
        <v>0</v>
      </c>
      <c r="CQ642" s="1">
        <f t="shared" ref="CQ642:CQ705" si="176">COUNTIFS($T642:$CL642,"LWP")</f>
        <v>6</v>
      </c>
      <c r="CR642" s="1">
        <f>SUM(COUNTIFS($T642:$CL642,{"PAT","MAT"}))</f>
        <v>0</v>
      </c>
      <c r="CS642" s="1">
        <f t="shared" ref="CS642:CS705" si="177">COUNTIFS($T642:$CL642,"HO")</f>
        <v>0</v>
      </c>
      <c r="CT642" s="1">
        <f t="shared" ref="CT642:CT705" si="178">COUNTIFS($T642:$CL642,"NA")</f>
        <v>0</v>
      </c>
      <c r="CU642" s="1">
        <f t="shared" ref="CU642:CU705" si="179">COUNTIFS($T642:$CL642,"PL")</f>
        <v>0</v>
      </c>
      <c r="CV642" s="1">
        <f t="shared" ref="CV642:CV705" si="180">COUNTIFS($T642:$CL642,"CL")</f>
        <v>0</v>
      </c>
      <c r="CW642" s="1">
        <f t="shared" ref="CW642:CW705" si="181">COUNTIFS($T642:$CL642,"BL")</f>
        <v>0</v>
      </c>
      <c r="CX642" s="1">
        <f t="shared" ref="CX642:CX705" si="182">COUNTIFS($T642:$CL642,"CO")</f>
        <v>0</v>
      </c>
      <c r="CY642" s="1">
        <f t="shared" ref="CY642:CY705" si="183">SUM(CU642:CX642)</f>
        <v>0</v>
      </c>
      <c r="CZ642" s="1">
        <f t="shared" ref="CZ642:CZ705" si="184">IF(SUM(CM642+CN642)&gt;=17,1,0)</f>
        <v>1</v>
      </c>
      <c r="DA642" s="1">
        <f t="shared" ref="DA642:DA705" si="185">IF(SUM(CM642+CN642)&gt;=13,1,0)</f>
        <v>1</v>
      </c>
      <c r="DB642" s="1">
        <f>SUM(CM642:CX642)+SUM(COUNTIFS(Q642:CL642,{"TERM","RESIGNED"}))</f>
        <v>50</v>
      </c>
      <c r="DC642" s="1" t="s">
        <v>45</v>
      </c>
      <c r="DD642" s="1" t="s">
        <v>1020</v>
      </c>
    </row>
    <row r="643" spans="1:108" x14ac:dyDescent="0.25">
      <c r="A643" s="32">
        <f t="shared" ref="A643:A706" si="186">A642+1</f>
        <v>642</v>
      </c>
      <c r="B643" s="1" t="s">
        <v>36</v>
      </c>
      <c r="C643" s="1">
        <v>19424</v>
      </c>
      <c r="D643" s="27">
        <v>19424</v>
      </c>
      <c r="E643" s="1" t="s">
        <v>946</v>
      </c>
      <c r="F643" s="34" t="s">
        <v>1459</v>
      </c>
      <c r="G643" s="34" t="s">
        <v>162</v>
      </c>
      <c r="H643" s="30">
        <v>45233</v>
      </c>
      <c r="I643" s="30" t="s">
        <v>39</v>
      </c>
      <c r="J643" s="30" t="s">
        <v>39</v>
      </c>
      <c r="K643" s="1">
        <f t="shared" ca="1" si="170"/>
        <v>69</v>
      </c>
      <c r="L643" s="34" t="str">
        <f t="shared" si="171"/>
        <v>Billable</v>
      </c>
      <c r="M643" s="34" t="s">
        <v>124</v>
      </c>
      <c r="N643" s="1" t="s">
        <v>41</v>
      </c>
      <c r="O643" s="1" t="s">
        <v>42</v>
      </c>
      <c r="P643" s="1"/>
      <c r="Q643" s="1"/>
      <c r="R643" s="1" t="s">
        <v>43</v>
      </c>
      <c r="S643" s="33" t="s">
        <v>144</v>
      </c>
      <c r="T643" s="14" t="s">
        <v>965</v>
      </c>
      <c r="U643" s="39">
        <v>0.38333333333333303</v>
      </c>
      <c r="V643" s="14" t="s">
        <v>965</v>
      </c>
      <c r="W643" s="14" t="s">
        <v>20</v>
      </c>
      <c r="X643" s="14" t="s">
        <v>20</v>
      </c>
      <c r="Y643" s="14" t="s">
        <v>965</v>
      </c>
      <c r="Z643" s="39">
        <v>0.37777777777777777</v>
      </c>
      <c r="AA643" s="14" t="s">
        <v>965</v>
      </c>
      <c r="AB643" s="14" t="s">
        <v>965</v>
      </c>
      <c r="AC643" s="39">
        <v>0.37013888888888885</v>
      </c>
      <c r="AD643" s="14" t="s">
        <v>965</v>
      </c>
      <c r="AE643" s="14" t="s">
        <v>965</v>
      </c>
      <c r="AF643" s="39">
        <v>0.40486111111111112</v>
      </c>
      <c r="AG643" s="14" t="s">
        <v>965</v>
      </c>
      <c r="AH643" s="14" t="s">
        <v>965</v>
      </c>
      <c r="AI643" s="39">
        <v>0.38750000000000001</v>
      </c>
      <c r="AJ643" s="14" t="s">
        <v>965</v>
      </c>
      <c r="AK643" s="14" t="s">
        <v>965</v>
      </c>
      <c r="AL643" s="39">
        <v>0.38541666666666669</v>
      </c>
      <c r="AM643" s="14" t="s">
        <v>965</v>
      </c>
      <c r="AN643" s="14" t="s">
        <v>20</v>
      </c>
      <c r="AO643" s="14" t="s">
        <v>20</v>
      </c>
      <c r="AP643" s="14" t="s">
        <v>965</v>
      </c>
      <c r="AQ643" s="39">
        <v>0.3756944444444445</v>
      </c>
      <c r="AR643" s="14" t="s">
        <v>965</v>
      </c>
      <c r="AS643" s="14" t="s">
        <v>965</v>
      </c>
      <c r="AT643" s="39">
        <v>0.38125000000000003</v>
      </c>
      <c r="AU643" s="14" t="s">
        <v>965</v>
      </c>
      <c r="AV643" s="14" t="s">
        <v>965</v>
      </c>
      <c r="AW643" s="39">
        <v>0.3840277777777778</v>
      </c>
      <c r="AX643" s="14" t="s">
        <v>965</v>
      </c>
      <c r="AY643" s="14" t="s">
        <v>965</v>
      </c>
      <c r="AZ643" s="39">
        <v>0.38611111111111113</v>
      </c>
      <c r="BA643" s="14" t="s">
        <v>965</v>
      </c>
      <c r="BB643" s="14" t="s">
        <v>965</v>
      </c>
      <c r="BC643" s="39">
        <v>0.38611111111111113</v>
      </c>
      <c r="BD643" s="14" t="s">
        <v>965</v>
      </c>
      <c r="BE643" s="14" t="s">
        <v>20</v>
      </c>
      <c r="BF643" s="14" t="s">
        <v>20</v>
      </c>
      <c r="BG643" s="14" t="s">
        <v>965</v>
      </c>
      <c r="BH643" s="39">
        <v>0.38125000000000003</v>
      </c>
      <c r="BI643" s="39" t="s">
        <v>965</v>
      </c>
      <c r="BJ643" s="14" t="s">
        <v>965</v>
      </c>
      <c r="BK643" s="39">
        <v>0.3972222222222222</v>
      </c>
      <c r="BL643" s="14" t="s">
        <v>965</v>
      </c>
      <c r="BM643" s="14" t="s">
        <v>965</v>
      </c>
      <c r="BN643" s="39">
        <v>0.37638888888888888</v>
      </c>
      <c r="BO643" s="14" t="s">
        <v>965</v>
      </c>
      <c r="BP643" s="14" t="s">
        <v>965</v>
      </c>
      <c r="BQ643" s="39">
        <v>0.38472222222222219</v>
      </c>
      <c r="BR643" s="14" t="s">
        <v>965</v>
      </c>
      <c r="BS643" s="14" t="s">
        <v>965</v>
      </c>
      <c r="BT643" s="39">
        <v>0.38819444444444445</v>
      </c>
      <c r="BU643" s="39" t="s">
        <v>965</v>
      </c>
      <c r="BV643" s="14" t="s">
        <v>20</v>
      </c>
      <c r="BW643" s="14" t="s">
        <v>20</v>
      </c>
      <c r="BX643" s="14" t="s">
        <v>20</v>
      </c>
      <c r="BY643" s="14" t="s">
        <v>965</v>
      </c>
      <c r="BZ643" s="39">
        <v>0.38194444444444442</v>
      </c>
      <c r="CA643" s="39" t="s">
        <v>965</v>
      </c>
      <c r="CB643" s="14" t="s">
        <v>965</v>
      </c>
      <c r="CC643" s="39">
        <v>0.3833333333333333</v>
      </c>
      <c r="CD643" s="39" t="s">
        <v>965</v>
      </c>
      <c r="CE643" s="14" t="s">
        <v>965</v>
      </c>
      <c r="CF643" s="39">
        <v>0.38680555555555557</v>
      </c>
      <c r="CG643" s="39" t="s">
        <v>965</v>
      </c>
      <c r="CH643" s="14" t="s">
        <v>965</v>
      </c>
      <c r="CI643" s="39">
        <v>0.39930555555555558</v>
      </c>
      <c r="CJ643" s="39" t="s">
        <v>965</v>
      </c>
      <c r="CK643" s="14" t="s">
        <v>20</v>
      </c>
      <c r="CL643" s="14" t="s">
        <v>20</v>
      </c>
      <c r="CM643" s="1">
        <f t="shared" si="172"/>
        <v>40</v>
      </c>
      <c r="CN643" s="1">
        <f t="shared" si="173"/>
        <v>0</v>
      </c>
      <c r="CO643" s="1">
        <f t="shared" si="174"/>
        <v>11</v>
      </c>
      <c r="CP643" s="1">
        <f t="shared" si="175"/>
        <v>0</v>
      </c>
      <c r="CQ643" s="1">
        <f t="shared" si="176"/>
        <v>0</v>
      </c>
      <c r="CR643" s="1">
        <f>SUM(COUNTIFS($T643:$CL643,{"PAT","MAT"}))</f>
        <v>0</v>
      </c>
      <c r="CS643" s="1">
        <f t="shared" si="177"/>
        <v>0</v>
      </c>
      <c r="CT643" s="1">
        <f t="shared" si="178"/>
        <v>0</v>
      </c>
      <c r="CU643" s="1">
        <f t="shared" si="179"/>
        <v>0</v>
      </c>
      <c r="CV643" s="1">
        <f t="shared" si="180"/>
        <v>0</v>
      </c>
      <c r="CW643" s="1">
        <f t="shared" si="181"/>
        <v>0</v>
      </c>
      <c r="CX643" s="1">
        <f t="shared" si="182"/>
        <v>0</v>
      </c>
      <c r="CY643" s="1">
        <f t="shared" si="183"/>
        <v>0</v>
      </c>
      <c r="CZ643" s="1">
        <f t="shared" si="184"/>
        <v>1</v>
      </c>
      <c r="DA643" s="1">
        <f t="shared" si="185"/>
        <v>1</v>
      </c>
      <c r="DB643" s="1">
        <f>SUM(CM643:CX643)+SUM(COUNTIFS(Q643:CL643,{"TERM","RESIGNED"}))</f>
        <v>51</v>
      </c>
      <c r="DC643" s="1" t="s">
        <v>45</v>
      </c>
      <c r="DD643" s="1" t="s">
        <v>1021</v>
      </c>
    </row>
    <row r="644" spans="1:108" x14ac:dyDescent="0.25">
      <c r="A644" s="32">
        <f t="shared" si="186"/>
        <v>643</v>
      </c>
      <c r="B644" s="1" t="s">
        <v>36</v>
      </c>
      <c r="C644" s="1">
        <v>19344</v>
      </c>
      <c r="D644" s="27">
        <v>19344</v>
      </c>
      <c r="E644" s="1" t="s">
        <v>945</v>
      </c>
      <c r="F644" s="34" t="s">
        <v>1411</v>
      </c>
      <c r="G644" s="34" t="s">
        <v>123</v>
      </c>
      <c r="H644" s="30">
        <v>45224</v>
      </c>
      <c r="I644" s="30" t="s">
        <v>39</v>
      </c>
      <c r="J644" s="30" t="s">
        <v>39</v>
      </c>
      <c r="K644" s="1">
        <f t="shared" ca="1" si="170"/>
        <v>78</v>
      </c>
      <c r="L644" s="34" t="str">
        <f t="shared" si="171"/>
        <v>Billable</v>
      </c>
      <c r="M644" s="34" t="s">
        <v>124</v>
      </c>
      <c r="N644" s="1" t="s">
        <v>41</v>
      </c>
      <c r="O644" s="1" t="s">
        <v>42</v>
      </c>
      <c r="P644" s="1"/>
      <c r="Q644" s="1"/>
      <c r="R644" s="1" t="s">
        <v>43</v>
      </c>
      <c r="S644" s="33" t="s">
        <v>95</v>
      </c>
      <c r="T644" s="14" t="s">
        <v>965</v>
      </c>
      <c r="U644" s="39" t="s">
        <v>39</v>
      </c>
      <c r="V644" s="14" t="s">
        <v>965</v>
      </c>
      <c r="W644" s="14" t="s">
        <v>20</v>
      </c>
      <c r="X644" s="14" t="s">
        <v>20</v>
      </c>
      <c r="Y644" s="14" t="s">
        <v>965</v>
      </c>
      <c r="Z644" s="39" t="s">
        <v>39</v>
      </c>
      <c r="AA644" s="14" t="s">
        <v>965</v>
      </c>
      <c r="AB644" s="14" t="s">
        <v>965</v>
      </c>
      <c r="AC644" s="39" t="s">
        <v>39</v>
      </c>
      <c r="AD644" s="14" t="s">
        <v>965</v>
      </c>
      <c r="AE644" s="14" t="s">
        <v>965</v>
      </c>
      <c r="AF644" s="39" t="s">
        <v>39</v>
      </c>
      <c r="AG644" s="14" t="s">
        <v>965</v>
      </c>
      <c r="AH644" s="14" t="s">
        <v>965</v>
      </c>
      <c r="AI644" s="39" t="s">
        <v>39</v>
      </c>
      <c r="AJ644" s="14" t="s">
        <v>965</v>
      </c>
      <c r="AK644" s="14" t="s">
        <v>965</v>
      </c>
      <c r="AL644" s="39" t="s">
        <v>39</v>
      </c>
      <c r="AM644" s="14" t="s">
        <v>965</v>
      </c>
      <c r="AN644" s="14" t="s">
        <v>20</v>
      </c>
      <c r="AO644" s="14" t="s">
        <v>20</v>
      </c>
      <c r="AP644" s="14" t="s">
        <v>965</v>
      </c>
      <c r="AQ644" s="39" t="s">
        <v>39</v>
      </c>
      <c r="AR644" s="14" t="s">
        <v>965</v>
      </c>
      <c r="AS644" s="14" t="s">
        <v>965</v>
      </c>
      <c r="AT644" s="39" t="s">
        <v>39</v>
      </c>
      <c r="AU644" s="14" t="s">
        <v>965</v>
      </c>
      <c r="AV644" s="14" t="s">
        <v>965</v>
      </c>
      <c r="AW644" s="39" t="s">
        <v>39</v>
      </c>
      <c r="AX644" s="14" t="s">
        <v>965</v>
      </c>
      <c r="AY644" s="14" t="s">
        <v>965</v>
      </c>
      <c r="AZ644" s="39" t="s">
        <v>39</v>
      </c>
      <c r="BA644" s="14" t="s">
        <v>965</v>
      </c>
      <c r="BB644" s="14" t="s">
        <v>965</v>
      </c>
      <c r="BC644" s="39" t="s">
        <v>39</v>
      </c>
      <c r="BD644" s="14" t="s">
        <v>965</v>
      </c>
      <c r="BE644" s="14" t="s">
        <v>20</v>
      </c>
      <c r="BF644" s="14" t="s">
        <v>20</v>
      </c>
      <c r="BG644" s="14" t="s">
        <v>965</v>
      </c>
      <c r="BH644" s="39" t="s">
        <v>39</v>
      </c>
      <c r="BI644" s="39" t="s">
        <v>965</v>
      </c>
      <c r="BJ644" s="14" t="s">
        <v>965</v>
      </c>
      <c r="BK644" s="39" t="s">
        <v>39</v>
      </c>
      <c r="BL644" s="14" t="s">
        <v>965</v>
      </c>
      <c r="BM644" s="14" t="s">
        <v>965</v>
      </c>
      <c r="BN644" s="39" t="s">
        <v>39</v>
      </c>
      <c r="BO644" s="14" t="s">
        <v>965</v>
      </c>
      <c r="BP644" s="14" t="s">
        <v>965</v>
      </c>
      <c r="BQ644" s="39" t="s">
        <v>39</v>
      </c>
      <c r="BR644" s="14" t="s">
        <v>965</v>
      </c>
      <c r="BS644" s="14" t="s">
        <v>965</v>
      </c>
      <c r="BT644" s="39" t="e">
        <v>#N/A</v>
      </c>
      <c r="BU644" s="39" t="s">
        <v>965</v>
      </c>
      <c r="BV644" s="14" t="s">
        <v>20</v>
      </c>
      <c r="BW644" s="14" t="s">
        <v>20</v>
      </c>
      <c r="BX644" s="14" t="s">
        <v>20</v>
      </c>
      <c r="BY644" s="14" t="s">
        <v>965</v>
      </c>
      <c r="BZ644" s="39" t="s">
        <v>39</v>
      </c>
      <c r="CA644" s="39" t="s">
        <v>965</v>
      </c>
      <c r="CB644" s="14" t="s">
        <v>965</v>
      </c>
      <c r="CC644" s="39" t="s">
        <v>39</v>
      </c>
      <c r="CD644" s="39" t="s">
        <v>965</v>
      </c>
      <c r="CE644" s="14" t="s">
        <v>965</v>
      </c>
      <c r="CF644" s="39" t="s">
        <v>39</v>
      </c>
      <c r="CG644" s="39" t="s">
        <v>965</v>
      </c>
      <c r="CH644" s="14" t="s">
        <v>965</v>
      </c>
      <c r="CI644" s="39" t="s">
        <v>39</v>
      </c>
      <c r="CJ644" s="39" t="s">
        <v>965</v>
      </c>
      <c r="CK644" s="14" t="s">
        <v>20</v>
      </c>
      <c r="CL644" s="14" t="s">
        <v>20</v>
      </c>
      <c r="CM644" s="1">
        <f t="shared" si="172"/>
        <v>40</v>
      </c>
      <c r="CN644" s="1">
        <f t="shared" si="173"/>
        <v>0</v>
      </c>
      <c r="CO644" s="1">
        <f t="shared" si="174"/>
        <v>11</v>
      </c>
      <c r="CP644" s="1">
        <f t="shared" si="175"/>
        <v>0</v>
      </c>
      <c r="CQ644" s="1">
        <f t="shared" si="176"/>
        <v>0</v>
      </c>
      <c r="CR644" s="1">
        <f>SUM(COUNTIFS($T644:$CL644,{"PAT","MAT"}))</f>
        <v>0</v>
      </c>
      <c r="CS644" s="1">
        <f t="shared" si="177"/>
        <v>0</v>
      </c>
      <c r="CT644" s="1">
        <f t="shared" si="178"/>
        <v>0</v>
      </c>
      <c r="CU644" s="1">
        <f t="shared" si="179"/>
        <v>0</v>
      </c>
      <c r="CV644" s="1">
        <f t="shared" si="180"/>
        <v>0</v>
      </c>
      <c r="CW644" s="1">
        <f t="shared" si="181"/>
        <v>0</v>
      </c>
      <c r="CX644" s="1">
        <f t="shared" si="182"/>
        <v>0</v>
      </c>
      <c r="CY644" s="1">
        <f t="shared" si="183"/>
        <v>0</v>
      </c>
      <c r="CZ644" s="1">
        <f t="shared" si="184"/>
        <v>1</v>
      </c>
      <c r="DA644" s="1">
        <f t="shared" si="185"/>
        <v>1</v>
      </c>
      <c r="DB644" s="1">
        <f>SUM(CM644:CX644)+SUM(COUNTIFS(Q644:CL644,{"TERM","RESIGNED"}))</f>
        <v>51</v>
      </c>
      <c r="DC644" s="1" t="s">
        <v>45</v>
      </c>
      <c r="DD644" s="1" t="s">
        <v>1023</v>
      </c>
    </row>
    <row r="645" spans="1:108" x14ac:dyDescent="0.25">
      <c r="A645" s="32">
        <f t="shared" si="186"/>
        <v>644</v>
      </c>
      <c r="B645" s="1" t="s">
        <v>36</v>
      </c>
      <c r="C645" s="1">
        <v>19345</v>
      </c>
      <c r="D645" s="27">
        <v>19345</v>
      </c>
      <c r="E645" s="1" t="s">
        <v>945</v>
      </c>
      <c r="F645" s="34" t="s">
        <v>1412</v>
      </c>
      <c r="G645" s="34" t="s">
        <v>123</v>
      </c>
      <c r="H645" s="30">
        <v>45224</v>
      </c>
      <c r="I645" s="30" t="s">
        <v>39</v>
      </c>
      <c r="J645" s="30" t="s">
        <v>39</v>
      </c>
      <c r="K645" s="1">
        <f t="shared" ca="1" si="170"/>
        <v>78</v>
      </c>
      <c r="L645" s="34" t="str">
        <f t="shared" si="171"/>
        <v>Billable</v>
      </c>
      <c r="M645" s="34" t="s">
        <v>124</v>
      </c>
      <c r="N645" s="1" t="s">
        <v>41</v>
      </c>
      <c r="O645" s="1" t="s">
        <v>42</v>
      </c>
      <c r="P645" s="1"/>
      <c r="Q645" s="1"/>
      <c r="R645" s="1" t="s">
        <v>43</v>
      </c>
      <c r="S645" s="33" t="s">
        <v>418</v>
      </c>
      <c r="T645" s="14" t="s">
        <v>965</v>
      </c>
      <c r="U645" s="39">
        <v>0.36805555555555602</v>
      </c>
      <c r="V645" s="14" t="s">
        <v>965</v>
      </c>
      <c r="W645" s="14" t="s">
        <v>20</v>
      </c>
      <c r="X645" s="14" t="s">
        <v>20</v>
      </c>
      <c r="Y645" s="14" t="s">
        <v>965</v>
      </c>
      <c r="Z645" s="39">
        <v>0.38263888888888892</v>
      </c>
      <c r="AA645" s="14" t="s">
        <v>965</v>
      </c>
      <c r="AB645" s="14" t="s">
        <v>965</v>
      </c>
      <c r="AC645" s="39">
        <v>0.38750000000000001</v>
      </c>
      <c r="AD645" s="14" t="s">
        <v>965</v>
      </c>
      <c r="AE645" s="14" t="s">
        <v>965</v>
      </c>
      <c r="AF645" s="39">
        <v>0.37777777777777777</v>
      </c>
      <c r="AG645" s="14" t="s">
        <v>965</v>
      </c>
      <c r="AH645" s="14" t="s">
        <v>965</v>
      </c>
      <c r="AI645" s="39">
        <v>0.37361111111111112</v>
      </c>
      <c r="AJ645" s="14" t="s">
        <v>965</v>
      </c>
      <c r="AK645" s="14" t="s">
        <v>965</v>
      </c>
      <c r="AL645" s="39">
        <v>0.37777777777777777</v>
      </c>
      <c r="AM645" s="14" t="s">
        <v>965</v>
      </c>
      <c r="AN645" s="14" t="s">
        <v>20</v>
      </c>
      <c r="AO645" s="14" t="s">
        <v>20</v>
      </c>
      <c r="AP645" s="14" t="s">
        <v>965</v>
      </c>
      <c r="AQ645" s="39">
        <v>0.37847222222222227</v>
      </c>
      <c r="AR645" s="14" t="s">
        <v>965</v>
      </c>
      <c r="AS645" s="14" t="s">
        <v>965</v>
      </c>
      <c r="AT645" s="39">
        <v>0.37013888888888885</v>
      </c>
      <c r="AU645" s="14" t="s">
        <v>965</v>
      </c>
      <c r="AV645" s="14" t="s">
        <v>965</v>
      </c>
      <c r="AW645" s="39">
        <v>0.37291666666666662</v>
      </c>
      <c r="AX645" s="14" t="s">
        <v>965</v>
      </c>
      <c r="AY645" s="14" t="s">
        <v>965</v>
      </c>
      <c r="AZ645" s="39">
        <v>0.37291666666666662</v>
      </c>
      <c r="BA645" s="14" t="s">
        <v>965</v>
      </c>
      <c r="BB645" s="14" t="s">
        <v>965</v>
      </c>
      <c r="BC645" s="39">
        <v>0.38472222222222219</v>
      </c>
      <c r="BD645" s="14" t="s">
        <v>965</v>
      </c>
      <c r="BE645" s="14" t="s">
        <v>20</v>
      </c>
      <c r="BF645" s="14" t="s">
        <v>20</v>
      </c>
      <c r="BG645" s="14" t="s">
        <v>965</v>
      </c>
      <c r="BH645" s="39">
        <v>0.37361111111111112</v>
      </c>
      <c r="BI645" s="39" t="s">
        <v>965</v>
      </c>
      <c r="BJ645" s="14" t="s">
        <v>965</v>
      </c>
      <c r="BK645" s="39">
        <v>0.37083333333333335</v>
      </c>
      <c r="BL645" s="14" t="s">
        <v>965</v>
      </c>
      <c r="BM645" s="14" t="s">
        <v>965</v>
      </c>
      <c r="BN645" s="39">
        <v>0.37083333333333335</v>
      </c>
      <c r="BO645" s="14" t="s">
        <v>965</v>
      </c>
      <c r="BP645" s="14" t="s">
        <v>965</v>
      </c>
      <c r="BQ645" s="39">
        <v>0.3743055555555555</v>
      </c>
      <c r="BR645" s="14" t="s">
        <v>965</v>
      </c>
      <c r="BS645" s="14" t="s">
        <v>965</v>
      </c>
      <c r="BT645" s="39">
        <v>0.37291666666666662</v>
      </c>
      <c r="BU645" s="39" t="s">
        <v>965</v>
      </c>
      <c r="BV645" s="14" t="s">
        <v>20</v>
      </c>
      <c r="BW645" s="14" t="s">
        <v>20</v>
      </c>
      <c r="BX645" s="14" t="s">
        <v>20</v>
      </c>
      <c r="BY645" s="14" t="s">
        <v>965</v>
      </c>
      <c r="BZ645" s="39">
        <v>0.37708333333333338</v>
      </c>
      <c r="CA645" s="39" t="s">
        <v>965</v>
      </c>
      <c r="CB645" s="14" t="s">
        <v>965</v>
      </c>
      <c r="CC645" s="39">
        <v>0.37916666666666665</v>
      </c>
      <c r="CD645" s="39" t="s">
        <v>965</v>
      </c>
      <c r="CE645" s="14" t="s">
        <v>21</v>
      </c>
      <c r="CF645" s="39" t="s">
        <v>39</v>
      </c>
      <c r="CG645" s="39" t="s">
        <v>21</v>
      </c>
      <c r="CH645" s="14" t="s">
        <v>21</v>
      </c>
      <c r="CI645" s="39" t="s">
        <v>39</v>
      </c>
      <c r="CJ645" s="39" t="s">
        <v>21</v>
      </c>
      <c r="CK645" s="14" t="s">
        <v>20</v>
      </c>
      <c r="CL645" s="14" t="s">
        <v>20</v>
      </c>
      <c r="CM645" s="1">
        <f t="shared" si="172"/>
        <v>36</v>
      </c>
      <c r="CN645" s="1">
        <f t="shared" si="173"/>
        <v>0</v>
      </c>
      <c r="CO645" s="1">
        <f t="shared" si="174"/>
        <v>11</v>
      </c>
      <c r="CP645" s="1">
        <f t="shared" si="175"/>
        <v>4</v>
      </c>
      <c r="CQ645" s="1">
        <f t="shared" si="176"/>
        <v>0</v>
      </c>
      <c r="CR645" s="1">
        <f>SUM(COUNTIFS($T645:$CL645,{"PAT","MAT"}))</f>
        <v>0</v>
      </c>
      <c r="CS645" s="1">
        <f t="shared" si="177"/>
        <v>0</v>
      </c>
      <c r="CT645" s="1">
        <f t="shared" si="178"/>
        <v>0</v>
      </c>
      <c r="CU645" s="1">
        <f t="shared" si="179"/>
        <v>0</v>
      </c>
      <c r="CV645" s="1">
        <f t="shared" si="180"/>
        <v>0</v>
      </c>
      <c r="CW645" s="1">
        <f t="shared" si="181"/>
        <v>0</v>
      </c>
      <c r="CX645" s="1">
        <f t="shared" si="182"/>
        <v>0</v>
      </c>
      <c r="CY645" s="1">
        <f t="shared" si="183"/>
        <v>0</v>
      </c>
      <c r="CZ645" s="1">
        <f t="shared" si="184"/>
        <v>1</v>
      </c>
      <c r="DA645" s="1">
        <f t="shared" si="185"/>
        <v>1</v>
      </c>
      <c r="DB645" s="1">
        <f>SUM(CM645:CX645)+SUM(COUNTIFS(Q645:CL645,{"TERM","RESIGNED"}))</f>
        <v>51</v>
      </c>
      <c r="DC645" s="1" t="s">
        <v>45</v>
      </c>
      <c r="DD645" s="1" t="s">
        <v>1023</v>
      </c>
    </row>
    <row r="646" spans="1:108" x14ac:dyDescent="0.25">
      <c r="A646" s="32">
        <f t="shared" si="186"/>
        <v>645</v>
      </c>
      <c r="B646" s="1" t="s">
        <v>36</v>
      </c>
      <c r="C646" s="1">
        <v>19346</v>
      </c>
      <c r="D646" s="27">
        <v>19346</v>
      </c>
      <c r="E646" s="1" t="s">
        <v>945</v>
      </c>
      <c r="F646" s="34" t="s">
        <v>1413</v>
      </c>
      <c r="G646" s="34" t="s">
        <v>123</v>
      </c>
      <c r="H646" s="30">
        <v>45224</v>
      </c>
      <c r="I646" s="30" t="s">
        <v>39</v>
      </c>
      <c r="J646" s="30" t="s">
        <v>39</v>
      </c>
      <c r="K646" s="1">
        <f t="shared" ca="1" si="170"/>
        <v>78</v>
      </c>
      <c r="L646" s="34" t="str">
        <f t="shared" si="171"/>
        <v>Billable</v>
      </c>
      <c r="M646" s="34" t="s">
        <v>124</v>
      </c>
      <c r="N646" s="1" t="s">
        <v>41</v>
      </c>
      <c r="O646" s="1" t="s">
        <v>42</v>
      </c>
      <c r="P646" s="1"/>
      <c r="Q646" s="1"/>
      <c r="R646" s="1" t="s">
        <v>43</v>
      </c>
      <c r="S646" s="33" t="s">
        <v>418</v>
      </c>
      <c r="T646" s="14" t="s">
        <v>965</v>
      </c>
      <c r="U646" s="39">
        <v>0.38263888888888897</v>
      </c>
      <c r="V646" s="14" t="s">
        <v>965</v>
      </c>
      <c r="W646" s="14" t="s">
        <v>20</v>
      </c>
      <c r="X646" s="14" t="s">
        <v>20</v>
      </c>
      <c r="Y646" s="14" t="s">
        <v>965</v>
      </c>
      <c r="Z646" s="39">
        <v>0.3833333333333333</v>
      </c>
      <c r="AA646" s="14" t="s">
        <v>965</v>
      </c>
      <c r="AB646" s="14" t="s">
        <v>965</v>
      </c>
      <c r="AC646" s="39">
        <v>0.38541666666666669</v>
      </c>
      <c r="AD646" s="14" t="s">
        <v>965</v>
      </c>
      <c r="AE646" s="14" t="s">
        <v>965</v>
      </c>
      <c r="AF646" s="39">
        <v>0.38194444444444442</v>
      </c>
      <c r="AG646" s="14" t="s">
        <v>965</v>
      </c>
      <c r="AH646" s="14" t="s">
        <v>965</v>
      </c>
      <c r="AI646" s="39">
        <v>0.37777777777777777</v>
      </c>
      <c r="AJ646" s="14" t="s">
        <v>965</v>
      </c>
      <c r="AK646" s="14" t="s">
        <v>965</v>
      </c>
      <c r="AL646" s="39">
        <v>0.37708333333333338</v>
      </c>
      <c r="AM646" s="14" t="s">
        <v>965</v>
      </c>
      <c r="AN646" s="14" t="s">
        <v>20</v>
      </c>
      <c r="AO646" s="14" t="s">
        <v>20</v>
      </c>
      <c r="AP646" s="14" t="s">
        <v>965</v>
      </c>
      <c r="AQ646" s="39">
        <v>0.38125000000000003</v>
      </c>
      <c r="AR646" s="14" t="s">
        <v>965</v>
      </c>
      <c r="AS646" s="14" t="s">
        <v>965</v>
      </c>
      <c r="AT646" s="39">
        <v>0.37916666666666665</v>
      </c>
      <c r="AU646" s="14" t="s">
        <v>965</v>
      </c>
      <c r="AV646" s="14" t="s">
        <v>965</v>
      </c>
      <c r="AW646" s="39">
        <v>0.37916666666666665</v>
      </c>
      <c r="AX646" s="14" t="s">
        <v>965</v>
      </c>
      <c r="AY646" s="14" t="s">
        <v>965</v>
      </c>
      <c r="AZ646" s="39">
        <v>0.37986111111111115</v>
      </c>
      <c r="BA646" s="14" t="s">
        <v>965</v>
      </c>
      <c r="BB646" s="14" t="s">
        <v>965</v>
      </c>
      <c r="BC646" s="39">
        <v>0.3888888888888889</v>
      </c>
      <c r="BD646" s="14" t="s">
        <v>965</v>
      </c>
      <c r="BE646" s="14" t="s">
        <v>20</v>
      </c>
      <c r="BF646" s="14" t="s">
        <v>20</v>
      </c>
      <c r="BG646" s="14" t="s">
        <v>22</v>
      </c>
      <c r="BH646" s="39" t="s">
        <v>39</v>
      </c>
      <c r="BI646" s="39" t="s">
        <v>22</v>
      </c>
      <c r="BJ646" s="14" t="s">
        <v>965</v>
      </c>
      <c r="BK646" s="39">
        <v>0.37986111111111115</v>
      </c>
      <c r="BL646" s="14" t="s">
        <v>965</v>
      </c>
      <c r="BM646" s="14" t="s">
        <v>965</v>
      </c>
      <c r="BN646" s="39">
        <v>0.37986111111111115</v>
      </c>
      <c r="BO646" s="14" t="s">
        <v>965</v>
      </c>
      <c r="BP646" s="14" t="s">
        <v>965</v>
      </c>
      <c r="BQ646" s="39">
        <v>0.38541666666666669</v>
      </c>
      <c r="BR646" s="14" t="s">
        <v>965</v>
      </c>
      <c r="BS646" s="14" t="s">
        <v>965</v>
      </c>
      <c r="BT646" s="39">
        <v>0.37986111111111115</v>
      </c>
      <c r="BU646" s="39" t="s">
        <v>965</v>
      </c>
      <c r="BV646" s="14" t="s">
        <v>20</v>
      </c>
      <c r="BW646" s="14" t="s">
        <v>20</v>
      </c>
      <c r="BX646" s="14" t="s">
        <v>20</v>
      </c>
      <c r="BY646" s="14" t="s">
        <v>965</v>
      </c>
      <c r="BZ646" s="39">
        <v>0.37847222222222227</v>
      </c>
      <c r="CA646" s="39" t="s">
        <v>965</v>
      </c>
      <c r="CB646" s="14" t="s">
        <v>965</v>
      </c>
      <c r="CC646" s="39">
        <v>0.38263888888888892</v>
      </c>
      <c r="CD646" s="39" t="s">
        <v>965</v>
      </c>
      <c r="CE646" s="14" t="s">
        <v>965</v>
      </c>
      <c r="CF646" s="39">
        <v>0.37986111111111115</v>
      </c>
      <c r="CG646" s="39" t="s">
        <v>965</v>
      </c>
      <c r="CH646" s="14" t="s">
        <v>965</v>
      </c>
      <c r="CI646" s="39">
        <v>0.3833333333333333</v>
      </c>
      <c r="CJ646" s="39" t="s">
        <v>965</v>
      </c>
      <c r="CK646" s="14" t="s">
        <v>20</v>
      </c>
      <c r="CL646" s="14" t="s">
        <v>20</v>
      </c>
      <c r="CM646" s="1">
        <f t="shared" si="172"/>
        <v>38</v>
      </c>
      <c r="CN646" s="1">
        <f t="shared" si="173"/>
        <v>0</v>
      </c>
      <c r="CO646" s="1">
        <f t="shared" si="174"/>
        <v>11</v>
      </c>
      <c r="CP646" s="1">
        <f t="shared" si="175"/>
        <v>0</v>
      </c>
      <c r="CQ646" s="1">
        <f t="shared" si="176"/>
        <v>2</v>
      </c>
      <c r="CR646" s="1">
        <f>SUM(COUNTIFS($T646:$CL646,{"PAT","MAT"}))</f>
        <v>0</v>
      </c>
      <c r="CS646" s="1">
        <f t="shared" si="177"/>
        <v>0</v>
      </c>
      <c r="CT646" s="1">
        <f t="shared" si="178"/>
        <v>0</v>
      </c>
      <c r="CU646" s="1">
        <f t="shared" si="179"/>
        <v>0</v>
      </c>
      <c r="CV646" s="1">
        <f t="shared" si="180"/>
        <v>0</v>
      </c>
      <c r="CW646" s="1">
        <f t="shared" si="181"/>
        <v>0</v>
      </c>
      <c r="CX646" s="1">
        <f t="shared" si="182"/>
        <v>0</v>
      </c>
      <c r="CY646" s="1">
        <f t="shared" si="183"/>
        <v>0</v>
      </c>
      <c r="CZ646" s="1">
        <f t="shared" si="184"/>
        <v>1</v>
      </c>
      <c r="DA646" s="1">
        <f t="shared" si="185"/>
        <v>1</v>
      </c>
      <c r="DB646" s="1">
        <f>SUM(CM646:CX646)+SUM(COUNTIFS(Q646:CL646,{"TERM","RESIGNED"}))</f>
        <v>51</v>
      </c>
      <c r="DC646" s="1" t="s">
        <v>45</v>
      </c>
      <c r="DD646" s="1" t="s">
        <v>1023</v>
      </c>
    </row>
    <row r="647" spans="1:108" x14ac:dyDescent="0.25">
      <c r="A647" s="32">
        <f t="shared" si="186"/>
        <v>646</v>
      </c>
      <c r="B647" s="1" t="s">
        <v>36</v>
      </c>
      <c r="C647" s="1">
        <v>19348</v>
      </c>
      <c r="D647" s="27">
        <v>19348</v>
      </c>
      <c r="E647" s="1" t="s">
        <v>946</v>
      </c>
      <c r="F647" s="34" t="s">
        <v>1414</v>
      </c>
      <c r="G647" s="34" t="s">
        <v>123</v>
      </c>
      <c r="H647" s="30">
        <v>45224</v>
      </c>
      <c r="I647" s="30" t="s">
        <v>39</v>
      </c>
      <c r="J647" s="30" t="s">
        <v>39</v>
      </c>
      <c r="K647" s="1">
        <f t="shared" ca="1" si="170"/>
        <v>78</v>
      </c>
      <c r="L647" s="34" t="str">
        <f t="shared" si="171"/>
        <v>Billable</v>
      </c>
      <c r="M647" s="34" t="s">
        <v>124</v>
      </c>
      <c r="N647" s="1" t="s">
        <v>41</v>
      </c>
      <c r="O647" s="1" t="s">
        <v>42</v>
      </c>
      <c r="P647" s="1"/>
      <c r="Q647" s="1"/>
      <c r="R647" s="1" t="s">
        <v>43</v>
      </c>
      <c r="S647" s="33" t="s">
        <v>95</v>
      </c>
      <c r="T647" s="14" t="s">
        <v>966</v>
      </c>
      <c r="U647" s="39" t="s">
        <v>39</v>
      </c>
      <c r="V647" s="14" t="s">
        <v>966</v>
      </c>
      <c r="W647" s="14" t="s">
        <v>20</v>
      </c>
      <c r="X647" s="14" t="s">
        <v>20</v>
      </c>
      <c r="Y647" s="14" t="s">
        <v>965</v>
      </c>
      <c r="Z647" s="39" t="s">
        <v>39</v>
      </c>
      <c r="AA647" s="14" t="s">
        <v>965</v>
      </c>
      <c r="AB647" s="14" t="s">
        <v>965</v>
      </c>
      <c r="AC647" s="39" t="s">
        <v>39</v>
      </c>
      <c r="AD647" s="14" t="s">
        <v>965</v>
      </c>
      <c r="AE647" s="14" t="s">
        <v>965</v>
      </c>
      <c r="AF647" s="39" t="s">
        <v>39</v>
      </c>
      <c r="AG647" s="14" t="s">
        <v>965</v>
      </c>
      <c r="AH647" s="14" t="s">
        <v>965</v>
      </c>
      <c r="AI647" s="39" t="s">
        <v>39</v>
      </c>
      <c r="AJ647" s="14" t="s">
        <v>965</v>
      </c>
      <c r="AK647" s="14" t="s">
        <v>965</v>
      </c>
      <c r="AL647" s="39" t="s">
        <v>39</v>
      </c>
      <c r="AM647" s="14" t="s">
        <v>965</v>
      </c>
      <c r="AN647" s="14" t="s">
        <v>20</v>
      </c>
      <c r="AO647" s="14" t="s">
        <v>20</v>
      </c>
      <c r="AP647" s="14" t="s">
        <v>22</v>
      </c>
      <c r="AQ647" s="39" t="s">
        <v>39</v>
      </c>
      <c r="AR647" s="14" t="s">
        <v>22</v>
      </c>
      <c r="AS647" s="14" t="s">
        <v>965</v>
      </c>
      <c r="AT647" s="39" t="s">
        <v>39</v>
      </c>
      <c r="AU647" s="14" t="s">
        <v>965</v>
      </c>
      <c r="AV647" s="14" t="s">
        <v>965</v>
      </c>
      <c r="AW647" s="39" t="s">
        <v>39</v>
      </c>
      <c r="AX647" s="14" t="s">
        <v>965</v>
      </c>
      <c r="AY647" s="14" t="s">
        <v>965</v>
      </c>
      <c r="AZ647" s="39" t="s">
        <v>39</v>
      </c>
      <c r="BA647" s="14" t="s">
        <v>965</v>
      </c>
      <c r="BB647" s="14" t="s">
        <v>965</v>
      </c>
      <c r="BC647" s="39" t="s">
        <v>39</v>
      </c>
      <c r="BD647" s="14" t="s">
        <v>965</v>
      </c>
      <c r="BE647" s="14" t="s">
        <v>20</v>
      </c>
      <c r="BF647" s="14" t="s">
        <v>20</v>
      </c>
      <c r="BG647" s="14" t="s">
        <v>22</v>
      </c>
      <c r="BH647" s="39" t="s">
        <v>39</v>
      </c>
      <c r="BI647" s="39" t="s">
        <v>22</v>
      </c>
      <c r="BJ647" s="14" t="s">
        <v>965</v>
      </c>
      <c r="BK647" s="39" t="s">
        <v>39</v>
      </c>
      <c r="BL647" s="14" t="s">
        <v>965</v>
      </c>
      <c r="BM647" s="14" t="s">
        <v>965</v>
      </c>
      <c r="BN647" s="39" t="s">
        <v>39</v>
      </c>
      <c r="BO647" s="14" t="s">
        <v>965</v>
      </c>
      <c r="BP647" s="14" t="s">
        <v>965</v>
      </c>
      <c r="BQ647" s="39" t="s">
        <v>39</v>
      </c>
      <c r="BR647" s="14" t="s">
        <v>965</v>
      </c>
      <c r="BS647" s="14" t="s">
        <v>965</v>
      </c>
      <c r="BT647" s="39" t="e">
        <v>#N/A</v>
      </c>
      <c r="BU647" s="39" t="s">
        <v>965</v>
      </c>
      <c r="BV647" s="14" t="s">
        <v>20</v>
      </c>
      <c r="BW647" s="14" t="s">
        <v>20</v>
      </c>
      <c r="BX647" s="14" t="s">
        <v>20</v>
      </c>
      <c r="BY647" s="14" t="s">
        <v>965</v>
      </c>
      <c r="BZ647" s="39" t="s">
        <v>39</v>
      </c>
      <c r="CA647" s="39" t="s">
        <v>965</v>
      </c>
      <c r="CB647" s="14" t="s">
        <v>22</v>
      </c>
      <c r="CC647" s="39" t="s">
        <v>39</v>
      </c>
      <c r="CD647" s="39" t="s">
        <v>22</v>
      </c>
      <c r="CE647" s="14" t="s">
        <v>965</v>
      </c>
      <c r="CF647" s="39" t="s">
        <v>39</v>
      </c>
      <c r="CG647" s="39" t="s">
        <v>965</v>
      </c>
      <c r="CH647" s="14" t="s">
        <v>21</v>
      </c>
      <c r="CI647" s="39" t="s">
        <v>39</v>
      </c>
      <c r="CJ647" s="39" t="s">
        <v>21</v>
      </c>
      <c r="CK647" s="14" t="s">
        <v>20</v>
      </c>
      <c r="CL647" s="14" t="s">
        <v>20</v>
      </c>
      <c r="CM647" s="1">
        <f t="shared" si="172"/>
        <v>30</v>
      </c>
      <c r="CN647" s="1">
        <f t="shared" si="173"/>
        <v>1</v>
      </c>
      <c r="CO647" s="1">
        <f t="shared" si="174"/>
        <v>11</v>
      </c>
      <c r="CP647" s="1">
        <f t="shared" si="175"/>
        <v>2</v>
      </c>
      <c r="CQ647" s="1">
        <f t="shared" si="176"/>
        <v>6</v>
      </c>
      <c r="CR647" s="1">
        <f>SUM(COUNTIFS($T647:$CL647,{"PAT","MAT"}))</f>
        <v>0</v>
      </c>
      <c r="CS647" s="1">
        <f t="shared" si="177"/>
        <v>0</v>
      </c>
      <c r="CT647" s="1">
        <f t="shared" si="178"/>
        <v>0</v>
      </c>
      <c r="CU647" s="1">
        <f t="shared" si="179"/>
        <v>0</v>
      </c>
      <c r="CV647" s="1">
        <f t="shared" si="180"/>
        <v>0</v>
      </c>
      <c r="CW647" s="1">
        <f t="shared" si="181"/>
        <v>0</v>
      </c>
      <c r="CX647" s="1">
        <f t="shared" si="182"/>
        <v>0</v>
      </c>
      <c r="CY647" s="1">
        <f t="shared" si="183"/>
        <v>0</v>
      </c>
      <c r="CZ647" s="1">
        <f t="shared" si="184"/>
        <v>1</v>
      </c>
      <c r="DA647" s="1">
        <f t="shared" si="185"/>
        <v>1</v>
      </c>
      <c r="DB647" s="1">
        <f>SUM(CM647:CX647)+SUM(COUNTIFS(Q647:CL647,{"TERM","RESIGNED"}))</f>
        <v>50</v>
      </c>
      <c r="DC647" s="1" t="s">
        <v>45</v>
      </c>
      <c r="DD647" s="1" t="s">
        <v>1023</v>
      </c>
    </row>
    <row r="648" spans="1:108" x14ac:dyDescent="0.25">
      <c r="A648" s="32">
        <f t="shared" si="186"/>
        <v>647</v>
      </c>
      <c r="B648" s="1" t="s">
        <v>36</v>
      </c>
      <c r="C648" s="1">
        <v>19350</v>
      </c>
      <c r="D648" s="27">
        <v>19350</v>
      </c>
      <c r="E648" s="1" t="s">
        <v>946</v>
      </c>
      <c r="F648" s="34" t="s">
        <v>1415</v>
      </c>
      <c r="G648" s="34" t="s">
        <v>123</v>
      </c>
      <c r="H648" s="30">
        <v>45224</v>
      </c>
      <c r="I648" s="30" t="s">
        <v>39</v>
      </c>
      <c r="J648" s="30" t="s">
        <v>39</v>
      </c>
      <c r="K648" s="1">
        <f t="shared" ca="1" si="170"/>
        <v>78</v>
      </c>
      <c r="L648" s="34" t="str">
        <f t="shared" si="171"/>
        <v>Billable</v>
      </c>
      <c r="M648" s="34" t="s">
        <v>124</v>
      </c>
      <c r="N648" s="1" t="s">
        <v>41</v>
      </c>
      <c r="O648" s="1" t="s">
        <v>42</v>
      </c>
      <c r="P648" s="1"/>
      <c r="Q648" s="1"/>
      <c r="R648" s="1" t="s">
        <v>43</v>
      </c>
      <c r="S648" s="33" t="s">
        <v>95</v>
      </c>
      <c r="T648" s="14" t="s">
        <v>965</v>
      </c>
      <c r="U648" s="39" t="s">
        <v>39</v>
      </c>
      <c r="V648" s="14" t="s">
        <v>965</v>
      </c>
      <c r="W648" s="14" t="s">
        <v>20</v>
      </c>
      <c r="X648" s="14" t="s">
        <v>20</v>
      </c>
      <c r="Y648" s="14" t="s">
        <v>965</v>
      </c>
      <c r="Z648" s="39" t="s">
        <v>39</v>
      </c>
      <c r="AA648" s="14" t="s">
        <v>965</v>
      </c>
      <c r="AB648" s="14" t="s">
        <v>965</v>
      </c>
      <c r="AC648" s="39" t="s">
        <v>39</v>
      </c>
      <c r="AD648" s="14" t="s">
        <v>965</v>
      </c>
      <c r="AE648" s="14" t="s">
        <v>965</v>
      </c>
      <c r="AF648" s="39" t="s">
        <v>39</v>
      </c>
      <c r="AG648" s="14" t="s">
        <v>965</v>
      </c>
      <c r="AH648" s="14" t="s">
        <v>966</v>
      </c>
      <c r="AI648" s="39" t="s">
        <v>39</v>
      </c>
      <c r="AJ648" s="14" t="s">
        <v>966</v>
      </c>
      <c r="AK648" s="14" t="s">
        <v>965</v>
      </c>
      <c r="AL648" s="39" t="s">
        <v>39</v>
      </c>
      <c r="AM648" s="14" t="s">
        <v>965</v>
      </c>
      <c r="AN648" s="14" t="s">
        <v>20</v>
      </c>
      <c r="AO648" s="14" t="s">
        <v>20</v>
      </c>
      <c r="AP648" s="14" t="s">
        <v>965</v>
      </c>
      <c r="AQ648" s="39" t="s">
        <v>39</v>
      </c>
      <c r="AR648" s="14" t="s">
        <v>965</v>
      </c>
      <c r="AS648" s="14" t="s">
        <v>965</v>
      </c>
      <c r="AT648" s="39" t="s">
        <v>39</v>
      </c>
      <c r="AU648" s="14" t="s">
        <v>965</v>
      </c>
      <c r="AV648" s="14" t="s">
        <v>965</v>
      </c>
      <c r="AW648" s="39" t="s">
        <v>39</v>
      </c>
      <c r="AX648" s="14" t="s">
        <v>965</v>
      </c>
      <c r="AY648" s="14" t="s">
        <v>965</v>
      </c>
      <c r="AZ648" s="39" t="s">
        <v>39</v>
      </c>
      <c r="BA648" s="14" t="s">
        <v>965</v>
      </c>
      <c r="BB648" s="14" t="s">
        <v>965</v>
      </c>
      <c r="BC648" s="39" t="s">
        <v>39</v>
      </c>
      <c r="BD648" s="14" t="s">
        <v>965</v>
      </c>
      <c r="BE648" s="14" t="s">
        <v>20</v>
      </c>
      <c r="BF648" s="14" t="s">
        <v>20</v>
      </c>
      <c r="BG648" s="14" t="s">
        <v>965</v>
      </c>
      <c r="BH648" s="39" t="s">
        <v>39</v>
      </c>
      <c r="BI648" s="39" t="s">
        <v>965</v>
      </c>
      <c r="BJ648" s="14" t="s">
        <v>965</v>
      </c>
      <c r="BK648" s="39" t="s">
        <v>39</v>
      </c>
      <c r="BL648" s="14" t="s">
        <v>965</v>
      </c>
      <c r="BM648" s="14" t="s">
        <v>965</v>
      </c>
      <c r="BN648" s="39" t="s">
        <v>39</v>
      </c>
      <c r="BO648" s="14" t="s">
        <v>965</v>
      </c>
      <c r="BP648" s="14" t="s">
        <v>21</v>
      </c>
      <c r="BQ648" s="39" t="s">
        <v>39</v>
      </c>
      <c r="BR648" s="14" t="s">
        <v>21</v>
      </c>
      <c r="BS648" s="14" t="s">
        <v>965</v>
      </c>
      <c r="BT648" s="39" t="e">
        <v>#N/A</v>
      </c>
      <c r="BU648" s="39" t="s">
        <v>965</v>
      </c>
      <c r="BV648" s="14" t="s">
        <v>20</v>
      </c>
      <c r="BW648" s="14" t="s">
        <v>20</v>
      </c>
      <c r="BX648" s="14" t="s">
        <v>20</v>
      </c>
      <c r="BY648" s="14" t="s">
        <v>965</v>
      </c>
      <c r="BZ648" s="39" t="s">
        <v>39</v>
      </c>
      <c r="CA648" s="39" t="s">
        <v>965</v>
      </c>
      <c r="CB648" s="14" t="s">
        <v>22</v>
      </c>
      <c r="CC648" s="39" t="s">
        <v>39</v>
      </c>
      <c r="CD648" s="39" t="s">
        <v>22</v>
      </c>
      <c r="CE648" s="14" t="s">
        <v>965</v>
      </c>
      <c r="CF648" s="39" t="s">
        <v>39</v>
      </c>
      <c r="CG648" s="39" t="s">
        <v>965</v>
      </c>
      <c r="CH648" s="14" t="s">
        <v>22</v>
      </c>
      <c r="CI648" s="39" t="s">
        <v>39</v>
      </c>
      <c r="CJ648" s="39" t="s">
        <v>22</v>
      </c>
      <c r="CK648" s="14" t="s">
        <v>20</v>
      </c>
      <c r="CL648" s="14" t="s">
        <v>20</v>
      </c>
      <c r="CM648" s="1">
        <f t="shared" si="172"/>
        <v>32</v>
      </c>
      <c r="CN648" s="1">
        <f t="shared" si="173"/>
        <v>1</v>
      </c>
      <c r="CO648" s="1">
        <f t="shared" si="174"/>
        <v>11</v>
      </c>
      <c r="CP648" s="1">
        <f t="shared" si="175"/>
        <v>2</v>
      </c>
      <c r="CQ648" s="1">
        <f t="shared" si="176"/>
        <v>4</v>
      </c>
      <c r="CR648" s="1">
        <f>SUM(COUNTIFS($T648:$CL648,{"PAT","MAT"}))</f>
        <v>0</v>
      </c>
      <c r="CS648" s="1">
        <f t="shared" si="177"/>
        <v>0</v>
      </c>
      <c r="CT648" s="1">
        <f t="shared" si="178"/>
        <v>0</v>
      </c>
      <c r="CU648" s="1">
        <f t="shared" si="179"/>
        <v>0</v>
      </c>
      <c r="CV648" s="1">
        <f t="shared" si="180"/>
        <v>0</v>
      </c>
      <c r="CW648" s="1">
        <f t="shared" si="181"/>
        <v>0</v>
      </c>
      <c r="CX648" s="1">
        <f t="shared" si="182"/>
        <v>0</v>
      </c>
      <c r="CY648" s="1">
        <f t="shared" si="183"/>
        <v>0</v>
      </c>
      <c r="CZ648" s="1">
        <f t="shared" si="184"/>
        <v>1</v>
      </c>
      <c r="DA648" s="1">
        <f t="shared" si="185"/>
        <v>1</v>
      </c>
      <c r="DB648" s="1">
        <f>SUM(CM648:CX648)+SUM(COUNTIFS(Q648:CL648,{"TERM","RESIGNED"}))</f>
        <v>50</v>
      </c>
      <c r="DC648" s="1" t="s">
        <v>45</v>
      </c>
      <c r="DD648" s="1" t="s">
        <v>1023</v>
      </c>
    </row>
    <row r="649" spans="1:108" x14ac:dyDescent="0.25">
      <c r="A649" s="32">
        <f t="shared" si="186"/>
        <v>648</v>
      </c>
      <c r="B649" s="1" t="s">
        <v>36</v>
      </c>
      <c r="C649" s="1">
        <v>19351</v>
      </c>
      <c r="D649" s="27">
        <v>19351</v>
      </c>
      <c r="E649" s="1" t="s">
        <v>946</v>
      </c>
      <c r="F649" s="34" t="s">
        <v>1416</v>
      </c>
      <c r="G649" s="34" t="s">
        <v>123</v>
      </c>
      <c r="H649" s="30">
        <v>45224</v>
      </c>
      <c r="I649" s="30" t="s">
        <v>39</v>
      </c>
      <c r="J649" s="30" t="s">
        <v>39</v>
      </c>
      <c r="K649" s="1">
        <f t="shared" ca="1" si="170"/>
        <v>78</v>
      </c>
      <c r="L649" s="34" t="str">
        <f t="shared" si="171"/>
        <v>Billable</v>
      </c>
      <c r="M649" s="34" t="s">
        <v>124</v>
      </c>
      <c r="N649" s="1" t="s">
        <v>41</v>
      </c>
      <c r="O649" s="1" t="s">
        <v>42</v>
      </c>
      <c r="P649" s="1"/>
      <c r="Q649" s="1"/>
      <c r="R649" s="1" t="s">
        <v>43</v>
      </c>
      <c r="S649" s="33" t="s">
        <v>95</v>
      </c>
      <c r="T649" s="14" t="s">
        <v>965</v>
      </c>
      <c r="U649" s="39" t="s">
        <v>39</v>
      </c>
      <c r="V649" s="14" t="s">
        <v>965</v>
      </c>
      <c r="W649" s="14" t="s">
        <v>20</v>
      </c>
      <c r="X649" s="14" t="s">
        <v>20</v>
      </c>
      <c r="Y649" s="14" t="s">
        <v>965</v>
      </c>
      <c r="Z649" s="39" t="s">
        <v>39</v>
      </c>
      <c r="AA649" s="14" t="s">
        <v>965</v>
      </c>
      <c r="AB649" s="14" t="s">
        <v>965</v>
      </c>
      <c r="AC649" s="39" t="s">
        <v>39</v>
      </c>
      <c r="AD649" s="14" t="s">
        <v>965</v>
      </c>
      <c r="AE649" s="14" t="s">
        <v>965</v>
      </c>
      <c r="AF649" s="39" t="s">
        <v>39</v>
      </c>
      <c r="AG649" s="14" t="s">
        <v>965</v>
      </c>
      <c r="AH649" s="14" t="s">
        <v>965</v>
      </c>
      <c r="AI649" s="39" t="s">
        <v>39</v>
      </c>
      <c r="AJ649" s="14" t="s">
        <v>965</v>
      </c>
      <c r="AK649" s="14" t="s">
        <v>965</v>
      </c>
      <c r="AL649" s="39" t="s">
        <v>39</v>
      </c>
      <c r="AM649" s="14" t="s">
        <v>965</v>
      </c>
      <c r="AN649" s="14" t="s">
        <v>20</v>
      </c>
      <c r="AO649" s="14" t="s">
        <v>20</v>
      </c>
      <c r="AP649" s="14" t="s">
        <v>965</v>
      </c>
      <c r="AQ649" s="39" t="s">
        <v>39</v>
      </c>
      <c r="AR649" s="14" t="s">
        <v>965</v>
      </c>
      <c r="AS649" s="14" t="s">
        <v>965</v>
      </c>
      <c r="AT649" s="39" t="s">
        <v>39</v>
      </c>
      <c r="AU649" s="14" t="s">
        <v>965</v>
      </c>
      <c r="AV649" s="14" t="s">
        <v>965</v>
      </c>
      <c r="AW649" s="39" t="s">
        <v>39</v>
      </c>
      <c r="AX649" s="14" t="s">
        <v>965</v>
      </c>
      <c r="AY649" s="14" t="s">
        <v>965</v>
      </c>
      <c r="AZ649" s="39" t="s">
        <v>39</v>
      </c>
      <c r="BA649" s="14" t="s">
        <v>965</v>
      </c>
      <c r="BB649" s="14" t="s">
        <v>965</v>
      </c>
      <c r="BC649" s="39" t="s">
        <v>39</v>
      </c>
      <c r="BD649" s="14" t="s">
        <v>965</v>
      </c>
      <c r="BE649" s="14" t="s">
        <v>20</v>
      </c>
      <c r="BF649" s="14" t="s">
        <v>20</v>
      </c>
      <c r="BG649" s="14" t="s">
        <v>965</v>
      </c>
      <c r="BH649" s="39" t="s">
        <v>39</v>
      </c>
      <c r="BI649" s="39" t="s">
        <v>965</v>
      </c>
      <c r="BJ649" s="14" t="s">
        <v>22</v>
      </c>
      <c r="BK649" s="39" t="s">
        <v>39</v>
      </c>
      <c r="BL649" s="14" t="s">
        <v>22</v>
      </c>
      <c r="BM649" s="14" t="s">
        <v>965</v>
      </c>
      <c r="BN649" s="39" t="s">
        <v>39</v>
      </c>
      <c r="BO649" s="14" t="s">
        <v>965</v>
      </c>
      <c r="BP649" s="14" t="s">
        <v>965</v>
      </c>
      <c r="BQ649" s="39" t="s">
        <v>39</v>
      </c>
      <c r="BR649" s="14" t="s">
        <v>965</v>
      </c>
      <c r="BS649" s="14" t="s">
        <v>965</v>
      </c>
      <c r="BT649" s="39" t="e">
        <v>#N/A</v>
      </c>
      <c r="BU649" s="39" t="s">
        <v>965</v>
      </c>
      <c r="BV649" s="14" t="s">
        <v>20</v>
      </c>
      <c r="BW649" s="14" t="s">
        <v>20</v>
      </c>
      <c r="BX649" s="14" t="s">
        <v>20</v>
      </c>
      <c r="BY649" s="14" t="s">
        <v>965</v>
      </c>
      <c r="BZ649" s="39" t="s">
        <v>39</v>
      </c>
      <c r="CA649" s="39" t="s">
        <v>965</v>
      </c>
      <c r="CB649" s="14" t="s">
        <v>965</v>
      </c>
      <c r="CC649" s="39" t="s">
        <v>39</v>
      </c>
      <c r="CD649" s="39" t="s">
        <v>965</v>
      </c>
      <c r="CE649" s="14" t="s">
        <v>965</v>
      </c>
      <c r="CF649" s="39" t="s">
        <v>39</v>
      </c>
      <c r="CG649" s="39" t="s">
        <v>965</v>
      </c>
      <c r="CH649" s="14" t="s">
        <v>965</v>
      </c>
      <c r="CI649" s="39" t="s">
        <v>39</v>
      </c>
      <c r="CJ649" s="39" t="s">
        <v>965</v>
      </c>
      <c r="CK649" s="14" t="s">
        <v>20</v>
      </c>
      <c r="CL649" s="14" t="s">
        <v>20</v>
      </c>
      <c r="CM649" s="1">
        <f t="shared" si="172"/>
        <v>38</v>
      </c>
      <c r="CN649" s="1">
        <f t="shared" si="173"/>
        <v>0</v>
      </c>
      <c r="CO649" s="1">
        <f t="shared" si="174"/>
        <v>11</v>
      </c>
      <c r="CP649" s="1">
        <f t="shared" si="175"/>
        <v>0</v>
      </c>
      <c r="CQ649" s="1">
        <f t="shared" si="176"/>
        <v>2</v>
      </c>
      <c r="CR649" s="1">
        <f>SUM(COUNTIFS($T649:$CL649,{"PAT","MAT"}))</f>
        <v>0</v>
      </c>
      <c r="CS649" s="1">
        <f t="shared" si="177"/>
        <v>0</v>
      </c>
      <c r="CT649" s="1">
        <f t="shared" si="178"/>
        <v>0</v>
      </c>
      <c r="CU649" s="1">
        <f t="shared" si="179"/>
        <v>0</v>
      </c>
      <c r="CV649" s="1">
        <f t="shared" si="180"/>
        <v>0</v>
      </c>
      <c r="CW649" s="1">
        <f t="shared" si="181"/>
        <v>0</v>
      </c>
      <c r="CX649" s="1">
        <f t="shared" si="182"/>
        <v>0</v>
      </c>
      <c r="CY649" s="1">
        <f t="shared" si="183"/>
        <v>0</v>
      </c>
      <c r="CZ649" s="1">
        <f t="shared" si="184"/>
        <v>1</v>
      </c>
      <c r="DA649" s="1">
        <f t="shared" si="185"/>
        <v>1</v>
      </c>
      <c r="DB649" s="1">
        <f>SUM(CM649:CX649)+SUM(COUNTIFS(Q649:CL649,{"TERM","RESIGNED"}))</f>
        <v>51</v>
      </c>
      <c r="DC649" s="1" t="s">
        <v>45</v>
      </c>
      <c r="DD649" s="1" t="s">
        <v>1020</v>
      </c>
    </row>
    <row r="650" spans="1:108" x14ac:dyDescent="0.25">
      <c r="A650" s="32">
        <f t="shared" si="186"/>
        <v>649</v>
      </c>
      <c r="B650" s="1" t="s">
        <v>36</v>
      </c>
      <c r="C650" s="1">
        <v>19352</v>
      </c>
      <c r="D650" s="27">
        <v>19352</v>
      </c>
      <c r="E650" s="1" t="s">
        <v>945</v>
      </c>
      <c r="F650" s="34" t="s">
        <v>1417</v>
      </c>
      <c r="G650" s="34" t="s">
        <v>123</v>
      </c>
      <c r="H650" s="30">
        <v>45224</v>
      </c>
      <c r="I650" s="30" t="s">
        <v>39</v>
      </c>
      <c r="J650" s="30" t="s">
        <v>39</v>
      </c>
      <c r="K650" s="1">
        <f t="shared" ca="1" si="170"/>
        <v>78</v>
      </c>
      <c r="L650" s="34" t="str">
        <f t="shared" si="171"/>
        <v>Billable</v>
      </c>
      <c r="M650" s="34" t="s">
        <v>124</v>
      </c>
      <c r="N650" s="1" t="s">
        <v>41</v>
      </c>
      <c r="O650" s="1" t="s">
        <v>42</v>
      </c>
      <c r="P650" s="1"/>
      <c r="Q650" s="1"/>
      <c r="R650" s="1" t="s">
        <v>43</v>
      </c>
      <c r="S650" s="33" t="s">
        <v>95</v>
      </c>
      <c r="T650" s="14" t="s">
        <v>965</v>
      </c>
      <c r="U650" s="39" t="s">
        <v>39</v>
      </c>
      <c r="V650" s="14" t="s">
        <v>965</v>
      </c>
      <c r="W650" s="14" t="s">
        <v>20</v>
      </c>
      <c r="X650" s="14" t="s">
        <v>20</v>
      </c>
      <c r="Y650" s="14" t="s">
        <v>965</v>
      </c>
      <c r="Z650" s="39" t="s">
        <v>39</v>
      </c>
      <c r="AA650" s="14" t="s">
        <v>965</v>
      </c>
      <c r="AB650" s="14" t="s">
        <v>965</v>
      </c>
      <c r="AC650" s="39" t="s">
        <v>39</v>
      </c>
      <c r="AD650" s="14" t="s">
        <v>965</v>
      </c>
      <c r="AE650" s="14" t="s">
        <v>965</v>
      </c>
      <c r="AF650" s="39" t="s">
        <v>39</v>
      </c>
      <c r="AG650" s="14" t="s">
        <v>965</v>
      </c>
      <c r="AH650" s="14" t="s">
        <v>965</v>
      </c>
      <c r="AI650" s="39" t="s">
        <v>39</v>
      </c>
      <c r="AJ650" s="14" t="s">
        <v>965</v>
      </c>
      <c r="AK650" s="14" t="s">
        <v>965</v>
      </c>
      <c r="AL650" s="39" t="s">
        <v>39</v>
      </c>
      <c r="AM650" s="14" t="s">
        <v>965</v>
      </c>
      <c r="AN650" s="14" t="s">
        <v>20</v>
      </c>
      <c r="AO650" s="14" t="s">
        <v>20</v>
      </c>
      <c r="AP650" s="14" t="s">
        <v>22</v>
      </c>
      <c r="AQ650" s="39" t="s">
        <v>39</v>
      </c>
      <c r="AR650" s="14" t="s">
        <v>22</v>
      </c>
      <c r="AS650" s="14" t="s">
        <v>965</v>
      </c>
      <c r="AT650" s="39" t="s">
        <v>39</v>
      </c>
      <c r="AU650" s="14" t="s">
        <v>965</v>
      </c>
      <c r="AV650" s="14" t="s">
        <v>965</v>
      </c>
      <c r="AW650" s="39" t="s">
        <v>39</v>
      </c>
      <c r="AX650" s="14" t="s">
        <v>965</v>
      </c>
      <c r="AY650" s="14" t="s">
        <v>965</v>
      </c>
      <c r="AZ650" s="39" t="s">
        <v>39</v>
      </c>
      <c r="BA650" s="14" t="s">
        <v>965</v>
      </c>
      <c r="BB650" s="14" t="s">
        <v>965</v>
      </c>
      <c r="BC650" s="39" t="s">
        <v>39</v>
      </c>
      <c r="BD650" s="14" t="s">
        <v>965</v>
      </c>
      <c r="BE650" s="14" t="s">
        <v>20</v>
      </c>
      <c r="BF650" s="14" t="s">
        <v>20</v>
      </c>
      <c r="BG650" s="14" t="s">
        <v>965</v>
      </c>
      <c r="BH650" s="39" t="s">
        <v>39</v>
      </c>
      <c r="BI650" s="39" t="s">
        <v>965</v>
      </c>
      <c r="BJ650" s="14" t="s">
        <v>965</v>
      </c>
      <c r="BK650" s="39" t="s">
        <v>39</v>
      </c>
      <c r="BL650" s="14" t="s">
        <v>965</v>
      </c>
      <c r="BM650" s="14" t="s">
        <v>22</v>
      </c>
      <c r="BN650" s="39" t="s">
        <v>39</v>
      </c>
      <c r="BO650" s="14" t="s">
        <v>22</v>
      </c>
      <c r="BP650" s="14" t="s">
        <v>970</v>
      </c>
      <c r="BQ650" s="39" t="s">
        <v>39</v>
      </c>
      <c r="BR650" s="14" t="s">
        <v>970</v>
      </c>
      <c r="BS650" s="14" t="s">
        <v>22</v>
      </c>
      <c r="BT650" s="39" t="e">
        <v>#N/A</v>
      </c>
      <c r="BU650" s="39" t="s">
        <v>22</v>
      </c>
      <c r="BV650" s="14" t="s">
        <v>20</v>
      </c>
      <c r="BW650" s="14" t="s">
        <v>20</v>
      </c>
      <c r="BX650" s="14" t="s">
        <v>20</v>
      </c>
      <c r="BY650" s="14" t="s">
        <v>965</v>
      </c>
      <c r="BZ650" s="39" t="s">
        <v>39</v>
      </c>
      <c r="CA650" s="39" t="s">
        <v>965</v>
      </c>
      <c r="CB650" s="14" t="s">
        <v>965</v>
      </c>
      <c r="CC650" s="39" t="s">
        <v>39</v>
      </c>
      <c r="CD650" s="39" t="s">
        <v>965</v>
      </c>
      <c r="CE650" s="14" t="s">
        <v>21</v>
      </c>
      <c r="CF650" s="39" t="s">
        <v>39</v>
      </c>
      <c r="CG650" s="39" t="s">
        <v>21</v>
      </c>
      <c r="CH650" s="14" t="s">
        <v>966</v>
      </c>
      <c r="CI650" s="39" t="s">
        <v>39</v>
      </c>
      <c r="CJ650" s="39" t="s">
        <v>966</v>
      </c>
      <c r="CK650" s="14" t="s">
        <v>20</v>
      </c>
      <c r="CL650" s="14" t="s">
        <v>20</v>
      </c>
      <c r="CM650" s="1">
        <f t="shared" si="172"/>
        <v>28</v>
      </c>
      <c r="CN650" s="1">
        <f t="shared" si="173"/>
        <v>1</v>
      </c>
      <c r="CO650" s="1">
        <f t="shared" si="174"/>
        <v>11</v>
      </c>
      <c r="CP650" s="1">
        <f t="shared" si="175"/>
        <v>2</v>
      </c>
      <c r="CQ650" s="1">
        <f t="shared" si="176"/>
        <v>6</v>
      </c>
      <c r="CR650" s="1">
        <f>SUM(COUNTIFS($T650:$CL650,{"PAT","MAT"}))</f>
        <v>0</v>
      </c>
      <c r="CS650" s="1">
        <f t="shared" si="177"/>
        <v>0</v>
      </c>
      <c r="CT650" s="1">
        <f t="shared" si="178"/>
        <v>0</v>
      </c>
      <c r="CU650" s="1">
        <f t="shared" si="179"/>
        <v>0</v>
      </c>
      <c r="CV650" s="1">
        <f t="shared" si="180"/>
        <v>0</v>
      </c>
      <c r="CW650" s="1">
        <f t="shared" si="181"/>
        <v>2</v>
      </c>
      <c r="CX650" s="1">
        <f t="shared" si="182"/>
        <v>0</v>
      </c>
      <c r="CY650" s="1">
        <f t="shared" si="183"/>
        <v>2</v>
      </c>
      <c r="CZ650" s="1">
        <f t="shared" si="184"/>
        <v>1</v>
      </c>
      <c r="DA650" s="1">
        <f t="shared" si="185"/>
        <v>1</v>
      </c>
      <c r="DB650" s="1">
        <f>SUM(CM650:CX650)+SUM(COUNTIFS(Q650:CL650,{"TERM","RESIGNED"}))</f>
        <v>50</v>
      </c>
      <c r="DC650" s="1" t="s">
        <v>45</v>
      </c>
      <c r="DD650" s="1" t="s">
        <v>1025</v>
      </c>
    </row>
    <row r="651" spans="1:108" x14ac:dyDescent="0.25">
      <c r="A651" s="32">
        <f t="shared" si="186"/>
        <v>650</v>
      </c>
      <c r="B651" s="1" t="s">
        <v>36</v>
      </c>
      <c r="C651" s="1">
        <v>19353</v>
      </c>
      <c r="D651" s="27">
        <v>19353</v>
      </c>
      <c r="E651" s="1" t="s">
        <v>945</v>
      </c>
      <c r="F651" s="34" t="s">
        <v>1418</v>
      </c>
      <c r="G651" s="34" t="s">
        <v>123</v>
      </c>
      <c r="H651" s="30">
        <v>45224</v>
      </c>
      <c r="I651" s="30" t="s">
        <v>39</v>
      </c>
      <c r="J651" s="30" t="s">
        <v>39</v>
      </c>
      <c r="K651" s="1">
        <f t="shared" ca="1" si="170"/>
        <v>78</v>
      </c>
      <c r="L651" s="34" t="str">
        <f t="shared" si="171"/>
        <v>Billable</v>
      </c>
      <c r="M651" s="34" t="s">
        <v>124</v>
      </c>
      <c r="N651" s="1" t="s">
        <v>41</v>
      </c>
      <c r="O651" s="1" t="s">
        <v>42</v>
      </c>
      <c r="P651" s="1"/>
      <c r="Q651" s="1"/>
      <c r="R651" s="1" t="s">
        <v>43</v>
      </c>
      <c r="S651" s="33" t="s">
        <v>95</v>
      </c>
      <c r="T651" s="14" t="s">
        <v>965</v>
      </c>
      <c r="U651" s="39" t="s">
        <v>39</v>
      </c>
      <c r="V651" s="14" t="s">
        <v>965</v>
      </c>
      <c r="W651" s="14" t="s">
        <v>20</v>
      </c>
      <c r="X651" s="14" t="s">
        <v>20</v>
      </c>
      <c r="Y651" s="14" t="s">
        <v>965</v>
      </c>
      <c r="Z651" s="39" t="s">
        <v>39</v>
      </c>
      <c r="AA651" s="14" t="s">
        <v>965</v>
      </c>
      <c r="AB651" s="14" t="s">
        <v>965</v>
      </c>
      <c r="AC651" s="39" t="s">
        <v>39</v>
      </c>
      <c r="AD651" s="14" t="s">
        <v>965</v>
      </c>
      <c r="AE651" s="14" t="s">
        <v>965</v>
      </c>
      <c r="AF651" s="39" t="s">
        <v>39</v>
      </c>
      <c r="AG651" s="14" t="s">
        <v>965</v>
      </c>
      <c r="AH651" s="14" t="s">
        <v>965</v>
      </c>
      <c r="AI651" s="39" t="s">
        <v>39</v>
      </c>
      <c r="AJ651" s="14" t="s">
        <v>965</v>
      </c>
      <c r="AK651" s="14" t="s">
        <v>965</v>
      </c>
      <c r="AL651" s="39" t="s">
        <v>39</v>
      </c>
      <c r="AM651" s="14" t="s">
        <v>965</v>
      </c>
      <c r="AN651" s="14" t="s">
        <v>20</v>
      </c>
      <c r="AO651" s="14" t="s">
        <v>20</v>
      </c>
      <c r="AP651" s="14" t="s">
        <v>22</v>
      </c>
      <c r="AQ651" s="39" t="s">
        <v>39</v>
      </c>
      <c r="AR651" s="14" t="s">
        <v>22</v>
      </c>
      <c r="AS651" s="14" t="s">
        <v>965</v>
      </c>
      <c r="AT651" s="39" t="s">
        <v>39</v>
      </c>
      <c r="AU651" s="14" t="s">
        <v>965</v>
      </c>
      <c r="AV651" s="14" t="s">
        <v>22</v>
      </c>
      <c r="AW651" s="39" t="s">
        <v>39</v>
      </c>
      <c r="AX651" s="14" t="s">
        <v>22</v>
      </c>
      <c r="AY651" s="14" t="s">
        <v>965</v>
      </c>
      <c r="AZ651" s="39" t="s">
        <v>39</v>
      </c>
      <c r="BA651" s="14" t="s">
        <v>965</v>
      </c>
      <c r="BB651" s="14" t="s">
        <v>965</v>
      </c>
      <c r="BC651" s="39" t="s">
        <v>39</v>
      </c>
      <c r="BD651" s="14" t="s">
        <v>965</v>
      </c>
      <c r="BE651" s="14" t="s">
        <v>20</v>
      </c>
      <c r="BF651" s="14" t="s">
        <v>20</v>
      </c>
      <c r="BG651" s="14" t="s">
        <v>965</v>
      </c>
      <c r="BH651" s="39" t="s">
        <v>39</v>
      </c>
      <c r="BI651" s="39" t="s">
        <v>965</v>
      </c>
      <c r="BJ651" s="14" t="s">
        <v>965</v>
      </c>
      <c r="BK651" s="39" t="s">
        <v>39</v>
      </c>
      <c r="BL651" s="14" t="s">
        <v>965</v>
      </c>
      <c r="BM651" s="14" t="s">
        <v>965</v>
      </c>
      <c r="BN651" s="39" t="s">
        <v>39</v>
      </c>
      <c r="BO651" s="14" t="s">
        <v>965</v>
      </c>
      <c r="BP651" s="14" t="s">
        <v>965</v>
      </c>
      <c r="BQ651" s="39" t="s">
        <v>39</v>
      </c>
      <c r="BR651" s="14" t="s">
        <v>965</v>
      </c>
      <c r="BS651" s="14" t="s">
        <v>965</v>
      </c>
      <c r="BT651" s="39" t="e">
        <v>#N/A</v>
      </c>
      <c r="BU651" s="39" t="s">
        <v>965</v>
      </c>
      <c r="BV651" s="14" t="s">
        <v>20</v>
      </c>
      <c r="BW651" s="14" t="s">
        <v>20</v>
      </c>
      <c r="BX651" s="14" t="s">
        <v>20</v>
      </c>
      <c r="BY651" s="14" t="s">
        <v>965</v>
      </c>
      <c r="BZ651" s="39" t="s">
        <v>39</v>
      </c>
      <c r="CA651" s="39" t="s">
        <v>965</v>
      </c>
      <c r="CB651" s="14" t="s">
        <v>965</v>
      </c>
      <c r="CC651" s="39" t="s">
        <v>39</v>
      </c>
      <c r="CD651" s="39" t="s">
        <v>965</v>
      </c>
      <c r="CE651" s="14" t="s">
        <v>965</v>
      </c>
      <c r="CF651" s="39" t="s">
        <v>39</v>
      </c>
      <c r="CG651" s="39" t="s">
        <v>965</v>
      </c>
      <c r="CH651" s="14" t="s">
        <v>965</v>
      </c>
      <c r="CI651" s="39" t="s">
        <v>39</v>
      </c>
      <c r="CJ651" s="39" t="s">
        <v>965</v>
      </c>
      <c r="CK651" s="14" t="s">
        <v>20</v>
      </c>
      <c r="CL651" s="14" t="s">
        <v>20</v>
      </c>
      <c r="CM651" s="1">
        <f t="shared" si="172"/>
        <v>36</v>
      </c>
      <c r="CN651" s="1">
        <f t="shared" si="173"/>
        <v>0</v>
      </c>
      <c r="CO651" s="1">
        <f t="shared" si="174"/>
        <v>11</v>
      </c>
      <c r="CP651" s="1">
        <f t="shared" si="175"/>
        <v>0</v>
      </c>
      <c r="CQ651" s="1">
        <f t="shared" si="176"/>
        <v>4</v>
      </c>
      <c r="CR651" s="1">
        <f>SUM(COUNTIFS($T651:$CL651,{"PAT","MAT"}))</f>
        <v>0</v>
      </c>
      <c r="CS651" s="1">
        <f t="shared" si="177"/>
        <v>0</v>
      </c>
      <c r="CT651" s="1">
        <f t="shared" si="178"/>
        <v>0</v>
      </c>
      <c r="CU651" s="1">
        <f t="shared" si="179"/>
        <v>0</v>
      </c>
      <c r="CV651" s="1">
        <f t="shared" si="180"/>
        <v>0</v>
      </c>
      <c r="CW651" s="1">
        <f t="shared" si="181"/>
        <v>0</v>
      </c>
      <c r="CX651" s="1">
        <f t="shared" si="182"/>
        <v>0</v>
      </c>
      <c r="CY651" s="1">
        <f t="shared" si="183"/>
        <v>0</v>
      </c>
      <c r="CZ651" s="1">
        <f t="shared" si="184"/>
        <v>1</v>
      </c>
      <c r="DA651" s="1">
        <f t="shared" si="185"/>
        <v>1</v>
      </c>
      <c r="DB651" s="1">
        <f>SUM(CM651:CX651)+SUM(COUNTIFS(Q651:CL651,{"TERM","RESIGNED"}))</f>
        <v>51</v>
      </c>
      <c r="DC651" s="1" t="s">
        <v>45</v>
      </c>
      <c r="DD651" s="1" t="s">
        <v>1025</v>
      </c>
    </row>
    <row r="652" spans="1:108" x14ac:dyDescent="0.25">
      <c r="A652" s="32">
        <f t="shared" si="186"/>
        <v>651</v>
      </c>
      <c r="B652" s="1" t="s">
        <v>36</v>
      </c>
      <c r="C652" s="1">
        <v>19354</v>
      </c>
      <c r="D652" s="27">
        <v>19354</v>
      </c>
      <c r="E652" s="1" t="s">
        <v>946</v>
      </c>
      <c r="F652" s="34" t="s">
        <v>1419</v>
      </c>
      <c r="G652" s="34" t="s">
        <v>123</v>
      </c>
      <c r="H652" s="30">
        <v>45224</v>
      </c>
      <c r="I652" s="30" t="s">
        <v>39</v>
      </c>
      <c r="J652" s="30" t="s">
        <v>39</v>
      </c>
      <c r="K652" s="1">
        <f t="shared" ca="1" si="170"/>
        <v>78</v>
      </c>
      <c r="L652" s="34" t="str">
        <f t="shared" si="171"/>
        <v>Billable</v>
      </c>
      <c r="M652" s="34" t="s">
        <v>124</v>
      </c>
      <c r="N652" s="1" t="s">
        <v>41</v>
      </c>
      <c r="O652" s="1" t="s">
        <v>42</v>
      </c>
      <c r="P652" s="1"/>
      <c r="Q652" s="1"/>
      <c r="R652" s="1" t="s">
        <v>43</v>
      </c>
      <c r="S652" s="33" t="s">
        <v>95</v>
      </c>
      <c r="T652" s="14" t="s">
        <v>965</v>
      </c>
      <c r="U652" s="39" t="s">
        <v>39</v>
      </c>
      <c r="V652" s="14" t="s">
        <v>965</v>
      </c>
      <c r="W652" s="14" t="s">
        <v>20</v>
      </c>
      <c r="X652" s="14" t="s">
        <v>20</v>
      </c>
      <c r="Y652" s="14" t="s">
        <v>965</v>
      </c>
      <c r="Z652" s="39" t="s">
        <v>39</v>
      </c>
      <c r="AA652" s="14" t="s">
        <v>965</v>
      </c>
      <c r="AB652" s="14" t="s">
        <v>965</v>
      </c>
      <c r="AC652" s="39" t="s">
        <v>39</v>
      </c>
      <c r="AD652" s="14" t="s">
        <v>965</v>
      </c>
      <c r="AE652" s="14" t="s">
        <v>965</v>
      </c>
      <c r="AF652" s="39" t="s">
        <v>39</v>
      </c>
      <c r="AG652" s="14" t="s">
        <v>965</v>
      </c>
      <c r="AH652" s="14" t="s">
        <v>965</v>
      </c>
      <c r="AI652" s="39" t="s">
        <v>39</v>
      </c>
      <c r="AJ652" s="14" t="s">
        <v>965</v>
      </c>
      <c r="AK652" s="14" t="s">
        <v>965</v>
      </c>
      <c r="AL652" s="39" t="s">
        <v>39</v>
      </c>
      <c r="AM652" s="14" t="s">
        <v>965</v>
      </c>
      <c r="AN652" s="14" t="s">
        <v>20</v>
      </c>
      <c r="AO652" s="14" t="s">
        <v>20</v>
      </c>
      <c r="AP652" s="14" t="s">
        <v>965</v>
      </c>
      <c r="AQ652" s="39" t="s">
        <v>39</v>
      </c>
      <c r="AR652" s="14" t="s">
        <v>965</v>
      </c>
      <c r="AS652" s="14" t="s">
        <v>965</v>
      </c>
      <c r="AT652" s="39" t="s">
        <v>39</v>
      </c>
      <c r="AU652" s="14" t="s">
        <v>965</v>
      </c>
      <c r="AV652" s="14" t="s">
        <v>965</v>
      </c>
      <c r="AW652" s="39" t="s">
        <v>39</v>
      </c>
      <c r="AX652" s="14" t="s">
        <v>965</v>
      </c>
      <c r="AY652" s="14" t="s">
        <v>965</v>
      </c>
      <c r="AZ652" s="39" t="s">
        <v>39</v>
      </c>
      <c r="BA652" s="14" t="s">
        <v>965</v>
      </c>
      <c r="BB652" s="14" t="s">
        <v>965</v>
      </c>
      <c r="BC652" s="39" t="s">
        <v>39</v>
      </c>
      <c r="BD652" s="14" t="s">
        <v>965</v>
      </c>
      <c r="BE652" s="14" t="s">
        <v>20</v>
      </c>
      <c r="BF652" s="14" t="s">
        <v>20</v>
      </c>
      <c r="BG652" s="14" t="s">
        <v>965</v>
      </c>
      <c r="BH652" s="39" t="s">
        <v>39</v>
      </c>
      <c r="BI652" s="39" t="s">
        <v>965</v>
      </c>
      <c r="BJ652" s="14" t="s">
        <v>965</v>
      </c>
      <c r="BK652" s="39" t="s">
        <v>39</v>
      </c>
      <c r="BL652" s="14" t="s">
        <v>965</v>
      </c>
      <c r="BM652" s="14" t="s">
        <v>965</v>
      </c>
      <c r="BN652" s="39" t="s">
        <v>39</v>
      </c>
      <c r="BO652" s="14" t="s">
        <v>965</v>
      </c>
      <c r="BP652" s="14" t="s">
        <v>965</v>
      </c>
      <c r="BQ652" s="39" t="s">
        <v>39</v>
      </c>
      <c r="BR652" s="14" t="s">
        <v>965</v>
      </c>
      <c r="BS652" s="14" t="s">
        <v>965</v>
      </c>
      <c r="BT652" s="39" t="e">
        <v>#N/A</v>
      </c>
      <c r="BU652" s="39" t="s">
        <v>965</v>
      </c>
      <c r="BV652" s="14" t="s">
        <v>20</v>
      </c>
      <c r="BW652" s="14" t="s">
        <v>20</v>
      </c>
      <c r="BX652" s="14" t="s">
        <v>20</v>
      </c>
      <c r="BY652" s="14" t="s">
        <v>965</v>
      </c>
      <c r="BZ652" s="39" t="s">
        <v>39</v>
      </c>
      <c r="CA652" s="39" t="s">
        <v>965</v>
      </c>
      <c r="CB652" s="14" t="s">
        <v>965</v>
      </c>
      <c r="CC652" s="39" t="s">
        <v>39</v>
      </c>
      <c r="CD652" s="39" t="s">
        <v>965</v>
      </c>
      <c r="CE652" s="14" t="s">
        <v>965</v>
      </c>
      <c r="CF652" s="39" t="s">
        <v>39</v>
      </c>
      <c r="CG652" s="39" t="s">
        <v>965</v>
      </c>
      <c r="CH652" s="14" t="s">
        <v>965</v>
      </c>
      <c r="CI652" s="39" t="s">
        <v>39</v>
      </c>
      <c r="CJ652" s="39" t="s">
        <v>965</v>
      </c>
      <c r="CK652" s="14" t="s">
        <v>20</v>
      </c>
      <c r="CL652" s="14" t="s">
        <v>20</v>
      </c>
      <c r="CM652" s="1">
        <f t="shared" si="172"/>
        <v>40</v>
      </c>
      <c r="CN652" s="1">
        <f t="shared" si="173"/>
        <v>0</v>
      </c>
      <c r="CO652" s="1">
        <f t="shared" si="174"/>
        <v>11</v>
      </c>
      <c r="CP652" s="1">
        <f t="shared" si="175"/>
        <v>0</v>
      </c>
      <c r="CQ652" s="1">
        <f t="shared" si="176"/>
        <v>0</v>
      </c>
      <c r="CR652" s="1">
        <f>SUM(COUNTIFS($T652:$CL652,{"PAT","MAT"}))</f>
        <v>0</v>
      </c>
      <c r="CS652" s="1">
        <f t="shared" si="177"/>
        <v>0</v>
      </c>
      <c r="CT652" s="1">
        <f t="shared" si="178"/>
        <v>0</v>
      </c>
      <c r="CU652" s="1">
        <f t="shared" si="179"/>
        <v>0</v>
      </c>
      <c r="CV652" s="1">
        <f t="shared" si="180"/>
        <v>0</v>
      </c>
      <c r="CW652" s="1">
        <f t="shared" si="181"/>
        <v>0</v>
      </c>
      <c r="CX652" s="1">
        <f t="shared" si="182"/>
        <v>0</v>
      </c>
      <c r="CY652" s="1">
        <f t="shared" si="183"/>
        <v>0</v>
      </c>
      <c r="CZ652" s="1">
        <f t="shared" si="184"/>
        <v>1</v>
      </c>
      <c r="DA652" s="1">
        <f t="shared" si="185"/>
        <v>1</v>
      </c>
      <c r="DB652" s="1">
        <f>SUM(CM652:CX652)+SUM(COUNTIFS(Q652:CL652,{"TERM","RESIGNED"}))</f>
        <v>51</v>
      </c>
      <c r="DC652" s="1" t="s">
        <v>45</v>
      </c>
      <c r="DD652" s="1" t="s">
        <v>1018</v>
      </c>
    </row>
    <row r="653" spans="1:108" x14ac:dyDescent="0.25">
      <c r="A653" s="32">
        <f t="shared" si="186"/>
        <v>652</v>
      </c>
      <c r="B653" s="1" t="s">
        <v>36</v>
      </c>
      <c r="C653" s="1">
        <v>19355</v>
      </c>
      <c r="D653" s="27">
        <v>19355</v>
      </c>
      <c r="E653" s="1" t="s">
        <v>945</v>
      </c>
      <c r="F653" s="34" t="s">
        <v>1420</v>
      </c>
      <c r="G653" s="34" t="s">
        <v>123</v>
      </c>
      <c r="H653" s="30">
        <v>45224</v>
      </c>
      <c r="I653" s="30" t="s">
        <v>39</v>
      </c>
      <c r="J653" s="30" t="s">
        <v>39</v>
      </c>
      <c r="K653" s="1">
        <f t="shared" ca="1" si="170"/>
        <v>78</v>
      </c>
      <c r="L653" s="34" t="str">
        <f t="shared" si="171"/>
        <v>Billable</v>
      </c>
      <c r="M653" s="34" t="s">
        <v>124</v>
      </c>
      <c r="N653" s="1" t="s">
        <v>41</v>
      </c>
      <c r="O653" s="1" t="s">
        <v>42</v>
      </c>
      <c r="P653" s="1"/>
      <c r="Q653" s="1"/>
      <c r="R653" s="1" t="s">
        <v>43</v>
      </c>
      <c r="S653" s="33" t="s">
        <v>95</v>
      </c>
      <c r="T653" s="14" t="s">
        <v>965</v>
      </c>
      <c r="U653" s="39" t="s">
        <v>39</v>
      </c>
      <c r="V653" s="14" t="s">
        <v>965</v>
      </c>
      <c r="W653" s="14" t="s">
        <v>20</v>
      </c>
      <c r="X653" s="14" t="s">
        <v>20</v>
      </c>
      <c r="Y653" s="14" t="s">
        <v>965</v>
      </c>
      <c r="Z653" s="39" t="s">
        <v>39</v>
      </c>
      <c r="AA653" s="14" t="s">
        <v>965</v>
      </c>
      <c r="AB653" s="14" t="s">
        <v>965</v>
      </c>
      <c r="AC653" s="39" t="s">
        <v>39</v>
      </c>
      <c r="AD653" s="14" t="s">
        <v>965</v>
      </c>
      <c r="AE653" s="14" t="s">
        <v>965</v>
      </c>
      <c r="AF653" s="39" t="s">
        <v>39</v>
      </c>
      <c r="AG653" s="14" t="s">
        <v>965</v>
      </c>
      <c r="AH653" s="14" t="s">
        <v>965</v>
      </c>
      <c r="AI653" s="39" t="s">
        <v>39</v>
      </c>
      <c r="AJ653" s="14" t="s">
        <v>965</v>
      </c>
      <c r="AK653" s="14" t="s">
        <v>22</v>
      </c>
      <c r="AL653" s="39" t="s">
        <v>39</v>
      </c>
      <c r="AM653" s="14" t="s">
        <v>22</v>
      </c>
      <c r="AN653" s="14" t="s">
        <v>20</v>
      </c>
      <c r="AO653" s="14" t="s">
        <v>20</v>
      </c>
      <c r="AP653" s="14" t="s">
        <v>965</v>
      </c>
      <c r="AQ653" s="39" t="s">
        <v>39</v>
      </c>
      <c r="AR653" s="14" t="s">
        <v>965</v>
      </c>
      <c r="AS653" s="14" t="s">
        <v>965</v>
      </c>
      <c r="AT653" s="39" t="s">
        <v>39</v>
      </c>
      <c r="AU653" s="14" t="s">
        <v>965</v>
      </c>
      <c r="AV653" s="14" t="s">
        <v>965</v>
      </c>
      <c r="AW653" s="39" t="s">
        <v>39</v>
      </c>
      <c r="AX653" s="14" t="s">
        <v>965</v>
      </c>
      <c r="AY653" s="14" t="s">
        <v>965</v>
      </c>
      <c r="AZ653" s="39" t="s">
        <v>39</v>
      </c>
      <c r="BA653" s="14" t="s">
        <v>965</v>
      </c>
      <c r="BB653" s="14" t="s">
        <v>965</v>
      </c>
      <c r="BC653" s="39" t="s">
        <v>39</v>
      </c>
      <c r="BD653" s="14" t="s">
        <v>965</v>
      </c>
      <c r="BE653" s="14" t="s">
        <v>20</v>
      </c>
      <c r="BF653" s="14" t="s">
        <v>20</v>
      </c>
      <c r="BG653" s="14" t="s">
        <v>965</v>
      </c>
      <c r="BH653" s="39" t="s">
        <v>39</v>
      </c>
      <c r="BI653" s="39" t="s">
        <v>965</v>
      </c>
      <c r="BJ653" s="14" t="s">
        <v>965</v>
      </c>
      <c r="BK653" s="39" t="s">
        <v>39</v>
      </c>
      <c r="BL653" s="14" t="s">
        <v>965</v>
      </c>
      <c r="BM653" s="14" t="s">
        <v>22</v>
      </c>
      <c r="BN653" s="39" t="s">
        <v>39</v>
      </c>
      <c r="BO653" s="14" t="s">
        <v>22</v>
      </c>
      <c r="BP653" s="14" t="s">
        <v>965</v>
      </c>
      <c r="BQ653" s="39" t="s">
        <v>39</v>
      </c>
      <c r="BR653" s="14" t="s">
        <v>965</v>
      </c>
      <c r="BS653" s="14" t="s">
        <v>965</v>
      </c>
      <c r="BT653" s="39" t="e">
        <v>#N/A</v>
      </c>
      <c r="BU653" s="39" t="s">
        <v>965</v>
      </c>
      <c r="BV653" s="14" t="s">
        <v>20</v>
      </c>
      <c r="BW653" s="14" t="s">
        <v>20</v>
      </c>
      <c r="BX653" s="14" t="s">
        <v>20</v>
      </c>
      <c r="BY653" s="14" t="s">
        <v>965</v>
      </c>
      <c r="BZ653" s="39" t="s">
        <v>39</v>
      </c>
      <c r="CA653" s="39" t="s">
        <v>965</v>
      </c>
      <c r="CB653" s="14" t="s">
        <v>965</v>
      </c>
      <c r="CC653" s="39" t="s">
        <v>39</v>
      </c>
      <c r="CD653" s="39" t="s">
        <v>965</v>
      </c>
      <c r="CE653" s="14" t="s">
        <v>965</v>
      </c>
      <c r="CF653" s="39" t="s">
        <v>39</v>
      </c>
      <c r="CG653" s="39" t="s">
        <v>965</v>
      </c>
      <c r="CH653" s="14" t="s">
        <v>21</v>
      </c>
      <c r="CI653" s="39" t="s">
        <v>39</v>
      </c>
      <c r="CJ653" s="39" t="s">
        <v>21</v>
      </c>
      <c r="CK653" s="14" t="s">
        <v>20</v>
      </c>
      <c r="CL653" s="14" t="s">
        <v>20</v>
      </c>
      <c r="CM653" s="1">
        <f t="shared" si="172"/>
        <v>34</v>
      </c>
      <c r="CN653" s="1">
        <f t="shared" si="173"/>
        <v>0</v>
      </c>
      <c r="CO653" s="1">
        <f t="shared" si="174"/>
        <v>11</v>
      </c>
      <c r="CP653" s="1">
        <f t="shared" si="175"/>
        <v>2</v>
      </c>
      <c r="CQ653" s="1">
        <f t="shared" si="176"/>
        <v>4</v>
      </c>
      <c r="CR653" s="1">
        <f>SUM(COUNTIFS($T653:$CL653,{"PAT","MAT"}))</f>
        <v>0</v>
      </c>
      <c r="CS653" s="1">
        <f t="shared" si="177"/>
        <v>0</v>
      </c>
      <c r="CT653" s="1">
        <f t="shared" si="178"/>
        <v>0</v>
      </c>
      <c r="CU653" s="1">
        <f t="shared" si="179"/>
        <v>0</v>
      </c>
      <c r="CV653" s="1">
        <f t="shared" si="180"/>
        <v>0</v>
      </c>
      <c r="CW653" s="1">
        <f t="shared" si="181"/>
        <v>0</v>
      </c>
      <c r="CX653" s="1">
        <f t="shared" si="182"/>
        <v>0</v>
      </c>
      <c r="CY653" s="1">
        <f t="shared" si="183"/>
        <v>0</v>
      </c>
      <c r="CZ653" s="1">
        <f t="shared" si="184"/>
        <v>1</v>
      </c>
      <c r="DA653" s="1">
        <f t="shared" si="185"/>
        <v>1</v>
      </c>
      <c r="DB653" s="1">
        <f>SUM(CM653:CX653)+SUM(COUNTIFS(Q653:CL653,{"TERM","RESIGNED"}))</f>
        <v>51</v>
      </c>
      <c r="DC653" s="1" t="s">
        <v>45</v>
      </c>
      <c r="DD653" s="1" t="s">
        <v>1025</v>
      </c>
    </row>
    <row r="654" spans="1:108" x14ac:dyDescent="0.25">
      <c r="A654" s="32">
        <f t="shared" si="186"/>
        <v>653</v>
      </c>
      <c r="B654" s="1" t="s">
        <v>36</v>
      </c>
      <c r="C654" s="1">
        <v>19356</v>
      </c>
      <c r="D654" s="27">
        <v>19356</v>
      </c>
      <c r="E654" s="1" t="s">
        <v>945</v>
      </c>
      <c r="F654" s="34" t="s">
        <v>1421</v>
      </c>
      <c r="G654" s="34" t="s">
        <v>123</v>
      </c>
      <c r="H654" s="30">
        <v>45224</v>
      </c>
      <c r="I654" s="30" t="s">
        <v>39</v>
      </c>
      <c r="J654" s="30" t="s">
        <v>39</v>
      </c>
      <c r="K654" s="1">
        <f t="shared" ca="1" si="170"/>
        <v>78</v>
      </c>
      <c r="L654" s="34" t="str">
        <f t="shared" si="171"/>
        <v>Billable</v>
      </c>
      <c r="M654" s="34" t="s">
        <v>124</v>
      </c>
      <c r="N654" s="1" t="s">
        <v>41</v>
      </c>
      <c r="O654" s="1" t="s">
        <v>42</v>
      </c>
      <c r="P654" s="1"/>
      <c r="Q654" s="1"/>
      <c r="R654" s="1" t="s">
        <v>43</v>
      </c>
      <c r="S654" s="33" t="s">
        <v>95</v>
      </c>
      <c r="T654" s="14" t="s">
        <v>965</v>
      </c>
      <c r="U654" s="39" t="s">
        <v>39</v>
      </c>
      <c r="V654" s="14" t="s">
        <v>965</v>
      </c>
      <c r="W654" s="14" t="s">
        <v>20</v>
      </c>
      <c r="X654" s="14" t="s">
        <v>20</v>
      </c>
      <c r="Y654" s="14" t="s">
        <v>965</v>
      </c>
      <c r="Z654" s="39" t="s">
        <v>39</v>
      </c>
      <c r="AA654" s="14" t="s">
        <v>965</v>
      </c>
      <c r="AB654" s="14" t="s">
        <v>965</v>
      </c>
      <c r="AC654" s="39" t="s">
        <v>39</v>
      </c>
      <c r="AD654" s="14" t="s">
        <v>965</v>
      </c>
      <c r="AE654" s="14" t="s">
        <v>965</v>
      </c>
      <c r="AF654" s="39" t="s">
        <v>39</v>
      </c>
      <c r="AG654" s="14" t="s">
        <v>965</v>
      </c>
      <c r="AH654" s="14" t="s">
        <v>965</v>
      </c>
      <c r="AI654" s="39" t="s">
        <v>39</v>
      </c>
      <c r="AJ654" s="14" t="s">
        <v>965</v>
      </c>
      <c r="AK654" s="14" t="s">
        <v>965</v>
      </c>
      <c r="AL654" s="39" t="s">
        <v>39</v>
      </c>
      <c r="AM654" s="14" t="s">
        <v>965</v>
      </c>
      <c r="AN654" s="14" t="s">
        <v>20</v>
      </c>
      <c r="AO654" s="14" t="s">
        <v>20</v>
      </c>
      <c r="AP654" s="14" t="s">
        <v>965</v>
      </c>
      <c r="AQ654" s="39" t="s">
        <v>39</v>
      </c>
      <c r="AR654" s="14" t="s">
        <v>965</v>
      </c>
      <c r="AS654" s="14" t="s">
        <v>965</v>
      </c>
      <c r="AT654" s="39" t="s">
        <v>39</v>
      </c>
      <c r="AU654" s="14" t="s">
        <v>965</v>
      </c>
      <c r="AV654" s="14" t="s">
        <v>965</v>
      </c>
      <c r="AW654" s="39" t="s">
        <v>39</v>
      </c>
      <c r="AX654" s="14" t="s">
        <v>965</v>
      </c>
      <c r="AY654" s="14" t="s">
        <v>965</v>
      </c>
      <c r="AZ654" s="39" t="s">
        <v>39</v>
      </c>
      <c r="BA654" s="14" t="s">
        <v>965</v>
      </c>
      <c r="BB654" s="14" t="s">
        <v>965</v>
      </c>
      <c r="BC654" s="39" t="s">
        <v>39</v>
      </c>
      <c r="BD654" s="14" t="s">
        <v>965</v>
      </c>
      <c r="BE654" s="14" t="s">
        <v>20</v>
      </c>
      <c r="BF654" s="14" t="s">
        <v>20</v>
      </c>
      <c r="BG654" s="14" t="s">
        <v>965</v>
      </c>
      <c r="BH654" s="39" t="s">
        <v>39</v>
      </c>
      <c r="BI654" s="39" t="s">
        <v>965</v>
      </c>
      <c r="BJ654" s="14" t="s">
        <v>965</v>
      </c>
      <c r="BK654" s="39" t="s">
        <v>39</v>
      </c>
      <c r="BL654" s="14" t="s">
        <v>965</v>
      </c>
      <c r="BM654" s="14" t="s">
        <v>965</v>
      </c>
      <c r="BN654" s="39" t="s">
        <v>39</v>
      </c>
      <c r="BO654" s="14" t="s">
        <v>965</v>
      </c>
      <c r="BP654" s="14" t="s">
        <v>22</v>
      </c>
      <c r="BQ654" s="39" t="s">
        <v>39</v>
      </c>
      <c r="BR654" s="14" t="s">
        <v>22</v>
      </c>
      <c r="BS654" s="14" t="s">
        <v>22</v>
      </c>
      <c r="BT654" s="39" t="e">
        <v>#N/A</v>
      </c>
      <c r="BU654" s="39" t="s">
        <v>22</v>
      </c>
      <c r="BV654" s="14" t="s">
        <v>20</v>
      </c>
      <c r="BW654" s="14" t="s">
        <v>20</v>
      </c>
      <c r="BX654" s="14" t="s">
        <v>20</v>
      </c>
      <c r="BY654" s="14" t="s">
        <v>21</v>
      </c>
      <c r="BZ654" s="39" t="s">
        <v>39</v>
      </c>
      <c r="CA654" s="39" t="s">
        <v>21</v>
      </c>
      <c r="CB654" s="14" t="s">
        <v>21</v>
      </c>
      <c r="CC654" s="39" t="s">
        <v>39</v>
      </c>
      <c r="CD654" s="39" t="s">
        <v>21</v>
      </c>
      <c r="CE654" s="14" t="s">
        <v>21</v>
      </c>
      <c r="CF654" s="39" t="s">
        <v>39</v>
      </c>
      <c r="CG654" s="39" t="s">
        <v>21</v>
      </c>
      <c r="CH654" s="14" t="s">
        <v>21</v>
      </c>
      <c r="CI654" s="39" t="s">
        <v>39</v>
      </c>
      <c r="CJ654" s="39" t="s">
        <v>21</v>
      </c>
      <c r="CK654" s="14" t="s">
        <v>20</v>
      </c>
      <c r="CL654" s="14" t="s">
        <v>20</v>
      </c>
      <c r="CM654" s="1">
        <f t="shared" si="172"/>
        <v>28</v>
      </c>
      <c r="CN654" s="1">
        <f t="shared" si="173"/>
        <v>0</v>
      </c>
      <c r="CO654" s="1">
        <f t="shared" si="174"/>
        <v>11</v>
      </c>
      <c r="CP654" s="1">
        <f t="shared" si="175"/>
        <v>8</v>
      </c>
      <c r="CQ654" s="1">
        <f t="shared" si="176"/>
        <v>4</v>
      </c>
      <c r="CR654" s="1">
        <f>SUM(COUNTIFS($T654:$CL654,{"PAT","MAT"}))</f>
        <v>0</v>
      </c>
      <c r="CS654" s="1">
        <f t="shared" si="177"/>
        <v>0</v>
      </c>
      <c r="CT654" s="1">
        <f t="shared" si="178"/>
        <v>0</v>
      </c>
      <c r="CU654" s="1">
        <f t="shared" si="179"/>
        <v>0</v>
      </c>
      <c r="CV654" s="1">
        <f t="shared" si="180"/>
        <v>0</v>
      </c>
      <c r="CW654" s="1">
        <f t="shared" si="181"/>
        <v>0</v>
      </c>
      <c r="CX654" s="1">
        <f t="shared" si="182"/>
        <v>0</v>
      </c>
      <c r="CY654" s="1">
        <f t="shared" si="183"/>
        <v>0</v>
      </c>
      <c r="CZ654" s="1">
        <f t="shared" si="184"/>
        <v>1</v>
      </c>
      <c r="DA654" s="1">
        <f t="shared" si="185"/>
        <v>1</v>
      </c>
      <c r="DB654" s="1">
        <f>SUM(CM654:CX654)+SUM(COUNTIFS(Q654:CL654,{"TERM","RESIGNED"}))</f>
        <v>51</v>
      </c>
      <c r="DC654" s="1" t="s">
        <v>45</v>
      </c>
      <c r="DD654" s="1" t="s">
        <v>1025</v>
      </c>
    </row>
    <row r="655" spans="1:108" x14ac:dyDescent="0.25">
      <c r="A655" s="32">
        <f t="shared" si="186"/>
        <v>654</v>
      </c>
      <c r="B655" s="1" t="s">
        <v>36</v>
      </c>
      <c r="C655" s="1">
        <v>19357</v>
      </c>
      <c r="D655" s="27">
        <v>19357</v>
      </c>
      <c r="E655" s="1" t="s">
        <v>946</v>
      </c>
      <c r="F655" s="34" t="s">
        <v>1422</v>
      </c>
      <c r="G655" s="34" t="s">
        <v>123</v>
      </c>
      <c r="H655" s="30">
        <v>45224</v>
      </c>
      <c r="I655" s="30" t="s">
        <v>39</v>
      </c>
      <c r="J655" s="30" t="s">
        <v>39</v>
      </c>
      <c r="K655" s="1">
        <f t="shared" ca="1" si="170"/>
        <v>78</v>
      </c>
      <c r="L655" s="34" t="str">
        <f t="shared" si="171"/>
        <v>Billable</v>
      </c>
      <c r="M655" s="34" t="s">
        <v>124</v>
      </c>
      <c r="N655" s="1" t="s">
        <v>41</v>
      </c>
      <c r="O655" s="1" t="s">
        <v>42</v>
      </c>
      <c r="P655" s="1"/>
      <c r="Q655" s="1"/>
      <c r="R655" s="1" t="s">
        <v>43</v>
      </c>
      <c r="S655" s="33" t="s">
        <v>301</v>
      </c>
      <c r="T655" s="14" t="s">
        <v>965</v>
      </c>
      <c r="U655" s="39">
        <v>0.38333333333333303</v>
      </c>
      <c r="V655" s="14" t="s">
        <v>965</v>
      </c>
      <c r="W655" s="14" t="s">
        <v>20</v>
      </c>
      <c r="X655" s="14" t="s">
        <v>20</v>
      </c>
      <c r="Y655" s="14" t="s">
        <v>965</v>
      </c>
      <c r="Z655" s="39">
        <v>0.40138888888888885</v>
      </c>
      <c r="AA655" s="14" t="s">
        <v>965</v>
      </c>
      <c r="AB655" s="14" t="s">
        <v>965</v>
      </c>
      <c r="AC655" s="39">
        <v>0.3833333333333333</v>
      </c>
      <c r="AD655" s="14" t="s">
        <v>965</v>
      </c>
      <c r="AE655" s="14" t="s">
        <v>965</v>
      </c>
      <c r="AF655" s="39">
        <v>0.37291666666666662</v>
      </c>
      <c r="AG655" s="14" t="s">
        <v>965</v>
      </c>
      <c r="AH655" s="14" t="s">
        <v>965</v>
      </c>
      <c r="AI655" s="39">
        <v>0.38055555555555554</v>
      </c>
      <c r="AJ655" s="14" t="s">
        <v>965</v>
      </c>
      <c r="AK655" s="14" t="s">
        <v>965</v>
      </c>
      <c r="AL655" s="39">
        <v>0.38055555555555554</v>
      </c>
      <c r="AM655" s="14" t="s">
        <v>965</v>
      </c>
      <c r="AN655" s="14" t="s">
        <v>20</v>
      </c>
      <c r="AO655" s="14" t="s">
        <v>20</v>
      </c>
      <c r="AP655" s="14" t="s">
        <v>965</v>
      </c>
      <c r="AQ655" s="39">
        <v>0.4069444444444445</v>
      </c>
      <c r="AR655" s="14" t="s">
        <v>965</v>
      </c>
      <c r="AS655" s="14" t="s">
        <v>965</v>
      </c>
      <c r="AT655" s="39">
        <v>0.41041666666666665</v>
      </c>
      <c r="AU655" s="14" t="s">
        <v>965</v>
      </c>
      <c r="AV655" s="14" t="s">
        <v>965</v>
      </c>
      <c r="AW655" s="39">
        <v>0.39444444444444443</v>
      </c>
      <c r="AX655" s="14" t="s">
        <v>965</v>
      </c>
      <c r="AY655" s="14" t="s">
        <v>965</v>
      </c>
      <c r="AZ655" s="39">
        <v>0.40902777777777777</v>
      </c>
      <c r="BA655" s="14" t="s">
        <v>965</v>
      </c>
      <c r="BB655" s="14" t="s">
        <v>965</v>
      </c>
      <c r="BC655" s="39">
        <v>0.37083333333333335</v>
      </c>
      <c r="BD655" s="14" t="s">
        <v>965</v>
      </c>
      <c r="BE655" s="14" t="s">
        <v>20</v>
      </c>
      <c r="BF655" s="14" t="s">
        <v>20</v>
      </c>
      <c r="BG655" s="14" t="s">
        <v>965</v>
      </c>
      <c r="BH655" s="39">
        <v>0.37916666666666665</v>
      </c>
      <c r="BI655" s="39" t="s">
        <v>965</v>
      </c>
      <c r="BJ655" s="14" t="s">
        <v>965</v>
      </c>
      <c r="BK655" s="39">
        <v>0.37916666666666665</v>
      </c>
      <c r="BL655" s="14" t="s">
        <v>965</v>
      </c>
      <c r="BM655" s="14" t="s">
        <v>965</v>
      </c>
      <c r="BN655" s="39">
        <v>0.375</v>
      </c>
      <c r="BO655" s="14" t="s">
        <v>965</v>
      </c>
      <c r="BP655" s="14" t="s">
        <v>965</v>
      </c>
      <c r="BQ655" s="39">
        <v>0.37291666666666662</v>
      </c>
      <c r="BR655" s="14" t="s">
        <v>965</v>
      </c>
      <c r="BS655" s="14" t="s">
        <v>965</v>
      </c>
      <c r="BT655" s="39">
        <v>0.38958333333333334</v>
      </c>
      <c r="BU655" s="39" t="s">
        <v>965</v>
      </c>
      <c r="BV655" s="14" t="s">
        <v>20</v>
      </c>
      <c r="BW655" s="14" t="s">
        <v>20</v>
      </c>
      <c r="BX655" s="14" t="s">
        <v>20</v>
      </c>
      <c r="BY655" s="14" t="s">
        <v>965</v>
      </c>
      <c r="BZ655" s="39">
        <v>0.38541666666666669</v>
      </c>
      <c r="CA655" s="39" t="s">
        <v>965</v>
      </c>
      <c r="CB655" s="14" t="s">
        <v>22</v>
      </c>
      <c r="CC655" s="39">
        <v>0.42083333333333334</v>
      </c>
      <c r="CD655" s="39" t="s">
        <v>22</v>
      </c>
      <c r="CE655" s="14" t="s">
        <v>22</v>
      </c>
      <c r="CF655" s="39">
        <v>0.37777777777777777</v>
      </c>
      <c r="CG655" s="39" t="s">
        <v>22</v>
      </c>
      <c r="CH655" s="14" t="s">
        <v>965</v>
      </c>
      <c r="CI655" s="39">
        <v>0.3743055555555555</v>
      </c>
      <c r="CJ655" s="39" t="s">
        <v>965</v>
      </c>
      <c r="CK655" s="14" t="s">
        <v>20</v>
      </c>
      <c r="CL655" s="14" t="s">
        <v>20</v>
      </c>
      <c r="CM655" s="1">
        <f t="shared" si="172"/>
        <v>36</v>
      </c>
      <c r="CN655" s="1">
        <f t="shared" si="173"/>
        <v>0</v>
      </c>
      <c r="CO655" s="1">
        <f t="shared" si="174"/>
        <v>11</v>
      </c>
      <c r="CP655" s="1">
        <f t="shared" si="175"/>
        <v>0</v>
      </c>
      <c r="CQ655" s="1">
        <f t="shared" si="176"/>
        <v>4</v>
      </c>
      <c r="CR655" s="1">
        <f>SUM(COUNTIFS($T655:$CL655,{"PAT","MAT"}))</f>
        <v>0</v>
      </c>
      <c r="CS655" s="1">
        <f t="shared" si="177"/>
        <v>0</v>
      </c>
      <c r="CT655" s="1">
        <f t="shared" si="178"/>
        <v>0</v>
      </c>
      <c r="CU655" s="1">
        <f t="shared" si="179"/>
        <v>0</v>
      </c>
      <c r="CV655" s="1">
        <f t="shared" si="180"/>
        <v>0</v>
      </c>
      <c r="CW655" s="1">
        <f t="shared" si="181"/>
        <v>0</v>
      </c>
      <c r="CX655" s="1">
        <f t="shared" si="182"/>
        <v>0</v>
      </c>
      <c r="CY655" s="1">
        <f t="shared" si="183"/>
        <v>0</v>
      </c>
      <c r="CZ655" s="1">
        <f t="shared" si="184"/>
        <v>1</v>
      </c>
      <c r="DA655" s="1">
        <f t="shared" si="185"/>
        <v>1</v>
      </c>
      <c r="DB655" s="1">
        <f>SUM(CM655:CX655)+SUM(COUNTIFS(Q655:CL655,{"TERM","RESIGNED"}))</f>
        <v>51</v>
      </c>
      <c r="DC655" s="1" t="s">
        <v>45</v>
      </c>
      <c r="DD655" s="1" t="s">
        <v>1018</v>
      </c>
    </row>
    <row r="656" spans="1:108" x14ac:dyDescent="0.25">
      <c r="A656" s="32">
        <f t="shared" si="186"/>
        <v>655</v>
      </c>
      <c r="B656" s="1" t="s">
        <v>36</v>
      </c>
      <c r="C656" s="1">
        <v>19358</v>
      </c>
      <c r="D656" s="27">
        <v>19358</v>
      </c>
      <c r="E656" s="1" t="s">
        <v>945</v>
      </c>
      <c r="F656" s="34" t="s">
        <v>1423</v>
      </c>
      <c r="G656" s="34" t="s">
        <v>123</v>
      </c>
      <c r="H656" s="30">
        <v>45224</v>
      </c>
      <c r="I656" s="30" t="s">
        <v>39</v>
      </c>
      <c r="J656" s="30" t="s">
        <v>39</v>
      </c>
      <c r="K656" s="1">
        <f t="shared" ca="1" si="170"/>
        <v>78</v>
      </c>
      <c r="L656" s="34" t="str">
        <f t="shared" si="171"/>
        <v>Billable</v>
      </c>
      <c r="M656" s="34" t="s">
        <v>124</v>
      </c>
      <c r="N656" s="1" t="s">
        <v>41</v>
      </c>
      <c r="O656" s="1" t="s">
        <v>42</v>
      </c>
      <c r="P656" s="1"/>
      <c r="Q656" s="1"/>
      <c r="R656" s="1" t="s">
        <v>43</v>
      </c>
      <c r="S656" s="33" t="s">
        <v>418</v>
      </c>
      <c r="T656" s="14" t="s">
        <v>965</v>
      </c>
      <c r="U656" s="39">
        <v>0.38819444444444401</v>
      </c>
      <c r="V656" s="14" t="s">
        <v>965</v>
      </c>
      <c r="W656" s="14" t="s">
        <v>20</v>
      </c>
      <c r="X656" s="14" t="s">
        <v>20</v>
      </c>
      <c r="Y656" s="14" t="s">
        <v>965</v>
      </c>
      <c r="Z656" s="39">
        <v>0.37916666666666665</v>
      </c>
      <c r="AA656" s="14" t="s">
        <v>965</v>
      </c>
      <c r="AB656" s="14" t="s">
        <v>965</v>
      </c>
      <c r="AC656" s="39">
        <v>0.38263888888888892</v>
      </c>
      <c r="AD656" s="14" t="s">
        <v>965</v>
      </c>
      <c r="AE656" s="14" t="s">
        <v>965</v>
      </c>
      <c r="AF656" s="39">
        <v>0.38125000000000003</v>
      </c>
      <c r="AG656" s="14" t="s">
        <v>965</v>
      </c>
      <c r="AH656" s="14" t="s">
        <v>965</v>
      </c>
      <c r="AI656" s="39">
        <v>0.37916666666666665</v>
      </c>
      <c r="AJ656" s="14" t="s">
        <v>965</v>
      </c>
      <c r="AK656" s="14" t="s">
        <v>965</v>
      </c>
      <c r="AL656" s="39">
        <v>0.37777777777777777</v>
      </c>
      <c r="AM656" s="14" t="s">
        <v>965</v>
      </c>
      <c r="AN656" s="14" t="s">
        <v>20</v>
      </c>
      <c r="AO656" s="14" t="s">
        <v>20</v>
      </c>
      <c r="AP656" s="14" t="s">
        <v>965</v>
      </c>
      <c r="AQ656" s="39">
        <v>0.38055555555555554</v>
      </c>
      <c r="AR656" s="14" t="s">
        <v>965</v>
      </c>
      <c r="AS656" s="14" t="s">
        <v>965</v>
      </c>
      <c r="AT656" s="39">
        <v>0.37847222222222227</v>
      </c>
      <c r="AU656" s="14" t="s">
        <v>965</v>
      </c>
      <c r="AV656" s="14" t="s">
        <v>965</v>
      </c>
      <c r="AW656" s="39">
        <v>0.37847222222222227</v>
      </c>
      <c r="AX656" s="14" t="s">
        <v>965</v>
      </c>
      <c r="AY656" s="14" t="s">
        <v>965</v>
      </c>
      <c r="AZ656" s="39">
        <v>0.38055555555555554</v>
      </c>
      <c r="BA656" s="14" t="s">
        <v>965</v>
      </c>
      <c r="BB656" s="14" t="s">
        <v>965</v>
      </c>
      <c r="BC656" s="39">
        <v>0.3888888888888889</v>
      </c>
      <c r="BD656" s="14" t="s">
        <v>965</v>
      </c>
      <c r="BE656" s="14" t="s">
        <v>20</v>
      </c>
      <c r="BF656" s="14" t="s">
        <v>20</v>
      </c>
      <c r="BG656" s="14" t="s">
        <v>965</v>
      </c>
      <c r="BH656" s="39">
        <v>0.37847222222222227</v>
      </c>
      <c r="BI656" s="39" t="s">
        <v>965</v>
      </c>
      <c r="BJ656" s="14" t="s">
        <v>965</v>
      </c>
      <c r="BK656" s="39">
        <v>0.38055555555555554</v>
      </c>
      <c r="BL656" s="14" t="s">
        <v>965</v>
      </c>
      <c r="BM656" s="14" t="s">
        <v>965</v>
      </c>
      <c r="BN656" s="39">
        <v>0.38055555555555554</v>
      </c>
      <c r="BO656" s="14" t="s">
        <v>965</v>
      </c>
      <c r="BP656" s="14" t="s">
        <v>965</v>
      </c>
      <c r="BQ656" s="39">
        <v>0.38611111111111113</v>
      </c>
      <c r="BR656" s="14" t="s">
        <v>965</v>
      </c>
      <c r="BS656" s="14" t="s">
        <v>965</v>
      </c>
      <c r="BT656" s="39">
        <v>0.37986111111111115</v>
      </c>
      <c r="BU656" s="39" t="s">
        <v>965</v>
      </c>
      <c r="BV656" s="14" t="s">
        <v>20</v>
      </c>
      <c r="BW656" s="14" t="s">
        <v>20</v>
      </c>
      <c r="BX656" s="14" t="s">
        <v>20</v>
      </c>
      <c r="BY656" s="14" t="s">
        <v>965</v>
      </c>
      <c r="BZ656" s="39">
        <v>0.37986111111111115</v>
      </c>
      <c r="CA656" s="39" t="s">
        <v>965</v>
      </c>
      <c r="CB656" s="14" t="s">
        <v>965</v>
      </c>
      <c r="CC656" s="39">
        <v>0.38194444444444442</v>
      </c>
      <c r="CD656" s="39" t="s">
        <v>965</v>
      </c>
      <c r="CE656" s="14" t="s">
        <v>965</v>
      </c>
      <c r="CF656" s="39">
        <v>0.37916666666666665</v>
      </c>
      <c r="CG656" s="39" t="s">
        <v>965</v>
      </c>
      <c r="CH656" s="14" t="s">
        <v>965</v>
      </c>
      <c r="CI656" s="39">
        <v>0.38263888888888892</v>
      </c>
      <c r="CJ656" s="39" t="s">
        <v>965</v>
      </c>
      <c r="CK656" s="14" t="s">
        <v>20</v>
      </c>
      <c r="CL656" s="14" t="s">
        <v>20</v>
      </c>
      <c r="CM656" s="1">
        <f t="shared" si="172"/>
        <v>40</v>
      </c>
      <c r="CN656" s="1">
        <f t="shared" si="173"/>
        <v>0</v>
      </c>
      <c r="CO656" s="1">
        <f t="shared" si="174"/>
        <v>11</v>
      </c>
      <c r="CP656" s="1">
        <f t="shared" si="175"/>
        <v>0</v>
      </c>
      <c r="CQ656" s="1">
        <f t="shared" si="176"/>
        <v>0</v>
      </c>
      <c r="CR656" s="1">
        <f>SUM(COUNTIFS($T656:$CL656,{"PAT","MAT"}))</f>
        <v>0</v>
      </c>
      <c r="CS656" s="1">
        <f t="shared" si="177"/>
        <v>0</v>
      </c>
      <c r="CT656" s="1">
        <f t="shared" si="178"/>
        <v>0</v>
      </c>
      <c r="CU656" s="1">
        <f t="shared" si="179"/>
        <v>0</v>
      </c>
      <c r="CV656" s="1">
        <f t="shared" si="180"/>
        <v>0</v>
      </c>
      <c r="CW656" s="1">
        <f t="shared" si="181"/>
        <v>0</v>
      </c>
      <c r="CX656" s="1">
        <f t="shared" si="182"/>
        <v>0</v>
      </c>
      <c r="CY656" s="1">
        <f t="shared" si="183"/>
        <v>0</v>
      </c>
      <c r="CZ656" s="1">
        <f t="shared" si="184"/>
        <v>1</v>
      </c>
      <c r="DA656" s="1">
        <f t="shared" si="185"/>
        <v>1</v>
      </c>
      <c r="DB656" s="1">
        <f>SUM(CM656:CX656)+SUM(COUNTIFS(Q656:CL656,{"TERM","RESIGNED"}))</f>
        <v>51</v>
      </c>
      <c r="DC656" s="1" t="s">
        <v>45</v>
      </c>
      <c r="DD656" s="1" t="s">
        <v>1023</v>
      </c>
    </row>
    <row r="657" spans="1:108" x14ac:dyDescent="0.25">
      <c r="A657" s="32">
        <f t="shared" si="186"/>
        <v>656</v>
      </c>
      <c r="B657" s="1" t="s">
        <v>36</v>
      </c>
      <c r="C657" s="1">
        <v>19363</v>
      </c>
      <c r="D657" s="27">
        <v>19363</v>
      </c>
      <c r="E657" s="1" t="s">
        <v>945</v>
      </c>
      <c r="F657" s="34" t="s">
        <v>1424</v>
      </c>
      <c r="G657" s="34" t="s">
        <v>186</v>
      </c>
      <c r="H657" s="30">
        <v>45226</v>
      </c>
      <c r="I657" s="30" t="s">
        <v>39</v>
      </c>
      <c r="J657" s="30" t="s">
        <v>39</v>
      </c>
      <c r="K657" s="1">
        <f t="shared" ca="1" si="170"/>
        <v>76</v>
      </c>
      <c r="L657" s="34" t="str">
        <f t="shared" si="171"/>
        <v>Billable</v>
      </c>
      <c r="M657" s="34" t="s">
        <v>187</v>
      </c>
      <c r="N657" s="1" t="s">
        <v>41</v>
      </c>
      <c r="O657" s="1" t="s">
        <v>42</v>
      </c>
      <c r="P657" s="1"/>
      <c r="Q657" s="1"/>
      <c r="R657" s="1" t="s">
        <v>43</v>
      </c>
      <c r="S657" s="33" t="s">
        <v>311</v>
      </c>
      <c r="T657" s="14" t="s">
        <v>965</v>
      </c>
      <c r="U657" s="39">
        <v>0.39444444444444399</v>
      </c>
      <c r="V657" s="14" t="s">
        <v>965</v>
      </c>
      <c r="W657" s="14" t="s">
        <v>20</v>
      </c>
      <c r="X657" s="14" t="s">
        <v>20</v>
      </c>
      <c r="Y657" s="14" t="s">
        <v>965</v>
      </c>
      <c r="Z657" s="39">
        <v>0.39652777777777781</v>
      </c>
      <c r="AA657" s="14" t="s">
        <v>965</v>
      </c>
      <c r="AB657" s="14" t="s">
        <v>965</v>
      </c>
      <c r="AC657" s="39">
        <v>0.39374999999999999</v>
      </c>
      <c r="AD657" s="14" t="s">
        <v>965</v>
      </c>
      <c r="AE657" s="14" t="s">
        <v>965</v>
      </c>
      <c r="AF657" s="39">
        <v>0.39930555555555558</v>
      </c>
      <c r="AG657" s="14" t="s">
        <v>965</v>
      </c>
      <c r="AH657" s="14" t="s">
        <v>965</v>
      </c>
      <c r="AI657" s="39">
        <v>0.40486111111111112</v>
      </c>
      <c r="AJ657" s="14" t="s">
        <v>965</v>
      </c>
      <c r="AK657" s="14" t="s">
        <v>965</v>
      </c>
      <c r="AL657" s="39">
        <v>0.39930555555555558</v>
      </c>
      <c r="AM657" s="14" t="s">
        <v>965</v>
      </c>
      <c r="AN657" s="14" t="s">
        <v>20</v>
      </c>
      <c r="AO657" s="14" t="s">
        <v>20</v>
      </c>
      <c r="AP657" s="14" t="s">
        <v>965</v>
      </c>
      <c r="AQ657" s="39">
        <v>0.41319444444444442</v>
      </c>
      <c r="AR657" s="14" t="s">
        <v>965</v>
      </c>
      <c r="AS657" s="14" t="s">
        <v>965</v>
      </c>
      <c r="AT657" s="39">
        <v>0.39166666666666666</v>
      </c>
      <c r="AU657" s="14" t="s">
        <v>965</v>
      </c>
      <c r="AV657" s="14" t="s">
        <v>965</v>
      </c>
      <c r="AW657" s="39">
        <v>0.3923611111111111</v>
      </c>
      <c r="AX657" s="14" t="s">
        <v>965</v>
      </c>
      <c r="AY657" s="14" t="s">
        <v>965</v>
      </c>
      <c r="AZ657" s="39">
        <v>0.3840277777777778</v>
      </c>
      <c r="BA657" s="14" t="s">
        <v>965</v>
      </c>
      <c r="BB657" s="14" t="s">
        <v>965</v>
      </c>
      <c r="BC657" s="39">
        <v>0.38541666666666669</v>
      </c>
      <c r="BD657" s="14" t="s">
        <v>965</v>
      </c>
      <c r="BE657" s="14" t="s">
        <v>20</v>
      </c>
      <c r="BF657" s="14" t="s">
        <v>20</v>
      </c>
      <c r="BG657" s="14" t="s">
        <v>965</v>
      </c>
      <c r="BH657" s="39">
        <v>0.38125000000000003</v>
      </c>
      <c r="BI657" s="39" t="s">
        <v>965</v>
      </c>
      <c r="BJ657" s="14" t="s">
        <v>965</v>
      </c>
      <c r="BK657" s="39">
        <v>0.35347222222222219</v>
      </c>
      <c r="BL657" s="14" t="s">
        <v>966</v>
      </c>
      <c r="BM657" s="14" t="s">
        <v>965</v>
      </c>
      <c r="BN657" s="39">
        <v>0.3923611111111111</v>
      </c>
      <c r="BO657" s="14" t="s">
        <v>965</v>
      </c>
      <c r="BP657" s="14" t="s">
        <v>965</v>
      </c>
      <c r="BQ657" s="39">
        <v>0.37222222222222223</v>
      </c>
      <c r="BR657" s="14" t="s">
        <v>965</v>
      </c>
      <c r="BS657" s="14" t="s">
        <v>965</v>
      </c>
      <c r="BT657" s="39">
        <v>0.37361111111111112</v>
      </c>
      <c r="BU657" s="39" t="s">
        <v>965</v>
      </c>
      <c r="BV657" s="14" t="s">
        <v>20</v>
      </c>
      <c r="BW657" s="14" t="s">
        <v>20</v>
      </c>
      <c r="BX657" s="14" t="s">
        <v>20</v>
      </c>
      <c r="BY657" s="14" t="s">
        <v>966</v>
      </c>
      <c r="BZ657" s="39">
        <v>0.26597222222222222</v>
      </c>
      <c r="CA657" s="39" t="s">
        <v>966</v>
      </c>
      <c r="CB657" s="14" t="s">
        <v>21</v>
      </c>
      <c r="CC657" s="39" t="s">
        <v>39</v>
      </c>
      <c r="CD657" s="39" t="s">
        <v>21</v>
      </c>
      <c r="CE657" s="14" t="s">
        <v>965</v>
      </c>
      <c r="CF657" s="39">
        <v>0.38055555555555554</v>
      </c>
      <c r="CG657" s="39" t="s">
        <v>965</v>
      </c>
      <c r="CH657" s="14" t="s">
        <v>22</v>
      </c>
      <c r="CI657" s="39">
        <v>0.37638888888888888</v>
      </c>
      <c r="CJ657" s="39" t="s">
        <v>22</v>
      </c>
      <c r="CK657" s="14" t="s">
        <v>20</v>
      </c>
      <c r="CL657" s="14" t="s">
        <v>20</v>
      </c>
      <c r="CM657" s="1">
        <f t="shared" si="172"/>
        <v>33</v>
      </c>
      <c r="CN657" s="1">
        <f t="shared" si="173"/>
        <v>1.5</v>
      </c>
      <c r="CO657" s="1">
        <f t="shared" si="174"/>
        <v>11</v>
      </c>
      <c r="CP657" s="1">
        <f t="shared" si="175"/>
        <v>2</v>
      </c>
      <c r="CQ657" s="1">
        <f t="shared" si="176"/>
        <v>2</v>
      </c>
      <c r="CR657" s="1">
        <f>SUM(COUNTIFS($T657:$CL657,{"PAT","MAT"}))</f>
        <v>0</v>
      </c>
      <c r="CS657" s="1">
        <f t="shared" si="177"/>
        <v>0</v>
      </c>
      <c r="CT657" s="1">
        <f t="shared" si="178"/>
        <v>0</v>
      </c>
      <c r="CU657" s="1">
        <f t="shared" si="179"/>
        <v>0</v>
      </c>
      <c r="CV657" s="1">
        <f t="shared" si="180"/>
        <v>0</v>
      </c>
      <c r="CW657" s="1">
        <f t="shared" si="181"/>
        <v>0</v>
      </c>
      <c r="CX657" s="1">
        <f t="shared" si="182"/>
        <v>0</v>
      </c>
      <c r="CY657" s="1">
        <f t="shared" si="183"/>
        <v>0</v>
      </c>
      <c r="CZ657" s="1">
        <f t="shared" si="184"/>
        <v>1</v>
      </c>
      <c r="DA657" s="1">
        <f t="shared" si="185"/>
        <v>1</v>
      </c>
      <c r="DB657" s="1">
        <f>SUM(CM657:CX657)+SUM(COUNTIFS(Q657:CL657,{"TERM","RESIGNED"}))</f>
        <v>49.5</v>
      </c>
      <c r="DC657" s="1" t="s">
        <v>45</v>
      </c>
      <c r="DD657" s="1" t="s">
        <v>1018</v>
      </c>
    </row>
    <row r="658" spans="1:108" x14ac:dyDescent="0.25">
      <c r="A658" s="32">
        <f t="shared" si="186"/>
        <v>657</v>
      </c>
      <c r="B658" s="1" t="s">
        <v>36</v>
      </c>
      <c r="C658" s="1">
        <v>19364</v>
      </c>
      <c r="D658" s="27">
        <v>19364</v>
      </c>
      <c r="E658" s="1" t="s">
        <v>946</v>
      </c>
      <c r="F658" s="34" t="s">
        <v>1425</v>
      </c>
      <c r="G658" s="34" t="s">
        <v>186</v>
      </c>
      <c r="H658" s="30">
        <v>45226</v>
      </c>
      <c r="I658" s="30" t="s">
        <v>39</v>
      </c>
      <c r="J658" s="30" t="s">
        <v>39</v>
      </c>
      <c r="K658" s="1">
        <f t="shared" ca="1" si="170"/>
        <v>76</v>
      </c>
      <c r="L658" s="34" t="str">
        <f t="shared" si="171"/>
        <v>Billable</v>
      </c>
      <c r="M658" s="34" t="s">
        <v>187</v>
      </c>
      <c r="N658" s="1" t="s">
        <v>41</v>
      </c>
      <c r="O658" s="1" t="s">
        <v>42</v>
      </c>
      <c r="P658" s="1"/>
      <c r="Q658" s="1"/>
      <c r="R658" s="1" t="s">
        <v>43</v>
      </c>
      <c r="S658" s="33" t="s">
        <v>255</v>
      </c>
      <c r="T658" s="14" t="s">
        <v>965</v>
      </c>
      <c r="U658" s="39">
        <v>0.39722222222222198</v>
      </c>
      <c r="V658" s="14" t="s">
        <v>965</v>
      </c>
      <c r="W658" s="14" t="s">
        <v>20</v>
      </c>
      <c r="X658" s="14" t="s">
        <v>20</v>
      </c>
      <c r="Y658" s="14" t="s">
        <v>965</v>
      </c>
      <c r="Z658" s="39">
        <v>0.39861111111111108</v>
      </c>
      <c r="AA658" s="14" t="s">
        <v>965</v>
      </c>
      <c r="AB658" s="14" t="s">
        <v>965</v>
      </c>
      <c r="AC658" s="39">
        <v>0.39166666666666666</v>
      </c>
      <c r="AD658" s="14" t="s">
        <v>965</v>
      </c>
      <c r="AE658" s="14" t="s">
        <v>965</v>
      </c>
      <c r="AF658" s="39">
        <v>0.3659722222222222</v>
      </c>
      <c r="AG658" s="14" t="s">
        <v>965</v>
      </c>
      <c r="AH658" s="14" t="s">
        <v>965</v>
      </c>
      <c r="AI658" s="39">
        <v>0.39930555555555558</v>
      </c>
      <c r="AJ658" s="14" t="s">
        <v>965</v>
      </c>
      <c r="AK658" s="14" t="s">
        <v>965</v>
      </c>
      <c r="AL658" s="39">
        <v>0.40277777777777773</v>
      </c>
      <c r="AM658" s="14" t="s">
        <v>965</v>
      </c>
      <c r="AN658" s="14" t="s">
        <v>20</v>
      </c>
      <c r="AO658" s="14" t="s">
        <v>20</v>
      </c>
      <c r="AP658" s="14" t="s">
        <v>22</v>
      </c>
      <c r="AQ658" s="39" t="s">
        <v>39</v>
      </c>
      <c r="AR658" s="14" t="s">
        <v>22</v>
      </c>
      <c r="AS658" s="14" t="s">
        <v>965</v>
      </c>
      <c r="AT658" s="39">
        <v>0.38125000000000003</v>
      </c>
      <c r="AU658" s="14" t="s">
        <v>965</v>
      </c>
      <c r="AV658" s="14" t="s">
        <v>965</v>
      </c>
      <c r="AW658" s="39">
        <v>0.41944444444444445</v>
      </c>
      <c r="AX658" s="14" t="s">
        <v>965</v>
      </c>
      <c r="AY658" s="14" t="s">
        <v>965</v>
      </c>
      <c r="AZ658" s="39">
        <v>0.38611111111111113</v>
      </c>
      <c r="BA658" s="14" t="s">
        <v>965</v>
      </c>
      <c r="BB658" s="14" t="s">
        <v>965</v>
      </c>
      <c r="BC658" s="39">
        <v>0.38611111111111113</v>
      </c>
      <c r="BD658" s="14" t="s">
        <v>965</v>
      </c>
      <c r="BE658" s="14" t="s">
        <v>20</v>
      </c>
      <c r="BF658" s="14" t="s">
        <v>20</v>
      </c>
      <c r="BG658" s="14" t="s">
        <v>965</v>
      </c>
      <c r="BH658" s="39">
        <v>0.38194444444444442</v>
      </c>
      <c r="BI658" s="39" t="s">
        <v>965</v>
      </c>
      <c r="BJ658" s="14" t="s">
        <v>965</v>
      </c>
      <c r="BK658" s="39">
        <v>0.40138888888888885</v>
      </c>
      <c r="BL658" s="14" t="s">
        <v>965</v>
      </c>
      <c r="BM658" s="14" t="s">
        <v>965</v>
      </c>
      <c r="BN658" s="39">
        <v>0.37916666666666665</v>
      </c>
      <c r="BO658" s="14" t="s">
        <v>965</v>
      </c>
      <c r="BP658" s="14" t="s">
        <v>965</v>
      </c>
      <c r="BQ658" s="39">
        <v>0.37777777777777777</v>
      </c>
      <c r="BR658" s="14" t="s">
        <v>965</v>
      </c>
      <c r="BS658" s="14" t="s">
        <v>965</v>
      </c>
      <c r="BT658" s="39">
        <v>0.37708333333333338</v>
      </c>
      <c r="BU658" s="39" t="s">
        <v>965</v>
      </c>
      <c r="BV658" s="14" t="s">
        <v>20</v>
      </c>
      <c r="BW658" s="14" t="s">
        <v>20</v>
      </c>
      <c r="BX658" s="14" t="s">
        <v>20</v>
      </c>
      <c r="BY658" s="14" t="s">
        <v>965</v>
      </c>
      <c r="BZ658" s="39">
        <v>0.37708333333333338</v>
      </c>
      <c r="CA658" s="39" t="s">
        <v>965</v>
      </c>
      <c r="CB658" s="14" t="s">
        <v>965</v>
      </c>
      <c r="CC658" s="39">
        <v>0.37847222222222227</v>
      </c>
      <c r="CD658" s="39" t="s">
        <v>965</v>
      </c>
      <c r="CE658" s="14" t="s">
        <v>965</v>
      </c>
      <c r="CF658" s="39">
        <v>0.37916666666666665</v>
      </c>
      <c r="CG658" s="39" t="s">
        <v>965</v>
      </c>
      <c r="CH658" s="14" t="s">
        <v>965</v>
      </c>
      <c r="CI658" s="39">
        <v>0.38194444444444442</v>
      </c>
      <c r="CJ658" s="39" t="s">
        <v>965</v>
      </c>
      <c r="CK658" s="14" t="s">
        <v>20</v>
      </c>
      <c r="CL658" s="14" t="s">
        <v>20</v>
      </c>
      <c r="CM658" s="1">
        <f t="shared" si="172"/>
        <v>38</v>
      </c>
      <c r="CN658" s="1">
        <f t="shared" si="173"/>
        <v>0</v>
      </c>
      <c r="CO658" s="1">
        <f t="shared" si="174"/>
        <v>11</v>
      </c>
      <c r="CP658" s="1">
        <f t="shared" si="175"/>
        <v>0</v>
      </c>
      <c r="CQ658" s="1">
        <f t="shared" si="176"/>
        <v>2</v>
      </c>
      <c r="CR658" s="1">
        <f>SUM(COUNTIFS($T658:$CL658,{"PAT","MAT"}))</f>
        <v>0</v>
      </c>
      <c r="CS658" s="1">
        <f t="shared" si="177"/>
        <v>0</v>
      </c>
      <c r="CT658" s="1">
        <f t="shared" si="178"/>
        <v>0</v>
      </c>
      <c r="CU658" s="1">
        <f t="shared" si="179"/>
        <v>0</v>
      </c>
      <c r="CV658" s="1">
        <f t="shared" si="180"/>
        <v>0</v>
      </c>
      <c r="CW658" s="1">
        <f t="shared" si="181"/>
        <v>0</v>
      </c>
      <c r="CX658" s="1">
        <f t="shared" si="182"/>
        <v>0</v>
      </c>
      <c r="CY658" s="1">
        <f t="shared" si="183"/>
        <v>0</v>
      </c>
      <c r="CZ658" s="1">
        <f t="shared" si="184"/>
        <v>1</v>
      </c>
      <c r="DA658" s="1">
        <f t="shared" si="185"/>
        <v>1</v>
      </c>
      <c r="DB658" s="1">
        <f>SUM(CM658:CX658)+SUM(COUNTIFS(Q658:CL658,{"TERM","RESIGNED"}))</f>
        <v>51</v>
      </c>
      <c r="DC658" s="1" t="s">
        <v>45</v>
      </c>
      <c r="DD658" s="1" t="s">
        <v>1018</v>
      </c>
    </row>
    <row r="659" spans="1:108" x14ac:dyDescent="0.25">
      <c r="A659" s="32">
        <f t="shared" si="186"/>
        <v>658</v>
      </c>
      <c r="B659" s="1" t="s">
        <v>36</v>
      </c>
      <c r="C659" s="1">
        <v>19368</v>
      </c>
      <c r="D659" s="27">
        <v>19368</v>
      </c>
      <c r="E659" s="1" t="s">
        <v>946</v>
      </c>
      <c r="F659" s="34" t="s">
        <v>1427</v>
      </c>
      <c r="G659" s="34" t="s">
        <v>123</v>
      </c>
      <c r="H659" s="30">
        <v>45226</v>
      </c>
      <c r="I659" s="30" t="s">
        <v>39</v>
      </c>
      <c r="J659" s="30" t="s">
        <v>39</v>
      </c>
      <c r="K659" s="1">
        <f t="shared" ca="1" si="170"/>
        <v>76</v>
      </c>
      <c r="L659" s="34" t="str">
        <f t="shared" si="171"/>
        <v>Billable</v>
      </c>
      <c r="M659" s="34" t="s">
        <v>124</v>
      </c>
      <c r="N659" s="1" t="s">
        <v>41</v>
      </c>
      <c r="O659" s="1" t="s">
        <v>42</v>
      </c>
      <c r="P659" s="1"/>
      <c r="Q659" s="1"/>
      <c r="R659" s="1" t="s">
        <v>43</v>
      </c>
      <c r="S659" s="33" t="s">
        <v>418</v>
      </c>
      <c r="T659" s="14" t="s">
        <v>965</v>
      </c>
      <c r="U659" s="39">
        <v>0.12777777777777799</v>
      </c>
      <c r="V659" s="14" t="s">
        <v>22</v>
      </c>
      <c r="W659" s="14" t="s">
        <v>20</v>
      </c>
      <c r="X659" s="14" t="s">
        <v>20</v>
      </c>
      <c r="Y659" s="14" t="s">
        <v>965</v>
      </c>
      <c r="Z659" s="39">
        <v>0.21041666666666667</v>
      </c>
      <c r="AA659" s="14" t="s">
        <v>965</v>
      </c>
      <c r="AB659" s="14" t="s">
        <v>22</v>
      </c>
      <c r="AC659" s="39" t="s">
        <v>39</v>
      </c>
      <c r="AD659" s="14" t="s">
        <v>22</v>
      </c>
      <c r="AE659" s="14" t="s">
        <v>965</v>
      </c>
      <c r="AF659" s="39">
        <v>0.38263888888888892</v>
      </c>
      <c r="AG659" s="14" t="s">
        <v>965</v>
      </c>
      <c r="AH659" s="14" t="s">
        <v>965</v>
      </c>
      <c r="AI659" s="39">
        <v>0.38194444444444442</v>
      </c>
      <c r="AJ659" s="14" t="s">
        <v>965</v>
      </c>
      <c r="AK659" s="14" t="s">
        <v>965</v>
      </c>
      <c r="AL659" s="39">
        <v>0.38541666666666669</v>
      </c>
      <c r="AM659" s="14" t="s">
        <v>965</v>
      </c>
      <c r="AN659" s="14" t="s">
        <v>20</v>
      </c>
      <c r="AO659" s="14" t="s">
        <v>20</v>
      </c>
      <c r="AP659" s="14" t="s">
        <v>965</v>
      </c>
      <c r="AQ659" s="39">
        <v>0.38750000000000001</v>
      </c>
      <c r="AR659" s="14" t="s">
        <v>965</v>
      </c>
      <c r="AS659" s="14" t="s">
        <v>21</v>
      </c>
      <c r="AT659" s="39" t="s">
        <v>39</v>
      </c>
      <c r="AU659" s="14" t="s">
        <v>21</v>
      </c>
      <c r="AV659" s="14" t="s">
        <v>965</v>
      </c>
      <c r="AW659" s="39">
        <v>0.38680555555555557</v>
      </c>
      <c r="AX659" s="14" t="s">
        <v>965</v>
      </c>
      <c r="AY659" s="14" t="s">
        <v>965</v>
      </c>
      <c r="AZ659" s="39">
        <v>0.38194444444444442</v>
      </c>
      <c r="BA659" s="14" t="s">
        <v>965</v>
      </c>
      <c r="BB659" s="14" t="s">
        <v>965</v>
      </c>
      <c r="BC659" s="39">
        <v>0.39583333333333331</v>
      </c>
      <c r="BD659" s="14" t="s">
        <v>965</v>
      </c>
      <c r="BE659" s="14" t="s">
        <v>20</v>
      </c>
      <c r="BF659" s="14" t="s">
        <v>20</v>
      </c>
      <c r="BG659" s="14" t="s">
        <v>965</v>
      </c>
      <c r="BH659" s="39">
        <v>0.38541666666666669</v>
      </c>
      <c r="BI659" s="39" t="s">
        <v>965</v>
      </c>
      <c r="BJ659" s="14" t="s">
        <v>965</v>
      </c>
      <c r="BK659" s="39">
        <v>0.3833333333333333</v>
      </c>
      <c r="BL659" s="14" t="s">
        <v>965</v>
      </c>
      <c r="BM659" s="14" t="s">
        <v>965</v>
      </c>
      <c r="BN659" s="39">
        <v>0.37638888888888888</v>
      </c>
      <c r="BO659" s="14" t="s">
        <v>965</v>
      </c>
      <c r="BP659" s="14" t="s">
        <v>21</v>
      </c>
      <c r="BQ659" s="39" t="s">
        <v>39</v>
      </c>
      <c r="BR659" s="14" t="s">
        <v>21</v>
      </c>
      <c r="BS659" s="14" t="s">
        <v>965</v>
      </c>
      <c r="BT659" s="39">
        <v>0.38194444444444442</v>
      </c>
      <c r="BU659" s="39" t="s">
        <v>965</v>
      </c>
      <c r="BV659" s="14" t="s">
        <v>20</v>
      </c>
      <c r="BW659" s="14" t="s">
        <v>20</v>
      </c>
      <c r="BX659" s="14" t="s">
        <v>20</v>
      </c>
      <c r="BY659" s="14" t="s">
        <v>965</v>
      </c>
      <c r="BZ659" s="39">
        <v>0.3833333333333333</v>
      </c>
      <c r="CA659" s="39" t="s">
        <v>965</v>
      </c>
      <c r="CB659" s="14" t="s">
        <v>965</v>
      </c>
      <c r="CC659" s="39">
        <v>0.38611111111111113</v>
      </c>
      <c r="CD659" s="39" t="s">
        <v>965</v>
      </c>
      <c r="CE659" s="14" t="s">
        <v>22</v>
      </c>
      <c r="CF659" s="39">
        <v>0.38541666666666669</v>
      </c>
      <c r="CG659" s="39" t="s">
        <v>22</v>
      </c>
      <c r="CH659" s="14" t="s">
        <v>965</v>
      </c>
      <c r="CI659" s="39">
        <v>0.3833333333333333</v>
      </c>
      <c r="CJ659" s="39" t="s">
        <v>965</v>
      </c>
      <c r="CK659" s="14" t="s">
        <v>20</v>
      </c>
      <c r="CL659" s="14" t="s">
        <v>20</v>
      </c>
      <c r="CM659" s="1">
        <f t="shared" si="172"/>
        <v>31</v>
      </c>
      <c r="CN659" s="1">
        <f t="shared" si="173"/>
        <v>0</v>
      </c>
      <c r="CO659" s="1">
        <f t="shared" si="174"/>
        <v>11</v>
      </c>
      <c r="CP659" s="1">
        <f t="shared" si="175"/>
        <v>4</v>
      </c>
      <c r="CQ659" s="1">
        <f t="shared" si="176"/>
        <v>5</v>
      </c>
      <c r="CR659" s="1">
        <f>SUM(COUNTIFS($T659:$CL659,{"PAT","MAT"}))</f>
        <v>0</v>
      </c>
      <c r="CS659" s="1">
        <f t="shared" si="177"/>
        <v>0</v>
      </c>
      <c r="CT659" s="1">
        <f t="shared" si="178"/>
        <v>0</v>
      </c>
      <c r="CU659" s="1">
        <f t="shared" si="179"/>
        <v>0</v>
      </c>
      <c r="CV659" s="1">
        <f t="shared" si="180"/>
        <v>0</v>
      </c>
      <c r="CW659" s="1">
        <f t="shared" si="181"/>
        <v>0</v>
      </c>
      <c r="CX659" s="1">
        <f t="shared" si="182"/>
        <v>0</v>
      </c>
      <c r="CY659" s="1">
        <f t="shared" si="183"/>
        <v>0</v>
      </c>
      <c r="CZ659" s="1">
        <f t="shared" si="184"/>
        <v>1</v>
      </c>
      <c r="DA659" s="1">
        <f t="shared" si="185"/>
        <v>1</v>
      </c>
      <c r="DB659" s="1">
        <f>SUM(CM659:CX659)+SUM(COUNTIFS(Q659:CL659,{"TERM","RESIGNED"}))</f>
        <v>51</v>
      </c>
      <c r="DC659" s="1" t="s">
        <v>45</v>
      </c>
      <c r="DD659" s="1" t="s">
        <v>1023</v>
      </c>
    </row>
    <row r="660" spans="1:108" x14ac:dyDescent="0.25">
      <c r="A660" s="32">
        <f t="shared" si="186"/>
        <v>659</v>
      </c>
      <c r="B660" s="1" t="s">
        <v>36</v>
      </c>
      <c r="C660" s="1">
        <v>19370</v>
      </c>
      <c r="D660" s="27">
        <v>19370</v>
      </c>
      <c r="E660" s="1" t="s">
        <v>946</v>
      </c>
      <c r="F660" s="34" t="s">
        <v>1428</v>
      </c>
      <c r="G660" s="34" t="s">
        <v>123</v>
      </c>
      <c r="H660" s="30">
        <v>45226</v>
      </c>
      <c r="I660" s="30" t="s">
        <v>39</v>
      </c>
      <c r="J660" s="30" t="s">
        <v>39</v>
      </c>
      <c r="K660" s="1">
        <f t="shared" ca="1" si="170"/>
        <v>76</v>
      </c>
      <c r="L660" s="34" t="str">
        <f t="shared" si="171"/>
        <v>Billable</v>
      </c>
      <c r="M660" s="34" t="s">
        <v>124</v>
      </c>
      <c r="N660" s="1" t="s">
        <v>41</v>
      </c>
      <c r="O660" s="1" t="s">
        <v>42</v>
      </c>
      <c r="P660" s="1"/>
      <c r="Q660" s="1"/>
      <c r="R660" s="1" t="s">
        <v>43</v>
      </c>
      <c r="S660" s="33" t="s">
        <v>418</v>
      </c>
      <c r="T660" s="14" t="s">
        <v>965</v>
      </c>
      <c r="U660" s="39">
        <v>0.12777777777777799</v>
      </c>
      <c r="V660" s="14" t="s">
        <v>22</v>
      </c>
      <c r="W660" s="14" t="s">
        <v>20</v>
      </c>
      <c r="X660" s="14" t="s">
        <v>20</v>
      </c>
      <c r="Y660" s="14" t="s">
        <v>965</v>
      </c>
      <c r="Z660" s="39">
        <v>0.37847222222222227</v>
      </c>
      <c r="AA660" s="14" t="s">
        <v>965</v>
      </c>
      <c r="AB660" s="14" t="s">
        <v>965</v>
      </c>
      <c r="AC660" s="39">
        <v>0.40833333333333338</v>
      </c>
      <c r="AD660" s="14" t="s">
        <v>965</v>
      </c>
      <c r="AE660" s="14" t="s">
        <v>965</v>
      </c>
      <c r="AF660" s="39">
        <v>0.37916666666666665</v>
      </c>
      <c r="AG660" s="14" t="s">
        <v>965</v>
      </c>
      <c r="AH660" s="14" t="s">
        <v>965</v>
      </c>
      <c r="AI660" s="39">
        <v>0.37847222222222227</v>
      </c>
      <c r="AJ660" s="14" t="s">
        <v>965</v>
      </c>
      <c r="AK660" s="14" t="s">
        <v>965</v>
      </c>
      <c r="AL660" s="39">
        <v>0.38194444444444442</v>
      </c>
      <c r="AM660" s="14" t="s">
        <v>965</v>
      </c>
      <c r="AN660" s="14" t="s">
        <v>20</v>
      </c>
      <c r="AO660" s="14" t="s">
        <v>20</v>
      </c>
      <c r="AP660" s="14" t="s">
        <v>965</v>
      </c>
      <c r="AQ660" s="39">
        <v>0.38541666666666669</v>
      </c>
      <c r="AR660" s="14" t="s">
        <v>965</v>
      </c>
      <c r="AS660" s="14" t="s">
        <v>965</v>
      </c>
      <c r="AT660" s="39">
        <v>0.38958333333333334</v>
      </c>
      <c r="AU660" s="14" t="s">
        <v>965</v>
      </c>
      <c r="AV660" s="14" t="s">
        <v>965</v>
      </c>
      <c r="AW660" s="39">
        <v>0.38958333333333334</v>
      </c>
      <c r="AX660" s="14" t="s">
        <v>965</v>
      </c>
      <c r="AY660" s="14" t="s">
        <v>965</v>
      </c>
      <c r="AZ660" s="39">
        <v>0.38541666666666669</v>
      </c>
      <c r="BA660" s="14" t="s">
        <v>965</v>
      </c>
      <c r="BB660" s="14" t="s">
        <v>965</v>
      </c>
      <c r="BC660" s="39">
        <v>0.39305555555555555</v>
      </c>
      <c r="BD660" s="14" t="s">
        <v>965</v>
      </c>
      <c r="BE660" s="14" t="s">
        <v>20</v>
      </c>
      <c r="BF660" s="14" t="s">
        <v>20</v>
      </c>
      <c r="BG660" s="14" t="s">
        <v>22</v>
      </c>
      <c r="BH660" s="39">
        <v>8.9583333333333334E-2</v>
      </c>
      <c r="BI660" s="39" t="s">
        <v>22</v>
      </c>
      <c r="BJ660" s="14" t="s">
        <v>965</v>
      </c>
      <c r="BK660" s="39">
        <v>0.3888888888888889</v>
      </c>
      <c r="BL660" s="14" t="s">
        <v>965</v>
      </c>
      <c r="BM660" s="14" t="s">
        <v>965</v>
      </c>
      <c r="BN660" s="39">
        <v>0.3923611111111111</v>
      </c>
      <c r="BO660" s="14" t="s">
        <v>965</v>
      </c>
      <c r="BP660" s="14" t="s">
        <v>965</v>
      </c>
      <c r="BQ660" s="39">
        <v>0.3972222222222222</v>
      </c>
      <c r="BR660" s="14" t="s">
        <v>965</v>
      </c>
      <c r="BS660" s="14" t="s">
        <v>965</v>
      </c>
      <c r="BT660" s="39">
        <v>0.39583333333333331</v>
      </c>
      <c r="BU660" s="39" t="s">
        <v>965</v>
      </c>
      <c r="BV660" s="14" t="s">
        <v>20</v>
      </c>
      <c r="BW660" s="14" t="s">
        <v>20</v>
      </c>
      <c r="BX660" s="14" t="s">
        <v>20</v>
      </c>
      <c r="BY660" s="14" t="s">
        <v>965</v>
      </c>
      <c r="BZ660" s="39">
        <v>0.38055555555555554</v>
      </c>
      <c r="CA660" s="39" t="s">
        <v>965</v>
      </c>
      <c r="CB660" s="14" t="s">
        <v>965</v>
      </c>
      <c r="CC660" s="39">
        <v>0.38750000000000001</v>
      </c>
      <c r="CD660" s="39" t="s">
        <v>965</v>
      </c>
      <c r="CE660" s="14" t="s">
        <v>965</v>
      </c>
      <c r="CF660" s="39">
        <v>0.38680555555555557</v>
      </c>
      <c r="CG660" s="39" t="s">
        <v>965</v>
      </c>
      <c r="CH660" s="14" t="s">
        <v>965</v>
      </c>
      <c r="CI660" s="39">
        <v>0.38750000000000001</v>
      </c>
      <c r="CJ660" s="39" t="s">
        <v>965</v>
      </c>
      <c r="CK660" s="14" t="s">
        <v>20</v>
      </c>
      <c r="CL660" s="14" t="s">
        <v>20</v>
      </c>
      <c r="CM660" s="1">
        <f t="shared" si="172"/>
        <v>37</v>
      </c>
      <c r="CN660" s="1">
        <f t="shared" si="173"/>
        <v>0</v>
      </c>
      <c r="CO660" s="1">
        <f t="shared" si="174"/>
        <v>11</v>
      </c>
      <c r="CP660" s="1">
        <f t="shared" si="175"/>
        <v>0</v>
      </c>
      <c r="CQ660" s="1">
        <f t="shared" si="176"/>
        <v>3</v>
      </c>
      <c r="CR660" s="1">
        <f>SUM(COUNTIFS($T660:$CL660,{"PAT","MAT"}))</f>
        <v>0</v>
      </c>
      <c r="CS660" s="1">
        <f t="shared" si="177"/>
        <v>0</v>
      </c>
      <c r="CT660" s="1">
        <f t="shared" si="178"/>
        <v>0</v>
      </c>
      <c r="CU660" s="1">
        <f t="shared" si="179"/>
        <v>0</v>
      </c>
      <c r="CV660" s="1">
        <f t="shared" si="180"/>
        <v>0</v>
      </c>
      <c r="CW660" s="1">
        <f t="shared" si="181"/>
        <v>0</v>
      </c>
      <c r="CX660" s="1">
        <f t="shared" si="182"/>
        <v>0</v>
      </c>
      <c r="CY660" s="1">
        <f t="shared" si="183"/>
        <v>0</v>
      </c>
      <c r="CZ660" s="1">
        <f t="shared" si="184"/>
        <v>1</v>
      </c>
      <c r="DA660" s="1">
        <f t="shared" si="185"/>
        <v>1</v>
      </c>
      <c r="DB660" s="1">
        <f>SUM(CM660:CX660)+SUM(COUNTIFS(Q660:CL660,{"TERM","RESIGNED"}))</f>
        <v>51</v>
      </c>
      <c r="DC660" s="1" t="s">
        <v>45</v>
      </c>
      <c r="DD660" s="1" t="s">
        <v>1023</v>
      </c>
    </row>
    <row r="661" spans="1:108" x14ac:dyDescent="0.25">
      <c r="A661" s="32">
        <f t="shared" si="186"/>
        <v>660</v>
      </c>
      <c r="B661" s="1" t="s">
        <v>36</v>
      </c>
      <c r="C661" s="1">
        <v>19372</v>
      </c>
      <c r="D661" s="27">
        <v>19372</v>
      </c>
      <c r="E661" s="1" t="s">
        <v>946</v>
      </c>
      <c r="F661" s="34" t="s">
        <v>1430</v>
      </c>
      <c r="G661" s="34" t="s">
        <v>123</v>
      </c>
      <c r="H661" s="30">
        <v>45226</v>
      </c>
      <c r="I661" s="30" t="s">
        <v>39</v>
      </c>
      <c r="J661" s="30" t="s">
        <v>39</v>
      </c>
      <c r="K661" s="1">
        <f t="shared" ca="1" si="170"/>
        <v>76</v>
      </c>
      <c r="L661" s="34" t="str">
        <f t="shared" si="171"/>
        <v>Billable</v>
      </c>
      <c r="M661" s="34" t="s">
        <v>124</v>
      </c>
      <c r="N661" s="1" t="s">
        <v>41</v>
      </c>
      <c r="O661" s="1" t="s">
        <v>42</v>
      </c>
      <c r="P661" s="1"/>
      <c r="Q661" s="1"/>
      <c r="R661" s="1" t="s">
        <v>43</v>
      </c>
      <c r="S661" s="33" t="s">
        <v>432</v>
      </c>
      <c r="T661" s="14" t="s">
        <v>965</v>
      </c>
      <c r="U661" s="39">
        <v>0.12708333333333299</v>
      </c>
      <c r="V661" s="14" t="s">
        <v>22</v>
      </c>
      <c r="W661" s="14" t="s">
        <v>20</v>
      </c>
      <c r="X661" s="14" t="s">
        <v>20</v>
      </c>
      <c r="Y661" s="14" t="s">
        <v>965</v>
      </c>
      <c r="Z661" s="39">
        <v>0.36944444444444446</v>
      </c>
      <c r="AA661" s="14" t="s">
        <v>965</v>
      </c>
      <c r="AB661" s="14" t="s">
        <v>965</v>
      </c>
      <c r="AC661" s="39">
        <v>0.3840277777777778</v>
      </c>
      <c r="AD661" s="14" t="s">
        <v>965</v>
      </c>
      <c r="AE661" s="14" t="s">
        <v>965</v>
      </c>
      <c r="AF661" s="39">
        <v>0.37638888888888888</v>
      </c>
      <c r="AG661" s="14" t="s">
        <v>965</v>
      </c>
      <c r="AH661" s="14" t="s">
        <v>970</v>
      </c>
      <c r="AI661" s="39" t="s">
        <v>39</v>
      </c>
      <c r="AJ661" s="14" t="s">
        <v>970</v>
      </c>
      <c r="AK661" s="14" t="s">
        <v>965</v>
      </c>
      <c r="AL661" s="39">
        <v>0.37638888888888888</v>
      </c>
      <c r="AM661" s="14" t="s">
        <v>965</v>
      </c>
      <c r="AN661" s="14" t="s">
        <v>20</v>
      </c>
      <c r="AO661" s="14" t="s">
        <v>20</v>
      </c>
      <c r="AP661" s="14" t="s">
        <v>965</v>
      </c>
      <c r="AQ661" s="39">
        <v>0.37361111111111112</v>
      </c>
      <c r="AR661" s="14" t="s">
        <v>965</v>
      </c>
      <c r="AS661" s="14" t="s">
        <v>965</v>
      </c>
      <c r="AT661" s="39">
        <v>0.39999999999999997</v>
      </c>
      <c r="AU661" s="14" t="s">
        <v>965</v>
      </c>
      <c r="AV661" s="14" t="s">
        <v>965</v>
      </c>
      <c r="AW661" s="39">
        <v>0.37152777777777773</v>
      </c>
      <c r="AX661" s="14" t="s">
        <v>965</v>
      </c>
      <c r="AY661" s="14" t="s">
        <v>965</v>
      </c>
      <c r="AZ661" s="39">
        <v>0.36527777777777781</v>
      </c>
      <c r="BA661" s="14" t="s">
        <v>965</v>
      </c>
      <c r="BB661" s="14" t="s">
        <v>965</v>
      </c>
      <c r="BC661" s="39">
        <v>0.37638888888888888</v>
      </c>
      <c r="BD661" s="14" t="s">
        <v>965</v>
      </c>
      <c r="BE661" s="14" t="s">
        <v>20</v>
      </c>
      <c r="BF661" s="14" t="s">
        <v>20</v>
      </c>
      <c r="BG661" s="14" t="s">
        <v>965</v>
      </c>
      <c r="BH661" s="39">
        <v>0.37916666666666665</v>
      </c>
      <c r="BI661" s="39" t="s">
        <v>965</v>
      </c>
      <c r="BJ661" s="14" t="s">
        <v>965</v>
      </c>
      <c r="BK661" s="39">
        <v>0.39374999999999999</v>
      </c>
      <c r="BL661" s="14" t="s">
        <v>965</v>
      </c>
      <c r="BM661" s="14" t="s">
        <v>965</v>
      </c>
      <c r="BN661" s="39">
        <v>0.39513888888888887</v>
      </c>
      <c r="BO661" s="14" t="s">
        <v>965</v>
      </c>
      <c r="BP661" s="14" t="s">
        <v>965</v>
      </c>
      <c r="BQ661" s="39">
        <v>0.40486111111111112</v>
      </c>
      <c r="BR661" s="14" t="s">
        <v>965</v>
      </c>
      <c r="BS661" s="14" t="s">
        <v>965</v>
      </c>
      <c r="BT661" s="39">
        <v>0.38680555555555557</v>
      </c>
      <c r="BU661" s="39" t="s">
        <v>965</v>
      </c>
      <c r="BV661" s="14" t="s">
        <v>20</v>
      </c>
      <c r="BW661" s="14" t="s">
        <v>20</v>
      </c>
      <c r="BX661" s="14" t="s">
        <v>20</v>
      </c>
      <c r="BY661" s="14" t="s">
        <v>965</v>
      </c>
      <c r="BZ661" s="39">
        <v>0.36736111111111108</v>
      </c>
      <c r="CA661" s="39" t="s">
        <v>965</v>
      </c>
      <c r="CB661" s="14" t="s">
        <v>965</v>
      </c>
      <c r="CC661" s="39">
        <v>0.38055555555555554</v>
      </c>
      <c r="CD661" s="39" t="s">
        <v>965</v>
      </c>
      <c r="CE661" s="14" t="s">
        <v>965</v>
      </c>
      <c r="CF661" s="39">
        <v>0.375</v>
      </c>
      <c r="CG661" s="39" t="s">
        <v>965</v>
      </c>
      <c r="CH661" s="14" t="s">
        <v>965</v>
      </c>
      <c r="CI661" s="39">
        <v>0.37361111111111112</v>
      </c>
      <c r="CJ661" s="39" t="s">
        <v>965</v>
      </c>
      <c r="CK661" s="14" t="s">
        <v>20</v>
      </c>
      <c r="CL661" s="14" t="s">
        <v>20</v>
      </c>
      <c r="CM661" s="1">
        <f t="shared" si="172"/>
        <v>37</v>
      </c>
      <c r="CN661" s="1">
        <f t="shared" si="173"/>
        <v>0</v>
      </c>
      <c r="CO661" s="1">
        <f t="shared" si="174"/>
        <v>11</v>
      </c>
      <c r="CP661" s="1">
        <f t="shared" si="175"/>
        <v>0</v>
      </c>
      <c r="CQ661" s="1">
        <f t="shared" si="176"/>
        <v>1</v>
      </c>
      <c r="CR661" s="1">
        <f>SUM(COUNTIFS($T661:$CL661,{"PAT","MAT"}))</f>
        <v>0</v>
      </c>
      <c r="CS661" s="1">
        <f t="shared" si="177"/>
        <v>0</v>
      </c>
      <c r="CT661" s="1">
        <f t="shared" si="178"/>
        <v>0</v>
      </c>
      <c r="CU661" s="1">
        <f t="shared" si="179"/>
        <v>0</v>
      </c>
      <c r="CV661" s="1">
        <f t="shared" si="180"/>
        <v>0</v>
      </c>
      <c r="CW661" s="1">
        <f t="shared" si="181"/>
        <v>2</v>
      </c>
      <c r="CX661" s="1">
        <f t="shared" si="182"/>
        <v>0</v>
      </c>
      <c r="CY661" s="1">
        <f t="shared" si="183"/>
        <v>2</v>
      </c>
      <c r="CZ661" s="1">
        <f t="shared" si="184"/>
        <v>1</v>
      </c>
      <c r="DA661" s="1">
        <f t="shared" si="185"/>
        <v>1</v>
      </c>
      <c r="DB661" s="1">
        <f>SUM(CM661:CX661)+SUM(COUNTIFS(Q661:CL661,{"TERM","RESIGNED"}))</f>
        <v>51</v>
      </c>
      <c r="DC661" s="1" t="s">
        <v>45</v>
      </c>
      <c r="DD661" s="1" t="s">
        <v>1020</v>
      </c>
    </row>
    <row r="662" spans="1:108" x14ac:dyDescent="0.25">
      <c r="A662" s="32">
        <f t="shared" si="186"/>
        <v>661</v>
      </c>
      <c r="B662" s="1" t="s">
        <v>36</v>
      </c>
      <c r="C662" s="1">
        <v>19376</v>
      </c>
      <c r="D662" s="27">
        <v>19376</v>
      </c>
      <c r="E662" s="1" t="s">
        <v>946</v>
      </c>
      <c r="F662" s="34" t="s">
        <v>1432</v>
      </c>
      <c r="G662" s="34" t="s">
        <v>123</v>
      </c>
      <c r="H662" s="30">
        <v>45226</v>
      </c>
      <c r="I662" s="30" t="s">
        <v>39</v>
      </c>
      <c r="J662" s="30" t="s">
        <v>39</v>
      </c>
      <c r="K662" s="1">
        <f t="shared" ca="1" si="170"/>
        <v>76</v>
      </c>
      <c r="L662" s="34" t="str">
        <f t="shared" si="171"/>
        <v>Billable</v>
      </c>
      <c r="M662" s="34" t="s">
        <v>124</v>
      </c>
      <c r="N662" s="1" t="s">
        <v>41</v>
      </c>
      <c r="O662" s="1" t="s">
        <v>42</v>
      </c>
      <c r="P662" s="1"/>
      <c r="Q662" s="1"/>
      <c r="R662" s="1" t="s">
        <v>43</v>
      </c>
      <c r="S662" s="33" t="s">
        <v>432</v>
      </c>
      <c r="T662" s="14" t="s">
        <v>965</v>
      </c>
      <c r="U662" s="39">
        <v>0.125694444444444</v>
      </c>
      <c r="V662" s="14" t="s">
        <v>22</v>
      </c>
      <c r="W662" s="14" t="s">
        <v>20</v>
      </c>
      <c r="X662" s="14" t="s">
        <v>20</v>
      </c>
      <c r="Y662" s="14" t="s">
        <v>965</v>
      </c>
      <c r="Z662" s="39">
        <v>0.37916666666666665</v>
      </c>
      <c r="AA662" s="14" t="s">
        <v>965</v>
      </c>
      <c r="AB662" s="14" t="s">
        <v>965</v>
      </c>
      <c r="AC662" s="39">
        <v>0.3833333333333333</v>
      </c>
      <c r="AD662" s="14" t="s">
        <v>965</v>
      </c>
      <c r="AE662" s="14" t="s">
        <v>965</v>
      </c>
      <c r="AF662" s="39">
        <v>0.3923611111111111</v>
      </c>
      <c r="AG662" s="14" t="s">
        <v>965</v>
      </c>
      <c r="AH662" s="14" t="s">
        <v>965</v>
      </c>
      <c r="AI662" s="39">
        <v>0.38194444444444442</v>
      </c>
      <c r="AJ662" s="14" t="s">
        <v>965</v>
      </c>
      <c r="AK662" s="14" t="s">
        <v>965</v>
      </c>
      <c r="AL662" s="39">
        <v>0.39097222222222222</v>
      </c>
      <c r="AM662" s="14" t="s">
        <v>965</v>
      </c>
      <c r="AN662" s="14" t="s">
        <v>20</v>
      </c>
      <c r="AO662" s="14" t="s">
        <v>20</v>
      </c>
      <c r="AP662" s="14" t="s">
        <v>965</v>
      </c>
      <c r="AQ662" s="39">
        <v>0.3888888888888889</v>
      </c>
      <c r="AR662" s="14" t="s">
        <v>965</v>
      </c>
      <c r="AS662" s="14" t="s">
        <v>965</v>
      </c>
      <c r="AT662" s="39">
        <v>0.41736111111111113</v>
      </c>
      <c r="AU662" s="14" t="s">
        <v>965</v>
      </c>
      <c r="AV662" s="14" t="s">
        <v>965</v>
      </c>
      <c r="AW662" s="39">
        <v>0.37361111111111112</v>
      </c>
      <c r="AX662" s="14" t="s">
        <v>965</v>
      </c>
      <c r="AY662" s="14" t="s">
        <v>965</v>
      </c>
      <c r="AZ662" s="39">
        <v>0.38263888888888892</v>
      </c>
      <c r="BA662" s="14" t="s">
        <v>965</v>
      </c>
      <c r="BB662" s="14" t="s">
        <v>965</v>
      </c>
      <c r="BC662" s="39">
        <v>0.37916666666666665</v>
      </c>
      <c r="BD662" s="14" t="s">
        <v>965</v>
      </c>
      <c r="BE662" s="14" t="s">
        <v>20</v>
      </c>
      <c r="BF662" s="14" t="s">
        <v>20</v>
      </c>
      <c r="BG662" s="14" t="s">
        <v>965</v>
      </c>
      <c r="BH662" s="39">
        <v>0.40208333333333335</v>
      </c>
      <c r="BI662" s="39" t="s">
        <v>965</v>
      </c>
      <c r="BJ662" s="14" t="s">
        <v>965</v>
      </c>
      <c r="BK662" s="39">
        <v>0.4069444444444445</v>
      </c>
      <c r="BL662" s="14" t="s">
        <v>965</v>
      </c>
      <c r="BM662" s="14" t="s">
        <v>965</v>
      </c>
      <c r="BN662" s="39">
        <v>0.41319444444444442</v>
      </c>
      <c r="BO662" s="14" t="s">
        <v>965</v>
      </c>
      <c r="BP662" s="14" t="s">
        <v>965</v>
      </c>
      <c r="BQ662" s="39">
        <v>0.41875000000000001</v>
      </c>
      <c r="BR662" s="14" t="s">
        <v>965</v>
      </c>
      <c r="BS662" s="14" t="s">
        <v>965</v>
      </c>
      <c r="BT662" s="39">
        <v>0.39861111111111108</v>
      </c>
      <c r="BU662" s="39" t="s">
        <v>965</v>
      </c>
      <c r="BV662" s="14" t="s">
        <v>20</v>
      </c>
      <c r="BW662" s="14" t="s">
        <v>20</v>
      </c>
      <c r="BX662" s="14" t="s">
        <v>20</v>
      </c>
      <c r="BY662" s="14" t="s">
        <v>965</v>
      </c>
      <c r="BZ662" s="39">
        <v>0.38194444444444442</v>
      </c>
      <c r="CA662" s="39" t="s">
        <v>965</v>
      </c>
      <c r="CB662" s="14" t="s">
        <v>965</v>
      </c>
      <c r="CC662" s="39">
        <v>0.38819444444444445</v>
      </c>
      <c r="CD662" s="39" t="s">
        <v>965</v>
      </c>
      <c r="CE662" s="14" t="s">
        <v>965</v>
      </c>
      <c r="CF662" s="39">
        <v>0.39027777777777778</v>
      </c>
      <c r="CG662" s="39" t="s">
        <v>965</v>
      </c>
      <c r="CH662" s="14" t="s">
        <v>965</v>
      </c>
      <c r="CI662" s="39">
        <v>0.38125000000000003</v>
      </c>
      <c r="CJ662" s="39" t="s">
        <v>965</v>
      </c>
      <c r="CK662" s="14" t="s">
        <v>20</v>
      </c>
      <c r="CL662" s="14" t="s">
        <v>20</v>
      </c>
      <c r="CM662" s="1">
        <f t="shared" si="172"/>
        <v>39</v>
      </c>
      <c r="CN662" s="1">
        <f t="shared" si="173"/>
        <v>0</v>
      </c>
      <c r="CO662" s="1">
        <f t="shared" si="174"/>
        <v>11</v>
      </c>
      <c r="CP662" s="1">
        <f t="shared" si="175"/>
        <v>0</v>
      </c>
      <c r="CQ662" s="1">
        <f t="shared" si="176"/>
        <v>1</v>
      </c>
      <c r="CR662" s="1">
        <f>SUM(COUNTIFS($T662:$CL662,{"PAT","MAT"}))</f>
        <v>0</v>
      </c>
      <c r="CS662" s="1">
        <f t="shared" si="177"/>
        <v>0</v>
      </c>
      <c r="CT662" s="1">
        <f t="shared" si="178"/>
        <v>0</v>
      </c>
      <c r="CU662" s="1">
        <f t="shared" si="179"/>
        <v>0</v>
      </c>
      <c r="CV662" s="1">
        <f t="shared" si="180"/>
        <v>0</v>
      </c>
      <c r="CW662" s="1">
        <f t="shared" si="181"/>
        <v>0</v>
      </c>
      <c r="CX662" s="1">
        <f t="shared" si="182"/>
        <v>0</v>
      </c>
      <c r="CY662" s="1">
        <f t="shared" si="183"/>
        <v>0</v>
      </c>
      <c r="CZ662" s="1">
        <f t="shared" si="184"/>
        <v>1</v>
      </c>
      <c r="DA662" s="1">
        <f t="shared" si="185"/>
        <v>1</v>
      </c>
      <c r="DB662" s="1">
        <f>SUM(CM662:CX662)+SUM(COUNTIFS(Q662:CL662,{"TERM","RESIGNED"}))</f>
        <v>51</v>
      </c>
      <c r="DC662" s="1" t="s">
        <v>45</v>
      </c>
      <c r="DD662" s="1" t="s">
        <v>1020</v>
      </c>
    </row>
    <row r="663" spans="1:108" x14ac:dyDescent="0.25">
      <c r="A663" s="32">
        <f t="shared" si="186"/>
        <v>662</v>
      </c>
      <c r="B663" s="1" t="s">
        <v>36</v>
      </c>
      <c r="C663" s="1">
        <v>19378</v>
      </c>
      <c r="D663" s="27">
        <v>19378</v>
      </c>
      <c r="E663" s="1" t="s">
        <v>946</v>
      </c>
      <c r="F663" s="34" t="s">
        <v>1433</v>
      </c>
      <c r="G663" s="34" t="s">
        <v>123</v>
      </c>
      <c r="H663" s="30">
        <v>45226</v>
      </c>
      <c r="I663" s="30" t="s">
        <v>39</v>
      </c>
      <c r="J663" s="30" t="s">
        <v>39</v>
      </c>
      <c r="K663" s="1">
        <f t="shared" ca="1" si="170"/>
        <v>76</v>
      </c>
      <c r="L663" s="34" t="str">
        <f t="shared" si="171"/>
        <v>Billable</v>
      </c>
      <c r="M663" s="34" t="s">
        <v>124</v>
      </c>
      <c r="N663" s="1" t="s">
        <v>41</v>
      </c>
      <c r="O663" s="1" t="s">
        <v>42</v>
      </c>
      <c r="P663" s="1"/>
      <c r="Q663" s="1"/>
      <c r="R663" s="1" t="s">
        <v>43</v>
      </c>
      <c r="S663" s="33" t="s">
        <v>432</v>
      </c>
      <c r="T663" s="14" t="s">
        <v>965</v>
      </c>
      <c r="U663" s="39">
        <v>0.12986111111111101</v>
      </c>
      <c r="V663" s="14" t="s">
        <v>22</v>
      </c>
      <c r="W663" s="14" t="s">
        <v>20</v>
      </c>
      <c r="X663" s="14" t="s">
        <v>20</v>
      </c>
      <c r="Y663" s="14" t="s">
        <v>965</v>
      </c>
      <c r="Z663" s="39">
        <v>0.37916666666666665</v>
      </c>
      <c r="AA663" s="14" t="s">
        <v>965</v>
      </c>
      <c r="AB663" s="14" t="s">
        <v>965</v>
      </c>
      <c r="AC663" s="39">
        <v>0.38472222222222219</v>
      </c>
      <c r="AD663" s="14" t="s">
        <v>965</v>
      </c>
      <c r="AE663" s="14" t="s">
        <v>965</v>
      </c>
      <c r="AF663" s="39">
        <v>0.38958333333333334</v>
      </c>
      <c r="AG663" s="14" t="s">
        <v>965</v>
      </c>
      <c r="AH663" s="14" t="s">
        <v>965</v>
      </c>
      <c r="AI663" s="39">
        <v>0.38472222222222219</v>
      </c>
      <c r="AJ663" s="14" t="s">
        <v>965</v>
      </c>
      <c r="AK663" s="14" t="s">
        <v>965</v>
      </c>
      <c r="AL663" s="39">
        <v>0.39513888888888887</v>
      </c>
      <c r="AM663" s="14" t="s">
        <v>965</v>
      </c>
      <c r="AN663" s="14" t="s">
        <v>20</v>
      </c>
      <c r="AO663" s="14" t="s">
        <v>20</v>
      </c>
      <c r="AP663" s="14" t="s">
        <v>965</v>
      </c>
      <c r="AQ663" s="39">
        <v>0.39444444444444443</v>
      </c>
      <c r="AR663" s="14" t="s">
        <v>965</v>
      </c>
      <c r="AS663" s="14" t="s">
        <v>965</v>
      </c>
      <c r="AT663" s="39">
        <v>0.4291666666666667</v>
      </c>
      <c r="AU663" s="14" t="s">
        <v>965</v>
      </c>
      <c r="AV663" s="14" t="s">
        <v>965</v>
      </c>
      <c r="AW663" s="39">
        <v>0.38472222222222219</v>
      </c>
      <c r="AX663" s="14" t="s">
        <v>965</v>
      </c>
      <c r="AY663" s="14" t="s">
        <v>965</v>
      </c>
      <c r="AZ663" s="39">
        <v>0.38611111111111113</v>
      </c>
      <c r="BA663" s="14" t="s">
        <v>965</v>
      </c>
      <c r="BB663" s="14" t="s">
        <v>965</v>
      </c>
      <c r="BC663" s="39">
        <v>0.38194444444444442</v>
      </c>
      <c r="BD663" s="14" t="s">
        <v>965</v>
      </c>
      <c r="BE663" s="14" t="s">
        <v>20</v>
      </c>
      <c r="BF663" s="14" t="s">
        <v>20</v>
      </c>
      <c r="BG663" s="14" t="s">
        <v>965</v>
      </c>
      <c r="BH663" s="39">
        <v>0.40416666666666662</v>
      </c>
      <c r="BI663" s="39" t="s">
        <v>965</v>
      </c>
      <c r="BJ663" s="14" t="s">
        <v>965</v>
      </c>
      <c r="BK663" s="39">
        <v>0.40416666666666662</v>
      </c>
      <c r="BL663" s="14" t="s">
        <v>965</v>
      </c>
      <c r="BM663" s="14" t="s">
        <v>965</v>
      </c>
      <c r="BN663" s="39">
        <v>0.40972222222222227</v>
      </c>
      <c r="BO663" s="14" t="s">
        <v>965</v>
      </c>
      <c r="BP663" s="14" t="s">
        <v>965</v>
      </c>
      <c r="BQ663" s="39">
        <v>0.41875000000000001</v>
      </c>
      <c r="BR663" s="14" t="s">
        <v>965</v>
      </c>
      <c r="BS663" s="14" t="s">
        <v>965</v>
      </c>
      <c r="BT663" s="39">
        <v>0.38819444444444445</v>
      </c>
      <c r="BU663" s="39" t="s">
        <v>965</v>
      </c>
      <c r="BV663" s="14" t="s">
        <v>20</v>
      </c>
      <c r="BW663" s="14" t="s">
        <v>20</v>
      </c>
      <c r="BX663" s="14" t="s">
        <v>20</v>
      </c>
      <c r="BY663" s="14" t="s">
        <v>965</v>
      </c>
      <c r="BZ663" s="39">
        <v>0.37777777777777777</v>
      </c>
      <c r="CA663" s="39" t="s">
        <v>965</v>
      </c>
      <c r="CB663" s="14" t="s">
        <v>965</v>
      </c>
      <c r="CC663" s="39">
        <v>0.38819444444444445</v>
      </c>
      <c r="CD663" s="39" t="s">
        <v>965</v>
      </c>
      <c r="CE663" s="14" t="s">
        <v>965</v>
      </c>
      <c r="CF663" s="39">
        <v>0.38750000000000001</v>
      </c>
      <c r="CG663" s="39" t="s">
        <v>965</v>
      </c>
      <c r="CH663" s="14" t="s">
        <v>965</v>
      </c>
      <c r="CI663" s="39">
        <v>0.3833333333333333</v>
      </c>
      <c r="CJ663" s="39" t="s">
        <v>965</v>
      </c>
      <c r="CK663" s="14" t="s">
        <v>20</v>
      </c>
      <c r="CL663" s="14" t="s">
        <v>20</v>
      </c>
      <c r="CM663" s="1">
        <f t="shared" si="172"/>
        <v>39</v>
      </c>
      <c r="CN663" s="1">
        <f t="shared" si="173"/>
        <v>0</v>
      </c>
      <c r="CO663" s="1">
        <f t="shared" si="174"/>
        <v>11</v>
      </c>
      <c r="CP663" s="1">
        <f t="shared" si="175"/>
        <v>0</v>
      </c>
      <c r="CQ663" s="1">
        <f t="shared" si="176"/>
        <v>1</v>
      </c>
      <c r="CR663" s="1">
        <f>SUM(COUNTIFS($T663:$CL663,{"PAT","MAT"}))</f>
        <v>0</v>
      </c>
      <c r="CS663" s="1">
        <f t="shared" si="177"/>
        <v>0</v>
      </c>
      <c r="CT663" s="1">
        <f t="shared" si="178"/>
        <v>0</v>
      </c>
      <c r="CU663" s="1">
        <f t="shared" si="179"/>
        <v>0</v>
      </c>
      <c r="CV663" s="1">
        <f t="shared" si="180"/>
        <v>0</v>
      </c>
      <c r="CW663" s="1">
        <f t="shared" si="181"/>
        <v>0</v>
      </c>
      <c r="CX663" s="1">
        <f t="shared" si="182"/>
        <v>0</v>
      </c>
      <c r="CY663" s="1">
        <f t="shared" si="183"/>
        <v>0</v>
      </c>
      <c r="CZ663" s="1">
        <f t="shared" si="184"/>
        <v>1</v>
      </c>
      <c r="DA663" s="1">
        <f t="shared" si="185"/>
        <v>1</v>
      </c>
      <c r="DB663" s="1">
        <f>SUM(CM663:CX663)+SUM(COUNTIFS(Q663:CL663,{"TERM","RESIGNED"}))</f>
        <v>51</v>
      </c>
      <c r="DC663" s="1" t="s">
        <v>45</v>
      </c>
      <c r="DD663" s="1" t="s">
        <v>1020</v>
      </c>
    </row>
    <row r="664" spans="1:108" x14ac:dyDescent="0.25">
      <c r="A664" s="32">
        <f t="shared" si="186"/>
        <v>663</v>
      </c>
      <c r="B664" s="1" t="s">
        <v>36</v>
      </c>
      <c r="C664" s="1">
        <v>19382</v>
      </c>
      <c r="D664" s="27">
        <v>19382</v>
      </c>
      <c r="E664" s="1" t="s">
        <v>946</v>
      </c>
      <c r="F664" s="34" t="s">
        <v>1435</v>
      </c>
      <c r="G664" s="34" t="s">
        <v>186</v>
      </c>
      <c r="H664" s="30">
        <v>45226</v>
      </c>
      <c r="I664" s="30" t="s">
        <v>39</v>
      </c>
      <c r="J664" s="30" t="s">
        <v>39</v>
      </c>
      <c r="K664" s="1">
        <f t="shared" ca="1" si="170"/>
        <v>76</v>
      </c>
      <c r="L664" s="34" t="str">
        <f t="shared" si="171"/>
        <v>Billable</v>
      </c>
      <c r="M664" s="34" t="s">
        <v>187</v>
      </c>
      <c r="N664" s="1" t="s">
        <v>41</v>
      </c>
      <c r="O664" s="1" t="s">
        <v>42</v>
      </c>
      <c r="P664" s="1"/>
      <c r="Q664" s="1"/>
      <c r="R664" s="1" t="s">
        <v>43</v>
      </c>
      <c r="S664" s="33" t="s">
        <v>311</v>
      </c>
      <c r="T664" s="14" t="s">
        <v>965</v>
      </c>
      <c r="U664" s="39">
        <v>0.34166666666666701</v>
      </c>
      <c r="V664" s="14" t="s">
        <v>965</v>
      </c>
      <c r="W664" s="14" t="s">
        <v>20</v>
      </c>
      <c r="X664" s="14" t="s">
        <v>20</v>
      </c>
      <c r="Y664" s="14" t="s">
        <v>965</v>
      </c>
      <c r="Z664" s="39">
        <v>0.38541666666666669</v>
      </c>
      <c r="AA664" s="14" t="s">
        <v>965</v>
      </c>
      <c r="AB664" s="14" t="s">
        <v>965</v>
      </c>
      <c r="AC664" s="39">
        <v>0.38472222222222219</v>
      </c>
      <c r="AD664" s="14" t="s">
        <v>965</v>
      </c>
      <c r="AE664" s="14" t="s">
        <v>965</v>
      </c>
      <c r="AF664" s="39">
        <v>0.38194444444444442</v>
      </c>
      <c r="AG664" s="14" t="s">
        <v>965</v>
      </c>
      <c r="AH664" s="14" t="s">
        <v>965</v>
      </c>
      <c r="AI664" s="39">
        <v>0.38611111111111113</v>
      </c>
      <c r="AJ664" s="14" t="s">
        <v>965</v>
      </c>
      <c r="AK664" s="14" t="s">
        <v>965</v>
      </c>
      <c r="AL664" s="39">
        <v>0.38819444444444445</v>
      </c>
      <c r="AM664" s="14" t="s">
        <v>965</v>
      </c>
      <c r="AN664" s="14" t="s">
        <v>20</v>
      </c>
      <c r="AO664" s="14" t="s">
        <v>20</v>
      </c>
      <c r="AP664" s="14" t="s">
        <v>965</v>
      </c>
      <c r="AQ664" s="39">
        <v>0.40069444444444446</v>
      </c>
      <c r="AR664" s="14" t="s">
        <v>965</v>
      </c>
      <c r="AS664" s="14" t="s">
        <v>965</v>
      </c>
      <c r="AT664" s="39">
        <v>0.39444444444444443</v>
      </c>
      <c r="AU664" s="14" t="s">
        <v>965</v>
      </c>
      <c r="AV664" s="14" t="s">
        <v>965</v>
      </c>
      <c r="AW664" s="39">
        <v>0.37847222222222227</v>
      </c>
      <c r="AX664" s="14" t="s">
        <v>965</v>
      </c>
      <c r="AY664" s="14" t="s">
        <v>965</v>
      </c>
      <c r="AZ664" s="39">
        <v>0.2902777777777778</v>
      </c>
      <c r="BA664" s="14" t="s">
        <v>965</v>
      </c>
      <c r="BB664" s="14" t="s">
        <v>965</v>
      </c>
      <c r="BC664" s="39">
        <v>2.9166666666666664E-2</v>
      </c>
      <c r="BD664" s="14" t="s">
        <v>22</v>
      </c>
      <c r="BE664" s="14" t="s">
        <v>20</v>
      </c>
      <c r="BF664" s="14" t="s">
        <v>20</v>
      </c>
      <c r="BG664" s="14" t="s">
        <v>965</v>
      </c>
      <c r="BH664" s="39">
        <v>0.39097222222222222</v>
      </c>
      <c r="BI664" s="39" t="s">
        <v>965</v>
      </c>
      <c r="BJ664" s="14" t="s">
        <v>965</v>
      </c>
      <c r="BK664" s="39">
        <v>3.8194444444444441E-2</v>
      </c>
      <c r="BL664" s="14" t="s">
        <v>22</v>
      </c>
      <c r="BM664" s="14" t="s">
        <v>965</v>
      </c>
      <c r="BN664" s="39">
        <v>0.37638888888888888</v>
      </c>
      <c r="BO664" s="14" t="s">
        <v>965</v>
      </c>
      <c r="BP664" s="14" t="s">
        <v>965</v>
      </c>
      <c r="BQ664" s="39">
        <v>0.3743055555555555</v>
      </c>
      <c r="BR664" s="14" t="s">
        <v>965</v>
      </c>
      <c r="BS664" s="14" t="s">
        <v>965</v>
      </c>
      <c r="BT664" s="39">
        <v>0.37361111111111112</v>
      </c>
      <c r="BU664" s="39" t="s">
        <v>965</v>
      </c>
      <c r="BV664" s="14" t="s">
        <v>20</v>
      </c>
      <c r="BW664" s="14" t="s">
        <v>20</v>
      </c>
      <c r="BX664" s="14" t="s">
        <v>20</v>
      </c>
      <c r="BY664" s="14" t="s">
        <v>965</v>
      </c>
      <c r="BZ664" s="39">
        <v>0.37291666666666662</v>
      </c>
      <c r="CA664" s="39" t="s">
        <v>965</v>
      </c>
      <c r="CB664" s="14" t="s">
        <v>965</v>
      </c>
      <c r="CC664" s="39">
        <v>0.37013888888888885</v>
      </c>
      <c r="CD664" s="39" t="s">
        <v>965</v>
      </c>
      <c r="CE664" s="14" t="s">
        <v>965</v>
      </c>
      <c r="CF664" s="39">
        <v>0.3756944444444445</v>
      </c>
      <c r="CG664" s="39" t="s">
        <v>965</v>
      </c>
      <c r="CH664" s="14" t="s">
        <v>965</v>
      </c>
      <c r="CI664" s="39">
        <v>0.37847222222222227</v>
      </c>
      <c r="CJ664" s="39" t="s">
        <v>965</v>
      </c>
      <c r="CK664" s="14" t="s">
        <v>20</v>
      </c>
      <c r="CL664" s="14" t="s">
        <v>20</v>
      </c>
      <c r="CM664" s="1">
        <f t="shared" si="172"/>
        <v>38</v>
      </c>
      <c r="CN664" s="1">
        <f t="shared" si="173"/>
        <v>0</v>
      </c>
      <c r="CO664" s="1">
        <f t="shared" si="174"/>
        <v>11</v>
      </c>
      <c r="CP664" s="1">
        <f t="shared" si="175"/>
        <v>0</v>
      </c>
      <c r="CQ664" s="1">
        <f t="shared" si="176"/>
        <v>2</v>
      </c>
      <c r="CR664" s="1">
        <f>SUM(COUNTIFS($T664:$CL664,{"PAT","MAT"}))</f>
        <v>0</v>
      </c>
      <c r="CS664" s="1">
        <f t="shared" si="177"/>
        <v>0</v>
      </c>
      <c r="CT664" s="1">
        <f t="shared" si="178"/>
        <v>0</v>
      </c>
      <c r="CU664" s="1">
        <f t="shared" si="179"/>
        <v>0</v>
      </c>
      <c r="CV664" s="1">
        <f t="shared" si="180"/>
        <v>0</v>
      </c>
      <c r="CW664" s="1">
        <f t="shared" si="181"/>
        <v>0</v>
      </c>
      <c r="CX664" s="1">
        <f t="shared" si="182"/>
        <v>0</v>
      </c>
      <c r="CY664" s="1">
        <f t="shared" si="183"/>
        <v>0</v>
      </c>
      <c r="CZ664" s="1">
        <f t="shared" si="184"/>
        <v>1</v>
      </c>
      <c r="DA664" s="1">
        <f t="shared" si="185"/>
        <v>1</v>
      </c>
      <c r="DB664" s="1">
        <f>SUM(CM664:CX664)+SUM(COUNTIFS(Q664:CL664,{"TERM","RESIGNED"}))</f>
        <v>51</v>
      </c>
      <c r="DC664" s="1" t="s">
        <v>45</v>
      </c>
      <c r="DD664" s="1" t="s">
        <v>1018</v>
      </c>
    </row>
    <row r="665" spans="1:108" x14ac:dyDescent="0.25">
      <c r="A665" s="32">
        <f t="shared" si="186"/>
        <v>664</v>
      </c>
      <c r="B665" s="1" t="s">
        <v>36</v>
      </c>
      <c r="C665" s="1">
        <v>19387</v>
      </c>
      <c r="D665" s="27">
        <v>19387</v>
      </c>
      <c r="E665" s="1" t="s">
        <v>946</v>
      </c>
      <c r="F665" s="34" t="s">
        <v>1436</v>
      </c>
      <c r="G665" s="34" t="s">
        <v>186</v>
      </c>
      <c r="H665" s="30">
        <v>45230</v>
      </c>
      <c r="I665" s="30" t="s">
        <v>39</v>
      </c>
      <c r="J665" s="30" t="s">
        <v>39</v>
      </c>
      <c r="K665" s="1">
        <f t="shared" ca="1" si="170"/>
        <v>72</v>
      </c>
      <c r="L665" s="34" t="str">
        <f t="shared" si="171"/>
        <v>Billable</v>
      </c>
      <c r="M665" s="34" t="s">
        <v>187</v>
      </c>
      <c r="N665" s="1" t="s">
        <v>41</v>
      </c>
      <c r="O665" s="1" t="s">
        <v>42</v>
      </c>
      <c r="P665" s="1"/>
      <c r="Q665" s="1"/>
      <c r="R665" s="1" t="s">
        <v>43</v>
      </c>
      <c r="S665" s="33" t="s">
        <v>235</v>
      </c>
      <c r="T665" s="14" t="s">
        <v>965</v>
      </c>
      <c r="U665" s="39" t="s">
        <v>39</v>
      </c>
      <c r="V665" s="14" t="s">
        <v>965</v>
      </c>
      <c r="W665" s="14" t="s">
        <v>20</v>
      </c>
      <c r="X665" s="14" t="s">
        <v>20</v>
      </c>
      <c r="Y665" s="14" t="s">
        <v>965</v>
      </c>
      <c r="Z665" s="39" t="s">
        <v>39</v>
      </c>
      <c r="AA665" s="14" t="s">
        <v>965</v>
      </c>
      <c r="AB665" s="14" t="s">
        <v>965</v>
      </c>
      <c r="AC665" s="39" t="s">
        <v>39</v>
      </c>
      <c r="AD665" s="14" t="s">
        <v>965</v>
      </c>
      <c r="AE665" s="14" t="s">
        <v>965</v>
      </c>
      <c r="AF665" s="39" t="s">
        <v>39</v>
      </c>
      <c r="AG665" s="14" t="s">
        <v>965</v>
      </c>
      <c r="AH665" s="14" t="s">
        <v>965</v>
      </c>
      <c r="AI665" s="39" t="s">
        <v>39</v>
      </c>
      <c r="AJ665" s="14" t="s">
        <v>965</v>
      </c>
      <c r="AK665" s="14" t="s">
        <v>965</v>
      </c>
      <c r="AL665" s="39" t="s">
        <v>39</v>
      </c>
      <c r="AM665" s="14" t="s">
        <v>965</v>
      </c>
      <c r="AN665" s="14" t="s">
        <v>20</v>
      </c>
      <c r="AO665" s="14" t="s">
        <v>20</v>
      </c>
      <c r="AP665" s="14" t="s">
        <v>965</v>
      </c>
      <c r="AQ665" s="39" t="s">
        <v>39</v>
      </c>
      <c r="AR665" s="14" t="s">
        <v>965</v>
      </c>
      <c r="AS665" s="14" t="s">
        <v>965</v>
      </c>
      <c r="AT665" s="39">
        <v>0.40416666666666662</v>
      </c>
      <c r="AU665" s="14" t="s">
        <v>965</v>
      </c>
      <c r="AV665" s="14" t="s">
        <v>965</v>
      </c>
      <c r="AW665" s="39">
        <v>0.3923611111111111</v>
      </c>
      <c r="AX665" s="14" t="s">
        <v>965</v>
      </c>
      <c r="AY665" s="14" t="s">
        <v>965</v>
      </c>
      <c r="AZ665" s="39">
        <v>0.3888888888888889</v>
      </c>
      <c r="BA665" s="14" t="s">
        <v>965</v>
      </c>
      <c r="BB665" s="14" t="s">
        <v>965</v>
      </c>
      <c r="BC665" s="39">
        <v>0.38958333333333334</v>
      </c>
      <c r="BD665" s="14" t="s">
        <v>965</v>
      </c>
      <c r="BE665" s="14" t="s">
        <v>20</v>
      </c>
      <c r="BF665" s="14" t="s">
        <v>20</v>
      </c>
      <c r="BG665" s="14" t="s">
        <v>965</v>
      </c>
      <c r="BH665" s="39">
        <v>0.40138888888888885</v>
      </c>
      <c r="BI665" s="39" t="s">
        <v>965</v>
      </c>
      <c r="BJ665" s="14" t="s">
        <v>965</v>
      </c>
      <c r="BK665" s="39">
        <v>0.39444444444444443</v>
      </c>
      <c r="BL665" s="14" t="s">
        <v>965</v>
      </c>
      <c r="BM665" s="14" t="s">
        <v>965</v>
      </c>
      <c r="BN665" s="39">
        <v>0.38125000000000003</v>
      </c>
      <c r="BO665" s="14" t="s">
        <v>965</v>
      </c>
      <c r="BP665" s="14" t="s">
        <v>965</v>
      </c>
      <c r="BQ665" s="39">
        <v>0.39097222222222222</v>
      </c>
      <c r="BR665" s="14" t="s">
        <v>965</v>
      </c>
      <c r="BS665" s="14" t="s">
        <v>965</v>
      </c>
      <c r="BT665" s="39">
        <v>0.40486111111111112</v>
      </c>
      <c r="BU665" s="39" t="s">
        <v>965</v>
      </c>
      <c r="BV665" s="14" t="s">
        <v>20</v>
      </c>
      <c r="BW665" s="14" t="s">
        <v>20</v>
      </c>
      <c r="BX665" s="14" t="s">
        <v>20</v>
      </c>
      <c r="BY665" s="14" t="s">
        <v>965</v>
      </c>
      <c r="BZ665" s="39">
        <v>0.38125000000000003</v>
      </c>
      <c r="CA665" s="39" t="s">
        <v>965</v>
      </c>
      <c r="CB665" s="14" t="s">
        <v>965</v>
      </c>
      <c r="CC665" s="39">
        <v>0.37777777777777777</v>
      </c>
      <c r="CD665" s="39" t="s">
        <v>965</v>
      </c>
      <c r="CE665" s="14" t="s">
        <v>965</v>
      </c>
      <c r="CF665" s="39">
        <v>0.3840277777777778</v>
      </c>
      <c r="CG665" s="39" t="s">
        <v>965</v>
      </c>
      <c r="CH665" s="14" t="s">
        <v>965</v>
      </c>
      <c r="CI665" s="39">
        <v>0.3756944444444445</v>
      </c>
      <c r="CJ665" s="39" t="s">
        <v>965</v>
      </c>
      <c r="CK665" s="14" t="s">
        <v>20</v>
      </c>
      <c r="CL665" s="14" t="s">
        <v>20</v>
      </c>
      <c r="CM665" s="1">
        <f t="shared" si="172"/>
        <v>40</v>
      </c>
      <c r="CN665" s="1">
        <f t="shared" si="173"/>
        <v>0</v>
      </c>
      <c r="CO665" s="1">
        <f t="shared" si="174"/>
        <v>11</v>
      </c>
      <c r="CP665" s="1">
        <f t="shared" si="175"/>
        <v>0</v>
      </c>
      <c r="CQ665" s="1">
        <f t="shared" si="176"/>
        <v>0</v>
      </c>
      <c r="CR665" s="1">
        <f>SUM(COUNTIFS($T665:$CL665,{"PAT","MAT"}))</f>
        <v>0</v>
      </c>
      <c r="CS665" s="1">
        <f t="shared" si="177"/>
        <v>0</v>
      </c>
      <c r="CT665" s="1">
        <f t="shared" si="178"/>
        <v>0</v>
      </c>
      <c r="CU665" s="1">
        <f t="shared" si="179"/>
        <v>0</v>
      </c>
      <c r="CV665" s="1">
        <f t="shared" si="180"/>
        <v>0</v>
      </c>
      <c r="CW665" s="1">
        <f t="shared" si="181"/>
        <v>0</v>
      </c>
      <c r="CX665" s="1">
        <f t="shared" si="182"/>
        <v>0</v>
      </c>
      <c r="CY665" s="1">
        <f t="shared" si="183"/>
        <v>0</v>
      </c>
      <c r="CZ665" s="1">
        <f t="shared" si="184"/>
        <v>1</v>
      </c>
      <c r="DA665" s="1">
        <f t="shared" si="185"/>
        <v>1</v>
      </c>
      <c r="DB665" s="1">
        <f>SUM(CM665:CX665)+SUM(COUNTIFS(Q665:CL665,{"TERM","RESIGNED"}))</f>
        <v>51</v>
      </c>
      <c r="DC665" s="1" t="s">
        <v>45</v>
      </c>
      <c r="DD665" s="1" t="s">
        <v>1018</v>
      </c>
    </row>
    <row r="666" spans="1:108" x14ac:dyDescent="0.25">
      <c r="A666" s="32">
        <f t="shared" si="186"/>
        <v>665</v>
      </c>
      <c r="B666" s="1" t="s">
        <v>36</v>
      </c>
      <c r="C666" s="1">
        <v>19388</v>
      </c>
      <c r="D666" s="27">
        <v>19388</v>
      </c>
      <c r="E666" s="1" t="s">
        <v>945</v>
      </c>
      <c r="F666" s="34" t="s">
        <v>1437</v>
      </c>
      <c r="G666" s="34" t="s">
        <v>186</v>
      </c>
      <c r="H666" s="30">
        <v>45230</v>
      </c>
      <c r="I666" s="30" t="s">
        <v>39</v>
      </c>
      <c r="J666" s="30" t="s">
        <v>39</v>
      </c>
      <c r="K666" s="1">
        <f t="shared" ca="1" si="170"/>
        <v>72</v>
      </c>
      <c r="L666" s="34" t="str">
        <f t="shared" si="171"/>
        <v>Billable</v>
      </c>
      <c r="M666" s="34" t="s">
        <v>187</v>
      </c>
      <c r="N666" s="1" t="s">
        <v>41</v>
      </c>
      <c r="O666" s="1" t="s">
        <v>42</v>
      </c>
      <c r="P666" s="1"/>
      <c r="Q666" s="1"/>
      <c r="R666" s="1" t="s">
        <v>43</v>
      </c>
      <c r="S666" s="33" t="s">
        <v>250</v>
      </c>
      <c r="T666" s="14" t="s">
        <v>965</v>
      </c>
      <c r="U666" s="39">
        <v>0.32500000000000001</v>
      </c>
      <c r="V666" s="14" t="s">
        <v>965</v>
      </c>
      <c r="W666" s="14" t="s">
        <v>20</v>
      </c>
      <c r="X666" s="14" t="s">
        <v>20</v>
      </c>
      <c r="Y666" s="14" t="s">
        <v>965</v>
      </c>
      <c r="Z666" s="39">
        <v>0.39374999999999999</v>
      </c>
      <c r="AA666" s="14" t="s">
        <v>965</v>
      </c>
      <c r="AB666" s="14" t="s">
        <v>965</v>
      </c>
      <c r="AC666" s="39">
        <v>0.37638888888888888</v>
      </c>
      <c r="AD666" s="14" t="s">
        <v>965</v>
      </c>
      <c r="AE666" s="14" t="s">
        <v>965</v>
      </c>
      <c r="AF666" s="39">
        <v>0.37847222222222227</v>
      </c>
      <c r="AG666" s="14" t="s">
        <v>965</v>
      </c>
      <c r="AH666" s="14" t="s">
        <v>965</v>
      </c>
      <c r="AI666" s="39">
        <v>0.3756944444444445</v>
      </c>
      <c r="AJ666" s="14" t="s">
        <v>965</v>
      </c>
      <c r="AK666" s="14" t="s">
        <v>965</v>
      </c>
      <c r="AL666" s="39">
        <v>0.36319444444444443</v>
      </c>
      <c r="AM666" s="14" t="s">
        <v>965</v>
      </c>
      <c r="AN666" s="14" t="s">
        <v>20</v>
      </c>
      <c r="AO666" s="14" t="s">
        <v>20</v>
      </c>
      <c r="AP666" s="14" t="s">
        <v>965</v>
      </c>
      <c r="AQ666" s="39">
        <v>0.39027777777777778</v>
      </c>
      <c r="AR666" s="14" t="s">
        <v>965</v>
      </c>
      <c r="AS666" s="14" t="s">
        <v>965</v>
      </c>
      <c r="AT666" s="39">
        <v>0.39027777777777778</v>
      </c>
      <c r="AU666" s="14" t="s">
        <v>965</v>
      </c>
      <c r="AV666" s="14" t="s">
        <v>965</v>
      </c>
      <c r="AW666" s="39">
        <v>0.3833333333333333</v>
      </c>
      <c r="AX666" s="14" t="s">
        <v>965</v>
      </c>
      <c r="AY666" s="14" t="s">
        <v>22</v>
      </c>
      <c r="AZ666" s="39" t="s">
        <v>39</v>
      </c>
      <c r="BA666" s="14" t="s">
        <v>22</v>
      </c>
      <c r="BB666" s="14" t="s">
        <v>965</v>
      </c>
      <c r="BC666" s="39">
        <v>0.34583333333333338</v>
      </c>
      <c r="BD666" s="14" t="s">
        <v>965</v>
      </c>
      <c r="BE666" s="14" t="s">
        <v>20</v>
      </c>
      <c r="BF666" s="14" t="s">
        <v>20</v>
      </c>
      <c r="BG666" s="14" t="s">
        <v>965</v>
      </c>
      <c r="BH666" s="39">
        <v>0.35416666666666669</v>
      </c>
      <c r="BI666" s="39" t="s">
        <v>965</v>
      </c>
      <c r="BJ666" s="14" t="s">
        <v>965</v>
      </c>
      <c r="BK666" s="39">
        <v>0.37777777777777777</v>
      </c>
      <c r="BL666" s="14" t="s">
        <v>965</v>
      </c>
      <c r="BM666" s="14" t="s">
        <v>965</v>
      </c>
      <c r="BN666" s="39">
        <v>0.3611111111111111</v>
      </c>
      <c r="BO666" s="14" t="s">
        <v>965</v>
      </c>
      <c r="BP666" s="14" t="s">
        <v>965</v>
      </c>
      <c r="BQ666" s="39">
        <v>0.36874999999999997</v>
      </c>
      <c r="BR666" s="14" t="s">
        <v>965</v>
      </c>
      <c r="BS666" s="14" t="s">
        <v>965</v>
      </c>
      <c r="BT666" s="39">
        <v>0.37361111111111112</v>
      </c>
      <c r="BU666" s="39" t="s">
        <v>965</v>
      </c>
      <c r="BV666" s="14" t="s">
        <v>20</v>
      </c>
      <c r="BW666" s="14" t="s">
        <v>20</v>
      </c>
      <c r="BX666" s="14" t="s">
        <v>20</v>
      </c>
      <c r="BY666" s="14" t="s">
        <v>22</v>
      </c>
      <c r="BZ666" s="39">
        <v>0.34097222222222223</v>
      </c>
      <c r="CA666" s="39" t="s">
        <v>22</v>
      </c>
      <c r="CB666" s="14" t="s">
        <v>965</v>
      </c>
      <c r="CC666" s="39">
        <v>0.36944444444444446</v>
      </c>
      <c r="CD666" s="39" t="s">
        <v>965</v>
      </c>
      <c r="CE666" s="14" t="s">
        <v>966</v>
      </c>
      <c r="CF666" s="39">
        <v>0.20625000000000002</v>
      </c>
      <c r="CG666" s="39" t="s">
        <v>22</v>
      </c>
      <c r="CH666" s="14" t="s">
        <v>965</v>
      </c>
      <c r="CI666" s="39">
        <v>0.3430555555555555</v>
      </c>
      <c r="CJ666" s="39" t="s">
        <v>966</v>
      </c>
      <c r="CK666" s="14" t="s">
        <v>20</v>
      </c>
      <c r="CL666" s="14" t="s">
        <v>20</v>
      </c>
      <c r="CM666" s="1">
        <f t="shared" si="172"/>
        <v>33</v>
      </c>
      <c r="CN666" s="1">
        <f t="shared" si="173"/>
        <v>1</v>
      </c>
      <c r="CO666" s="1">
        <f t="shared" si="174"/>
        <v>11</v>
      </c>
      <c r="CP666" s="1">
        <f t="shared" si="175"/>
        <v>0</v>
      </c>
      <c r="CQ666" s="1">
        <f t="shared" si="176"/>
        <v>5</v>
      </c>
      <c r="CR666" s="1">
        <f>SUM(COUNTIFS($T666:$CL666,{"PAT","MAT"}))</f>
        <v>0</v>
      </c>
      <c r="CS666" s="1">
        <f t="shared" si="177"/>
        <v>0</v>
      </c>
      <c r="CT666" s="1">
        <f t="shared" si="178"/>
        <v>0</v>
      </c>
      <c r="CU666" s="1">
        <f t="shared" si="179"/>
        <v>0</v>
      </c>
      <c r="CV666" s="1">
        <f t="shared" si="180"/>
        <v>0</v>
      </c>
      <c r="CW666" s="1">
        <f t="shared" si="181"/>
        <v>0</v>
      </c>
      <c r="CX666" s="1">
        <f t="shared" si="182"/>
        <v>0</v>
      </c>
      <c r="CY666" s="1">
        <f t="shared" si="183"/>
        <v>0</v>
      </c>
      <c r="CZ666" s="1">
        <f t="shared" si="184"/>
        <v>1</v>
      </c>
      <c r="DA666" s="1">
        <f t="shared" si="185"/>
        <v>1</v>
      </c>
      <c r="DB666" s="1">
        <f>SUM(CM666:CX666)+SUM(COUNTIFS(Q666:CL666,{"TERM","RESIGNED"}))</f>
        <v>50</v>
      </c>
      <c r="DC666" s="1" t="s">
        <v>45</v>
      </c>
      <c r="DD666" s="1" t="s">
        <v>1018</v>
      </c>
    </row>
    <row r="667" spans="1:108" x14ac:dyDescent="0.25">
      <c r="A667" s="32">
        <f t="shared" si="186"/>
        <v>666</v>
      </c>
      <c r="B667" s="1" t="s">
        <v>36</v>
      </c>
      <c r="C667" s="1">
        <v>19391</v>
      </c>
      <c r="D667" s="27">
        <v>19391</v>
      </c>
      <c r="E667" s="1" t="s">
        <v>946</v>
      </c>
      <c r="F667" s="34" t="s">
        <v>1439</v>
      </c>
      <c r="G667" s="34" t="s">
        <v>123</v>
      </c>
      <c r="H667" s="30">
        <v>45230</v>
      </c>
      <c r="I667" s="30" t="s">
        <v>39</v>
      </c>
      <c r="J667" s="30" t="s">
        <v>39</v>
      </c>
      <c r="K667" s="1">
        <f t="shared" ca="1" si="170"/>
        <v>72</v>
      </c>
      <c r="L667" s="34" t="str">
        <f t="shared" si="171"/>
        <v>Billable</v>
      </c>
      <c r="M667" s="34" t="s">
        <v>124</v>
      </c>
      <c r="N667" s="1" t="s">
        <v>41</v>
      </c>
      <c r="O667" s="1" t="s">
        <v>42</v>
      </c>
      <c r="P667" s="1"/>
      <c r="Q667" s="1"/>
      <c r="R667" s="1" t="s">
        <v>43</v>
      </c>
      <c r="S667" s="33" t="s">
        <v>167</v>
      </c>
      <c r="T667" s="14" t="s">
        <v>965</v>
      </c>
      <c r="U667" s="39" t="s">
        <v>39</v>
      </c>
      <c r="V667" s="14" t="s">
        <v>965</v>
      </c>
      <c r="W667" s="14" t="s">
        <v>20</v>
      </c>
      <c r="X667" s="14" t="s">
        <v>20</v>
      </c>
      <c r="Y667" s="14" t="s">
        <v>965</v>
      </c>
      <c r="Z667" s="39" t="s">
        <v>39</v>
      </c>
      <c r="AA667" s="14" t="s">
        <v>965</v>
      </c>
      <c r="AB667" s="14" t="s">
        <v>965</v>
      </c>
      <c r="AC667" s="39" t="s">
        <v>39</v>
      </c>
      <c r="AD667" s="14" t="s">
        <v>965</v>
      </c>
      <c r="AE667" s="14" t="s">
        <v>965</v>
      </c>
      <c r="AF667" s="39">
        <v>0.38541666666666669</v>
      </c>
      <c r="AG667" s="14" t="s">
        <v>965</v>
      </c>
      <c r="AH667" s="14" t="s">
        <v>965</v>
      </c>
      <c r="AI667" s="39">
        <v>0.38611111111111113</v>
      </c>
      <c r="AJ667" s="14" t="s">
        <v>965</v>
      </c>
      <c r="AK667" s="14" t="s">
        <v>965</v>
      </c>
      <c r="AL667" s="39">
        <v>0.38263888888888892</v>
      </c>
      <c r="AM667" s="14" t="s">
        <v>965</v>
      </c>
      <c r="AN667" s="14" t="s">
        <v>20</v>
      </c>
      <c r="AO667" s="14" t="s">
        <v>20</v>
      </c>
      <c r="AP667" s="14" t="s">
        <v>965</v>
      </c>
      <c r="AQ667" s="39">
        <v>0.3833333333333333</v>
      </c>
      <c r="AR667" s="14" t="s">
        <v>965</v>
      </c>
      <c r="AS667" s="14" t="s">
        <v>965</v>
      </c>
      <c r="AT667" s="39">
        <v>0.38472222222222219</v>
      </c>
      <c r="AU667" s="14" t="s">
        <v>965</v>
      </c>
      <c r="AV667" s="14" t="s">
        <v>965</v>
      </c>
      <c r="AW667" s="39">
        <v>0.3743055555555555</v>
      </c>
      <c r="AX667" s="14" t="s">
        <v>965</v>
      </c>
      <c r="AY667" s="14" t="s">
        <v>965</v>
      </c>
      <c r="AZ667" s="39">
        <v>0.37847222222222227</v>
      </c>
      <c r="BA667" s="14" t="s">
        <v>965</v>
      </c>
      <c r="BB667" s="14" t="s">
        <v>965</v>
      </c>
      <c r="BC667" s="39">
        <v>0.37291666666666662</v>
      </c>
      <c r="BD667" s="14" t="s">
        <v>965</v>
      </c>
      <c r="BE667" s="14" t="s">
        <v>20</v>
      </c>
      <c r="BF667" s="14" t="s">
        <v>20</v>
      </c>
      <c r="BG667" s="14" t="s">
        <v>22</v>
      </c>
      <c r="BH667" s="39" t="s">
        <v>39</v>
      </c>
      <c r="BI667" s="39" t="s">
        <v>22</v>
      </c>
      <c r="BJ667" s="14" t="s">
        <v>965</v>
      </c>
      <c r="BK667" s="39">
        <v>0.37708333333333338</v>
      </c>
      <c r="BL667" s="14" t="s">
        <v>965</v>
      </c>
      <c r="BM667" s="14" t="s">
        <v>965</v>
      </c>
      <c r="BN667" s="39">
        <v>0.38263888888888892</v>
      </c>
      <c r="BO667" s="14" t="s">
        <v>965</v>
      </c>
      <c r="BP667" s="14" t="s">
        <v>965</v>
      </c>
      <c r="BQ667" s="39">
        <v>0.39305555555555555</v>
      </c>
      <c r="BR667" s="14" t="s">
        <v>965</v>
      </c>
      <c r="BS667" s="14" t="s">
        <v>965</v>
      </c>
      <c r="BT667" s="39">
        <v>0.37916666666666665</v>
      </c>
      <c r="BU667" s="39" t="s">
        <v>965</v>
      </c>
      <c r="BV667" s="14" t="s">
        <v>20</v>
      </c>
      <c r="BW667" s="14" t="s">
        <v>20</v>
      </c>
      <c r="BX667" s="14" t="s">
        <v>20</v>
      </c>
      <c r="BY667" s="14" t="s">
        <v>966</v>
      </c>
      <c r="BZ667" s="39">
        <v>0.34652777777777777</v>
      </c>
      <c r="CA667" s="39" t="s">
        <v>966</v>
      </c>
      <c r="CB667" s="14" t="s">
        <v>965</v>
      </c>
      <c r="CC667" s="39">
        <v>0.35694444444444445</v>
      </c>
      <c r="CD667" s="39" t="s">
        <v>965</v>
      </c>
      <c r="CE667" s="14" t="s">
        <v>965</v>
      </c>
      <c r="CF667" s="39">
        <v>0.37916666666666665</v>
      </c>
      <c r="CG667" s="39" t="s">
        <v>965</v>
      </c>
      <c r="CH667" s="14" t="s">
        <v>21</v>
      </c>
      <c r="CI667" s="39" t="s">
        <v>39</v>
      </c>
      <c r="CJ667" s="39" t="s">
        <v>21</v>
      </c>
      <c r="CK667" s="14" t="s">
        <v>20</v>
      </c>
      <c r="CL667" s="14" t="s">
        <v>20</v>
      </c>
      <c r="CM667" s="1">
        <f t="shared" si="172"/>
        <v>34</v>
      </c>
      <c r="CN667" s="1">
        <f t="shared" si="173"/>
        <v>1</v>
      </c>
      <c r="CO667" s="1">
        <f t="shared" si="174"/>
        <v>11</v>
      </c>
      <c r="CP667" s="1">
        <f t="shared" si="175"/>
        <v>2</v>
      </c>
      <c r="CQ667" s="1">
        <f t="shared" si="176"/>
        <v>2</v>
      </c>
      <c r="CR667" s="1">
        <f>SUM(COUNTIFS($T667:$CL667,{"PAT","MAT"}))</f>
        <v>0</v>
      </c>
      <c r="CS667" s="1">
        <f t="shared" si="177"/>
        <v>0</v>
      </c>
      <c r="CT667" s="1">
        <f t="shared" si="178"/>
        <v>0</v>
      </c>
      <c r="CU667" s="1">
        <f t="shared" si="179"/>
        <v>0</v>
      </c>
      <c r="CV667" s="1">
        <f t="shared" si="180"/>
        <v>0</v>
      </c>
      <c r="CW667" s="1">
        <f t="shared" si="181"/>
        <v>0</v>
      </c>
      <c r="CX667" s="1">
        <f t="shared" si="182"/>
        <v>0</v>
      </c>
      <c r="CY667" s="1">
        <f t="shared" si="183"/>
        <v>0</v>
      </c>
      <c r="CZ667" s="1">
        <f t="shared" si="184"/>
        <v>1</v>
      </c>
      <c r="DA667" s="1">
        <f t="shared" si="185"/>
        <v>1</v>
      </c>
      <c r="DB667" s="1">
        <f>SUM(CM667:CX667)+SUM(COUNTIFS(Q667:CL667,{"TERM","RESIGNED"}))</f>
        <v>50</v>
      </c>
      <c r="DC667" s="1" t="s">
        <v>45</v>
      </c>
      <c r="DD667" s="1" t="s">
        <v>1018</v>
      </c>
    </row>
    <row r="668" spans="1:108" x14ac:dyDescent="0.25">
      <c r="A668" s="32">
        <f t="shared" si="186"/>
        <v>667</v>
      </c>
      <c r="B668" s="1" t="s">
        <v>36</v>
      </c>
      <c r="C668" s="1">
        <v>19392</v>
      </c>
      <c r="D668" s="27">
        <v>19392</v>
      </c>
      <c r="E668" s="1" t="s">
        <v>946</v>
      </c>
      <c r="F668" s="34" t="s">
        <v>1440</v>
      </c>
      <c r="G668" s="34" t="s">
        <v>123</v>
      </c>
      <c r="H668" s="30">
        <v>45230</v>
      </c>
      <c r="I668" s="30" t="s">
        <v>39</v>
      </c>
      <c r="J668" s="30" t="s">
        <v>39</v>
      </c>
      <c r="K668" s="1">
        <f t="shared" ca="1" si="170"/>
        <v>72</v>
      </c>
      <c r="L668" s="34" t="str">
        <f t="shared" si="171"/>
        <v>Billable</v>
      </c>
      <c r="M668" s="34" t="s">
        <v>124</v>
      </c>
      <c r="N668" s="1" t="s">
        <v>41</v>
      </c>
      <c r="O668" s="1" t="s">
        <v>42</v>
      </c>
      <c r="P668" s="1"/>
      <c r="Q668" s="1"/>
      <c r="R668" s="1" t="s">
        <v>43</v>
      </c>
      <c r="S668" s="33" t="s">
        <v>418</v>
      </c>
      <c r="T668" s="14" t="s">
        <v>966</v>
      </c>
      <c r="U668" s="39" t="s">
        <v>39</v>
      </c>
      <c r="V668" s="14" t="s">
        <v>966</v>
      </c>
      <c r="W668" s="14" t="s">
        <v>20</v>
      </c>
      <c r="X668" s="14" t="s">
        <v>20</v>
      </c>
      <c r="Y668" s="14" t="s">
        <v>965</v>
      </c>
      <c r="Z668" s="39" t="s">
        <v>39</v>
      </c>
      <c r="AA668" s="14" t="s">
        <v>965</v>
      </c>
      <c r="AB668" s="14" t="s">
        <v>965</v>
      </c>
      <c r="AC668" s="39">
        <v>0.3972222222222222</v>
      </c>
      <c r="AD668" s="14" t="s">
        <v>965</v>
      </c>
      <c r="AE668" s="14" t="s">
        <v>965</v>
      </c>
      <c r="AF668" s="39">
        <v>0.3833333333333333</v>
      </c>
      <c r="AG668" s="14" t="s">
        <v>965</v>
      </c>
      <c r="AH668" s="14" t="s">
        <v>965</v>
      </c>
      <c r="AI668" s="39">
        <v>0.38541666666666669</v>
      </c>
      <c r="AJ668" s="14" t="s">
        <v>965</v>
      </c>
      <c r="AK668" s="14" t="s">
        <v>965</v>
      </c>
      <c r="AL668" s="39">
        <v>0.38055555555555554</v>
      </c>
      <c r="AM668" s="14" t="s">
        <v>965</v>
      </c>
      <c r="AN668" s="14" t="s">
        <v>20</v>
      </c>
      <c r="AO668" s="14" t="s">
        <v>20</v>
      </c>
      <c r="AP668" s="14" t="s">
        <v>965</v>
      </c>
      <c r="AQ668" s="39">
        <v>0.3840277777777778</v>
      </c>
      <c r="AR668" s="14" t="s">
        <v>965</v>
      </c>
      <c r="AS668" s="14" t="s">
        <v>965</v>
      </c>
      <c r="AT668" s="39">
        <v>0.38680555555555557</v>
      </c>
      <c r="AU668" s="14" t="s">
        <v>965</v>
      </c>
      <c r="AV668" s="14" t="s">
        <v>965</v>
      </c>
      <c r="AW668" s="39">
        <v>0.39166666666666666</v>
      </c>
      <c r="AX668" s="14" t="s">
        <v>965</v>
      </c>
      <c r="AY668" s="14" t="s">
        <v>965</v>
      </c>
      <c r="AZ668" s="39">
        <v>0.39097222222222222</v>
      </c>
      <c r="BA668" s="14" t="s">
        <v>965</v>
      </c>
      <c r="BB668" s="14" t="s">
        <v>965</v>
      </c>
      <c r="BC668" s="39">
        <v>0.3972222222222222</v>
      </c>
      <c r="BD668" s="14" t="s">
        <v>965</v>
      </c>
      <c r="BE668" s="14" t="s">
        <v>20</v>
      </c>
      <c r="BF668" s="14" t="s">
        <v>20</v>
      </c>
      <c r="BG668" s="14" t="s">
        <v>965</v>
      </c>
      <c r="BH668" s="39">
        <v>0.38472222222222219</v>
      </c>
      <c r="BI668" s="39" t="s">
        <v>965</v>
      </c>
      <c r="BJ668" s="14" t="s">
        <v>965</v>
      </c>
      <c r="BK668" s="39">
        <v>0.37777777777777777</v>
      </c>
      <c r="BL668" s="14" t="s">
        <v>965</v>
      </c>
      <c r="BM668" s="14" t="s">
        <v>965</v>
      </c>
      <c r="BN668" s="39">
        <v>0.42569444444444443</v>
      </c>
      <c r="BO668" s="14" t="s">
        <v>965</v>
      </c>
      <c r="BP668" s="14" t="s">
        <v>965</v>
      </c>
      <c r="BQ668" s="39">
        <v>0.42708333333333331</v>
      </c>
      <c r="BR668" s="14" t="s">
        <v>965</v>
      </c>
      <c r="BS668" s="14" t="s">
        <v>965</v>
      </c>
      <c r="BT668" s="39">
        <v>0.39305555555555555</v>
      </c>
      <c r="BU668" s="39" t="s">
        <v>965</v>
      </c>
      <c r="BV668" s="14" t="s">
        <v>20</v>
      </c>
      <c r="BW668" s="14" t="s">
        <v>20</v>
      </c>
      <c r="BX668" s="14" t="s">
        <v>20</v>
      </c>
      <c r="BY668" s="14" t="s">
        <v>965</v>
      </c>
      <c r="BZ668" s="39">
        <v>0.38541666666666669</v>
      </c>
      <c r="CA668" s="39" t="s">
        <v>965</v>
      </c>
      <c r="CB668" s="14" t="s">
        <v>965</v>
      </c>
      <c r="CC668" s="39">
        <v>0.39374999999999999</v>
      </c>
      <c r="CD668" s="39" t="s">
        <v>965</v>
      </c>
      <c r="CE668" s="14" t="s">
        <v>965</v>
      </c>
      <c r="CF668" s="39">
        <v>0.39930555555555558</v>
      </c>
      <c r="CG668" s="39" t="s">
        <v>965</v>
      </c>
      <c r="CH668" s="14" t="s">
        <v>965</v>
      </c>
      <c r="CI668" s="39">
        <v>0.38611111111111113</v>
      </c>
      <c r="CJ668" s="39" t="s">
        <v>965</v>
      </c>
      <c r="CK668" s="14" t="s">
        <v>20</v>
      </c>
      <c r="CL668" s="14" t="s">
        <v>20</v>
      </c>
      <c r="CM668" s="1">
        <f t="shared" si="172"/>
        <v>38</v>
      </c>
      <c r="CN668" s="1">
        <f t="shared" si="173"/>
        <v>1</v>
      </c>
      <c r="CO668" s="1">
        <f t="shared" si="174"/>
        <v>11</v>
      </c>
      <c r="CP668" s="1">
        <f t="shared" si="175"/>
        <v>0</v>
      </c>
      <c r="CQ668" s="1">
        <f t="shared" si="176"/>
        <v>0</v>
      </c>
      <c r="CR668" s="1">
        <f>SUM(COUNTIFS($T668:$CL668,{"PAT","MAT"}))</f>
        <v>0</v>
      </c>
      <c r="CS668" s="1">
        <f t="shared" si="177"/>
        <v>0</v>
      </c>
      <c r="CT668" s="1">
        <f t="shared" si="178"/>
        <v>0</v>
      </c>
      <c r="CU668" s="1">
        <f t="shared" si="179"/>
        <v>0</v>
      </c>
      <c r="CV668" s="1">
        <f t="shared" si="180"/>
        <v>0</v>
      </c>
      <c r="CW668" s="1">
        <f t="shared" si="181"/>
        <v>0</v>
      </c>
      <c r="CX668" s="1">
        <f t="shared" si="182"/>
        <v>0</v>
      </c>
      <c r="CY668" s="1">
        <f t="shared" si="183"/>
        <v>0</v>
      </c>
      <c r="CZ668" s="1">
        <f t="shared" si="184"/>
        <v>1</v>
      </c>
      <c r="DA668" s="1">
        <f t="shared" si="185"/>
        <v>1</v>
      </c>
      <c r="DB668" s="1">
        <f>SUM(CM668:CX668)+SUM(COUNTIFS(Q668:CL668,{"TERM","RESIGNED"}))</f>
        <v>50</v>
      </c>
      <c r="DC668" s="1" t="s">
        <v>45</v>
      </c>
      <c r="DD668" s="1" t="s">
        <v>1023</v>
      </c>
    </row>
    <row r="669" spans="1:108" x14ac:dyDescent="0.25">
      <c r="A669" s="32">
        <f t="shared" si="186"/>
        <v>668</v>
      </c>
      <c r="B669" s="1" t="s">
        <v>36</v>
      </c>
      <c r="C669" s="1">
        <v>19394</v>
      </c>
      <c r="D669" s="27">
        <v>19394</v>
      </c>
      <c r="E669" s="1" t="s">
        <v>945</v>
      </c>
      <c r="F669" s="34" t="s">
        <v>1441</v>
      </c>
      <c r="G669" s="34" t="s">
        <v>123</v>
      </c>
      <c r="H669" s="30">
        <v>45230</v>
      </c>
      <c r="I669" s="30" t="s">
        <v>39</v>
      </c>
      <c r="J669" s="30" t="s">
        <v>39</v>
      </c>
      <c r="K669" s="1">
        <f t="shared" ca="1" si="170"/>
        <v>72</v>
      </c>
      <c r="L669" s="34" t="str">
        <f t="shared" si="171"/>
        <v>Billable</v>
      </c>
      <c r="M669" s="34" t="s">
        <v>124</v>
      </c>
      <c r="N669" s="1" t="s">
        <v>41</v>
      </c>
      <c r="O669" s="1" t="s">
        <v>42</v>
      </c>
      <c r="P669" s="1"/>
      <c r="Q669" s="1"/>
      <c r="R669" s="1" t="s">
        <v>43</v>
      </c>
      <c r="S669" s="33" t="s">
        <v>198</v>
      </c>
      <c r="T669" s="14" t="s">
        <v>965</v>
      </c>
      <c r="U669" s="39" t="s">
        <v>39</v>
      </c>
      <c r="V669" s="14" t="s">
        <v>965</v>
      </c>
      <c r="W669" s="14" t="s">
        <v>20</v>
      </c>
      <c r="X669" s="14" t="s">
        <v>20</v>
      </c>
      <c r="Y669" s="14" t="s">
        <v>965</v>
      </c>
      <c r="Z669" s="39" t="s">
        <v>39</v>
      </c>
      <c r="AA669" s="14" t="s">
        <v>965</v>
      </c>
      <c r="AB669" s="14" t="s">
        <v>965</v>
      </c>
      <c r="AC669" s="39">
        <v>0.3888888888888889</v>
      </c>
      <c r="AD669" s="14" t="s">
        <v>965</v>
      </c>
      <c r="AE669" s="14" t="s">
        <v>965</v>
      </c>
      <c r="AF669" s="39">
        <v>0.3666666666666667</v>
      </c>
      <c r="AG669" s="14" t="s">
        <v>965</v>
      </c>
      <c r="AH669" s="14" t="s">
        <v>965</v>
      </c>
      <c r="AI669" s="39" t="s">
        <v>39</v>
      </c>
      <c r="AJ669" s="14" t="s">
        <v>965</v>
      </c>
      <c r="AK669" s="14" t="s">
        <v>965</v>
      </c>
      <c r="AL669" s="39" t="s">
        <v>39</v>
      </c>
      <c r="AM669" s="14" t="s">
        <v>965</v>
      </c>
      <c r="AN669" s="14" t="s">
        <v>20</v>
      </c>
      <c r="AO669" s="14" t="s">
        <v>20</v>
      </c>
      <c r="AP669" s="14" t="s">
        <v>966</v>
      </c>
      <c r="AQ669" s="39" t="s">
        <v>39</v>
      </c>
      <c r="AR669" s="14" t="s">
        <v>966</v>
      </c>
      <c r="AS669" s="14" t="s">
        <v>965</v>
      </c>
      <c r="AT669" s="39" t="s">
        <v>39</v>
      </c>
      <c r="AU669" s="14" t="s">
        <v>965</v>
      </c>
      <c r="AV669" s="14" t="s">
        <v>965</v>
      </c>
      <c r="AW669" s="39" t="s">
        <v>39</v>
      </c>
      <c r="AX669" s="14" t="s">
        <v>965</v>
      </c>
      <c r="AY669" s="14" t="s">
        <v>965</v>
      </c>
      <c r="AZ669" s="39">
        <v>0.40416666666666662</v>
      </c>
      <c r="BA669" s="14" t="s">
        <v>965</v>
      </c>
      <c r="BB669" s="14" t="s">
        <v>965</v>
      </c>
      <c r="BC669" s="39">
        <v>0.38541666666666669</v>
      </c>
      <c r="BD669" s="14" t="s">
        <v>965</v>
      </c>
      <c r="BE669" s="14" t="s">
        <v>20</v>
      </c>
      <c r="BF669" s="14" t="s">
        <v>20</v>
      </c>
      <c r="BG669" s="14" t="s">
        <v>965</v>
      </c>
      <c r="BH669" s="39">
        <v>0.38055555555555554</v>
      </c>
      <c r="BI669" s="39" t="s">
        <v>965</v>
      </c>
      <c r="BJ669" s="14" t="s">
        <v>21</v>
      </c>
      <c r="BK669" s="39" t="s">
        <v>39</v>
      </c>
      <c r="BL669" s="14" t="s">
        <v>21</v>
      </c>
      <c r="BM669" s="14" t="s">
        <v>965</v>
      </c>
      <c r="BN669" s="39">
        <v>0.3840277777777778</v>
      </c>
      <c r="BO669" s="14" t="s">
        <v>965</v>
      </c>
      <c r="BP669" s="14" t="s">
        <v>965</v>
      </c>
      <c r="BQ669" s="39">
        <v>0.40416666666666662</v>
      </c>
      <c r="BR669" s="14" t="s">
        <v>965</v>
      </c>
      <c r="BS669" s="14" t="s">
        <v>22</v>
      </c>
      <c r="BT669" s="39">
        <v>0.19791666666666666</v>
      </c>
      <c r="BU669" s="39" t="s">
        <v>22</v>
      </c>
      <c r="BV669" s="14" t="s">
        <v>20</v>
      </c>
      <c r="BW669" s="14" t="s">
        <v>20</v>
      </c>
      <c r="BX669" s="14" t="s">
        <v>20</v>
      </c>
      <c r="BY669" s="14" t="s">
        <v>22</v>
      </c>
      <c r="BZ669" s="39">
        <v>0.39166666666666666</v>
      </c>
      <c r="CA669" s="39" t="s">
        <v>22</v>
      </c>
      <c r="CB669" s="14" t="s">
        <v>965</v>
      </c>
      <c r="CC669" s="39">
        <v>0.37708333333333338</v>
      </c>
      <c r="CD669" s="39" t="s">
        <v>965</v>
      </c>
      <c r="CE669" s="14" t="s">
        <v>965</v>
      </c>
      <c r="CF669" s="39">
        <v>0.37916666666666665</v>
      </c>
      <c r="CG669" s="39" t="s">
        <v>965</v>
      </c>
      <c r="CH669" s="14" t="s">
        <v>21</v>
      </c>
      <c r="CI669" s="39" t="s">
        <v>39</v>
      </c>
      <c r="CJ669" s="39" t="s">
        <v>21</v>
      </c>
      <c r="CK669" s="14" t="s">
        <v>20</v>
      </c>
      <c r="CL669" s="14" t="s">
        <v>20</v>
      </c>
      <c r="CM669" s="1">
        <f t="shared" si="172"/>
        <v>30</v>
      </c>
      <c r="CN669" s="1">
        <f t="shared" si="173"/>
        <v>1</v>
      </c>
      <c r="CO669" s="1">
        <f t="shared" si="174"/>
        <v>11</v>
      </c>
      <c r="CP669" s="1">
        <f t="shared" si="175"/>
        <v>4</v>
      </c>
      <c r="CQ669" s="1">
        <f t="shared" si="176"/>
        <v>4</v>
      </c>
      <c r="CR669" s="1">
        <f>SUM(COUNTIFS($T669:$CL669,{"PAT","MAT"}))</f>
        <v>0</v>
      </c>
      <c r="CS669" s="1">
        <f t="shared" si="177"/>
        <v>0</v>
      </c>
      <c r="CT669" s="1">
        <f t="shared" si="178"/>
        <v>0</v>
      </c>
      <c r="CU669" s="1">
        <f t="shared" si="179"/>
        <v>0</v>
      </c>
      <c r="CV669" s="1">
        <f t="shared" si="180"/>
        <v>0</v>
      </c>
      <c r="CW669" s="1">
        <f t="shared" si="181"/>
        <v>0</v>
      </c>
      <c r="CX669" s="1">
        <f t="shared" si="182"/>
        <v>0</v>
      </c>
      <c r="CY669" s="1">
        <f t="shared" si="183"/>
        <v>0</v>
      </c>
      <c r="CZ669" s="1">
        <f t="shared" si="184"/>
        <v>1</v>
      </c>
      <c r="DA669" s="1">
        <f t="shared" si="185"/>
        <v>1</v>
      </c>
      <c r="DB669" s="1">
        <f>SUM(CM669:CX669)+SUM(COUNTIFS(Q669:CL669,{"TERM","RESIGNED"}))</f>
        <v>50</v>
      </c>
      <c r="DC669" s="1" t="s">
        <v>45</v>
      </c>
      <c r="DD669" s="1" t="s">
        <v>1023</v>
      </c>
    </row>
    <row r="670" spans="1:108" x14ac:dyDescent="0.25">
      <c r="A670" s="32">
        <f t="shared" si="186"/>
        <v>669</v>
      </c>
      <c r="B670" s="1" t="s">
        <v>36</v>
      </c>
      <c r="C670" s="1">
        <v>19395</v>
      </c>
      <c r="D670" s="27">
        <v>19395</v>
      </c>
      <c r="E670" s="1" t="s">
        <v>946</v>
      </c>
      <c r="F670" s="34" t="s">
        <v>1442</v>
      </c>
      <c r="G670" s="34" t="s">
        <v>123</v>
      </c>
      <c r="H670" s="30">
        <v>45230</v>
      </c>
      <c r="I670" s="30" t="s">
        <v>39</v>
      </c>
      <c r="J670" s="30" t="s">
        <v>39</v>
      </c>
      <c r="K670" s="1">
        <f t="shared" ca="1" si="170"/>
        <v>72</v>
      </c>
      <c r="L670" s="34" t="str">
        <f t="shared" si="171"/>
        <v>Billable</v>
      </c>
      <c r="M670" s="34" t="s">
        <v>124</v>
      </c>
      <c r="N670" s="1" t="s">
        <v>41</v>
      </c>
      <c r="O670" s="1" t="s">
        <v>42</v>
      </c>
      <c r="P670" s="1"/>
      <c r="Q670" s="1"/>
      <c r="R670" s="1" t="s">
        <v>43</v>
      </c>
      <c r="S670" s="33" t="s">
        <v>432</v>
      </c>
      <c r="T670" s="14" t="s">
        <v>965</v>
      </c>
      <c r="U670" s="39" t="s">
        <v>39</v>
      </c>
      <c r="V670" s="14" t="s">
        <v>965</v>
      </c>
      <c r="W670" s="14" t="s">
        <v>20</v>
      </c>
      <c r="X670" s="14" t="s">
        <v>20</v>
      </c>
      <c r="Y670" s="14" t="s">
        <v>965</v>
      </c>
      <c r="Z670" s="39" t="s">
        <v>39</v>
      </c>
      <c r="AA670" s="14" t="s">
        <v>965</v>
      </c>
      <c r="AB670" s="14" t="s">
        <v>965</v>
      </c>
      <c r="AC670" s="39" t="s">
        <v>39</v>
      </c>
      <c r="AD670" s="14" t="s">
        <v>965</v>
      </c>
      <c r="AE670" s="14" t="s">
        <v>965</v>
      </c>
      <c r="AF670" s="39">
        <v>0.38958333333333334</v>
      </c>
      <c r="AG670" s="14" t="s">
        <v>965</v>
      </c>
      <c r="AH670" s="14" t="s">
        <v>965</v>
      </c>
      <c r="AI670" s="39">
        <v>0.37986111111111115</v>
      </c>
      <c r="AJ670" s="14" t="s">
        <v>965</v>
      </c>
      <c r="AK670" s="14" t="s">
        <v>965</v>
      </c>
      <c r="AL670" s="39">
        <v>0.3888888888888889</v>
      </c>
      <c r="AM670" s="14" t="s">
        <v>965</v>
      </c>
      <c r="AN670" s="14" t="s">
        <v>20</v>
      </c>
      <c r="AO670" s="14" t="s">
        <v>20</v>
      </c>
      <c r="AP670" s="14" t="s">
        <v>965</v>
      </c>
      <c r="AQ670" s="39">
        <v>0.40625</v>
      </c>
      <c r="AR670" s="14" t="s">
        <v>965</v>
      </c>
      <c r="AS670" s="14" t="s">
        <v>965</v>
      </c>
      <c r="AT670" s="39">
        <v>0.42499999999999999</v>
      </c>
      <c r="AU670" s="14" t="s">
        <v>965</v>
      </c>
      <c r="AV670" s="14" t="s">
        <v>22</v>
      </c>
      <c r="AW670" s="39" t="s">
        <v>39</v>
      </c>
      <c r="AX670" s="14" t="s">
        <v>22</v>
      </c>
      <c r="AY670" s="14" t="s">
        <v>965</v>
      </c>
      <c r="AZ670" s="39">
        <v>0.38541666666666669</v>
      </c>
      <c r="BA670" s="14" t="s">
        <v>965</v>
      </c>
      <c r="BB670" s="14" t="s">
        <v>965</v>
      </c>
      <c r="BC670" s="39">
        <v>0.38125000000000003</v>
      </c>
      <c r="BD670" s="14" t="s">
        <v>965</v>
      </c>
      <c r="BE670" s="14" t="s">
        <v>20</v>
      </c>
      <c r="BF670" s="14" t="s">
        <v>20</v>
      </c>
      <c r="BG670" s="14" t="s">
        <v>965</v>
      </c>
      <c r="BH670" s="39">
        <v>0.40486111111111112</v>
      </c>
      <c r="BI670" s="39" t="s">
        <v>965</v>
      </c>
      <c r="BJ670" s="14" t="s">
        <v>965</v>
      </c>
      <c r="BK670" s="39">
        <v>0.39513888888888887</v>
      </c>
      <c r="BL670" s="14" t="s">
        <v>965</v>
      </c>
      <c r="BM670" s="14" t="s">
        <v>965</v>
      </c>
      <c r="BN670" s="39">
        <v>0.40069444444444446</v>
      </c>
      <c r="BO670" s="14" t="s">
        <v>965</v>
      </c>
      <c r="BP670" s="14" t="s">
        <v>965</v>
      </c>
      <c r="BQ670" s="39">
        <v>0.4152777777777778</v>
      </c>
      <c r="BR670" s="14" t="s">
        <v>965</v>
      </c>
      <c r="BS670" s="14" t="s">
        <v>965</v>
      </c>
      <c r="BT670" s="39">
        <v>0.3972222222222222</v>
      </c>
      <c r="BU670" s="39" t="s">
        <v>965</v>
      </c>
      <c r="BV670" s="14" t="s">
        <v>20</v>
      </c>
      <c r="BW670" s="14" t="s">
        <v>20</v>
      </c>
      <c r="BX670" s="14" t="s">
        <v>20</v>
      </c>
      <c r="BY670" s="14" t="s">
        <v>965</v>
      </c>
      <c r="BZ670" s="39">
        <v>0.38958333333333334</v>
      </c>
      <c r="CA670" s="39" t="s">
        <v>965</v>
      </c>
      <c r="CB670" s="14" t="s">
        <v>965</v>
      </c>
      <c r="CC670" s="39">
        <v>0.38541666666666669</v>
      </c>
      <c r="CD670" s="39" t="s">
        <v>965</v>
      </c>
      <c r="CE670" s="14" t="s">
        <v>965</v>
      </c>
      <c r="CF670" s="39">
        <v>0.38958333333333334</v>
      </c>
      <c r="CG670" s="39" t="s">
        <v>965</v>
      </c>
      <c r="CH670" s="14" t="s">
        <v>965</v>
      </c>
      <c r="CI670" s="39">
        <v>0.3888888888888889</v>
      </c>
      <c r="CJ670" s="39" t="s">
        <v>965</v>
      </c>
      <c r="CK670" s="14" t="s">
        <v>20</v>
      </c>
      <c r="CL670" s="14" t="s">
        <v>20</v>
      </c>
      <c r="CM670" s="1">
        <f t="shared" si="172"/>
        <v>38</v>
      </c>
      <c r="CN670" s="1">
        <f t="shared" si="173"/>
        <v>0</v>
      </c>
      <c r="CO670" s="1">
        <f t="shared" si="174"/>
        <v>11</v>
      </c>
      <c r="CP670" s="1">
        <f t="shared" si="175"/>
        <v>0</v>
      </c>
      <c r="CQ670" s="1">
        <f t="shared" si="176"/>
        <v>2</v>
      </c>
      <c r="CR670" s="1">
        <f>SUM(COUNTIFS($T670:$CL670,{"PAT","MAT"}))</f>
        <v>0</v>
      </c>
      <c r="CS670" s="1">
        <f t="shared" si="177"/>
        <v>0</v>
      </c>
      <c r="CT670" s="1">
        <f t="shared" si="178"/>
        <v>0</v>
      </c>
      <c r="CU670" s="1">
        <f t="shared" si="179"/>
        <v>0</v>
      </c>
      <c r="CV670" s="1">
        <f t="shared" si="180"/>
        <v>0</v>
      </c>
      <c r="CW670" s="1">
        <f t="shared" si="181"/>
        <v>0</v>
      </c>
      <c r="CX670" s="1">
        <f t="shared" si="182"/>
        <v>0</v>
      </c>
      <c r="CY670" s="1">
        <f t="shared" si="183"/>
        <v>0</v>
      </c>
      <c r="CZ670" s="1">
        <f t="shared" si="184"/>
        <v>1</v>
      </c>
      <c r="DA670" s="1">
        <f t="shared" si="185"/>
        <v>1</v>
      </c>
      <c r="DB670" s="1">
        <f>SUM(CM670:CX670)+SUM(COUNTIFS(Q670:CL670,{"TERM","RESIGNED"}))</f>
        <v>51</v>
      </c>
      <c r="DC670" s="1" t="s">
        <v>45</v>
      </c>
      <c r="DD670" s="1" t="s">
        <v>1020</v>
      </c>
    </row>
    <row r="671" spans="1:108" x14ac:dyDescent="0.25">
      <c r="A671" s="32">
        <f t="shared" si="186"/>
        <v>670</v>
      </c>
      <c r="B671" s="1" t="s">
        <v>36</v>
      </c>
      <c r="C671" s="1">
        <v>19396</v>
      </c>
      <c r="D671" s="27">
        <v>19396</v>
      </c>
      <c r="E671" s="1" t="s">
        <v>946</v>
      </c>
      <c r="F671" s="34" t="s">
        <v>1443</v>
      </c>
      <c r="G671" s="34" t="s">
        <v>123</v>
      </c>
      <c r="H671" s="30">
        <v>45230</v>
      </c>
      <c r="I671" s="30" t="s">
        <v>39</v>
      </c>
      <c r="J671" s="30" t="s">
        <v>39</v>
      </c>
      <c r="K671" s="1">
        <f t="shared" ca="1" si="170"/>
        <v>72</v>
      </c>
      <c r="L671" s="34" t="str">
        <f t="shared" si="171"/>
        <v>Billable</v>
      </c>
      <c r="M671" s="34" t="s">
        <v>124</v>
      </c>
      <c r="N671" s="1" t="s">
        <v>41</v>
      </c>
      <c r="O671" s="1" t="s">
        <v>42</v>
      </c>
      <c r="P671" s="1"/>
      <c r="Q671" s="1"/>
      <c r="R671" s="1" t="s">
        <v>43</v>
      </c>
      <c r="S671" s="33" t="s">
        <v>432</v>
      </c>
      <c r="T671" s="14" t="s">
        <v>965</v>
      </c>
      <c r="U671" s="39" t="s">
        <v>39</v>
      </c>
      <c r="V671" s="14" t="s">
        <v>965</v>
      </c>
      <c r="W671" s="14" t="s">
        <v>20</v>
      </c>
      <c r="X671" s="14" t="s">
        <v>20</v>
      </c>
      <c r="Y671" s="14" t="s">
        <v>965</v>
      </c>
      <c r="Z671" s="39" t="s">
        <v>39</v>
      </c>
      <c r="AA671" s="14" t="s">
        <v>965</v>
      </c>
      <c r="AB671" s="14" t="s">
        <v>965</v>
      </c>
      <c r="AC671" s="39">
        <v>0.37708333333333338</v>
      </c>
      <c r="AD671" s="14" t="s">
        <v>965</v>
      </c>
      <c r="AE671" s="14" t="s">
        <v>965</v>
      </c>
      <c r="AF671" s="39">
        <v>0.35902777777777778</v>
      </c>
      <c r="AG671" s="14" t="s">
        <v>965</v>
      </c>
      <c r="AH671" s="14" t="s">
        <v>965</v>
      </c>
      <c r="AI671" s="39">
        <v>0.36388888888888887</v>
      </c>
      <c r="AJ671" s="14" t="s">
        <v>965</v>
      </c>
      <c r="AK671" s="14" t="s">
        <v>965</v>
      </c>
      <c r="AL671" s="39">
        <v>0.36736111111111108</v>
      </c>
      <c r="AM671" s="14" t="s">
        <v>965</v>
      </c>
      <c r="AN671" s="14" t="s">
        <v>20</v>
      </c>
      <c r="AO671" s="14" t="s">
        <v>20</v>
      </c>
      <c r="AP671" s="14" t="s">
        <v>965</v>
      </c>
      <c r="AQ671" s="39">
        <v>0.375</v>
      </c>
      <c r="AR671" s="14" t="s">
        <v>965</v>
      </c>
      <c r="AS671" s="14" t="s">
        <v>22</v>
      </c>
      <c r="AT671" s="39" t="s">
        <v>39</v>
      </c>
      <c r="AU671" s="14" t="s">
        <v>22</v>
      </c>
      <c r="AV671" s="14" t="s">
        <v>965</v>
      </c>
      <c r="AW671" s="39">
        <v>0.37916666666666665</v>
      </c>
      <c r="AX671" s="14" t="s">
        <v>965</v>
      </c>
      <c r="AY671" s="14" t="s">
        <v>965</v>
      </c>
      <c r="AZ671" s="39">
        <v>0.37708333333333338</v>
      </c>
      <c r="BA671" s="14" t="s">
        <v>965</v>
      </c>
      <c r="BB671" s="14" t="s">
        <v>966</v>
      </c>
      <c r="BC671" s="39">
        <v>0.25763888888888892</v>
      </c>
      <c r="BD671" s="14" t="s">
        <v>966</v>
      </c>
      <c r="BE671" s="14" t="s">
        <v>20</v>
      </c>
      <c r="BF671" s="14" t="s">
        <v>20</v>
      </c>
      <c r="BG671" s="14" t="s">
        <v>965</v>
      </c>
      <c r="BH671" s="39">
        <v>0.40486111111111112</v>
      </c>
      <c r="BI671" s="39" t="s">
        <v>965</v>
      </c>
      <c r="BJ671" s="14" t="s">
        <v>965</v>
      </c>
      <c r="BK671" s="39">
        <v>0.39930555555555558</v>
      </c>
      <c r="BL671" s="14" t="s">
        <v>965</v>
      </c>
      <c r="BM671" s="14" t="s">
        <v>965</v>
      </c>
      <c r="BN671" s="39">
        <v>0.37638888888888888</v>
      </c>
      <c r="BO671" s="14" t="s">
        <v>965</v>
      </c>
      <c r="BP671" s="14" t="s">
        <v>965</v>
      </c>
      <c r="BQ671" s="39">
        <v>0.40277777777777773</v>
      </c>
      <c r="BR671" s="14" t="s">
        <v>965</v>
      </c>
      <c r="BS671" s="14" t="s">
        <v>22</v>
      </c>
      <c r="BT671" s="39">
        <v>0.39374999999999999</v>
      </c>
      <c r="BU671" s="39" t="s">
        <v>22</v>
      </c>
      <c r="BV671" s="14" t="s">
        <v>20</v>
      </c>
      <c r="BW671" s="14" t="s">
        <v>20</v>
      </c>
      <c r="BX671" s="14" t="s">
        <v>20</v>
      </c>
      <c r="BY671" s="14" t="s">
        <v>22</v>
      </c>
      <c r="BZ671" s="39" t="s">
        <v>39</v>
      </c>
      <c r="CA671" s="39" t="s">
        <v>22</v>
      </c>
      <c r="CB671" s="14" t="s">
        <v>22</v>
      </c>
      <c r="CC671" s="39" t="s">
        <v>39</v>
      </c>
      <c r="CD671" s="39" t="s">
        <v>22</v>
      </c>
      <c r="CE671" s="14" t="s">
        <v>22</v>
      </c>
      <c r="CF671" s="39" t="s">
        <v>39</v>
      </c>
      <c r="CG671" s="39" t="s">
        <v>22</v>
      </c>
      <c r="CH671" s="14" t="s">
        <v>22</v>
      </c>
      <c r="CI671" s="39" t="s">
        <v>39</v>
      </c>
      <c r="CJ671" s="39" t="s">
        <v>22</v>
      </c>
      <c r="CK671" s="14" t="s">
        <v>20</v>
      </c>
      <c r="CL671" s="14" t="s">
        <v>20</v>
      </c>
      <c r="CM671" s="1">
        <f t="shared" si="172"/>
        <v>26</v>
      </c>
      <c r="CN671" s="1">
        <f t="shared" si="173"/>
        <v>1</v>
      </c>
      <c r="CO671" s="1">
        <f t="shared" si="174"/>
        <v>11</v>
      </c>
      <c r="CP671" s="1">
        <f t="shared" si="175"/>
        <v>0</v>
      </c>
      <c r="CQ671" s="1">
        <f t="shared" si="176"/>
        <v>12</v>
      </c>
      <c r="CR671" s="1">
        <f>SUM(COUNTIFS($T671:$CL671,{"PAT","MAT"}))</f>
        <v>0</v>
      </c>
      <c r="CS671" s="1">
        <f t="shared" si="177"/>
        <v>0</v>
      </c>
      <c r="CT671" s="1">
        <f t="shared" si="178"/>
        <v>0</v>
      </c>
      <c r="CU671" s="1">
        <f t="shared" si="179"/>
        <v>0</v>
      </c>
      <c r="CV671" s="1">
        <f t="shared" si="180"/>
        <v>0</v>
      </c>
      <c r="CW671" s="1">
        <f t="shared" si="181"/>
        <v>0</v>
      </c>
      <c r="CX671" s="1">
        <f t="shared" si="182"/>
        <v>0</v>
      </c>
      <c r="CY671" s="1">
        <f t="shared" si="183"/>
        <v>0</v>
      </c>
      <c r="CZ671" s="1">
        <f t="shared" si="184"/>
        <v>1</v>
      </c>
      <c r="DA671" s="1">
        <f t="shared" si="185"/>
        <v>1</v>
      </c>
      <c r="DB671" s="1">
        <f>SUM(CM671:CX671)+SUM(COUNTIFS(Q671:CL671,{"TERM","RESIGNED"}))</f>
        <v>50</v>
      </c>
      <c r="DC671" s="1" t="s">
        <v>45</v>
      </c>
      <c r="DD671" s="1" t="s">
        <v>1020</v>
      </c>
    </row>
    <row r="672" spans="1:108" x14ac:dyDescent="0.25">
      <c r="A672" s="32">
        <f t="shared" si="186"/>
        <v>671</v>
      </c>
      <c r="B672" s="1" t="s">
        <v>36</v>
      </c>
      <c r="C672" s="1">
        <v>19397</v>
      </c>
      <c r="D672" s="27">
        <v>19397</v>
      </c>
      <c r="E672" s="1" t="s">
        <v>946</v>
      </c>
      <c r="F672" s="34" t="s">
        <v>1444</v>
      </c>
      <c r="G672" s="34" t="s">
        <v>123</v>
      </c>
      <c r="H672" s="30">
        <v>45230</v>
      </c>
      <c r="I672" s="30" t="s">
        <v>39</v>
      </c>
      <c r="J672" s="30" t="s">
        <v>39</v>
      </c>
      <c r="K672" s="1">
        <f t="shared" ca="1" si="170"/>
        <v>72</v>
      </c>
      <c r="L672" s="34" t="str">
        <f t="shared" si="171"/>
        <v>Billable</v>
      </c>
      <c r="M672" s="34" t="s">
        <v>124</v>
      </c>
      <c r="N672" s="1" t="s">
        <v>41</v>
      </c>
      <c r="O672" s="1" t="s">
        <v>42</v>
      </c>
      <c r="P672" s="1"/>
      <c r="Q672" s="1"/>
      <c r="R672" s="1" t="s">
        <v>43</v>
      </c>
      <c r="S672" s="33" t="s">
        <v>432</v>
      </c>
      <c r="T672" s="14" t="s">
        <v>965</v>
      </c>
      <c r="U672" s="39" t="s">
        <v>39</v>
      </c>
      <c r="V672" s="14" t="s">
        <v>965</v>
      </c>
      <c r="W672" s="14" t="s">
        <v>20</v>
      </c>
      <c r="X672" s="14" t="s">
        <v>20</v>
      </c>
      <c r="Y672" s="14" t="s">
        <v>965</v>
      </c>
      <c r="Z672" s="39" t="s">
        <v>39</v>
      </c>
      <c r="AA672" s="14" t="s">
        <v>965</v>
      </c>
      <c r="AB672" s="14" t="s">
        <v>965</v>
      </c>
      <c r="AC672" s="39">
        <v>0.37013888888888885</v>
      </c>
      <c r="AD672" s="14" t="s">
        <v>965</v>
      </c>
      <c r="AE672" s="14" t="s">
        <v>965</v>
      </c>
      <c r="AF672" s="39">
        <v>0.35972222222222222</v>
      </c>
      <c r="AG672" s="14" t="s">
        <v>965</v>
      </c>
      <c r="AH672" s="14" t="s">
        <v>965</v>
      </c>
      <c r="AI672" s="39">
        <v>0.36944444444444446</v>
      </c>
      <c r="AJ672" s="14" t="s">
        <v>965</v>
      </c>
      <c r="AK672" s="14" t="s">
        <v>965</v>
      </c>
      <c r="AL672" s="39">
        <v>0.37916666666666665</v>
      </c>
      <c r="AM672" s="14" t="s">
        <v>965</v>
      </c>
      <c r="AN672" s="14" t="s">
        <v>20</v>
      </c>
      <c r="AO672" s="14" t="s">
        <v>20</v>
      </c>
      <c r="AP672" s="14" t="s">
        <v>965</v>
      </c>
      <c r="AQ672" s="39">
        <v>0.38125000000000003</v>
      </c>
      <c r="AR672" s="14" t="s">
        <v>965</v>
      </c>
      <c r="AS672" s="14" t="s">
        <v>965</v>
      </c>
      <c r="AT672" s="39">
        <v>0.40763888888888888</v>
      </c>
      <c r="AU672" s="14" t="s">
        <v>965</v>
      </c>
      <c r="AV672" s="14" t="s">
        <v>965</v>
      </c>
      <c r="AW672" s="39">
        <v>0.38472222222222219</v>
      </c>
      <c r="AX672" s="14" t="s">
        <v>965</v>
      </c>
      <c r="AY672" s="14" t="s">
        <v>965</v>
      </c>
      <c r="AZ672" s="39">
        <v>0.3743055555555555</v>
      </c>
      <c r="BA672" s="14" t="s">
        <v>965</v>
      </c>
      <c r="BB672" s="14" t="s">
        <v>965</v>
      </c>
      <c r="BC672" s="39">
        <v>0.37777777777777777</v>
      </c>
      <c r="BD672" s="14" t="s">
        <v>965</v>
      </c>
      <c r="BE672" s="14" t="s">
        <v>20</v>
      </c>
      <c r="BF672" s="14" t="s">
        <v>20</v>
      </c>
      <c r="BG672" s="14" t="s">
        <v>965</v>
      </c>
      <c r="BH672" s="39">
        <v>0.40416666666666662</v>
      </c>
      <c r="BI672" s="39" t="s">
        <v>965</v>
      </c>
      <c r="BJ672" s="14" t="s">
        <v>965</v>
      </c>
      <c r="BK672" s="39">
        <v>0.37986111111111115</v>
      </c>
      <c r="BL672" s="14" t="s">
        <v>965</v>
      </c>
      <c r="BM672" s="14" t="s">
        <v>965</v>
      </c>
      <c r="BN672" s="39">
        <v>0.40069444444444446</v>
      </c>
      <c r="BO672" s="14" t="s">
        <v>965</v>
      </c>
      <c r="BP672" s="14" t="s">
        <v>965</v>
      </c>
      <c r="BQ672" s="39">
        <v>0.40763888888888888</v>
      </c>
      <c r="BR672" s="14" t="s">
        <v>965</v>
      </c>
      <c r="BS672" s="14" t="s">
        <v>965</v>
      </c>
      <c r="BT672" s="39">
        <v>0.38958333333333334</v>
      </c>
      <c r="BU672" s="39" t="s">
        <v>965</v>
      </c>
      <c r="BV672" s="14" t="s">
        <v>20</v>
      </c>
      <c r="BW672" s="14" t="s">
        <v>20</v>
      </c>
      <c r="BX672" s="14" t="s">
        <v>20</v>
      </c>
      <c r="BY672" s="14" t="s">
        <v>965</v>
      </c>
      <c r="BZ672" s="39">
        <v>0.38680555555555557</v>
      </c>
      <c r="CA672" s="39" t="s">
        <v>965</v>
      </c>
      <c r="CB672" s="14" t="s">
        <v>965</v>
      </c>
      <c r="CC672" s="39">
        <v>0.39513888888888887</v>
      </c>
      <c r="CD672" s="39" t="s">
        <v>965</v>
      </c>
      <c r="CE672" s="14" t="s">
        <v>965</v>
      </c>
      <c r="CF672" s="39">
        <v>0.37361111111111112</v>
      </c>
      <c r="CG672" s="39" t="s">
        <v>965</v>
      </c>
      <c r="CH672" s="14" t="s">
        <v>965</v>
      </c>
      <c r="CI672" s="39">
        <v>0.37916666666666665</v>
      </c>
      <c r="CJ672" s="39" t="s">
        <v>965</v>
      </c>
      <c r="CK672" s="14" t="s">
        <v>20</v>
      </c>
      <c r="CL672" s="14" t="s">
        <v>20</v>
      </c>
      <c r="CM672" s="1">
        <f t="shared" si="172"/>
        <v>40</v>
      </c>
      <c r="CN672" s="1">
        <f t="shared" si="173"/>
        <v>0</v>
      </c>
      <c r="CO672" s="1">
        <f t="shared" si="174"/>
        <v>11</v>
      </c>
      <c r="CP672" s="1">
        <f t="shared" si="175"/>
        <v>0</v>
      </c>
      <c r="CQ672" s="1">
        <f t="shared" si="176"/>
        <v>0</v>
      </c>
      <c r="CR672" s="1">
        <f>SUM(COUNTIFS($T672:$CL672,{"PAT","MAT"}))</f>
        <v>0</v>
      </c>
      <c r="CS672" s="1">
        <f t="shared" si="177"/>
        <v>0</v>
      </c>
      <c r="CT672" s="1">
        <f t="shared" si="178"/>
        <v>0</v>
      </c>
      <c r="CU672" s="1">
        <f t="shared" si="179"/>
        <v>0</v>
      </c>
      <c r="CV672" s="1">
        <f t="shared" si="180"/>
        <v>0</v>
      </c>
      <c r="CW672" s="1">
        <f t="shared" si="181"/>
        <v>0</v>
      </c>
      <c r="CX672" s="1">
        <f t="shared" si="182"/>
        <v>0</v>
      </c>
      <c r="CY672" s="1">
        <f t="shared" si="183"/>
        <v>0</v>
      </c>
      <c r="CZ672" s="1">
        <f t="shared" si="184"/>
        <v>1</v>
      </c>
      <c r="DA672" s="1">
        <f t="shared" si="185"/>
        <v>1</v>
      </c>
      <c r="DB672" s="1">
        <f>SUM(CM672:CX672)+SUM(COUNTIFS(Q672:CL672,{"TERM","RESIGNED"}))</f>
        <v>51</v>
      </c>
      <c r="DC672" s="1" t="s">
        <v>45</v>
      </c>
      <c r="DD672" s="1" t="s">
        <v>1020</v>
      </c>
    </row>
    <row r="673" spans="1:108" x14ac:dyDescent="0.25">
      <c r="A673" s="32">
        <f t="shared" si="186"/>
        <v>672</v>
      </c>
      <c r="B673" s="1" t="s">
        <v>36</v>
      </c>
      <c r="C673" s="1">
        <v>19398</v>
      </c>
      <c r="D673" s="27">
        <v>19398</v>
      </c>
      <c r="E673" s="1" t="s">
        <v>946</v>
      </c>
      <c r="F673" s="34" t="s">
        <v>1445</v>
      </c>
      <c r="G673" s="34" t="s">
        <v>123</v>
      </c>
      <c r="H673" s="30">
        <v>45230</v>
      </c>
      <c r="I673" s="30" t="s">
        <v>39</v>
      </c>
      <c r="J673" s="30" t="s">
        <v>39</v>
      </c>
      <c r="K673" s="1">
        <f t="shared" ca="1" si="170"/>
        <v>72</v>
      </c>
      <c r="L673" s="34" t="str">
        <f t="shared" si="171"/>
        <v>Billable</v>
      </c>
      <c r="M673" s="34" t="s">
        <v>124</v>
      </c>
      <c r="N673" s="1" t="s">
        <v>41</v>
      </c>
      <c r="O673" s="1" t="s">
        <v>42</v>
      </c>
      <c r="P673" s="1"/>
      <c r="Q673" s="1"/>
      <c r="R673" s="1" t="s">
        <v>43</v>
      </c>
      <c r="S673" s="33" t="s">
        <v>418</v>
      </c>
      <c r="T673" s="14" t="s">
        <v>965</v>
      </c>
      <c r="U673" s="39" t="s">
        <v>39</v>
      </c>
      <c r="V673" s="14" t="s">
        <v>965</v>
      </c>
      <c r="W673" s="14" t="s">
        <v>20</v>
      </c>
      <c r="X673" s="14" t="s">
        <v>20</v>
      </c>
      <c r="Y673" s="14" t="s">
        <v>965</v>
      </c>
      <c r="Z673" s="39" t="s">
        <v>39</v>
      </c>
      <c r="AA673" s="14" t="s">
        <v>965</v>
      </c>
      <c r="AB673" s="14" t="s">
        <v>965</v>
      </c>
      <c r="AC673" s="39" t="s">
        <v>39</v>
      </c>
      <c r="AD673" s="14" t="s">
        <v>965</v>
      </c>
      <c r="AE673" s="14" t="s">
        <v>965</v>
      </c>
      <c r="AF673" s="39">
        <v>0.3666666666666667</v>
      </c>
      <c r="AG673" s="14" t="s">
        <v>965</v>
      </c>
      <c r="AH673" s="14" t="s">
        <v>965</v>
      </c>
      <c r="AI673" s="39">
        <v>0.38263888888888892</v>
      </c>
      <c r="AJ673" s="14" t="s">
        <v>965</v>
      </c>
      <c r="AK673" s="14" t="s">
        <v>965</v>
      </c>
      <c r="AL673" s="39">
        <v>0.375</v>
      </c>
      <c r="AM673" s="14" t="s">
        <v>965</v>
      </c>
      <c r="AN673" s="14" t="s">
        <v>20</v>
      </c>
      <c r="AO673" s="14" t="s">
        <v>20</v>
      </c>
      <c r="AP673" s="14" t="s">
        <v>965</v>
      </c>
      <c r="AQ673" s="39">
        <v>0.39166666666666666</v>
      </c>
      <c r="AR673" s="14" t="s">
        <v>965</v>
      </c>
      <c r="AS673" s="14" t="s">
        <v>965</v>
      </c>
      <c r="AT673" s="39">
        <v>0.37847222222222227</v>
      </c>
      <c r="AU673" s="14" t="s">
        <v>965</v>
      </c>
      <c r="AV673" s="14" t="s">
        <v>22</v>
      </c>
      <c r="AW673" s="39" t="s">
        <v>39</v>
      </c>
      <c r="AX673" s="14" t="s">
        <v>22</v>
      </c>
      <c r="AY673" s="14" t="s">
        <v>965</v>
      </c>
      <c r="AZ673" s="39">
        <v>0.37708333333333338</v>
      </c>
      <c r="BA673" s="14" t="s">
        <v>965</v>
      </c>
      <c r="BB673" s="14" t="s">
        <v>965</v>
      </c>
      <c r="BC673" s="39">
        <v>0.38055555555555554</v>
      </c>
      <c r="BD673" s="14" t="s">
        <v>965</v>
      </c>
      <c r="BE673" s="14" t="s">
        <v>20</v>
      </c>
      <c r="BF673" s="14" t="s">
        <v>20</v>
      </c>
      <c r="BG673" s="14" t="s">
        <v>965</v>
      </c>
      <c r="BH673" s="39">
        <v>0.3840277777777778</v>
      </c>
      <c r="BI673" s="39" t="s">
        <v>965</v>
      </c>
      <c r="BJ673" s="14" t="s">
        <v>965</v>
      </c>
      <c r="BK673" s="39">
        <v>0.38263888888888892</v>
      </c>
      <c r="BL673" s="14" t="s">
        <v>965</v>
      </c>
      <c r="BM673" s="14" t="s">
        <v>965</v>
      </c>
      <c r="BN673" s="39">
        <v>0.38750000000000001</v>
      </c>
      <c r="BO673" s="14" t="s">
        <v>965</v>
      </c>
      <c r="BP673" s="14" t="s">
        <v>965</v>
      </c>
      <c r="BQ673" s="39">
        <v>0.28958333333333336</v>
      </c>
      <c r="BR673" s="14" t="s">
        <v>966</v>
      </c>
      <c r="BS673" s="14" t="s">
        <v>965</v>
      </c>
      <c r="BT673" s="39">
        <v>0.37986111111111115</v>
      </c>
      <c r="BU673" s="39" t="s">
        <v>965</v>
      </c>
      <c r="BV673" s="14" t="s">
        <v>20</v>
      </c>
      <c r="BW673" s="14" t="s">
        <v>20</v>
      </c>
      <c r="BX673" s="14" t="s">
        <v>20</v>
      </c>
      <c r="BY673" s="14" t="s">
        <v>965</v>
      </c>
      <c r="BZ673" s="39">
        <v>0.39374999999999999</v>
      </c>
      <c r="CA673" s="39" t="s">
        <v>965</v>
      </c>
      <c r="CB673" s="14" t="s">
        <v>965</v>
      </c>
      <c r="CC673" s="39">
        <v>0.39097222222222222</v>
      </c>
      <c r="CD673" s="39" t="s">
        <v>965</v>
      </c>
      <c r="CE673" s="14" t="s">
        <v>965</v>
      </c>
      <c r="CF673" s="39">
        <v>0.3833333333333333</v>
      </c>
      <c r="CG673" s="39" t="s">
        <v>965</v>
      </c>
      <c r="CH673" s="14" t="s">
        <v>965</v>
      </c>
      <c r="CI673" s="39">
        <v>0.37916666666666665</v>
      </c>
      <c r="CJ673" s="39" t="s">
        <v>965</v>
      </c>
      <c r="CK673" s="14" t="s">
        <v>20</v>
      </c>
      <c r="CL673" s="14" t="s">
        <v>20</v>
      </c>
      <c r="CM673" s="1">
        <f t="shared" si="172"/>
        <v>37</v>
      </c>
      <c r="CN673" s="1">
        <f t="shared" si="173"/>
        <v>0.5</v>
      </c>
      <c r="CO673" s="1">
        <f t="shared" si="174"/>
        <v>11</v>
      </c>
      <c r="CP673" s="1">
        <f t="shared" si="175"/>
        <v>0</v>
      </c>
      <c r="CQ673" s="1">
        <f t="shared" si="176"/>
        <v>2</v>
      </c>
      <c r="CR673" s="1">
        <f>SUM(COUNTIFS($T673:$CL673,{"PAT","MAT"}))</f>
        <v>0</v>
      </c>
      <c r="CS673" s="1">
        <f t="shared" si="177"/>
        <v>0</v>
      </c>
      <c r="CT673" s="1">
        <f t="shared" si="178"/>
        <v>0</v>
      </c>
      <c r="CU673" s="1">
        <f t="shared" si="179"/>
        <v>0</v>
      </c>
      <c r="CV673" s="1">
        <f t="shared" si="180"/>
        <v>0</v>
      </c>
      <c r="CW673" s="1">
        <f t="shared" si="181"/>
        <v>0</v>
      </c>
      <c r="CX673" s="1">
        <f t="shared" si="182"/>
        <v>0</v>
      </c>
      <c r="CY673" s="1">
        <f t="shared" si="183"/>
        <v>0</v>
      </c>
      <c r="CZ673" s="1">
        <f t="shared" si="184"/>
        <v>1</v>
      </c>
      <c r="DA673" s="1">
        <f t="shared" si="185"/>
        <v>1</v>
      </c>
      <c r="DB673" s="1">
        <f>SUM(CM673:CX673)+SUM(COUNTIFS(Q673:CL673,{"TERM","RESIGNED"}))</f>
        <v>50.5</v>
      </c>
      <c r="DC673" s="1" t="s">
        <v>45</v>
      </c>
      <c r="DD673" s="1" t="s">
        <v>1023</v>
      </c>
    </row>
    <row r="674" spans="1:108" x14ac:dyDescent="0.25">
      <c r="A674" s="32">
        <f t="shared" si="186"/>
        <v>673</v>
      </c>
      <c r="B674" s="1" t="s">
        <v>36</v>
      </c>
      <c r="C674" s="1">
        <v>19401</v>
      </c>
      <c r="D674" s="27">
        <v>19401</v>
      </c>
      <c r="E674" s="1" t="s">
        <v>946</v>
      </c>
      <c r="F674" s="34" t="s">
        <v>1446</v>
      </c>
      <c r="G674" s="34" t="s">
        <v>123</v>
      </c>
      <c r="H674" s="30">
        <v>45230</v>
      </c>
      <c r="I674" s="30" t="s">
        <v>39</v>
      </c>
      <c r="J674" s="30" t="s">
        <v>39</v>
      </c>
      <c r="K674" s="1">
        <f t="shared" ca="1" si="170"/>
        <v>72</v>
      </c>
      <c r="L674" s="34" t="str">
        <f t="shared" si="171"/>
        <v>Billable</v>
      </c>
      <c r="M674" s="34" t="s">
        <v>124</v>
      </c>
      <c r="N674" s="1" t="s">
        <v>41</v>
      </c>
      <c r="O674" s="1" t="s">
        <v>42</v>
      </c>
      <c r="P674" s="1"/>
      <c r="Q674" s="1"/>
      <c r="R674" s="1" t="s">
        <v>43</v>
      </c>
      <c r="S674" s="33" t="s">
        <v>432</v>
      </c>
      <c r="T674" s="14" t="s">
        <v>965</v>
      </c>
      <c r="U674" s="39" t="s">
        <v>39</v>
      </c>
      <c r="V674" s="14" t="s">
        <v>965</v>
      </c>
      <c r="W674" s="14" t="s">
        <v>20</v>
      </c>
      <c r="X674" s="14" t="s">
        <v>20</v>
      </c>
      <c r="Y674" s="14" t="s">
        <v>965</v>
      </c>
      <c r="Z674" s="39" t="s">
        <v>39</v>
      </c>
      <c r="AA674" s="14" t="s">
        <v>965</v>
      </c>
      <c r="AB674" s="14" t="s">
        <v>965</v>
      </c>
      <c r="AC674" s="39">
        <v>0.26805555555555555</v>
      </c>
      <c r="AD674" s="14" t="s">
        <v>965</v>
      </c>
      <c r="AE674" s="14" t="s">
        <v>965</v>
      </c>
      <c r="AF674" s="39">
        <v>0.41250000000000003</v>
      </c>
      <c r="AG674" s="14" t="s">
        <v>965</v>
      </c>
      <c r="AH674" s="14" t="s">
        <v>965</v>
      </c>
      <c r="AI674" s="39">
        <v>0.37986111111111115</v>
      </c>
      <c r="AJ674" s="14" t="s">
        <v>965</v>
      </c>
      <c r="AK674" s="14" t="s">
        <v>965</v>
      </c>
      <c r="AL674" s="39">
        <v>0.38611111111111113</v>
      </c>
      <c r="AM674" s="14" t="s">
        <v>965</v>
      </c>
      <c r="AN674" s="14" t="s">
        <v>20</v>
      </c>
      <c r="AO674" s="14" t="s">
        <v>20</v>
      </c>
      <c r="AP674" s="14" t="s">
        <v>965</v>
      </c>
      <c r="AQ674" s="39">
        <v>0.3840277777777778</v>
      </c>
      <c r="AR674" s="14" t="s">
        <v>965</v>
      </c>
      <c r="AS674" s="14" t="s">
        <v>966</v>
      </c>
      <c r="AT674" s="39">
        <v>0.3</v>
      </c>
      <c r="AU674" s="14" t="s">
        <v>966</v>
      </c>
      <c r="AV674" s="14" t="s">
        <v>965</v>
      </c>
      <c r="AW674" s="39">
        <v>0.38263888888888892</v>
      </c>
      <c r="AX674" s="14" t="s">
        <v>965</v>
      </c>
      <c r="AY674" s="14" t="s">
        <v>965</v>
      </c>
      <c r="AZ674" s="39">
        <v>0.38263888888888892</v>
      </c>
      <c r="BA674" s="14" t="s">
        <v>965</v>
      </c>
      <c r="BB674" s="14" t="s">
        <v>965</v>
      </c>
      <c r="BC674" s="39">
        <v>0.375</v>
      </c>
      <c r="BD674" s="14" t="s">
        <v>965</v>
      </c>
      <c r="BE674" s="14" t="s">
        <v>20</v>
      </c>
      <c r="BF674" s="14" t="s">
        <v>20</v>
      </c>
      <c r="BG674" s="14" t="s">
        <v>965</v>
      </c>
      <c r="BH674" s="39">
        <v>0.4055555555555555</v>
      </c>
      <c r="BI674" s="39" t="s">
        <v>965</v>
      </c>
      <c r="BJ674" s="14" t="s">
        <v>965</v>
      </c>
      <c r="BK674" s="39">
        <v>0.39652777777777781</v>
      </c>
      <c r="BL674" s="14" t="s">
        <v>965</v>
      </c>
      <c r="BM674" s="14" t="s">
        <v>965</v>
      </c>
      <c r="BN674" s="39">
        <v>0.40347222222222223</v>
      </c>
      <c r="BO674" s="14" t="s">
        <v>965</v>
      </c>
      <c r="BP674" s="14" t="s">
        <v>965</v>
      </c>
      <c r="BQ674" s="39">
        <v>0.42222222222222222</v>
      </c>
      <c r="BR674" s="14" t="s">
        <v>965</v>
      </c>
      <c r="BS674" s="14" t="s">
        <v>965</v>
      </c>
      <c r="BT674" s="39">
        <v>0.39652777777777781</v>
      </c>
      <c r="BU674" s="39" t="s">
        <v>965</v>
      </c>
      <c r="BV674" s="14" t="s">
        <v>20</v>
      </c>
      <c r="BW674" s="14" t="s">
        <v>20</v>
      </c>
      <c r="BX674" s="14" t="s">
        <v>20</v>
      </c>
      <c r="BY674" s="14" t="s">
        <v>965</v>
      </c>
      <c r="BZ674" s="39">
        <v>0.40416666666666662</v>
      </c>
      <c r="CA674" s="39" t="s">
        <v>965</v>
      </c>
      <c r="CB674" s="14" t="s">
        <v>965</v>
      </c>
      <c r="CC674" s="39">
        <v>0.38194444444444442</v>
      </c>
      <c r="CD674" s="39" t="s">
        <v>965</v>
      </c>
      <c r="CE674" s="14" t="s">
        <v>22</v>
      </c>
      <c r="CF674" s="39" t="s">
        <v>39</v>
      </c>
      <c r="CG674" s="39" t="s">
        <v>22</v>
      </c>
      <c r="CH674" s="14" t="s">
        <v>21</v>
      </c>
      <c r="CI674" s="39" t="s">
        <v>39</v>
      </c>
      <c r="CJ674" s="39" t="s">
        <v>21</v>
      </c>
      <c r="CK674" s="14" t="s">
        <v>20</v>
      </c>
      <c r="CL674" s="14" t="s">
        <v>20</v>
      </c>
      <c r="CM674" s="1">
        <f t="shared" si="172"/>
        <v>34</v>
      </c>
      <c r="CN674" s="1">
        <f t="shared" si="173"/>
        <v>1</v>
      </c>
      <c r="CO674" s="1">
        <f t="shared" si="174"/>
        <v>11</v>
      </c>
      <c r="CP674" s="1">
        <f t="shared" si="175"/>
        <v>2</v>
      </c>
      <c r="CQ674" s="1">
        <f t="shared" si="176"/>
        <v>2</v>
      </c>
      <c r="CR674" s="1">
        <f>SUM(COUNTIFS($T674:$CL674,{"PAT","MAT"}))</f>
        <v>0</v>
      </c>
      <c r="CS674" s="1">
        <f t="shared" si="177"/>
        <v>0</v>
      </c>
      <c r="CT674" s="1">
        <f t="shared" si="178"/>
        <v>0</v>
      </c>
      <c r="CU674" s="1">
        <f t="shared" si="179"/>
        <v>0</v>
      </c>
      <c r="CV674" s="1">
        <f t="shared" si="180"/>
        <v>0</v>
      </c>
      <c r="CW674" s="1">
        <f t="shared" si="181"/>
        <v>0</v>
      </c>
      <c r="CX674" s="1">
        <f t="shared" si="182"/>
        <v>0</v>
      </c>
      <c r="CY674" s="1">
        <f t="shared" si="183"/>
        <v>0</v>
      </c>
      <c r="CZ674" s="1">
        <f t="shared" si="184"/>
        <v>1</v>
      </c>
      <c r="DA674" s="1">
        <f t="shared" si="185"/>
        <v>1</v>
      </c>
      <c r="DB674" s="1">
        <f>SUM(CM674:CX674)+SUM(COUNTIFS(Q674:CL674,{"TERM","RESIGNED"}))</f>
        <v>50</v>
      </c>
      <c r="DC674" s="1" t="s">
        <v>45</v>
      </c>
      <c r="DD674" s="1" t="s">
        <v>1020</v>
      </c>
    </row>
    <row r="675" spans="1:108" x14ac:dyDescent="0.25">
      <c r="A675" s="32">
        <f t="shared" si="186"/>
        <v>674</v>
      </c>
      <c r="B675" s="1" t="s">
        <v>36</v>
      </c>
      <c r="C675" s="1">
        <v>19408</v>
      </c>
      <c r="D675" s="27">
        <v>19408</v>
      </c>
      <c r="E675" s="1" t="s">
        <v>946</v>
      </c>
      <c r="F675" s="34" t="s">
        <v>1448</v>
      </c>
      <c r="G675" s="34" t="s">
        <v>123</v>
      </c>
      <c r="H675" s="30">
        <v>45233</v>
      </c>
      <c r="I675" s="30" t="s">
        <v>39</v>
      </c>
      <c r="J675" s="30" t="s">
        <v>39</v>
      </c>
      <c r="K675" s="1">
        <f t="shared" ca="1" si="170"/>
        <v>69</v>
      </c>
      <c r="L675" s="34" t="str">
        <f t="shared" si="171"/>
        <v>Billable</v>
      </c>
      <c r="M675" s="34" t="s">
        <v>124</v>
      </c>
      <c r="N675" s="1" t="s">
        <v>41</v>
      </c>
      <c r="O675" s="1" t="s">
        <v>42</v>
      </c>
      <c r="P675" s="1"/>
      <c r="Q675" s="1"/>
      <c r="R675" s="1" t="s">
        <v>43</v>
      </c>
      <c r="S675" s="33" t="s">
        <v>196</v>
      </c>
      <c r="T675" s="14" t="s">
        <v>965</v>
      </c>
      <c r="U675" s="39" t="s">
        <v>39</v>
      </c>
      <c r="V675" s="14" t="s">
        <v>965</v>
      </c>
      <c r="W675" s="14" t="s">
        <v>20</v>
      </c>
      <c r="X675" s="14" t="s">
        <v>20</v>
      </c>
      <c r="Y675" s="14" t="s">
        <v>965</v>
      </c>
      <c r="Z675" s="39" t="s">
        <v>39</v>
      </c>
      <c r="AA675" s="14" t="s">
        <v>965</v>
      </c>
      <c r="AB675" s="14" t="s">
        <v>965</v>
      </c>
      <c r="AC675" s="39" t="s">
        <v>39</v>
      </c>
      <c r="AD675" s="14" t="s">
        <v>965</v>
      </c>
      <c r="AE675" s="14" t="s">
        <v>965</v>
      </c>
      <c r="AF675" s="39" t="s">
        <v>39</v>
      </c>
      <c r="AG675" s="14" t="s">
        <v>965</v>
      </c>
      <c r="AH675" s="14" t="s">
        <v>965</v>
      </c>
      <c r="AI675" s="39" t="s">
        <v>39</v>
      </c>
      <c r="AJ675" s="14" t="s">
        <v>965</v>
      </c>
      <c r="AK675" s="14" t="s">
        <v>965</v>
      </c>
      <c r="AL675" s="39" t="s">
        <v>39</v>
      </c>
      <c r="AM675" s="14" t="s">
        <v>965</v>
      </c>
      <c r="AN675" s="14" t="s">
        <v>20</v>
      </c>
      <c r="AO675" s="14" t="s">
        <v>20</v>
      </c>
      <c r="AP675" s="14" t="s">
        <v>22</v>
      </c>
      <c r="AQ675" s="39" t="s">
        <v>39</v>
      </c>
      <c r="AR675" s="14" t="s">
        <v>22</v>
      </c>
      <c r="AS675" s="14" t="s">
        <v>965</v>
      </c>
      <c r="AT675" s="39">
        <v>0.38611111111111113</v>
      </c>
      <c r="AU675" s="14" t="s">
        <v>965</v>
      </c>
      <c r="AV675" s="14" t="s">
        <v>965</v>
      </c>
      <c r="AW675" s="39">
        <v>0.38958333333333334</v>
      </c>
      <c r="AX675" s="14" t="s">
        <v>965</v>
      </c>
      <c r="AY675" s="14" t="s">
        <v>965</v>
      </c>
      <c r="AZ675" s="39">
        <v>0.38958333333333334</v>
      </c>
      <c r="BA675" s="14" t="s">
        <v>965</v>
      </c>
      <c r="BB675" s="14" t="s">
        <v>965</v>
      </c>
      <c r="BC675" s="39">
        <v>0.38194444444444442</v>
      </c>
      <c r="BD675" s="14" t="s">
        <v>965</v>
      </c>
      <c r="BE675" s="14" t="s">
        <v>20</v>
      </c>
      <c r="BF675" s="14" t="s">
        <v>20</v>
      </c>
      <c r="BG675" s="14" t="s">
        <v>965</v>
      </c>
      <c r="BH675" s="39">
        <v>0.38055555555555554</v>
      </c>
      <c r="BI675" s="39" t="s">
        <v>965</v>
      </c>
      <c r="BJ675" s="14" t="s">
        <v>965</v>
      </c>
      <c r="BK675" s="39">
        <v>0.38819444444444445</v>
      </c>
      <c r="BL675" s="14" t="s">
        <v>965</v>
      </c>
      <c r="BM675" s="14" t="s">
        <v>965</v>
      </c>
      <c r="BN675" s="39">
        <v>0.39027777777777778</v>
      </c>
      <c r="BO675" s="14" t="s">
        <v>965</v>
      </c>
      <c r="BP675" s="14" t="s">
        <v>965</v>
      </c>
      <c r="BQ675" s="39">
        <v>0.39027777777777778</v>
      </c>
      <c r="BR675" s="14" t="s">
        <v>965</v>
      </c>
      <c r="BS675" s="14" t="s">
        <v>965</v>
      </c>
      <c r="BT675" s="39">
        <v>0.37986111111111115</v>
      </c>
      <c r="BU675" s="39" t="s">
        <v>965</v>
      </c>
      <c r="BV675" s="14" t="s">
        <v>20</v>
      </c>
      <c r="BW675" s="14" t="s">
        <v>20</v>
      </c>
      <c r="BX675" s="14" t="s">
        <v>20</v>
      </c>
      <c r="BY675" s="14" t="s">
        <v>965</v>
      </c>
      <c r="BZ675" s="39">
        <v>0.3833333333333333</v>
      </c>
      <c r="CA675" s="39" t="s">
        <v>965</v>
      </c>
      <c r="CB675" s="14" t="s">
        <v>965</v>
      </c>
      <c r="CC675" s="39">
        <v>0.39374999999999999</v>
      </c>
      <c r="CD675" s="39" t="s">
        <v>965</v>
      </c>
      <c r="CE675" s="14" t="s">
        <v>965</v>
      </c>
      <c r="CF675" s="39">
        <v>0.39027777777777778</v>
      </c>
      <c r="CG675" s="39" t="s">
        <v>965</v>
      </c>
      <c r="CH675" s="14" t="s">
        <v>965</v>
      </c>
      <c r="CI675" s="39">
        <v>0.37847222222222227</v>
      </c>
      <c r="CJ675" s="39" t="s">
        <v>965</v>
      </c>
      <c r="CK675" s="14" t="s">
        <v>20</v>
      </c>
      <c r="CL675" s="14" t="s">
        <v>20</v>
      </c>
      <c r="CM675" s="1">
        <f t="shared" si="172"/>
        <v>38</v>
      </c>
      <c r="CN675" s="1">
        <f t="shared" si="173"/>
        <v>0</v>
      </c>
      <c r="CO675" s="1">
        <f t="shared" si="174"/>
        <v>11</v>
      </c>
      <c r="CP675" s="1">
        <f t="shared" si="175"/>
        <v>0</v>
      </c>
      <c r="CQ675" s="1">
        <f t="shared" si="176"/>
        <v>2</v>
      </c>
      <c r="CR675" s="1">
        <f>SUM(COUNTIFS($T675:$CL675,{"PAT","MAT"}))</f>
        <v>0</v>
      </c>
      <c r="CS675" s="1">
        <f t="shared" si="177"/>
        <v>0</v>
      </c>
      <c r="CT675" s="1">
        <f t="shared" si="178"/>
        <v>0</v>
      </c>
      <c r="CU675" s="1">
        <f t="shared" si="179"/>
        <v>0</v>
      </c>
      <c r="CV675" s="1">
        <f t="shared" si="180"/>
        <v>0</v>
      </c>
      <c r="CW675" s="1">
        <f t="shared" si="181"/>
        <v>0</v>
      </c>
      <c r="CX675" s="1">
        <f t="shared" si="182"/>
        <v>0</v>
      </c>
      <c r="CY675" s="1">
        <f t="shared" si="183"/>
        <v>0</v>
      </c>
      <c r="CZ675" s="1">
        <f t="shared" si="184"/>
        <v>1</v>
      </c>
      <c r="DA675" s="1">
        <f t="shared" si="185"/>
        <v>1</v>
      </c>
      <c r="DB675" s="1">
        <f>SUM(CM675:CX675)+SUM(COUNTIFS(Q675:CL675,{"TERM","RESIGNED"}))</f>
        <v>51</v>
      </c>
      <c r="DC675" s="1" t="s">
        <v>45</v>
      </c>
      <c r="DD675" s="1" t="s">
        <v>1018</v>
      </c>
    </row>
    <row r="676" spans="1:108" x14ac:dyDescent="0.25">
      <c r="A676" s="32">
        <f t="shared" si="186"/>
        <v>675</v>
      </c>
      <c r="B676" s="1" t="s">
        <v>36</v>
      </c>
      <c r="C676" s="1">
        <v>19414</v>
      </c>
      <c r="D676" s="27">
        <v>19414</v>
      </c>
      <c r="E676" s="1" t="s">
        <v>946</v>
      </c>
      <c r="F676" s="34" t="s">
        <v>1451</v>
      </c>
      <c r="G676" s="34" t="s">
        <v>123</v>
      </c>
      <c r="H676" s="30">
        <v>45233</v>
      </c>
      <c r="I676" s="30" t="s">
        <v>39</v>
      </c>
      <c r="J676" s="30" t="s">
        <v>39</v>
      </c>
      <c r="K676" s="1">
        <f t="shared" ca="1" si="170"/>
        <v>69</v>
      </c>
      <c r="L676" s="34" t="str">
        <f t="shared" si="171"/>
        <v>Billable</v>
      </c>
      <c r="M676" s="34" t="s">
        <v>124</v>
      </c>
      <c r="N676" s="1" t="s">
        <v>41</v>
      </c>
      <c r="O676" s="1" t="s">
        <v>42</v>
      </c>
      <c r="P676" s="1"/>
      <c r="Q676" s="1"/>
      <c r="R676" s="1" t="s">
        <v>43</v>
      </c>
      <c r="S676" s="33" t="s">
        <v>167</v>
      </c>
      <c r="T676" s="14" t="s">
        <v>22</v>
      </c>
      <c r="U676" s="39" t="s">
        <v>39</v>
      </c>
      <c r="V676" s="14" t="s">
        <v>22</v>
      </c>
      <c r="W676" s="14" t="s">
        <v>20</v>
      </c>
      <c r="X676" s="14" t="s">
        <v>20</v>
      </c>
      <c r="Y676" s="14" t="s">
        <v>965</v>
      </c>
      <c r="Z676" s="39" t="s">
        <v>39</v>
      </c>
      <c r="AA676" s="14" t="s">
        <v>965</v>
      </c>
      <c r="AB676" s="14" t="s">
        <v>965</v>
      </c>
      <c r="AC676" s="39" t="s">
        <v>39</v>
      </c>
      <c r="AD676" s="14" t="s">
        <v>965</v>
      </c>
      <c r="AE676" s="14" t="s">
        <v>965</v>
      </c>
      <c r="AF676" s="39" t="s">
        <v>39</v>
      </c>
      <c r="AG676" s="14" t="s">
        <v>965</v>
      </c>
      <c r="AH676" s="14" t="s">
        <v>965</v>
      </c>
      <c r="AI676" s="39" t="s">
        <v>39</v>
      </c>
      <c r="AJ676" s="14" t="s">
        <v>965</v>
      </c>
      <c r="AK676" s="14" t="s">
        <v>966</v>
      </c>
      <c r="AL676" s="39" t="s">
        <v>39</v>
      </c>
      <c r="AM676" s="14" t="s">
        <v>966</v>
      </c>
      <c r="AN676" s="14" t="s">
        <v>20</v>
      </c>
      <c r="AO676" s="14" t="s">
        <v>20</v>
      </c>
      <c r="AP676" s="14" t="s">
        <v>965</v>
      </c>
      <c r="AQ676" s="39" t="s">
        <v>39</v>
      </c>
      <c r="AR676" s="14" t="s">
        <v>965</v>
      </c>
      <c r="AS676" s="14" t="s">
        <v>965</v>
      </c>
      <c r="AT676" s="39">
        <v>0.38194444444444442</v>
      </c>
      <c r="AU676" s="14" t="s">
        <v>965</v>
      </c>
      <c r="AV676" s="14" t="s">
        <v>965</v>
      </c>
      <c r="AW676" s="39">
        <v>0.3888888888888889</v>
      </c>
      <c r="AX676" s="14" t="s">
        <v>965</v>
      </c>
      <c r="AY676" s="14" t="s">
        <v>965</v>
      </c>
      <c r="AZ676" s="39">
        <v>0.4055555555555555</v>
      </c>
      <c r="BA676" s="14" t="s">
        <v>965</v>
      </c>
      <c r="BB676" s="14" t="s">
        <v>965</v>
      </c>
      <c r="BC676" s="39">
        <v>0.37013888888888885</v>
      </c>
      <c r="BD676" s="14" t="s">
        <v>965</v>
      </c>
      <c r="BE676" s="14" t="s">
        <v>20</v>
      </c>
      <c r="BF676" s="14" t="s">
        <v>20</v>
      </c>
      <c r="BG676" s="14" t="s">
        <v>965</v>
      </c>
      <c r="BH676" s="39">
        <v>0.3840277777777778</v>
      </c>
      <c r="BI676" s="39" t="s">
        <v>965</v>
      </c>
      <c r="BJ676" s="14" t="s">
        <v>965</v>
      </c>
      <c r="BK676" s="39">
        <v>0.39652777777777781</v>
      </c>
      <c r="BL676" s="14" t="s">
        <v>965</v>
      </c>
      <c r="BM676" s="14" t="s">
        <v>965</v>
      </c>
      <c r="BN676" s="39">
        <v>0.40138888888888885</v>
      </c>
      <c r="BO676" s="14" t="s">
        <v>965</v>
      </c>
      <c r="BP676" s="14" t="s">
        <v>965</v>
      </c>
      <c r="BQ676" s="39">
        <v>0.41041666666666665</v>
      </c>
      <c r="BR676" s="14" t="s">
        <v>965</v>
      </c>
      <c r="BS676" s="14" t="s">
        <v>965</v>
      </c>
      <c r="BT676" s="39">
        <v>0.3888888888888889</v>
      </c>
      <c r="BU676" s="39" t="s">
        <v>965</v>
      </c>
      <c r="BV676" s="14" t="s">
        <v>20</v>
      </c>
      <c r="BW676" s="14" t="s">
        <v>20</v>
      </c>
      <c r="BX676" s="14" t="s">
        <v>20</v>
      </c>
      <c r="BY676" s="14" t="s">
        <v>965</v>
      </c>
      <c r="BZ676" s="39">
        <v>0.39027777777777778</v>
      </c>
      <c r="CA676" s="39" t="s">
        <v>965</v>
      </c>
      <c r="CB676" s="14" t="s">
        <v>965</v>
      </c>
      <c r="CC676" s="39">
        <v>0.39444444444444443</v>
      </c>
      <c r="CD676" s="39" t="s">
        <v>965</v>
      </c>
      <c r="CE676" s="14" t="s">
        <v>965</v>
      </c>
      <c r="CF676" s="39">
        <v>0.37916666666666665</v>
      </c>
      <c r="CG676" s="39" t="s">
        <v>965</v>
      </c>
      <c r="CH676" s="14" t="s">
        <v>965</v>
      </c>
      <c r="CI676" s="39">
        <v>0.37986111111111115</v>
      </c>
      <c r="CJ676" s="39" t="s">
        <v>965</v>
      </c>
      <c r="CK676" s="14" t="s">
        <v>20</v>
      </c>
      <c r="CL676" s="14" t="s">
        <v>20</v>
      </c>
      <c r="CM676" s="1">
        <f t="shared" si="172"/>
        <v>36</v>
      </c>
      <c r="CN676" s="1">
        <f t="shared" si="173"/>
        <v>1</v>
      </c>
      <c r="CO676" s="1">
        <f t="shared" si="174"/>
        <v>11</v>
      </c>
      <c r="CP676" s="1">
        <f t="shared" si="175"/>
        <v>0</v>
      </c>
      <c r="CQ676" s="1">
        <f t="shared" si="176"/>
        <v>2</v>
      </c>
      <c r="CR676" s="1">
        <f>SUM(COUNTIFS($T676:$CL676,{"PAT","MAT"}))</f>
        <v>0</v>
      </c>
      <c r="CS676" s="1">
        <f t="shared" si="177"/>
        <v>0</v>
      </c>
      <c r="CT676" s="1">
        <f t="shared" si="178"/>
        <v>0</v>
      </c>
      <c r="CU676" s="1">
        <f t="shared" si="179"/>
        <v>0</v>
      </c>
      <c r="CV676" s="1">
        <f t="shared" si="180"/>
        <v>0</v>
      </c>
      <c r="CW676" s="1">
        <f t="shared" si="181"/>
        <v>0</v>
      </c>
      <c r="CX676" s="1">
        <f t="shared" si="182"/>
        <v>0</v>
      </c>
      <c r="CY676" s="1">
        <f t="shared" si="183"/>
        <v>0</v>
      </c>
      <c r="CZ676" s="1">
        <f t="shared" si="184"/>
        <v>1</v>
      </c>
      <c r="DA676" s="1">
        <f t="shared" si="185"/>
        <v>1</v>
      </c>
      <c r="DB676" s="1">
        <f>SUM(CM676:CX676)+SUM(COUNTIFS(Q676:CL676,{"TERM","RESIGNED"}))</f>
        <v>50</v>
      </c>
      <c r="DC676" s="1" t="s">
        <v>45</v>
      </c>
      <c r="DD676" s="1" t="s">
        <v>1018</v>
      </c>
    </row>
    <row r="677" spans="1:108" x14ac:dyDescent="0.25">
      <c r="A677" s="32">
        <f t="shared" si="186"/>
        <v>676</v>
      </c>
      <c r="B677" s="1" t="s">
        <v>36</v>
      </c>
      <c r="C677" s="1">
        <v>19416</v>
      </c>
      <c r="D677" s="27">
        <v>19416</v>
      </c>
      <c r="E677" s="1" t="s">
        <v>946</v>
      </c>
      <c r="F677" s="34" t="s">
        <v>1452</v>
      </c>
      <c r="G677" s="34" t="s">
        <v>123</v>
      </c>
      <c r="H677" s="30">
        <v>45233</v>
      </c>
      <c r="I677" s="30" t="s">
        <v>39</v>
      </c>
      <c r="J677" s="30" t="s">
        <v>39</v>
      </c>
      <c r="K677" s="1">
        <f t="shared" ca="1" si="170"/>
        <v>69</v>
      </c>
      <c r="L677" s="34" t="str">
        <f t="shared" si="171"/>
        <v>Billable</v>
      </c>
      <c r="M677" s="34" t="s">
        <v>124</v>
      </c>
      <c r="N677" s="1" t="s">
        <v>41</v>
      </c>
      <c r="O677" s="1" t="s">
        <v>42</v>
      </c>
      <c r="P677" s="1"/>
      <c r="Q677" s="1"/>
      <c r="R677" s="1" t="s">
        <v>43</v>
      </c>
      <c r="S677" s="33" t="s">
        <v>196</v>
      </c>
      <c r="T677" s="14" t="s">
        <v>965</v>
      </c>
      <c r="U677" s="39" t="s">
        <v>39</v>
      </c>
      <c r="V677" s="14" t="s">
        <v>965</v>
      </c>
      <c r="W677" s="14" t="s">
        <v>20</v>
      </c>
      <c r="X677" s="14" t="s">
        <v>20</v>
      </c>
      <c r="Y677" s="14" t="s">
        <v>965</v>
      </c>
      <c r="Z677" s="39" t="s">
        <v>39</v>
      </c>
      <c r="AA677" s="14" t="s">
        <v>965</v>
      </c>
      <c r="AB677" s="14" t="s">
        <v>965</v>
      </c>
      <c r="AC677" s="39" t="s">
        <v>39</v>
      </c>
      <c r="AD677" s="14" t="s">
        <v>965</v>
      </c>
      <c r="AE677" s="14" t="s">
        <v>965</v>
      </c>
      <c r="AF677" s="39" t="s">
        <v>39</v>
      </c>
      <c r="AG677" s="14" t="s">
        <v>965</v>
      </c>
      <c r="AH677" s="14" t="s">
        <v>965</v>
      </c>
      <c r="AI677" s="39" t="s">
        <v>39</v>
      </c>
      <c r="AJ677" s="14" t="s">
        <v>965</v>
      </c>
      <c r="AK677" s="14" t="s">
        <v>965</v>
      </c>
      <c r="AL677" s="39" t="s">
        <v>39</v>
      </c>
      <c r="AM677" s="14" t="s">
        <v>965</v>
      </c>
      <c r="AN677" s="14" t="s">
        <v>20</v>
      </c>
      <c r="AO677" s="14" t="s">
        <v>20</v>
      </c>
      <c r="AP677" s="14" t="s">
        <v>965</v>
      </c>
      <c r="AQ677" s="39" t="s">
        <v>39</v>
      </c>
      <c r="AR677" s="14" t="s">
        <v>965</v>
      </c>
      <c r="AS677" s="14" t="s">
        <v>965</v>
      </c>
      <c r="AT677" s="39">
        <v>0.39861111111111108</v>
      </c>
      <c r="AU677" s="14" t="s">
        <v>965</v>
      </c>
      <c r="AV677" s="14" t="s">
        <v>965</v>
      </c>
      <c r="AW677" s="39">
        <v>0.3972222222222222</v>
      </c>
      <c r="AX677" s="14" t="s">
        <v>965</v>
      </c>
      <c r="AY677" s="14" t="s">
        <v>965</v>
      </c>
      <c r="AZ677" s="39">
        <v>0.38750000000000001</v>
      </c>
      <c r="BA677" s="14" t="s">
        <v>965</v>
      </c>
      <c r="BB677" s="14" t="s">
        <v>965</v>
      </c>
      <c r="BC677" s="39">
        <v>0.3756944444444445</v>
      </c>
      <c r="BD677" s="14" t="s">
        <v>965</v>
      </c>
      <c r="BE677" s="14" t="s">
        <v>20</v>
      </c>
      <c r="BF677" s="14" t="s">
        <v>20</v>
      </c>
      <c r="BG677" s="14" t="s">
        <v>965</v>
      </c>
      <c r="BH677" s="39">
        <v>0.39513888888888887</v>
      </c>
      <c r="BI677" s="39" t="s">
        <v>965</v>
      </c>
      <c r="BJ677" s="14" t="s">
        <v>965</v>
      </c>
      <c r="BK677" s="39">
        <v>0.39374999999999999</v>
      </c>
      <c r="BL677" s="14" t="s">
        <v>965</v>
      </c>
      <c r="BM677" s="14" t="s">
        <v>965</v>
      </c>
      <c r="BN677" s="39">
        <v>0.3840277777777778</v>
      </c>
      <c r="BO677" s="14" t="s">
        <v>965</v>
      </c>
      <c r="BP677" s="14" t="s">
        <v>965</v>
      </c>
      <c r="BQ677" s="39">
        <v>0.38819444444444445</v>
      </c>
      <c r="BR677" s="14" t="s">
        <v>965</v>
      </c>
      <c r="BS677" s="14" t="s">
        <v>965</v>
      </c>
      <c r="BT677" s="39">
        <v>0.38819444444444445</v>
      </c>
      <c r="BU677" s="39" t="s">
        <v>965</v>
      </c>
      <c r="BV677" s="14" t="s">
        <v>20</v>
      </c>
      <c r="BW677" s="14" t="s">
        <v>20</v>
      </c>
      <c r="BX677" s="14" t="s">
        <v>20</v>
      </c>
      <c r="BY677" s="14" t="s">
        <v>22</v>
      </c>
      <c r="BZ677" s="39" t="s">
        <v>39</v>
      </c>
      <c r="CA677" s="39" t="s">
        <v>22</v>
      </c>
      <c r="CB677" s="14" t="s">
        <v>965</v>
      </c>
      <c r="CC677" s="39">
        <v>0.38472222222222219</v>
      </c>
      <c r="CD677" s="39" t="s">
        <v>965</v>
      </c>
      <c r="CE677" s="14" t="s">
        <v>965</v>
      </c>
      <c r="CF677" s="39">
        <v>0.39374999999999999</v>
      </c>
      <c r="CG677" s="39" t="s">
        <v>965</v>
      </c>
      <c r="CH677" s="14" t="s">
        <v>965</v>
      </c>
      <c r="CI677" s="39">
        <v>0.37708333333333338</v>
      </c>
      <c r="CJ677" s="39" t="s">
        <v>965</v>
      </c>
      <c r="CK677" s="14" t="s">
        <v>20</v>
      </c>
      <c r="CL677" s="14" t="s">
        <v>20</v>
      </c>
      <c r="CM677" s="1">
        <f t="shared" si="172"/>
        <v>38</v>
      </c>
      <c r="CN677" s="1">
        <f t="shared" si="173"/>
        <v>0</v>
      </c>
      <c r="CO677" s="1">
        <f t="shared" si="174"/>
        <v>11</v>
      </c>
      <c r="CP677" s="1">
        <f t="shared" si="175"/>
        <v>0</v>
      </c>
      <c r="CQ677" s="1">
        <f t="shared" si="176"/>
        <v>2</v>
      </c>
      <c r="CR677" s="1">
        <f>SUM(COUNTIFS($T677:$CL677,{"PAT","MAT"}))</f>
        <v>0</v>
      </c>
      <c r="CS677" s="1">
        <f t="shared" si="177"/>
        <v>0</v>
      </c>
      <c r="CT677" s="1">
        <f t="shared" si="178"/>
        <v>0</v>
      </c>
      <c r="CU677" s="1">
        <f t="shared" si="179"/>
        <v>0</v>
      </c>
      <c r="CV677" s="1">
        <f t="shared" si="180"/>
        <v>0</v>
      </c>
      <c r="CW677" s="1">
        <f t="shared" si="181"/>
        <v>0</v>
      </c>
      <c r="CX677" s="1">
        <f t="shared" si="182"/>
        <v>0</v>
      </c>
      <c r="CY677" s="1">
        <f t="shared" si="183"/>
        <v>0</v>
      </c>
      <c r="CZ677" s="1">
        <f t="shared" si="184"/>
        <v>1</v>
      </c>
      <c r="DA677" s="1">
        <f t="shared" si="185"/>
        <v>1</v>
      </c>
      <c r="DB677" s="1">
        <f>SUM(CM677:CX677)+SUM(COUNTIFS(Q677:CL677,{"TERM","RESIGNED"}))</f>
        <v>51</v>
      </c>
      <c r="DC677" s="1" t="s">
        <v>45</v>
      </c>
      <c r="DD677" s="1" t="s">
        <v>1018</v>
      </c>
    </row>
    <row r="678" spans="1:108" x14ac:dyDescent="0.25">
      <c r="A678" s="32">
        <f t="shared" si="186"/>
        <v>677</v>
      </c>
      <c r="B678" s="1" t="s">
        <v>36</v>
      </c>
      <c r="C678" s="1">
        <v>19417</v>
      </c>
      <c r="D678" s="27">
        <v>19417</v>
      </c>
      <c r="E678" s="1" t="s">
        <v>946</v>
      </c>
      <c r="F678" s="34" t="s">
        <v>1453</v>
      </c>
      <c r="G678" s="34" t="s">
        <v>123</v>
      </c>
      <c r="H678" s="30">
        <v>45233</v>
      </c>
      <c r="I678" s="30" t="s">
        <v>39</v>
      </c>
      <c r="J678" s="30" t="s">
        <v>39</v>
      </c>
      <c r="K678" s="1">
        <f t="shared" ca="1" si="170"/>
        <v>69</v>
      </c>
      <c r="L678" s="34" t="str">
        <f t="shared" si="171"/>
        <v>Billable</v>
      </c>
      <c r="M678" s="34" t="s">
        <v>124</v>
      </c>
      <c r="N678" s="1" t="s">
        <v>41</v>
      </c>
      <c r="O678" s="1" t="s">
        <v>42</v>
      </c>
      <c r="P678" s="1"/>
      <c r="Q678" s="1"/>
      <c r="R678" s="1" t="s">
        <v>43</v>
      </c>
      <c r="S678" s="33" t="s">
        <v>196</v>
      </c>
      <c r="T678" s="14" t="s">
        <v>965</v>
      </c>
      <c r="U678" s="39" t="s">
        <v>39</v>
      </c>
      <c r="V678" s="14" t="s">
        <v>965</v>
      </c>
      <c r="W678" s="14" t="s">
        <v>20</v>
      </c>
      <c r="X678" s="14" t="s">
        <v>20</v>
      </c>
      <c r="Y678" s="14" t="s">
        <v>965</v>
      </c>
      <c r="Z678" s="39" t="s">
        <v>39</v>
      </c>
      <c r="AA678" s="14" t="s">
        <v>965</v>
      </c>
      <c r="AB678" s="14" t="s">
        <v>965</v>
      </c>
      <c r="AC678" s="39" t="s">
        <v>39</v>
      </c>
      <c r="AD678" s="14" t="s">
        <v>965</v>
      </c>
      <c r="AE678" s="14" t="s">
        <v>965</v>
      </c>
      <c r="AF678" s="39" t="s">
        <v>39</v>
      </c>
      <c r="AG678" s="14" t="s">
        <v>965</v>
      </c>
      <c r="AH678" s="14" t="s">
        <v>965</v>
      </c>
      <c r="AI678" s="39" t="s">
        <v>39</v>
      </c>
      <c r="AJ678" s="14" t="s">
        <v>965</v>
      </c>
      <c r="AK678" s="14" t="s">
        <v>965</v>
      </c>
      <c r="AL678" s="39" t="s">
        <v>39</v>
      </c>
      <c r="AM678" s="14" t="s">
        <v>965</v>
      </c>
      <c r="AN678" s="14" t="s">
        <v>20</v>
      </c>
      <c r="AO678" s="14" t="s">
        <v>20</v>
      </c>
      <c r="AP678" s="14" t="s">
        <v>965</v>
      </c>
      <c r="AQ678" s="39" t="s">
        <v>39</v>
      </c>
      <c r="AR678" s="14" t="s">
        <v>965</v>
      </c>
      <c r="AS678" s="14" t="s">
        <v>965</v>
      </c>
      <c r="AT678" s="39">
        <v>0.39652777777777781</v>
      </c>
      <c r="AU678" s="14" t="s">
        <v>965</v>
      </c>
      <c r="AV678" s="14" t="s">
        <v>965</v>
      </c>
      <c r="AW678" s="39">
        <v>0.39861111111111108</v>
      </c>
      <c r="AX678" s="14" t="s">
        <v>965</v>
      </c>
      <c r="AY678" s="14" t="s">
        <v>965</v>
      </c>
      <c r="AZ678" s="39">
        <v>0.38750000000000001</v>
      </c>
      <c r="BA678" s="14" t="s">
        <v>965</v>
      </c>
      <c r="BB678" s="14" t="s">
        <v>965</v>
      </c>
      <c r="BC678" s="39">
        <v>0.3833333333333333</v>
      </c>
      <c r="BD678" s="14" t="s">
        <v>965</v>
      </c>
      <c r="BE678" s="14" t="s">
        <v>20</v>
      </c>
      <c r="BF678" s="14" t="s">
        <v>20</v>
      </c>
      <c r="BG678" s="14" t="s">
        <v>965</v>
      </c>
      <c r="BH678" s="39">
        <v>0.39513888888888887</v>
      </c>
      <c r="BI678" s="39" t="s">
        <v>965</v>
      </c>
      <c r="BJ678" s="14" t="s">
        <v>965</v>
      </c>
      <c r="BK678" s="39">
        <v>0.39861111111111108</v>
      </c>
      <c r="BL678" s="14" t="s">
        <v>965</v>
      </c>
      <c r="BM678" s="14" t="s">
        <v>965</v>
      </c>
      <c r="BN678" s="39">
        <v>0.38611111111111113</v>
      </c>
      <c r="BO678" s="14" t="s">
        <v>965</v>
      </c>
      <c r="BP678" s="14" t="s">
        <v>965</v>
      </c>
      <c r="BQ678" s="39">
        <v>0.38958333333333334</v>
      </c>
      <c r="BR678" s="14" t="s">
        <v>965</v>
      </c>
      <c r="BS678" s="14" t="s">
        <v>965</v>
      </c>
      <c r="BT678" s="39">
        <v>0.39652777777777781</v>
      </c>
      <c r="BU678" s="39" t="s">
        <v>965</v>
      </c>
      <c r="BV678" s="14" t="s">
        <v>20</v>
      </c>
      <c r="BW678" s="14" t="s">
        <v>20</v>
      </c>
      <c r="BX678" s="14" t="s">
        <v>20</v>
      </c>
      <c r="BY678" s="14" t="s">
        <v>965</v>
      </c>
      <c r="BZ678" s="39">
        <v>0.37916666666666665</v>
      </c>
      <c r="CA678" s="39" t="s">
        <v>965</v>
      </c>
      <c r="CB678" s="14" t="s">
        <v>965</v>
      </c>
      <c r="CC678" s="39">
        <v>0.38819444444444445</v>
      </c>
      <c r="CD678" s="39" t="s">
        <v>965</v>
      </c>
      <c r="CE678" s="14" t="s">
        <v>965</v>
      </c>
      <c r="CF678" s="39">
        <v>0.39513888888888887</v>
      </c>
      <c r="CG678" s="39" t="s">
        <v>965</v>
      </c>
      <c r="CH678" s="14" t="s">
        <v>965</v>
      </c>
      <c r="CI678" s="39">
        <v>0.37777777777777777</v>
      </c>
      <c r="CJ678" s="39" t="s">
        <v>965</v>
      </c>
      <c r="CK678" s="14" t="s">
        <v>20</v>
      </c>
      <c r="CL678" s="14" t="s">
        <v>20</v>
      </c>
      <c r="CM678" s="1">
        <f t="shared" si="172"/>
        <v>40</v>
      </c>
      <c r="CN678" s="1">
        <f t="shared" si="173"/>
        <v>0</v>
      </c>
      <c r="CO678" s="1">
        <f t="shared" si="174"/>
        <v>11</v>
      </c>
      <c r="CP678" s="1">
        <f t="shared" si="175"/>
        <v>0</v>
      </c>
      <c r="CQ678" s="1">
        <f t="shared" si="176"/>
        <v>0</v>
      </c>
      <c r="CR678" s="1">
        <f>SUM(COUNTIFS($T678:$CL678,{"PAT","MAT"}))</f>
        <v>0</v>
      </c>
      <c r="CS678" s="1">
        <f t="shared" si="177"/>
        <v>0</v>
      </c>
      <c r="CT678" s="1">
        <f t="shared" si="178"/>
        <v>0</v>
      </c>
      <c r="CU678" s="1">
        <f t="shared" si="179"/>
        <v>0</v>
      </c>
      <c r="CV678" s="1">
        <f t="shared" si="180"/>
        <v>0</v>
      </c>
      <c r="CW678" s="1">
        <f t="shared" si="181"/>
        <v>0</v>
      </c>
      <c r="CX678" s="1">
        <f t="shared" si="182"/>
        <v>0</v>
      </c>
      <c r="CY678" s="1">
        <f t="shared" si="183"/>
        <v>0</v>
      </c>
      <c r="CZ678" s="1">
        <f t="shared" si="184"/>
        <v>1</v>
      </c>
      <c r="DA678" s="1">
        <f t="shared" si="185"/>
        <v>1</v>
      </c>
      <c r="DB678" s="1">
        <f>SUM(CM678:CX678)+SUM(COUNTIFS(Q678:CL678,{"TERM","RESIGNED"}))</f>
        <v>51</v>
      </c>
      <c r="DC678" s="1" t="s">
        <v>45</v>
      </c>
      <c r="DD678" s="1" t="s">
        <v>1018</v>
      </c>
    </row>
    <row r="679" spans="1:108" x14ac:dyDescent="0.25">
      <c r="A679" s="32">
        <f t="shared" si="186"/>
        <v>678</v>
      </c>
      <c r="B679" s="1" t="s">
        <v>36</v>
      </c>
      <c r="C679" s="1">
        <v>19418</v>
      </c>
      <c r="D679" s="27">
        <v>19418</v>
      </c>
      <c r="E679" s="1" t="s">
        <v>945</v>
      </c>
      <c r="F679" s="34" t="s">
        <v>1454</v>
      </c>
      <c r="G679" s="34" t="s">
        <v>123</v>
      </c>
      <c r="H679" s="30">
        <v>45233</v>
      </c>
      <c r="I679" s="30" t="s">
        <v>39</v>
      </c>
      <c r="J679" s="30" t="s">
        <v>39</v>
      </c>
      <c r="K679" s="1">
        <f t="shared" ca="1" si="170"/>
        <v>69</v>
      </c>
      <c r="L679" s="34" t="str">
        <f t="shared" si="171"/>
        <v>Billable</v>
      </c>
      <c r="M679" s="34" t="s">
        <v>124</v>
      </c>
      <c r="N679" s="1" t="s">
        <v>41</v>
      </c>
      <c r="O679" s="1" t="s">
        <v>42</v>
      </c>
      <c r="P679" s="1"/>
      <c r="Q679" s="1"/>
      <c r="R679" s="1" t="s">
        <v>43</v>
      </c>
      <c r="S679" s="33" t="s">
        <v>196</v>
      </c>
      <c r="T679" s="14" t="s">
        <v>965</v>
      </c>
      <c r="U679" s="39" t="s">
        <v>39</v>
      </c>
      <c r="V679" s="14" t="s">
        <v>965</v>
      </c>
      <c r="W679" s="14" t="s">
        <v>20</v>
      </c>
      <c r="X679" s="14" t="s">
        <v>20</v>
      </c>
      <c r="Y679" s="14" t="s">
        <v>965</v>
      </c>
      <c r="Z679" s="39" t="s">
        <v>39</v>
      </c>
      <c r="AA679" s="14" t="s">
        <v>965</v>
      </c>
      <c r="AB679" s="14" t="s">
        <v>965</v>
      </c>
      <c r="AC679" s="39" t="s">
        <v>39</v>
      </c>
      <c r="AD679" s="14" t="s">
        <v>965</v>
      </c>
      <c r="AE679" s="14" t="s">
        <v>965</v>
      </c>
      <c r="AF679" s="39" t="s">
        <v>39</v>
      </c>
      <c r="AG679" s="14" t="s">
        <v>965</v>
      </c>
      <c r="AH679" s="14" t="s">
        <v>965</v>
      </c>
      <c r="AI679" s="39" t="s">
        <v>39</v>
      </c>
      <c r="AJ679" s="14" t="s">
        <v>965</v>
      </c>
      <c r="AK679" s="14" t="s">
        <v>22</v>
      </c>
      <c r="AL679" s="39" t="s">
        <v>39</v>
      </c>
      <c r="AM679" s="14" t="s">
        <v>22</v>
      </c>
      <c r="AN679" s="14" t="s">
        <v>20</v>
      </c>
      <c r="AO679" s="14" t="s">
        <v>20</v>
      </c>
      <c r="AP679" s="14" t="s">
        <v>965</v>
      </c>
      <c r="AQ679" s="39" t="s">
        <v>39</v>
      </c>
      <c r="AR679" s="14" t="s">
        <v>965</v>
      </c>
      <c r="AS679" s="14" t="s">
        <v>965</v>
      </c>
      <c r="AT679" s="39">
        <v>0.39513888888888887</v>
      </c>
      <c r="AU679" s="14" t="s">
        <v>965</v>
      </c>
      <c r="AV679" s="14" t="s">
        <v>965</v>
      </c>
      <c r="AW679" s="39">
        <v>0.39652777777777781</v>
      </c>
      <c r="AX679" s="14" t="s">
        <v>965</v>
      </c>
      <c r="AY679" s="14" t="s">
        <v>965</v>
      </c>
      <c r="AZ679" s="39">
        <v>0.39930555555555558</v>
      </c>
      <c r="BA679" s="14" t="s">
        <v>965</v>
      </c>
      <c r="BB679" s="14" t="s">
        <v>965</v>
      </c>
      <c r="BC679" s="39">
        <v>0.3923611111111111</v>
      </c>
      <c r="BD679" s="14" t="s">
        <v>965</v>
      </c>
      <c r="BE679" s="14" t="s">
        <v>20</v>
      </c>
      <c r="BF679" s="14" t="s">
        <v>20</v>
      </c>
      <c r="BG679" s="14" t="s">
        <v>965</v>
      </c>
      <c r="BH679" s="39">
        <v>0.40277777777777773</v>
      </c>
      <c r="BI679" s="39" t="s">
        <v>965</v>
      </c>
      <c r="BJ679" s="14" t="s">
        <v>965</v>
      </c>
      <c r="BK679" s="39">
        <v>0.40486111111111112</v>
      </c>
      <c r="BL679" s="14" t="s">
        <v>965</v>
      </c>
      <c r="BM679" s="14" t="s">
        <v>965</v>
      </c>
      <c r="BN679" s="39">
        <v>0.39444444444444443</v>
      </c>
      <c r="BO679" s="14" t="s">
        <v>965</v>
      </c>
      <c r="BP679" s="14" t="s">
        <v>965</v>
      </c>
      <c r="BQ679" s="39">
        <v>0.39930555555555558</v>
      </c>
      <c r="BR679" s="14" t="s">
        <v>965</v>
      </c>
      <c r="BS679" s="14" t="s">
        <v>965</v>
      </c>
      <c r="BT679" s="39">
        <v>0.41944444444444445</v>
      </c>
      <c r="BU679" s="39" t="s">
        <v>965</v>
      </c>
      <c r="BV679" s="14" t="s">
        <v>20</v>
      </c>
      <c r="BW679" s="14" t="s">
        <v>20</v>
      </c>
      <c r="BX679" s="14" t="s">
        <v>20</v>
      </c>
      <c r="BY679" s="14" t="s">
        <v>22</v>
      </c>
      <c r="BZ679" s="39" t="s">
        <v>39</v>
      </c>
      <c r="CA679" s="39" t="s">
        <v>22</v>
      </c>
      <c r="CB679" s="14" t="s">
        <v>965</v>
      </c>
      <c r="CC679" s="39">
        <v>0.39930555555555558</v>
      </c>
      <c r="CD679" s="39" t="s">
        <v>965</v>
      </c>
      <c r="CE679" s="14" t="s">
        <v>965</v>
      </c>
      <c r="CF679" s="39">
        <v>0.39861111111111108</v>
      </c>
      <c r="CG679" s="39" t="s">
        <v>965</v>
      </c>
      <c r="CH679" s="14" t="s">
        <v>965</v>
      </c>
      <c r="CI679" s="39">
        <v>0.38263888888888892</v>
      </c>
      <c r="CJ679" s="39" t="s">
        <v>965</v>
      </c>
      <c r="CK679" s="14" t="s">
        <v>20</v>
      </c>
      <c r="CL679" s="14" t="s">
        <v>20</v>
      </c>
      <c r="CM679" s="1">
        <f t="shared" si="172"/>
        <v>36</v>
      </c>
      <c r="CN679" s="1">
        <f t="shared" si="173"/>
        <v>0</v>
      </c>
      <c r="CO679" s="1">
        <f t="shared" si="174"/>
        <v>11</v>
      </c>
      <c r="CP679" s="1">
        <f t="shared" si="175"/>
        <v>0</v>
      </c>
      <c r="CQ679" s="1">
        <f t="shared" si="176"/>
        <v>4</v>
      </c>
      <c r="CR679" s="1">
        <f>SUM(COUNTIFS($T679:$CL679,{"PAT","MAT"}))</f>
        <v>0</v>
      </c>
      <c r="CS679" s="1">
        <f t="shared" si="177"/>
        <v>0</v>
      </c>
      <c r="CT679" s="1">
        <f t="shared" si="178"/>
        <v>0</v>
      </c>
      <c r="CU679" s="1">
        <f t="shared" si="179"/>
        <v>0</v>
      </c>
      <c r="CV679" s="1">
        <f t="shared" si="180"/>
        <v>0</v>
      </c>
      <c r="CW679" s="1">
        <f t="shared" si="181"/>
        <v>0</v>
      </c>
      <c r="CX679" s="1">
        <f t="shared" si="182"/>
        <v>0</v>
      </c>
      <c r="CY679" s="1">
        <f t="shared" si="183"/>
        <v>0</v>
      </c>
      <c r="CZ679" s="1">
        <f t="shared" si="184"/>
        <v>1</v>
      </c>
      <c r="DA679" s="1">
        <f t="shared" si="185"/>
        <v>1</v>
      </c>
      <c r="DB679" s="1">
        <f>SUM(CM679:CX679)+SUM(COUNTIFS(Q679:CL679,{"TERM","RESIGNED"}))</f>
        <v>51</v>
      </c>
      <c r="DC679" s="1" t="s">
        <v>45</v>
      </c>
      <c r="DD679" s="1" t="s">
        <v>1018</v>
      </c>
    </row>
    <row r="680" spans="1:108" x14ac:dyDescent="0.25">
      <c r="A680" s="32">
        <f t="shared" si="186"/>
        <v>679</v>
      </c>
      <c r="B680" s="1" t="s">
        <v>36</v>
      </c>
      <c r="C680" s="1">
        <v>19419</v>
      </c>
      <c r="D680" s="27">
        <v>19419</v>
      </c>
      <c r="E680" s="1" t="s">
        <v>946</v>
      </c>
      <c r="F680" s="34" t="s">
        <v>1455</v>
      </c>
      <c r="G680" s="34" t="s">
        <v>123</v>
      </c>
      <c r="H680" s="30">
        <v>45233</v>
      </c>
      <c r="I680" s="30" t="s">
        <v>39</v>
      </c>
      <c r="J680" s="30" t="s">
        <v>39</v>
      </c>
      <c r="K680" s="1">
        <f t="shared" ca="1" si="170"/>
        <v>69</v>
      </c>
      <c r="L680" s="34" t="str">
        <f t="shared" si="171"/>
        <v>Billable</v>
      </c>
      <c r="M680" s="34" t="s">
        <v>124</v>
      </c>
      <c r="N680" s="1" t="s">
        <v>41</v>
      </c>
      <c r="O680" s="1" t="s">
        <v>42</v>
      </c>
      <c r="P680" s="1"/>
      <c r="Q680" s="1"/>
      <c r="R680" s="1" t="s">
        <v>43</v>
      </c>
      <c r="S680" s="33" t="s">
        <v>381</v>
      </c>
      <c r="T680" s="14" t="s">
        <v>965</v>
      </c>
      <c r="U680" s="39" t="s">
        <v>39</v>
      </c>
      <c r="V680" s="14" t="s">
        <v>965</v>
      </c>
      <c r="W680" s="14" t="s">
        <v>20</v>
      </c>
      <c r="X680" s="14" t="s">
        <v>20</v>
      </c>
      <c r="Y680" s="14" t="s">
        <v>965</v>
      </c>
      <c r="Z680" s="39" t="s">
        <v>39</v>
      </c>
      <c r="AA680" s="14" t="s">
        <v>965</v>
      </c>
      <c r="AB680" s="14" t="s">
        <v>965</v>
      </c>
      <c r="AC680" s="39" t="s">
        <v>39</v>
      </c>
      <c r="AD680" s="14" t="s">
        <v>965</v>
      </c>
      <c r="AE680" s="14" t="s">
        <v>965</v>
      </c>
      <c r="AF680" s="39" t="s">
        <v>39</v>
      </c>
      <c r="AG680" s="14" t="s">
        <v>965</v>
      </c>
      <c r="AH680" s="14" t="s">
        <v>965</v>
      </c>
      <c r="AI680" s="39" t="s">
        <v>39</v>
      </c>
      <c r="AJ680" s="14" t="s">
        <v>965</v>
      </c>
      <c r="AK680" s="14" t="s">
        <v>966</v>
      </c>
      <c r="AL680" s="39" t="s">
        <v>39</v>
      </c>
      <c r="AM680" s="14" t="s">
        <v>966</v>
      </c>
      <c r="AN680" s="14" t="s">
        <v>20</v>
      </c>
      <c r="AO680" s="14" t="s">
        <v>20</v>
      </c>
      <c r="AP680" s="14" t="s">
        <v>965</v>
      </c>
      <c r="AQ680" s="39" t="s">
        <v>39</v>
      </c>
      <c r="AR680" s="14" t="s">
        <v>965</v>
      </c>
      <c r="AS680" s="14" t="s">
        <v>965</v>
      </c>
      <c r="AT680" s="39">
        <v>0.39513888888888887</v>
      </c>
      <c r="AU680" s="14" t="s">
        <v>965</v>
      </c>
      <c r="AV680" s="14" t="s">
        <v>965</v>
      </c>
      <c r="AW680" s="39">
        <v>0.38819444444444445</v>
      </c>
      <c r="AX680" s="14" t="s">
        <v>965</v>
      </c>
      <c r="AY680" s="14" t="s">
        <v>965</v>
      </c>
      <c r="AZ680" s="39">
        <v>0.37777777777777777</v>
      </c>
      <c r="BA680" s="14" t="s">
        <v>965</v>
      </c>
      <c r="BB680" s="14" t="s">
        <v>965</v>
      </c>
      <c r="BC680" s="39">
        <v>0.37222222222222223</v>
      </c>
      <c r="BD680" s="14" t="s">
        <v>965</v>
      </c>
      <c r="BE680" s="14" t="s">
        <v>20</v>
      </c>
      <c r="BF680" s="14" t="s">
        <v>20</v>
      </c>
      <c r="BG680" s="14" t="s">
        <v>965</v>
      </c>
      <c r="BH680" s="39">
        <v>0.37916666666666665</v>
      </c>
      <c r="BI680" s="39" t="s">
        <v>965</v>
      </c>
      <c r="BJ680" s="14" t="s">
        <v>965</v>
      </c>
      <c r="BK680" s="39">
        <v>0.37986111111111115</v>
      </c>
      <c r="BL680" s="14" t="s">
        <v>965</v>
      </c>
      <c r="BM680" s="14" t="s">
        <v>965</v>
      </c>
      <c r="BN680" s="39">
        <v>0.37777777777777777</v>
      </c>
      <c r="BO680" s="14" t="s">
        <v>965</v>
      </c>
      <c r="BP680" s="14" t="s">
        <v>965</v>
      </c>
      <c r="BQ680" s="39">
        <v>0.39652777777777781</v>
      </c>
      <c r="BR680" s="14" t="s">
        <v>965</v>
      </c>
      <c r="BS680" s="14" t="s">
        <v>22</v>
      </c>
      <c r="BT680" s="39">
        <v>0.38958333333333334</v>
      </c>
      <c r="BU680" s="39" t="s">
        <v>22</v>
      </c>
      <c r="BV680" s="14" t="s">
        <v>20</v>
      </c>
      <c r="BW680" s="14" t="s">
        <v>20</v>
      </c>
      <c r="BX680" s="14" t="s">
        <v>20</v>
      </c>
      <c r="BY680" s="14" t="s">
        <v>965</v>
      </c>
      <c r="BZ680" s="39">
        <v>0.37916666666666665</v>
      </c>
      <c r="CA680" s="39" t="s">
        <v>965</v>
      </c>
      <c r="CB680" s="14" t="s">
        <v>965</v>
      </c>
      <c r="CC680" s="39">
        <v>0.3833333333333333</v>
      </c>
      <c r="CD680" s="39" t="s">
        <v>965</v>
      </c>
      <c r="CE680" s="14" t="s">
        <v>965</v>
      </c>
      <c r="CF680" s="39">
        <v>0.3756944444444445</v>
      </c>
      <c r="CG680" s="39" t="s">
        <v>965</v>
      </c>
      <c r="CH680" s="14" t="s">
        <v>965</v>
      </c>
      <c r="CI680" s="39">
        <v>0.37986111111111115</v>
      </c>
      <c r="CJ680" s="39" t="s">
        <v>965</v>
      </c>
      <c r="CK680" s="14" t="s">
        <v>20</v>
      </c>
      <c r="CL680" s="14" t="s">
        <v>20</v>
      </c>
      <c r="CM680" s="1">
        <f t="shared" si="172"/>
        <v>36</v>
      </c>
      <c r="CN680" s="1">
        <f t="shared" si="173"/>
        <v>1</v>
      </c>
      <c r="CO680" s="1">
        <f t="shared" si="174"/>
        <v>11</v>
      </c>
      <c r="CP680" s="1">
        <f t="shared" si="175"/>
        <v>0</v>
      </c>
      <c r="CQ680" s="1">
        <f t="shared" si="176"/>
        <v>2</v>
      </c>
      <c r="CR680" s="1">
        <f>SUM(COUNTIFS($T680:$CL680,{"PAT","MAT"}))</f>
        <v>0</v>
      </c>
      <c r="CS680" s="1">
        <f t="shared" si="177"/>
        <v>0</v>
      </c>
      <c r="CT680" s="1">
        <f t="shared" si="178"/>
        <v>0</v>
      </c>
      <c r="CU680" s="1">
        <f t="shared" si="179"/>
        <v>0</v>
      </c>
      <c r="CV680" s="1">
        <f t="shared" si="180"/>
        <v>0</v>
      </c>
      <c r="CW680" s="1">
        <f t="shared" si="181"/>
        <v>0</v>
      </c>
      <c r="CX680" s="1">
        <f t="shared" si="182"/>
        <v>0</v>
      </c>
      <c r="CY680" s="1">
        <f t="shared" si="183"/>
        <v>0</v>
      </c>
      <c r="CZ680" s="1">
        <f t="shared" si="184"/>
        <v>1</v>
      </c>
      <c r="DA680" s="1">
        <f t="shared" si="185"/>
        <v>1</v>
      </c>
      <c r="DB680" s="1">
        <f>SUM(CM680:CX680)+SUM(COUNTIFS(Q680:CL680,{"TERM","RESIGNED"}))</f>
        <v>50</v>
      </c>
      <c r="DC680" s="1" t="s">
        <v>45</v>
      </c>
      <c r="DD680" s="1" t="s">
        <v>1018</v>
      </c>
    </row>
    <row r="681" spans="1:108" x14ac:dyDescent="0.25">
      <c r="A681" s="32">
        <f t="shared" si="186"/>
        <v>680</v>
      </c>
      <c r="B681" s="1" t="s">
        <v>36</v>
      </c>
      <c r="C681" s="1">
        <v>19455</v>
      </c>
      <c r="D681" s="27">
        <v>19455</v>
      </c>
      <c r="E681" s="1" t="s">
        <v>945</v>
      </c>
      <c r="F681" s="34" t="s">
        <v>1488</v>
      </c>
      <c r="G681" s="34" t="s">
        <v>162</v>
      </c>
      <c r="H681" s="30">
        <v>45238</v>
      </c>
      <c r="I681" s="30" t="s">
        <v>39</v>
      </c>
      <c r="J681" s="30" t="s">
        <v>39</v>
      </c>
      <c r="K681" s="1">
        <f t="shared" ca="1" si="170"/>
        <v>64</v>
      </c>
      <c r="L681" s="34" t="str">
        <f t="shared" si="171"/>
        <v>Billable</v>
      </c>
      <c r="M681" s="34" t="s">
        <v>124</v>
      </c>
      <c r="N681" s="1" t="s">
        <v>41</v>
      </c>
      <c r="O681" s="1" t="s">
        <v>42</v>
      </c>
      <c r="P681" s="1"/>
      <c r="Q681" s="1"/>
      <c r="R681" s="1" t="s">
        <v>43</v>
      </c>
      <c r="S681" s="33" t="s">
        <v>163</v>
      </c>
      <c r="T681" s="14" t="s">
        <v>965</v>
      </c>
      <c r="U681" s="39">
        <v>0.375</v>
      </c>
      <c r="V681" s="14" t="s">
        <v>965</v>
      </c>
      <c r="W681" s="14" t="s">
        <v>20</v>
      </c>
      <c r="X681" s="14" t="s">
        <v>20</v>
      </c>
      <c r="Y681" s="14" t="s">
        <v>965</v>
      </c>
      <c r="Z681" s="39">
        <v>0.36874999999999997</v>
      </c>
      <c r="AA681" s="14" t="s">
        <v>965</v>
      </c>
      <c r="AB681" s="14" t="s">
        <v>965</v>
      </c>
      <c r="AC681" s="39">
        <v>0.37291666666666662</v>
      </c>
      <c r="AD681" s="14" t="s">
        <v>965</v>
      </c>
      <c r="AE681" s="14" t="s">
        <v>965</v>
      </c>
      <c r="AF681" s="39">
        <v>0.37361111111111112</v>
      </c>
      <c r="AG681" s="14" t="s">
        <v>965</v>
      </c>
      <c r="AH681" s="14" t="s">
        <v>965</v>
      </c>
      <c r="AI681" s="39">
        <v>0.375</v>
      </c>
      <c r="AJ681" s="14" t="s">
        <v>965</v>
      </c>
      <c r="AK681" s="14" t="s">
        <v>965</v>
      </c>
      <c r="AL681" s="39">
        <v>0.37916666666666665</v>
      </c>
      <c r="AM681" s="14" t="s">
        <v>965</v>
      </c>
      <c r="AN681" s="14" t="s">
        <v>20</v>
      </c>
      <c r="AO681" s="14" t="s">
        <v>20</v>
      </c>
      <c r="AP681" s="14" t="s">
        <v>965</v>
      </c>
      <c r="AQ681" s="39">
        <v>0.37638888888888888</v>
      </c>
      <c r="AR681" s="14" t="s">
        <v>965</v>
      </c>
      <c r="AS681" s="14" t="s">
        <v>965</v>
      </c>
      <c r="AT681" s="39">
        <v>0.37361111111111112</v>
      </c>
      <c r="AU681" s="14" t="s">
        <v>965</v>
      </c>
      <c r="AV681" s="14" t="s">
        <v>965</v>
      </c>
      <c r="AW681" s="39">
        <v>0.37638888888888888</v>
      </c>
      <c r="AX681" s="14" t="s">
        <v>965</v>
      </c>
      <c r="AY681" s="14" t="s">
        <v>965</v>
      </c>
      <c r="AZ681" s="39">
        <v>0.375</v>
      </c>
      <c r="BA681" s="14" t="s">
        <v>965</v>
      </c>
      <c r="BB681" s="14" t="s">
        <v>965</v>
      </c>
      <c r="BC681" s="39">
        <v>0.37013888888888885</v>
      </c>
      <c r="BD681" s="14" t="s">
        <v>965</v>
      </c>
      <c r="BE681" s="14" t="s">
        <v>20</v>
      </c>
      <c r="BF681" s="14" t="s">
        <v>20</v>
      </c>
      <c r="BG681" s="14" t="s">
        <v>965</v>
      </c>
      <c r="BH681" s="39">
        <v>0.37013888888888885</v>
      </c>
      <c r="BI681" s="39" t="s">
        <v>965</v>
      </c>
      <c r="BJ681" s="14" t="s">
        <v>965</v>
      </c>
      <c r="BK681" s="39">
        <v>0.375</v>
      </c>
      <c r="BL681" s="14" t="s">
        <v>965</v>
      </c>
      <c r="BM681" s="14" t="s">
        <v>965</v>
      </c>
      <c r="BN681" s="39">
        <v>0.3743055555555555</v>
      </c>
      <c r="BO681" s="14" t="s">
        <v>965</v>
      </c>
      <c r="BP681" s="14" t="s">
        <v>965</v>
      </c>
      <c r="BQ681" s="39">
        <v>0.37013888888888885</v>
      </c>
      <c r="BR681" s="14" t="s">
        <v>965</v>
      </c>
      <c r="BS681" s="14" t="s">
        <v>21</v>
      </c>
      <c r="BT681" s="39" t="e">
        <v>#N/A</v>
      </c>
      <c r="BU681" s="39" t="s">
        <v>21</v>
      </c>
      <c r="BV681" s="14" t="s">
        <v>20</v>
      </c>
      <c r="BW681" s="14" t="s">
        <v>20</v>
      </c>
      <c r="BX681" s="14" t="s">
        <v>20</v>
      </c>
      <c r="BY681" s="14" t="s">
        <v>965</v>
      </c>
      <c r="BZ681" s="39">
        <v>0.37222222222222223</v>
      </c>
      <c r="CA681" s="39" t="s">
        <v>965</v>
      </c>
      <c r="CB681" s="14" t="s">
        <v>965</v>
      </c>
      <c r="CC681" s="39">
        <v>0.37777777777777777</v>
      </c>
      <c r="CD681" s="39" t="s">
        <v>965</v>
      </c>
      <c r="CE681" s="14" t="s">
        <v>965</v>
      </c>
      <c r="CF681" s="39">
        <v>0.37222222222222223</v>
      </c>
      <c r="CG681" s="39" t="s">
        <v>965</v>
      </c>
      <c r="CH681" s="14" t="s">
        <v>965</v>
      </c>
      <c r="CI681" s="39">
        <v>0.37083333333333335</v>
      </c>
      <c r="CJ681" s="39" t="s">
        <v>965</v>
      </c>
      <c r="CK681" s="14" t="s">
        <v>20</v>
      </c>
      <c r="CL681" s="14" t="s">
        <v>20</v>
      </c>
      <c r="CM681" s="1">
        <f t="shared" si="172"/>
        <v>38</v>
      </c>
      <c r="CN681" s="1">
        <f t="shared" si="173"/>
        <v>0</v>
      </c>
      <c r="CO681" s="1">
        <f t="shared" si="174"/>
        <v>11</v>
      </c>
      <c r="CP681" s="1">
        <f t="shared" si="175"/>
        <v>2</v>
      </c>
      <c r="CQ681" s="1">
        <f t="shared" si="176"/>
        <v>0</v>
      </c>
      <c r="CR681" s="1">
        <f>SUM(COUNTIFS($T681:$CL681,{"PAT","MAT"}))</f>
        <v>0</v>
      </c>
      <c r="CS681" s="1">
        <f t="shared" si="177"/>
        <v>0</v>
      </c>
      <c r="CT681" s="1">
        <f t="shared" si="178"/>
        <v>0</v>
      </c>
      <c r="CU681" s="1">
        <f t="shared" si="179"/>
        <v>0</v>
      </c>
      <c r="CV681" s="1">
        <f t="shared" si="180"/>
        <v>0</v>
      </c>
      <c r="CW681" s="1">
        <f t="shared" si="181"/>
        <v>0</v>
      </c>
      <c r="CX681" s="1">
        <f t="shared" si="182"/>
        <v>0</v>
      </c>
      <c r="CY681" s="1">
        <f t="shared" si="183"/>
        <v>0</v>
      </c>
      <c r="CZ681" s="1">
        <f t="shared" si="184"/>
        <v>1</v>
      </c>
      <c r="DA681" s="1">
        <f t="shared" si="185"/>
        <v>1</v>
      </c>
      <c r="DB681" s="1">
        <f>SUM(CM681:CX681)+SUM(COUNTIFS(Q681:CL681,{"TERM","RESIGNED"}))</f>
        <v>51</v>
      </c>
      <c r="DC681" s="1" t="s">
        <v>45</v>
      </c>
      <c r="DD681" s="1" t="s">
        <v>1020</v>
      </c>
    </row>
    <row r="682" spans="1:108" x14ac:dyDescent="0.25">
      <c r="A682" s="32">
        <f t="shared" si="186"/>
        <v>681</v>
      </c>
      <c r="B682" s="1" t="s">
        <v>36</v>
      </c>
      <c r="C682" s="1">
        <v>19429</v>
      </c>
      <c r="D682" s="27">
        <v>19429</v>
      </c>
      <c r="E682" s="1" t="s">
        <v>946</v>
      </c>
      <c r="F682" s="34" t="s">
        <v>1471</v>
      </c>
      <c r="G682" s="34" t="s">
        <v>190</v>
      </c>
      <c r="H682" s="30">
        <v>45238</v>
      </c>
      <c r="I682" s="30" t="s">
        <v>39</v>
      </c>
      <c r="J682" s="30" t="s">
        <v>39</v>
      </c>
      <c r="K682" s="1">
        <f t="shared" ca="1" si="170"/>
        <v>64</v>
      </c>
      <c r="L682" s="34" t="str">
        <f t="shared" si="171"/>
        <v>Billable</v>
      </c>
      <c r="M682" s="34" t="s">
        <v>187</v>
      </c>
      <c r="N682" s="1" t="s">
        <v>41</v>
      </c>
      <c r="O682" s="1" t="s">
        <v>42</v>
      </c>
      <c r="P682" s="1"/>
      <c r="Q682" s="1"/>
      <c r="R682" s="1" t="s">
        <v>43</v>
      </c>
      <c r="S682" s="33" t="s">
        <v>239</v>
      </c>
      <c r="T682" s="14" t="s">
        <v>965</v>
      </c>
      <c r="U682" s="39" t="s">
        <v>39</v>
      </c>
      <c r="V682" s="14" t="s">
        <v>965</v>
      </c>
      <c r="W682" s="14" t="s">
        <v>20</v>
      </c>
      <c r="X682" s="14" t="s">
        <v>20</v>
      </c>
      <c r="Y682" s="14" t="s">
        <v>965</v>
      </c>
      <c r="Z682" s="39" t="s">
        <v>39</v>
      </c>
      <c r="AA682" s="14" t="s">
        <v>965</v>
      </c>
      <c r="AB682" s="14" t="s">
        <v>965</v>
      </c>
      <c r="AC682" s="39" t="s">
        <v>39</v>
      </c>
      <c r="AD682" s="14" t="s">
        <v>965</v>
      </c>
      <c r="AE682" s="14" t="s">
        <v>965</v>
      </c>
      <c r="AF682" s="39">
        <v>0.40277777777777773</v>
      </c>
      <c r="AG682" s="14" t="s">
        <v>965</v>
      </c>
      <c r="AH682" s="14" t="s">
        <v>965</v>
      </c>
      <c r="AI682" s="39">
        <v>0.39166666666666666</v>
      </c>
      <c r="AJ682" s="14" t="s">
        <v>965</v>
      </c>
      <c r="AK682" s="14" t="s">
        <v>965</v>
      </c>
      <c r="AL682" s="39">
        <v>0.39097222222222222</v>
      </c>
      <c r="AM682" s="14" t="s">
        <v>965</v>
      </c>
      <c r="AN682" s="14" t="s">
        <v>20</v>
      </c>
      <c r="AO682" s="14" t="s">
        <v>20</v>
      </c>
      <c r="AP682" s="14" t="s">
        <v>965</v>
      </c>
      <c r="AQ682" s="39">
        <v>0.40625</v>
      </c>
      <c r="AR682" s="14" t="s">
        <v>965</v>
      </c>
      <c r="AS682" s="14" t="s">
        <v>965</v>
      </c>
      <c r="AT682" s="39">
        <v>0.39166666666666666</v>
      </c>
      <c r="AU682" s="14" t="s">
        <v>965</v>
      </c>
      <c r="AV682" s="14" t="s">
        <v>965</v>
      </c>
      <c r="AW682" s="39">
        <v>0.38958333333333334</v>
      </c>
      <c r="AX682" s="14" t="s">
        <v>965</v>
      </c>
      <c r="AY682" s="14" t="s">
        <v>965</v>
      </c>
      <c r="AZ682" s="39">
        <v>0.3756944444444445</v>
      </c>
      <c r="BA682" s="14" t="s">
        <v>965</v>
      </c>
      <c r="BB682" s="14" t="s">
        <v>965</v>
      </c>
      <c r="BC682" s="39">
        <v>0.38819444444444445</v>
      </c>
      <c r="BD682" s="14" t="s">
        <v>965</v>
      </c>
      <c r="BE682" s="14" t="s">
        <v>20</v>
      </c>
      <c r="BF682" s="14" t="s">
        <v>20</v>
      </c>
      <c r="BG682" s="14" t="s">
        <v>22</v>
      </c>
      <c r="BH682" s="39" t="s">
        <v>39</v>
      </c>
      <c r="BI682" s="39" t="s">
        <v>22</v>
      </c>
      <c r="BJ682" s="14" t="s">
        <v>965</v>
      </c>
      <c r="BK682" s="39">
        <v>0.38055555555555554</v>
      </c>
      <c r="BL682" s="14" t="s">
        <v>965</v>
      </c>
      <c r="BM682" s="14" t="s">
        <v>965</v>
      </c>
      <c r="BN682" s="39">
        <v>0.38263888888888892</v>
      </c>
      <c r="BO682" s="14" t="s">
        <v>965</v>
      </c>
      <c r="BP682" s="14" t="s">
        <v>965</v>
      </c>
      <c r="BQ682" s="39">
        <v>0.37361111111111112</v>
      </c>
      <c r="BR682" s="14" t="s">
        <v>965</v>
      </c>
      <c r="BS682" s="14" t="s">
        <v>965</v>
      </c>
      <c r="BT682" s="39">
        <v>0.3923611111111111</v>
      </c>
      <c r="BU682" s="39" t="s">
        <v>965</v>
      </c>
      <c r="BV682" s="14" t="s">
        <v>20</v>
      </c>
      <c r="BW682" s="14" t="s">
        <v>20</v>
      </c>
      <c r="BX682" s="14" t="s">
        <v>20</v>
      </c>
      <c r="BY682" s="14" t="s">
        <v>965</v>
      </c>
      <c r="BZ682" s="39">
        <v>0.38194444444444442</v>
      </c>
      <c r="CA682" s="39" t="s">
        <v>965</v>
      </c>
      <c r="CB682" s="14" t="s">
        <v>965</v>
      </c>
      <c r="CC682" s="39">
        <v>0.37777777777777777</v>
      </c>
      <c r="CD682" s="39" t="s">
        <v>965</v>
      </c>
      <c r="CE682" s="14" t="s">
        <v>965</v>
      </c>
      <c r="CF682" s="39">
        <v>0.37847222222222227</v>
      </c>
      <c r="CG682" s="39" t="s">
        <v>965</v>
      </c>
      <c r="CH682" s="14" t="s">
        <v>965</v>
      </c>
      <c r="CI682" s="39">
        <v>0.38472222222222219</v>
      </c>
      <c r="CJ682" s="39" t="s">
        <v>965</v>
      </c>
      <c r="CK682" s="14" t="s">
        <v>20</v>
      </c>
      <c r="CL682" s="14" t="s">
        <v>20</v>
      </c>
      <c r="CM682" s="1">
        <f t="shared" si="172"/>
        <v>38</v>
      </c>
      <c r="CN682" s="1">
        <f t="shared" si="173"/>
        <v>0</v>
      </c>
      <c r="CO682" s="1">
        <f t="shared" si="174"/>
        <v>11</v>
      </c>
      <c r="CP682" s="1">
        <f t="shared" si="175"/>
        <v>0</v>
      </c>
      <c r="CQ682" s="1">
        <f t="shared" si="176"/>
        <v>2</v>
      </c>
      <c r="CR682" s="1">
        <f>SUM(COUNTIFS($T682:$CL682,{"PAT","MAT"}))</f>
        <v>0</v>
      </c>
      <c r="CS682" s="1">
        <f t="shared" si="177"/>
        <v>0</v>
      </c>
      <c r="CT682" s="1">
        <f t="shared" si="178"/>
        <v>0</v>
      </c>
      <c r="CU682" s="1">
        <f t="shared" si="179"/>
        <v>0</v>
      </c>
      <c r="CV682" s="1">
        <f t="shared" si="180"/>
        <v>0</v>
      </c>
      <c r="CW682" s="1">
        <f t="shared" si="181"/>
        <v>0</v>
      </c>
      <c r="CX682" s="1">
        <f t="shared" si="182"/>
        <v>0</v>
      </c>
      <c r="CY682" s="1">
        <f t="shared" si="183"/>
        <v>0</v>
      </c>
      <c r="CZ682" s="1">
        <f t="shared" si="184"/>
        <v>1</v>
      </c>
      <c r="DA682" s="1">
        <f t="shared" si="185"/>
        <v>1</v>
      </c>
      <c r="DB682" s="1">
        <f>SUM(CM682:CX682)+SUM(COUNTIFS(Q682:CL682,{"TERM","RESIGNED"}))</f>
        <v>51</v>
      </c>
      <c r="DC682" s="1" t="s">
        <v>45</v>
      </c>
      <c r="DD682" s="1" t="s">
        <v>1018</v>
      </c>
    </row>
    <row r="683" spans="1:108" x14ac:dyDescent="0.25">
      <c r="A683" s="32">
        <f t="shared" si="186"/>
        <v>682</v>
      </c>
      <c r="B683" s="1" t="s">
        <v>36</v>
      </c>
      <c r="C683" s="1">
        <v>19431</v>
      </c>
      <c r="D683" s="27">
        <v>19431</v>
      </c>
      <c r="E683" s="1" t="s">
        <v>946</v>
      </c>
      <c r="F683" s="34" t="s">
        <v>1659</v>
      </c>
      <c r="G683" s="34" t="s">
        <v>190</v>
      </c>
      <c r="H683" s="30">
        <v>45238</v>
      </c>
      <c r="I683" s="30" t="s">
        <v>39</v>
      </c>
      <c r="J683" s="30" t="s">
        <v>39</v>
      </c>
      <c r="K683" s="1">
        <f t="shared" ca="1" si="170"/>
        <v>64</v>
      </c>
      <c r="L683" s="34" t="str">
        <f t="shared" si="171"/>
        <v>Billable</v>
      </c>
      <c r="M683" s="34" t="s">
        <v>187</v>
      </c>
      <c r="N683" s="1" t="s">
        <v>41</v>
      </c>
      <c r="O683" s="1" t="s">
        <v>42</v>
      </c>
      <c r="P683" s="1"/>
      <c r="Q683" s="1"/>
      <c r="R683" s="1" t="s">
        <v>43</v>
      </c>
      <c r="S683" s="33" t="s">
        <v>235</v>
      </c>
      <c r="T683" s="14" t="s">
        <v>965</v>
      </c>
      <c r="U683" s="39" t="s">
        <v>39</v>
      </c>
      <c r="V683" s="14" t="s">
        <v>965</v>
      </c>
      <c r="W683" s="14" t="s">
        <v>20</v>
      </c>
      <c r="X683" s="14" t="s">
        <v>20</v>
      </c>
      <c r="Y683" s="14" t="s">
        <v>965</v>
      </c>
      <c r="Z683" s="39" t="s">
        <v>39</v>
      </c>
      <c r="AA683" s="14" t="s">
        <v>965</v>
      </c>
      <c r="AB683" s="14" t="s">
        <v>965</v>
      </c>
      <c r="AC683" s="39" t="s">
        <v>39</v>
      </c>
      <c r="AD683" s="14" t="s">
        <v>965</v>
      </c>
      <c r="AE683" s="14" t="s">
        <v>965</v>
      </c>
      <c r="AF683" s="39" t="s">
        <v>39</v>
      </c>
      <c r="AG683" s="14" t="s">
        <v>965</v>
      </c>
      <c r="AH683" s="14" t="s">
        <v>965</v>
      </c>
      <c r="AI683" s="39" t="s">
        <v>39</v>
      </c>
      <c r="AJ683" s="14" t="s">
        <v>965</v>
      </c>
      <c r="AK683" s="14" t="s">
        <v>965</v>
      </c>
      <c r="AL683" s="39" t="s">
        <v>39</v>
      </c>
      <c r="AM683" s="14" t="s">
        <v>965</v>
      </c>
      <c r="AN683" s="14" t="s">
        <v>20</v>
      </c>
      <c r="AO683" s="14" t="s">
        <v>20</v>
      </c>
      <c r="AP683" s="14" t="s">
        <v>965</v>
      </c>
      <c r="AQ683" s="39" t="s">
        <v>39</v>
      </c>
      <c r="AR683" s="14" t="s">
        <v>965</v>
      </c>
      <c r="AS683" s="14" t="s">
        <v>965</v>
      </c>
      <c r="AT683" s="39" t="s">
        <v>39</v>
      </c>
      <c r="AU683" s="14" t="s">
        <v>965</v>
      </c>
      <c r="AV683" s="14" t="s">
        <v>965</v>
      </c>
      <c r="AW683" s="39" t="s">
        <v>39</v>
      </c>
      <c r="AX683" s="14" t="s">
        <v>965</v>
      </c>
      <c r="AY683" s="14" t="s">
        <v>965</v>
      </c>
      <c r="AZ683" s="39" t="s">
        <v>39</v>
      </c>
      <c r="BA683" s="14" t="s">
        <v>965</v>
      </c>
      <c r="BB683" s="14" t="s">
        <v>965</v>
      </c>
      <c r="BC683" s="39" t="s">
        <v>39</v>
      </c>
      <c r="BD683" s="14" t="s">
        <v>965</v>
      </c>
      <c r="BE683" s="14" t="s">
        <v>20</v>
      </c>
      <c r="BF683" s="14" t="s">
        <v>20</v>
      </c>
      <c r="BG683" s="14" t="s">
        <v>965</v>
      </c>
      <c r="BH683" s="39" t="s">
        <v>39</v>
      </c>
      <c r="BI683" s="39" t="s">
        <v>965</v>
      </c>
      <c r="BJ683" s="14" t="s">
        <v>965</v>
      </c>
      <c r="BK683" s="39" t="s">
        <v>39</v>
      </c>
      <c r="BL683" s="14" t="s">
        <v>965</v>
      </c>
      <c r="BM683" s="14" t="s">
        <v>965</v>
      </c>
      <c r="BN683" s="39" t="s">
        <v>39</v>
      </c>
      <c r="BO683" s="14" t="s">
        <v>965</v>
      </c>
      <c r="BP683" s="14" t="s">
        <v>965</v>
      </c>
      <c r="BQ683" s="39" t="s">
        <v>39</v>
      </c>
      <c r="BR683" s="14" t="s">
        <v>965</v>
      </c>
      <c r="BS683" s="14" t="s">
        <v>965</v>
      </c>
      <c r="BT683" s="39">
        <v>0.40416666666666662</v>
      </c>
      <c r="BU683" s="39" t="s">
        <v>965</v>
      </c>
      <c r="BV683" s="14" t="s">
        <v>20</v>
      </c>
      <c r="BW683" s="14" t="s">
        <v>20</v>
      </c>
      <c r="BX683" s="14" t="s">
        <v>20</v>
      </c>
      <c r="BY683" s="14" t="s">
        <v>22</v>
      </c>
      <c r="BZ683" s="39" t="s">
        <v>39</v>
      </c>
      <c r="CA683" s="39" t="s">
        <v>22</v>
      </c>
      <c r="CB683" s="14" t="s">
        <v>22</v>
      </c>
      <c r="CC683" s="39" t="s">
        <v>39</v>
      </c>
      <c r="CD683" s="39" t="s">
        <v>22</v>
      </c>
      <c r="CE683" s="14" t="s">
        <v>965</v>
      </c>
      <c r="CF683" s="39">
        <v>0.37708333333333338</v>
      </c>
      <c r="CG683" s="39" t="s">
        <v>965</v>
      </c>
      <c r="CH683" s="14" t="s">
        <v>965</v>
      </c>
      <c r="CI683" s="39">
        <v>0.22013888888888888</v>
      </c>
      <c r="CJ683" s="39" t="s">
        <v>22</v>
      </c>
      <c r="CK683" s="14" t="s">
        <v>20</v>
      </c>
      <c r="CL683" s="14" t="s">
        <v>20</v>
      </c>
      <c r="CM683" s="1">
        <f t="shared" si="172"/>
        <v>35</v>
      </c>
      <c r="CN683" s="1">
        <f t="shared" si="173"/>
        <v>0</v>
      </c>
      <c r="CO683" s="1">
        <f t="shared" si="174"/>
        <v>11</v>
      </c>
      <c r="CP683" s="1">
        <f t="shared" si="175"/>
        <v>0</v>
      </c>
      <c r="CQ683" s="1">
        <f t="shared" si="176"/>
        <v>5</v>
      </c>
      <c r="CR683" s="1">
        <f>SUM(COUNTIFS($T683:$CL683,{"PAT","MAT"}))</f>
        <v>0</v>
      </c>
      <c r="CS683" s="1">
        <f t="shared" si="177"/>
        <v>0</v>
      </c>
      <c r="CT683" s="1">
        <f t="shared" si="178"/>
        <v>0</v>
      </c>
      <c r="CU683" s="1">
        <f t="shared" si="179"/>
        <v>0</v>
      </c>
      <c r="CV683" s="1">
        <f t="shared" si="180"/>
        <v>0</v>
      </c>
      <c r="CW683" s="1">
        <f t="shared" si="181"/>
        <v>0</v>
      </c>
      <c r="CX683" s="1">
        <f t="shared" si="182"/>
        <v>0</v>
      </c>
      <c r="CY683" s="1">
        <f t="shared" si="183"/>
        <v>0</v>
      </c>
      <c r="CZ683" s="1">
        <f t="shared" si="184"/>
        <v>1</v>
      </c>
      <c r="DA683" s="1">
        <f t="shared" si="185"/>
        <v>1</v>
      </c>
      <c r="DB683" s="1">
        <f>SUM(CM683:CX683)+SUM(COUNTIFS(Q683:CL683,{"TERM","RESIGNED"}))</f>
        <v>51</v>
      </c>
      <c r="DC683" s="1" t="s">
        <v>45</v>
      </c>
      <c r="DD683" s="1" t="s">
        <v>1018</v>
      </c>
    </row>
    <row r="684" spans="1:108" x14ac:dyDescent="0.25">
      <c r="A684" s="32">
        <f t="shared" si="186"/>
        <v>683</v>
      </c>
      <c r="B684" s="1" t="s">
        <v>36</v>
      </c>
      <c r="C684" s="1">
        <v>19438</v>
      </c>
      <c r="D684" s="27">
        <v>19438</v>
      </c>
      <c r="E684" s="1" t="s">
        <v>946</v>
      </c>
      <c r="F684" s="34" t="s">
        <v>1476</v>
      </c>
      <c r="G684" s="34" t="s">
        <v>123</v>
      </c>
      <c r="H684" s="30">
        <v>45238</v>
      </c>
      <c r="I684" s="30" t="s">
        <v>39</v>
      </c>
      <c r="J684" s="30" t="s">
        <v>39</v>
      </c>
      <c r="K684" s="1">
        <f t="shared" ca="1" si="170"/>
        <v>64</v>
      </c>
      <c r="L684" s="34" t="str">
        <f t="shared" si="171"/>
        <v>Billable</v>
      </c>
      <c r="M684" s="34" t="s">
        <v>124</v>
      </c>
      <c r="N684" s="1" t="s">
        <v>41</v>
      </c>
      <c r="O684" s="1" t="s">
        <v>42</v>
      </c>
      <c r="P684" s="1"/>
      <c r="Q684" s="1"/>
      <c r="R684" s="1" t="s">
        <v>43</v>
      </c>
      <c r="S684" s="33" t="s">
        <v>198</v>
      </c>
      <c r="T684" s="14" t="s">
        <v>965</v>
      </c>
      <c r="U684" s="39" t="s">
        <v>39</v>
      </c>
      <c r="V684" s="14" t="s">
        <v>965</v>
      </c>
      <c r="W684" s="14" t="s">
        <v>20</v>
      </c>
      <c r="X684" s="14" t="s">
        <v>20</v>
      </c>
      <c r="Y684" s="14" t="s">
        <v>965</v>
      </c>
      <c r="Z684" s="39" t="s">
        <v>39</v>
      </c>
      <c r="AA684" s="14" t="s">
        <v>965</v>
      </c>
      <c r="AB684" s="14" t="s">
        <v>965</v>
      </c>
      <c r="AC684" s="39" t="s">
        <v>39</v>
      </c>
      <c r="AD684" s="14" t="s">
        <v>965</v>
      </c>
      <c r="AE684" s="14" t="s">
        <v>965</v>
      </c>
      <c r="AF684" s="39" t="s">
        <v>39</v>
      </c>
      <c r="AG684" s="14" t="s">
        <v>965</v>
      </c>
      <c r="AH684" s="14" t="s">
        <v>965</v>
      </c>
      <c r="AI684" s="39" t="s">
        <v>39</v>
      </c>
      <c r="AJ684" s="14" t="s">
        <v>965</v>
      </c>
      <c r="AK684" s="14" t="s">
        <v>965</v>
      </c>
      <c r="AL684" s="39" t="s">
        <v>39</v>
      </c>
      <c r="AM684" s="14" t="s">
        <v>965</v>
      </c>
      <c r="AN684" s="14" t="s">
        <v>20</v>
      </c>
      <c r="AO684" s="14" t="s">
        <v>20</v>
      </c>
      <c r="AP684" s="14" t="s">
        <v>965</v>
      </c>
      <c r="AQ684" s="39" t="s">
        <v>39</v>
      </c>
      <c r="AR684" s="14" t="s">
        <v>965</v>
      </c>
      <c r="AS684" s="14" t="s">
        <v>965</v>
      </c>
      <c r="AT684" s="39" t="s">
        <v>39</v>
      </c>
      <c r="AU684" s="14" t="s">
        <v>965</v>
      </c>
      <c r="AV684" s="14" t="s">
        <v>965</v>
      </c>
      <c r="AW684" s="39" t="s">
        <v>39</v>
      </c>
      <c r="AX684" s="14" t="s">
        <v>965</v>
      </c>
      <c r="AY684" s="14" t="s">
        <v>965</v>
      </c>
      <c r="AZ684" s="39">
        <v>0.40763888888888888</v>
      </c>
      <c r="BA684" s="14" t="s">
        <v>965</v>
      </c>
      <c r="BB684" s="14" t="s">
        <v>965</v>
      </c>
      <c r="BC684" s="39">
        <v>0.38472222222222219</v>
      </c>
      <c r="BD684" s="14" t="s">
        <v>965</v>
      </c>
      <c r="BE684" s="14" t="s">
        <v>20</v>
      </c>
      <c r="BF684" s="14" t="s">
        <v>20</v>
      </c>
      <c r="BG684" s="14" t="s">
        <v>965</v>
      </c>
      <c r="BH684" s="39">
        <v>0.39513888888888887</v>
      </c>
      <c r="BI684" s="39" t="s">
        <v>965</v>
      </c>
      <c r="BJ684" s="14" t="s">
        <v>965</v>
      </c>
      <c r="BK684" s="39">
        <v>0.39652777777777781</v>
      </c>
      <c r="BL684" s="14" t="s">
        <v>965</v>
      </c>
      <c r="BM684" s="14" t="s">
        <v>965</v>
      </c>
      <c r="BN684" s="39">
        <v>0.37986111111111115</v>
      </c>
      <c r="BO684" s="14" t="s">
        <v>965</v>
      </c>
      <c r="BP684" s="14" t="s">
        <v>965</v>
      </c>
      <c r="BQ684" s="39">
        <v>0.40277777777777773</v>
      </c>
      <c r="BR684" s="14" t="s">
        <v>965</v>
      </c>
      <c r="BS684" s="14" t="s">
        <v>965</v>
      </c>
      <c r="BT684" s="39">
        <v>0.38680555555555557</v>
      </c>
      <c r="BU684" s="39" t="s">
        <v>965</v>
      </c>
      <c r="BV684" s="14" t="s">
        <v>20</v>
      </c>
      <c r="BW684" s="14" t="s">
        <v>20</v>
      </c>
      <c r="BX684" s="14" t="s">
        <v>20</v>
      </c>
      <c r="BY684" s="14" t="s">
        <v>965</v>
      </c>
      <c r="BZ684" s="39">
        <v>0.39166666666666666</v>
      </c>
      <c r="CA684" s="39" t="s">
        <v>965</v>
      </c>
      <c r="CB684" s="14" t="s">
        <v>965</v>
      </c>
      <c r="CC684" s="39">
        <v>0.3979166666666667</v>
      </c>
      <c r="CD684" s="39" t="s">
        <v>965</v>
      </c>
      <c r="CE684" s="14" t="s">
        <v>965</v>
      </c>
      <c r="CF684" s="39">
        <v>0.3840277777777778</v>
      </c>
      <c r="CG684" s="39" t="s">
        <v>965</v>
      </c>
      <c r="CH684" s="14" t="s">
        <v>965</v>
      </c>
      <c r="CI684" s="39">
        <v>0.38541666666666669</v>
      </c>
      <c r="CJ684" s="39" t="s">
        <v>965</v>
      </c>
      <c r="CK684" s="14" t="s">
        <v>20</v>
      </c>
      <c r="CL684" s="14" t="s">
        <v>20</v>
      </c>
      <c r="CM684" s="1">
        <f t="shared" si="172"/>
        <v>40</v>
      </c>
      <c r="CN684" s="1">
        <f t="shared" si="173"/>
        <v>0</v>
      </c>
      <c r="CO684" s="1">
        <f t="shared" si="174"/>
        <v>11</v>
      </c>
      <c r="CP684" s="1">
        <f t="shared" si="175"/>
        <v>0</v>
      </c>
      <c r="CQ684" s="1">
        <f t="shared" si="176"/>
        <v>0</v>
      </c>
      <c r="CR684" s="1">
        <f>SUM(COUNTIFS($T684:$CL684,{"PAT","MAT"}))</f>
        <v>0</v>
      </c>
      <c r="CS684" s="1">
        <f t="shared" si="177"/>
        <v>0</v>
      </c>
      <c r="CT684" s="1">
        <f t="shared" si="178"/>
        <v>0</v>
      </c>
      <c r="CU684" s="1">
        <f t="shared" si="179"/>
        <v>0</v>
      </c>
      <c r="CV684" s="1">
        <f t="shared" si="180"/>
        <v>0</v>
      </c>
      <c r="CW684" s="1">
        <f t="shared" si="181"/>
        <v>0</v>
      </c>
      <c r="CX684" s="1">
        <f t="shared" si="182"/>
        <v>0</v>
      </c>
      <c r="CY684" s="1">
        <f t="shared" si="183"/>
        <v>0</v>
      </c>
      <c r="CZ684" s="1">
        <f t="shared" si="184"/>
        <v>1</v>
      </c>
      <c r="DA684" s="1">
        <f t="shared" si="185"/>
        <v>1</v>
      </c>
      <c r="DB684" s="1">
        <f>SUM(CM684:CX684)+SUM(COUNTIFS(Q684:CL684,{"TERM","RESIGNED"}))</f>
        <v>51</v>
      </c>
      <c r="DC684" s="1" t="s">
        <v>45</v>
      </c>
      <c r="DD684" s="1" t="s">
        <v>1023</v>
      </c>
    </row>
    <row r="685" spans="1:108" x14ac:dyDescent="0.25">
      <c r="A685" s="32">
        <f t="shared" si="186"/>
        <v>684</v>
      </c>
      <c r="B685" s="1" t="s">
        <v>36</v>
      </c>
      <c r="C685" s="1">
        <v>19439</v>
      </c>
      <c r="D685" s="27">
        <v>19439</v>
      </c>
      <c r="E685" s="1" t="s">
        <v>945</v>
      </c>
      <c r="F685" s="34" t="s">
        <v>1477</v>
      </c>
      <c r="G685" s="34" t="s">
        <v>123</v>
      </c>
      <c r="H685" s="30">
        <v>45238</v>
      </c>
      <c r="I685" s="30" t="s">
        <v>39</v>
      </c>
      <c r="J685" s="30" t="s">
        <v>39</v>
      </c>
      <c r="K685" s="1">
        <f t="shared" ca="1" si="170"/>
        <v>64</v>
      </c>
      <c r="L685" s="34" t="str">
        <f t="shared" si="171"/>
        <v>Billable</v>
      </c>
      <c r="M685" s="34" t="s">
        <v>124</v>
      </c>
      <c r="N685" s="1" t="s">
        <v>41</v>
      </c>
      <c r="O685" s="1" t="s">
        <v>42</v>
      </c>
      <c r="P685" s="1"/>
      <c r="Q685" s="1"/>
      <c r="R685" s="1" t="s">
        <v>43</v>
      </c>
      <c r="S685" s="33" t="s">
        <v>167</v>
      </c>
      <c r="T685" s="14" t="s">
        <v>965</v>
      </c>
      <c r="U685" s="39" t="s">
        <v>39</v>
      </c>
      <c r="V685" s="14" t="s">
        <v>965</v>
      </c>
      <c r="W685" s="14" t="s">
        <v>20</v>
      </c>
      <c r="X685" s="14" t="s">
        <v>20</v>
      </c>
      <c r="Y685" s="14" t="s">
        <v>965</v>
      </c>
      <c r="Z685" s="39" t="s">
        <v>39</v>
      </c>
      <c r="AA685" s="14" t="s">
        <v>965</v>
      </c>
      <c r="AB685" s="14" t="s">
        <v>965</v>
      </c>
      <c r="AC685" s="39" t="s">
        <v>39</v>
      </c>
      <c r="AD685" s="14" t="s">
        <v>965</v>
      </c>
      <c r="AE685" s="14" t="s">
        <v>966</v>
      </c>
      <c r="AF685" s="39" t="s">
        <v>39</v>
      </c>
      <c r="AG685" s="14" t="s">
        <v>966</v>
      </c>
      <c r="AH685" s="14" t="s">
        <v>965</v>
      </c>
      <c r="AI685" s="39" t="s">
        <v>39</v>
      </c>
      <c r="AJ685" s="14" t="s">
        <v>965</v>
      </c>
      <c r="AK685" s="14" t="s">
        <v>965</v>
      </c>
      <c r="AL685" s="39" t="s">
        <v>39</v>
      </c>
      <c r="AM685" s="14" t="s">
        <v>965</v>
      </c>
      <c r="AN685" s="14" t="s">
        <v>20</v>
      </c>
      <c r="AO685" s="14" t="s">
        <v>20</v>
      </c>
      <c r="AP685" s="14" t="s">
        <v>965</v>
      </c>
      <c r="AQ685" s="39" t="s">
        <v>39</v>
      </c>
      <c r="AR685" s="14" t="s">
        <v>965</v>
      </c>
      <c r="AS685" s="14" t="s">
        <v>965</v>
      </c>
      <c r="AT685" s="39">
        <v>0.3743055555555555</v>
      </c>
      <c r="AU685" s="14" t="s">
        <v>965</v>
      </c>
      <c r="AV685" s="14" t="s">
        <v>965</v>
      </c>
      <c r="AW685" s="39">
        <v>0.38263888888888892</v>
      </c>
      <c r="AX685" s="14" t="s">
        <v>965</v>
      </c>
      <c r="AY685" s="14" t="s">
        <v>965</v>
      </c>
      <c r="AZ685" s="39">
        <v>0.37361111111111112</v>
      </c>
      <c r="BA685" s="14" t="s">
        <v>965</v>
      </c>
      <c r="BB685" s="14" t="s">
        <v>965</v>
      </c>
      <c r="BC685" s="39">
        <v>0.37777777777777777</v>
      </c>
      <c r="BD685" s="14" t="s">
        <v>965</v>
      </c>
      <c r="BE685" s="14" t="s">
        <v>20</v>
      </c>
      <c r="BF685" s="14" t="s">
        <v>20</v>
      </c>
      <c r="BG685" s="14" t="s">
        <v>965</v>
      </c>
      <c r="BH685" s="39">
        <v>0.3840277777777778</v>
      </c>
      <c r="BI685" s="39" t="s">
        <v>965</v>
      </c>
      <c r="BJ685" s="14" t="s">
        <v>965</v>
      </c>
      <c r="BK685" s="39">
        <v>0.39652777777777781</v>
      </c>
      <c r="BL685" s="14" t="s">
        <v>965</v>
      </c>
      <c r="BM685" s="14" t="s">
        <v>965</v>
      </c>
      <c r="BN685" s="39">
        <v>0.38472222222222219</v>
      </c>
      <c r="BO685" s="14" t="s">
        <v>965</v>
      </c>
      <c r="BP685" s="14" t="s">
        <v>965</v>
      </c>
      <c r="BQ685" s="39">
        <v>0.39652777777777781</v>
      </c>
      <c r="BR685" s="14" t="s">
        <v>965</v>
      </c>
      <c r="BS685" s="14" t="s">
        <v>965</v>
      </c>
      <c r="BT685" s="39">
        <v>0.38819444444444445</v>
      </c>
      <c r="BU685" s="39" t="s">
        <v>965</v>
      </c>
      <c r="BV685" s="14" t="s">
        <v>20</v>
      </c>
      <c r="BW685" s="14" t="s">
        <v>20</v>
      </c>
      <c r="BX685" s="14" t="s">
        <v>20</v>
      </c>
      <c r="BY685" s="14" t="s">
        <v>965</v>
      </c>
      <c r="BZ685" s="39">
        <v>0.38472222222222219</v>
      </c>
      <c r="CA685" s="39" t="s">
        <v>965</v>
      </c>
      <c r="CB685" s="14" t="s">
        <v>965</v>
      </c>
      <c r="CC685" s="39">
        <v>0.39305555555555555</v>
      </c>
      <c r="CD685" s="39" t="s">
        <v>965</v>
      </c>
      <c r="CE685" s="14" t="s">
        <v>965</v>
      </c>
      <c r="CF685" s="39">
        <v>0.3840277777777778</v>
      </c>
      <c r="CG685" s="39" t="s">
        <v>965</v>
      </c>
      <c r="CH685" s="14" t="s">
        <v>965</v>
      </c>
      <c r="CI685" s="39">
        <v>0.3743055555555555</v>
      </c>
      <c r="CJ685" s="39" t="s">
        <v>965</v>
      </c>
      <c r="CK685" s="14" t="s">
        <v>20</v>
      </c>
      <c r="CL685" s="14" t="s">
        <v>20</v>
      </c>
      <c r="CM685" s="1">
        <f t="shared" si="172"/>
        <v>38</v>
      </c>
      <c r="CN685" s="1">
        <f t="shared" si="173"/>
        <v>1</v>
      </c>
      <c r="CO685" s="1">
        <f t="shared" si="174"/>
        <v>11</v>
      </c>
      <c r="CP685" s="1">
        <f t="shared" si="175"/>
        <v>0</v>
      </c>
      <c r="CQ685" s="1">
        <f t="shared" si="176"/>
        <v>0</v>
      </c>
      <c r="CR685" s="1">
        <f>SUM(COUNTIFS($T685:$CL685,{"PAT","MAT"}))</f>
        <v>0</v>
      </c>
      <c r="CS685" s="1">
        <f t="shared" si="177"/>
        <v>0</v>
      </c>
      <c r="CT685" s="1">
        <f t="shared" si="178"/>
        <v>0</v>
      </c>
      <c r="CU685" s="1">
        <f t="shared" si="179"/>
        <v>0</v>
      </c>
      <c r="CV685" s="1">
        <f t="shared" si="180"/>
        <v>0</v>
      </c>
      <c r="CW685" s="1">
        <f t="shared" si="181"/>
        <v>0</v>
      </c>
      <c r="CX685" s="1">
        <f t="shared" si="182"/>
        <v>0</v>
      </c>
      <c r="CY685" s="1">
        <f t="shared" si="183"/>
        <v>0</v>
      </c>
      <c r="CZ685" s="1">
        <f t="shared" si="184"/>
        <v>1</v>
      </c>
      <c r="DA685" s="1">
        <f t="shared" si="185"/>
        <v>1</v>
      </c>
      <c r="DB685" s="1">
        <f>SUM(CM685:CX685)+SUM(COUNTIFS(Q685:CL685,{"TERM","RESIGNED"}))</f>
        <v>50</v>
      </c>
      <c r="DC685" s="1" t="s">
        <v>45</v>
      </c>
      <c r="DD685" s="1" t="s">
        <v>1018</v>
      </c>
    </row>
    <row r="686" spans="1:108" x14ac:dyDescent="0.25">
      <c r="A686" s="32">
        <f t="shared" si="186"/>
        <v>685</v>
      </c>
      <c r="B686" s="1" t="s">
        <v>36</v>
      </c>
      <c r="C686" s="1">
        <v>19440</v>
      </c>
      <c r="D686" s="27">
        <v>19440</v>
      </c>
      <c r="E686" s="1" t="s">
        <v>945</v>
      </c>
      <c r="F686" s="34" t="s">
        <v>1478</v>
      </c>
      <c r="G686" s="34" t="s">
        <v>123</v>
      </c>
      <c r="H686" s="30">
        <v>45238</v>
      </c>
      <c r="I686" s="30" t="s">
        <v>39</v>
      </c>
      <c r="J686" s="30" t="s">
        <v>39</v>
      </c>
      <c r="K686" s="1">
        <f t="shared" ca="1" si="170"/>
        <v>64</v>
      </c>
      <c r="L686" s="34" t="str">
        <f t="shared" si="171"/>
        <v>Billable</v>
      </c>
      <c r="M686" s="34" t="s">
        <v>124</v>
      </c>
      <c r="N686" s="1" t="s">
        <v>41</v>
      </c>
      <c r="O686" s="1" t="s">
        <v>42</v>
      </c>
      <c r="P686" s="1"/>
      <c r="Q686" s="1"/>
      <c r="R686" s="1" t="s">
        <v>43</v>
      </c>
      <c r="S686" s="33" t="s">
        <v>167</v>
      </c>
      <c r="T686" s="14" t="s">
        <v>965</v>
      </c>
      <c r="U686" s="39" t="s">
        <v>39</v>
      </c>
      <c r="V686" s="14" t="s">
        <v>965</v>
      </c>
      <c r="W686" s="14" t="s">
        <v>20</v>
      </c>
      <c r="X686" s="14" t="s">
        <v>20</v>
      </c>
      <c r="Y686" s="14" t="s">
        <v>965</v>
      </c>
      <c r="Z686" s="39" t="s">
        <v>39</v>
      </c>
      <c r="AA686" s="14" t="s">
        <v>965</v>
      </c>
      <c r="AB686" s="14" t="s">
        <v>965</v>
      </c>
      <c r="AC686" s="39" t="s">
        <v>39</v>
      </c>
      <c r="AD686" s="14" t="s">
        <v>965</v>
      </c>
      <c r="AE686" s="14" t="s">
        <v>965</v>
      </c>
      <c r="AF686" s="39" t="s">
        <v>39</v>
      </c>
      <c r="AG686" s="14" t="s">
        <v>965</v>
      </c>
      <c r="AH686" s="14" t="s">
        <v>965</v>
      </c>
      <c r="AI686" s="39" t="s">
        <v>39</v>
      </c>
      <c r="AJ686" s="14" t="s">
        <v>965</v>
      </c>
      <c r="AK686" s="14" t="s">
        <v>965</v>
      </c>
      <c r="AL686" s="39" t="s">
        <v>39</v>
      </c>
      <c r="AM686" s="14" t="s">
        <v>965</v>
      </c>
      <c r="AN686" s="14" t="s">
        <v>20</v>
      </c>
      <c r="AO686" s="14" t="s">
        <v>20</v>
      </c>
      <c r="AP686" s="14" t="s">
        <v>965</v>
      </c>
      <c r="AQ686" s="39" t="s">
        <v>39</v>
      </c>
      <c r="AR686" s="14" t="s">
        <v>965</v>
      </c>
      <c r="AS686" s="14" t="s">
        <v>965</v>
      </c>
      <c r="AT686" s="39">
        <v>0.3833333333333333</v>
      </c>
      <c r="AU686" s="14" t="s">
        <v>965</v>
      </c>
      <c r="AV686" s="14" t="s">
        <v>965</v>
      </c>
      <c r="AW686" s="39">
        <v>0.38472222222222219</v>
      </c>
      <c r="AX686" s="14" t="s">
        <v>965</v>
      </c>
      <c r="AY686" s="14" t="s">
        <v>965</v>
      </c>
      <c r="AZ686" s="39">
        <v>0.39444444444444443</v>
      </c>
      <c r="BA686" s="14" t="s">
        <v>965</v>
      </c>
      <c r="BB686" s="14" t="s">
        <v>965</v>
      </c>
      <c r="BC686" s="39">
        <v>0.38611111111111113</v>
      </c>
      <c r="BD686" s="14" t="s">
        <v>965</v>
      </c>
      <c r="BE686" s="14" t="s">
        <v>20</v>
      </c>
      <c r="BF686" s="14" t="s">
        <v>20</v>
      </c>
      <c r="BG686" s="14" t="s">
        <v>965</v>
      </c>
      <c r="BH686" s="39">
        <v>0.40277777777777773</v>
      </c>
      <c r="BI686" s="39" t="s">
        <v>965</v>
      </c>
      <c r="BJ686" s="14" t="s">
        <v>965</v>
      </c>
      <c r="BK686" s="39">
        <v>0.3888888888888889</v>
      </c>
      <c r="BL686" s="14" t="s">
        <v>965</v>
      </c>
      <c r="BM686" s="14" t="s">
        <v>965</v>
      </c>
      <c r="BN686" s="39">
        <v>0.3979166666666667</v>
      </c>
      <c r="BO686" s="14" t="s">
        <v>965</v>
      </c>
      <c r="BP686" s="14" t="s">
        <v>965</v>
      </c>
      <c r="BQ686" s="39">
        <v>0.41250000000000003</v>
      </c>
      <c r="BR686" s="14" t="s">
        <v>965</v>
      </c>
      <c r="BS686" s="14" t="s">
        <v>965</v>
      </c>
      <c r="BT686" s="39">
        <v>0.38541666666666669</v>
      </c>
      <c r="BU686" s="39" t="s">
        <v>965</v>
      </c>
      <c r="BV686" s="14" t="s">
        <v>20</v>
      </c>
      <c r="BW686" s="14" t="s">
        <v>20</v>
      </c>
      <c r="BX686" s="14" t="s">
        <v>20</v>
      </c>
      <c r="BY686" s="14" t="s">
        <v>965</v>
      </c>
      <c r="BZ686" s="39">
        <v>0.3972222222222222</v>
      </c>
      <c r="CA686" s="39" t="s">
        <v>965</v>
      </c>
      <c r="CB686" s="14" t="s">
        <v>965</v>
      </c>
      <c r="CC686" s="39">
        <v>0.38750000000000001</v>
      </c>
      <c r="CD686" s="39" t="s">
        <v>965</v>
      </c>
      <c r="CE686" s="14" t="s">
        <v>965</v>
      </c>
      <c r="CF686" s="39">
        <v>0.37708333333333338</v>
      </c>
      <c r="CG686" s="39" t="s">
        <v>965</v>
      </c>
      <c r="CH686" s="14" t="s">
        <v>965</v>
      </c>
      <c r="CI686" s="39">
        <v>0.38194444444444442</v>
      </c>
      <c r="CJ686" s="39" t="s">
        <v>965</v>
      </c>
      <c r="CK686" s="14" t="s">
        <v>20</v>
      </c>
      <c r="CL686" s="14" t="s">
        <v>20</v>
      </c>
      <c r="CM686" s="1">
        <f t="shared" si="172"/>
        <v>40</v>
      </c>
      <c r="CN686" s="1">
        <f t="shared" si="173"/>
        <v>0</v>
      </c>
      <c r="CO686" s="1">
        <f t="shared" si="174"/>
        <v>11</v>
      </c>
      <c r="CP686" s="1">
        <f t="shared" si="175"/>
        <v>0</v>
      </c>
      <c r="CQ686" s="1">
        <f t="shared" si="176"/>
        <v>0</v>
      </c>
      <c r="CR686" s="1">
        <f>SUM(COUNTIFS($T686:$CL686,{"PAT","MAT"}))</f>
        <v>0</v>
      </c>
      <c r="CS686" s="1">
        <f t="shared" si="177"/>
        <v>0</v>
      </c>
      <c r="CT686" s="1">
        <f t="shared" si="178"/>
        <v>0</v>
      </c>
      <c r="CU686" s="1">
        <f t="shared" si="179"/>
        <v>0</v>
      </c>
      <c r="CV686" s="1">
        <f t="shared" si="180"/>
        <v>0</v>
      </c>
      <c r="CW686" s="1">
        <f t="shared" si="181"/>
        <v>0</v>
      </c>
      <c r="CX686" s="1">
        <f t="shared" si="182"/>
        <v>0</v>
      </c>
      <c r="CY686" s="1">
        <f t="shared" si="183"/>
        <v>0</v>
      </c>
      <c r="CZ686" s="1">
        <f t="shared" si="184"/>
        <v>1</v>
      </c>
      <c r="DA686" s="1">
        <f t="shared" si="185"/>
        <v>1</v>
      </c>
      <c r="DB686" s="1">
        <f>SUM(CM686:CX686)+SUM(COUNTIFS(Q686:CL686,{"TERM","RESIGNED"}))</f>
        <v>51</v>
      </c>
      <c r="DC686" s="1" t="s">
        <v>45</v>
      </c>
      <c r="DD686" s="1" t="s">
        <v>1018</v>
      </c>
    </row>
    <row r="687" spans="1:108" x14ac:dyDescent="0.25">
      <c r="A687" s="32">
        <f t="shared" si="186"/>
        <v>686</v>
      </c>
      <c r="B687" s="1" t="s">
        <v>36</v>
      </c>
      <c r="C687" s="1">
        <v>19442</v>
      </c>
      <c r="D687" s="27">
        <v>19442</v>
      </c>
      <c r="E687" s="1" t="s">
        <v>946</v>
      </c>
      <c r="F687" s="34" t="s">
        <v>1479</v>
      </c>
      <c r="G687" s="34" t="s">
        <v>123</v>
      </c>
      <c r="H687" s="30">
        <v>45238</v>
      </c>
      <c r="I687" s="30" t="s">
        <v>39</v>
      </c>
      <c r="J687" s="30" t="s">
        <v>39</v>
      </c>
      <c r="K687" s="1">
        <f t="shared" ca="1" si="170"/>
        <v>64</v>
      </c>
      <c r="L687" s="34" t="str">
        <f t="shared" si="171"/>
        <v>Billable</v>
      </c>
      <c r="M687" s="34" t="s">
        <v>124</v>
      </c>
      <c r="N687" s="1" t="s">
        <v>41</v>
      </c>
      <c r="O687" s="1" t="s">
        <v>42</v>
      </c>
      <c r="P687" s="1"/>
      <c r="Q687" s="1"/>
      <c r="R687" s="1" t="s">
        <v>43</v>
      </c>
      <c r="S687" s="33" t="s">
        <v>167</v>
      </c>
      <c r="T687" s="14" t="s">
        <v>965</v>
      </c>
      <c r="U687" s="39" t="s">
        <v>39</v>
      </c>
      <c r="V687" s="14" t="s">
        <v>965</v>
      </c>
      <c r="W687" s="14" t="s">
        <v>20</v>
      </c>
      <c r="X687" s="14" t="s">
        <v>20</v>
      </c>
      <c r="Y687" s="14" t="s">
        <v>965</v>
      </c>
      <c r="Z687" s="39" t="s">
        <v>39</v>
      </c>
      <c r="AA687" s="14" t="s">
        <v>965</v>
      </c>
      <c r="AB687" s="14" t="s">
        <v>965</v>
      </c>
      <c r="AC687" s="39" t="s">
        <v>39</v>
      </c>
      <c r="AD687" s="14" t="s">
        <v>965</v>
      </c>
      <c r="AE687" s="14" t="s">
        <v>965</v>
      </c>
      <c r="AF687" s="39" t="s">
        <v>39</v>
      </c>
      <c r="AG687" s="14" t="s">
        <v>965</v>
      </c>
      <c r="AH687" s="14" t="s">
        <v>965</v>
      </c>
      <c r="AI687" s="39" t="s">
        <v>39</v>
      </c>
      <c r="AJ687" s="14" t="s">
        <v>965</v>
      </c>
      <c r="AK687" s="14" t="s">
        <v>965</v>
      </c>
      <c r="AL687" s="39" t="s">
        <v>39</v>
      </c>
      <c r="AM687" s="14" t="s">
        <v>965</v>
      </c>
      <c r="AN687" s="14" t="s">
        <v>20</v>
      </c>
      <c r="AO687" s="14" t="s">
        <v>20</v>
      </c>
      <c r="AP687" s="14" t="s">
        <v>965</v>
      </c>
      <c r="AQ687" s="39" t="s">
        <v>39</v>
      </c>
      <c r="AR687" s="14" t="s">
        <v>965</v>
      </c>
      <c r="AS687" s="14" t="s">
        <v>965</v>
      </c>
      <c r="AT687" s="39">
        <v>0.37638888888888888</v>
      </c>
      <c r="AU687" s="14" t="s">
        <v>965</v>
      </c>
      <c r="AV687" s="14" t="s">
        <v>965</v>
      </c>
      <c r="AW687" s="39">
        <v>0.375</v>
      </c>
      <c r="AX687" s="14" t="s">
        <v>965</v>
      </c>
      <c r="AY687" s="14" t="s">
        <v>965</v>
      </c>
      <c r="AZ687" s="39">
        <v>0.37013888888888885</v>
      </c>
      <c r="BA687" s="14" t="s">
        <v>965</v>
      </c>
      <c r="BB687" s="14" t="s">
        <v>966</v>
      </c>
      <c r="BC687" s="39">
        <v>0.34930555555555554</v>
      </c>
      <c r="BD687" s="14" t="s">
        <v>966</v>
      </c>
      <c r="BE687" s="14" t="s">
        <v>20</v>
      </c>
      <c r="BF687" s="14" t="s">
        <v>20</v>
      </c>
      <c r="BG687" s="14" t="s">
        <v>965</v>
      </c>
      <c r="BH687" s="39">
        <v>0.37638888888888888</v>
      </c>
      <c r="BI687" s="39" t="s">
        <v>965</v>
      </c>
      <c r="BJ687" s="14" t="s">
        <v>965</v>
      </c>
      <c r="BK687" s="39">
        <v>0.37013888888888885</v>
      </c>
      <c r="BL687" s="14" t="s">
        <v>965</v>
      </c>
      <c r="BM687" s="14" t="s">
        <v>965</v>
      </c>
      <c r="BN687" s="39">
        <v>0.36249999999999999</v>
      </c>
      <c r="BO687" s="14" t="s">
        <v>965</v>
      </c>
      <c r="BP687" s="14" t="s">
        <v>22</v>
      </c>
      <c r="BQ687" s="39">
        <v>0.33749999999999997</v>
      </c>
      <c r="BR687" s="14" t="s">
        <v>966</v>
      </c>
      <c r="BS687" s="14" t="s">
        <v>965</v>
      </c>
      <c r="BT687" s="39">
        <v>0.37847222222222227</v>
      </c>
      <c r="BU687" s="39" t="s">
        <v>965</v>
      </c>
      <c r="BV687" s="14" t="s">
        <v>20</v>
      </c>
      <c r="BW687" s="14" t="s">
        <v>20</v>
      </c>
      <c r="BX687" s="14" t="s">
        <v>20</v>
      </c>
      <c r="BY687" s="14" t="s">
        <v>966</v>
      </c>
      <c r="BZ687" s="39">
        <v>0.33749999999999997</v>
      </c>
      <c r="CA687" s="39" t="s">
        <v>966</v>
      </c>
      <c r="CB687" s="14" t="s">
        <v>965</v>
      </c>
      <c r="CC687" s="39">
        <v>0.37638888888888888</v>
      </c>
      <c r="CD687" s="39" t="s">
        <v>965</v>
      </c>
      <c r="CE687" s="14" t="s">
        <v>965</v>
      </c>
      <c r="CF687" s="39">
        <v>0.375</v>
      </c>
      <c r="CG687" s="39" t="s">
        <v>965</v>
      </c>
      <c r="CH687" s="14" t="s">
        <v>22</v>
      </c>
      <c r="CI687" s="39">
        <v>0.28541666666666665</v>
      </c>
      <c r="CJ687" s="39" t="s">
        <v>22</v>
      </c>
      <c r="CK687" s="14" t="s">
        <v>20</v>
      </c>
      <c r="CL687" s="14" t="s">
        <v>20</v>
      </c>
      <c r="CM687" s="1">
        <f t="shared" si="172"/>
        <v>32</v>
      </c>
      <c r="CN687" s="1">
        <f t="shared" si="173"/>
        <v>2.5</v>
      </c>
      <c r="CO687" s="1">
        <f t="shared" si="174"/>
        <v>11</v>
      </c>
      <c r="CP687" s="1">
        <f t="shared" si="175"/>
        <v>0</v>
      </c>
      <c r="CQ687" s="1">
        <f t="shared" si="176"/>
        <v>3</v>
      </c>
      <c r="CR687" s="1">
        <f>SUM(COUNTIFS($T687:$CL687,{"PAT","MAT"}))</f>
        <v>0</v>
      </c>
      <c r="CS687" s="1">
        <f t="shared" si="177"/>
        <v>0</v>
      </c>
      <c r="CT687" s="1">
        <f t="shared" si="178"/>
        <v>0</v>
      </c>
      <c r="CU687" s="1">
        <f t="shared" si="179"/>
        <v>0</v>
      </c>
      <c r="CV687" s="1">
        <f t="shared" si="180"/>
        <v>0</v>
      </c>
      <c r="CW687" s="1">
        <f t="shared" si="181"/>
        <v>0</v>
      </c>
      <c r="CX687" s="1">
        <f t="shared" si="182"/>
        <v>0</v>
      </c>
      <c r="CY687" s="1">
        <f t="shared" si="183"/>
        <v>0</v>
      </c>
      <c r="CZ687" s="1">
        <f t="shared" si="184"/>
        <v>1</v>
      </c>
      <c r="DA687" s="1">
        <f t="shared" si="185"/>
        <v>1</v>
      </c>
      <c r="DB687" s="1">
        <f>SUM(CM687:CX687)+SUM(COUNTIFS(Q687:CL687,{"TERM","RESIGNED"}))</f>
        <v>48.5</v>
      </c>
      <c r="DC687" s="1" t="s">
        <v>45</v>
      </c>
      <c r="DD687" s="1" t="s">
        <v>1018</v>
      </c>
    </row>
    <row r="688" spans="1:108" x14ac:dyDescent="0.25">
      <c r="A688" s="32">
        <f t="shared" si="186"/>
        <v>687</v>
      </c>
      <c r="B688" s="1" t="s">
        <v>36</v>
      </c>
      <c r="C688" s="1">
        <v>19443</v>
      </c>
      <c r="D688" s="27">
        <v>19443</v>
      </c>
      <c r="E688" s="1" t="s">
        <v>946</v>
      </c>
      <c r="F688" s="34" t="s">
        <v>1480</v>
      </c>
      <c r="G688" s="34" t="s">
        <v>123</v>
      </c>
      <c r="H688" s="30">
        <v>45238</v>
      </c>
      <c r="I688" s="30" t="s">
        <v>39</v>
      </c>
      <c r="J688" s="30" t="s">
        <v>39</v>
      </c>
      <c r="K688" s="1">
        <f t="shared" ca="1" si="170"/>
        <v>64</v>
      </c>
      <c r="L688" s="34" t="str">
        <f t="shared" si="171"/>
        <v>Billable</v>
      </c>
      <c r="M688" s="34" t="s">
        <v>124</v>
      </c>
      <c r="N688" s="1" t="s">
        <v>41</v>
      </c>
      <c r="O688" s="1" t="s">
        <v>42</v>
      </c>
      <c r="P688" s="1"/>
      <c r="Q688" s="1"/>
      <c r="R688" s="1" t="s">
        <v>43</v>
      </c>
      <c r="S688" s="33" t="s">
        <v>429</v>
      </c>
      <c r="T688" s="14" t="s">
        <v>965</v>
      </c>
      <c r="U688" s="39" t="s">
        <v>39</v>
      </c>
      <c r="V688" s="14" t="s">
        <v>965</v>
      </c>
      <c r="W688" s="14" t="s">
        <v>20</v>
      </c>
      <c r="X688" s="14" t="s">
        <v>20</v>
      </c>
      <c r="Y688" s="14" t="s">
        <v>965</v>
      </c>
      <c r="Z688" s="39" t="s">
        <v>39</v>
      </c>
      <c r="AA688" s="14" t="s">
        <v>965</v>
      </c>
      <c r="AB688" s="14" t="s">
        <v>965</v>
      </c>
      <c r="AC688" s="39" t="s">
        <v>39</v>
      </c>
      <c r="AD688" s="14" t="s">
        <v>965</v>
      </c>
      <c r="AE688" s="14" t="s">
        <v>965</v>
      </c>
      <c r="AF688" s="39" t="s">
        <v>39</v>
      </c>
      <c r="AG688" s="14" t="s">
        <v>965</v>
      </c>
      <c r="AH688" s="14" t="s">
        <v>965</v>
      </c>
      <c r="AI688" s="39" t="s">
        <v>39</v>
      </c>
      <c r="AJ688" s="14" t="s">
        <v>965</v>
      </c>
      <c r="AK688" s="14" t="s">
        <v>965</v>
      </c>
      <c r="AL688" s="39" t="s">
        <v>39</v>
      </c>
      <c r="AM688" s="14" t="s">
        <v>965</v>
      </c>
      <c r="AN688" s="14" t="s">
        <v>20</v>
      </c>
      <c r="AO688" s="14" t="s">
        <v>20</v>
      </c>
      <c r="AP688" s="14" t="s">
        <v>965</v>
      </c>
      <c r="AQ688" s="39" t="s">
        <v>39</v>
      </c>
      <c r="AR688" s="14" t="s">
        <v>965</v>
      </c>
      <c r="AS688" s="14" t="s">
        <v>965</v>
      </c>
      <c r="AT688" s="39" t="s">
        <v>39</v>
      </c>
      <c r="AU688" s="14" t="s">
        <v>965</v>
      </c>
      <c r="AV688" s="14" t="s">
        <v>965</v>
      </c>
      <c r="AW688" s="39" t="s">
        <v>39</v>
      </c>
      <c r="AX688" s="14" t="s">
        <v>965</v>
      </c>
      <c r="AY688" s="14" t="s">
        <v>965</v>
      </c>
      <c r="AZ688" s="39" t="s">
        <v>39</v>
      </c>
      <c r="BA688" s="14" t="s">
        <v>965</v>
      </c>
      <c r="BB688" s="14" t="s">
        <v>965</v>
      </c>
      <c r="BC688" s="39">
        <v>0.38541666666666669</v>
      </c>
      <c r="BD688" s="14" t="s">
        <v>965</v>
      </c>
      <c r="BE688" s="14" t="s">
        <v>20</v>
      </c>
      <c r="BF688" s="14" t="s">
        <v>20</v>
      </c>
      <c r="BG688" s="14" t="s">
        <v>965</v>
      </c>
      <c r="BH688" s="39">
        <v>0.38541666666666669</v>
      </c>
      <c r="BI688" s="39" t="s">
        <v>965</v>
      </c>
      <c r="BJ688" s="14" t="s">
        <v>965</v>
      </c>
      <c r="BK688" s="39">
        <v>0.38611111111111113</v>
      </c>
      <c r="BL688" s="14" t="s">
        <v>965</v>
      </c>
      <c r="BM688" s="14" t="s">
        <v>965</v>
      </c>
      <c r="BN688" s="39">
        <v>0.375</v>
      </c>
      <c r="BO688" s="14" t="s">
        <v>965</v>
      </c>
      <c r="BP688" s="14" t="s">
        <v>965</v>
      </c>
      <c r="BQ688" s="39">
        <v>0.37847222222222227</v>
      </c>
      <c r="BR688" s="14" t="s">
        <v>965</v>
      </c>
      <c r="BS688" s="14" t="s">
        <v>965</v>
      </c>
      <c r="BT688" s="39">
        <v>0.3756944444444445</v>
      </c>
      <c r="BU688" s="39" t="s">
        <v>965</v>
      </c>
      <c r="BV688" s="14" t="s">
        <v>20</v>
      </c>
      <c r="BW688" s="14" t="s">
        <v>20</v>
      </c>
      <c r="BX688" s="14" t="s">
        <v>20</v>
      </c>
      <c r="BY688" s="14" t="s">
        <v>965</v>
      </c>
      <c r="BZ688" s="39">
        <v>0.38194444444444442</v>
      </c>
      <c r="CA688" s="39" t="s">
        <v>965</v>
      </c>
      <c r="CB688" s="14" t="s">
        <v>965</v>
      </c>
      <c r="CC688" s="39">
        <v>0.38194444444444442</v>
      </c>
      <c r="CD688" s="39" t="s">
        <v>965</v>
      </c>
      <c r="CE688" s="14" t="s">
        <v>965</v>
      </c>
      <c r="CF688" s="39">
        <v>0.37916666666666665</v>
      </c>
      <c r="CG688" s="39" t="s">
        <v>965</v>
      </c>
      <c r="CH688" s="14" t="s">
        <v>965</v>
      </c>
      <c r="CI688" s="39">
        <v>0.38194444444444442</v>
      </c>
      <c r="CJ688" s="39" t="s">
        <v>965</v>
      </c>
      <c r="CK688" s="14" t="s">
        <v>20</v>
      </c>
      <c r="CL688" s="14" t="s">
        <v>20</v>
      </c>
      <c r="CM688" s="1">
        <f t="shared" si="172"/>
        <v>40</v>
      </c>
      <c r="CN688" s="1">
        <f t="shared" si="173"/>
        <v>0</v>
      </c>
      <c r="CO688" s="1">
        <f t="shared" si="174"/>
        <v>11</v>
      </c>
      <c r="CP688" s="1">
        <f t="shared" si="175"/>
        <v>0</v>
      </c>
      <c r="CQ688" s="1">
        <f t="shared" si="176"/>
        <v>0</v>
      </c>
      <c r="CR688" s="1">
        <f>SUM(COUNTIFS($T688:$CL688,{"PAT","MAT"}))</f>
        <v>0</v>
      </c>
      <c r="CS688" s="1">
        <f t="shared" si="177"/>
        <v>0</v>
      </c>
      <c r="CT688" s="1">
        <f t="shared" si="178"/>
        <v>0</v>
      </c>
      <c r="CU688" s="1">
        <f t="shared" si="179"/>
        <v>0</v>
      </c>
      <c r="CV688" s="1">
        <f t="shared" si="180"/>
        <v>0</v>
      </c>
      <c r="CW688" s="1">
        <f t="shared" si="181"/>
        <v>0</v>
      </c>
      <c r="CX688" s="1">
        <f t="shared" si="182"/>
        <v>0</v>
      </c>
      <c r="CY688" s="1">
        <f t="shared" si="183"/>
        <v>0</v>
      </c>
      <c r="CZ688" s="1">
        <f t="shared" si="184"/>
        <v>1</v>
      </c>
      <c r="DA688" s="1">
        <f t="shared" si="185"/>
        <v>1</v>
      </c>
      <c r="DB688" s="1">
        <f>SUM(CM688:CX688)+SUM(COUNTIFS(Q688:CL688,{"TERM","RESIGNED"}))</f>
        <v>51</v>
      </c>
      <c r="DC688" s="1" t="s">
        <v>45</v>
      </c>
      <c r="DD688" s="1" t="s">
        <v>1025</v>
      </c>
    </row>
    <row r="689" spans="1:108" x14ac:dyDescent="0.25">
      <c r="A689" s="32">
        <f t="shared" si="186"/>
        <v>688</v>
      </c>
      <c r="B689" s="1" t="s">
        <v>36</v>
      </c>
      <c r="C689" s="1">
        <v>19445</v>
      </c>
      <c r="D689" s="27">
        <v>19445</v>
      </c>
      <c r="E689" s="1" t="s">
        <v>946</v>
      </c>
      <c r="F689" s="34" t="s">
        <v>1481</v>
      </c>
      <c r="G689" s="34" t="s">
        <v>123</v>
      </c>
      <c r="H689" s="30">
        <v>45238</v>
      </c>
      <c r="I689" s="30" t="s">
        <v>39</v>
      </c>
      <c r="J689" s="30" t="s">
        <v>39</v>
      </c>
      <c r="K689" s="1">
        <f t="shared" ca="1" si="170"/>
        <v>64</v>
      </c>
      <c r="L689" s="34" t="str">
        <f t="shared" si="171"/>
        <v>Billable</v>
      </c>
      <c r="M689" s="34" t="s">
        <v>124</v>
      </c>
      <c r="N689" s="1" t="s">
        <v>41</v>
      </c>
      <c r="O689" s="1" t="s">
        <v>42</v>
      </c>
      <c r="P689" s="1"/>
      <c r="Q689" s="1"/>
      <c r="R689" s="1" t="s">
        <v>43</v>
      </c>
      <c r="S689" s="33" t="s">
        <v>429</v>
      </c>
      <c r="T689" s="14" t="s">
        <v>22</v>
      </c>
      <c r="U689" s="39" t="s">
        <v>39</v>
      </c>
      <c r="V689" s="14" t="s">
        <v>22</v>
      </c>
      <c r="W689" s="14" t="s">
        <v>20</v>
      </c>
      <c r="X689" s="14" t="s">
        <v>20</v>
      </c>
      <c r="Y689" s="14" t="s">
        <v>965</v>
      </c>
      <c r="Z689" s="39" t="s">
        <v>39</v>
      </c>
      <c r="AA689" s="14" t="s">
        <v>965</v>
      </c>
      <c r="AB689" s="14" t="s">
        <v>965</v>
      </c>
      <c r="AC689" s="39" t="s">
        <v>39</v>
      </c>
      <c r="AD689" s="14" t="s">
        <v>965</v>
      </c>
      <c r="AE689" s="14" t="s">
        <v>965</v>
      </c>
      <c r="AF689" s="39" t="s">
        <v>39</v>
      </c>
      <c r="AG689" s="14" t="s">
        <v>965</v>
      </c>
      <c r="AH689" s="14" t="s">
        <v>965</v>
      </c>
      <c r="AI689" s="39" t="s">
        <v>39</v>
      </c>
      <c r="AJ689" s="14" t="s">
        <v>965</v>
      </c>
      <c r="AK689" s="14" t="s">
        <v>965</v>
      </c>
      <c r="AL689" s="39" t="s">
        <v>39</v>
      </c>
      <c r="AM689" s="14" t="s">
        <v>965</v>
      </c>
      <c r="AN689" s="14" t="s">
        <v>20</v>
      </c>
      <c r="AO689" s="14" t="s">
        <v>20</v>
      </c>
      <c r="AP689" s="14" t="s">
        <v>965</v>
      </c>
      <c r="AQ689" s="39" t="s">
        <v>39</v>
      </c>
      <c r="AR689" s="14" t="s">
        <v>965</v>
      </c>
      <c r="AS689" s="14" t="s">
        <v>965</v>
      </c>
      <c r="AT689" s="39" t="s">
        <v>39</v>
      </c>
      <c r="AU689" s="14" t="s">
        <v>965</v>
      </c>
      <c r="AV689" s="14" t="s">
        <v>965</v>
      </c>
      <c r="AW689" s="39" t="s">
        <v>39</v>
      </c>
      <c r="AX689" s="14" t="s">
        <v>965</v>
      </c>
      <c r="AY689" s="14" t="s">
        <v>965</v>
      </c>
      <c r="AZ689" s="39" t="s">
        <v>39</v>
      </c>
      <c r="BA689" s="14" t="s">
        <v>965</v>
      </c>
      <c r="BB689" s="14" t="s">
        <v>22</v>
      </c>
      <c r="BC689" s="39">
        <v>2.013888888888889E-2</v>
      </c>
      <c r="BD689" s="14" t="s">
        <v>22</v>
      </c>
      <c r="BE689" s="14" t="s">
        <v>20</v>
      </c>
      <c r="BF689" s="14" t="s">
        <v>20</v>
      </c>
      <c r="BG689" s="14" t="s">
        <v>965</v>
      </c>
      <c r="BH689" s="39">
        <v>0.38263888888888892</v>
      </c>
      <c r="BI689" s="39" t="s">
        <v>965</v>
      </c>
      <c r="BJ689" s="14" t="s">
        <v>965</v>
      </c>
      <c r="BK689" s="39">
        <v>0.38611111111111113</v>
      </c>
      <c r="BL689" s="14" t="s">
        <v>965</v>
      </c>
      <c r="BM689" s="14" t="s">
        <v>965</v>
      </c>
      <c r="BN689" s="39">
        <v>0.39166666666666666</v>
      </c>
      <c r="BO689" s="14" t="s">
        <v>965</v>
      </c>
      <c r="BP689" s="14" t="s">
        <v>965</v>
      </c>
      <c r="BQ689" s="39">
        <v>0.37847222222222227</v>
      </c>
      <c r="BR689" s="14" t="s">
        <v>965</v>
      </c>
      <c r="BS689" s="14" t="s">
        <v>965</v>
      </c>
      <c r="BT689" s="39">
        <v>0.38125000000000003</v>
      </c>
      <c r="BU689" s="39" t="s">
        <v>965</v>
      </c>
      <c r="BV689" s="14" t="s">
        <v>20</v>
      </c>
      <c r="BW689" s="14" t="s">
        <v>20</v>
      </c>
      <c r="BX689" s="14" t="s">
        <v>20</v>
      </c>
      <c r="BY689" s="14" t="s">
        <v>21</v>
      </c>
      <c r="BZ689" s="39" t="s">
        <v>39</v>
      </c>
      <c r="CA689" s="39" t="s">
        <v>21</v>
      </c>
      <c r="CB689" s="14" t="s">
        <v>22</v>
      </c>
      <c r="CC689" s="39">
        <v>0.36944444444444446</v>
      </c>
      <c r="CD689" s="39" t="s">
        <v>22</v>
      </c>
      <c r="CE689" s="14" t="s">
        <v>965</v>
      </c>
      <c r="CF689" s="39">
        <v>0.37777777777777777</v>
      </c>
      <c r="CG689" s="39" t="s">
        <v>965</v>
      </c>
      <c r="CH689" s="14" t="s">
        <v>965</v>
      </c>
      <c r="CI689" s="39">
        <v>0.38611111111111113</v>
      </c>
      <c r="CJ689" s="39" t="s">
        <v>965</v>
      </c>
      <c r="CK689" s="14" t="s">
        <v>20</v>
      </c>
      <c r="CL689" s="14" t="s">
        <v>20</v>
      </c>
      <c r="CM689" s="1">
        <f t="shared" si="172"/>
        <v>32</v>
      </c>
      <c r="CN689" s="1">
        <f t="shared" si="173"/>
        <v>0</v>
      </c>
      <c r="CO689" s="1">
        <f t="shared" si="174"/>
        <v>11</v>
      </c>
      <c r="CP689" s="1">
        <f t="shared" si="175"/>
        <v>2</v>
      </c>
      <c r="CQ689" s="1">
        <f t="shared" si="176"/>
        <v>6</v>
      </c>
      <c r="CR689" s="1">
        <f>SUM(COUNTIFS($T689:$CL689,{"PAT","MAT"}))</f>
        <v>0</v>
      </c>
      <c r="CS689" s="1">
        <f t="shared" si="177"/>
        <v>0</v>
      </c>
      <c r="CT689" s="1">
        <f t="shared" si="178"/>
        <v>0</v>
      </c>
      <c r="CU689" s="1">
        <f t="shared" si="179"/>
        <v>0</v>
      </c>
      <c r="CV689" s="1">
        <f t="shared" si="180"/>
        <v>0</v>
      </c>
      <c r="CW689" s="1">
        <f t="shared" si="181"/>
        <v>0</v>
      </c>
      <c r="CX689" s="1">
        <f t="shared" si="182"/>
        <v>0</v>
      </c>
      <c r="CY689" s="1">
        <f t="shared" si="183"/>
        <v>0</v>
      </c>
      <c r="CZ689" s="1">
        <f t="shared" si="184"/>
        <v>1</v>
      </c>
      <c r="DA689" s="1">
        <f t="shared" si="185"/>
        <v>1</v>
      </c>
      <c r="DB689" s="1">
        <f>SUM(CM689:CX689)+SUM(COUNTIFS(Q689:CL689,{"TERM","RESIGNED"}))</f>
        <v>51</v>
      </c>
      <c r="DC689" s="1" t="s">
        <v>45</v>
      </c>
      <c r="DD689" s="1" t="s">
        <v>1025</v>
      </c>
    </row>
    <row r="690" spans="1:108" x14ac:dyDescent="0.25">
      <c r="A690" s="32">
        <f t="shared" si="186"/>
        <v>689</v>
      </c>
      <c r="B690" s="1" t="s">
        <v>36</v>
      </c>
      <c r="C690" s="1">
        <v>19447</v>
      </c>
      <c r="D690" s="27">
        <v>19447</v>
      </c>
      <c r="E690" s="1" t="s">
        <v>946</v>
      </c>
      <c r="F690" s="34" t="s">
        <v>1482</v>
      </c>
      <c r="G690" s="34" t="s">
        <v>123</v>
      </c>
      <c r="H690" s="30">
        <v>45238</v>
      </c>
      <c r="I690" s="30" t="s">
        <v>39</v>
      </c>
      <c r="J690" s="30" t="s">
        <v>39</v>
      </c>
      <c r="K690" s="1">
        <f t="shared" ca="1" si="170"/>
        <v>64</v>
      </c>
      <c r="L690" s="34" t="str">
        <f t="shared" si="171"/>
        <v>Billable</v>
      </c>
      <c r="M690" s="34" t="s">
        <v>124</v>
      </c>
      <c r="N690" s="1" t="s">
        <v>41</v>
      </c>
      <c r="O690" s="1" t="s">
        <v>42</v>
      </c>
      <c r="P690" s="1"/>
      <c r="Q690" s="1"/>
      <c r="R690" s="1" t="s">
        <v>43</v>
      </c>
      <c r="S690" s="33" t="s">
        <v>198</v>
      </c>
      <c r="T690" s="14" t="s">
        <v>965</v>
      </c>
      <c r="U690" s="39" t="s">
        <v>39</v>
      </c>
      <c r="V690" s="14" t="s">
        <v>965</v>
      </c>
      <c r="W690" s="14" t="s">
        <v>20</v>
      </c>
      <c r="X690" s="14" t="s">
        <v>20</v>
      </c>
      <c r="Y690" s="14" t="s">
        <v>22</v>
      </c>
      <c r="Z690" s="39" t="s">
        <v>39</v>
      </c>
      <c r="AA690" s="14" t="s">
        <v>22</v>
      </c>
      <c r="AB690" s="14" t="s">
        <v>965</v>
      </c>
      <c r="AC690" s="39" t="s">
        <v>39</v>
      </c>
      <c r="AD690" s="14" t="s">
        <v>965</v>
      </c>
      <c r="AE690" s="14" t="s">
        <v>965</v>
      </c>
      <c r="AF690" s="39" t="s">
        <v>39</v>
      </c>
      <c r="AG690" s="14" t="s">
        <v>965</v>
      </c>
      <c r="AH690" s="14" t="s">
        <v>965</v>
      </c>
      <c r="AI690" s="39" t="s">
        <v>39</v>
      </c>
      <c r="AJ690" s="14" t="s">
        <v>965</v>
      </c>
      <c r="AK690" s="14" t="s">
        <v>965</v>
      </c>
      <c r="AL690" s="39" t="s">
        <v>39</v>
      </c>
      <c r="AM690" s="14" t="s">
        <v>965</v>
      </c>
      <c r="AN690" s="14" t="s">
        <v>20</v>
      </c>
      <c r="AO690" s="14" t="s">
        <v>20</v>
      </c>
      <c r="AP690" s="14" t="s">
        <v>965</v>
      </c>
      <c r="AQ690" s="39" t="s">
        <v>39</v>
      </c>
      <c r="AR690" s="14" t="s">
        <v>965</v>
      </c>
      <c r="AS690" s="14" t="s">
        <v>965</v>
      </c>
      <c r="AT690" s="39" t="s">
        <v>39</v>
      </c>
      <c r="AU690" s="14" t="s">
        <v>965</v>
      </c>
      <c r="AV690" s="14" t="s">
        <v>966</v>
      </c>
      <c r="AW690" s="39" t="s">
        <v>39</v>
      </c>
      <c r="AX690" s="14" t="s">
        <v>966</v>
      </c>
      <c r="AY690" s="14" t="s">
        <v>965</v>
      </c>
      <c r="AZ690" s="39">
        <v>0.39305555555555555</v>
      </c>
      <c r="BA690" s="14" t="s">
        <v>965</v>
      </c>
      <c r="BB690" s="14" t="s">
        <v>965</v>
      </c>
      <c r="BC690" s="39">
        <v>0.38263888888888892</v>
      </c>
      <c r="BD690" s="14" t="s">
        <v>965</v>
      </c>
      <c r="BE690" s="14" t="s">
        <v>20</v>
      </c>
      <c r="BF690" s="14" t="s">
        <v>20</v>
      </c>
      <c r="BG690" s="14" t="s">
        <v>965</v>
      </c>
      <c r="BH690" s="39">
        <v>0.37916666666666665</v>
      </c>
      <c r="BI690" s="39" t="s">
        <v>965</v>
      </c>
      <c r="BJ690" s="14" t="s">
        <v>965</v>
      </c>
      <c r="BK690" s="39">
        <v>0.38680555555555557</v>
      </c>
      <c r="BL690" s="14" t="s">
        <v>965</v>
      </c>
      <c r="BM690" s="14" t="s">
        <v>965</v>
      </c>
      <c r="BN690" s="39">
        <v>0.37638888888888888</v>
      </c>
      <c r="BO690" s="14" t="s">
        <v>965</v>
      </c>
      <c r="BP690" s="14" t="s">
        <v>965</v>
      </c>
      <c r="BQ690" s="39">
        <v>0.40833333333333338</v>
      </c>
      <c r="BR690" s="14" t="s">
        <v>965</v>
      </c>
      <c r="BS690" s="14" t="s">
        <v>22</v>
      </c>
      <c r="BT690" s="39">
        <v>0.38055555555555554</v>
      </c>
      <c r="BU690" s="39" t="s">
        <v>22</v>
      </c>
      <c r="BV690" s="14" t="s">
        <v>20</v>
      </c>
      <c r="BW690" s="14" t="s">
        <v>20</v>
      </c>
      <c r="BX690" s="14" t="s">
        <v>20</v>
      </c>
      <c r="BY690" s="14" t="s">
        <v>21</v>
      </c>
      <c r="BZ690" s="39" t="s">
        <v>39</v>
      </c>
      <c r="CA690" s="39" t="s">
        <v>21</v>
      </c>
      <c r="CB690" s="14" t="s">
        <v>21</v>
      </c>
      <c r="CC690" s="39" t="s">
        <v>39</v>
      </c>
      <c r="CD690" s="39" t="s">
        <v>21</v>
      </c>
      <c r="CE690" s="14" t="s">
        <v>21</v>
      </c>
      <c r="CF690" s="39" t="s">
        <v>39</v>
      </c>
      <c r="CG690" s="39" t="s">
        <v>21</v>
      </c>
      <c r="CH690" s="14" t="s">
        <v>965</v>
      </c>
      <c r="CI690" s="39">
        <v>0.3611111111111111</v>
      </c>
      <c r="CJ690" s="39" t="s">
        <v>965</v>
      </c>
      <c r="CK690" s="14" t="s">
        <v>20</v>
      </c>
      <c r="CL690" s="14" t="s">
        <v>20</v>
      </c>
      <c r="CM690" s="1">
        <f t="shared" si="172"/>
        <v>28</v>
      </c>
      <c r="CN690" s="1">
        <f t="shared" si="173"/>
        <v>1</v>
      </c>
      <c r="CO690" s="1">
        <f t="shared" si="174"/>
        <v>11</v>
      </c>
      <c r="CP690" s="1">
        <f t="shared" si="175"/>
        <v>6</v>
      </c>
      <c r="CQ690" s="1">
        <f t="shared" si="176"/>
        <v>4</v>
      </c>
      <c r="CR690" s="1">
        <f>SUM(COUNTIFS($T690:$CL690,{"PAT","MAT"}))</f>
        <v>0</v>
      </c>
      <c r="CS690" s="1">
        <f t="shared" si="177"/>
        <v>0</v>
      </c>
      <c r="CT690" s="1">
        <f t="shared" si="178"/>
        <v>0</v>
      </c>
      <c r="CU690" s="1">
        <f t="shared" si="179"/>
        <v>0</v>
      </c>
      <c r="CV690" s="1">
        <f t="shared" si="180"/>
        <v>0</v>
      </c>
      <c r="CW690" s="1">
        <f t="shared" si="181"/>
        <v>0</v>
      </c>
      <c r="CX690" s="1">
        <f t="shared" si="182"/>
        <v>0</v>
      </c>
      <c r="CY690" s="1">
        <f t="shared" si="183"/>
        <v>0</v>
      </c>
      <c r="CZ690" s="1">
        <f t="shared" si="184"/>
        <v>1</v>
      </c>
      <c r="DA690" s="1">
        <f t="shared" si="185"/>
        <v>1</v>
      </c>
      <c r="DB690" s="1">
        <f>SUM(CM690:CX690)+SUM(COUNTIFS(Q690:CL690,{"TERM","RESIGNED"}))</f>
        <v>50</v>
      </c>
      <c r="DC690" s="1" t="s">
        <v>45</v>
      </c>
      <c r="DD690" s="1" t="s">
        <v>1023</v>
      </c>
    </row>
    <row r="691" spans="1:108" x14ac:dyDescent="0.25">
      <c r="A691" s="32">
        <f t="shared" si="186"/>
        <v>690</v>
      </c>
      <c r="B691" s="1" t="s">
        <v>36</v>
      </c>
      <c r="C691" s="1">
        <v>19448</v>
      </c>
      <c r="D691" s="27">
        <v>19448</v>
      </c>
      <c r="E691" s="1" t="s">
        <v>946</v>
      </c>
      <c r="F691" s="34" t="s">
        <v>1483</v>
      </c>
      <c r="G691" s="34" t="s">
        <v>123</v>
      </c>
      <c r="H691" s="30">
        <v>45238</v>
      </c>
      <c r="I691" s="30" t="s">
        <v>39</v>
      </c>
      <c r="J691" s="30" t="s">
        <v>39</v>
      </c>
      <c r="K691" s="1">
        <f t="shared" ca="1" si="170"/>
        <v>64</v>
      </c>
      <c r="L691" s="34" t="str">
        <f t="shared" si="171"/>
        <v>Billable</v>
      </c>
      <c r="M691" s="34" t="s">
        <v>124</v>
      </c>
      <c r="N691" s="1" t="s">
        <v>41</v>
      </c>
      <c r="O691" s="1" t="s">
        <v>42</v>
      </c>
      <c r="P691" s="1"/>
      <c r="Q691" s="1"/>
      <c r="R691" s="1" t="s">
        <v>43</v>
      </c>
      <c r="S691" s="33" t="s">
        <v>429</v>
      </c>
      <c r="T691" s="14" t="s">
        <v>965</v>
      </c>
      <c r="U691" s="39" t="s">
        <v>39</v>
      </c>
      <c r="V691" s="14" t="s">
        <v>965</v>
      </c>
      <c r="W691" s="14" t="s">
        <v>20</v>
      </c>
      <c r="X691" s="14" t="s">
        <v>20</v>
      </c>
      <c r="Y691" s="14" t="s">
        <v>22</v>
      </c>
      <c r="Z691" s="39" t="s">
        <v>39</v>
      </c>
      <c r="AA691" s="14" t="s">
        <v>22</v>
      </c>
      <c r="AB691" s="14" t="s">
        <v>965</v>
      </c>
      <c r="AC691" s="39" t="s">
        <v>39</v>
      </c>
      <c r="AD691" s="14" t="s">
        <v>965</v>
      </c>
      <c r="AE691" s="14" t="s">
        <v>965</v>
      </c>
      <c r="AF691" s="39" t="s">
        <v>39</v>
      </c>
      <c r="AG691" s="14" t="s">
        <v>965</v>
      </c>
      <c r="AH691" s="14" t="s">
        <v>965</v>
      </c>
      <c r="AI691" s="39" t="s">
        <v>39</v>
      </c>
      <c r="AJ691" s="14" t="s">
        <v>965</v>
      </c>
      <c r="AK691" s="14" t="s">
        <v>965</v>
      </c>
      <c r="AL691" s="39" t="s">
        <v>39</v>
      </c>
      <c r="AM691" s="14" t="s">
        <v>965</v>
      </c>
      <c r="AN691" s="14" t="s">
        <v>20</v>
      </c>
      <c r="AO691" s="14" t="s">
        <v>20</v>
      </c>
      <c r="AP691" s="14" t="s">
        <v>965</v>
      </c>
      <c r="AQ691" s="39" t="s">
        <v>39</v>
      </c>
      <c r="AR691" s="14" t="s">
        <v>965</v>
      </c>
      <c r="AS691" s="14" t="s">
        <v>965</v>
      </c>
      <c r="AT691" s="39" t="s">
        <v>39</v>
      </c>
      <c r="AU691" s="14" t="s">
        <v>965</v>
      </c>
      <c r="AV691" s="14" t="s">
        <v>965</v>
      </c>
      <c r="AW691" s="39" t="s">
        <v>39</v>
      </c>
      <c r="AX691" s="14" t="s">
        <v>965</v>
      </c>
      <c r="AY691" s="14" t="s">
        <v>965</v>
      </c>
      <c r="AZ691" s="39" t="s">
        <v>39</v>
      </c>
      <c r="BA691" s="14" t="s">
        <v>965</v>
      </c>
      <c r="BB691" s="14" t="s">
        <v>965</v>
      </c>
      <c r="BC691" s="39">
        <v>0.38055555555555554</v>
      </c>
      <c r="BD691" s="14" t="s">
        <v>965</v>
      </c>
      <c r="BE691" s="14" t="s">
        <v>20</v>
      </c>
      <c r="BF691" s="14" t="s">
        <v>20</v>
      </c>
      <c r="BG691" s="14" t="s">
        <v>965</v>
      </c>
      <c r="BH691" s="39">
        <v>0.3743055555555555</v>
      </c>
      <c r="BI691" s="39" t="s">
        <v>965</v>
      </c>
      <c r="BJ691" s="14" t="s">
        <v>965</v>
      </c>
      <c r="BK691" s="39">
        <v>0.39166666666666666</v>
      </c>
      <c r="BL691" s="14" t="s">
        <v>965</v>
      </c>
      <c r="BM691" s="14" t="s">
        <v>22</v>
      </c>
      <c r="BN691" s="39" t="s">
        <v>39</v>
      </c>
      <c r="BO691" s="14" t="s">
        <v>22</v>
      </c>
      <c r="BP691" s="14" t="s">
        <v>965</v>
      </c>
      <c r="BQ691" s="39">
        <v>0.37916666666666665</v>
      </c>
      <c r="BR691" s="14" t="s">
        <v>965</v>
      </c>
      <c r="BS691" s="14" t="s">
        <v>965</v>
      </c>
      <c r="BT691" s="39">
        <v>0.36944444444444446</v>
      </c>
      <c r="BU691" s="39" t="s">
        <v>965</v>
      </c>
      <c r="BV691" s="14" t="s">
        <v>20</v>
      </c>
      <c r="BW691" s="14" t="s">
        <v>20</v>
      </c>
      <c r="BX691" s="14" t="s">
        <v>20</v>
      </c>
      <c r="BY691" s="14" t="s">
        <v>965</v>
      </c>
      <c r="BZ691" s="39">
        <v>0.37777777777777777</v>
      </c>
      <c r="CA691" s="39" t="s">
        <v>965</v>
      </c>
      <c r="CB691" s="14" t="s">
        <v>965</v>
      </c>
      <c r="CC691" s="39">
        <v>0.3743055555555555</v>
      </c>
      <c r="CD691" s="39" t="s">
        <v>965</v>
      </c>
      <c r="CE691" s="14" t="s">
        <v>965</v>
      </c>
      <c r="CF691" s="39">
        <v>0.38541666666666669</v>
      </c>
      <c r="CG691" s="39" t="s">
        <v>965</v>
      </c>
      <c r="CH691" s="14" t="s">
        <v>965</v>
      </c>
      <c r="CI691" s="39">
        <v>0.38055555555555554</v>
      </c>
      <c r="CJ691" s="39" t="s">
        <v>965</v>
      </c>
      <c r="CK691" s="14" t="s">
        <v>20</v>
      </c>
      <c r="CL691" s="14" t="s">
        <v>20</v>
      </c>
      <c r="CM691" s="1">
        <f t="shared" si="172"/>
        <v>36</v>
      </c>
      <c r="CN691" s="1">
        <f t="shared" si="173"/>
        <v>0</v>
      </c>
      <c r="CO691" s="1">
        <f t="shared" si="174"/>
        <v>11</v>
      </c>
      <c r="CP691" s="1">
        <f t="shared" si="175"/>
        <v>0</v>
      </c>
      <c r="CQ691" s="1">
        <f t="shared" si="176"/>
        <v>4</v>
      </c>
      <c r="CR691" s="1">
        <f>SUM(COUNTIFS($T691:$CL691,{"PAT","MAT"}))</f>
        <v>0</v>
      </c>
      <c r="CS691" s="1">
        <f t="shared" si="177"/>
        <v>0</v>
      </c>
      <c r="CT691" s="1">
        <f t="shared" si="178"/>
        <v>0</v>
      </c>
      <c r="CU691" s="1">
        <f t="shared" si="179"/>
        <v>0</v>
      </c>
      <c r="CV691" s="1">
        <f t="shared" si="180"/>
        <v>0</v>
      </c>
      <c r="CW691" s="1">
        <f t="shared" si="181"/>
        <v>0</v>
      </c>
      <c r="CX691" s="1">
        <f t="shared" si="182"/>
        <v>0</v>
      </c>
      <c r="CY691" s="1">
        <f t="shared" si="183"/>
        <v>0</v>
      </c>
      <c r="CZ691" s="1">
        <f t="shared" si="184"/>
        <v>1</v>
      </c>
      <c r="DA691" s="1">
        <f t="shared" si="185"/>
        <v>1</v>
      </c>
      <c r="DB691" s="1">
        <f>SUM(CM691:CX691)+SUM(COUNTIFS(Q691:CL691,{"TERM","RESIGNED"}))</f>
        <v>51</v>
      </c>
      <c r="DC691" s="1" t="s">
        <v>45</v>
      </c>
      <c r="DD691" s="1" t="s">
        <v>1025</v>
      </c>
    </row>
    <row r="692" spans="1:108" x14ac:dyDescent="0.25">
      <c r="A692" s="32">
        <f t="shared" si="186"/>
        <v>691</v>
      </c>
      <c r="B692" s="1" t="s">
        <v>36</v>
      </c>
      <c r="C692" s="1">
        <v>19449</v>
      </c>
      <c r="D692" s="27">
        <v>19449</v>
      </c>
      <c r="E692" s="1" t="s">
        <v>945</v>
      </c>
      <c r="F692" s="34" t="s">
        <v>1484</v>
      </c>
      <c r="G692" s="34" t="s">
        <v>123</v>
      </c>
      <c r="H692" s="30">
        <v>45238</v>
      </c>
      <c r="I692" s="30" t="s">
        <v>39</v>
      </c>
      <c r="J692" s="30" t="s">
        <v>39</v>
      </c>
      <c r="K692" s="1">
        <f t="shared" ca="1" si="170"/>
        <v>64</v>
      </c>
      <c r="L692" s="34" t="str">
        <f t="shared" si="171"/>
        <v>Billable</v>
      </c>
      <c r="M692" s="34" t="s">
        <v>124</v>
      </c>
      <c r="N692" s="1" t="s">
        <v>41</v>
      </c>
      <c r="O692" s="1" t="s">
        <v>42</v>
      </c>
      <c r="P692" s="1"/>
      <c r="Q692" s="1"/>
      <c r="R692" s="1" t="s">
        <v>43</v>
      </c>
      <c r="S692" s="33" t="s">
        <v>196</v>
      </c>
      <c r="T692" s="14" t="s">
        <v>965</v>
      </c>
      <c r="U692" s="39" t="s">
        <v>39</v>
      </c>
      <c r="V692" s="14" t="s">
        <v>965</v>
      </c>
      <c r="W692" s="14" t="s">
        <v>20</v>
      </c>
      <c r="X692" s="14" t="s">
        <v>20</v>
      </c>
      <c r="Y692" s="14" t="s">
        <v>965</v>
      </c>
      <c r="Z692" s="39" t="s">
        <v>39</v>
      </c>
      <c r="AA692" s="14" t="s">
        <v>965</v>
      </c>
      <c r="AB692" s="14" t="s">
        <v>965</v>
      </c>
      <c r="AC692" s="39" t="s">
        <v>39</v>
      </c>
      <c r="AD692" s="14" t="s">
        <v>965</v>
      </c>
      <c r="AE692" s="14" t="s">
        <v>965</v>
      </c>
      <c r="AF692" s="39" t="s">
        <v>39</v>
      </c>
      <c r="AG692" s="14" t="s">
        <v>965</v>
      </c>
      <c r="AH692" s="14" t="s">
        <v>965</v>
      </c>
      <c r="AI692" s="39" t="s">
        <v>39</v>
      </c>
      <c r="AJ692" s="14" t="s">
        <v>965</v>
      </c>
      <c r="AK692" s="14" t="s">
        <v>965</v>
      </c>
      <c r="AL692" s="39" t="s">
        <v>39</v>
      </c>
      <c r="AM692" s="14" t="s">
        <v>965</v>
      </c>
      <c r="AN692" s="14" t="s">
        <v>20</v>
      </c>
      <c r="AO692" s="14" t="s">
        <v>20</v>
      </c>
      <c r="AP692" s="14" t="s">
        <v>965</v>
      </c>
      <c r="AQ692" s="39" t="s">
        <v>39</v>
      </c>
      <c r="AR692" s="14" t="s">
        <v>965</v>
      </c>
      <c r="AS692" s="14" t="s">
        <v>965</v>
      </c>
      <c r="AT692" s="39">
        <v>0.38194444444444442</v>
      </c>
      <c r="AU692" s="14" t="s">
        <v>965</v>
      </c>
      <c r="AV692" s="14" t="s">
        <v>965</v>
      </c>
      <c r="AW692" s="39">
        <v>0.3923611111111111</v>
      </c>
      <c r="AX692" s="14" t="s">
        <v>965</v>
      </c>
      <c r="AY692" s="14" t="s">
        <v>965</v>
      </c>
      <c r="AZ692" s="39">
        <v>0.38680555555555557</v>
      </c>
      <c r="BA692" s="14" t="s">
        <v>965</v>
      </c>
      <c r="BB692" s="14" t="s">
        <v>965</v>
      </c>
      <c r="BC692" s="39">
        <v>0.37638888888888888</v>
      </c>
      <c r="BD692" s="14" t="s">
        <v>965</v>
      </c>
      <c r="BE692" s="14" t="s">
        <v>20</v>
      </c>
      <c r="BF692" s="14" t="s">
        <v>20</v>
      </c>
      <c r="BG692" s="14" t="s">
        <v>965</v>
      </c>
      <c r="BH692" s="39">
        <v>0.39930555555555558</v>
      </c>
      <c r="BI692" s="39" t="s">
        <v>965</v>
      </c>
      <c r="BJ692" s="14" t="s">
        <v>965</v>
      </c>
      <c r="BK692" s="39">
        <v>0.40416666666666662</v>
      </c>
      <c r="BL692" s="14" t="s">
        <v>965</v>
      </c>
      <c r="BM692" s="14" t="s">
        <v>965</v>
      </c>
      <c r="BN692" s="39">
        <v>0.38541666666666669</v>
      </c>
      <c r="BO692" s="14" t="s">
        <v>965</v>
      </c>
      <c r="BP692" s="14" t="s">
        <v>965</v>
      </c>
      <c r="BQ692" s="39">
        <v>0.39583333333333331</v>
      </c>
      <c r="BR692" s="14" t="s">
        <v>965</v>
      </c>
      <c r="BS692" s="14" t="s">
        <v>965</v>
      </c>
      <c r="BT692" s="39">
        <v>0.39305555555555555</v>
      </c>
      <c r="BU692" s="39" t="s">
        <v>965</v>
      </c>
      <c r="BV692" s="14" t="s">
        <v>20</v>
      </c>
      <c r="BW692" s="14" t="s">
        <v>20</v>
      </c>
      <c r="BX692" s="14" t="s">
        <v>20</v>
      </c>
      <c r="BY692" s="14" t="s">
        <v>965</v>
      </c>
      <c r="BZ692" s="39">
        <v>0.38750000000000001</v>
      </c>
      <c r="CA692" s="39" t="s">
        <v>965</v>
      </c>
      <c r="CB692" s="14" t="s">
        <v>965</v>
      </c>
      <c r="CC692" s="39">
        <v>0.39444444444444443</v>
      </c>
      <c r="CD692" s="39" t="s">
        <v>965</v>
      </c>
      <c r="CE692" s="14" t="s">
        <v>965</v>
      </c>
      <c r="CF692" s="39">
        <v>0.39930555555555558</v>
      </c>
      <c r="CG692" s="39" t="s">
        <v>965</v>
      </c>
      <c r="CH692" s="14" t="s">
        <v>965</v>
      </c>
      <c r="CI692" s="39">
        <v>0.3833333333333333</v>
      </c>
      <c r="CJ692" s="39" t="s">
        <v>965</v>
      </c>
      <c r="CK692" s="14" t="s">
        <v>20</v>
      </c>
      <c r="CL692" s="14" t="s">
        <v>20</v>
      </c>
      <c r="CM692" s="1">
        <f t="shared" si="172"/>
        <v>40</v>
      </c>
      <c r="CN692" s="1">
        <f t="shared" si="173"/>
        <v>0</v>
      </c>
      <c r="CO692" s="1">
        <f t="shared" si="174"/>
        <v>11</v>
      </c>
      <c r="CP692" s="1">
        <f t="shared" si="175"/>
        <v>0</v>
      </c>
      <c r="CQ692" s="1">
        <f t="shared" si="176"/>
        <v>0</v>
      </c>
      <c r="CR692" s="1">
        <f>SUM(COUNTIFS($T692:$CL692,{"PAT","MAT"}))</f>
        <v>0</v>
      </c>
      <c r="CS692" s="1">
        <f t="shared" si="177"/>
        <v>0</v>
      </c>
      <c r="CT692" s="1">
        <f t="shared" si="178"/>
        <v>0</v>
      </c>
      <c r="CU692" s="1">
        <f t="shared" si="179"/>
        <v>0</v>
      </c>
      <c r="CV692" s="1">
        <f t="shared" si="180"/>
        <v>0</v>
      </c>
      <c r="CW692" s="1">
        <f t="shared" si="181"/>
        <v>0</v>
      </c>
      <c r="CX692" s="1">
        <f t="shared" si="182"/>
        <v>0</v>
      </c>
      <c r="CY692" s="1">
        <f t="shared" si="183"/>
        <v>0</v>
      </c>
      <c r="CZ692" s="1">
        <f t="shared" si="184"/>
        <v>1</v>
      </c>
      <c r="DA692" s="1">
        <f t="shared" si="185"/>
        <v>1</v>
      </c>
      <c r="DB692" s="1">
        <f>SUM(CM692:CX692)+SUM(COUNTIFS(Q692:CL692,{"TERM","RESIGNED"}))</f>
        <v>51</v>
      </c>
      <c r="DC692" s="1" t="s">
        <v>45</v>
      </c>
      <c r="DD692" s="1" t="s">
        <v>1018</v>
      </c>
    </row>
    <row r="693" spans="1:108" x14ac:dyDescent="0.25">
      <c r="A693" s="32">
        <f t="shared" si="186"/>
        <v>692</v>
      </c>
      <c r="B693" s="1" t="s">
        <v>36</v>
      </c>
      <c r="C693" s="1">
        <v>19452</v>
      </c>
      <c r="D693" s="27">
        <v>19452</v>
      </c>
      <c r="E693" s="1" t="s">
        <v>946</v>
      </c>
      <c r="F693" s="34" t="s">
        <v>1486</v>
      </c>
      <c r="G693" s="34" t="s">
        <v>123</v>
      </c>
      <c r="H693" s="30">
        <v>45238</v>
      </c>
      <c r="I693" s="30" t="s">
        <v>39</v>
      </c>
      <c r="J693" s="30" t="s">
        <v>39</v>
      </c>
      <c r="K693" s="1">
        <f t="shared" ca="1" si="170"/>
        <v>64</v>
      </c>
      <c r="L693" s="34" t="str">
        <f t="shared" si="171"/>
        <v>Billable</v>
      </c>
      <c r="M693" s="34" t="s">
        <v>124</v>
      </c>
      <c r="N693" s="1" t="s">
        <v>41</v>
      </c>
      <c r="O693" s="1" t="s">
        <v>42</v>
      </c>
      <c r="P693" s="1"/>
      <c r="Q693" s="1"/>
      <c r="R693" s="1" t="s">
        <v>43</v>
      </c>
      <c r="S693" s="33" t="s">
        <v>198</v>
      </c>
      <c r="T693" s="14" t="s">
        <v>965</v>
      </c>
      <c r="U693" s="39" t="s">
        <v>39</v>
      </c>
      <c r="V693" s="14" t="s">
        <v>965</v>
      </c>
      <c r="W693" s="14" t="s">
        <v>20</v>
      </c>
      <c r="X693" s="14" t="s">
        <v>20</v>
      </c>
      <c r="Y693" s="14" t="s">
        <v>965</v>
      </c>
      <c r="Z693" s="39" t="s">
        <v>39</v>
      </c>
      <c r="AA693" s="14" t="s">
        <v>965</v>
      </c>
      <c r="AB693" s="14" t="s">
        <v>965</v>
      </c>
      <c r="AC693" s="39" t="s">
        <v>39</v>
      </c>
      <c r="AD693" s="14" t="s">
        <v>965</v>
      </c>
      <c r="AE693" s="14" t="s">
        <v>965</v>
      </c>
      <c r="AF693" s="39" t="s">
        <v>39</v>
      </c>
      <c r="AG693" s="14" t="s">
        <v>965</v>
      </c>
      <c r="AH693" s="14" t="s">
        <v>965</v>
      </c>
      <c r="AI693" s="39" t="s">
        <v>39</v>
      </c>
      <c r="AJ693" s="14" t="s">
        <v>965</v>
      </c>
      <c r="AK693" s="14" t="s">
        <v>965</v>
      </c>
      <c r="AL693" s="39" t="s">
        <v>39</v>
      </c>
      <c r="AM693" s="14" t="s">
        <v>965</v>
      </c>
      <c r="AN693" s="14" t="s">
        <v>20</v>
      </c>
      <c r="AO693" s="14" t="s">
        <v>20</v>
      </c>
      <c r="AP693" s="14" t="s">
        <v>965</v>
      </c>
      <c r="AQ693" s="39" t="s">
        <v>39</v>
      </c>
      <c r="AR693" s="14" t="s">
        <v>965</v>
      </c>
      <c r="AS693" s="14" t="s">
        <v>965</v>
      </c>
      <c r="AT693" s="39" t="s">
        <v>39</v>
      </c>
      <c r="AU693" s="14" t="s">
        <v>965</v>
      </c>
      <c r="AV693" s="14" t="s">
        <v>965</v>
      </c>
      <c r="AW693" s="39" t="s">
        <v>39</v>
      </c>
      <c r="AX693" s="14" t="s">
        <v>965</v>
      </c>
      <c r="AY693" s="14" t="s">
        <v>965</v>
      </c>
      <c r="AZ693" s="39">
        <v>0.39097222222222222</v>
      </c>
      <c r="BA693" s="14" t="s">
        <v>965</v>
      </c>
      <c r="BB693" s="14" t="s">
        <v>965</v>
      </c>
      <c r="BC693" s="39">
        <v>0.3833333333333333</v>
      </c>
      <c r="BD693" s="14" t="s">
        <v>965</v>
      </c>
      <c r="BE693" s="14" t="s">
        <v>20</v>
      </c>
      <c r="BF693" s="14" t="s">
        <v>20</v>
      </c>
      <c r="BG693" s="14" t="s">
        <v>965</v>
      </c>
      <c r="BH693" s="39">
        <v>0.37847222222222227</v>
      </c>
      <c r="BI693" s="39" t="s">
        <v>965</v>
      </c>
      <c r="BJ693" s="14" t="s">
        <v>965</v>
      </c>
      <c r="BK693" s="39">
        <v>0.38750000000000001</v>
      </c>
      <c r="BL693" s="14" t="s">
        <v>965</v>
      </c>
      <c r="BM693" s="14" t="s">
        <v>965</v>
      </c>
      <c r="BN693" s="39">
        <v>0.3756944444444445</v>
      </c>
      <c r="BO693" s="14" t="s">
        <v>965</v>
      </c>
      <c r="BP693" s="14" t="s">
        <v>965</v>
      </c>
      <c r="BQ693" s="39">
        <v>0.40347222222222223</v>
      </c>
      <c r="BR693" s="14" t="s">
        <v>965</v>
      </c>
      <c r="BS693" s="14" t="s">
        <v>965</v>
      </c>
      <c r="BT693" s="39">
        <v>0.3833333333333333</v>
      </c>
      <c r="BU693" s="39" t="s">
        <v>965</v>
      </c>
      <c r="BV693" s="14" t="s">
        <v>20</v>
      </c>
      <c r="BW693" s="14" t="s">
        <v>20</v>
      </c>
      <c r="BX693" s="14" t="s">
        <v>20</v>
      </c>
      <c r="BY693" s="14" t="s">
        <v>21</v>
      </c>
      <c r="BZ693" s="39" t="s">
        <v>39</v>
      </c>
      <c r="CA693" s="39" t="s">
        <v>21</v>
      </c>
      <c r="CB693" s="14" t="s">
        <v>965</v>
      </c>
      <c r="CC693" s="39">
        <v>0.37638888888888888</v>
      </c>
      <c r="CD693" s="39" t="s">
        <v>965</v>
      </c>
      <c r="CE693" s="14" t="s">
        <v>965</v>
      </c>
      <c r="CF693" s="39">
        <v>0.37986111111111115</v>
      </c>
      <c r="CG693" s="39" t="s">
        <v>965</v>
      </c>
      <c r="CH693" s="14" t="s">
        <v>22</v>
      </c>
      <c r="CI693" s="39">
        <v>8.3333333333333329E-2</v>
      </c>
      <c r="CJ693" s="39" t="s">
        <v>22</v>
      </c>
      <c r="CK693" s="14" t="s">
        <v>20</v>
      </c>
      <c r="CL693" s="14" t="s">
        <v>20</v>
      </c>
      <c r="CM693" s="1">
        <f t="shared" si="172"/>
        <v>36</v>
      </c>
      <c r="CN693" s="1">
        <f t="shared" si="173"/>
        <v>0</v>
      </c>
      <c r="CO693" s="1">
        <f t="shared" si="174"/>
        <v>11</v>
      </c>
      <c r="CP693" s="1">
        <f t="shared" si="175"/>
        <v>2</v>
      </c>
      <c r="CQ693" s="1">
        <f t="shared" si="176"/>
        <v>2</v>
      </c>
      <c r="CR693" s="1">
        <f>SUM(COUNTIFS($T693:$CL693,{"PAT","MAT"}))</f>
        <v>0</v>
      </c>
      <c r="CS693" s="1">
        <f t="shared" si="177"/>
        <v>0</v>
      </c>
      <c r="CT693" s="1">
        <f t="shared" si="178"/>
        <v>0</v>
      </c>
      <c r="CU693" s="1">
        <f t="shared" si="179"/>
        <v>0</v>
      </c>
      <c r="CV693" s="1">
        <f t="shared" si="180"/>
        <v>0</v>
      </c>
      <c r="CW693" s="1">
        <f t="shared" si="181"/>
        <v>0</v>
      </c>
      <c r="CX693" s="1">
        <f t="shared" si="182"/>
        <v>0</v>
      </c>
      <c r="CY693" s="1">
        <f t="shared" si="183"/>
        <v>0</v>
      </c>
      <c r="CZ693" s="1">
        <f t="shared" si="184"/>
        <v>1</v>
      </c>
      <c r="DA693" s="1">
        <f t="shared" si="185"/>
        <v>1</v>
      </c>
      <c r="DB693" s="1">
        <f>SUM(CM693:CX693)+SUM(COUNTIFS(Q693:CL693,{"TERM","RESIGNED"}))</f>
        <v>51</v>
      </c>
      <c r="DC693" s="1" t="s">
        <v>45</v>
      </c>
      <c r="DD693" s="1" t="s">
        <v>1023</v>
      </c>
    </row>
    <row r="694" spans="1:108" x14ac:dyDescent="0.25">
      <c r="A694" s="32">
        <f t="shared" si="186"/>
        <v>693</v>
      </c>
      <c r="B694" s="1" t="s">
        <v>36</v>
      </c>
      <c r="C694" s="1">
        <v>19453</v>
      </c>
      <c r="D694" s="27">
        <v>19453</v>
      </c>
      <c r="E694" s="1" t="s">
        <v>946</v>
      </c>
      <c r="F694" s="34" t="s">
        <v>1487</v>
      </c>
      <c r="G694" s="34" t="s">
        <v>123</v>
      </c>
      <c r="H694" s="30">
        <v>45238</v>
      </c>
      <c r="I694" s="30" t="s">
        <v>39</v>
      </c>
      <c r="J694" s="30" t="s">
        <v>39</v>
      </c>
      <c r="K694" s="1">
        <f t="shared" ca="1" si="170"/>
        <v>64</v>
      </c>
      <c r="L694" s="34" t="str">
        <f t="shared" si="171"/>
        <v>Billable</v>
      </c>
      <c r="M694" s="34" t="s">
        <v>124</v>
      </c>
      <c r="N694" s="1" t="s">
        <v>41</v>
      </c>
      <c r="O694" s="1" t="s">
        <v>42</v>
      </c>
      <c r="P694" s="1"/>
      <c r="Q694" s="1"/>
      <c r="R694" s="1" t="s">
        <v>43</v>
      </c>
      <c r="S694" s="33" t="s">
        <v>167</v>
      </c>
      <c r="T694" s="14" t="s">
        <v>965</v>
      </c>
      <c r="U694" s="39" t="s">
        <v>39</v>
      </c>
      <c r="V694" s="14" t="s">
        <v>965</v>
      </c>
      <c r="W694" s="14" t="s">
        <v>20</v>
      </c>
      <c r="X694" s="14" t="s">
        <v>20</v>
      </c>
      <c r="Y694" s="14" t="s">
        <v>965</v>
      </c>
      <c r="Z694" s="39" t="s">
        <v>39</v>
      </c>
      <c r="AA694" s="14" t="s">
        <v>965</v>
      </c>
      <c r="AB694" s="14" t="s">
        <v>965</v>
      </c>
      <c r="AC694" s="39" t="s">
        <v>39</v>
      </c>
      <c r="AD694" s="14" t="s">
        <v>965</v>
      </c>
      <c r="AE694" s="14" t="s">
        <v>965</v>
      </c>
      <c r="AF694" s="39" t="s">
        <v>39</v>
      </c>
      <c r="AG694" s="14" t="s">
        <v>965</v>
      </c>
      <c r="AH694" s="14" t="s">
        <v>965</v>
      </c>
      <c r="AI694" s="39" t="s">
        <v>39</v>
      </c>
      <c r="AJ694" s="14" t="s">
        <v>965</v>
      </c>
      <c r="AK694" s="14" t="s">
        <v>965</v>
      </c>
      <c r="AL694" s="39" t="s">
        <v>39</v>
      </c>
      <c r="AM694" s="14" t="s">
        <v>965</v>
      </c>
      <c r="AN694" s="14" t="s">
        <v>20</v>
      </c>
      <c r="AO694" s="14" t="s">
        <v>20</v>
      </c>
      <c r="AP694" s="14" t="s">
        <v>965</v>
      </c>
      <c r="AQ694" s="39" t="s">
        <v>39</v>
      </c>
      <c r="AR694" s="14" t="s">
        <v>965</v>
      </c>
      <c r="AS694" s="14" t="s">
        <v>965</v>
      </c>
      <c r="AT694" s="39">
        <v>0.37777777777777777</v>
      </c>
      <c r="AU694" s="14" t="s">
        <v>965</v>
      </c>
      <c r="AV694" s="14" t="s">
        <v>965</v>
      </c>
      <c r="AW694" s="39">
        <v>0.3888888888888889</v>
      </c>
      <c r="AX694" s="14" t="s">
        <v>965</v>
      </c>
      <c r="AY694" s="14" t="s">
        <v>965</v>
      </c>
      <c r="AZ694" s="39">
        <v>0.36249999999999999</v>
      </c>
      <c r="BA694" s="14" t="s">
        <v>965</v>
      </c>
      <c r="BB694" s="14" t="s">
        <v>965</v>
      </c>
      <c r="BC694" s="39">
        <v>0.37013888888888885</v>
      </c>
      <c r="BD694" s="14" t="s">
        <v>965</v>
      </c>
      <c r="BE694" s="14" t="s">
        <v>20</v>
      </c>
      <c r="BF694" s="14" t="s">
        <v>20</v>
      </c>
      <c r="BG694" s="14" t="s">
        <v>965</v>
      </c>
      <c r="BH694" s="39">
        <v>0.3840277777777778</v>
      </c>
      <c r="BI694" s="39" t="s">
        <v>965</v>
      </c>
      <c r="BJ694" s="14" t="s">
        <v>965</v>
      </c>
      <c r="BK694" s="39">
        <v>0.36180555555555555</v>
      </c>
      <c r="BL694" s="14" t="s">
        <v>965</v>
      </c>
      <c r="BM694" s="14" t="s">
        <v>965</v>
      </c>
      <c r="BN694" s="39">
        <v>0.3743055555555555</v>
      </c>
      <c r="BO694" s="14" t="s">
        <v>965</v>
      </c>
      <c r="BP694" s="14" t="s">
        <v>965</v>
      </c>
      <c r="BQ694" s="39">
        <v>0.32777777777777778</v>
      </c>
      <c r="BR694" s="14" t="s">
        <v>966</v>
      </c>
      <c r="BS694" s="14" t="s">
        <v>965</v>
      </c>
      <c r="BT694" s="39">
        <v>0.38680555555555557</v>
      </c>
      <c r="BU694" s="39" t="s">
        <v>965</v>
      </c>
      <c r="BV694" s="14" t="s">
        <v>20</v>
      </c>
      <c r="BW694" s="14" t="s">
        <v>20</v>
      </c>
      <c r="BX694" s="14" t="s">
        <v>20</v>
      </c>
      <c r="BY694" s="14" t="s">
        <v>965</v>
      </c>
      <c r="BZ694" s="39">
        <v>0.37986111111111115</v>
      </c>
      <c r="CA694" s="39" t="s">
        <v>965</v>
      </c>
      <c r="CB694" s="14" t="s">
        <v>965</v>
      </c>
      <c r="CC694" s="39">
        <v>0.37222222222222223</v>
      </c>
      <c r="CD694" s="39" t="s">
        <v>965</v>
      </c>
      <c r="CE694" s="14" t="s">
        <v>965</v>
      </c>
      <c r="CF694" s="39">
        <v>0.37222222222222223</v>
      </c>
      <c r="CG694" s="39" t="s">
        <v>965</v>
      </c>
      <c r="CH694" s="14" t="s">
        <v>965</v>
      </c>
      <c r="CI694" s="39">
        <v>0.37847222222222227</v>
      </c>
      <c r="CJ694" s="39" t="s">
        <v>965</v>
      </c>
      <c r="CK694" s="14" t="s">
        <v>20</v>
      </c>
      <c r="CL694" s="14" t="s">
        <v>20</v>
      </c>
      <c r="CM694" s="1">
        <f t="shared" si="172"/>
        <v>39</v>
      </c>
      <c r="CN694" s="1">
        <f t="shared" si="173"/>
        <v>0.5</v>
      </c>
      <c r="CO694" s="1">
        <f t="shared" si="174"/>
        <v>11</v>
      </c>
      <c r="CP694" s="1">
        <f t="shared" si="175"/>
        <v>0</v>
      </c>
      <c r="CQ694" s="1">
        <f t="shared" si="176"/>
        <v>0</v>
      </c>
      <c r="CR694" s="1">
        <f>SUM(COUNTIFS($T694:$CL694,{"PAT","MAT"}))</f>
        <v>0</v>
      </c>
      <c r="CS694" s="1">
        <f t="shared" si="177"/>
        <v>0</v>
      </c>
      <c r="CT694" s="1">
        <f t="shared" si="178"/>
        <v>0</v>
      </c>
      <c r="CU694" s="1">
        <f t="shared" si="179"/>
        <v>0</v>
      </c>
      <c r="CV694" s="1">
        <f t="shared" si="180"/>
        <v>0</v>
      </c>
      <c r="CW694" s="1">
        <f t="shared" si="181"/>
        <v>0</v>
      </c>
      <c r="CX694" s="1">
        <f t="shared" si="182"/>
        <v>0</v>
      </c>
      <c r="CY694" s="1">
        <f t="shared" si="183"/>
        <v>0</v>
      </c>
      <c r="CZ694" s="1">
        <f t="shared" si="184"/>
        <v>1</v>
      </c>
      <c r="DA694" s="1">
        <f t="shared" si="185"/>
        <v>1</v>
      </c>
      <c r="DB694" s="1">
        <f>SUM(CM694:CX694)+SUM(COUNTIFS(Q694:CL694,{"TERM","RESIGNED"}))</f>
        <v>50.5</v>
      </c>
      <c r="DC694" s="1" t="s">
        <v>45</v>
      </c>
      <c r="DD694" s="1" t="s">
        <v>1021</v>
      </c>
    </row>
    <row r="695" spans="1:108" x14ac:dyDescent="0.25">
      <c r="A695" s="32">
        <f t="shared" si="186"/>
        <v>694</v>
      </c>
      <c r="B695" s="1" t="s">
        <v>172</v>
      </c>
      <c r="C695" s="1">
        <v>600489</v>
      </c>
      <c r="D695" s="27">
        <v>600489</v>
      </c>
      <c r="E695" s="1" t="s">
        <v>946</v>
      </c>
      <c r="F695" s="34" t="s">
        <v>1465</v>
      </c>
      <c r="G695" s="34" t="s">
        <v>190</v>
      </c>
      <c r="H695" s="30">
        <v>45237</v>
      </c>
      <c r="I695" s="30" t="s">
        <v>39</v>
      </c>
      <c r="J695" s="30" t="s">
        <v>39</v>
      </c>
      <c r="K695" s="1">
        <f t="shared" ca="1" si="170"/>
        <v>65</v>
      </c>
      <c r="L695" s="34" t="str">
        <f t="shared" si="171"/>
        <v>Billable</v>
      </c>
      <c r="M695" s="34" t="s">
        <v>827</v>
      </c>
      <c r="N695" s="1" t="s">
        <v>270</v>
      </c>
      <c r="O695" s="1" t="s">
        <v>42</v>
      </c>
      <c r="P695" s="1"/>
      <c r="Q695" s="1"/>
      <c r="R695" s="1" t="s">
        <v>43</v>
      </c>
      <c r="S695" s="33" t="s">
        <v>488</v>
      </c>
      <c r="T695" s="14" t="s">
        <v>965</v>
      </c>
      <c r="U695" s="39" t="s">
        <v>39</v>
      </c>
      <c r="V695" s="14" t="s">
        <v>965</v>
      </c>
      <c r="W695" s="14" t="s">
        <v>20</v>
      </c>
      <c r="X695" s="14" t="s">
        <v>20</v>
      </c>
      <c r="Y695" s="14" t="s">
        <v>965</v>
      </c>
      <c r="Z695" s="39" t="s">
        <v>39</v>
      </c>
      <c r="AA695" s="14" t="s">
        <v>965</v>
      </c>
      <c r="AB695" s="14" t="s">
        <v>965</v>
      </c>
      <c r="AC695" s="39" t="s">
        <v>39</v>
      </c>
      <c r="AD695" s="14" t="s">
        <v>965</v>
      </c>
      <c r="AE695" s="14" t="s">
        <v>965</v>
      </c>
      <c r="AF695" s="39" t="s">
        <v>39</v>
      </c>
      <c r="AG695" s="14" t="s">
        <v>965</v>
      </c>
      <c r="AH695" s="14" t="s">
        <v>965</v>
      </c>
      <c r="AI695" s="39" t="s">
        <v>39</v>
      </c>
      <c r="AJ695" s="14" t="s">
        <v>965</v>
      </c>
      <c r="AK695" s="14" t="s">
        <v>965</v>
      </c>
      <c r="AL695" s="39" t="s">
        <v>39</v>
      </c>
      <c r="AM695" s="14" t="s">
        <v>965</v>
      </c>
      <c r="AN695" s="14" t="s">
        <v>20</v>
      </c>
      <c r="AO695" s="14" t="s">
        <v>20</v>
      </c>
      <c r="AP695" s="14" t="s">
        <v>966</v>
      </c>
      <c r="AQ695" s="39" t="s">
        <v>39</v>
      </c>
      <c r="AR695" s="14" t="s">
        <v>966</v>
      </c>
      <c r="AS695" s="14" t="s">
        <v>965</v>
      </c>
      <c r="AT695" s="39" t="s">
        <v>39</v>
      </c>
      <c r="AU695" s="14" t="s">
        <v>965</v>
      </c>
      <c r="AV695" s="14" t="s">
        <v>965</v>
      </c>
      <c r="AW695" s="39" t="s">
        <v>39</v>
      </c>
      <c r="AX695" s="14" t="s">
        <v>965</v>
      </c>
      <c r="AY695" s="14" t="s">
        <v>965</v>
      </c>
      <c r="AZ695" s="39" t="s">
        <v>39</v>
      </c>
      <c r="BA695" s="14" t="s">
        <v>965</v>
      </c>
      <c r="BB695" s="14" t="s">
        <v>965</v>
      </c>
      <c r="BC695" s="39" t="s">
        <v>39</v>
      </c>
      <c r="BD695" s="14" t="s">
        <v>965</v>
      </c>
      <c r="BE695" s="14" t="s">
        <v>20</v>
      </c>
      <c r="BF695" s="14" t="s">
        <v>20</v>
      </c>
      <c r="BG695" s="14" t="s">
        <v>966</v>
      </c>
      <c r="BH695" s="39" t="s">
        <v>39</v>
      </c>
      <c r="BI695" s="39" t="s">
        <v>966</v>
      </c>
      <c r="BJ695" s="14" t="s">
        <v>965</v>
      </c>
      <c r="BK695" s="39" t="s">
        <v>39</v>
      </c>
      <c r="BL695" s="14" t="s">
        <v>965</v>
      </c>
      <c r="BM695" s="14" t="s">
        <v>965</v>
      </c>
      <c r="BN695" s="39" t="s">
        <v>39</v>
      </c>
      <c r="BO695" s="14" t="s">
        <v>965</v>
      </c>
      <c r="BP695" s="14" t="s">
        <v>965</v>
      </c>
      <c r="BQ695" s="39" t="s">
        <v>39</v>
      </c>
      <c r="BR695" s="14" t="s">
        <v>965</v>
      </c>
      <c r="BS695" s="14" t="s">
        <v>965</v>
      </c>
      <c r="BT695" s="39" t="e">
        <v>#N/A</v>
      </c>
      <c r="BU695" s="39" t="s">
        <v>965</v>
      </c>
      <c r="BV695" s="14" t="s">
        <v>20</v>
      </c>
      <c r="BW695" s="14" t="s">
        <v>20</v>
      </c>
      <c r="BX695" s="14" t="s">
        <v>20</v>
      </c>
      <c r="BY695" s="14" t="s">
        <v>21</v>
      </c>
      <c r="BZ695" s="39" t="s">
        <v>39</v>
      </c>
      <c r="CA695" s="39" t="s">
        <v>21</v>
      </c>
      <c r="CB695" s="14" t="s">
        <v>965</v>
      </c>
      <c r="CC695" s="39" t="s">
        <v>39</v>
      </c>
      <c r="CD695" s="39" t="s">
        <v>965</v>
      </c>
      <c r="CE695" s="14" t="s">
        <v>965</v>
      </c>
      <c r="CF695" s="39" t="s">
        <v>39</v>
      </c>
      <c r="CG695" s="39" t="s">
        <v>965</v>
      </c>
      <c r="CH695" s="14" t="s">
        <v>22</v>
      </c>
      <c r="CI695" s="39" t="s">
        <v>39</v>
      </c>
      <c r="CJ695" s="39" t="s">
        <v>22</v>
      </c>
      <c r="CK695" s="14" t="s">
        <v>20</v>
      </c>
      <c r="CL695" s="14" t="s">
        <v>20</v>
      </c>
      <c r="CM695" s="1">
        <f t="shared" si="172"/>
        <v>32</v>
      </c>
      <c r="CN695" s="1">
        <f t="shared" si="173"/>
        <v>2</v>
      </c>
      <c r="CO695" s="1">
        <f t="shared" si="174"/>
        <v>11</v>
      </c>
      <c r="CP695" s="1">
        <f t="shared" si="175"/>
        <v>2</v>
      </c>
      <c r="CQ695" s="1">
        <f t="shared" si="176"/>
        <v>2</v>
      </c>
      <c r="CR695" s="1">
        <f>SUM(COUNTIFS($T695:$CL695,{"PAT","MAT"}))</f>
        <v>0</v>
      </c>
      <c r="CS695" s="1">
        <f t="shared" si="177"/>
        <v>0</v>
      </c>
      <c r="CT695" s="1">
        <f t="shared" si="178"/>
        <v>0</v>
      </c>
      <c r="CU695" s="1">
        <f t="shared" si="179"/>
        <v>0</v>
      </c>
      <c r="CV695" s="1">
        <f t="shared" si="180"/>
        <v>0</v>
      </c>
      <c r="CW695" s="1">
        <f t="shared" si="181"/>
        <v>0</v>
      </c>
      <c r="CX695" s="1">
        <f t="shared" si="182"/>
        <v>0</v>
      </c>
      <c r="CY695" s="1">
        <f t="shared" si="183"/>
        <v>0</v>
      </c>
      <c r="CZ695" s="1">
        <f t="shared" si="184"/>
        <v>1</v>
      </c>
      <c r="DA695" s="1">
        <f t="shared" si="185"/>
        <v>1</v>
      </c>
      <c r="DB695" s="1">
        <f>SUM(CM695:CX695)+SUM(COUNTIFS(Q695:CL695,{"TERM","RESIGNED"}))</f>
        <v>49</v>
      </c>
      <c r="DC695" s="1" t="s">
        <v>45</v>
      </c>
      <c r="DD695" s="1" t="s">
        <v>1018</v>
      </c>
    </row>
    <row r="696" spans="1:108" x14ac:dyDescent="0.25">
      <c r="A696" s="32">
        <f t="shared" si="186"/>
        <v>695</v>
      </c>
      <c r="B696" s="1" t="s">
        <v>172</v>
      </c>
      <c r="C696" s="1">
        <v>600491</v>
      </c>
      <c r="D696" s="27">
        <v>600491</v>
      </c>
      <c r="E696" s="1" t="s">
        <v>945</v>
      </c>
      <c r="F696" s="34" t="s">
        <v>1466</v>
      </c>
      <c r="G696" s="34" t="s">
        <v>190</v>
      </c>
      <c r="H696" s="30">
        <v>45237</v>
      </c>
      <c r="I696" s="30" t="s">
        <v>39</v>
      </c>
      <c r="J696" s="30" t="s">
        <v>39</v>
      </c>
      <c r="K696" s="1">
        <f t="shared" ca="1" si="170"/>
        <v>65</v>
      </c>
      <c r="L696" s="34" t="str">
        <f t="shared" si="171"/>
        <v>Billable</v>
      </c>
      <c r="M696" s="34" t="s">
        <v>827</v>
      </c>
      <c r="N696" s="1" t="s">
        <v>270</v>
      </c>
      <c r="O696" s="1" t="s">
        <v>42</v>
      </c>
      <c r="P696" s="1"/>
      <c r="Q696" s="1"/>
      <c r="R696" s="1" t="s">
        <v>43</v>
      </c>
      <c r="S696" s="33" t="s">
        <v>488</v>
      </c>
      <c r="T696" s="14" t="s">
        <v>21</v>
      </c>
      <c r="U696" s="39" t="s">
        <v>39</v>
      </c>
      <c r="V696" s="14" t="s">
        <v>21</v>
      </c>
      <c r="W696" s="14" t="s">
        <v>20</v>
      </c>
      <c r="X696" s="14" t="s">
        <v>20</v>
      </c>
      <c r="Y696" s="14" t="s">
        <v>22</v>
      </c>
      <c r="Z696" s="39" t="s">
        <v>39</v>
      </c>
      <c r="AA696" s="14" t="s">
        <v>22</v>
      </c>
      <c r="AB696" s="14" t="s">
        <v>22</v>
      </c>
      <c r="AC696" s="39" t="s">
        <v>39</v>
      </c>
      <c r="AD696" s="14" t="s">
        <v>22</v>
      </c>
      <c r="AE696" s="14" t="s">
        <v>21</v>
      </c>
      <c r="AF696" s="39" t="s">
        <v>39</v>
      </c>
      <c r="AG696" s="14" t="s">
        <v>21</v>
      </c>
      <c r="AH696" s="14" t="s">
        <v>965</v>
      </c>
      <c r="AI696" s="39" t="s">
        <v>39</v>
      </c>
      <c r="AJ696" s="14" t="s">
        <v>965</v>
      </c>
      <c r="AK696" s="14" t="s">
        <v>965</v>
      </c>
      <c r="AL696" s="39" t="s">
        <v>39</v>
      </c>
      <c r="AM696" s="14" t="s">
        <v>965</v>
      </c>
      <c r="AN696" s="14" t="s">
        <v>20</v>
      </c>
      <c r="AO696" s="14" t="s">
        <v>20</v>
      </c>
      <c r="AP696" s="14" t="s">
        <v>965</v>
      </c>
      <c r="AQ696" s="39" t="s">
        <v>39</v>
      </c>
      <c r="AR696" s="14" t="s">
        <v>965</v>
      </c>
      <c r="AS696" s="14" t="s">
        <v>965</v>
      </c>
      <c r="AT696" s="39" t="s">
        <v>39</v>
      </c>
      <c r="AU696" s="14" t="s">
        <v>965</v>
      </c>
      <c r="AV696" s="14" t="s">
        <v>965</v>
      </c>
      <c r="AW696" s="39" t="s">
        <v>39</v>
      </c>
      <c r="AX696" s="14" t="s">
        <v>965</v>
      </c>
      <c r="AY696" s="14" t="s">
        <v>965</v>
      </c>
      <c r="AZ696" s="39" t="s">
        <v>39</v>
      </c>
      <c r="BA696" s="14" t="s">
        <v>965</v>
      </c>
      <c r="BB696" s="14" t="s">
        <v>965</v>
      </c>
      <c r="BC696" s="39" t="s">
        <v>39</v>
      </c>
      <c r="BD696" s="14" t="s">
        <v>965</v>
      </c>
      <c r="BE696" s="14" t="s">
        <v>20</v>
      </c>
      <c r="BF696" s="14" t="s">
        <v>20</v>
      </c>
      <c r="BG696" s="14" t="s">
        <v>965</v>
      </c>
      <c r="BH696" s="39" t="s">
        <v>39</v>
      </c>
      <c r="BI696" s="39" t="s">
        <v>965</v>
      </c>
      <c r="BJ696" s="14" t="s">
        <v>965</v>
      </c>
      <c r="BK696" s="39" t="s">
        <v>39</v>
      </c>
      <c r="BL696" s="14" t="s">
        <v>965</v>
      </c>
      <c r="BM696" s="14" t="s">
        <v>965</v>
      </c>
      <c r="BN696" s="39" t="s">
        <v>39</v>
      </c>
      <c r="BO696" s="14" t="s">
        <v>965</v>
      </c>
      <c r="BP696" s="14" t="s">
        <v>965</v>
      </c>
      <c r="BQ696" s="39" t="s">
        <v>39</v>
      </c>
      <c r="BR696" s="14" t="s">
        <v>965</v>
      </c>
      <c r="BS696" s="14" t="s">
        <v>965</v>
      </c>
      <c r="BT696" s="39" t="e">
        <v>#N/A</v>
      </c>
      <c r="BU696" s="39" t="s">
        <v>965</v>
      </c>
      <c r="BV696" s="14" t="s">
        <v>20</v>
      </c>
      <c r="BW696" s="14" t="s">
        <v>20</v>
      </c>
      <c r="BX696" s="14" t="s">
        <v>20</v>
      </c>
      <c r="BY696" s="14" t="s">
        <v>965</v>
      </c>
      <c r="BZ696" s="39" t="s">
        <v>39</v>
      </c>
      <c r="CA696" s="39" t="s">
        <v>965</v>
      </c>
      <c r="CB696" s="14" t="s">
        <v>21</v>
      </c>
      <c r="CC696" s="39" t="s">
        <v>39</v>
      </c>
      <c r="CD696" s="39" t="s">
        <v>21</v>
      </c>
      <c r="CE696" s="14" t="s">
        <v>21</v>
      </c>
      <c r="CF696" s="39" t="s">
        <v>39</v>
      </c>
      <c r="CG696" s="39" t="s">
        <v>21</v>
      </c>
      <c r="CH696" s="14" t="s">
        <v>965</v>
      </c>
      <c r="CI696" s="39" t="s">
        <v>39</v>
      </c>
      <c r="CJ696" s="39" t="s">
        <v>965</v>
      </c>
      <c r="CK696" s="14" t="s">
        <v>20</v>
      </c>
      <c r="CL696" s="14" t="s">
        <v>20</v>
      </c>
      <c r="CM696" s="1">
        <f t="shared" si="172"/>
        <v>28</v>
      </c>
      <c r="CN696" s="1">
        <f t="shared" si="173"/>
        <v>0</v>
      </c>
      <c r="CO696" s="1">
        <f t="shared" si="174"/>
        <v>11</v>
      </c>
      <c r="CP696" s="1">
        <f t="shared" si="175"/>
        <v>8</v>
      </c>
      <c r="CQ696" s="1">
        <f t="shared" si="176"/>
        <v>4</v>
      </c>
      <c r="CR696" s="1">
        <f>SUM(COUNTIFS($T696:$CL696,{"PAT","MAT"}))</f>
        <v>0</v>
      </c>
      <c r="CS696" s="1">
        <f t="shared" si="177"/>
        <v>0</v>
      </c>
      <c r="CT696" s="1">
        <f t="shared" si="178"/>
        <v>0</v>
      </c>
      <c r="CU696" s="1">
        <f t="shared" si="179"/>
        <v>0</v>
      </c>
      <c r="CV696" s="1">
        <f t="shared" si="180"/>
        <v>0</v>
      </c>
      <c r="CW696" s="1">
        <f t="shared" si="181"/>
        <v>0</v>
      </c>
      <c r="CX696" s="1">
        <f t="shared" si="182"/>
        <v>0</v>
      </c>
      <c r="CY696" s="1">
        <f t="shared" si="183"/>
        <v>0</v>
      </c>
      <c r="CZ696" s="1">
        <f t="shared" si="184"/>
        <v>1</v>
      </c>
      <c r="DA696" s="1">
        <f t="shared" si="185"/>
        <v>1</v>
      </c>
      <c r="DB696" s="1">
        <f>SUM(CM696:CX696)+SUM(COUNTIFS(Q696:CL696,{"TERM","RESIGNED"}))</f>
        <v>51</v>
      </c>
      <c r="DC696" s="1" t="s">
        <v>45</v>
      </c>
      <c r="DD696" s="1" t="s">
        <v>1018</v>
      </c>
    </row>
    <row r="697" spans="1:108" x14ac:dyDescent="0.25">
      <c r="A697" s="32">
        <f t="shared" si="186"/>
        <v>696</v>
      </c>
      <c r="B697" s="1" t="s">
        <v>172</v>
      </c>
      <c r="C697" s="1">
        <v>600494</v>
      </c>
      <c r="D697" s="27">
        <v>600494</v>
      </c>
      <c r="E697" s="1" t="s">
        <v>945</v>
      </c>
      <c r="F697" s="34" t="s">
        <v>1469</v>
      </c>
      <c r="G697" s="34" t="s">
        <v>186</v>
      </c>
      <c r="H697" s="30">
        <v>45237</v>
      </c>
      <c r="I697" s="30" t="s">
        <v>39</v>
      </c>
      <c r="J697" s="30" t="s">
        <v>39</v>
      </c>
      <c r="K697" s="1">
        <f t="shared" ca="1" si="170"/>
        <v>65</v>
      </c>
      <c r="L697" s="34" t="str">
        <f t="shared" si="171"/>
        <v>Billable</v>
      </c>
      <c r="M697" s="34" t="s">
        <v>827</v>
      </c>
      <c r="N697" s="1" t="s">
        <v>270</v>
      </c>
      <c r="O697" s="1" t="s">
        <v>42</v>
      </c>
      <c r="P697" s="1"/>
      <c r="Q697" s="1"/>
      <c r="R697" s="1" t="s">
        <v>43</v>
      </c>
      <c r="S697" s="33" t="s">
        <v>488</v>
      </c>
      <c r="T697" s="14" t="s">
        <v>965</v>
      </c>
      <c r="U697" s="39" t="s">
        <v>39</v>
      </c>
      <c r="V697" s="14" t="s">
        <v>965</v>
      </c>
      <c r="W697" s="14" t="s">
        <v>20</v>
      </c>
      <c r="X697" s="14" t="s">
        <v>20</v>
      </c>
      <c r="Y697" s="14" t="s">
        <v>966</v>
      </c>
      <c r="Z697" s="39" t="s">
        <v>39</v>
      </c>
      <c r="AA697" s="14" t="s">
        <v>966</v>
      </c>
      <c r="AB697" s="14" t="s">
        <v>22</v>
      </c>
      <c r="AC697" s="39" t="s">
        <v>39</v>
      </c>
      <c r="AD697" s="14" t="s">
        <v>22</v>
      </c>
      <c r="AE697" s="14" t="s">
        <v>965</v>
      </c>
      <c r="AF697" s="39" t="s">
        <v>39</v>
      </c>
      <c r="AG697" s="14" t="s">
        <v>965</v>
      </c>
      <c r="AH697" s="14" t="s">
        <v>965</v>
      </c>
      <c r="AI697" s="39" t="s">
        <v>39</v>
      </c>
      <c r="AJ697" s="14" t="s">
        <v>965</v>
      </c>
      <c r="AK697" s="14" t="s">
        <v>22</v>
      </c>
      <c r="AL697" s="39" t="s">
        <v>39</v>
      </c>
      <c r="AM697" s="14" t="s">
        <v>22</v>
      </c>
      <c r="AN697" s="14" t="s">
        <v>20</v>
      </c>
      <c r="AO697" s="14" t="s">
        <v>20</v>
      </c>
      <c r="AP697" s="14" t="s">
        <v>965</v>
      </c>
      <c r="AQ697" s="39" t="s">
        <v>39</v>
      </c>
      <c r="AR697" s="14" t="s">
        <v>965</v>
      </c>
      <c r="AS697" s="14" t="s">
        <v>965</v>
      </c>
      <c r="AT697" s="39" t="s">
        <v>39</v>
      </c>
      <c r="AU697" s="14" t="s">
        <v>965</v>
      </c>
      <c r="AV697" s="14" t="s">
        <v>965</v>
      </c>
      <c r="AW697" s="39" t="s">
        <v>39</v>
      </c>
      <c r="AX697" s="14" t="s">
        <v>965</v>
      </c>
      <c r="AY697" s="14" t="s">
        <v>965</v>
      </c>
      <c r="AZ697" s="39" t="s">
        <v>39</v>
      </c>
      <c r="BA697" s="14" t="s">
        <v>965</v>
      </c>
      <c r="BB697" s="14" t="s">
        <v>965</v>
      </c>
      <c r="BC697" s="39" t="s">
        <v>39</v>
      </c>
      <c r="BD697" s="14" t="s">
        <v>965</v>
      </c>
      <c r="BE697" s="14" t="s">
        <v>20</v>
      </c>
      <c r="BF697" s="14" t="s">
        <v>20</v>
      </c>
      <c r="BG697" s="14" t="s">
        <v>965</v>
      </c>
      <c r="BH697" s="39" t="s">
        <v>39</v>
      </c>
      <c r="BI697" s="39" t="s">
        <v>965</v>
      </c>
      <c r="BJ697" s="14" t="s">
        <v>965</v>
      </c>
      <c r="BK697" s="39" t="s">
        <v>39</v>
      </c>
      <c r="BL697" s="14" t="s">
        <v>965</v>
      </c>
      <c r="BM697" s="14" t="s">
        <v>965</v>
      </c>
      <c r="BN697" s="39" t="s">
        <v>39</v>
      </c>
      <c r="BO697" s="14" t="s">
        <v>965</v>
      </c>
      <c r="BP697" s="14" t="s">
        <v>965</v>
      </c>
      <c r="BQ697" s="39" t="s">
        <v>39</v>
      </c>
      <c r="BR697" s="14" t="s">
        <v>965</v>
      </c>
      <c r="BS697" s="14" t="s">
        <v>965</v>
      </c>
      <c r="BT697" s="39" t="e">
        <v>#N/A</v>
      </c>
      <c r="BU697" s="39" t="s">
        <v>965</v>
      </c>
      <c r="BV697" s="14" t="s">
        <v>20</v>
      </c>
      <c r="BW697" s="14" t="s">
        <v>20</v>
      </c>
      <c r="BX697" s="14" t="s">
        <v>20</v>
      </c>
      <c r="BY697" s="14" t="s">
        <v>965</v>
      </c>
      <c r="BZ697" s="39" t="s">
        <v>39</v>
      </c>
      <c r="CA697" s="39" t="s">
        <v>965</v>
      </c>
      <c r="CB697" s="14" t="s">
        <v>965</v>
      </c>
      <c r="CC697" s="39" t="s">
        <v>39</v>
      </c>
      <c r="CD697" s="39" t="s">
        <v>965</v>
      </c>
      <c r="CE697" s="14" t="s">
        <v>965</v>
      </c>
      <c r="CF697" s="39" t="s">
        <v>39</v>
      </c>
      <c r="CG697" s="39" t="s">
        <v>965</v>
      </c>
      <c r="CH697" s="14" t="s">
        <v>21</v>
      </c>
      <c r="CI697" s="39" t="s">
        <v>39</v>
      </c>
      <c r="CJ697" s="39" t="s">
        <v>21</v>
      </c>
      <c r="CK697" s="14" t="s">
        <v>20</v>
      </c>
      <c r="CL697" s="14" t="s">
        <v>20</v>
      </c>
      <c r="CM697" s="1">
        <f t="shared" si="172"/>
        <v>32</v>
      </c>
      <c r="CN697" s="1">
        <f t="shared" si="173"/>
        <v>1</v>
      </c>
      <c r="CO697" s="1">
        <f t="shared" si="174"/>
        <v>11</v>
      </c>
      <c r="CP697" s="1">
        <f t="shared" si="175"/>
        <v>2</v>
      </c>
      <c r="CQ697" s="1">
        <f t="shared" si="176"/>
        <v>4</v>
      </c>
      <c r="CR697" s="1">
        <f>SUM(COUNTIFS($T697:$CL697,{"PAT","MAT"}))</f>
        <v>0</v>
      </c>
      <c r="CS697" s="1">
        <f t="shared" si="177"/>
        <v>0</v>
      </c>
      <c r="CT697" s="1">
        <f t="shared" si="178"/>
        <v>0</v>
      </c>
      <c r="CU697" s="1">
        <f t="shared" si="179"/>
        <v>0</v>
      </c>
      <c r="CV697" s="1">
        <f t="shared" si="180"/>
        <v>0</v>
      </c>
      <c r="CW697" s="1">
        <f t="shared" si="181"/>
        <v>0</v>
      </c>
      <c r="CX697" s="1">
        <f t="shared" si="182"/>
        <v>0</v>
      </c>
      <c r="CY697" s="1">
        <f t="shared" si="183"/>
        <v>0</v>
      </c>
      <c r="CZ697" s="1">
        <f t="shared" si="184"/>
        <v>1</v>
      </c>
      <c r="DA697" s="1">
        <f t="shared" si="185"/>
        <v>1</v>
      </c>
      <c r="DB697" s="1">
        <f>SUM(CM697:CX697)+SUM(COUNTIFS(Q697:CL697,{"TERM","RESIGNED"}))</f>
        <v>50</v>
      </c>
      <c r="DC697" s="1" t="s">
        <v>45</v>
      </c>
      <c r="DD697" s="1" t="s">
        <v>1018</v>
      </c>
    </row>
    <row r="698" spans="1:108" x14ac:dyDescent="0.25">
      <c r="A698" s="32">
        <f t="shared" si="186"/>
        <v>697</v>
      </c>
      <c r="B698" s="1" t="s">
        <v>172</v>
      </c>
      <c r="C698" s="1">
        <v>600495</v>
      </c>
      <c r="D698" s="27">
        <v>600495</v>
      </c>
      <c r="E698" s="1" t="s">
        <v>946</v>
      </c>
      <c r="F698" s="34" t="s">
        <v>1520</v>
      </c>
      <c r="G698" s="34" t="s">
        <v>190</v>
      </c>
      <c r="H698" s="30">
        <v>45238</v>
      </c>
      <c r="I698" s="30" t="s">
        <v>39</v>
      </c>
      <c r="J698" s="30" t="s">
        <v>39</v>
      </c>
      <c r="K698" s="1">
        <f t="shared" ca="1" si="170"/>
        <v>64</v>
      </c>
      <c r="L698" s="34" t="str">
        <f t="shared" si="171"/>
        <v>Billable</v>
      </c>
      <c r="M698" s="34" t="s">
        <v>827</v>
      </c>
      <c r="N698" s="1" t="s">
        <v>270</v>
      </c>
      <c r="O698" s="1" t="s">
        <v>42</v>
      </c>
      <c r="P698" s="1"/>
      <c r="Q698" s="1"/>
      <c r="R698" s="1" t="s">
        <v>43</v>
      </c>
      <c r="S698" s="33" t="s">
        <v>488</v>
      </c>
      <c r="T698" s="14" t="s">
        <v>965</v>
      </c>
      <c r="U698" s="39" t="s">
        <v>39</v>
      </c>
      <c r="V698" s="14" t="s">
        <v>965</v>
      </c>
      <c r="W698" s="14" t="s">
        <v>20</v>
      </c>
      <c r="X698" s="14" t="s">
        <v>20</v>
      </c>
      <c r="Y698" s="14" t="s">
        <v>22</v>
      </c>
      <c r="Z698" s="39" t="s">
        <v>39</v>
      </c>
      <c r="AA698" s="14" t="s">
        <v>22</v>
      </c>
      <c r="AB698" s="14" t="s">
        <v>22</v>
      </c>
      <c r="AC698" s="39" t="s">
        <v>39</v>
      </c>
      <c r="AD698" s="14" t="s">
        <v>22</v>
      </c>
      <c r="AE698" s="14" t="s">
        <v>21</v>
      </c>
      <c r="AF698" s="39" t="s">
        <v>39</v>
      </c>
      <c r="AG698" s="14" t="s">
        <v>21</v>
      </c>
      <c r="AH698" s="14" t="s">
        <v>965</v>
      </c>
      <c r="AI698" s="39" t="s">
        <v>39</v>
      </c>
      <c r="AJ698" s="14" t="s">
        <v>965</v>
      </c>
      <c r="AK698" s="14" t="s">
        <v>965</v>
      </c>
      <c r="AL698" s="39" t="s">
        <v>39</v>
      </c>
      <c r="AM698" s="14" t="s">
        <v>965</v>
      </c>
      <c r="AN698" s="14" t="s">
        <v>20</v>
      </c>
      <c r="AO698" s="14" t="s">
        <v>20</v>
      </c>
      <c r="AP698" s="14" t="s">
        <v>965</v>
      </c>
      <c r="AQ698" s="39" t="s">
        <v>39</v>
      </c>
      <c r="AR698" s="14" t="s">
        <v>965</v>
      </c>
      <c r="AS698" s="14" t="s">
        <v>965</v>
      </c>
      <c r="AT698" s="39" t="s">
        <v>39</v>
      </c>
      <c r="AU698" s="14" t="s">
        <v>965</v>
      </c>
      <c r="AV698" s="14" t="s">
        <v>965</v>
      </c>
      <c r="AW698" s="39" t="s">
        <v>39</v>
      </c>
      <c r="AX698" s="14" t="s">
        <v>965</v>
      </c>
      <c r="AY698" s="14" t="s">
        <v>965</v>
      </c>
      <c r="AZ698" s="39" t="s">
        <v>39</v>
      </c>
      <c r="BA698" s="14" t="s">
        <v>965</v>
      </c>
      <c r="BB698" s="14" t="s">
        <v>965</v>
      </c>
      <c r="BC698" s="39" t="s">
        <v>39</v>
      </c>
      <c r="BD698" s="14" t="s">
        <v>965</v>
      </c>
      <c r="BE698" s="14" t="s">
        <v>20</v>
      </c>
      <c r="BF698" s="14" t="s">
        <v>20</v>
      </c>
      <c r="BG698" s="14" t="s">
        <v>965</v>
      </c>
      <c r="BH698" s="39" t="s">
        <v>39</v>
      </c>
      <c r="BI698" s="39" t="s">
        <v>965</v>
      </c>
      <c r="BJ698" s="14" t="s">
        <v>965</v>
      </c>
      <c r="BK698" s="39" t="s">
        <v>39</v>
      </c>
      <c r="BL698" s="14" t="s">
        <v>965</v>
      </c>
      <c r="BM698" s="14" t="s">
        <v>965</v>
      </c>
      <c r="BN698" s="39" t="s">
        <v>39</v>
      </c>
      <c r="BO698" s="14" t="s">
        <v>965</v>
      </c>
      <c r="BP698" s="14" t="s">
        <v>965</v>
      </c>
      <c r="BQ698" s="39" t="s">
        <v>39</v>
      </c>
      <c r="BR698" s="14" t="s">
        <v>965</v>
      </c>
      <c r="BS698" s="14" t="s">
        <v>965</v>
      </c>
      <c r="BT698" s="39" t="e">
        <v>#N/A</v>
      </c>
      <c r="BU698" s="39" t="s">
        <v>965</v>
      </c>
      <c r="BV698" s="14" t="s">
        <v>20</v>
      </c>
      <c r="BW698" s="14" t="s">
        <v>20</v>
      </c>
      <c r="BX698" s="14" t="s">
        <v>20</v>
      </c>
      <c r="BY698" s="14" t="s">
        <v>965</v>
      </c>
      <c r="BZ698" s="39" t="s">
        <v>39</v>
      </c>
      <c r="CA698" s="39" t="s">
        <v>965</v>
      </c>
      <c r="CB698" s="14" t="s">
        <v>965</v>
      </c>
      <c r="CC698" s="39" t="s">
        <v>39</v>
      </c>
      <c r="CD698" s="39" t="s">
        <v>965</v>
      </c>
      <c r="CE698" s="14" t="s">
        <v>965</v>
      </c>
      <c r="CF698" s="39" t="s">
        <v>39</v>
      </c>
      <c r="CG698" s="39" t="s">
        <v>965</v>
      </c>
      <c r="CH698" s="14" t="s">
        <v>965</v>
      </c>
      <c r="CI698" s="39" t="s">
        <v>39</v>
      </c>
      <c r="CJ698" s="39" t="s">
        <v>965</v>
      </c>
      <c r="CK698" s="14" t="s">
        <v>20</v>
      </c>
      <c r="CL698" s="14" t="s">
        <v>20</v>
      </c>
      <c r="CM698" s="1">
        <f t="shared" si="172"/>
        <v>34</v>
      </c>
      <c r="CN698" s="1">
        <f t="shared" si="173"/>
        <v>0</v>
      </c>
      <c r="CO698" s="1">
        <f t="shared" si="174"/>
        <v>11</v>
      </c>
      <c r="CP698" s="1">
        <f t="shared" si="175"/>
        <v>2</v>
      </c>
      <c r="CQ698" s="1">
        <f t="shared" si="176"/>
        <v>4</v>
      </c>
      <c r="CR698" s="1">
        <f>SUM(COUNTIFS($T698:$CL698,{"PAT","MAT"}))</f>
        <v>0</v>
      </c>
      <c r="CS698" s="1">
        <f t="shared" si="177"/>
        <v>0</v>
      </c>
      <c r="CT698" s="1">
        <f t="shared" si="178"/>
        <v>0</v>
      </c>
      <c r="CU698" s="1">
        <f t="shared" si="179"/>
        <v>0</v>
      </c>
      <c r="CV698" s="1">
        <f t="shared" si="180"/>
        <v>0</v>
      </c>
      <c r="CW698" s="1">
        <f t="shared" si="181"/>
        <v>0</v>
      </c>
      <c r="CX698" s="1">
        <f t="shared" si="182"/>
        <v>0</v>
      </c>
      <c r="CY698" s="1">
        <f t="shared" si="183"/>
        <v>0</v>
      </c>
      <c r="CZ698" s="1">
        <f t="shared" si="184"/>
        <v>1</v>
      </c>
      <c r="DA698" s="1">
        <f t="shared" si="185"/>
        <v>1</v>
      </c>
      <c r="DB698" s="1">
        <f>SUM(CM698:CX698)+SUM(COUNTIFS(Q698:CL698,{"TERM","RESIGNED"}))</f>
        <v>51</v>
      </c>
      <c r="DC698" s="1" t="s">
        <v>45</v>
      </c>
      <c r="DD698" s="1" t="s">
        <v>1018</v>
      </c>
    </row>
    <row r="699" spans="1:108" x14ac:dyDescent="0.25">
      <c r="A699" s="32">
        <f t="shared" si="186"/>
        <v>698</v>
      </c>
      <c r="B699" s="1" t="s">
        <v>172</v>
      </c>
      <c r="C699" s="1">
        <v>106013</v>
      </c>
      <c r="D699" s="27">
        <v>106013</v>
      </c>
      <c r="E699" s="1" t="s">
        <v>945</v>
      </c>
      <c r="F699" s="34" t="s">
        <v>1515</v>
      </c>
      <c r="G699" s="34" t="s">
        <v>162</v>
      </c>
      <c r="H699" s="30">
        <v>45247</v>
      </c>
      <c r="I699" s="30" t="s">
        <v>39</v>
      </c>
      <c r="J699" s="30" t="s">
        <v>39</v>
      </c>
      <c r="K699" s="1">
        <f t="shared" ca="1" si="170"/>
        <v>55</v>
      </c>
      <c r="L699" s="34" t="str">
        <f t="shared" si="171"/>
        <v>Billable</v>
      </c>
      <c r="M699" s="34" t="s">
        <v>124</v>
      </c>
      <c r="N699" s="1" t="s">
        <v>41</v>
      </c>
      <c r="O699" s="1" t="s">
        <v>42</v>
      </c>
      <c r="P699" s="1"/>
      <c r="Q699" s="1"/>
      <c r="R699" s="1" t="s">
        <v>43</v>
      </c>
      <c r="S699" s="33" t="s">
        <v>144</v>
      </c>
      <c r="T699" s="14" t="s">
        <v>965</v>
      </c>
      <c r="U699" s="39">
        <v>0.38472222222222202</v>
      </c>
      <c r="V699" s="14" t="s">
        <v>965</v>
      </c>
      <c r="W699" s="14" t="s">
        <v>20</v>
      </c>
      <c r="X699" s="14" t="s">
        <v>20</v>
      </c>
      <c r="Y699" s="14" t="s">
        <v>965</v>
      </c>
      <c r="Z699" s="39">
        <v>0.38680555555555557</v>
      </c>
      <c r="AA699" s="14" t="s">
        <v>965</v>
      </c>
      <c r="AB699" s="14" t="s">
        <v>965</v>
      </c>
      <c r="AC699" s="39">
        <v>0.37986111111111115</v>
      </c>
      <c r="AD699" s="14" t="s">
        <v>965</v>
      </c>
      <c r="AE699" s="14" t="s">
        <v>965</v>
      </c>
      <c r="AF699" s="39">
        <v>0.37638888888888888</v>
      </c>
      <c r="AG699" s="14" t="s">
        <v>965</v>
      </c>
      <c r="AH699" s="14" t="s">
        <v>965</v>
      </c>
      <c r="AI699" s="39">
        <v>0.38125000000000003</v>
      </c>
      <c r="AJ699" s="14" t="s">
        <v>965</v>
      </c>
      <c r="AK699" s="14" t="s">
        <v>965</v>
      </c>
      <c r="AL699" s="39">
        <v>0.37847222222222227</v>
      </c>
      <c r="AM699" s="14" t="s">
        <v>965</v>
      </c>
      <c r="AN699" s="14" t="s">
        <v>20</v>
      </c>
      <c r="AO699" s="14" t="s">
        <v>20</v>
      </c>
      <c r="AP699" s="14" t="s">
        <v>965</v>
      </c>
      <c r="AQ699" s="39">
        <v>0.38611111111111113</v>
      </c>
      <c r="AR699" s="14" t="s">
        <v>965</v>
      </c>
      <c r="AS699" s="14" t="s">
        <v>965</v>
      </c>
      <c r="AT699" s="39">
        <v>0.38055555555555554</v>
      </c>
      <c r="AU699" s="14" t="s">
        <v>965</v>
      </c>
      <c r="AV699" s="14" t="s">
        <v>965</v>
      </c>
      <c r="AW699" s="39">
        <v>0.37916666666666665</v>
      </c>
      <c r="AX699" s="14" t="s">
        <v>965</v>
      </c>
      <c r="AY699" s="14" t="s">
        <v>965</v>
      </c>
      <c r="AZ699" s="39">
        <v>0.38611111111111113</v>
      </c>
      <c r="BA699" s="14" t="s">
        <v>965</v>
      </c>
      <c r="BB699" s="14" t="s">
        <v>965</v>
      </c>
      <c r="BC699" s="39">
        <v>0.35069444444444442</v>
      </c>
      <c r="BD699" s="14" t="s">
        <v>965</v>
      </c>
      <c r="BE699" s="14" t="s">
        <v>20</v>
      </c>
      <c r="BF699" s="14" t="s">
        <v>20</v>
      </c>
      <c r="BG699" s="14" t="s">
        <v>965</v>
      </c>
      <c r="BH699" s="39">
        <v>0.37986111111111115</v>
      </c>
      <c r="BI699" s="39" t="s">
        <v>965</v>
      </c>
      <c r="BJ699" s="14" t="s">
        <v>965</v>
      </c>
      <c r="BK699" s="39">
        <v>0.37777777777777777</v>
      </c>
      <c r="BL699" s="14" t="s">
        <v>965</v>
      </c>
      <c r="BM699" s="14" t="s">
        <v>22</v>
      </c>
      <c r="BN699" s="39" t="s">
        <v>39</v>
      </c>
      <c r="BO699" s="14" t="s">
        <v>22</v>
      </c>
      <c r="BP699" s="14" t="s">
        <v>965</v>
      </c>
      <c r="BQ699" s="39">
        <v>0.37847222222222227</v>
      </c>
      <c r="BR699" s="14" t="s">
        <v>965</v>
      </c>
      <c r="BS699" s="14" t="s">
        <v>965</v>
      </c>
      <c r="BT699" s="39">
        <v>0.375</v>
      </c>
      <c r="BU699" s="39" t="s">
        <v>965</v>
      </c>
      <c r="BV699" s="14" t="s">
        <v>20</v>
      </c>
      <c r="BW699" s="14" t="s">
        <v>20</v>
      </c>
      <c r="BX699" s="14" t="s">
        <v>20</v>
      </c>
      <c r="BY699" s="14" t="s">
        <v>965</v>
      </c>
      <c r="BZ699" s="39">
        <v>0.37777777777777777</v>
      </c>
      <c r="CA699" s="39" t="s">
        <v>965</v>
      </c>
      <c r="CB699" s="14" t="s">
        <v>22</v>
      </c>
      <c r="CC699" s="39">
        <v>0.38125000000000003</v>
      </c>
      <c r="CD699" s="39" t="s">
        <v>22</v>
      </c>
      <c r="CE699" s="14" t="s">
        <v>965</v>
      </c>
      <c r="CF699" s="39">
        <v>0.38125000000000003</v>
      </c>
      <c r="CG699" s="39" t="s">
        <v>965</v>
      </c>
      <c r="CH699" s="14" t="s">
        <v>965</v>
      </c>
      <c r="CI699" s="39">
        <v>0.38472222222222219</v>
      </c>
      <c r="CJ699" s="39" t="s">
        <v>965</v>
      </c>
      <c r="CK699" s="14" t="s">
        <v>20</v>
      </c>
      <c r="CL699" s="14" t="s">
        <v>20</v>
      </c>
      <c r="CM699" s="1">
        <f t="shared" si="172"/>
        <v>36</v>
      </c>
      <c r="CN699" s="1">
        <f t="shared" si="173"/>
        <v>0</v>
      </c>
      <c r="CO699" s="1">
        <f t="shared" si="174"/>
        <v>11</v>
      </c>
      <c r="CP699" s="1">
        <f t="shared" si="175"/>
        <v>0</v>
      </c>
      <c r="CQ699" s="1">
        <f t="shared" si="176"/>
        <v>4</v>
      </c>
      <c r="CR699" s="1">
        <f>SUM(COUNTIFS($T699:$CL699,{"PAT","MAT"}))</f>
        <v>0</v>
      </c>
      <c r="CS699" s="1">
        <f t="shared" si="177"/>
        <v>0</v>
      </c>
      <c r="CT699" s="1">
        <f t="shared" si="178"/>
        <v>0</v>
      </c>
      <c r="CU699" s="1">
        <f t="shared" si="179"/>
        <v>0</v>
      </c>
      <c r="CV699" s="1">
        <f t="shared" si="180"/>
        <v>0</v>
      </c>
      <c r="CW699" s="1">
        <f t="shared" si="181"/>
        <v>0</v>
      </c>
      <c r="CX699" s="1">
        <f t="shared" si="182"/>
        <v>0</v>
      </c>
      <c r="CY699" s="1">
        <f t="shared" si="183"/>
        <v>0</v>
      </c>
      <c r="CZ699" s="1">
        <f t="shared" si="184"/>
        <v>1</v>
      </c>
      <c r="DA699" s="1">
        <f t="shared" si="185"/>
        <v>1</v>
      </c>
      <c r="DB699" s="1">
        <f>SUM(CM699:CX699)+SUM(COUNTIFS(Q699:CL699,{"TERM","RESIGNED"}))</f>
        <v>51</v>
      </c>
      <c r="DC699" s="1" t="s">
        <v>45</v>
      </c>
      <c r="DD699" s="1" t="s">
        <v>1021</v>
      </c>
    </row>
    <row r="700" spans="1:108" x14ac:dyDescent="0.25">
      <c r="A700" s="32">
        <f t="shared" si="186"/>
        <v>699</v>
      </c>
      <c r="B700" s="1" t="s">
        <v>172</v>
      </c>
      <c r="C700" s="1">
        <v>106014</v>
      </c>
      <c r="D700" s="27">
        <v>106014</v>
      </c>
      <c r="E700" s="1" t="s">
        <v>945</v>
      </c>
      <c r="F700" s="34" t="s">
        <v>1516</v>
      </c>
      <c r="G700" s="34" t="s">
        <v>162</v>
      </c>
      <c r="H700" s="30">
        <v>45247</v>
      </c>
      <c r="I700" s="30" t="s">
        <v>39</v>
      </c>
      <c r="J700" s="30" t="s">
        <v>39</v>
      </c>
      <c r="K700" s="1">
        <f t="shared" ca="1" si="170"/>
        <v>55</v>
      </c>
      <c r="L700" s="34" t="str">
        <f t="shared" si="171"/>
        <v>Billable</v>
      </c>
      <c r="M700" s="34" t="s">
        <v>124</v>
      </c>
      <c r="N700" s="1" t="s">
        <v>41</v>
      </c>
      <c r="O700" s="1" t="s">
        <v>42</v>
      </c>
      <c r="P700" s="1"/>
      <c r="Q700" s="1"/>
      <c r="R700" s="1" t="s">
        <v>43</v>
      </c>
      <c r="S700" s="33" t="s">
        <v>165</v>
      </c>
      <c r="T700" s="14" t="s">
        <v>965</v>
      </c>
      <c r="U700" s="39">
        <v>0.38611111111111102</v>
      </c>
      <c r="V700" s="14" t="s">
        <v>965</v>
      </c>
      <c r="W700" s="14" t="s">
        <v>20</v>
      </c>
      <c r="X700" s="14" t="s">
        <v>20</v>
      </c>
      <c r="Y700" s="14" t="s">
        <v>965</v>
      </c>
      <c r="Z700" s="39">
        <v>0.37708333333333338</v>
      </c>
      <c r="AA700" s="14" t="s">
        <v>965</v>
      </c>
      <c r="AB700" s="14" t="s">
        <v>965</v>
      </c>
      <c r="AC700" s="39">
        <v>0.37777777777777777</v>
      </c>
      <c r="AD700" s="14" t="s">
        <v>965</v>
      </c>
      <c r="AE700" s="14" t="s">
        <v>965</v>
      </c>
      <c r="AF700" s="39">
        <v>0.3743055555555555</v>
      </c>
      <c r="AG700" s="14" t="s">
        <v>965</v>
      </c>
      <c r="AH700" s="14" t="s">
        <v>965</v>
      </c>
      <c r="AI700" s="39">
        <v>0.38958333333333334</v>
      </c>
      <c r="AJ700" s="14" t="s">
        <v>965</v>
      </c>
      <c r="AK700" s="14" t="s">
        <v>965</v>
      </c>
      <c r="AL700" s="39">
        <v>0.38541666666666669</v>
      </c>
      <c r="AM700" s="14" t="s">
        <v>965</v>
      </c>
      <c r="AN700" s="14" t="s">
        <v>20</v>
      </c>
      <c r="AO700" s="14" t="s">
        <v>20</v>
      </c>
      <c r="AP700" s="14" t="s">
        <v>965</v>
      </c>
      <c r="AQ700" s="39">
        <v>0.38680555555555557</v>
      </c>
      <c r="AR700" s="14" t="s">
        <v>965</v>
      </c>
      <c r="AS700" s="14" t="s">
        <v>965</v>
      </c>
      <c r="AT700" s="39">
        <v>0.38750000000000001</v>
      </c>
      <c r="AU700" s="14" t="s">
        <v>965</v>
      </c>
      <c r="AV700" s="14" t="s">
        <v>965</v>
      </c>
      <c r="AW700" s="39">
        <v>0.3923611111111111</v>
      </c>
      <c r="AX700" s="14" t="s">
        <v>965</v>
      </c>
      <c r="AY700" s="14" t="s">
        <v>965</v>
      </c>
      <c r="AZ700" s="39">
        <v>0.38750000000000001</v>
      </c>
      <c r="BA700" s="14" t="s">
        <v>965</v>
      </c>
      <c r="BB700" s="14" t="s">
        <v>965</v>
      </c>
      <c r="BC700" s="39">
        <v>0.38194444444444442</v>
      </c>
      <c r="BD700" s="14" t="s">
        <v>965</v>
      </c>
      <c r="BE700" s="14" t="s">
        <v>20</v>
      </c>
      <c r="BF700" s="14" t="s">
        <v>20</v>
      </c>
      <c r="BG700" s="14" t="s">
        <v>22</v>
      </c>
      <c r="BH700" s="39" t="s">
        <v>39</v>
      </c>
      <c r="BI700" s="39" t="s">
        <v>22</v>
      </c>
      <c r="BJ700" s="14" t="s">
        <v>22</v>
      </c>
      <c r="BK700" s="39" t="s">
        <v>39</v>
      </c>
      <c r="BL700" s="14" t="s">
        <v>22</v>
      </c>
      <c r="BM700" s="14" t="s">
        <v>965</v>
      </c>
      <c r="BN700" s="39">
        <v>0.37708333333333338</v>
      </c>
      <c r="BO700" s="14" t="s">
        <v>965</v>
      </c>
      <c r="BP700" s="14" t="s">
        <v>965</v>
      </c>
      <c r="BQ700" s="39">
        <v>0.37638888888888888</v>
      </c>
      <c r="BR700" s="14" t="s">
        <v>965</v>
      </c>
      <c r="BS700" s="14" t="s">
        <v>965</v>
      </c>
      <c r="BT700" s="39">
        <v>0.38750000000000001</v>
      </c>
      <c r="BU700" s="39" t="s">
        <v>965</v>
      </c>
      <c r="BV700" s="14" t="s">
        <v>20</v>
      </c>
      <c r="BW700" s="14" t="s">
        <v>20</v>
      </c>
      <c r="BX700" s="14" t="s">
        <v>20</v>
      </c>
      <c r="BY700" s="14" t="s">
        <v>965</v>
      </c>
      <c r="BZ700" s="39">
        <v>0.38541666666666669</v>
      </c>
      <c r="CA700" s="39" t="s">
        <v>965</v>
      </c>
      <c r="CB700" s="14" t="s">
        <v>965</v>
      </c>
      <c r="CC700" s="39">
        <v>0.37916666666666665</v>
      </c>
      <c r="CD700" s="39" t="s">
        <v>965</v>
      </c>
      <c r="CE700" s="14" t="s">
        <v>965</v>
      </c>
      <c r="CF700" s="39">
        <v>0.39027777777777778</v>
      </c>
      <c r="CG700" s="39" t="s">
        <v>965</v>
      </c>
      <c r="CH700" s="14" t="s">
        <v>965</v>
      </c>
      <c r="CI700" s="39">
        <v>0.38125000000000003</v>
      </c>
      <c r="CJ700" s="39" t="s">
        <v>965</v>
      </c>
      <c r="CK700" s="14" t="s">
        <v>20</v>
      </c>
      <c r="CL700" s="14" t="s">
        <v>20</v>
      </c>
      <c r="CM700" s="1">
        <f t="shared" si="172"/>
        <v>36</v>
      </c>
      <c r="CN700" s="1">
        <f t="shared" si="173"/>
        <v>0</v>
      </c>
      <c r="CO700" s="1">
        <f t="shared" si="174"/>
        <v>11</v>
      </c>
      <c r="CP700" s="1">
        <f t="shared" si="175"/>
        <v>0</v>
      </c>
      <c r="CQ700" s="1">
        <f t="shared" si="176"/>
        <v>4</v>
      </c>
      <c r="CR700" s="1">
        <f>SUM(COUNTIFS($T700:$CL700,{"PAT","MAT"}))</f>
        <v>0</v>
      </c>
      <c r="CS700" s="1">
        <f t="shared" si="177"/>
        <v>0</v>
      </c>
      <c r="CT700" s="1">
        <f t="shared" si="178"/>
        <v>0</v>
      </c>
      <c r="CU700" s="1">
        <f t="shared" si="179"/>
        <v>0</v>
      </c>
      <c r="CV700" s="1">
        <f t="shared" si="180"/>
        <v>0</v>
      </c>
      <c r="CW700" s="1">
        <f t="shared" si="181"/>
        <v>0</v>
      </c>
      <c r="CX700" s="1">
        <f t="shared" si="182"/>
        <v>0</v>
      </c>
      <c r="CY700" s="1">
        <f t="shared" si="183"/>
        <v>0</v>
      </c>
      <c r="CZ700" s="1">
        <f t="shared" si="184"/>
        <v>1</v>
      </c>
      <c r="DA700" s="1">
        <f t="shared" si="185"/>
        <v>1</v>
      </c>
      <c r="DB700" s="1">
        <f>SUM(CM700:CX700)+SUM(COUNTIFS(Q700:CL700,{"TERM","RESIGNED"}))</f>
        <v>51</v>
      </c>
      <c r="DC700" s="1" t="s">
        <v>45</v>
      </c>
      <c r="DD700" s="1" t="s">
        <v>1020</v>
      </c>
    </row>
    <row r="701" spans="1:108" x14ac:dyDescent="0.25">
      <c r="A701" s="32">
        <f t="shared" si="186"/>
        <v>700</v>
      </c>
      <c r="B701" s="1" t="s">
        <v>172</v>
      </c>
      <c r="C701" s="1">
        <v>106043</v>
      </c>
      <c r="D701" s="27">
        <v>106043</v>
      </c>
      <c r="E701" s="1" t="s">
        <v>946</v>
      </c>
      <c r="F701" s="34" t="s">
        <v>1534</v>
      </c>
      <c r="G701" s="34" t="s">
        <v>162</v>
      </c>
      <c r="H701" s="30">
        <v>45251</v>
      </c>
      <c r="I701" s="30" t="s">
        <v>39</v>
      </c>
      <c r="J701" s="30" t="s">
        <v>39</v>
      </c>
      <c r="K701" s="1">
        <f t="shared" ca="1" si="170"/>
        <v>51</v>
      </c>
      <c r="L701" s="34" t="str">
        <f t="shared" si="171"/>
        <v>Billable</v>
      </c>
      <c r="M701" s="34" t="s">
        <v>124</v>
      </c>
      <c r="N701" s="1" t="s">
        <v>41</v>
      </c>
      <c r="O701" s="1" t="s">
        <v>42</v>
      </c>
      <c r="P701" s="1"/>
      <c r="Q701" s="1"/>
      <c r="R701" s="1" t="s">
        <v>43</v>
      </c>
      <c r="S701" s="33" t="s">
        <v>165</v>
      </c>
      <c r="T701" s="14" t="s">
        <v>965</v>
      </c>
      <c r="U701" s="39">
        <v>0.38680555555555601</v>
      </c>
      <c r="V701" s="14" t="s">
        <v>965</v>
      </c>
      <c r="W701" s="14" t="s">
        <v>20</v>
      </c>
      <c r="X701" s="14" t="s">
        <v>20</v>
      </c>
      <c r="Y701" s="14" t="s">
        <v>965</v>
      </c>
      <c r="Z701" s="39">
        <v>0.3756944444444445</v>
      </c>
      <c r="AA701" s="14" t="s">
        <v>965</v>
      </c>
      <c r="AB701" s="14" t="s">
        <v>965</v>
      </c>
      <c r="AC701" s="39">
        <v>0.38125000000000003</v>
      </c>
      <c r="AD701" s="14" t="s">
        <v>965</v>
      </c>
      <c r="AE701" s="14" t="s">
        <v>965</v>
      </c>
      <c r="AF701" s="39">
        <v>0.38125000000000003</v>
      </c>
      <c r="AG701" s="14" t="s">
        <v>965</v>
      </c>
      <c r="AH701" s="14" t="s">
        <v>970</v>
      </c>
      <c r="AI701" s="39" t="s">
        <v>39</v>
      </c>
      <c r="AJ701" s="14" t="s">
        <v>970</v>
      </c>
      <c r="AK701" s="14" t="s">
        <v>965</v>
      </c>
      <c r="AL701" s="39">
        <v>0.38055555555555554</v>
      </c>
      <c r="AM701" s="14" t="s">
        <v>965</v>
      </c>
      <c r="AN701" s="14" t="s">
        <v>20</v>
      </c>
      <c r="AO701" s="14" t="s">
        <v>20</v>
      </c>
      <c r="AP701" s="14" t="s">
        <v>965</v>
      </c>
      <c r="AQ701" s="39">
        <v>0.38680555555555557</v>
      </c>
      <c r="AR701" s="14" t="s">
        <v>965</v>
      </c>
      <c r="AS701" s="14" t="s">
        <v>965</v>
      </c>
      <c r="AT701" s="39">
        <v>0.37847222222222227</v>
      </c>
      <c r="AU701" s="14" t="s">
        <v>965</v>
      </c>
      <c r="AV701" s="14" t="s">
        <v>965</v>
      </c>
      <c r="AW701" s="39">
        <v>0.3888888888888889</v>
      </c>
      <c r="AX701" s="14" t="s">
        <v>965</v>
      </c>
      <c r="AY701" s="14" t="s">
        <v>965</v>
      </c>
      <c r="AZ701" s="39">
        <v>0.38055555555555554</v>
      </c>
      <c r="BA701" s="14" t="s">
        <v>965</v>
      </c>
      <c r="BB701" s="14" t="s">
        <v>965</v>
      </c>
      <c r="BC701" s="39">
        <v>0.3888888888888889</v>
      </c>
      <c r="BD701" s="14" t="s">
        <v>965</v>
      </c>
      <c r="BE701" s="14" t="s">
        <v>20</v>
      </c>
      <c r="BF701" s="14" t="s">
        <v>20</v>
      </c>
      <c r="BG701" s="14" t="s">
        <v>965</v>
      </c>
      <c r="BH701" s="39">
        <v>0.38611111111111113</v>
      </c>
      <c r="BI701" s="39" t="s">
        <v>965</v>
      </c>
      <c r="BJ701" s="14" t="s">
        <v>965</v>
      </c>
      <c r="BK701" s="39">
        <v>0.38750000000000001</v>
      </c>
      <c r="BL701" s="14" t="s">
        <v>965</v>
      </c>
      <c r="BM701" s="14" t="s">
        <v>965</v>
      </c>
      <c r="BN701" s="39">
        <v>0.38680555555555557</v>
      </c>
      <c r="BO701" s="14" t="s">
        <v>965</v>
      </c>
      <c r="BP701" s="14" t="s">
        <v>965</v>
      </c>
      <c r="BQ701" s="39">
        <v>0.38055555555555554</v>
      </c>
      <c r="BR701" s="14" t="s">
        <v>965</v>
      </c>
      <c r="BS701" s="14" t="s">
        <v>965</v>
      </c>
      <c r="BT701" s="39">
        <v>0.3888888888888889</v>
      </c>
      <c r="BU701" s="39" t="s">
        <v>965</v>
      </c>
      <c r="BV701" s="14" t="s">
        <v>20</v>
      </c>
      <c r="BW701" s="14" t="s">
        <v>20</v>
      </c>
      <c r="BX701" s="14" t="s">
        <v>20</v>
      </c>
      <c r="BY701" s="14" t="s">
        <v>965</v>
      </c>
      <c r="BZ701" s="39">
        <v>0.3888888888888889</v>
      </c>
      <c r="CA701" s="39" t="s">
        <v>965</v>
      </c>
      <c r="CB701" s="14" t="s">
        <v>965</v>
      </c>
      <c r="CC701" s="39">
        <v>0.39374999999999999</v>
      </c>
      <c r="CD701" s="39" t="s">
        <v>965</v>
      </c>
      <c r="CE701" s="14" t="s">
        <v>965</v>
      </c>
      <c r="CF701" s="39">
        <v>0.3756944444444445</v>
      </c>
      <c r="CG701" s="39" t="s">
        <v>965</v>
      </c>
      <c r="CH701" s="14" t="s">
        <v>965</v>
      </c>
      <c r="CI701" s="39">
        <v>0.39166666666666666</v>
      </c>
      <c r="CJ701" s="39" t="s">
        <v>965</v>
      </c>
      <c r="CK701" s="14" t="s">
        <v>20</v>
      </c>
      <c r="CL701" s="14" t="s">
        <v>20</v>
      </c>
      <c r="CM701" s="1">
        <f t="shared" si="172"/>
        <v>38</v>
      </c>
      <c r="CN701" s="1">
        <f t="shared" si="173"/>
        <v>0</v>
      </c>
      <c r="CO701" s="1">
        <f t="shared" si="174"/>
        <v>11</v>
      </c>
      <c r="CP701" s="1">
        <f t="shared" si="175"/>
        <v>0</v>
      </c>
      <c r="CQ701" s="1">
        <f t="shared" si="176"/>
        <v>0</v>
      </c>
      <c r="CR701" s="1">
        <f>SUM(COUNTIFS($T701:$CL701,{"PAT","MAT"}))</f>
        <v>0</v>
      </c>
      <c r="CS701" s="1">
        <f t="shared" si="177"/>
        <v>0</v>
      </c>
      <c r="CT701" s="1">
        <f t="shared" si="178"/>
        <v>0</v>
      </c>
      <c r="CU701" s="1">
        <f t="shared" si="179"/>
        <v>0</v>
      </c>
      <c r="CV701" s="1">
        <f t="shared" si="180"/>
        <v>0</v>
      </c>
      <c r="CW701" s="1">
        <f t="shared" si="181"/>
        <v>2</v>
      </c>
      <c r="CX701" s="1">
        <f t="shared" si="182"/>
        <v>0</v>
      </c>
      <c r="CY701" s="1">
        <f t="shared" si="183"/>
        <v>2</v>
      </c>
      <c r="CZ701" s="1">
        <f t="shared" si="184"/>
        <v>1</v>
      </c>
      <c r="DA701" s="1">
        <f t="shared" si="185"/>
        <v>1</v>
      </c>
      <c r="DB701" s="1">
        <f>SUM(CM701:CX701)+SUM(COUNTIFS(Q701:CL701,{"TERM","RESIGNED"}))</f>
        <v>51</v>
      </c>
      <c r="DC701" s="1" t="s">
        <v>45</v>
      </c>
      <c r="DD701" s="1" t="s">
        <v>1020</v>
      </c>
    </row>
    <row r="702" spans="1:108" x14ac:dyDescent="0.25">
      <c r="A702" s="32">
        <f t="shared" si="186"/>
        <v>701</v>
      </c>
      <c r="B702" s="1" t="s">
        <v>172</v>
      </c>
      <c r="C702" s="1">
        <v>106044</v>
      </c>
      <c r="D702" s="27">
        <v>106044</v>
      </c>
      <c r="E702" s="1" t="s">
        <v>945</v>
      </c>
      <c r="F702" s="34" t="s">
        <v>1535</v>
      </c>
      <c r="G702" s="34" t="s">
        <v>162</v>
      </c>
      <c r="H702" s="30">
        <v>45251</v>
      </c>
      <c r="I702" s="30" t="s">
        <v>39</v>
      </c>
      <c r="J702" s="30" t="s">
        <v>39</v>
      </c>
      <c r="K702" s="1">
        <f t="shared" ca="1" si="170"/>
        <v>51</v>
      </c>
      <c r="L702" s="34" t="str">
        <f t="shared" si="171"/>
        <v>Billable</v>
      </c>
      <c r="M702" s="34" t="s">
        <v>124</v>
      </c>
      <c r="N702" s="1" t="s">
        <v>41</v>
      </c>
      <c r="O702" s="1" t="s">
        <v>42</v>
      </c>
      <c r="P702" s="1"/>
      <c r="Q702" s="1"/>
      <c r="R702" s="1" t="s">
        <v>43</v>
      </c>
      <c r="S702" s="33" t="s">
        <v>165</v>
      </c>
      <c r="T702" s="14" t="s">
        <v>965</v>
      </c>
      <c r="U702" s="39">
        <v>0.36666666666666697</v>
      </c>
      <c r="V702" s="14" t="s">
        <v>965</v>
      </c>
      <c r="W702" s="14" t="s">
        <v>20</v>
      </c>
      <c r="X702" s="14" t="s">
        <v>20</v>
      </c>
      <c r="Y702" s="14" t="s">
        <v>965</v>
      </c>
      <c r="Z702" s="39">
        <v>0.37638888888888888</v>
      </c>
      <c r="AA702" s="14" t="s">
        <v>965</v>
      </c>
      <c r="AB702" s="14" t="s">
        <v>965</v>
      </c>
      <c r="AC702" s="39">
        <v>0.37083333333333335</v>
      </c>
      <c r="AD702" s="14" t="s">
        <v>965</v>
      </c>
      <c r="AE702" s="14" t="s">
        <v>965</v>
      </c>
      <c r="AF702" s="39">
        <v>0.35555555555555557</v>
      </c>
      <c r="AG702" s="14" t="s">
        <v>965</v>
      </c>
      <c r="AH702" s="14" t="s">
        <v>965</v>
      </c>
      <c r="AI702" s="39">
        <v>0.37152777777777773</v>
      </c>
      <c r="AJ702" s="14" t="s">
        <v>965</v>
      </c>
      <c r="AK702" s="14" t="s">
        <v>965</v>
      </c>
      <c r="AL702" s="39">
        <v>0.36874999999999997</v>
      </c>
      <c r="AM702" s="14" t="s">
        <v>965</v>
      </c>
      <c r="AN702" s="14" t="s">
        <v>20</v>
      </c>
      <c r="AO702" s="14" t="s">
        <v>20</v>
      </c>
      <c r="AP702" s="14" t="s">
        <v>965</v>
      </c>
      <c r="AQ702" s="39">
        <v>0.37222222222222223</v>
      </c>
      <c r="AR702" s="14" t="s">
        <v>965</v>
      </c>
      <c r="AS702" s="14" t="s">
        <v>965</v>
      </c>
      <c r="AT702" s="39">
        <v>0.37638888888888888</v>
      </c>
      <c r="AU702" s="14" t="s">
        <v>965</v>
      </c>
      <c r="AV702" s="14" t="s">
        <v>965</v>
      </c>
      <c r="AW702" s="39">
        <v>0.37222222222222223</v>
      </c>
      <c r="AX702" s="14" t="s">
        <v>965</v>
      </c>
      <c r="AY702" s="14" t="s">
        <v>965</v>
      </c>
      <c r="AZ702" s="39">
        <v>0.375</v>
      </c>
      <c r="BA702" s="14" t="s">
        <v>965</v>
      </c>
      <c r="BB702" s="14" t="s">
        <v>965</v>
      </c>
      <c r="BC702" s="39">
        <v>0.3743055555555555</v>
      </c>
      <c r="BD702" s="14" t="s">
        <v>965</v>
      </c>
      <c r="BE702" s="14" t="s">
        <v>20</v>
      </c>
      <c r="BF702" s="14" t="s">
        <v>20</v>
      </c>
      <c r="BG702" s="14" t="s">
        <v>965</v>
      </c>
      <c r="BH702" s="39">
        <v>0.38055555555555554</v>
      </c>
      <c r="BI702" s="39" t="s">
        <v>965</v>
      </c>
      <c r="BJ702" s="14" t="s">
        <v>965</v>
      </c>
      <c r="BK702" s="39">
        <v>0.37361111111111112</v>
      </c>
      <c r="BL702" s="14" t="s">
        <v>965</v>
      </c>
      <c r="BM702" s="14" t="s">
        <v>965</v>
      </c>
      <c r="BN702" s="39">
        <v>0.37361111111111112</v>
      </c>
      <c r="BO702" s="14" t="s">
        <v>965</v>
      </c>
      <c r="BP702" s="14" t="s">
        <v>966</v>
      </c>
      <c r="BQ702" s="39">
        <v>0.34722222222222227</v>
      </c>
      <c r="BR702" s="14" t="s">
        <v>966</v>
      </c>
      <c r="BS702" s="14" t="s">
        <v>965</v>
      </c>
      <c r="BT702" s="39">
        <v>0.37291666666666662</v>
      </c>
      <c r="BU702" s="39" t="s">
        <v>965</v>
      </c>
      <c r="BV702" s="14" t="s">
        <v>20</v>
      </c>
      <c r="BW702" s="14" t="s">
        <v>20</v>
      </c>
      <c r="BX702" s="14" t="s">
        <v>20</v>
      </c>
      <c r="BY702" s="14" t="s">
        <v>965</v>
      </c>
      <c r="BZ702" s="39">
        <v>0.37708333333333338</v>
      </c>
      <c r="CA702" s="39" t="s">
        <v>965</v>
      </c>
      <c r="CB702" s="14" t="s">
        <v>965</v>
      </c>
      <c r="CC702" s="39">
        <v>0.3756944444444445</v>
      </c>
      <c r="CD702" s="39" t="s">
        <v>965</v>
      </c>
      <c r="CE702" s="14" t="s">
        <v>965</v>
      </c>
      <c r="CF702" s="39">
        <v>0.37777777777777777</v>
      </c>
      <c r="CG702" s="39" t="s">
        <v>965</v>
      </c>
      <c r="CH702" s="14" t="s">
        <v>965</v>
      </c>
      <c r="CI702" s="39">
        <v>0.37916666666666665</v>
      </c>
      <c r="CJ702" s="39" t="s">
        <v>965</v>
      </c>
      <c r="CK702" s="14" t="s">
        <v>20</v>
      </c>
      <c r="CL702" s="14" t="s">
        <v>20</v>
      </c>
      <c r="CM702" s="1">
        <f t="shared" si="172"/>
        <v>38</v>
      </c>
      <c r="CN702" s="1">
        <f t="shared" si="173"/>
        <v>1</v>
      </c>
      <c r="CO702" s="1">
        <f t="shared" si="174"/>
        <v>11</v>
      </c>
      <c r="CP702" s="1">
        <f t="shared" si="175"/>
        <v>0</v>
      </c>
      <c r="CQ702" s="1">
        <f t="shared" si="176"/>
        <v>0</v>
      </c>
      <c r="CR702" s="1">
        <f>SUM(COUNTIFS($T702:$CL702,{"PAT","MAT"}))</f>
        <v>0</v>
      </c>
      <c r="CS702" s="1">
        <f t="shared" si="177"/>
        <v>0</v>
      </c>
      <c r="CT702" s="1">
        <f t="shared" si="178"/>
        <v>0</v>
      </c>
      <c r="CU702" s="1">
        <f t="shared" si="179"/>
        <v>0</v>
      </c>
      <c r="CV702" s="1">
        <f t="shared" si="180"/>
        <v>0</v>
      </c>
      <c r="CW702" s="1">
        <f t="shared" si="181"/>
        <v>0</v>
      </c>
      <c r="CX702" s="1">
        <f t="shared" si="182"/>
        <v>0</v>
      </c>
      <c r="CY702" s="1">
        <f t="shared" si="183"/>
        <v>0</v>
      </c>
      <c r="CZ702" s="1">
        <f t="shared" si="184"/>
        <v>1</v>
      </c>
      <c r="DA702" s="1">
        <f t="shared" si="185"/>
        <v>1</v>
      </c>
      <c r="DB702" s="1">
        <f>SUM(CM702:CX702)+SUM(COUNTIFS(Q702:CL702,{"TERM","RESIGNED"}))</f>
        <v>50</v>
      </c>
      <c r="DC702" s="1" t="s">
        <v>45</v>
      </c>
      <c r="DD702" s="1" t="s">
        <v>1020</v>
      </c>
    </row>
    <row r="703" spans="1:108" x14ac:dyDescent="0.25">
      <c r="A703" s="32">
        <f t="shared" si="186"/>
        <v>702</v>
      </c>
      <c r="B703" s="1" t="s">
        <v>172</v>
      </c>
      <c r="C703" s="1">
        <v>106045</v>
      </c>
      <c r="D703" s="27">
        <v>106045</v>
      </c>
      <c r="E703" s="1" t="s">
        <v>945</v>
      </c>
      <c r="F703" s="34" t="s">
        <v>1536</v>
      </c>
      <c r="G703" s="34" t="s">
        <v>162</v>
      </c>
      <c r="H703" s="30">
        <v>45251</v>
      </c>
      <c r="I703" s="30" t="s">
        <v>39</v>
      </c>
      <c r="J703" s="30" t="s">
        <v>39</v>
      </c>
      <c r="K703" s="1">
        <f t="shared" ca="1" si="170"/>
        <v>51</v>
      </c>
      <c r="L703" s="34" t="str">
        <f t="shared" si="171"/>
        <v>Billable</v>
      </c>
      <c r="M703" s="34" t="s">
        <v>124</v>
      </c>
      <c r="N703" s="1" t="s">
        <v>41</v>
      </c>
      <c r="O703" s="1" t="s">
        <v>42</v>
      </c>
      <c r="P703" s="1"/>
      <c r="Q703" s="1"/>
      <c r="R703" s="1" t="s">
        <v>43</v>
      </c>
      <c r="S703" s="33" t="s">
        <v>163</v>
      </c>
      <c r="T703" s="14" t="s">
        <v>965</v>
      </c>
      <c r="U703" s="39">
        <v>0.36597222222222198</v>
      </c>
      <c r="V703" s="14" t="s">
        <v>965</v>
      </c>
      <c r="W703" s="14" t="s">
        <v>20</v>
      </c>
      <c r="X703" s="14" t="s">
        <v>20</v>
      </c>
      <c r="Y703" s="14" t="s">
        <v>965</v>
      </c>
      <c r="Z703" s="39">
        <v>0.37083333333333335</v>
      </c>
      <c r="AA703" s="14" t="s">
        <v>965</v>
      </c>
      <c r="AB703" s="14" t="s">
        <v>965</v>
      </c>
      <c r="AC703" s="39">
        <v>0.37291666666666662</v>
      </c>
      <c r="AD703" s="14" t="s">
        <v>965</v>
      </c>
      <c r="AE703" s="14" t="s">
        <v>965</v>
      </c>
      <c r="AF703" s="39">
        <v>0.38125000000000003</v>
      </c>
      <c r="AG703" s="14" t="s">
        <v>965</v>
      </c>
      <c r="AH703" s="14" t="s">
        <v>965</v>
      </c>
      <c r="AI703" s="39">
        <v>0.37083333333333335</v>
      </c>
      <c r="AJ703" s="14" t="s">
        <v>965</v>
      </c>
      <c r="AK703" s="14" t="s">
        <v>965</v>
      </c>
      <c r="AL703" s="39">
        <v>0.38125000000000003</v>
      </c>
      <c r="AM703" s="14" t="s">
        <v>965</v>
      </c>
      <c r="AN703" s="14" t="s">
        <v>20</v>
      </c>
      <c r="AO703" s="14" t="s">
        <v>20</v>
      </c>
      <c r="AP703" s="14" t="s">
        <v>965</v>
      </c>
      <c r="AQ703" s="39">
        <v>0.37222222222222223</v>
      </c>
      <c r="AR703" s="14" t="s">
        <v>965</v>
      </c>
      <c r="AS703" s="14" t="s">
        <v>965</v>
      </c>
      <c r="AT703" s="39">
        <v>0.37638888888888888</v>
      </c>
      <c r="AU703" s="14" t="s">
        <v>965</v>
      </c>
      <c r="AV703" s="14" t="s">
        <v>965</v>
      </c>
      <c r="AW703" s="39">
        <v>0.37847222222222227</v>
      </c>
      <c r="AX703" s="14" t="s">
        <v>965</v>
      </c>
      <c r="AY703" s="14" t="s">
        <v>965</v>
      </c>
      <c r="AZ703" s="39">
        <v>0.3743055555555555</v>
      </c>
      <c r="BA703" s="14" t="s">
        <v>965</v>
      </c>
      <c r="BB703" s="14" t="s">
        <v>965</v>
      </c>
      <c r="BC703" s="39">
        <v>0.37986111111111115</v>
      </c>
      <c r="BD703" s="14" t="s">
        <v>965</v>
      </c>
      <c r="BE703" s="14" t="s">
        <v>20</v>
      </c>
      <c r="BF703" s="14" t="s">
        <v>20</v>
      </c>
      <c r="BG703" s="14" t="s">
        <v>965</v>
      </c>
      <c r="BH703" s="39">
        <v>0.37847222222222227</v>
      </c>
      <c r="BI703" s="39" t="s">
        <v>965</v>
      </c>
      <c r="BJ703" s="14" t="s">
        <v>965</v>
      </c>
      <c r="BK703" s="39">
        <v>0.37013888888888885</v>
      </c>
      <c r="BL703" s="14" t="s">
        <v>965</v>
      </c>
      <c r="BM703" s="14" t="s">
        <v>965</v>
      </c>
      <c r="BN703" s="39">
        <v>0.36874999999999997</v>
      </c>
      <c r="BO703" s="14" t="s">
        <v>965</v>
      </c>
      <c r="BP703" s="14" t="s">
        <v>965</v>
      </c>
      <c r="BQ703" s="39">
        <v>0.37152777777777773</v>
      </c>
      <c r="BR703" s="14" t="s">
        <v>965</v>
      </c>
      <c r="BS703" s="14" t="s">
        <v>965</v>
      </c>
      <c r="BT703" s="39">
        <v>0.3743055555555555</v>
      </c>
      <c r="BU703" s="39" t="s">
        <v>965</v>
      </c>
      <c r="BV703" s="14" t="s">
        <v>20</v>
      </c>
      <c r="BW703" s="14" t="s">
        <v>20</v>
      </c>
      <c r="BX703" s="14" t="s">
        <v>20</v>
      </c>
      <c r="BY703" s="14" t="s">
        <v>965</v>
      </c>
      <c r="BZ703" s="39">
        <v>0.38125000000000003</v>
      </c>
      <c r="CA703" s="39" t="s">
        <v>965</v>
      </c>
      <c r="CB703" s="14" t="s">
        <v>965</v>
      </c>
      <c r="CC703" s="39">
        <v>0.3743055555555555</v>
      </c>
      <c r="CD703" s="39" t="s">
        <v>965</v>
      </c>
      <c r="CE703" s="14" t="s">
        <v>965</v>
      </c>
      <c r="CF703" s="39">
        <v>0.37013888888888885</v>
      </c>
      <c r="CG703" s="39" t="s">
        <v>965</v>
      </c>
      <c r="CH703" s="14" t="s">
        <v>965</v>
      </c>
      <c r="CI703" s="39">
        <v>0.38055555555555554</v>
      </c>
      <c r="CJ703" s="39" t="s">
        <v>965</v>
      </c>
      <c r="CK703" s="14" t="s">
        <v>20</v>
      </c>
      <c r="CL703" s="14" t="s">
        <v>20</v>
      </c>
      <c r="CM703" s="1">
        <f t="shared" si="172"/>
        <v>40</v>
      </c>
      <c r="CN703" s="1">
        <f t="shared" si="173"/>
        <v>0</v>
      </c>
      <c r="CO703" s="1">
        <f t="shared" si="174"/>
        <v>11</v>
      </c>
      <c r="CP703" s="1">
        <f t="shared" si="175"/>
        <v>0</v>
      </c>
      <c r="CQ703" s="1">
        <f t="shared" si="176"/>
        <v>0</v>
      </c>
      <c r="CR703" s="1">
        <f>SUM(COUNTIFS($T703:$CL703,{"PAT","MAT"}))</f>
        <v>0</v>
      </c>
      <c r="CS703" s="1">
        <f t="shared" si="177"/>
        <v>0</v>
      </c>
      <c r="CT703" s="1">
        <f t="shared" si="178"/>
        <v>0</v>
      </c>
      <c r="CU703" s="1">
        <f t="shared" si="179"/>
        <v>0</v>
      </c>
      <c r="CV703" s="1">
        <f t="shared" si="180"/>
        <v>0</v>
      </c>
      <c r="CW703" s="1">
        <f t="shared" si="181"/>
        <v>0</v>
      </c>
      <c r="CX703" s="1">
        <f t="shared" si="182"/>
        <v>0</v>
      </c>
      <c r="CY703" s="1">
        <f t="shared" si="183"/>
        <v>0</v>
      </c>
      <c r="CZ703" s="1">
        <f t="shared" si="184"/>
        <v>1</v>
      </c>
      <c r="DA703" s="1">
        <f t="shared" si="185"/>
        <v>1</v>
      </c>
      <c r="DB703" s="1">
        <f>SUM(CM703:CX703)+SUM(COUNTIFS(Q703:CL703,{"TERM","RESIGNED"}))</f>
        <v>51</v>
      </c>
      <c r="DC703" s="1" t="s">
        <v>45</v>
      </c>
      <c r="DD703" s="1" t="s">
        <v>1020</v>
      </c>
    </row>
    <row r="704" spans="1:108" x14ac:dyDescent="0.25">
      <c r="A704" s="32">
        <f t="shared" si="186"/>
        <v>703</v>
      </c>
      <c r="B704" s="1" t="s">
        <v>172</v>
      </c>
      <c r="C704" s="1">
        <v>106046</v>
      </c>
      <c r="D704" s="27">
        <v>106046</v>
      </c>
      <c r="E704" s="1" t="s">
        <v>945</v>
      </c>
      <c r="F704" s="34" t="s">
        <v>1537</v>
      </c>
      <c r="G704" s="34" t="s">
        <v>162</v>
      </c>
      <c r="H704" s="30">
        <v>45251</v>
      </c>
      <c r="I704" s="30" t="s">
        <v>39</v>
      </c>
      <c r="J704" s="30" t="s">
        <v>39</v>
      </c>
      <c r="K704" s="1">
        <f t="shared" ca="1" si="170"/>
        <v>51</v>
      </c>
      <c r="L704" s="34" t="str">
        <f t="shared" si="171"/>
        <v>Billable</v>
      </c>
      <c r="M704" s="34" t="s">
        <v>124</v>
      </c>
      <c r="N704" s="1" t="s">
        <v>41</v>
      </c>
      <c r="O704" s="1" t="s">
        <v>42</v>
      </c>
      <c r="P704" s="1"/>
      <c r="Q704" s="1"/>
      <c r="R704" s="1" t="s">
        <v>43</v>
      </c>
      <c r="S704" s="33" t="s">
        <v>163</v>
      </c>
      <c r="T704" s="14" t="s">
        <v>965</v>
      </c>
      <c r="U704" s="39">
        <v>0.37152777777777801</v>
      </c>
      <c r="V704" s="14" t="s">
        <v>965</v>
      </c>
      <c r="W704" s="14" t="s">
        <v>20</v>
      </c>
      <c r="X704" s="14" t="s">
        <v>20</v>
      </c>
      <c r="Y704" s="14" t="s">
        <v>965</v>
      </c>
      <c r="Z704" s="39">
        <v>0.37222222222222223</v>
      </c>
      <c r="AA704" s="14" t="s">
        <v>965</v>
      </c>
      <c r="AB704" s="14" t="s">
        <v>965</v>
      </c>
      <c r="AC704" s="39">
        <v>0.37291666666666662</v>
      </c>
      <c r="AD704" s="14" t="s">
        <v>965</v>
      </c>
      <c r="AE704" s="14" t="s">
        <v>965</v>
      </c>
      <c r="AF704" s="39">
        <v>0.3756944444444445</v>
      </c>
      <c r="AG704" s="14" t="s">
        <v>965</v>
      </c>
      <c r="AH704" s="14" t="s">
        <v>965</v>
      </c>
      <c r="AI704" s="39">
        <v>0.3756944444444445</v>
      </c>
      <c r="AJ704" s="14" t="s">
        <v>965</v>
      </c>
      <c r="AK704" s="14" t="s">
        <v>965</v>
      </c>
      <c r="AL704" s="39">
        <v>0.3743055555555555</v>
      </c>
      <c r="AM704" s="14" t="s">
        <v>965</v>
      </c>
      <c r="AN704" s="14" t="s">
        <v>20</v>
      </c>
      <c r="AO704" s="14" t="s">
        <v>20</v>
      </c>
      <c r="AP704" s="14" t="s">
        <v>965</v>
      </c>
      <c r="AQ704" s="39">
        <v>0.37708333333333338</v>
      </c>
      <c r="AR704" s="14" t="s">
        <v>965</v>
      </c>
      <c r="AS704" s="14" t="s">
        <v>965</v>
      </c>
      <c r="AT704" s="39">
        <v>0.36944444444444446</v>
      </c>
      <c r="AU704" s="14" t="s">
        <v>965</v>
      </c>
      <c r="AV704" s="14" t="s">
        <v>965</v>
      </c>
      <c r="AW704" s="39">
        <v>0.37847222222222227</v>
      </c>
      <c r="AX704" s="14" t="s">
        <v>965</v>
      </c>
      <c r="AY704" s="14" t="s">
        <v>965</v>
      </c>
      <c r="AZ704" s="39">
        <v>0.3743055555555555</v>
      </c>
      <c r="BA704" s="14" t="s">
        <v>965</v>
      </c>
      <c r="BB704" s="14" t="s">
        <v>965</v>
      </c>
      <c r="BC704" s="39">
        <v>0.37083333333333335</v>
      </c>
      <c r="BD704" s="14" t="s">
        <v>965</v>
      </c>
      <c r="BE704" s="14" t="s">
        <v>20</v>
      </c>
      <c r="BF704" s="14" t="s">
        <v>20</v>
      </c>
      <c r="BG704" s="14" t="s">
        <v>965</v>
      </c>
      <c r="BH704" s="39">
        <v>0.375</v>
      </c>
      <c r="BI704" s="39" t="s">
        <v>965</v>
      </c>
      <c r="BJ704" s="14" t="s">
        <v>965</v>
      </c>
      <c r="BK704" s="39">
        <v>0.375</v>
      </c>
      <c r="BL704" s="14" t="s">
        <v>965</v>
      </c>
      <c r="BM704" s="14" t="s">
        <v>965</v>
      </c>
      <c r="BN704" s="39">
        <v>0.37986111111111115</v>
      </c>
      <c r="BO704" s="14" t="s">
        <v>965</v>
      </c>
      <c r="BP704" s="14" t="s">
        <v>965</v>
      </c>
      <c r="BQ704" s="39">
        <v>0.37291666666666662</v>
      </c>
      <c r="BR704" s="14" t="s">
        <v>965</v>
      </c>
      <c r="BS704" s="14" t="s">
        <v>965</v>
      </c>
      <c r="BT704" s="39">
        <v>0.37361111111111112</v>
      </c>
      <c r="BU704" s="39" t="s">
        <v>965</v>
      </c>
      <c r="BV704" s="14" t="s">
        <v>20</v>
      </c>
      <c r="BW704" s="14" t="s">
        <v>20</v>
      </c>
      <c r="BX704" s="14" t="s">
        <v>20</v>
      </c>
      <c r="BY704" s="14" t="s">
        <v>965</v>
      </c>
      <c r="BZ704" s="39">
        <v>0.38263888888888892</v>
      </c>
      <c r="CA704" s="39" t="s">
        <v>965</v>
      </c>
      <c r="CB704" s="14" t="s">
        <v>965</v>
      </c>
      <c r="CC704" s="39">
        <v>0.37777777777777777</v>
      </c>
      <c r="CD704" s="39" t="s">
        <v>965</v>
      </c>
      <c r="CE704" s="14" t="s">
        <v>965</v>
      </c>
      <c r="CF704" s="39">
        <v>0.37152777777777773</v>
      </c>
      <c r="CG704" s="39" t="s">
        <v>965</v>
      </c>
      <c r="CH704" s="14" t="s">
        <v>965</v>
      </c>
      <c r="CI704" s="39">
        <v>0.4368055555555555</v>
      </c>
      <c r="CJ704" s="39" t="s">
        <v>965</v>
      </c>
      <c r="CK704" s="14" t="s">
        <v>20</v>
      </c>
      <c r="CL704" s="14" t="s">
        <v>20</v>
      </c>
      <c r="CM704" s="1">
        <f t="shared" si="172"/>
        <v>40</v>
      </c>
      <c r="CN704" s="1">
        <f t="shared" si="173"/>
        <v>0</v>
      </c>
      <c r="CO704" s="1">
        <f t="shared" si="174"/>
        <v>11</v>
      </c>
      <c r="CP704" s="1">
        <f t="shared" si="175"/>
        <v>0</v>
      </c>
      <c r="CQ704" s="1">
        <f t="shared" si="176"/>
        <v>0</v>
      </c>
      <c r="CR704" s="1">
        <f>SUM(COUNTIFS($T704:$CL704,{"PAT","MAT"}))</f>
        <v>0</v>
      </c>
      <c r="CS704" s="1">
        <f t="shared" si="177"/>
        <v>0</v>
      </c>
      <c r="CT704" s="1">
        <f t="shared" si="178"/>
        <v>0</v>
      </c>
      <c r="CU704" s="1">
        <f t="shared" si="179"/>
        <v>0</v>
      </c>
      <c r="CV704" s="1">
        <f t="shared" si="180"/>
        <v>0</v>
      </c>
      <c r="CW704" s="1">
        <f t="shared" si="181"/>
        <v>0</v>
      </c>
      <c r="CX704" s="1">
        <f t="shared" si="182"/>
        <v>0</v>
      </c>
      <c r="CY704" s="1">
        <f t="shared" si="183"/>
        <v>0</v>
      </c>
      <c r="CZ704" s="1">
        <f t="shared" si="184"/>
        <v>1</v>
      </c>
      <c r="DA704" s="1">
        <f t="shared" si="185"/>
        <v>1</v>
      </c>
      <c r="DB704" s="1">
        <f>SUM(CM704:CX704)+SUM(COUNTIFS(Q704:CL704,{"TERM","RESIGNED"}))</f>
        <v>51</v>
      </c>
      <c r="DC704" s="1" t="s">
        <v>45</v>
      </c>
      <c r="DD704" s="1" t="s">
        <v>1020</v>
      </c>
    </row>
    <row r="705" spans="1:108" x14ac:dyDescent="0.25">
      <c r="A705" s="32">
        <f t="shared" si="186"/>
        <v>704</v>
      </c>
      <c r="B705" s="1" t="s">
        <v>172</v>
      </c>
      <c r="C705" s="1">
        <v>106047</v>
      </c>
      <c r="D705" s="27">
        <v>106047</v>
      </c>
      <c r="E705" s="1" t="s">
        <v>945</v>
      </c>
      <c r="F705" s="34" t="s">
        <v>1538</v>
      </c>
      <c r="G705" s="34" t="s">
        <v>162</v>
      </c>
      <c r="H705" s="30">
        <v>45251</v>
      </c>
      <c r="I705" s="30" t="s">
        <v>39</v>
      </c>
      <c r="J705" s="30" t="s">
        <v>39</v>
      </c>
      <c r="K705" s="1">
        <f t="shared" ca="1" si="170"/>
        <v>51</v>
      </c>
      <c r="L705" s="34" t="str">
        <f t="shared" si="171"/>
        <v>Billable</v>
      </c>
      <c r="M705" s="34" t="s">
        <v>124</v>
      </c>
      <c r="N705" s="1" t="s">
        <v>41</v>
      </c>
      <c r="O705" s="1" t="s">
        <v>42</v>
      </c>
      <c r="P705" s="1"/>
      <c r="Q705" s="1"/>
      <c r="R705" s="1" t="s">
        <v>43</v>
      </c>
      <c r="S705" s="33" t="s">
        <v>163</v>
      </c>
      <c r="T705" s="14" t="s">
        <v>965</v>
      </c>
      <c r="U705" s="39">
        <v>0.38402777777777802</v>
      </c>
      <c r="V705" s="14" t="s">
        <v>965</v>
      </c>
      <c r="W705" s="14" t="s">
        <v>20</v>
      </c>
      <c r="X705" s="14" t="s">
        <v>20</v>
      </c>
      <c r="Y705" s="14" t="s">
        <v>965</v>
      </c>
      <c r="Z705" s="39">
        <v>0.38194444444444442</v>
      </c>
      <c r="AA705" s="14" t="s">
        <v>965</v>
      </c>
      <c r="AB705" s="14" t="s">
        <v>965</v>
      </c>
      <c r="AC705" s="39">
        <v>0.39166666666666666</v>
      </c>
      <c r="AD705" s="14" t="s">
        <v>965</v>
      </c>
      <c r="AE705" s="14" t="s">
        <v>965</v>
      </c>
      <c r="AF705" s="39">
        <v>0.38750000000000001</v>
      </c>
      <c r="AG705" s="14" t="s">
        <v>965</v>
      </c>
      <c r="AH705" s="14" t="s">
        <v>965</v>
      </c>
      <c r="AI705" s="39">
        <v>0.38263888888888892</v>
      </c>
      <c r="AJ705" s="14" t="s">
        <v>965</v>
      </c>
      <c r="AK705" s="14" t="s">
        <v>965</v>
      </c>
      <c r="AL705" s="39">
        <v>0.38750000000000001</v>
      </c>
      <c r="AM705" s="14" t="s">
        <v>965</v>
      </c>
      <c r="AN705" s="14" t="s">
        <v>20</v>
      </c>
      <c r="AO705" s="14" t="s">
        <v>20</v>
      </c>
      <c r="AP705" s="14" t="s">
        <v>965</v>
      </c>
      <c r="AQ705" s="39">
        <v>0.38472222222222219</v>
      </c>
      <c r="AR705" s="14" t="s">
        <v>965</v>
      </c>
      <c r="AS705" s="14" t="s">
        <v>965</v>
      </c>
      <c r="AT705" s="39">
        <v>0.38958333333333334</v>
      </c>
      <c r="AU705" s="14" t="s">
        <v>965</v>
      </c>
      <c r="AV705" s="14" t="s">
        <v>965</v>
      </c>
      <c r="AW705" s="39">
        <v>0.39583333333333331</v>
      </c>
      <c r="AX705" s="14" t="s">
        <v>965</v>
      </c>
      <c r="AY705" s="14" t="s">
        <v>965</v>
      </c>
      <c r="AZ705" s="39">
        <v>0.39166666666666666</v>
      </c>
      <c r="BA705" s="14" t="s">
        <v>965</v>
      </c>
      <c r="BB705" s="14" t="s">
        <v>965</v>
      </c>
      <c r="BC705" s="39">
        <v>0.38958333333333334</v>
      </c>
      <c r="BD705" s="14" t="s">
        <v>965</v>
      </c>
      <c r="BE705" s="14" t="s">
        <v>20</v>
      </c>
      <c r="BF705" s="14" t="s">
        <v>20</v>
      </c>
      <c r="BG705" s="14" t="s">
        <v>965</v>
      </c>
      <c r="BH705" s="39">
        <v>0.38194444444444442</v>
      </c>
      <c r="BI705" s="39" t="s">
        <v>965</v>
      </c>
      <c r="BJ705" s="14" t="s">
        <v>965</v>
      </c>
      <c r="BK705" s="39">
        <v>0.37986111111111115</v>
      </c>
      <c r="BL705" s="14" t="s">
        <v>965</v>
      </c>
      <c r="BM705" s="14" t="s">
        <v>965</v>
      </c>
      <c r="BN705" s="39">
        <v>0.39444444444444443</v>
      </c>
      <c r="BO705" s="14" t="s">
        <v>965</v>
      </c>
      <c r="BP705" s="14" t="s">
        <v>965</v>
      </c>
      <c r="BQ705" s="39">
        <v>0.38680555555555557</v>
      </c>
      <c r="BR705" s="14" t="s">
        <v>965</v>
      </c>
      <c r="BS705" s="14" t="s">
        <v>965</v>
      </c>
      <c r="BT705" s="39">
        <v>0.39305555555555555</v>
      </c>
      <c r="BU705" s="39" t="s">
        <v>965</v>
      </c>
      <c r="BV705" s="14" t="s">
        <v>20</v>
      </c>
      <c r="BW705" s="14" t="s">
        <v>20</v>
      </c>
      <c r="BX705" s="14" t="s">
        <v>20</v>
      </c>
      <c r="BY705" s="14" t="s">
        <v>965</v>
      </c>
      <c r="BZ705" s="39">
        <v>0.39097222222222222</v>
      </c>
      <c r="CA705" s="39" t="s">
        <v>965</v>
      </c>
      <c r="CB705" s="14" t="s">
        <v>965</v>
      </c>
      <c r="CC705" s="39">
        <v>0.38819444444444445</v>
      </c>
      <c r="CD705" s="39" t="s">
        <v>965</v>
      </c>
      <c r="CE705" s="14" t="s">
        <v>22</v>
      </c>
      <c r="CF705" s="39">
        <v>0.38819444444444445</v>
      </c>
      <c r="CG705" s="39" t="s">
        <v>22</v>
      </c>
      <c r="CH705" s="14" t="s">
        <v>965</v>
      </c>
      <c r="CI705" s="39">
        <v>0.38541666666666669</v>
      </c>
      <c r="CJ705" s="39" t="s">
        <v>965</v>
      </c>
      <c r="CK705" s="14" t="s">
        <v>20</v>
      </c>
      <c r="CL705" s="14" t="s">
        <v>20</v>
      </c>
      <c r="CM705" s="1">
        <f t="shared" si="172"/>
        <v>38</v>
      </c>
      <c r="CN705" s="1">
        <f t="shared" si="173"/>
        <v>0</v>
      </c>
      <c r="CO705" s="1">
        <f t="shared" si="174"/>
        <v>11</v>
      </c>
      <c r="CP705" s="1">
        <f t="shared" si="175"/>
        <v>0</v>
      </c>
      <c r="CQ705" s="1">
        <f t="shared" si="176"/>
        <v>2</v>
      </c>
      <c r="CR705" s="1">
        <f>SUM(COUNTIFS($T705:$CL705,{"PAT","MAT"}))</f>
        <v>0</v>
      </c>
      <c r="CS705" s="1">
        <f t="shared" si="177"/>
        <v>0</v>
      </c>
      <c r="CT705" s="1">
        <f t="shared" si="178"/>
        <v>0</v>
      </c>
      <c r="CU705" s="1">
        <f t="shared" si="179"/>
        <v>0</v>
      </c>
      <c r="CV705" s="1">
        <f t="shared" si="180"/>
        <v>0</v>
      </c>
      <c r="CW705" s="1">
        <f t="shared" si="181"/>
        <v>0</v>
      </c>
      <c r="CX705" s="1">
        <f t="shared" si="182"/>
        <v>0</v>
      </c>
      <c r="CY705" s="1">
        <f t="shared" si="183"/>
        <v>0</v>
      </c>
      <c r="CZ705" s="1">
        <f t="shared" si="184"/>
        <v>1</v>
      </c>
      <c r="DA705" s="1">
        <f t="shared" si="185"/>
        <v>1</v>
      </c>
      <c r="DB705" s="1">
        <f>SUM(CM705:CX705)+SUM(COUNTIFS(Q705:CL705,{"TERM","RESIGNED"}))</f>
        <v>51</v>
      </c>
      <c r="DC705" s="1" t="s">
        <v>45</v>
      </c>
      <c r="DD705" s="1" t="s">
        <v>1020</v>
      </c>
    </row>
    <row r="706" spans="1:108" x14ac:dyDescent="0.25">
      <c r="A706" s="32">
        <f t="shared" si="186"/>
        <v>705</v>
      </c>
      <c r="B706" s="1" t="s">
        <v>172</v>
      </c>
      <c r="C706" s="1">
        <v>106072</v>
      </c>
      <c r="D706" s="27">
        <v>106072</v>
      </c>
      <c r="E706" s="1" t="s">
        <v>945</v>
      </c>
      <c r="F706" s="34" t="s">
        <v>1557</v>
      </c>
      <c r="G706" s="34" t="s">
        <v>162</v>
      </c>
      <c r="H706" s="30">
        <v>45254</v>
      </c>
      <c r="I706" s="30" t="s">
        <v>39</v>
      </c>
      <c r="J706" s="30" t="s">
        <v>39</v>
      </c>
      <c r="K706" s="1">
        <f t="shared" ref="K706:K707" ca="1" si="187">IF(O706="ACTIVE",(TODAY()-H706),(J706-H706))</f>
        <v>48</v>
      </c>
      <c r="L706" s="34" t="str">
        <f t="shared" ref="L706:L707" si="188">IF(OR(M706="Email Verification",M706="Operations",M706="OJT",M706="Bottom Quartile Group",M706="Training"),"Billable","Non Billable")</f>
        <v>Billable</v>
      </c>
      <c r="M706" s="34" t="s">
        <v>124</v>
      </c>
      <c r="N706" s="1" t="s">
        <v>41</v>
      </c>
      <c r="O706" s="1" t="s">
        <v>42</v>
      </c>
      <c r="P706" s="1"/>
      <c r="Q706" s="1"/>
      <c r="R706" s="1" t="s">
        <v>43</v>
      </c>
      <c r="S706" s="33" t="s">
        <v>163</v>
      </c>
      <c r="T706" s="14" t="s">
        <v>965</v>
      </c>
      <c r="U706" s="39">
        <v>0.36319444444444399</v>
      </c>
      <c r="V706" s="14" t="s">
        <v>965</v>
      </c>
      <c r="W706" s="14" t="s">
        <v>20</v>
      </c>
      <c r="X706" s="14" t="s">
        <v>20</v>
      </c>
      <c r="Y706" s="14" t="s">
        <v>965</v>
      </c>
      <c r="Z706" s="39">
        <v>0.3840277777777778</v>
      </c>
      <c r="AA706" s="14" t="s">
        <v>965</v>
      </c>
      <c r="AB706" s="14" t="s">
        <v>965</v>
      </c>
      <c r="AC706" s="39">
        <v>0.38472222222222219</v>
      </c>
      <c r="AD706" s="14" t="s">
        <v>965</v>
      </c>
      <c r="AE706" s="14" t="s">
        <v>965</v>
      </c>
      <c r="AF706" s="39">
        <v>0.37986111111111115</v>
      </c>
      <c r="AG706" s="14" t="s">
        <v>965</v>
      </c>
      <c r="AH706" s="14" t="s">
        <v>965</v>
      </c>
      <c r="AI706" s="39">
        <v>0.40138888888888885</v>
      </c>
      <c r="AJ706" s="14" t="s">
        <v>965</v>
      </c>
      <c r="AK706" s="14" t="s">
        <v>965</v>
      </c>
      <c r="AL706" s="39">
        <v>0.39097222222222222</v>
      </c>
      <c r="AM706" s="14" t="s">
        <v>965</v>
      </c>
      <c r="AN706" s="14" t="s">
        <v>20</v>
      </c>
      <c r="AO706" s="14" t="s">
        <v>20</v>
      </c>
      <c r="AP706" s="14" t="s">
        <v>965</v>
      </c>
      <c r="AQ706" s="39">
        <v>0.38541666666666669</v>
      </c>
      <c r="AR706" s="14" t="s">
        <v>965</v>
      </c>
      <c r="AS706" s="14" t="s">
        <v>965</v>
      </c>
      <c r="AT706" s="39">
        <v>0.38263888888888892</v>
      </c>
      <c r="AU706" s="14" t="s">
        <v>965</v>
      </c>
      <c r="AV706" s="14" t="s">
        <v>965</v>
      </c>
      <c r="AW706" s="39">
        <v>0.39097222222222222</v>
      </c>
      <c r="AX706" s="14" t="s">
        <v>965</v>
      </c>
      <c r="AY706" s="14" t="s">
        <v>965</v>
      </c>
      <c r="AZ706" s="39">
        <v>0.38541666666666669</v>
      </c>
      <c r="BA706" s="14" t="s">
        <v>965</v>
      </c>
      <c r="BB706" s="14" t="s">
        <v>965</v>
      </c>
      <c r="BC706" s="39">
        <v>0.38611111111111113</v>
      </c>
      <c r="BD706" s="14" t="s">
        <v>965</v>
      </c>
      <c r="BE706" s="14" t="s">
        <v>20</v>
      </c>
      <c r="BF706" s="14" t="s">
        <v>20</v>
      </c>
      <c r="BG706" s="14" t="s">
        <v>22</v>
      </c>
      <c r="BH706" s="39" t="s">
        <v>39</v>
      </c>
      <c r="BI706" s="39" t="s">
        <v>22</v>
      </c>
      <c r="BJ706" s="14" t="s">
        <v>965</v>
      </c>
      <c r="BK706" s="39">
        <v>0.3833333333333333</v>
      </c>
      <c r="BL706" s="14" t="s">
        <v>965</v>
      </c>
      <c r="BM706" s="14" t="s">
        <v>965</v>
      </c>
      <c r="BN706" s="39">
        <v>0.37291666666666662</v>
      </c>
      <c r="BO706" s="14" t="s">
        <v>965</v>
      </c>
      <c r="BP706" s="14" t="s">
        <v>965</v>
      </c>
      <c r="BQ706" s="39">
        <v>0.37152777777777773</v>
      </c>
      <c r="BR706" s="14" t="s">
        <v>965</v>
      </c>
      <c r="BS706" s="14" t="s">
        <v>965</v>
      </c>
      <c r="BT706" s="39">
        <v>0.37291666666666662</v>
      </c>
      <c r="BU706" s="39" t="s">
        <v>965</v>
      </c>
      <c r="BV706" s="14" t="s">
        <v>20</v>
      </c>
      <c r="BW706" s="14" t="s">
        <v>20</v>
      </c>
      <c r="BX706" s="14" t="s">
        <v>20</v>
      </c>
      <c r="BY706" s="14" t="s">
        <v>965</v>
      </c>
      <c r="BZ706" s="39">
        <v>0.40208333333333335</v>
      </c>
      <c r="CA706" s="39" t="s">
        <v>965</v>
      </c>
      <c r="CB706" s="14" t="s">
        <v>965</v>
      </c>
      <c r="CC706" s="39">
        <v>0.39930555555555558</v>
      </c>
      <c r="CD706" s="39" t="s">
        <v>965</v>
      </c>
      <c r="CE706" s="14" t="s">
        <v>965</v>
      </c>
      <c r="CF706" s="39">
        <v>0.3833333333333333</v>
      </c>
      <c r="CG706" s="39" t="s">
        <v>965</v>
      </c>
      <c r="CH706" s="14" t="s">
        <v>965</v>
      </c>
      <c r="CI706" s="39">
        <v>0.3833333333333333</v>
      </c>
      <c r="CJ706" s="39" t="s">
        <v>965</v>
      </c>
      <c r="CK706" s="14" t="s">
        <v>20</v>
      </c>
      <c r="CL706" s="14" t="s">
        <v>20</v>
      </c>
      <c r="CM706" s="1">
        <f t="shared" ref="CM706:CM769" si="189">COUNTIFS($T706:$CL706,"P")</f>
        <v>38</v>
      </c>
      <c r="CN706" s="1">
        <f t="shared" ref="CN706:CN769" si="190">COUNTIFS($T706:$CL706,"HD")/2</f>
        <v>0</v>
      </c>
      <c r="CO706" s="1">
        <f t="shared" ref="CO706:CO769" si="191">COUNTIFS($T706:$CL706,"DO")</f>
        <v>11</v>
      </c>
      <c r="CP706" s="1">
        <f t="shared" ref="CP706:CP769" si="192">COUNTIFS($T706:$CL706,"UPL")</f>
        <v>0</v>
      </c>
      <c r="CQ706" s="1">
        <f t="shared" ref="CQ706:CQ769" si="193">COUNTIFS($T706:$CL706,"LWP")</f>
        <v>2</v>
      </c>
      <c r="CR706" s="1">
        <f>SUM(COUNTIFS($T706:$CL706,{"PAT","MAT"}))</f>
        <v>0</v>
      </c>
      <c r="CS706" s="1">
        <f t="shared" ref="CS706:CS769" si="194">COUNTIFS($T706:$CL706,"HO")</f>
        <v>0</v>
      </c>
      <c r="CT706" s="1">
        <f t="shared" ref="CT706:CT769" si="195">COUNTIFS($T706:$CL706,"NA")</f>
        <v>0</v>
      </c>
      <c r="CU706" s="1">
        <f t="shared" ref="CU706:CU769" si="196">COUNTIFS($T706:$CL706,"PL")</f>
        <v>0</v>
      </c>
      <c r="CV706" s="1">
        <f t="shared" ref="CV706:CV769" si="197">COUNTIFS($T706:$CL706,"CL")</f>
        <v>0</v>
      </c>
      <c r="CW706" s="1">
        <f t="shared" ref="CW706:CW769" si="198">COUNTIFS($T706:$CL706,"BL")</f>
        <v>0</v>
      </c>
      <c r="CX706" s="1">
        <f t="shared" ref="CX706:CX769" si="199">COUNTIFS($T706:$CL706,"CO")</f>
        <v>0</v>
      </c>
      <c r="CY706" s="1">
        <f t="shared" ref="CY706:CY769" si="200">SUM(CU706:CX706)</f>
        <v>0</v>
      </c>
      <c r="CZ706" s="1">
        <f t="shared" ref="CZ706:CZ769" si="201">IF(SUM(CM706+CN706)&gt;=17,1,0)</f>
        <v>1</v>
      </c>
      <c r="DA706" s="1">
        <f t="shared" ref="DA706:DA769" si="202">IF(SUM(CM706+CN706)&gt;=13,1,0)</f>
        <v>1</v>
      </c>
      <c r="DB706" s="1">
        <f>SUM(CM706:CX706)+SUM(COUNTIFS(Q706:CL706,{"TERM","RESIGNED"}))</f>
        <v>51</v>
      </c>
      <c r="DC706" s="1" t="s">
        <v>45</v>
      </c>
      <c r="DD706" s="1" t="s">
        <v>1020</v>
      </c>
    </row>
    <row r="707" spans="1:108" x14ac:dyDescent="0.25">
      <c r="A707" s="32">
        <f t="shared" ref="A707:A770" si="203">A706+1</f>
        <v>706</v>
      </c>
      <c r="B707" s="1" t="s">
        <v>172</v>
      </c>
      <c r="C707" s="1">
        <v>106073</v>
      </c>
      <c r="D707" s="27">
        <v>106073</v>
      </c>
      <c r="E707" s="1" t="s">
        <v>945</v>
      </c>
      <c r="F707" s="34" t="s">
        <v>1558</v>
      </c>
      <c r="G707" s="34" t="s">
        <v>162</v>
      </c>
      <c r="H707" s="30">
        <v>45254</v>
      </c>
      <c r="I707" s="30" t="s">
        <v>39</v>
      </c>
      <c r="J707" s="30" t="s">
        <v>39</v>
      </c>
      <c r="K707" s="1">
        <f t="shared" ca="1" si="187"/>
        <v>48</v>
      </c>
      <c r="L707" s="34" t="str">
        <f t="shared" si="188"/>
        <v>Billable</v>
      </c>
      <c r="M707" s="34" t="s">
        <v>124</v>
      </c>
      <c r="N707" s="1" t="s">
        <v>41</v>
      </c>
      <c r="O707" s="1" t="s">
        <v>42</v>
      </c>
      <c r="P707" s="1"/>
      <c r="Q707" s="1"/>
      <c r="R707" s="1" t="s">
        <v>43</v>
      </c>
      <c r="S707" s="33" t="s">
        <v>163</v>
      </c>
      <c r="T707" s="14" t="s">
        <v>965</v>
      </c>
      <c r="U707" s="39">
        <v>0.360416666666667</v>
      </c>
      <c r="V707" s="14" t="s">
        <v>965</v>
      </c>
      <c r="W707" s="14" t="s">
        <v>20</v>
      </c>
      <c r="X707" s="14" t="s">
        <v>20</v>
      </c>
      <c r="Y707" s="14" t="s">
        <v>965</v>
      </c>
      <c r="Z707" s="39">
        <v>0.38541666666666669</v>
      </c>
      <c r="AA707" s="14" t="s">
        <v>965</v>
      </c>
      <c r="AB707" s="14" t="s">
        <v>965</v>
      </c>
      <c r="AC707" s="39">
        <v>0.38472222222222219</v>
      </c>
      <c r="AD707" s="14" t="s">
        <v>965</v>
      </c>
      <c r="AE707" s="14" t="s">
        <v>965</v>
      </c>
      <c r="AF707" s="39">
        <v>0.38680555555555557</v>
      </c>
      <c r="AG707" s="14" t="s">
        <v>965</v>
      </c>
      <c r="AH707" s="14" t="s">
        <v>965</v>
      </c>
      <c r="AI707" s="39">
        <v>0.40138888888888885</v>
      </c>
      <c r="AJ707" s="14" t="s">
        <v>965</v>
      </c>
      <c r="AK707" s="14" t="s">
        <v>965</v>
      </c>
      <c r="AL707" s="39">
        <v>0.38263888888888892</v>
      </c>
      <c r="AM707" s="14" t="s">
        <v>965</v>
      </c>
      <c r="AN707" s="14" t="s">
        <v>20</v>
      </c>
      <c r="AO707" s="14" t="s">
        <v>20</v>
      </c>
      <c r="AP707" s="14" t="s">
        <v>965</v>
      </c>
      <c r="AQ707" s="39">
        <v>0.38472222222222219</v>
      </c>
      <c r="AR707" s="14" t="s">
        <v>965</v>
      </c>
      <c r="AS707" s="14" t="s">
        <v>965</v>
      </c>
      <c r="AT707" s="39">
        <v>0.37708333333333338</v>
      </c>
      <c r="AU707" s="14" t="s">
        <v>965</v>
      </c>
      <c r="AV707" s="14" t="s">
        <v>965</v>
      </c>
      <c r="AW707" s="39">
        <v>0.38263888888888892</v>
      </c>
      <c r="AX707" s="14" t="s">
        <v>965</v>
      </c>
      <c r="AY707" s="14" t="s">
        <v>965</v>
      </c>
      <c r="AZ707" s="39">
        <v>0.3840277777777778</v>
      </c>
      <c r="BA707" s="14" t="s">
        <v>965</v>
      </c>
      <c r="BB707" s="14" t="s">
        <v>965</v>
      </c>
      <c r="BC707" s="39">
        <v>0.38194444444444442</v>
      </c>
      <c r="BD707" s="14" t="s">
        <v>965</v>
      </c>
      <c r="BE707" s="14" t="s">
        <v>20</v>
      </c>
      <c r="BF707" s="14" t="s">
        <v>20</v>
      </c>
      <c r="BG707" s="14" t="s">
        <v>965</v>
      </c>
      <c r="BH707" s="39">
        <v>0.37986111111111115</v>
      </c>
      <c r="BI707" s="39" t="s">
        <v>965</v>
      </c>
      <c r="BJ707" s="14" t="s">
        <v>965</v>
      </c>
      <c r="BK707" s="39">
        <v>0.38194444444444442</v>
      </c>
      <c r="BL707" s="14" t="s">
        <v>965</v>
      </c>
      <c r="BM707" s="14" t="s">
        <v>965</v>
      </c>
      <c r="BN707" s="39">
        <v>0.4055555555555555</v>
      </c>
      <c r="BO707" s="14" t="s">
        <v>965</v>
      </c>
      <c r="BP707" s="14" t="s">
        <v>966</v>
      </c>
      <c r="BQ707" s="39">
        <v>0.23263888888888887</v>
      </c>
      <c r="BR707" s="14" t="s">
        <v>966</v>
      </c>
      <c r="BS707" s="14" t="s">
        <v>965</v>
      </c>
      <c r="BT707" s="39">
        <v>0.37361111111111112</v>
      </c>
      <c r="BU707" s="39" t="s">
        <v>965</v>
      </c>
      <c r="BV707" s="14" t="s">
        <v>20</v>
      </c>
      <c r="BW707" s="14" t="s">
        <v>20</v>
      </c>
      <c r="BX707" s="14" t="s">
        <v>20</v>
      </c>
      <c r="BY707" s="14" t="s">
        <v>965</v>
      </c>
      <c r="BZ707" s="39">
        <v>0.3979166666666667</v>
      </c>
      <c r="CA707" s="39" t="s">
        <v>965</v>
      </c>
      <c r="CB707" s="14" t="s">
        <v>965</v>
      </c>
      <c r="CC707" s="39">
        <v>0.40138888888888885</v>
      </c>
      <c r="CD707" s="39" t="s">
        <v>965</v>
      </c>
      <c r="CE707" s="14" t="s">
        <v>965</v>
      </c>
      <c r="CF707" s="39">
        <v>0.39374999999999999</v>
      </c>
      <c r="CG707" s="39" t="s">
        <v>965</v>
      </c>
      <c r="CH707" s="14" t="s">
        <v>965</v>
      </c>
      <c r="CI707" s="39">
        <v>0.38263888888888892</v>
      </c>
      <c r="CJ707" s="39" t="s">
        <v>965</v>
      </c>
      <c r="CK707" s="14" t="s">
        <v>20</v>
      </c>
      <c r="CL707" s="14" t="s">
        <v>20</v>
      </c>
      <c r="CM707" s="1">
        <f t="shared" si="189"/>
        <v>38</v>
      </c>
      <c r="CN707" s="1">
        <f t="shared" si="190"/>
        <v>1</v>
      </c>
      <c r="CO707" s="1">
        <f t="shared" si="191"/>
        <v>11</v>
      </c>
      <c r="CP707" s="1">
        <f t="shared" si="192"/>
        <v>0</v>
      </c>
      <c r="CQ707" s="1">
        <f t="shared" si="193"/>
        <v>0</v>
      </c>
      <c r="CR707" s="1">
        <f>SUM(COUNTIFS($T707:$CL707,{"PAT","MAT"}))</f>
        <v>0</v>
      </c>
      <c r="CS707" s="1">
        <f t="shared" si="194"/>
        <v>0</v>
      </c>
      <c r="CT707" s="1">
        <f t="shared" si="195"/>
        <v>0</v>
      </c>
      <c r="CU707" s="1">
        <f t="shared" si="196"/>
        <v>0</v>
      </c>
      <c r="CV707" s="1">
        <f t="shared" si="197"/>
        <v>0</v>
      </c>
      <c r="CW707" s="1">
        <f t="shared" si="198"/>
        <v>0</v>
      </c>
      <c r="CX707" s="1">
        <f t="shared" si="199"/>
        <v>0</v>
      </c>
      <c r="CY707" s="1">
        <f t="shared" si="200"/>
        <v>0</v>
      </c>
      <c r="CZ707" s="1">
        <f t="shared" si="201"/>
        <v>1</v>
      </c>
      <c r="DA707" s="1">
        <f t="shared" si="202"/>
        <v>1</v>
      </c>
      <c r="DB707" s="1">
        <f>SUM(CM707:CX707)+SUM(COUNTIFS(Q707:CL707,{"TERM","RESIGNED"}))</f>
        <v>50</v>
      </c>
      <c r="DC707" s="1" t="s">
        <v>45</v>
      </c>
      <c r="DD707" s="1" t="s">
        <v>1020</v>
      </c>
    </row>
    <row r="708" spans="1:108" x14ac:dyDescent="0.25">
      <c r="A708" s="32">
        <f t="shared" si="203"/>
        <v>707</v>
      </c>
      <c r="B708" s="1" t="s">
        <v>172</v>
      </c>
      <c r="C708" s="1">
        <v>105973</v>
      </c>
      <c r="D708" s="27">
        <v>105973</v>
      </c>
      <c r="E708" s="1" t="s">
        <v>946</v>
      </c>
      <c r="F708" s="34" t="s">
        <v>1489</v>
      </c>
      <c r="G708" s="34" t="s">
        <v>186</v>
      </c>
      <c r="H708" s="30">
        <v>45244</v>
      </c>
      <c r="I708" s="30" t="s">
        <v>39</v>
      </c>
      <c r="J708" s="30" t="s">
        <v>39</v>
      </c>
      <c r="K708" s="1">
        <v>21</v>
      </c>
      <c r="L708" s="34" t="s">
        <v>1598</v>
      </c>
      <c r="M708" s="34" t="s">
        <v>827</v>
      </c>
      <c r="N708" s="1" t="s">
        <v>41</v>
      </c>
      <c r="O708" s="1" t="s">
        <v>42</v>
      </c>
      <c r="P708" s="1"/>
      <c r="Q708" s="1"/>
      <c r="R708" s="1" t="s">
        <v>43</v>
      </c>
      <c r="S708" s="33" t="s">
        <v>255</v>
      </c>
      <c r="T708" s="14" t="s">
        <v>965</v>
      </c>
      <c r="U708" s="39" t="s">
        <v>39</v>
      </c>
      <c r="V708" s="14" t="s">
        <v>965</v>
      </c>
      <c r="W708" s="14" t="s">
        <v>20</v>
      </c>
      <c r="X708" s="14" t="s">
        <v>20</v>
      </c>
      <c r="Y708" s="14" t="s">
        <v>965</v>
      </c>
      <c r="Z708" s="39" t="s">
        <v>39</v>
      </c>
      <c r="AA708" s="14" t="s">
        <v>965</v>
      </c>
      <c r="AB708" s="14" t="s">
        <v>965</v>
      </c>
      <c r="AC708" s="39" t="s">
        <v>39</v>
      </c>
      <c r="AD708" s="14" t="s">
        <v>965</v>
      </c>
      <c r="AE708" s="14" t="s">
        <v>965</v>
      </c>
      <c r="AF708" s="39" t="s">
        <v>39</v>
      </c>
      <c r="AG708" s="14" t="s">
        <v>965</v>
      </c>
      <c r="AH708" s="14" t="s">
        <v>965</v>
      </c>
      <c r="AI708" s="39" t="s">
        <v>39</v>
      </c>
      <c r="AJ708" s="14" t="s">
        <v>965</v>
      </c>
      <c r="AK708" s="14" t="s">
        <v>965</v>
      </c>
      <c r="AL708" s="39" t="s">
        <v>39</v>
      </c>
      <c r="AM708" s="14" t="s">
        <v>965</v>
      </c>
      <c r="AN708" s="14" t="s">
        <v>20</v>
      </c>
      <c r="AO708" s="14" t="s">
        <v>20</v>
      </c>
      <c r="AP708" s="14" t="s">
        <v>965</v>
      </c>
      <c r="AQ708" s="39" t="s">
        <v>39</v>
      </c>
      <c r="AR708" s="14" t="s">
        <v>965</v>
      </c>
      <c r="AS708" s="14" t="s">
        <v>965</v>
      </c>
      <c r="AT708" s="39" t="s">
        <v>39</v>
      </c>
      <c r="AU708" s="14" t="s">
        <v>965</v>
      </c>
      <c r="AV708" s="14" t="s">
        <v>965</v>
      </c>
      <c r="AW708" s="39" t="s">
        <v>39</v>
      </c>
      <c r="AX708" s="14" t="s">
        <v>965</v>
      </c>
      <c r="AY708" s="14" t="s">
        <v>965</v>
      </c>
      <c r="AZ708" s="39" t="s">
        <v>39</v>
      </c>
      <c r="BA708" s="14" t="s">
        <v>965</v>
      </c>
      <c r="BB708" s="14" t="s">
        <v>965</v>
      </c>
      <c r="BC708" s="39" t="s">
        <v>39</v>
      </c>
      <c r="BD708" s="14" t="s">
        <v>965</v>
      </c>
      <c r="BE708" s="14" t="s">
        <v>20</v>
      </c>
      <c r="BF708" s="14" t="s">
        <v>20</v>
      </c>
      <c r="BG708" s="14" t="s">
        <v>965</v>
      </c>
      <c r="BH708" s="39" t="s">
        <v>39</v>
      </c>
      <c r="BI708" s="39" t="s">
        <v>965</v>
      </c>
      <c r="BJ708" s="14" t="s">
        <v>965</v>
      </c>
      <c r="BK708" s="39" t="s">
        <v>39</v>
      </c>
      <c r="BL708" s="14" t="s">
        <v>965</v>
      </c>
      <c r="BM708" s="14" t="s">
        <v>965</v>
      </c>
      <c r="BN708" s="39" t="s">
        <v>39</v>
      </c>
      <c r="BO708" s="14" t="s">
        <v>965</v>
      </c>
      <c r="BP708" s="14" t="s">
        <v>965</v>
      </c>
      <c r="BQ708" s="39" t="s">
        <v>39</v>
      </c>
      <c r="BR708" s="14" t="s">
        <v>965</v>
      </c>
      <c r="BS708" s="14" t="s">
        <v>965</v>
      </c>
      <c r="BT708" s="39" t="e">
        <v>#N/A</v>
      </c>
      <c r="BU708" s="39" t="s">
        <v>965</v>
      </c>
      <c r="BV708" s="14" t="s">
        <v>20</v>
      </c>
      <c r="BW708" s="14" t="s">
        <v>20</v>
      </c>
      <c r="BX708" s="14" t="s">
        <v>20</v>
      </c>
      <c r="BY708" s="14" t="s">
        <v>965</v>
      </c>
      <c r="BZ708" s="39" t="s">
        <v>39</v>
      </c>
      <c r="CA708" s="39" t="s">
        <v>965</v>
      </c>
      <c r="CB708" s="14" t="s">
        <v>965</v>
      </c>
      <c r="CC708" s="39" t="s">
        <v>39</v>
      </c>
      <c r="CD708" s="39" t="s">
        <v>965</v>
      </c>
      <c r="CE708" s="14" t="s">
        <v>965</v>
      </c>
      <c r="CF708" s="39" t="s">
        <v>39</v>
      </c>
      <c r="CG708" s="39" t="s">
        <v>965</v>
      </c>
      <c r="CH708" s="14" t="s">
        <v>965</v>
      </c>
      <c r="CI708" s="39" t="s">
        <v>39</v>
      </c>
      <c r="CJ708" s="39" t="s">
        <v>965</v>
      </c>
      <c r="CK708" s="14" t="s">
        <v>20</v>
      </c>
      <c r="CL708" s="14" t="s">
        <v>20</v>
      </c>
      <c r="CM708" s="1">
        <f t="shared" si="189"/>
        <v>40</v>
      </c>
      <c r="CN708" s="1">
        <f t="shared" si="190"/>
        <v>0</v>
      </c>
      <c r="CO708" s="1">
        <f t="shared" si="191"/>
        <v>11</v>
      </c>
      <c r="CP708" s="1">
        <f t="shared" si="192"/>
        <v>0</v>
      </c>
      <c r="CQ708" s="1">
        <f t="shared" si="193"/>
        <v>0</v>
      </c>
      <c r="CR708" s="1">
        <f>SUM(COUNTIFS($T708:$CL708,{"PAT","MAT"}))</f>
        <v>0</v>
      </c>
      <c r="CS708" s="1">
        <f t="shared" si="194"/>
        <v>0</v>
      </c>
      <c r="CT708" s="1">
        <f t="shared" si="195"/>
        <v>0</v>
      </c>
      <c r="CU708" s="1">
        <f t="shared" si="196"/>
        <v>0</v>
      </c>
      <c r="CV708" s="1">
        <f t="shared" si="197"/>
        <v>0</v>
      </c>
      <c r="CW708" s="1">
        <f t="shared" si="198"/>
        <v>0</v>
      </c>
      <c r="CX708" s="1">
        <f t="shared" si="199"/>
        <v>0</v>
      </c>
      <c r="CY708" s="1">
        <f t="shared" si="200"/>
        <v>0</v>
      </c>
      <c r="CZ708" s="1">
        <f t="shared" si="201"/>
        <v>1</v>
      </c>
      <c r="DA708" s="1">
        <f t="shared" si="202"/>
        <v>1</v>
      </c>
      <c r="DB708" s="1">
        <f>SUM(CM708:CX708)+SUM(COUNTIFS(Q708:CL708,{"TERM","RESIGNED"}))</f>
        <v>51</v>
      </c>
      <c r="DC708" s="1" t="s">
        <v>45</v>
      </c>
      <c r="DD708" s="1" t="s">
        <v>1018</v>
      </c>
    </row>
    <row r="709" spans="1:108" x14ac:dyDescent="0.25">
      <c r="A709" s="32">
        <f t="shared" si="203"/>
        <v>708</v>
      </c>
      <c r="B709" s="1" t="s">
        <v>172</v>
      </c>
      <c r="C709" s="1">
        <v>105975</v>
      </c>
      <c r="D709" s="27">
        <v>105975</v>
      </c>
      <c r="E709" s="1" t="s">
        <v>945</v>
      </c>
      <c r="F709" s="34" t="s">
        <v>1490</v>
      </c>
      <c r="G709" s="34" t="s">
        <v>186</v>
      </c>
      <c r="H709" s="30">
        <v>45244</v>
      </c>
      <c r="I709" s="30" t="s">
        <v>39</v>
      </c>
      <c r="J709" s="30" t="s">
        <v>39</v>
      </c>
      <c r="K709" s="1">
        <v>21</v>
      </c>
      <c r="L709" s="34" t="s">
        <v>1598</v>
      </c>
      <c r="M709" s="34" t="s">
        <v>827</v>
      </c>
      <c r="N709" s="1" t="s">
        <v>41</v>
      </c>
      <c r="O709" s="1" t="s">
        <v>42</v>
      </c>
      <c r="P709" s="1"/>
      <c r="Q709" s="1"/>
      <c r="R709" s="1" t="s">
        <v>43</v>
      </c>
      <c r="S709" s="33" t="s">
        <v>443</v>
      </c>
      <c r="T709" s="14" t="s">
        <v>965</v>
      </c>
      <c r="U709" s="39" t="s">
        <v>39</v>
      </c>
      <c r="V709" s="14" t="s">
        <v>965</v>
      </c>
      <c r="W709" s="14" t="s">
        <v>20</v>
      </c>
      <c r="X709" s="14" t="s">
        <v>20</v>
      </c>
      <c r="Y709" s="14" t="s">
        <v>965</v>
      </c>
      <c r="Z709" s="39" t="s">
        <v>39</v>
      </c>
      <c r="AA709" s="14" t="s">
        <v>965</v>
      </c>
      <c r="AB709" s="14" t="s">
        <v>965</v>
      </c>
      <c r="AC709" s="39" t="s">
        <v>39</v>
      </c>
      <c r="AD709" s="14" t="s">
        <v>965</v>
      </c>
      <c r="AE709" s="14" t="s">
        <v>965</v>
      </c>
      <c r="AF709" s="39" t="s">
        <v>39</v>
      </c>
      <c r="AG709" s="14" t="s">
        <v>965</v>
      </c>
      <c r="AH709" s="14" t="s">
        <v>965</v>
      </c>
      <c r="AI709" s="39" t="s">
        <v>39</v>
      </c>
      <c r="AJ709" s="14" t="s">
        <v>965</v>
      </c>
      <c r="AK709" s="14" t="s">
        <v>965</v>
      </c>
      <c r="AL709" s="39" t="s">
        <v>39</v>
      </c>
      <c r="AM709" s="14" t="s">
        <v>965</v>
      </c>
      <c r="AN709" s="14" t="s">
        <v>20</v>
      </c>
      <c r="AO709" s="14" t="s">
        <v>20</v>
      </c>
      <c r="AP709" s="14" t="s">
        <v>965</v>
      </c>
      <c r="AQ709" s="39" t="s">
        <v>39</v>
      </c>
      <c r="AR709" s="14" t="s">
        <v>965</v>
      </c>
      <c r="AS709" s="14" t="s">
        <v>965</v>
      </c>
      <c r="AT709" s="39" t="s">
        <v>39</v>
      </c>
      <c r="AU709" s="14" t="s">
        <v>965</v>
      </c>
      <c r="AV709" s="14" t="s">
        <v>965</v>
      </c>
      <c r="AW709" s="39" t="s">
        <v>39</v>
      </c>
      <c r="AX709" s="14" t="s">
        <v>965</v>
      </c>
      <c r="AY709" s="14" t="s">
        <v>965</v>
      </c>
      <c r="AZ709" s="39" t="s">
        <v>39</v>
      </c>
      <c r="BA709" s="14" t="s">
        <v>965</v>
      </c>
      <c r="BB709" s="14" t="s">
        <v>965</v>
      </c>
      <c r="BC709" s="39" t="s">
        <v>39</v>
      </c>
      <c r="BD709" s="14" t="s">
        <v>965</v>
      </c>
      <c r="BE709" s="14" t="s">
        <v>20</v>
      </c>
      <c r="BF709" s="14" t="s">
        <v>20</v>
      </c>
      <c r="BG709" s="14" t="s">
        <v>965</v>
      </c>
      <c r="BH709" s="39" t="s">
        <v>39</v>
      </c>
      <c r="BI709" s="39" t="s">
        <v>965</v>
      </c>
      <c r="BJ709" s="14" t="s">
        <v>965</v>
      </c>
      <c r="BK709" s="39" t="s">
        <v>39</v>
      </c>
      <c r="BL709" s="14" t="s">
        <v>965</v>
      </c>
      <c r="BM709" s="14" t="s">
        <v>965</v>
      </c>
      <c r="BN709" s="39" t="s">
        <v>39</v>
      </c>
      <c r="BO709" s="14" t="s">
        <v>965</v>
      </c>
      <c r="BP709" s="14" t="s">
        <v>965</v>
      </c>
      <c r="BQ709" s="39" t="s">
        <v>39</v>
      </c>
      <c r="BR709" s="14" t="s">
        <v>965</v>
      </c>
      <c r="BS709" s="14" t="s">
        <v>965</v>
      </c>
      <c r="BT709" s="39" t="e">
        <v>#N/A</v>
      </c>
      <c r="BU709" s="39" t="s">
        <v>965</v>
      </c>
      <c r="BV709" s="14" t="s">
        <v>20</v>
      </c>
      <c r="BW709" s="14" t="s">
        <v>20</v>
      </c>
      <c r="BX709" s="14" t="s">
        <v>20</v>
      </c>
      <c r="BY709" s="14" t="s">
        <v>965</v>
      </c>
      <c r="BZ709" s="39" t="s">
        <v>39</v>
      </c>
      <c r="CA709" s="39" t="s">
        <v>965</v>
      </c>
      <c r="CB709" s="14" t="s">
        <v>965</v>
      </c>
      <c r="CC709" s="39" t="s">
        <v>39</v>
      </c>
      <c r="CD709" s="39" t="s">
        <v>965</v>
      </c>
      <c r="CE709" s="14" t="s">
        <v>965</v>
      </c>
      <c r="CF709" s="39" t="s">
        <v>39</v>
      </c>
      <c r="CG709" s="39" t="s">
        <v>965</v>
      </c>
      <c r="CH709" s="14" t="s">
        <v>965</v>
      </c>
      <c r="CI709" s="39" t="s">
        <v>39</v>
      </c>
      <c r="CJ709" s="39" t="s">
        <v>965</v>
      </c>
      <c r="CK709" s="14" t="s">
        <v>20</v>
      </c>
      <c r="CL709" s="14" t="s">
        <v>20</v>
      </c>
      <c r="CM709" s="1">
        <f t="shared" si="189"/>
        <v>40</v>
      </c>
      <c r="CN709" s="1">
        <f t="shared" si="190"/>
        <v>0</v>
      </c>
      <c r="CO709" s="1">
        <f t="shared" si="191"/>
        <v>11</v>
      </c>
      <c r="CP709" s="1">
        <f t="shared" si="192"/>
        <v>0</v>
      </c>
      <c r="CQ709" s="1">
        <f t="shared" si="193"/>
        <v>0</v>
      </c>
      <c r="CR709" s="1">
        <f>SUM(COUNTIFS($T709:$CL709,{"PAT","MAT"}))</f>
        <v>0</v>
      </c>
      <c r="CS709" s="1">
        <f t="shared" si="194"/>
        <v>0</v>
      </c>
      <c r="CT709" s="1">
        <f t="shared" si="195"/>
        <v>0</v>
      </c>
      <c r="CU709" s="1">
        <f t="shared" si="196"/>
        <v>0</v>
      </c>
      <c r="CV709" s="1">
        <f t="shared" si="197"/>
        <v>0</v>
      </c>
      <c r="CW709" s="1">
        <f t="shared" si="198"/>
        <v>0</v>
      </c>
      <c r="CX709" s="1">
        <f t="shared" si="199"/>
        <v>0</v>
      </c>
      <c r="CY709" s="1">
        <f t="shared" si="200"/>
        <v>0</v>
      </c>
      <c r="CZ709" s="1">
        <f t="shared" si="201"/>
        <v>1</v>
      </c>
      <c r="DA709" s="1">
        <f t="shared" si="202"/>
        <v>1</v>
      </c>
      <c r="DB709" s="1">
        <f>SUM(CM709:CX709)+SUM(COUNTIFS(Q709:CL709,{"TERM","RESIGNED"}))</f>
        <v>51</v>
      </c>
      <c r="DC709" s="1" t="s">
        <v>45</v>
      </c>
      <c r="DD709" s="1" t="s">
        <v>1018</v>
      </c>
    </row>
    <row r="710" spans="1:108" x14ac:dyDescent="0.25">
      <c r="A710" s="32">
        <f t="shared" si="203"/>
        <v>709</v>
      </c>
      <c r="B710" s="1" t="s">
        <v>172</v>
      </c>
      <c r="C710" s="1">
        <v>105977</v>
      </c>
      <c r="D710" s="27">
        <v>105977</v>
      </c>
      <c r="E710" s="1" t="s">
        <v>946</v>
      </c>
      <c r="F710" s="34" t="s">
        <v>1492</v>
      </c>
      <c r="G710" s="34" t="s">
        <v>190</v>
      </c>
      <c r="H710" s="30">
        <v>45244</v>
      </c>
      <c r="I710" s="30" t="s">
        <v>39</v>
      </c>
      <c r="J710" s="30" t="s">
        <v>39</v>
      </c>
      <c r="K710" s="1">
        <v>21</v>
      </c>
      <c r="L710" s="34" t="s">
        <v>1598</v>
      </c>
      <c r="M710" s="34" t="s">
        <v>827</v>
      </c>
      <c r="N710" s="1" t="s">
        <v>41</v>
      </c>
      <c r="O710" s="1" t="s">
        <v>42</v>
      </c>
      <c r="P710" s="1"/>
      <c r="Q710" s="1"/>
      <c r="R710" s="1" t="s">
        <v>43</v>
      </c>
      <c r="S710" s="33" t="s">
        <v>431</v>
      </c>
      <c r="T710" s="14" t="s">
        <v>965</v>
      </c>
      <c r="U710" s="39" t="s">
        <v>39</v>
      </c>
      <c r="V710" s="14" t="s">
        <v>965</v>
      </c>
      <c r="W710" s="14" t="s">
        <v>20</v>
      </c>
      <c r="X710" s="14" t="s">
        <v>20</v>
      </c>
      <c r="Y710" s="14" t="s">
        <v>965</v>
      </c>
      <c r="Z710" s="39" t="s">
        <v>39</v>
      </c>
      <c r="AA710" s="14" t="s">
        <v>965</v>
      </c>
      <c r="AB710" s="14" t="s">
        <v>965</v>
      </c>
      <c r="AC710" s="39" t="s">
        <v>39</v>
      </c>
      <c r="AD710" s="14" t="s">
        <v>965</v>
      </c>
      <c r="AE710" s="14" t="s">
        <v>965</v>
      </c>
      <c r="AF710" s="39" t="s">
        <v>39</v>
      </c>
      <c r="AG710" s="14" t="s">
        <v>965</v>
      </c>
      <c r="AH710" s="14" t="s">
        <v>965</v>
      </c>
      <c r="AI710" s="39" t="s">
        <v>39</v>
      </c>
      <c r="AJ710" s="14" t="s">
        <v>965</v>
      </c>
      <c r="AK710" s="14" t="s">
        <v>965</v>
      </c>
      <c r="AL710" s="39" t="s">
        <v>39</v>
      </c>
      <c r="AM710" s="14" t="s">
        <v>965</v>
      </c>
      <c r="AN710" s="14" t="s">
        <v>20</v>
      </c>
      <c r="AO710" s="14" t="s">
        <v>20</v>
      </c>
      <c r="AP710" s="14" t="s">
        <v>965</v>
      </c>
      <c r="AQ710" s="39" t="s">
        <v>39</v>
      </c>
      <c r="AR710" s="14" t="s">
        <v>965</v>
      </c>
      <c r="AS710" s="14" t="s">
        <v>965</v>
      </c>
      <c r="AT710" s="39" t="s">
        <v>39</v>
      </c>
      <c r="AU710" s="14" t="s">
        <v>965</v>
      </c>
      <c r="AV710" s="14" t="s">
        <v>965</v>
      </c>
      <c r="AW710" s="39" t="s">
        <v>39</v>
      </c>
      <c r="AX710" s="14" t="s">
        <v>965</v>
      </c>
      <c r="AY710" s="14" t="s">
        <v>965</v>
      </c>
      <c r="AZ710" s="39" t="s">
        <v>39</v>
      </c>
      <c r="BA710" s="14" t="s">
        <v>965</v>
      </c>
      <c r="BB710" s="14" t="s">
        <v>965</v>
      </c>
      <c r="BC710" s="39" t="s">
        <v>39</v>
      </c>
      <c r="BD710" s="14" t="s">
        <v>965</v>
      </c>
      <c r="BE710" s="14" t="s">
        <v>20</v>
      </c>
      <c r="BF710" s="14" t="s">
        <v>20</v>
      </c>
      <c r="BG710" s="14" t="s">
        <v>965</v>
      </c>
      <c r="BH710" s="39" t="s">
        <v>39</v>
      </c>
      <c r="BI710" s="39" t="s">
        <v>965</v>
      </c>
      <c r="BJ710" s="14" t="s">
        <v>965</v>
      </c>
      <c r="BK710" s="39" t="s">
        <v>39</v>
      </c>
      <c r="BL710" s="14" t="s">
        <v>965</v>
      </c>
      <c r="BM710" s="14" t="s">
        <v>965</v>
      </c>
      <c r="BN710" s="39" t="s">
        <v>39</v>
      </c>
      <c r="BO710" s="14" t="s">
        <v>965</v>
      </c>
      <c r="BP710" s="14" t="s">
        <v>965</v>
      </c>
      <c r="BQ710" s="39" t="s">
        <v>39</v>
      </c>
      <c r="BR710" s="14" t="s">
        <v>965</v>
      </c>
      <c r="BS710" s="14" t="s">
        <v>965</v>
      </c>
      <c r="BT710" s="39" t="e">
        <v>#N/A</v>
      </c>
      <c r="BU710" s="39" t="s">
        <v>965</v>
      </c>
      <c r="BV710" s="14" t="s">
        <v>20</v>
      </c>
      <c r="BW710" s="14" t="s">
        <v>20</v>
      </c>
      <c r="BX710" s="14" t="s">
        <v>20</v>
      </c>
      <c r="BY710" s="14" t="s">
        <v>965</v>
      </c>
      <c r="BZ710" s="39" t="s">
        <v>39</v>
      </c>
      <c r="CA710" s="39" t="s">
        <v>965</v>
      </c>
      <c r="CB710" s="14" t="s">
        <v>965</v>
      </c>
      <c r="CC710" s="39" t="s">
        <v>39</v>
      </c>
      <c r="CD710" s="39" t="s">
        <v>965</v>
      </c>
      <c r="CE710" s="14" t="s">
        <v>965</v>
      </c>
      <c r="CF710" s="39" t="s">
        <v>39</v>
      </c>
      <c r="CG710" s="39" t="s">
        <v>965</v>
      </c>
      <c r="CH710" s="14" t="s">
        <v>965</v>
      </c>
      <c r="CI710" s="39" t="s">
        <v>39</v>
      </c>
      <c r="CJ710" s="39" t="s">
        <v>965</v>
      </c>
      <c r="CK710" s="14" t="s">
        <v>20</v>
      </c>
      <c r="CL710" s="14" t="s">
        <v>20</v>
      </c>
      <c r="CM710" s="1">
        <f t="shared" si="189"/>
        <v>40</v>
      </c>
      <c r="CN710" s="1">
        <f t="shared" si="190"/>
        <v>0</v>
      </c>
      <c r="CO710" s="1">
        <f t="shared" si="191"/>
        <v>11</v>
      </c>
      <c r="CP710" s="1">
        <f t="shared" si="192"/>
        <v>0</v>
      </c>
      <c r="CQ710" s="1">
        <f t="shared" si="193"/>
        <v>0</v>
      </c>
      <c r="CR710" s="1">
        <f>SUM(COUNTIFS($T710:$CL710,{"PAT","MAT"}))</f>
        <v>0</v>
      </c>
      <c r="CS710" s="1">
        <f t="shared" si="194"/>
        <v>0</v>
      </c>
      <c r="CT710" s="1">
        <f t="shared" si="195"/>
        <v>0</v>
      </c>
      <c r="CU710" s="1">
        <f t="shared" si="196"/>
        <v>0</v>
      </c>
      <c r="CV710" s="1">
        <f t="shared" si="197"/>
        <v>0</v>
      </c>
      <c r="CW710" s="1">
        <f t="shared" si="198"/>
        <v>0</v>
      </c>
      <c r="CX710" s="1">
        <f t="shared" si="199"/>
        <v>0</v>
      </c>
      <c r="CY710" s="1">
        <f t="shared" si="200"/>
        <v>0</v>
      </c>
      <c r="CZ710" s="1">
        <f t="shared" si="201"/>
        <v>1</v>
      </c>
      <c r="DA710" s="1">
        <f t="shared" si="202"/>
        <v>1</v>
      </c>
      <c r="DB710" s="1">
        <f>SUM(CM710:CX710)+SUM(COUNTIFS(Q710:CL710,{"TERM","RESIGNED"}))</f>
        <v>51</v>
      </c>
      <c r="DC710" s="1" t="s">
        <v>45</v>
      </c>
      <c r="DD710" s="1" t="s">
        <v>1018</v>
      </c>
    </row>
    <row r="711" spans="1:108" x14ac:dyDescent="0.25">
      <c r="A711" s="32">
        <f t="shared" si="203"/>
        <v>710</v>
      </c>
      <c r="B711" s="1" t="s">
        <v>172</v>
      </c>
      <c r="C711" s="1">
        <v>105978</v>
      </c>
      <c r="D711" s="27">
        <v>105978</v>
      </c>
      <c r="E711" s="1" t="s">
        <v>945</v>
      </c>
      <c r="F711" s="34" t="s">
        <v>1493</v>
      </c>
      <c r="G711" s="34" t="s">
        <v>186</v>
      </c>
      <c r="H711" s="30">
        <v>45244</v>
      </c>
      <c r="I711" s="30" t="s">
        <v>39</v>
      </c>
      <c r="J711" s="30" t="s">
        <v>39</v>
      </c>
      <c r="K711" s="1">
        <v>21</v>
      </c>
      <c r="L711" s="34" t="s">
        <v>1598</v>
      </c>
      <c r="M711" s="34" t="s">
        <v>187</v>
      </c>
      <c r="N711" s="1" t="s">
        <v>41</v>
      </c>
      <c r="O711" s="1" t="s">
        <v>42</v>
      </c>
      <c r="P711" s="1"/>
      <c r="Q711" s="1"/>
      <c r="R711" s="1" t="s">
        <v>43</v>
      </c>
      <c r="S711" s="33" t="s">
        <v>235</v>
      </c>
      <c r="T711" s="14" t="s">
        <v>965</v>
      </c>
      <c r="U711" s="39" t="s">
        <v>39</v>
      </c>
      <c r="V711" s="14" t="s">
        <v>965</v>
      </c>
      <c r="W711" s="14" t="s">
        <v>20</v>
      </c>
      <c r="X711" s="14" t="s">
        <v>20</v>
      </c>
      <c r="Y711" s="14" t="s">
        <v>965</v>
      </c>
      <c r="Z711" s="39" t="s">
        <v>39</v>
      </c>
      <c r="AA711" s="14" t="s">
        <v>965</v>
      </c>
      <c r="AB711" s="14" t="s">
        <v>965</v>
      </c>
      <c r="AC711" s="39" t="s">
        <v>39</v>
      </c>
      <c r="AD711" s="14" t="s">
        <v>965</v>
      </c>
      <c r="AE711" s="14" t="s">
        <v>965</v>
      </c>
      <c r="AF711" s="39" t="s">
        <v>39</v>
      </c>
      <c r="AG711" s="14" t="s">
        <v>965</v>
      </c>
      <c r="AH711" s="14" t="s">
        <v>965</v>
      </c>
      <c r="AI711" s="39" t="s">
        <v>39</v>
      </c>
      <c r="AJ711" s="14" t="s">
        <v>965</v>
      </c>
      <c r="AK711" s="14" t="s">
        <v>965</v>
      </c>
      <c r="AL711" s="39" t="s">
        <v>39</v>
      </c>
      <c r="AM711" s="14" t="s">
        <v>965</v>
      </c>
      <c r="AN711" s="14" t="s">
        <v>20</v>
      </c>
      <c r="AO711" s="14" t="s">
        <v>20</v>
      </c>
      <c r="AP711" s="14" t="s">
        <v>965</v>
      </c>
      <c r="AQ711" s="39" t="s">
        <v>39</v>
      </c>
      <c r="AR711" s="14" t="s">
        <v>965</v>
      </c>
      <c r="AS711" s="14" t="s">
        <v>965</v>
      </c>
      <c r="AT711" s="39" t="s">
        <v>39</v>
      </c>
      <c r="AU711" s="14" t="s">
        <v>965</v>
      </c>
      <c r="AV711" s="14" t="s">
        <v>965</v>
      </c>
      <c r="AW711" s="39" t="s">
        <v>39</v>
      </c>
      <c r="AX711" s="14" t="s">
        <v>965</v>
      </c>
      <c r="AY711" s="14" t="s">
        <v>965</v>
      </c>
      <c r="AZ711" s="39" t="s">
        <v>39</v>
      </c>
      <c r="BA711" s="14" t="s">
        <v>965</v>
      </c>
      <c r="BB711" s="14" t="s">
        <v>965</v>
      </c>
      <c r="BC711" s="39" t="s">
        <v>39</v>
      </c>
      <c r="BD711" s="14" t="s">
        <v>965</v>
      </c>
      <c r="BE711" s="14" t="s">
        <v>20</v>
      </c>
      <c r="BF711" s="14" t="s">
        <v>20</v>
      </c>
      <c r="BG711" s="14" t="s">
        <v>965</v>
      </c>
      <c r="BH711" s="39" t="s">
        <v>39</v>
      </c>
      <c r="BI711" s="39" t="s">
        <v>965</v>
      </c>
      <c r="BJ711" s="14" t="s">
        <v>965</v>
      </c>
      <c r="BK711" s="39" t="s">
        <v>39</v>
      </c>
      <c r="BL711" s="14" t="s">
        <v>965</v>
      </c>
      <c r="BM711" s="14" t="s">
        <v>965</v>
      </c>
      <c r="BN711" s="39" t="s">
        <v>39</v>
      </c>
      <c r="BO711" s="14" t="s">
        <v>965</v>
      </c>
      <c r="BP711" s="14" t="s">
        <v>965</v>
      </c>
      <c r="BQ711" s="39" t="s">
        <v>39</v>
      </c>
      <c r="BR711" s="14" t="s">
        <v>965</v>
      </c>
      <c r="BS711" s="14" t="s">
        <v>965</v>
      </c>
      <c r="BT711" s="39">
        <v>0.4069444444444445</v>
      </c>
      <c r="BU711" s="39" t="s">
        <v>965</v>
      </c>
      <c r="BV711" s="14" t="s">
        <v>20</v>
      </c>
      <c r="BW711" s="14" t="s">
        <v>20</v>
      </c>
      <c r="BX711" s="14" t="s">
        <v>20</v>
      </c>
      <c r="BY711" s="14" t="s">
        <v>965</v>
      </c>
      <c r="BZ711" s="39">
        <v>0.42777777777777781</v>
      </c>
      <c r="CA711" s="39" t="s">
        <v>965</v>
      </c>
      <c r="CB711" s="14" t="s">
        <v>965</v>
      </c>
      <c r="CC711" s="39">
        <v>0.375</v>
      </c>
      <c r="CD711" s="39" t="s">
        <v>965</v>
      </c>
      <c r="CE711" s="14" t="s">
        <v>965</v>
      </c>
      <c r="CF711" s="39">
        <v>0.37986111111111115</v>
      </c>
      <c r="CG711" s="39" t="s">
        <v>965</v>
      </c>
      <c r="CH711" s="14" t="s">
        <v>22</v>
      </c>
      <c r="CI711" s="39" t="s">
        <v>39</v>
      </c>
      <c r="CJ711" s="39" t="s">
        <v>22</v>
      </c>
      <c r="CK711" s="14" t="s">
        <v>20</v>
      </c>
      <c r="CL711" s="14" t="s">
        <v>20</v>
      </c>
      <c r="CM711" s="1">
        <f t="shared" si="189"/>
        <v>38</v>
      </c>
      <c r="CN711" s="1">
        <f t="shared" si="190"/>
        <v>0</v>
      </c>
      <c r="CO711" s="1">
        <f t="shared" si="191"/>
        <v>11</v>
      </c>
      <c r="CP711" s="1">
        <f t="shared" si="192"/>
        <v>0</v>
      </c>
      <c r="CQ711" s="1">
        <f t="shared" si="193"/>
        <v>2</v>
      </c>
      <c r="CR711" s="1">
        <f>SUM(COUNTIFS($T711:$CL711,{"PAT","MAT"}))</f>
        <v>0</v>
      </c>
      <c r="CS711" s="1">
        <f t="shared" si="194"/>
        <v>0</v>
      </c>
      <c r="CT711" s="1">
        <f t="shared" si="195"/>
        <v>0</v>
      </c>
      <c r="CU711" s="1">
        <f t="shared" si="196"/>
        <v>0</v>
      </c>
      <c r="CV711" s="1">
        <f t="shared" si="197"/>
        <v>0</v>
      </c>
      <c r="CW711" s="1">
        <f t="shared" si="198"/>
        <v>0</v>
      </c>
      <c r="CX711" s="1">
        <f t="shared" si="199"/>
        <v>0</v>
      </c>
      <c r="CY711" s="1">
        <f t="shared" si="200"/>
        <v>0</v>
      </c>
      <c r="CZ711" s="1">
        <f t="shared" si="201"/>
        <v>1</v>
      </c>
      <c r="DA711" s="1">
        <f t="shared" si="202"/>
        <v>1</v>
      </c>
      <c r="DB711" s="1">
        <f>SUM(CM711:CX711)+SUM(COUNTIFS(Q711:CL711,{"TERM","RESIGNED"}))</f>
        <v>51</v>
      </c>
      <c r="DC711" s="1" t="s">
        <v>45</v>
      </c>
      <c r="DD711" s="1" t="s">
        <v>1018</v>
      </c>
    </row>
    <row r="712" spans="1:108" x14ac:dyDescent="0.25">
      <c r="A712" s="32">
        <f t="shared" si="203"/>
        <v>711</v>
      </c>
      <c r="B712" s="1" t="s">
        <v>172</v>
      </c>
      <c r="C712" s="1">
        <v>105982</v>
      </c>
      <c r="D712" s="27">
        <v>105982</v>
      </c>
      <c r="E712" s="1" t="s">
        <v>945</v>
      </c>
      <c r="F712" s="34" t="s">
        <v>1494</v>
      </c>
      <c r="G712" s="34" t="s">
        <v>123</v>
      </c>
      <c r="H712" s="30">
        <v>45244</v>
      </c>
      <c r="I712" s="30" t="s">
        <v>39</v>
      </c>
      <c r="J712" s="30" t="s">
        <v>39</v>
      </c>
      <c r="K712" s="1">
        <v>21</v>
      </c>
      <c r="L712" s="34" t="s">
        <v>1598</v>
      </c>
      <c r="M712" s="34" t="s">
        <v>124</v>
      </c>
      <c r="N712" s="1" t="s">
        <v>41</v>
      </c>
      <c r="O712" s="1" t="s">
        <v>42</v>
      </c>
      <c r="P712" s="1"/>
      <c r="Q712" s="1"/>
      <c r="R712" s="1" t="s">
        <v>43</v>
      </c>
      <c r="S712" s="33" t="s">
        <v>303</v>
      </c>
      <c r="T712" s="14" t="s">
        <v>965</v>
      </c>
      <c r="U712" s="39" t="s">
        <v>39</v>
      </c>
      <c r="V712" s="14" t="s">
        <v>965</v>
      </c>
      <c r="W712" s="14" t="s">
        <v>20</v>
      </c>
      <c r="X712" s="14" t="s">
        <v>20</v>
      </c>
      <c r="Y712" s="14" t="s">
        <v>965</v>
      </c>
      <c r="Z712" s="39" t="s">
        <v>39</v>
      </c>
      <c r="AA712" s="14" t="s">
        <v>965</v>
      </c>
      <c r="AB712" s="14" t="s">
        <v>965</v>
      </c>
      <c r="AC712" s="39" t="s">
        <v>39</v>
      </c>
      <c r="AD712" s="14" t="s">
        <v>965</v>
      </c>
      <c r="AE712" s="14" t="s">
        <v>965</v>
      </c>
      <c r="AF712" s="39" t="s">
        <v>39</v>
      </c>
      <c r="AG712" s="14" t="s">
        <v>965</v>
      </c>
      <c r="AH712" s="14" t="s">
        <v>965</v>
      </c>
      <c r="AI712" s="39" t="s">
        <v>39</v>
      </c>
      <c r="AJ712" s="14" t="s">
        <v>965</v>
      </c>
      <c r="AK712" s="14" t="s">
        <v>965</v>
      </c>
      <c r="AL712" s="39" t="s">
        <v>39</v>
      </c>
      <c r="AM712" s="14" t="s">
        <v>965</v>
      </c>
      <c r="AN712" s="14" t="s">
        <v>20</v>
      </c>
      <c r="AO712" s="14" t="s">
        <v>20</v>
      </c>
      <c r="AP712" s="14" t="s">
        <v>965</v>
      </c>
      <c r="AQ712" s="39" t="s">
        <v>39</v>
      </c>
      <c r="AR712" s="14" t="s">
        <v>965</v>
      </c>
      <c r="AS712" s="14" t="s">
        <v>965</v>
      </c>
      <c r="AT712" s="39" t="s">
        <v>39</v>
      </c>
      <c r="AU712" s="14" t="s">
        <v>965</v>
      </c>
      <c r="AV712" s="14" t="s">
        <v>22</v>
      </c>
      <c r="AW712" s="39" t="s">
        <v>39</v>
      </c>
      <c r="AX712" s="14" t="s">
        <v>22</v>
      </c>
      <c r="AY712" s="14" t="s">
        <v>22</v>
      </c>
      <c r="AZ712" s="39" t="s">
        <v>39</v>
      </c>
      <c r="BA712" s="14" t="s">
        <v>22</v>
      </c>
      <c r="BB712" s="14" t="s">
        <v>21</v>
      </c>
      <c r="BC712" s="39" t="s">
        <v>39</v>
      </c>
      <c r="BD712" s="14" t="s">
        <v>21</v>
      </c>
      <c r="BE712" s="14" t="s">
        <v>20</v>
      </c>
      <c r="BF712" s="14" t="s">
        <v>20</v>
      </c>
      <c r="BG712" s="14" t="s">
        <v>965</v>
      </c>
      <c r="BH712" s="39" t="s">
        <v>39</v>
      </c>
      <c r="BI712" s="39" t="s">
        <v>965</v>
      </c>
      <c r="BJ712" s="14" t="s">
        <v>965</v>
      </c>
      <c r="BK712" s="39">
        <v>0.38125000000000003</v>
      </c>
      <c r="BL712" s="14" t="s">
        <v>965</v>
      </c>
      <c r="BM712" s="14" t="s">
        <v>965</v>
      </c>
      <c r="BN712" s="39">
        <v>0.37222222222222223</v>
      </c>
      <c r="BO712" s="14" t="s">
        <v>965</v>
      </c>
      <c r="BP712" s="14" t="s">
        <v>965</v>
      </c>
      <c r="BQ712" s="39">
        <v>0.39097222222222222</v>
      </c>
      <c r="BR712" s="14" t="s">
        <v>965</v>
      </c>
      <c r="BS712" s="14" t="s">
        <v>965</v>
      </c>
      <c r="BT712" s="39">
        <v>0.3756944444444445</v>
      </c>
      <c r="BU712" s="39" t="s">
        <v>965</v>
      </c>
      <c r="BV712" s="14" t="s">
        <v>20</v>
      </c>
      <c r="BW712" s="14" t="s">
        <v>20</v>
      </c>
      <c r="BX712" s="14" t="s">
        <v>20</v>
      </c>
      <c r="BY712" s="14" t="s">
        <v>965</v>
      </c>
      <c r="BZ712" s="39">
        <v>0.38194444444444442</v>
      </c>
      <c r="CA712" s="39" t="s">
        <v>965</v>
      </c>
      <c r="CB712" s="14" t="s">
        <v>965</v>
      </c>
      <c r="CC712" s="39">
        <v>0.3833333333333333</v>
      </c>
      <c r="CD712" s="39" t="s">
        <v>965</v>
      </c>
      <c r="CE712" s="14" t="s">
        <v>965</v>
      </c>
      <c r="CF712" s="39">
        <v>0.38750000000000001</v>
      </c>
      <c r="CG712" s="39" t="s">
        <v>965</v>
      </c>
      <c r="CH712" s="14" t="s">
        <v>965</v>
      </c>
      <c r="CI712" s="39">
        <v>0.3840277777777778</v>
      </c>
      <c r="CJ712" s="39" t="s">
        <v>965</v>
      </c>
      <c r="CK712" s="14" t="s">
        <v>20</v>
      </c>
      <c r="CL712" s="14" t="s">
        <v>20</v>
      </c>
      <c r="CM712" s="1">
        <f t="shared" si="189"/>
        <v>34</v>
      </c>
      <c r="CN712" s="1">
        <f t="shared" si="190"/>
        <v>0</v>
      </c>
      <c r="CO712" s="1">
        <f t="shared" si="191"/>
        <v>11</v>
      </c>
      <c r="CP712" s="1">
        <f t="shared" si="192"/>
        <v>2</v>
      </c>
      <c r="CQ712" s="1">
        <f t="shared" si="193"/>
        <v>4</v>
      </c>
      <c r="CR712" s="1">
        <f>SUM(COUNTIFS($T712:$CL712,{"PAT","MAT"}))</f>
        <v>0</v>
      </c>
      <c r="CS712" s="1">
        <f t="shared" si="194"/>
        <v>0</v>
      </c>
      <c r="CT712" s="1">
        <f t="shared" si="195"/>
        <v>0</v>
      </c>
      <c r="CU712" s="1">
        <f t="shared" si="196"/>
        <v>0</v>
      </c>
      <c r="CV712" s="1">
        <f t="shared" si="197"/>
        <v>0</v>
      </c>
      <c r="CW712" s="1">
        <f t="shared" si="198"/>
        <v>0</v>
      </c>
      <c r="CX712" s="1">
        <f t="shared" si="199"/>
        <v>0</v>
      </c>
      <c r="CY712" s="1">
        <f t="shared" si="200"/>
        <v>0</v>
      </c>
      <c r="CZ712" s="1">
        <f t="shared" si="201"/>
        <v>1</v>
      </c>
      <c r="DA712" s="1">
        <f t="shared" si="202"/>
        <v>1</v>
      </c>
      <c r="DB712" s="1">
        <f>SUM(CM712:CX712)+SUM(COUNTIFS(Q712:CL712,{"TERM","RESIGNED"}))</f>
        <v>51</v>
      </c>
      <c r="DC712" s="1" t="s">
        <v>45</v>
      </c>
      <c r="DD712" s="1" t="s">
        <v>1020</v>
      </c>
    </row>
    <row r="713" spans="1:108" x14ac:dyDescent="0.25">
      <c r="A713" s="32">
        <f t="shared" si="203"/>
        <v>712</v>
      </c>
      <c r="B713" s="1" t="s">
        <v>172</v>
      </c>
      <c r="C713" s="1">
        <v>105983</v>
      </c>
      <c r="D713" s="27">
        <v>105983</v>
      </c>
      <c r="E713" s="1" t="s">
        <v>946</v>
      </c>
      <c r="F713" s="34" t="s">
        <v>1495</v>
      </c>
      <c r="G713" s="34" t="s">
        <v>123</v>
      </c>
      <c r="H713" s="30">
        <v>45244</v>
      </c>
      <c r="I713" s="30" t="s">
        <v>39</v>
      </c>
      <c r="J713" s="30" t="s">
        <v>39</v>
      </c>
      <c r="K713" s="1">
        <v>21</v>
      </c>
      <c r="L713" s="34" t="s">
        <v>1598</v>
      </c>
      <c r="M713" s="34" t="s">
        <v>124</v>
      </c>
      <c r="N713" s="1" t="s">
        <v>41</v>
      </c>
      <c r="O713" s="1" t="s">
        <v>42</v>
      </c>
      <c r="P713" s="1"/>
      <c r="Q713" s="1"/>
      <c r="R713" s="1" t="s">
        <v>43</v>
      </c>
      <c r="S713" s="33" t="s">
        <v>303</v>
      </c>
      <c r="T713" s="14" t="s">
        <v>965</v>
      </c>
      <c r="U713" s="39" t="s">
        <v>39</v>
      </c>
      <c r="V713" s="14" t="s">
        <v>965</v>
      </c>
      <c r="W713" s="14" t="s">
        <v>20</v>
      </c>
      <c r="X713" s="14" t="s">
        <v>20</v>
      </c>
      <c r="Y713" s="14" t="s">
        <v>965</v>
      </c>
      <c r="Z713" s="39" t="s">
        <v>39</v>
      </c>
      <c r="AA713" s="14" t="s">
        <v>965</v>
      </c>
      <c r="AB713" s="14" t="s">
        <v>965</v>
      </c>
      <c r="AC713" s="39" t="s">
        <v>39</v>
      </c>
      <c r="AD713" s="14" t="s">
        <v>965</v>
      </c>
      <c r="AE713" s="14" t="s">
        <v>965</v>
      </c>
      <c r="AF713" s="39" t="s">
        <v>39</v>
      </c>
      <c r="AG713" s="14" t="s">
        <v>965</v>
      </c>
      <c r="AH713" s="14" t="s">
        <v>965</v>
      </c>
      <c r="AI713" s="39" t="s">
        <v>39</v>
      </c>
      <c r="AJ713" s="14" t="s">
        <v>965</v>
      </c>
      <c r="AK713" s="14" t="s">
        <v>965</v>
      </c>
      <c r="AL713" s="39" t="s">
        <v>39</v>
      </c>
      <c r="AM713" s="14" t="s">
        <v>965</v>
      </c>
      <c r="AN713" s="14" t="s">
        <v>20</v>
      </c>
      <c r="AO713" s="14" t="s">
        <v>20</v>
      </c>
      <c r="AP713" s="14" t="s">
        <v>965</v>
      </c>
      <c r="AQ713" s="39" t="s">
        <v>39</v>
      </c>
      <c r="AR713" s="14" t="s">
        <v>965</v>
      </c>
      <c r="AS713" s="14" t="s">
        <v>965</v>
      </c>
      <c r="AT713" s="39" t="s">
        <v>39</v>
      </c>
      <c r="AU713" s="14" t="s">
        <v>965</v>
      </c>
      <c r="AV713" s="14" t="s">
        <v>965</v>
      </c>
      <c r="AW713" s="39" t="s">
        <v>39</v>
      </c>
      <c r="AX713" s="14" t="s">
        <v>965</v>
      </c>
      <c r="AY713" s="14" t="s">
        <v>965</v>
      </c>
      <c r="AZ713" s="39" t="s">
        <v>39</v>
      </c>
      <c r="BA713" s="14" t="s">
        <v>965</v>
      </c>
      <c r="BB713" s="14" t="s">
        <v>965</v>
      </c>
      <c r="BC713" s="39" t="s">
        <v>39</v>
      </c>
      <c r="BD713" s="14" t="s">
        <v>965</v>
      </c>
      <c r="BE713" s="14" t="s">
        <v>20</v>
      </c>
      <c r="BF713" s="14" t="s">
        <v>20</v>
      </c>
      <c r="BG713" s="14" t="s">
        <v>965</v>
      </c>
      <c r="BH713" s="39" t="s">
        <v>39</v>
      </c>
      <c r="BI713" s="39" t="s">
        <v>965</v>
      </c>
      <c r="BJ713" s="14" t="s">
        <v>965</v>
      </c>
      <c r="BK713" s="39">
        <v>0.38541666666666669</v>
      </c>
      <c r="BL713" s="14" t="s">
        <v>965</v>
      </c>
      <c r="BM713" s="14" t="s">
        <v>965</v>
      </c>
      <c r="BN713" s="39">
        <v>0.37013888888888885</v>
      </c>
      <c r="BO713" s="14" t="s">
        <v>965</v>
      </c>
      <c r="BP713" s="14" t="s">
        <v>965</v>
      </c>
      <c r="BQ713" s="39">
        <v>0.38750000000000001</v>
      </c>
      <c r="BR713" s="14" t="s">
        <v>965</v>
      </c>
      <c r="BS713" s="14" t="s">
        <v>965</v>
      </c>
      <c r="BT713" s="39">
        <v>0.38472222222222219</v>
      </c>
      <c r="BU713" s="39" t="s">
        <v>965</v>
      </c>
      <c r="BV713" s="14" t="s">
        <v>20</v>
      </c>
      <c r="BW713" s="14" t="s">
        <v>20</v>
      </c>
      <c r="BX713" s="14" t="s">
        <v>20</v>
      </c>
      <c r="BY713" s="14" t="s">
        <v>965</v>
      </c>
      <c r="BZ713" s="39">
        <v>0.38055555555555554</v>
      </c>
      <c r="CA713" s="39" t="s">
        <v>965</v>
      </c>
      <c r="CB713" s="14" t="s">
        <v>965</v>
      </c>
      <c r="CC713" s="39">
        <v>0.38819444444444445</v>
      </c>
      <c r="CD713" s="39" t="s">
        <v>965</v>
      </c>
      <c r="CE713" s="14" t="s">
        <v>965</v>
      </c>
      <c r="CF713" s="39">
        <v>0.38958333333333334</v>
      </c>
      <c r="CG713" s="39" t="s">
        <v>965</v>
      </c>
      <c r="CH713" s="14" t="s">
        <v>965</v>
      </c>
      <c r="CI713" s="39">
        <v>0.3840277777777778</v>
      </c>
      <c r="CJ713" s="39" t="s">
        <v>965</v>
      </c>
      <c r="CK713" s="14" t="s">
        <v>20</v>
      </c>
      <c r="CL713" s="14" t="s">
        <v>20</v>
      </c>
      <c r="CM713" s="1">
        <f t="shared" si="189"/>
        <v>40</v>
      </c>
      <c r="CN713" s="1">
        <f t="shared" si="190"/>
        <v>0</v>
      </c>
      <c r="CO713" s="1">
        <f t="shared" si="191"/>
        <v>11</v>
      </c>
      <c r="CP713" s="1">
        <f t="shared" si="192"/>
        <v>0</v>
      </c>
      <c r="CQ713" s="1">
        <f t="shared" si="193"/>
        <v>0</v>
      </c>
      <c r="CR713" s="1">
        <f>SUM(COUNTIFS($T713:$CL713,{"PAT","MAT"}))</f>
        <v>0</v>
      </c>
      <c r="CS713" s="1">
        <f t="shared" si="194"/>
        <v>0</v>
      </c>
      <c r="CT713" s="1">
        <f t="shared" si="195"/>
        <v>0</v>
      </c>
      <c r="CU713" s="1">
        <f t="shared" si="196"/>
        <v>0</v>
      </c>
      <c r="CV713" s="1">
        <f t="shared" si="197"/>
        <v>0</v>
      </c>
      <c r="CW713" s="1">
        <f t="shared" si="198"/>
        <v>0</v>
      </c>
      <c r="CX713" s="1">
        <f t="shared" si="199"/>
        <v>0</v>
      </c>
      <c r="CY713" s="1">
        <f t="shared" si="200"/>
        <v>0</v>
      </c>
      <c r="CZ713" s="1">
        <f t="shared" si="201"/>
        <v>1</v>
      </c>
      <c r="DA713" s="1">
        <f t="shared" si="202"/>
        <v>1</v>
      </c>
      <c r="DB713" s="1">
        <f>SUM(CM713:CX713)+SUM(COUNTIFS(Q713:CL713,{"TERM","RESIGNED"}))</f>
        <v>51</v>
      </c>
      <c r="DC713" s="1" t="s">
        <v>45</v>
      </c>
      <c r="DD713" s="1" t="s">
        <v>1020</v>
      </c>
    </row>
    <row r="714" spans="1:108" x14ac:dyDescent="0.25">
      <c r="A714" s="32">
        <f t="shared" si="203"/>
        <v>713</v>
      </c>
      <c r="B714" s="1" t="s">
        <v>172</v>
      </c>
      <c r="C714" s="1">
        <v>105985</v>
      </c>
      <c r="D714" s="27">
        <v>105985</v>
      </c>
      <c r="E714" s="1" t="s">
        <v>945</v>
      </c>
      <c r="F714" s="34" t="s">
        <v>1496</v>
      </c>
      <c r="G714" s="34" t="s">
        <v>123</v>
      </c>
      <c r="H714" s="30">
        <v>45244</v>
      </c>
      <c r="I714" s="30" t="s">
        <v>39</v>
      </c>
      <c r="J714" s="30" t="s">
        <v>39</v>
      </c>
      <c r="K714" s="1">
        <v>21</v>
      </c>
      <c r="L714" s="34" t="s">
        <v>1598</v>
      </c>
      <c r="M714" s="34" t="s">
        <v>124</v>
      </c>
      <c r="N714" s="1" t="s">
        <v>41</v>
      </c>
      <c r="O714" s="1" t="s">
        <v>42</v>
      </c>
      <c r="P714" s="1"/>
      <c r="Q714" s="1"/>
      <c r="R714" s="1" t="s">
        <v>43</v>
      </c>
      <c r="S714" s="33" t="s">
        <v>303</v>
      </c>
      <c r="T714" s="14" t="s">
        <v>965</v>
      </c>
      <c r="U714" s="39" t="s">
        <v>39</v>
      </c>
      <c r="V714" s="14" t="s">
        <v>965</v>
      </c>
      <c r="W714" s="14" t="s">
        <v>20</v>
      </c>
      <c r="X714" s="14" t="s">
        <v>20</v>
      </c>
      <c r="Y714" s="14" t="s">
        <v>965</v>
      </c>
      <c r="Z714" s="39" t="s">
        <v>39</v>
      </c>
      <c r="AA714" s="14" t="s">
        <v>965</v>
      </c>
      <c r="AB714" s="14" t="s">
        <v>965</v>
      </c>
      <c r="AC714" s="39" t="s">
        <v>39</v>
      </c>
      <c r="AD714" s="14" t="s">
        <v>965</v>
      </c>
      <c r="AE714" s="14" t="s">
        <v>965</v>
      </c>
      <c r="AF714" s="39" t="s">
        <v>39</v>
      </c>
      <c r="AG714" s="14" t="s">
        <v>965</v>
      </c>
      <c r="AH714" s="14" t="s">
        <v>965</v>
      </c>
      <c r="AI714" s="39" t="s">
        <v>39</v>
      </c>
      <c r="AJ714" s="14" t="s">
        <v>965</v>
      </c>
      <c r="AK714" s="14" t="s">
        <v>965</v>
      </c>
      <c r="AL714" s="39" t="s">
        <v>39</v>
      </c>
      <c r="AM714" s="14" t="s">
        <v>965</v>
      </c>
      <c r="AN714" s="14" t="s">
        <v>20</v>
      </c>
      <c r="AO714" s="14" t="s">
        <v>20</v>
      </c>
      <c r="AP714" s="14" t="s">
        <v>965</v>
      </c>
      <c r="AQ714" s="39" t="s">
        <v>39</v>
      </c>
      <c r="AR714" s="14" t="s">
        <v>965</v>
      </c>
      <c r="AS714" s="14" t="s">
        <v>965</v>
      </c>
      <c r="AT714" s="39" t="s">
        <v>39</v>
      </c>
      <c r="AU714" s="14" t="s">
        <v>965</v>
      </c>
      <c r="AV714" s="14" t="s">
        <v>965</v>
      </c>
      <c r="AW714" s="39" t="s">
        <v>39</v>
      </c>
      <c r="AX714" s="14" t="s">
        <v>965</v>
      </c>
      <c r="AY714" s="14" t="s">
        <v>965</v>
      </c>
      <c r="AZ714" s="39" t="s">
        <v>39</v>
      </c>
      <c r="BA714" s="14" t="s">
        <v>965</v>
      </c>
      <c r="BB714" s="14" t="s">
        <v>965</v>
      </c>
      <c r="BC714" s="39" t="s">
        <v>39</v>
      </c>
      <c r="BD714" s="14" t="s">
        <v>965</v>
      </c>
      <c r="BE714" s="14" t="s">
        <v>20</v>
      </c>
      <c r="BF714" s="14" t="s">
        <v>20</v>
      </c>
      <c r="BG714" s="14" t="s">
        <v>965</v>
      </c>
      <c r="BH714" s="39" t="s">
        <v>39</v>
      </c>
      <c r="BI714" s="39" t="s">
        <v>965</v>
      </c>
      <c r="BJ714" s="14" t="s">
        <v>965</v>
      </c>
      <c r="BK714" s="39">
        <v>0.38472222222222219</v>
      </c>
      <c r="BL714" s="14" t="s">
        <v>965</v>
      </c>
      <c r="BM714" s="14" t="s">
        <v>965</v>
      </c>
      <c r="BN714" s="39">
        <v>0.3666666666666667</v>
      </c>
      <c r="BO714" s="14" t="s">
        <v>965</v>
      </c>
      <c r="BP714" s="14" t="s">
        <v>965</v>
      </c>
      <c r="BQ714" s="39">
        <v>0.37083333333333335</v>
      </c>
      <c r="BR714" s="14" t="s">
        <v>965</v>
      </c>
      <c r="BS714" s="14" t="s">
        <v>22</v>
      </c>
      <c r="BT714" s="39" t="e">
        <v>#N/A</v>
      </c>
      <c r="BU714" s="39" t="s">
        <v>22</v>
      </c>
      <c r="BV714" s="14" t="s">
        <v>20</v>
      </c>
      <c r="BW714" s="14" t="s">
        <v>20</v>
      </c>
      <c r="BX714" s="14" t="s">
        <v>20</v>
      </c>
      <c r="BY714" s="14" t="s">
        <v>965</v>
      </c>
      <c r="BZ714" s="39">
        <v>0.38680555555555557</v>
      </c>
      <c r="CA714" s="39" t="s">
        <v>965</v>
      </c>
      <c r="CB714" s="14" t="s">
        <v>965</v>
      </c>
      <c r="CC714" s="39">
        <v>0.38750000000000001</v>
      </c>
      <c r="CD714" s="39" t="s">
        <v>965</v>
      </c>
      <c r="CE714" s="14" t="s">
        <v>965</v>
      </c>
      <c r="CF714" s="39">
        <v>0.39027777777777778</v>
      </c>
      <c r="CG714" s="39" t="s">
        <v>965</v>
      </c>
      <c r="CH714" s="14" t="s">
        <v>965</v>
      </c>
      <c r="CI714" s="39">
        <v>0.3833333333333333</v>
      </c>
      <c r="CJ714" s="39" t="s">
        <v>965</v>
      </c>
      <c r="CK714" s="14" t="s">
        <v>20</v>
      </c>
      <c r="CL714" s="14" t="s">
        <v>20</v>
      </c>
      <c r="CM714" s="1">
        <f t="shared" si="189"/>
        <v>38</v>
      </c>
      <c r="CN714" s="1">
        <f t="shared" si="190"/>
        <v>0</v>
      </c>
      <c r="CO714" s="1">
        <f t="shared" si="191"/>
        <v>11</v>
      </c>
      <c r="CP714" s="1">
        <f t="shared" si="192"/>
        <v>0</v>
      </c>
      <c r="CQ714" s="1">
        <f t="shared" si="193"/>
        <v>2</v>
      </c>
      <c r="CR714" s="1">
        <f>SUM(COUNTIFS($T714:$CL714,{"PAT","MAT"}))</f>
        <v>0</v>
      </c>
      <c r="CS714" s="1">
        <f t="shared" si="194"/>
        <v>0</v>
      </c>
      <c r="CT714" s="1">
        <f t="shared" si="195"/>
        <v>0</v>
      </c>
      <c r="CU714" s="1">
        <f t="shared" si="196"/>
        <v>0</v>
      </c>
      <c r="CV714" s="1">
        <f t="shared" si="197"/>
        <v>0</v>
      </c>
      <c r="CW714" s="1">
        <f t="shared" si="198"/>
        <v>0</v>
      </c>
      <c r="CX714" s="1">
        <f t="shared" si="199"/>
        <v>0</v>
      </c>
      <c r="CY714" s="1">
        <f t="shared" si="200"/>
        <v>0</v>
      </c>
      <c r="CZ714" s="1">
        <f t="shared" si="201"/>
        <v>1</v>
      </c>
      <c r="DA714" s="1">
        <f t="shared" si="202"/>
        <v>1</v>
      </c>
      <c r="DB714" s="1">
        <f>SUM(CM714:CX714)+SUM(COUNTIFS(Q714:CL714,{"TERM","RESIGNED"}))</f>
        <v>51</v>
      </c>
      <c r="DC714" s="1" t="s">
        <v>45</v>
      </c>
      <c r="DD714" s="1" t="s">
        <v>1020</v>
      </c>
    </row>
    <row r="715" spans="1:108" x14ac:dyDescent="0.25">
      <c r="A715" s="32">
        <f t="shared" si="203"/>
        <v>714</v>
      </c>
      <c r="B715" s="1" t="s">
        <v>172</v>
      </c>
      <c r="C715" s="1">
        <v>105986</v>
      </c>
      <c r="D715" s="27">
        <v>105986</v>
      </c>
      <c r="E715" s="1" t="s">
        <v>945</v>
      </c>
      <c r="F715" s="34" t="s">
        <v>1497</v>
      </c>
      <c r="G715" s="34" t="s">
        <v>123</v>
      </c>
      <c r="H715" s="30">
        <v>45244</v>
      </c>
      <c r="I715" s="30" t="s">
        <v>39</v>
      </c>
      <c r="J715" s="30" t="s">
        <v>39</v>
      </c>
      <c r="K715" s="1">
        <v>21</v>
      </c>
      <c r="L715" s="34" t="s">
        <v>1598</v>
      </c>
      <c r="M715" s="34" t="s">
        <v>124</v>
      </c>
      <c r="N715" s="1" t="s">
        <v>41</v>
      </c>
      <c r="O715" s="1" t="s">
        <v>42</v>
      </c>
      <c r="P715" s="1"/>
      <c r="Q715" s="1"/>
      <c r="R715" s="1" t="s">
        <v>43</v>
      </c>
      <c r="S715" s="33" t="s">
        <v>303</v>
      </c>
      <c r="T715" s="14" t="s">
        <v>965</v>
      </c>
      <c r="U715" s="39" t="s">
        <v>39</v>
      </c>
      <c r="V715" s="14" t="s">
        <v>965</v>
      </c>
      <c r="W715" s="14" t="s">
        <v>20</v>
      </c>
      <c r="X715" s="14" t="s">
        <v>20</v>
      </c>
      <c r="Y715" s="14" t="s">
        <v>965</v>
      </c>
      <c r="Z715" s="39" t="s">
        <v>39</v>
      </c>
      <c r="AA715" s="14" t="s">
        <v>965</v>
      </c>
      <c r="AB715" s="14" t="s">
        <v>965</v>
      </c>
      <c r="AC715" s="39" t="s">
        <v>39</v>
      </c>
      <c r="AD715" s="14" t="s">
        <v>965</v>
      </c>
      <c r="AE715" s="14" t="s">
        <v>965</v>
      </c>
      <c r="AF715" s="39" t="s">
        <v>39</v>
      </c>
      <c r="AG715" s="14" t="s">
        <v>965</v>
      </c>
      <c r="AH715" s="14" t="s">
        <v>965</v>
      </c>
      <c r="AI715" s="39" t="s">
        <v>39</v>
      </c>
      <c r="AJ715" s="14" t="s">
        <v>965</v>
      </c>
      <c r="AK715" s="14" t="s">
        <v>965</v>
      </c>
      <c r="AL715" s="39" t="s">
        <v>39</v>
      </c>
      <c r="AM715" s="14" t="s">
        <v>965</v>
      </c>
      <c r="AN715" s="14" t="s">
        <v>20</v>
      </c>
      <c r="AO715" s="14" t="s">
        <v>20</v>
      </c>
      <c r="AP715" s="14" t="s">
        <v>965</v>
      </c>
      <c r="AQ715" s="39" t="s">
        <v>39</v>
      </c>
      <c r="AR715" s="14" t="s">
        <v>965</v>
      </c>
      <c r="AS715" s="14" t="s">
        <v>965</v>
      </c>
      <c r="AT715" s="39" t="s">
        <v>39</v>
      </c>
      <c r="AU715" s="14" t="s">
        <v>965</v>
      </c>
      <c r="AV715" s="14" t="s">
        <v>965</v>
      </c>
      <c r="AW715" s="39" t="s">
        <v>39</v>
      </c>
      <c r="AX715" s="14" t="s">
        <v>965</v>
      </c>
      <c r="AY715" s="14" t="s">
        <v>965</v>
      </c>
      <c r="AZ715" s="39" t="s">
        <v>39</v>
      </c>
      <c r="BA715" s="14" t="s">
        <v>965</v>
      </c>
      <c r="BB715" s="14" t="s">
        <v>965</v>
      </c>
      <c r="BC715" s="39" t="s">
        <v>39</v>
      </c>
      <c r="BD715" s="14" t="s">
        <v>965</v>
      </c>
      <c r="BE715" s="14" t="s">
        <v>20</v>
      </c>
      <c r="BF715" s="14" t="s">
        <v>20</v>
      </c>
      <c r="BG715" s="14" t="s">
        <v>965</v>
      </c>
      <c r="BH715" s="39" t="s">
        <v>39</v>
      </c>
      <c r="BI715" s="39" t="s">
        <v>965</v>
      </c>
      <c r="BJ715" s="14" t="s">
        <v>965</v>
      </c>
      <c r="BK715" s="39">
        <v>0.39097222222222222</v>
      </c>
      <c r="BL715" s="14" t="s">
        <v>965</v>
      </c>
      <c r="BM715" s="14" t="s">
        <v>965</v>
      </c>
      <c r="BN715" s="39">
        <v>0.39583333333333331</v>
      </c>
      <c r="BO715" s="14" t="s">
        <v>965</v>
      </c>
      <c r="BP715" s="14" t="s">
        <v>965</v>
      </c>
      <c r="BQ715" s="39">
        <v>0.38541666666666669</v>
      </c>
      <c r="BR715" s="14" t="s">
        <v>965</v>
      </c>
      <c r="BS715" s="14" t="s">
        <v>965</v>
      </c>
      <c r="BT715" s="39">
        <v>0.38958333333333334</v>
      </c>
      <c r="BU715" s="39" t="s">
        <v>965</v>
      </c>
      <c r="BV715" s="14" t="s">
        <v>20</v>
      </c>
      <c r="BW715" s="14" t="s">
        <v>20</v>
      </c>
      <c r="BX715" s="14" t="s">
        <v>20</v>
      </c>
      <c r="BY715" s="14" t="s">
        <v>965</v>
      </c>
      <c r="BZ715" s="39">
        <v>0.38611111111111113</v>
      </c>
      <c r="CA715" s="39" t="s">
        <v>965</v>
      </c>
      <c r="CB715" s="14" t="s">
        <v>965</v>
      </c>
      <c r="CC715" s="39">
        <v>0.38819444444444445</v>
      </c>
      <c r="CD715" s="39" t="s">
        <v>965</v>
      </c>
      <c r="CE715" s="14" t="s">
        <v>965</v>
      </c>
      <c r="CF715" s="39">
        <v>0.38819444444444445</v>
      </c>
      <c r="CG715" s="39" t="s">
        <v>965</v>
      </c>
      <c r="CH715" s="14" t="s">
        <v>965</v>
      </c>
      <c r="CI715" s="39">
        <v>0.38541666666666669</v>
      </c>
      <c r="CJ715" s="39" t="s">
        <v>965</v>
      </c>
      <c r="CK715" s="14" t="s">
        <v>20</v>
      </c>
      <c r="CL715" s="14" t="s">
        <v>20</v>
      </c>
      <c r="CM715" s="1">
        <f t="shared" si="189"/>
        <v>40</v>
      </c>
      <c r="CN715" s="1">
        <f t="shared" si="190"/>
        <v>0</v>
      </c>
      <c r="CO715" s="1">
        <f t="shared" si="191"/>
        <v>11</v>
      </c>
      <c r="CP715" s="1">
        <f t="shared" si="192"/>
        <v>0</v>
      </c>
      <c r="CQ715" s="1">
        <f t="shared" si="193"/>
        <v>0</v>
      </c>
      <c r="CR715" s="1">
        <f>SUM(COUNTIFS($T715:$CL715,{"PAT","MAT"}))</f>
        <v>0</v>
      </c>
      <c r="CS715" s="1">
        <f t="shared" si="194"/>
        <v>0</v>
      </c>
      <c r="CT715" s="1">
        <f t="shared" si="195"/>
        <v>0</v>
      </c>
      <c r="CU715" s="1">
        <f t="shared" si="196"/>
        <v>0</v>
      </c>
      <c r="CV715" s="1">
        <f t="shared" si="197"/>
        <v>0</v>
      </c>
      <c r="CW715" s="1">
        <f t="shared" si="198"/>
        <v>0</v>
      </c>
      <c r="CX715" s="1">
        <f t="shared" si="199"/>
        <v>0</v>
      </c>
      <c r="CY715" s="1">
        <f t="shared" si="200"/>
        <v>0</v>
      </c>
      <c r="CZ715" s="1">
        <f t="shared" si="201"/>
        <v>1</v>
      </c>
      <c r="DA715" s="1">
        <f t="shared" si="202"/>
        <v>1</v>
      </c>
      <c r="DB715" s="1">
        <f>SUM(CM715:CX715)+SUM(COUNTIFS(Q715:CL715,{"TERM","RESIGNED"}))</f>
        <v>51</v>
      </c>
      <c r="DC715" s="1" t="s">
        <v>45</v>
      </c>
      <c r="DD715" s="1" t="s">
        <v>1020</v>
      </c>
    </row>
    <row r="716" spans="1:108" x14ac:dyDescent="0.25">
      <c r="A716" s="32">
        <f t="shared" si="203"/>
        <v>715</v>
      </c>
      <c r="B716" s="1" t="s">
        <v>172</v>
      </c>
      <c r="C716" s="1">
        <v>105987</v>
      </c>
      <c r="D716" s="27">
        <v>105987</v>
      </c>
      <c r="E716" s="1" t="s">
        <v>946</v>
      </c>
      <c r="F716" s="34" t="s">
        <v>1498</v>
      </c>
      <c r="G716" s="34" t="s">
        <v>123</v>
      </c>
      <c r="H716" s="30">
        <v>45244</v>
      </c>
      <c r="I716" s="30" t="s">
        <v>39</v>
      </c>
      <c r="J716" s="30" t="s">
        <v>39</v>
      </c>
      <c r="K716" s="1">
        <v>21</v>
      </c>
      <c r="L716" s="34" t="s">
        <v>1598</v>
      </c>
      <c r="M716" s="34" t="s">
        <v>124</v>
      </c>
      <c r="N716" s="1" t="s">
        <v>41</v>
      </c>
      <c r="O716" s="1" t="s">
        <v>42</v>
      </c>
      <c r="P716" s="1"/>
      <c r="Q716" s="1"/>
      <c r="R716" s="1" t="s">
        <v>43</v>
      </c>
      <c r="S716" s="33" t="s">
        <v>303</v>
      </c>
      <c r="T716" s="14" t="s">
        <v>965</v>
      </c>
      <c r="U716" s="39" t="s">
        <v>39</v>
      </c>
      <c r="V716" s="14" t="s">
        <v>965</v>
      </c>
      <c r="W716" s="14" t="s">
        <v>20</v>
      </c>
      <c r="X716" s="14" t="s">
        <v>20</v>
      </c>
      <c r="Y716" s="14" t="s">
        <v>965</v>
      </c>
      <c r="Z716" s="39" t="s">
        <v>39</v>
      </c>
      <c r="AA716" s="14" t="s">
        <v>965</v>
      </c>
      <c r="AB716" s="14" t="s">
        <v>965</v>
      </c>
      <c r="AC716" s="39" t="s">
        <v>39</v>
      </c>
      <c r="AD716" s="14" t="s">
        <v>965</v>
      </c>
      <c r="AE716" s="14" t="s">
        <v>965</v>
      </c>
      <c r="AF716" s="39" t="s">
        <v>39</v>
      </c>
      <c r="AG716" s="14" t="s">
        <v>965</v>
      </c>
      <c r="AH716" s="14" t="s">
        <v>965</v>
      </c>
      <c r="AI716" s="39" t="s">
        <v>39</v>
      </c>
      <c r="AJ716" s="14" t="s">
        <v>965</v>
      </c>
      <c r="AK716" s="14" t="s">
        <v>965</v>
      </c>
      <c r="AL716" s="39" t="s">
        <v>39</v>
      </c>
      <c r="AM716" s="14" t="s">
        <v>965</v>
      </c>
      <c r="AN716" s="14" t="s">
        <v>20</v>
      </c>
      <c r="AO716" s="14" t="s">
        <v>20</v>
      </c>
      <c r="AP716" s="14" t="s">
        <v>965</v>
      </c>
      <c r="AQ716" s="39" t="s">
        <v>39</v>
      </c>
      <c r="AR716" s="14" t="s">
        <v>965</v>
      </c>
      <c r="AS716" s="14" t="s">
        <v>965</v>
      </c>
      <c r="AT716" s="39" t="s">
        <v>39</v>
      </c>
      <c r="AU716" s="14" t="s">
        <v>965</v>
      </c>
      <c r="AV716" s="14" t="s">
        <v>965</v>
      </c>
      <c r="AW716" s="39" t="s">
        <v>39</v>
      </c>
      <c r="AX716" s="14" t="s">
        <v>965</v>
      </c>
      <c r="AY716" s="14" t="s">
        <v>965</v>
      </c>
      <c r="AZ716" s="39" t="s">
        <v>39</v>
      </c>
      <c r="BA716" s="14" t="s">
        <v>965</v>
      </c>
      <c r="BB716" s="14" t="s">
        <v>965</v>
      </c>
      <c r="BC716" s="39" t="s">
        <v>39</v>
      </c>
      <c r="BD716" s="14" t="s">
        <v>965</v>
      </c>
      <c r="BE716" s="14" t="s">
        <v>20</v>
      </c>
      <c r="BF716" s="14" t="s">
        <v>20</v>
      </c>
      <c r="BG716" s="14" t="s">
        <v>965</v>
      </c>
      <c r="BH716" s="39" t="s">
        <v>39</v>
      </c>
      <c r="BI716" s="39" t="s">
        <v>965</v>
      </c>
      <c r="BJ716" s="14" t="s">
        <v>965</v>
      </c>
      <c r="BK716" s="39">
        <v>0.38611111111111113</v>
      </c>
      <c r="BL716" s="14" t="s">
        <v>965</v>
      </c>
      <c r="BM716" s="14" t="s">
        <v>965</v>
      </c>
      <c r="BN716" s="39">
        <v>0.375</v>
      </c>
      <c r="BO716" s="14" t="s">
        <v>965</v>
      </c>
      <c r="BP716" s="14" t="s">
        <v>965</v>
      </c>
      <c r="BQ716" s="39">
        <v>0.38055555555555554</v>
      </c>
      <c r="BR716" s="14" t="s">
        <v>965</v>
      </c>
      <c r="BS716" s="14" t="s">
        <v>965</v>
      </c>
      <c r="BT716" s="39">
        <v>0.37986111111111115</v>
      </c>
      <c r="BU716" s="39" t="s">
        <v>965</v>
      </c>
      <c r="BV716" s="14" t="s">
        <v>20</v>
      </c>
      <c r="BW716" s="14" t="s">
        <v>20</v>
      </c>
      <c r="BX716" s="14" t="s">
        <v>20</v>
      </c>
      <c r="BY716" s="14" t="s">
        <v>21</v>
      </c>
      <c r="BZ716" s="39" t="s">
        <v>39</v>
      </c>
      <c r="CA716" s="39" t="s">
        <v>21</v>
      </c>
      <c r="CB716" s="14" t="s">
        <v>965</v>
      </c>
      <c r="CC716" s="39">
        <v>0.38263888888888892</v>
      </c>
      <c r="CD716" s="39" t="s">
        <v>965</v>
      </c>
      <c r="CE716" s="14" t="s">
        <v>965</v>
      </c>
      <c r="CF716" s="39">
        <v>0.37916666666666665</v>
      </c>
      <c r="CG716" s="39" t="s">
        <v>965</v>
      </c>
      <c r="CH716" s="14" t="s">
        <v>965</v>
      </c>
      <c r="CI716" s="39">
        <v>0.37847222222222227</v>
      </c>
      <c r="CJ716" s="39" t="s">
        <v>965</v>
      </c>
      <c r="CK716" s="14" t="s">
        <v>20</v>
      </c>
      <c r="CL716" s="14" t="s">
        <v>20</v>
      </c>
      <c r="CM716" s="1">
        <f t="shared" si="189"/>
        <v>38</v>
      </c>
      <c r="CN716" s="1">
        <f t="shared" si="190"/>
        <v>0</v>
      </c>
      <c r="CO716" s="1">
        <f t="shared" si="191"/>
        <v>11</v>
      </c>
      <c r="CP716" s="1">
        <f t="shared" si="192"/>
        <v>2</v>
      </c>
      <c r="CQ716" s="1">
        <f t="shared" si="193"/>
        <v>0</v>
      </c>
      <c r="CR716" s="1">
        <f>SUM(COUNTIFS($T716:$CL716,{"PAT","MAT"}))</f>
        <v>0</v>
      </c>
      <c r="CS716" s="1">
        <f t="shared" si="194"/>
        <v>0</v>
      </c>
      <c r="CT716" s="1">
        <f t="shared" si="195"/>
        <v>0</v>
      </c>
      <c r="CU716" s="1">
        <f t="shared" si="196"/>
        <v>0</v>
      </c>
      <c r="CV716" s="1">
        <f t="shared" si="197"/>
        <v>0</v>
      </c>
      <c r="CW716" s="1">
        <f t="shared" si="198"/>
        <v>0</v>
      </c>
      <c r="CX716" s="1">
        <f t="shared" si="199"/>
        <v>0</v>
      </c>
      <c r="CY716" s="1">
        <f t="shared" si="200"/>
        <v>0</v>
      </c>
      <c r="CZ716" s="1">
        <f t="shared" si="201"/>
        <v>1</v>
      </c>
      <c r="DA716" s="1">
        <f t="shared" si="202"/>
        <v>1</v>
      </c>
      <c r="DB716" s="1">
        <f>SUM(CM716:CX716)+SUM(COUNTIFS(Q716:CL716,{"TERM","RESIGNED"}))</f>
        <v>51</v>
      </c>
      <c r="DC716" s="1" t="s">
        <v>45</v>
      </c>
      <c r="DD716" s="1" t="s">
        <v>1020</v>
      </c>
    </row>
    <row r="717" spans="1:108" x14ac:dyDescent="0.25">
      <c r="A717" s="32">
        <f t="shared" si="203"/>
        <v>716</v>
      </c>
      <c r="B717" s="1" t="s">
        <v>172</v>
      </c>
      <c r="C717" s="1">
        <v>105988</v>
      </c>
      <c r="D717" s="27">
        <v>105988</v>
      </c>
      <c r="E717" s="1" t="s">
        <v>946</v>
      </c>
      <c r="F717" s="34" t="s">
        <v>1499</v>
      </c>
      <c r="G717" s="34" t="s">
        <v>123</v>
      </c>
      <c r="H717" s="30">
        <v>45244</v>
      </c>
      <c r="I717" s="30" t="s">
        <v>39</v>
      </c>
      <c r="J717" s="30" t="s">
        <v>39</v>
      </c>
      <c r="K717" s="1">
        <v>21</v>
      </c>
      <c r="L717" s="34" t="s">
        <v>1598</v>
      </c>
      <c r="M717" s="34" t="s">
        <v>124</v>
      </c>
      <c r="N717" s="1" t="s">
        <v>41</v>
      </c>
      <c r="O717" s="1" t="s">
        <v>42</v>
      </c>
      <c r="P717" s="1"/>
      <c r="Q717" s="1"/>
      <c r="R717" s="1" t="s">
        <v>43</v>
      </c>
      <c r="S717" s="33" t="s">
        <v>303</v>
      </c>
      <c r="T717" s="14" t="s">
        <v>965</v>
      </c>
      <c r="U717" s="39" t="s">
        <v>39</v>
      </c>
      <c r="V717" s="14" t="s">
        <v>965</v>
      </c>
      <c r="W717" s="14" t="s">
        <v>20</v>
      </c>
      <c r="X717" s="14" t="s">
        <v>20</v>
      </c>
      <c r="Y717" s="14" t="s">
        <v>965</v>
      </c>
      <c r="Z717" s="39" t="s">
        <v>39</v>
      </c>
      <c r="AA717" s="14" t="s">
        <v>965</v>
      </c>
      <c r="AB717" s="14" t="s">
        <v>965</v>
      </c>
      <c r="AC717" s="39" t="s">
        <v>39</v>
      </c>
      <c r="AD717" s="14" t="s">
        <v>965</v>
      </c>
      <c r="AE717" s="14" t="s">
        <v>965</v>
      </c>
      <c r="AF717" s="39" t="s">
        <v>39</v>
      </c>
      <c r="AG717" s="14" t="s">
        <v>965</v>
      </c>
      <c r="AH717" s="14" t="s">
        <v>965</v>
      </c>
      <c r="AI717" s="39" t="s">
        <v>39</v>
      </c>
      <c r="AJ717" s="14" t="s">
        <v>965</v>
      </c>
      <c r="AK717" s="14" t="s">
        <v>965</v>
      </c>
      <c r="AL717" s="39" t="s">
        <v>39</v>
      </c>
      <c r="AM717" s="14" t="s">
        <v>965</v>
      </c>
      <c r="AN717" s="14" t="s">
        <v>20</v>
      </c>
      <c r="AO717" s="14" t="s">
        <v>20</v>
      </c>
      <c r="AP717" s="14" t="s">
        <v>965</v>
      </c>
      <c r="AQ717" s="39" t="s">
        <v>39</v>
      </c>
      <c r="AR717" s="14" t="s">
        <v>965</v>
      </c>
      <c r="AS717" s="14" t="s">
        <v>965</v>
      </c>
      <c r="AT717" s="39" t="s">
        <v>39</v>
      </c>
      <c r="AU717" s="14" t="s">
        <v>965</v>
      </c>
      <c r="AV717" s="14" t="s">
        <v>965</v>
      </c>
      <c r="AW717" s="39" t="s">
        <v>39</v>
      </c>
      <c r="AX717" s="14" t="s">
        <v>965</v>
      </c>
      <c r="AY717" s="14" t="s">
        <v>965</v>
      </c>
      <c r="AZ717" s="39" t="s">
        <v>39</v>
      </c>
      <c r="BA717" s="14" t="s">
        <v>965</v>
      </c>
      <c r="BB717" s="14" t="s">
        <v>965</v>
      </c>
      <c r="BC717" s="39" t="s">
        <v>39</v>
      </c>
      <c r="BD717" s="14" t="s">
        <v>965</v>
      </c>
      <c r="BE717" s="14" t="s">
        <v>20</v>
      </c>
      <c r="BF717" s="14" t="s">
        <v>20</v>
      </c>
      <c r="BG717" s="14" t="s">
        <v>965</v>
      </c>
      <c r="BH717" s="39" t="s">
        <v>39</v>
      </c>
      <c r="BI717" s="39" t="s">
        <v>965</v>
      </c>
      <c r="BJ717" s="14" t="s">
        <v>965</v>
      </c>
      <c r="BK717" s="39">
        <v>0.37986111111111115</v>
      </c>
      <c r="BL717" s="14" t="s">
        <v>965</v>
      </c>
      <c r="BM717" s="14" t="s">
        <v>965</v>
      </c>
      <c r="BN717" s="39">
        <v>0.39513888888888887</v>
      </c>
      <c r="BO717" s="14" t="s">
        <v>965</v>
      </c>
      <c r="BP717" s="14" t="s">
        <v>965</v>
      </c>
      <c r="BQ717" s="39">
        <v>0.38263888888888892</v>
      </c>
      <c r="BR717" s="14" t="s">
        <v>965</v>
      </c>
      <c r="BS717" s="14" t="s">
        <v>965</v>
      </c>
      <c r="BT717" s="39">
        <v>0.38055555555555554</v>
      </c>
      <c r="BU717" s="39" t="s">
        <v>965</v>
      </c>
      <c r="BV717" s="14" t="s">
        <v>20</v>
      </c>
      <c r="BW717" s="14" t="s">
        <v>20</v>
      </c>
      <c r="BX717" s="14" t="s">
        <v>20</v>
      </c>
      <c r="BY717" s="14" t="s">
        <v>965</v>
      </c>
      <c r="BZ717" s="39">
        <v>0.37222222222222223</v>
      </c>
      <c r="CA717" s="39" t="s">
        <v>965</v>
      </c>
      <c r="CB717" s="14" t="s">
        <v>965</v>
      </c>
      <c r="CC717" s="39">
        <v>0.37291666666666662</v>
      </c>
      <c r="CD717" s="39" t="s">
        <v>965</v>
      </c>
      <c r="CE717" s="14" t="s">
        <v>965</v>
      </c>
      <c r="CF717" s="39">
        <v>0.38750000000000001</v>
      </c>
      <c r="CG717" s="39" t="s">
        <v>965</v>
      </c>
      <c r="CH717" s="14" t="s">
        <v>965</v>
      </c>
      <c r="CI717" s="39">
        <v>0.37222222222222223</v>
      </c>
      <c r="CJ717" s="39" t="s">
        <v>965</v>
      </c>
      <c r="CK717" s="14" t="s">
        <v>20</v>
      </c>
      <c r="CL717" s="14" t="s">
        <v>20</v>
      </c>
      <c r="CM717" s="1">
        <f t="shared" si="189"/>
        <v>40</v>
      </c>
      <c r="CN717" s="1">
        <f t="shared" si="190"/>
        <v>0</v>
      </c>
      <c r="CO717" s="1">
        <f t="shared" si="191"/>
        <v>11</v>
      </c>
      <c r="CP717" s="1">
        <f t="shared" si="192"/>
        <v>0</v>
      </c>
      <c r="CQ717" s="1">
        <f t="shared" si="193"/>
        <v>0</v>
      </c>
      <c r="CR717" s="1">
        <f>SUM(COUNTIFS($T717:$CL717,{"PAT","MAT"}))</f>
        <v>0</v>
      </c>
      <c r="CS717" s="1">
        <f t="shared" si="194"/>
        <v>0</v>
      </c>
      <c r="CT717" s="1">
        <f t="shared" si="195"/>
        <v>0</v>
      </c>
      <c r="CU717" s="1">
        <f t="shared" si="196"/>
        <v>0</v>
      </c>
      <c r="CV717" s="1">
        <f t="shared" si="197"/>
        <v>0</v>
      </c>
      <c r="CW717" s="1">
        <f t="shared" si="198"/>
        <v>0</v>
      </c>
      <c r="CX717" s="1">
        <f t="shared" si="199"/>
        <v>0</v>
      </c>
      <c r="CY717" s="1">
        <f t="shared" si="200"/>
        <v>0</v>
      </c>
      <c r="CZ717" s="1">
        <f t="shared" si="201"/>
        <v>1</v>
      </c>
      <c r="DA717" s="1">
        <f t="shared" si="202"/>
        <v>1</v>
      </c>
      <c r="DB717" s="1">
        <f>SUM(CM717:CX717)+SUM(COUNTIFS(Q717:CL717,{"TERM","RESIGNED"}))</f>
        <v>51</v>
      </c>
      <c r="DC717" s="1" t="s">
        <v>45</v>
      </c>
      <c r="DD717" s="1" t="s">
        <v>1020</v>
      </c>
    </row>
    <row r="718" spans="1:108" x14ac:dyDescent="0.25">
      <c r="A718" s="32">
        <f t="shared" si="203"/>
        <v>717</v>
      </c>
      <c r="B718" s="1" t="s">
        <v>172</v>
      </c>
      <c r="C718" s="1">
        <v>105991</v>
      </c>
      <c r="D718" s="27">
        <v>105991</v>
      </c>
      <c r="E718" s="1" t="s">
        <v>946</v>
      </c>
      <c r="F718" s="34" t="s">
        <v>1500</v>
      </c>
      <c r="G718" s="34" t="s">
        <v>123</v>
      </c>
      <c r="H718" s="30">
        <v>45244</v>
      </c>
      <c r="I718" s="30" t="s">
        <v>39</v>
      </c>
      <c r="J718" s="30" t="s">
        <v>39</v>
      </c>
      <c r="K718" s="1">
        <v>21</v>
      </c>
      <c r="L718" s="34" t="s">
        <v>1598</v>
      </c>
      <c r="M718" s="34" t="s">
        <v>124</v>
      </c>
      <c r="N718" s="1" t="s">
        <v>41</v>
      </c>
      <c r="O718" s="1" t="s">
        <v>42</v>
      </c>
      <c r="P718" s="1"/>
      <c r="Q718" s="1"/>
      <c r="R718" s="1" t="s">
        <v>43</v>
      </c>
      <c r="S718" s="33" t="s">
        <v>303</v>
      </c>
      <c r="T718" s="14" t="s">
        <v>965</v>
      </c>
      <c r="U718" s="39" t="s">
        <v>39</v>
      </c>
      <c r="V718" s="14" t="s">
        <v>965</v>
      </c>
      <c r="W718" s="14" t="s">
        <v>20</v>
      </c>
      <c r="X718" s="14" t="s">
        <v>20</v>
      </c>
      <c r="Y718" s="14" t="s">
        <v>965</v>
      </c>
      <c r="Z718" s="39" t="s">
        <v>39</v>
      </c>
      <c r="AA718" s="14" t="s">
        <v>965</v>
      </c>
      <c r="AB718" s="14" t="s">
        <v>965</v>
      </c>
      <c r="AC718" s="39" t="s">
        <v>39</v>
      </c>
      <c r="AD718" s="14" t="s">
        <v>965</v>
      </c>
      <c r="AE718" s="14" t="s">
        <v>965</v>
      </c>
      <c r="AF718" s="39" t="s">
        <v>39</v>
      </c>
      <c r="AG718" s="14" t="s">
        <v>965</v>
      </c>
      <c r="AH718" s="14" t="s">
        <v>965</v>
      </c>
      <c r="AI718" s="39" t="s">
        <v>39</v>
      </c>
      <c r="AJ718" s="14" t="s">
        <v>965</v>
      </c>
      <c r="AK718" s="14" t="s">
        <v>965</v>
      </c>
      <c r="AL718" s="39" t="s">
        <v>39</v>
      </c>
      <c r="AM718" s="14" t="s">
        <v>965</v>
      </c>
      <c r="AN718" s="14" t="s">
        <v>20</v>
      </c>
      <c r="AO718" s="14" t="s">
        <v>20</v>
      </c>
      <c r="AP718" s="14" t="s">
        <v>965</v>
      </c>
      <c r="AQ718" s="39" t="s">
        <v>39</v>
      </c>
      <c r="AR718" s="14" t="s">
        <v>965</v>
      </c>
      <c r="AS718" s="14" t="s">
        <v>965</v>
      </c>
      <c r="AT718" s="39" t="s">
        <v>39</v>
      </c>
      <c r="AU718" s="14" t="s">
        <v>965</v>
      </c>
      <c r="AV718" s="14" t="s">
        <v>965</v>
      </c>
      <c r="AW718" s="39" t="s">
        <v>39</v>
      </c>
      <c r="AX718" s="14" t="s">
        <v>965</v>
      </c>
      <c r="AY718" s="14" t="s">
        <v>965</v>
      </c>
      <c r="AZ718" s="39" t="s">
        <v>39</v>
      </c>
      <c r="BA718" s="14" t="s">
        <v>965</v>
      </c>
      <c r="BB718" s="14" t="s">
        <v>965</v>
      </c>
      <c r="BC718" s="39" t="s">
        <v>39</v>
      </c>
      <c r="BD718" s="14" t="s">
        <v>965</v>
      </c>
      <c r="BE718" s="14" t="s">
        <v>20</v>
      </c>
      <c r="BF718" s="14" t="s">
        <v>20</v>
      </c>
      <c r="BG718" s="14" t="s">
        <v>965</v>
      </c>
      <c r="BH718" s="39" t="s">
        <v>39</v>
      </c>
      <c r="BI718" s="39" t="s">
        <v>965</v>
      </c>
      <c r="BJ718" s="14" t="s">
        <v>965</v>
      </c>
      <c r="BK718" s="39">
        <v>0.39027777777777778</v>
      </c>
      <c r="BL718" s="14" t="s">
        <v>965</v>
      </c>
      <c r="BM718" s="14" t="s">
        <v>965</v>
      </c>
      <c r="BN718" s="39">
        <v>0.35972222222222222</v>
      </c>
      <c r="BO718" s="14" t="s">
        <v>965</v>
      </c>
      <c r="BP718" s="14" t="s">
        <v>965</v>
      </c>
      <c r="BQ718" s="39">
        <v>0.36249999999999999</v>
      </c>
      <c r="BR718" s="14" t="s">
        <v>965</v>
      </c>
      <c r="BS718" s="14" t="s">
        <v>965</v>
      </c>
      <c r="BT718" s="39">
        <v>0.38472222222222219</v>
      </c>
      <c r="BU718" s="39" t="s">
        <v>965</v>
      </c>
      <c r="BV718" s="14" t="s">
        <v>20</v>
      </c>
      <c r="BW718" s="14" t="s">
        <v>20</v>
      </c>
      <c r="BX718" s="14" t="s">
        <v>20</v>
      </c>
      <c r="BY718" s="14" t="s">
        <v>965</v>
      </c>
      <c r="BZ718" s="39">
        <v>0.37986111111111115</v>
      </c>
      <c r="CA718" s="39" t="s">
        <v>965</v>
      </c>
      <c r="CB718" s="14" t="s">
        <v>965</v>
      </c>
      <c r="CC718" s="39">
        <v>0.38611111111111113</v>
      </c>
      <c r="CD718" s="39" t="s">
        <v>965</v>
      </c>
      <c r="CE718" s="14" t="s">
        <v>965</v>
      </c>
      <c r="CF718" s="39">
        <v>0.32847222222222222</v>
      </c>
      <c r="CG718" s="39" t="s">
        <v>966</v>
      </c>
      <c r="CH718" s="14" t="s">
        <v>965</v>
      </c>
      <c r="CI718" s="39">
        <v>0.37847222222222227</v>
      </c>
      <c r="CJ718" s="39" t="s">
        <v>965</v>
      </c>
      <c r="CK718" s="14" t="s">
        <v>20</v>
      </c>
      <c r="CL718" s="14" t="s">
        <v>20</v>
      </c>
      <c r="CM718" s="1">
        <f t="shared" si="189"/>
        <v>39</v>
      </c>
      <c r="CN718" s="1">
        <f t="shared" si="190"/>
        <v>0.5</v>
      </c>
      <c r="CO718" s="1">
        <f t="shared" si="191"/>
        <v>11</v>
      </c>
      <c r="CP718" s="1">
        <f t="shared" si="192"/>
        <v>0</v>
      </c>
      <c r="CQ718" s="1">
        <f t="shared" si="193"/>
        <v>0</v>
      </c>
      <c r="CR718" s="1">
        <f>SUM(COUNTIFS($T718:$CL718,{"PAT","MAT"}))</f>
        <v>0</v>
      </c>
      <c r="CS718" s="1">
        <f t="shared" si="194"/>
        <v>0</v>
      </c>
      <c r="CT718" s="1">
        <f t="shared" si="195"/>
        <v>0</v>
      </c>
      <c r="CU718" s="1">
        <f t="shared" si="196"/>
        <v>0</v>
      </c>
      <c r="CV718" s="1">
        <f t="shared" si="197"/>
        <v>0</v>
      </c>
      <c r="CW718" s="1">
        <f t="shared" si="198"/>
        <v>0</v>
      </c>
      <c r="CX718" s="1">
        <f t="shared" si="199"/>
        <v>0</v>
      </c>
      <c r="CY718" s="1">
        <f t="shared" si="200"/>
        <v>0</v>
      </c>
      <c r="CZ718" s="1">
        <f t="shared" si="201"/>
        <v>1</v>
      </c>
      <c r="DA718" s="1">
        <f t="shared" si="202"/>
        <v>1</v>
      </c>
      <c r="DB718" s="1">
        <f>SUM(CM718:CX718)+SUM(COUNTIFS(Q718:CL718,{"TERM","RESIGNED"}))</f>
        <v>50.5</v>
      </c>
      <c r="DC718" s="1" t="s">
        <v>45</v>
      </c>
      <c r="DD718" s="1" t="s">
        <v>1020</v>
      </c>
    </row>
    <row r="719" spans="1:108" x14ac:dyDescent="0.25">
      <c r="A719" s="32">
        <f t="shared" si="203"/>
        <v>718</v>
      </c>
      <c r="B719" s="1" t="s">
        <v>172</v>
      </c>
      <c r="C719" s="1">
        <v>105993</v>
      </c>
      <c r="D719" s="27">
        <v>105993</v>
      </c>
      <c r="E719" s="1" t="s">
        <v>946</v>
      </c>
      <c r="F719" s="34" t="s">
        <v>1575</v>
      </c>
      <c r="G719" s="34" t="s">
        <v>123</v>
      </c>
      <c r="H719" s="30">
        <v>45244</v>
      </c>
      <c r="I719" s="30" t="s">
        <v>39</v>
      </c>
      <c r="J719" s="30" t="s">
        <v>39</v>
      </c>
      <c r="K719" s="1">
        <v>21</v>
      </c>
      <c r="L719" s="34" t="s">
        <v>1598</v>
      </c>
      <c r="M719" s="34" t="s">
        <v>124</v>
      </c>
      <c r="N719" s="1" t="s">
        <v>41</v>
      </c>
      <c r="O719" s="1" t="s">
        <v>42</v>
      </c>
      <c r="P719" s="1"/>
      <c r="Q719" s="1"/>
      <c r="R719" s="1" t="s">
        <v>43</v>
      </c>
      <c r="S719" s="33" t="s">
        <v>303</v>
      </c>
      <c r="T719" s="14" t="s">
        <v>965</v>
      </c>
      <c r="U719" s="39" t="s">
        <v>39</v>
      </c>
      <c r="V719" s="14" t="s">
        <v>965</v>
      </c>
      <c r="W719" s="14" t="s">
        <v>20</v>
      </c>
      <c r="X719" s="14" t="s">
        <v>20</v>
      </c>
      <c r="Y719" s="14" t="s">
        <v>965</v>
      </c>
      <c r="Z719" s="39" t="s">
        <v>39</v>
      </c>
      <c r="AA719" s="14" t="s">
        <v>965</v>
      </c>
      <c r="AB719" s="14" t="s">
        <v>965</v>
      </c>
      <c r="AC719" s="39" t="s">
        <v>39</v>
      </c>
      <c r="AD719" s="14" t="s">
        <v>965</v>
      </c>
      <c r="AE719" s="14" t="s">
        <v>965</v>
      </c>
      <c r="AF719" s="39" t="s">
        <v>39</v>
      </c>
      <c r="AG719" s="14" t="s">
        <v>965</v>
      </c>
      <c r="AH719" s="14" t="s">
        <v>965</v>
      </c>
      <c r="AI719" s="39" t="s">
        <v>39</v>
      </c>
      <c r="AJ719" s="14" t="s">
        <v>965</v>
      </c>
      <c r="AK719" s="14" t="s">
        <v>965</v>
      </c>
      <c r="AL719" s="39" t="s">
        <v>39</v>
      </c>
      <c r="AM719" s="14" t="s">
        <v>965</v>
      </c>
      <c r="AN719" s="14" t="s">
        <v>20</v>
      </c>
      <c r="AO719" s="14" t="s">
        <v>20</v>
      </c>
      <c r="AP719" s="14" t="s">
        <v>965</v>
      </c>
      <c r="AQ719" s="39" t="s">
        <v>39</v>
      </c>
      <c r="AR719" s="14" t="s">
        <v>965</v>
      </c>
      <c r="AS719" s="14" t="s">
        <v>965</v>
      </c>
      <c r="AT719" s="39" t="s">
        <v>39</v>
      </c>
      <c r="AU719" s="14" t="s">
        <v>965</v>
      </c>
      <c r="AV719" s="14" t="s">
        <v>965</v>
      </c>
      <c r="AW719" s="39" t="s">
        <v>39</v>
      </c>
      <c r="AX719" s="14" t="s">
        <v>965</v>
      </c>
      <c r="AY719" s="14" t="s">
        <v>965</v>
      </c>
      <c r="AZ719" s="39" t="s">
        <v>39</v>
      </c>
      <c r="BA719" s="14" t="s">
        <v>965</v>
      </c>
      <c r="BB719" s="14" t="s">
        <v>965</v>
      </c>
      <c r="BC719" s="39" t="s">
        <v>39</v>
      </c>
      <c r="BD719" s="14" t="s">
        <v>965</v>
      </c>
      <c r="BE719" s="14" t="s">
        <v>20</v>
      </c>
      <c r="BF719" s="14" t="s">
        <v>20</v>
      </c>
      <c r="BG719" s="14" t="s">
        <v>965</v>
      </c>
      <c r="BH719" s="39" t="s">
        <v>39</v>
      </c>
      <c r="BI719" s="39" t="s">
        <v>965</v>
      </c>
      <c r="BJ719" s="14" t="s">
        <v>965</v>
      </c>
      <c r="BK719" s="39">
        <v>0.38125000000000003</v>
      </c>
      <c r="BL719" s="14" t="s">
        <v>965</v>
      </c>
      <c r="BM719" s="14" t="s">
        <v>965</v>
      </c>
      <c r="BN719" s="39">
        <v>0.36388888888888887</v>
      </c>
      <c r="BO719" s="14" t="s">
        <v>965</v>
      </c>
      <c r="BP719" s="14" t="s">
        <v>965</v>
      </c>
      <c r="BQ719" s="39">
        <v>0.3833333333333333</v>
      </c>
      <c r="BR719" s="14" t="s">
        <v>965</v>
      </c>
      <c r="BS719" s="14" t="s">
        <v>965</v>
      </c>
      <c r="BT719" s="39">
        <v>0.37986111111111115</v>
      </c>
      <c r="BU719" s="39" t="s">
        <v>965</v>
      </c>
      <c r="BV719" s="14" t="s">
        <v>20</v>
      </c>
      <c r="BW719" s="14" t="s">
        <v>20</v>
      </c>
      <c r="BX719" s="14" t="s">
        <v>20</v>
      </c>
      <c r="BY719" s="14" t="s">
        <v>965</v>
      </c>
      <c r="BZ719" s="39">
        <v>0.37152777777777773</v>
      </c>
      <c r="CA719" s="39" t="s">
        <v>965</v>
      </c>
      <c r="CB719" s="14" t="s">
        <v>22</v>
      </c>
      <c r="CC719" s="39">
        <v>0.36874999999999997</v>
      </c>
      <c r="CD719" s="39" t="s">
        <v>22</v>
      </c>
      <c r="CE719" s="14" t="s">
        <v>965</v>
      </c>
      <c r="CF719" s="39">
        <v>0.38472222222222219</v>
      </c>
      <c r="CG719" s="39" t="s">
        <v>965</v>
      </c>
      <c r="CH719" s="14" t="s">
        <v>965</v>
      </c>
      <c r="CI719" s="39">
        <v>0.36736111111111108</v>
      </c>
      <c r="CJ719" s="39" t="s">
        <v>965</v>
      </c>
      <c r="CK719" s="14" t="s">
        <v>20</v>
      </c>
      <c r="CL719" s="14" t="s">
        <v>20</v>
      </c>
      <c r="CM719" s="1">
        <f t="shared" si="189"/>
        <v>38</v>
      </c>
      <c r="CN719" s="1">
        <f t="shared" si="190"/>
        <v>0</v>
      </c>
      <c r="CO719" s="1">
        <f t="shared" si="191"/>
        <v>11</v>
      </c>
      <c r="CP719" s="1">
        <f t="shared" si="192"/>
        <v>0</v>
      </c>
      <c r="CQ719" s="1">
        <f t="shared" si="193"/>
        <v>2</v>
      </c>
      <c r="CR719" s="1">
        <f>SUM(COUNTIFS($T719:$CL719,{"PAT","MAT"}))</f>
        <v>0</v>
      </c>
      <c r="CS719" s="1">
        <f t="shared" si="194"/>
        <v>0</v>
      </c>
      <c r="CT719" s="1">
        <f t="shared" si="195"/>
        <v>0</v>
      </c>
      <c r="CU719" s="1">
        <f t="shared" si="196"/>
        <v>0</v>
      </c>
      <c r="CV719" s="1">
        <f t="shared" si="197"/>
        <v>0</v>
      </c>
      <c r="CW719" s="1">
        <f t="shared" si="198"/>
        <v>0</v>
      </c>
      <c r="CX719" s="1">
        <f t="shared" si="199"/>
        <v>0</v>
      </c>
      <c r="CY719" s="1">
        <f t="shared" si="200"/>
        <v>0</v>
      </c>
      <c r="CZ719" s="1">
        <f t="shared" si="201"/>
        <v>1</v>
      </c>
      <c r="DA719" s="1">
        <f t="shared" si="202"/>
        <v>1</v>
      </c>
      <c r="DB719" s="1">
        <f>SUM(CM719:CX719)+SUM(COUNTIFS(Q719:CL719,{"TERM","RESIGNED"}))</f>
        <v>51</v>
      </c>
      <c r="DC719" s="1" t="s">
        <v>45</v>
      </c>
      <c r="DD719" s="1" t="s">
        <v>1020</v>
      </c>
    </row>
    <row r="720" spans="1:108" x14ac:dyDescent="0.25">
      <c r="A720" s="32">
        <f t="shared" si="203"/>
        <v>719</v>
      </c>
      <c r="B720" s="1" t="s">
        <v>172</v>
      </c>
      <c r="C720" s="1">
        <v>105998</v>
      </c>
      <c r="D720" s="27">
        <v>105998</v>
      </c>
      <c r="E720" s="1" t="s">
        <v>946</v>
      </c>
      <c r="F720" s="34" t="s">
        <v>1502</v>
      </c>
      <c r="G720" s="34" t="s">
        <v>123</v>
      </c>
      <c r="H720" s="30">
        <v>45247</v>
      </c>
      <c r="I720" s="30" t="s">
        <v>39</v>
      </c>
      <c r="J720" s="30" t="s">
        <v>39</v>
      </c>
      <c r="K720" s="1">
        <v>18</v>
      </c>
      <c r="L720" s="34" t="s">
        <v>1598</v>
      </c>
      <c r="M720" s="34" t="s">
        <v>124</v>
      </c>
      <c r="N720" s="1" t="s">
        <v>41</v>
      </c>
      <c r="O720" s="1" t="s">
        <v>42</v>
      </c>
      <c r="P720" s="1"/>
      <c r="Q720" s="1"/>
      <c r="R720" s="1" t="s">
        <v>43</v>
      </c>
      <c r="S720" s="33" t="s">
        <v>364</v>
      </c>
      <c r="T720" s="14" t="s">
        <v>965</v>
      </c>
      <c r="U720" s="39" t="s">
        <v>39</v>
      </c>
      <c r="V720" s="14" t="s">
        <v>965</v>
      </c>
      <c r="W720" s="14" t="s">
        <v>20</v>
      </c>
      <c r="X720" s="14" t="s">
        <v>20</v>
      </c>
      <c r="Y720" s="14" t="s">
        <v>22</v>
      </c>
      <c r="Z720" s="39" t="s">
        <v>39</v>
      </c>
      <c r="AA720" s="14" t="s">
        <v>22</v>
      </c>
      <c r="AB720" s="14" t="s">
        <v>965</v>
      </c>
      <c r="AC720" s="39" t="s">
        <v>39</v>
      </c>
      <c r="AD720" s="14" t="s">
        <v>965</v>
      </c>
      <c r="AE720" s="14" t="s">
        <v>965</v>
      </c>
      <c r="AF720" s="39" t="s">
        <v>39</v>
      </c>
      <c r="AG720" s="14" t="s">
        <v>965</v>
      </c>
      <c r="AH720" s="14" t="s">
        <v>965</v>
      </c>
      <c r="AI720" s="39" t="s">
        <v>39</v>
      </c>
      <c r="AJ720" s="14" t="s">
        <v>965</v>
      </c>
      <c r="AK720" s="14" t="s">
        <v>965</v>
      </c>
      <c r="AL720" s="39" t="s">
        <v>39</v>
      </c>
      <c r="AM720" s="14" t="s">
        <v>965</v>
      </c>
      <c r="AN720" s="14" t="s">
        <v>20</v>
      </c>
      <c r="AO720" s="14" t="s">
        <v>20</v>
      </c>
      <c r="AP720" s="14" t="s">
        <v>965</v>
      </c>
      <c r="AQ720" s="39" t="s">
        <v>39</v>
      </c>
      <c r="AR720" s="14" t="s">
        <v>965</v>
      </c>
      <c r="AS720" s="14" t="s">
        <v>965</v>
      </c>
      <c r="AT720" s="39" t="s">
        <v>39</v>
      </c>
      <c r="AU720" s="14" t="s">
        <v>965</v>
      </c>
      <c r="AV720" s="14" t="s">
        <v>965</v>
      </c>
      <c r="AW720" s="39" t="s">
        <v>39</v>
      </c>
      <c r="AX720" s="14" t="s">
        <v>965</v>
      </c>
      <c r="AY720" s="14" t="s">
        <v>965</v>
      </c>
      <c r="AZ720" s="39" t="s">
        <v>39</v>
      </c>
      <c r="BA720" s="14" t="s">
        <v>965</v>
      </c>
      <c r="BB720" s="14" t="s">
        <v>965</v>
      </c>
      <c r="BC720" s="39" t="s">
        <v>39</v>
      </c>
      <c r="BD720" s="14" t="s">
        <v>965</v>
      </c>
      <c r="BE720" s="14" t="s">
        <v>20</v>
      </c>
      <c r="BF720" s="14" t="s">
        <v>20</v>
      </c>
      <c r="BG720" s="14" t="s">
        <v>965</v>
      </c>
      <c r="BH720" s="39" t="s">
        <v>39</v>
      </c>
      <c r="BI720" s="39" t="s">
        <v>965</v>
      </c>
      <c r="BJ720" s="14" t="s">
        <v>965</v>
      </c>
      <c r="BK720" s="39" t="s">
        <v>39</v>
      </c>
      <c r="BL720" s="14" t="s">
        <v>965</v>
      </c>
      <c r="BM720" s="14" t="s">
        <v>965</v>
      </c>
      <c r="BN720" s="39" t="s">
        <v>39</v>
      </c>
      <c r="BO720" s="14" t="s">
        <v>965</v>
      </c>
      <c r="BP720" s="14" t="s">
        <v>965</v>
      </c>
      <c r="BQ720" s="39">
        <v>0.38680555555555557</v>
      </c>
      <c r="BR720" s="14" t="s">
        <v>965</v>
      </c>
      <c r="BS720" s="14" t="s">
        <v>965</v>
      </c>
      <c r="BT720" s="39">
        <v>0.3833333333333333</v>
      </c>
      <c r="BU720" s="39" t="s">
        <v>965</v>
      </c>
      <c r="BV720" s="14" t="s">
        <v>20</v>
      </c>
      <c r="BW720" s="14" t="s">
        <v>20</v>
      </c>
      <c r="BX720" s="14" t="s">
        <v>20</v>
      </c>
      <c r="BY720" s="14" t="s">
        <v>965</v>
      </c>
      <c r="BZ720" s="39">
        <v>0.38125000000000003</v>
      </c>
      <c r="CA720" s="39" t="s">
        <v>965</v>
      </c>
      <c r="CB720" s="14" t="s">
        <v>965</v>
      </c>
      <c r="CC720" s="39">
        <v>0.38611111111111113</v>
      </c>
      <c r="CD720" s="39" t="s">
        <v>965</v>
      </c>
      <c r="CE720" s="14" t="s">
        <v>965</v>
      </c>
      <c r="CF720" s="39">
        <v>0.38541666666666669</v>
      </c>
      <c r="CG720" s="39" t="s">
        <v>965</v>
      </c>
      <c r="CH720" s="14" t="s">
        <v>965</v>
      </c>
      <c r="CI720" s="39">
        <v>0.3840277777777778</v>
      </c>
      <c r="CJ720" s="39" t="s">
        <v>965</v>
      </c>
      <c r="CK720" s="14" t="s">
        <v>20</v>
      </c>
      <c r="CL720" s="14" t="s">
        <v>20</v>
      </c>
      <c r="CM720" s="1">
        <f t="shared" si="189"/>
        <v>38</v>
      </c>
      <c r="CN720" s="1">
        <f t="shared" si="190"/>
        <v>0</v>
      </c>
      <c r="CO720" s="1">
        <f t="shared" si="191"/>
        <v>11</v>
      </c>
      <c r="CP720" s="1">
        <f t="shared" si="192"/>
        <v>0</v>
      </c>
      <c r="CQ720" s="1">
        <f t="shared" si="193"/>
        <v>2</v>
      </c>
      <c r="CR720" s="1">
        <f>SUM(COUNTIFS($T720:$CL720,{"PAT","MAT"}))</f>
        <v>0</v>
      </c>
      <c r="CS720" s="1">
        <f t="shared" si="194"/>
        <v>0</v>
      </c>
      <c r="CT720" s="1">
        <f t="shared" si="195"/>
        <v>0</v>
      </c>
      <c r="CU720" s="1">
        <f t="shared" si="196"/>
        <v>0</v>
      </c>
      <c r="CV720" s="1">
        <f t="shared" si="197"/>
        <v>0</v>
      </c>
      <c r="CW720" s="1">
        <f t="shared" si="198"/>
        <v>0</v>
      </c>
      <c r="CX720" s="1">
        <f t="shared" si="199"/>
        <v>0</v>
      </c>
      <c r="CY720" s="1">
        <f t="shared" si="200"/>
        <v>0</v>
      </c>
      <c r="CZ720" s="1">
        <f t="shared" si="201"/>
        <v>1</v>
      </c>
      <c r="DA720" s="1">
        <f t="shared" si="202"/>
        <v>1</v>
      </c>
      <c r="DB720" s="1">
        <f>SUM(CM720:CX720)+SUM(COUNTIFS(Q720:CL720,{"TERM","RESIGNED"}))</f>
        <v>51</v>
      </c>
      <c r="DC720" s="1" t="s">
        <v>45</v>
      </c>
      <c r="DD720" s="1" t="s">
        <v>1018</v>
      </c>
    </row>
    <row r="721" spans="1:108" x14ac:dyDescent="0.25">
      <c r="A721" s="32">
        <f t="shared" si="203"/>
        <v>720</v>
      </c>
      <c r="B721" s="1" t="s">
        <v>172</v>
      </c>
      <c r="C721" s="1">
        <v>105999</v>
      </c>
      <c r="D721" s="27">
        <v>105999</v>
      </c>
      <c r="E721" s="1" t="s">
        <v>946</v>
      </c>
      <c r="F721" s="34" t="s">
        <v>1503</v>
      </c>
      <c r="G721" s="34" t="s">
        <v>123</v>
      </c>
      <c r="H721" s="30">
        <v>45247</v>
      </c>
      <c r="I721" s="30" t="s">
        <v>39</v>
      </c>
      <c r="J721" s="30" t="s">
        <v>39</v>
      </c>
      <c r="K721" s="1">
        <v>18</v>
      </c>
      <c r="L721" s="34" t="s">
        <v>1598</v>
      </c>
      <c r="M721" s="34" t="s">
        <v>124</v>
      </c>
      <c r="N721" s="1" t="s">
        <v>41</v>
      </c>
      <c r="O721" s="1" t="s">
        <v>42</v>
      </c>
      <c r="P721" s="1"/>
      <c r="Q721" s="1"/>
      <c r="R721" s="1" t="s">
        <v>43</v>
      </c>
      <c r="S721" s="33" t="s">
        <v>364</v>
      </c>
      <c r="T721" s="14" t="s">
        <v>965</v>
      </c>
      <c r="U721" s="39" t="s">
        <v>39</v>
      </c>
      <c r="V721" s="14" t="s">
        <v>965</v>
      </c>
      <c r="W721" s="14" t="s">
        <v>20</v>
      </c>
      <c r="X721" s="14" t="s">
        <v>20</v>
      </c>
      <c r="Y721" s="14" t="s">
        <v>965</v>
      </c>
      <c r="Z721" s="39" t="s">
        <v>39</v>
      </c>
      <c r="AA721" s="14" t="s">
        <v>965</v>
      </c>
      <c r="AB721" s="14" t="s">
        <v>965</v>
      </c>
      <c r="AC721" s="39" t="s">
        <v>39</v>
      </c>
      <c r="AD721" s="14" t="s">
        <v>965</v>
      </c>
      <c r="AE721" s="14" t="s">
        <v>965</v>
      </c>
      <c r="AF721" s="39" t="s">
        <v>39</v>
      </c>
      <c r="AG721" s="14" t="s">
        <v>965</v>
      </c>
      <c r="AH721" s="14" t="s">
        <v>965</v>
      </c>
      <c r="AI721" s="39" t="s">
        <v>39</v>
      </c>
      <c r="AJ721" s="14" t="s">
        <v>965</v>
      </c>
      <c r="AK721" s="14" t="s">
        <v>965</v>
      </c>
      <c r="AL721" s="39" t="s">
        <v>39</v>
      </c>
      <c r="AM721" s="14" t="s">
        <v>965</v>
      </c>
      <c r="AN721" s="14" t="s">
        <v>20</v>
      </c>
      <c r="AO721" s="14" t="s">
        <v>20</v>
      </c>
      <c r="AP721" s="14" t="s">
        <v>965</v>
      </c>
      <c r="AQ721" s="39" t="s">
        <v>39</v>
      </c>
      <c r="AR721" s="14" t="s">
        <v>965</v>
      </c>
      <c r="AS721" s="14" t="s">
        <v>966</v>
      </c>
      <c r="AT721" s="39" t="s">
        <v>39</v>
      </c>
      <c r="AU721" s="14" t="s">
        <v>966</v>
      </c>
      <c r="AV721" s="14" t="s">
        <v>965</v>
      </c>
      <c r="AW721" s="39" t="s">
        <v>39</v>
      </c>
      <c r="AX721" s="14" t="s">
        <v>965</v>
      </c>
      <c r="AY721" s="14" t="s">
        <v>965</v>
      </c>
      <c r="AZ721" s="39" t="s">
        <v>39</v>
      </c>
      <c r="BA721" s="14" t="s">
        <v>965</v>
      </c>
      <c r="BB721" s="14" t="s">
        <v>965</v>
      </c>
      <c r="BC721" s="39" t="s">
        <v>39</v>
      </c>
      <c r="BD721" s="14" t="s">
        <v>965</v>
      </c>
      <c r="BE721" s="14" t="s">
        <v>20</v>
      </c>
      <c r="BF721" s="14" t="s">
        <v>20</v>
      </c>
      <c r="BG721" s="14" t="s">
        <v>965</v>
      </c>
      <c r="BH721" s="39" t="s">
        <v>39</v>
      </c>
      <c r="BI721" s="39" t="s">
        <v>965</v>
      </c>
      <c r="BJ721" s="14" t="s">
        <v>965</v>
      </c>
      <c r="BK721" s="39" t="s">
        <v>39</v>
      </c>
      <c r="BL721" s="14" t="s">
        <v>965</v>
      </c>
      <c r="BM721" s="14" t="s">
        <v>965</v>
      </c>
      <c r="BN721" s="39" t="s">
        <v>39</v>
      </c>
      <c r="BO721" s="14" t="s">
        <v>965</v>
      </c>
      <c r="BP721" s="14" t="s">
        <v>965</v>
      </c>
      <c r="BQ721" s="39">
        <v>0.38750000000000001</v>
      </c>
      <c r="BR721" s="14" t="s">
        <v>965</v>
      </c>
      <c r="BS721" s="14" t="s">
        <v>965</v>
      </c>
      <c r="BT721" s="39">
        <v>0.37708333333333338</v>
      </c>
      <c r="BU721" s="39" t="s">
        <v>965</v>
      </c>
      <c r="BV721" s="14" t="s">
        <v>20</v>
      </c>
      <c r="BW721" s="14" t="s">
        <v>20</v>
      </c>
      <c r="BX721" s="14" t="s">
        <v>20</v>
      </c>
      <c r="BY721" s="14" t="s">
        <v>965</v>
      </c>
      <c r="BZ721" s="39">
        <v>0.38263888888888892</v>
      </c>
      <c r="CA721" s="39" t="s">
        <v>965</v>
      </c>
      <c r="CB721" s="14" t="s">
        <v>965</v>
      </c>
      <c r="CC721" s="39">
        <v>0.38958333333333334</v>
      </c>
      <c r="CD721" s="39" t="s">
        <v>965</v>
      </c>
      <c r="CE721" s="14" t="s">
        <v>965</v>
      </c>
      <c r="CF721" s="39">
        <v>0.39027777777777778</v>
      </c>
      <c r="CG721" s="39" t="s">
        <v>965</v>
      </c>
      <c r="CH721" s="14" t="s">
        <v>965</v>
      </c>
      <c r="CI721" s="39">
        <v>0.38263888888888892</v>
      </c>
      <c r="CJ721" s="39" t="s">
        <v>965</v>
      </c>
      <c r="CK721" s="14" t="s">
        <v>20</v>
      </c>
      <c r="CL721" s="14" t="s">
        <v>20</v>
      </c>
      <c r="CM721" s="1">
        <f t="shared" si="189"/>
        <v>38</v>
      </c>
      <c r="CN721" s="1">
        <f t="shared" si="190"/>
        <v>1</v>
      </c>
      <c r="CO721" s="1">
        <f t="shared" si="191"/>
        <v>11</v>
      </c>
      <c r="CP721" s="1">
        <f t="shared" si="192"/>
        <v>0</v>
      </c>
      <c r="CQ721" s="1">
        <f t="shared" si="193"/>
        <v>0</v>
      </c>
      <c r="CR721" s="1">
        <f>SUM(COUNTIFS($T721:$CL721,{"PAT","MAT"}))</f>
        <v>0</v>
      </c>
      <c r="CS721" s="1">
        <f t="shared" si="194"/>
        <v>0</v>
      </c>
      <c r="CT721" s="1">
        <f t="shared" si="195"/>
        <v>0</v>
      </c>
      <c r="CU721" s="1">
        <f t="shared" si="196"/>
        <v>0</v>
      </c>
      <c r="CV721" s="1">
        <f t="shared" si="197"/>
        <v>0</v>
      </c>
      <c r="CW721" s="1">
        <f t="shared" si="198"/>
        <v>0</v>
      </c>
      <c r="CX721" s="1">
        <f t="shared" si="199"/>
        <v>0</v>
      </c>
      <c r="CY721" s="1">
        <f t="shared" si="200"/>
        <v>0</v>
      </c>
      <c r="CZ721" s="1">
        <f t="shared" si="201"/>
        <v>1</v>
      </c>
      <c r="DA721" s="1">
        <f t="shared" si="202"/>
        <v>1</v>
      </c>
      <c r="DB721" s="1">
        <f>SUM(CM721:CX721)+SUM(COUNTIFS(Q721:CL721,{"TERM","RESIGNED"}))</f>
        <v>50</v>
      </c>
      <c r="DC721" s="1" t="s">
        <v>45</v>
      </c>
      <c r="DD721" s="1" t="s">
        <v>1018</v>
      </c>
    </row>
    <row r="722" spans="1:108" x14ac:dyDescent="0.25">
      <c r="A722" s="32">
        <f t="shared" si="203"/>
        <v>721</v>
      </c>
      <c r="B722" s="1" t="s">
        <v>172</v>
      </c>
      <c r="C722" s="1">
        <v>106000</v>
      </c>
      <c r="D722" s="27">
        <v>106000</v>
      </c>
      <c r="E722" s="1" t="s">
        <v>946</v>
      </c>
      <c r="F722" s="34" t="s">
        <v>1504</v>
      </c>
      <c r="G722" s="34" t="s">
        <v>123</v>
      </c>
      <c r="H722" s="30">
        <v>45247</v>
      </c>
      <c r="I722" s="30" t="s">
        <v>39</v>
      </c>
      <c r="J722" s="30" t="s">
        <v>39</v>
      </c>
      <c r="K722" s="1">
        <v>18</v>
      </c>
      <c r="L722" s="34" t="s">
        <v>1598</v>
      </c>
      <c r="M722" s="34" t="s">
        <v>124</v>
      </c>
      <c r="N722" s="1" t="s">
        <v>41</v>
      </c>
      <c r="O722" s="1" t="s">
        <v>42</v>
      </c>
      <c r="P722" s="1"/>
      <c r="Q722" s="1"/>
      <c r="R722" s="1" t="s">
        <v>43</v>
      </c>
      <c r="S722" s="33" t="s">
        <v>366</v>
      </c>
      <c r="T722" s="14" t="s">
        <v>965</v>
      </c>
      <c r="U722" s="39" t="s">
        <v>39</v>
      </c>
      <c r="V722" s="14" t="s">
        <v>965</v>
      </c>
      <c r="W722" s="14" t="s">
        <v>20</v>
      </c>
      <c r="X722" s="14" t="s">
        <v>20</v>
      </c>
      <c r="Y722" s="14" t="s">
        <v>965</v>
      </c>
      <c r="Z722" s="39" t="s">
        <v>39</v>
      </c>
      <c r="AA722" s="14" t="s">
        <v>965</v>
      </c>
      <c r="AB722" s="14" t="s">
        <v>965</v>
      </c>
      <c r="AC722" s="39" t="s">
        <v>39</v>
      </c>
      <c r="AD722" s="14" t="s">
        <v>965</v>
      </c>
      <c r="AE722" s="14" t="s">
        <v>965</v>
      </c>
      <c r="AF722" s="39" t="s">
        <v>39</v>
      </c>
      <c r="AG722" s="14" t="s">
        <v>965</v>
      </c>
      <c r="AH722" s="14" t="s">
        <v>965</v>
      </c>
      <c r="AI722" s="39" t="s">
        <v>39</v>
      </c>
      <c r="AJ722" s="14" t="s">
        <v>965</v>
      </c>
      <c r="AK722" s="14" t="s">
        <v>22</v>
      </c>
      <c r="AL722" s="39" t="s">
        <v>39</v>
      </c>
      <c r="AM722" s="14" t="s">
        <v>22</v>
      </c>
      <c r="AN722" s="14" t="s">
        <v>20</v>
      </c>
      <c r="AO722" s="14" t="s">
        <v>20</v>
      </c>
      <c r="AP722" s="14" t="s">
        <v>965</v>
      </c>
      <c r="AQ722" s="39" t="s">
        <v>39</v>
      </c>
      <c r="AR722" s="14" t="s">
        <v>965</v>
      </c>
      <c r="AS722" s="14" t="s">
        <v>965</v>
      </c>
      <c r="AT722" s="39" t="s">
        <v>39</v>
      </c>
      <c r="AU722" s="14" t="s">
        <v>965</v>
      </c>
      <c r="AV722" s="14" t="s">
        <v>965</v>
      </c>
      <c r="AW722" s="39" t="s">
        <v>39</v>
      </c>
      <c r="AX722" s="14" t="s">
        <v>965</v>
      </c>
      <c r="AY722" s="14" t="s">
        <v>965</v>
      </c>
      <c r="AZ722" s="39" t="s">
        <v>39</v>
      </c>
      <c r="BA722" s="14" t="s">
        <v>965</v>
      </c>
      <c r="BB722" s="14" t="s">
        <v>965</v>
      </c>
      <c r="BC722" s="39" t="s">
        <v>39</v>
      </c>
      <c r="BD722" s="14" t="s">
        <v>965</v>
      </c>
      <c r="BE722" s="14" t="s">
        <v>20</v>
      </c>
      <c r="BF722" s="14" t="s">
        <v>20</v>
      </c>
      <c r="BG722" s="14" t="s">
        <v>965</v>
      </c>
      <c r="BH722" s="39" t="s">
        <v>39</v>
      </c>
      <c r="BI722" s="39" t="s">
        <v>965</v>
      </c>
      <c r="BJ722" s="14" t="s">
        <v>965</v>
      </c>
      <c r="BK722" s="39" t="s">
        <v>39</v>
      </c>
      <c r="BL722" s="14" t="s">
        <v>965</v>
      </c>
      <c r="BM722" s="14" t="s">
        <v>965</v>
      </c>
      <c r="BN722" s="39" t="s">
        <v>39</v>
      </c>
      <c r="BO722" s="14" t="s">
        <v>965</v>
      </c>
      <c r="BP722" s="14" t="s">
        <v>965</v>
      </c>
      <c r="BQ722" s="39">
        <v>0.38819444444444445</v>
      </c>
      <c r="BR722" s="14" t="s">
        <v>965</v>
      </c>
      <c r="BS722" s="14" t="s">
        <v>965</v>
      </c>
      <c r="BT722" s="39">
        <v>0.38541666666666669</v>
      </c>
      <c r="BU722" s="39" t="s">
        <v>965</v>
      </c>
      <c r="BV722" s="14" t="s">
        <v>20</v>
      </c>
      <c r="BW722" s="14" t="s">
        <v>20</v>
      </c>
      <c r="BX722" s="14" t="s">
        <v>20</v>
      </c>
      <c r="BY722" s="14" t="s">
        <v>965</v>
      </c>
      <c r="BZ722" s="39">
        <v>0.3833333333333333</v>
      </c>
      <c r="CA722" s="39" t="s">
        <v>965</v>
      </c>
      <c r="CB722" s="14" t="s">
        <v>965</v>
      </c>
      <c r="CC722" s="39">
        <v>0.3840277777777778</v>
      </c>
      <c r="CD722" s="39" t="s">
        <v>965</v>
      </c>
      <c r="CE722" s="14" t="s">
        <v>965</v>
      </c>
      <c r="CF722" s="39">
        <v>0.38541666666666669</v>
      </c>
      <c r="CG722" s="39" t="s">
        <v>965</v>
      </c>
      <c r="CH722" s="14" t="s">
        <v>965</v>
      </c>
      <c r="CI722" s="39">
        <v>0.38472222222222219</v>
      </c>
      <c r="CJ722" s="39" t="s">
        <v>965</v>
      </c>
      <c r="CK722" s="14" t="s">
        <v>20</v>
      </c>
      <c r="CL722" s="14" t="s">
        <v>20</v>
      </c>
      <c r="CM722" s="1">
        <f t="shared" si="189"/>
        <v>38</v>
      </c>
      <c r="CN722" s="1">
        <f t="shared" si="190"/>
        <v>0</v>
      </c>
      <c r="CO722" s="1">
        <f t="shared" si="191"/>
        <v>11</v>
      </c>
      <c r="CP722" s="1">
        <f t="shared" si="192"/>
        <v>0</v>
      </c>
      <c r="CQ722" s="1">
        <f t="shared" si="193"/>
        <v>2</v>
      </c>
      <c r="CR722" s="1">
        <f>SUM(COUNTIFS($T722:$CL722,{"PAT","MAT"}))</f>
        <v>0</v>
      </c>
      <c r="CS722" s="1">
        <f t="shared" si="194"/>
        <v>0</v>
      </c>
      <c r="CT722" s="1">
        <f t="shared" si="195"/>
        <v>0</v>
      </c>
      <c r="CU722" s="1">
        <f t="shared" si="196"/>
        <v>0</v>
      </c>
      <c r="CV722" s="1">
        <f t="shared" si="197"/>
        <v>0</v>
      </c>
      <c r="CW722" s="1">
        <f t="shared" si="198"/>
        <v>0</v>
      </c>
      <c r="CX722" s="1">
        <f t="shared" si="199"/>
        <v>0</v>
      </c>
      <c r="CY722" s="1">
        <f t="shared" si="200"/>
        <v>0</v>
      </c>
      <c r="CZ722" s="1">
        <f t="shared" si="201"/>
        <v>1</v>
      </c>
      <c r="DA722" s="1">
        <f t="shared" si="202"/>
        <v>1</v>
      </c>
      <c r="DB722" s="1">
        <f>SUM(CM722:CX722)+SUM(COUNTIFS(Q722:CL722,{"TERM","RESIGNED"}))</f>
        <v>51</v>
      </c>
      <c r="DC722" s="1" t="s">
        <v>45</v>
      </c>
      <c r="DD722" s="1" t="s">
        <v>1018</v>
      </c>
    </row>
    <row r="723" spans="1:108" x14ac:dyDescent="0.25">
      <c r="A723" s="32">
        <f t="shared" si="203"/>
        <v>722</v>
      </c>
      <c r="B723" s="1" t="s">
        <v>172</v>
      </c>
      <c r="C723" s="1">
        <v>106003</v>
      </c>
      <c r="D723" s="27">
        <v>106003</v>
      </c>
      <c r="E723" s="1" t="s">
        <v>946</v>
      </c>
      <c r="F723" s="34" t="s">
        <v>1507</v>
      </c>
      <c r="G723" s="34" t="s">
        <v>123</v>
      </c>
      <c r="H723" s="30">
        <v>45247</v>
      </c>
      <c r="I723" s="30" t="s">
        <v>39</v>
      </c>
      <c r="J723" s="30" t="s">
        <v>39</v>
      </c>
      <c r="K723" s="1">
        <v>18</v>
      </c>
      <c r="L723" s="34" t="s">
        <v>1598</v>
      </c>
      <c r="M723" s="34" t="s">
        <v>124</v>
      </c>
      <c r="N723" s="1" t="s">
        <v>41</v>
      </c>
      <c r="O723" s="1" t="s">
        <v>42</v>
      </c>
      <c r="P723" s="1"/>
      <c r="Q723" s="1"/>
      <c r="R723" s="1" t="s">
        <v>43</v>
      </c>
      <c r="S723" s="33" t="s">
        <v>364</v>
      </c>
      <c r="T723" s="14" t="s">
        <v>965</v>
      </c>
      <c r="U723" s="39" t="s">
        <v>39</v>
      </c>
      <c r="V723" s="14" t="s">
        <v>965</v>
      </c>
      <c r="W723" s="14" t="s">
        <v>20</v>
      </c>
      <c r="X723" s="14" t="s">
        <v>20</v>
      </c>
      <c r="Y723" s="14" t="s">
        <v>965</v>
      </c>
      <c r="Z723" s="39" t="s">
        <v>39</v>
      </c>
      <c r="AA723" s="14" t="s">
        <v>965</v>
      </c>
      <c r="AB723" s="14" t="s">
        <v>965</v>
      </c>
      <c r="AC723" s="39" t="s">
        <v>39</v>
      </c>
      <c r="AD723" s="14" t="s">
        <v>965</v>
      </c>
      <c r="AE723" s="14" t="s">
        <v>965</v>
      </c>
      <c r="AF723" s="39" t="s">
        <v>39</v>
      </c>
      <c r="AG723" s="14" t="s">
        <v>965</v>
      </c>
      <c r="AH723" s="14" t="s">
        <v>965</v>
      </c>
      <c r="AI723" s="39" t="s">
        <v>39</v>
      </c>
      <c r="AJ723" s="14" t="s">
        <v>965</v>
      </c>
      <c r="AK723" s="14" t="s">
        <v>965</v>
      </c>
      <c r="AL723" s="39" t="s">
        <v>39</v>
      </c>
      <c r="AM723" s="14" t="s">
        <v>965</v>
      </c>
      <c r="AN723" s="14" t="s">
        <v>20</v>
      </c>
      <c r="AO723" s="14" t="s">
        <v>20</v>
      </c>
      <c r="AP723" s="14" t="s">
        <v>965</v>
      </c>
      <c r="AQ723" s="39" t="s">
        <v>39</v>
      </c>
      <c r="AR723" s="14" t="s">
        <v>965</v>
      </c>
      <c r="AS723" s="14" t="s">
        <v>965</v>
      </c>
      <c r="AT723" s="39" t="s">
        <v>39</v>
      </c>
      <c r="AU723" s="14" t="s">
        <v>965</v>
      </c>
      <c r="AV723" s="14" t="s">
        <v>965</v>
      </c>
      <c r="AW723" s="39" t="s">
        <v>39</v>
      </c>
      <c r="AX723" s="14" t="s">
        <v>965</v>
      </c>
      <c r="AY723" s="14" t="s">
        <v>965</v>
      </c>
      <c r="AZ723" s="39" t="s">
        <v>39</v>
      </c>
      <c r="BA723" s="14" t="s">
        <v>965</v>
      </c>
      <c r="BB723" s="14" t="s">
        <v>965</v>
      </c>
      <c r="BC723" s="39" t="s">
        <v>39</v>
      </c>
      <c r="BD723" s="14" t="s">
        <v>965</v>
      </c>
      <c r="BE723" s="14" t="s">
        <v>20</v>
      </c>
      <c r="BF723" s="14" t="s">
        <v>20</v>
      </c>
      <c r="BG723" s="14" t="s">
        <v>965</v>
      </c>
      <c r="BH723" s="39" t="s">
        <v>39</v>
      </c>
      <c r="BI723" s="39" t="s">
        <v>965</v>
      </c>
      <c r="BJ723" s="14" t="s">
        <v>965</v>
      </c>
      <c r="BK723" s="39" t="s">
        <v>39</v>
      </c>
      <c r="BL723" s="14" t="s">
        <v>965</v>
      </c>
      <c r="BM723" s="14" t="s">
        <v>965</v>
      </c>
      <c r="BN723" s="39" t="s">
        <v>39</v>
      </c>
      <c r="BO723" s="14" t="s">
        <v>965</v>
      </c>
      <c r="BP723" s="14" t="s">
        <v>965</v>
      </c>
      <c r="BQ723" s="39">
        <v>0.3923611111111111</v>
      </c>
      <c r="BR723" s="14" t="s">
        <v>965</v>
      </c>
      <c r="BS723" s="14" t="s">
        <v>22</v>
      </c>
      <c r="BT723" s="39">
        <v>0.38055555555555554</v>
      </c>
      <c r="BU723" s="39" t="s">
        <v>22</v>
      </c>
      <c r="BV723" s="14" t="s">
        <v>20</v>
      </c>
      <c r="BW723" s="14" t="s">
        <v>20</v>
      </c>
      <c r="BX723" s="14" t="s">
        <v>20</v>
      </c>
      <c r="BY723" s="14" t="s">
        <v>965</v>
      </c>
      <c r="BZ723" s="39">
        <v>0.375</v>
      </c>
      <c r="CA723" s="39" t="s">
        <v>965</v>
      </c>
      <c r="CB723" s="14" t="s">
        <v>22</v>
      </c>
      <c r="CC723" s="39">
        <v>0.38680555555555557</v>
      </c>
      <c r="CD723" s="39" t="s">
        <v>22</v>
      </c>
      <c r="CE723" s="14" t="s">
        <v>965</v>
      </c>
      <c r="CF723" s="39">
        <v>0.36805555555555558</v>
      </c>
      <c r="CG723" s="39" t="s">
        <v>965</v>
      </c>
      <c r="CH723" s="14" t="s">
        <v>965</v>
      </c>
      <c r="CI723" s="39">
        <v>0.38125000000000003</v>
      </c>
      <c r="CJ723" s="39" t="s">
        <v>965</v>
      </c>
      <c r="CK723" s="14" t="s">
        <v>20</v>
      </c>
      <c r="CL723" s="14" t="s">
        <v>20</v>
      </c>
      <c r="CM723" s="1">
        <f t="shared" si="189"/>
        <v>36</v>
      </c>
      <c r="CN723" s="1">
        <f t="shared" si="190"/>
        <v>0</v>
      </c>
      <c r="CO723" s="1">
        <f t="shared" si="191"/>
        <v>11</v>
      </c>
      <c r="CP723" s="1">
        <f t="shared" si="192"/>
        <v>0</v>
      </c>
      <c r="CQ723" s="1">
        <f t="shared" si="193"/>
        <v>4</v>
      </c>
      <c r="CR723" s="1">
        <f>SUM(COUNTIFS($T723:$CL723,{"PAT","MAT"}))</f>
        <v>0</v>
      </c>
      <c r="CS723" s="1">
        <f t="shared" si="194"/>
        <v>0</v>
      </c>
      <c r="CT723" s="1">
        <f t="shared" si="195"/>
        <v>0</v>
      </c>
      <c r="CU723" s="1">
        <f t="shared" si="196"/>
        <v>0</v>
      </c>
      <c r="CV723" s="1">
        <f t="shared" si="197"/>
        <v>0</v>
      </c>
      <c r="CW723" s="1">
        <f t="shared" si="198"/>
        <v>0</v>
      </c>
      <c r="CX723" s="1">
        <f t="shared" si="199"/>
        <v>0</v>
      </c>
      <c r="CY723" s="1">
        <f t="shared" si="200"/>
        <v>0</v>
      </c>
      <c r="CZ723" s="1">
        <f t="shared" si="201"/>
        <v>1</v>
      </c>
      <c r="DA723" s="1">
        <f t="shared" si="202"/>
        <v>1</v>
      </c>
      <c r="DB723" s="1">
        <f>SUM(CM723:CX723)+SUM(COUNTIFS(Q723:CL723,{"TERM","RESIGNED"}))</f>
        <v>51</v>
      </c>
      <c r="DC723" s="1" t="s">
        <v>45</v>
      </c>
      <c r="DD723" s="1" t="s">
        <v>1018</v>
      </c>
    </row>
    <row r="724" spans="1:108" x14ac:dyDescent="0.25">
      <c r="A724" s="32">
        <f t="shared" si="203"/>
        <v>723</v>
      </c>
      <c r="B724" s="1" t="s">
        <v>172</v>
      </c>
      <c r="C724" s="1">
        <v>106004</v>
      </c>
      <c r="D724" s="27">
        <v>106004</v>
      </c>
      <c r="E724" s="1" t="s">
        <v>946</v>
      </c>
      <c r="F724" s="34" t="s">
        <v>1508</v>
      </c>
      <c r="G724" s="34" t="s">
        <v>123</v>
      </c>
      <c r="H724" s="30">
        <v>45247</v>
      </c>
      <c r="I724" s="30" t="s">
        <v>39</v>
      </c>
      <c r="J724" s="30" t="s">
        <v>39</v>
      </c>
      <c r="K724" s="1">
        <v>18</v>
      </c>
      <c r="L724" s="34" t="s">
        <v>1598</v>
      </c>
      <c r="M724" s="34" t="s">
        <v>124</v>
      </c>
      <c r="N724" s="1" t="s">
        <v>41</v>
      </c>
      <c r="O724" s="1" t="s">
        <v>42</v>
      </c>
      <c r="P724" s="1"/>
      <c r="Q724" s="1"/>
      <c r="R724" s="1" t="s">
        <v>43</v>
      </c>
      <c r="S724" s="33" t="s">
        <v>364</v>
      </c>
      <c r="T724" s="14" t="s">
        <v>965</v>
      </c>
      <c r="U724" s="39" t="s">
        <v>39</v>
      </c>
      <c r="V724" s="14" t="s">
        <v>965</v>
      </c>
      <c r="W724" s="14" t="s">
        <v>20</v>
      </c>
      <c r="X724" s="14" t="s">
        <v>20</v>
      </c>
      <c r="Y724" s="14" t="s">
        <v>965</v>
      </c>
      <c r="Z724" s="39" t="s">
        <v>39</v>
      </c>
      <c r="AA724" s="14" t="s">
        <v>965</v>
      </c>
      <c r="AB724" s="14" t="s">
        <v>965</v>
      </c>
      <c r="AC724" s="39" t="s">
        <v>39</v>
      </c>
      <c r="AD724" s="14" t="s">
        <v>965</v>
      </c>
      <c r="AE724" s="14" t="s">
        <v>965</v>
      </c>
      <c r="AF724" s="39" t="s">
        <v>39</v>
      </c>
      <c r="AG724" s="14" t="s">
        <v>965</v>
      </c>
      <c r="AH724" s="14" t="s">
        <v>965</v>
      </c>
      <c r="AI724" s="39" t="s">
        <v>39</v>
      </c>
      <c r="AJ724" s="14" t="s">
        <v>965</v>
      </c>
      <c r="AK724" s="14" t="s">
        <v>22</v>
      </c>
      <c r="AL724" s="39" t="s">
        <v>39</v>
      </c>
      <c r="AM724" s="14" t="s">
        <v>22</v>
      </c>
      <c r="AN724" s="14" t="s">
        <v>20</v>
      </c>
      <c r="AO724" s="14" t="s">
        <v>20</v>
      </c>
      <c r="AP724" s="14" t="s">
        <v>965</v>
      </c>
      <c r="AQ724" s="39" t="s">
        <v>39</v>
      </c>
      <c r="AR724" s="14" t="s">
        <v>965</v>
      </c>
      <c r="AS724" s="14" t="s">
        <v>965</v>
      </c>
      <c r="AT724" s="39" t="s">
        <v>39</v>
      </c>
      <c r="AU724" s="14" t="s">
        <v>965</v>
      </c>
      <c r="AV724" s="14" t="s">
        <v>965</v>
      </c>
      <c r="AW724" s="39" t="s">
        <v>39</v>
      </c>
      <c r="AX724" s="14" t="s">
        <v>965</v>
      </c>
      <c r="AY724" s="14" t="s">
        <v>965</v>
      </c>
      <c r="AZ724" s="39" t="s">
        <v>39</v>
      </c>
      <c r="BA724" s="14" t="s">
        <v>965</v>
      </c>
      <c r="BB724" s="14" t="s">
        <v>965</v>
      </c>
      <c r="BC724" s="39" t="s">
        <v>39</v>
      </c>
      <c r="BD724" s="14" t="s">
        <v>965</v>
      </c>
      <c r="BE724" s="14" t="s">
        <v>20</v>
      </c>
      <c r="BF724" s="14" t="s">
        <v>20</v>
      </c>
      <c r="BG724" s="14" t="s">
        <v>965</v>
      </c>
      <c r="BH724" s="39" t="s">
        <v>39</v>
      </c>
      <c r="BI724" s="39" t="s">
        <v>965</v>
      </c>
      <c r="BJ724" s="14" t="s">
        <v>965</v>
      </c>
      <c r="BK724" s="39" t="s">
        <v>39</v>
      </c>
      <c r="BL724" s="14" t="s">
        <v>965</v>
      </c>
      <c r="BM724" s="14" t="s">
        <v>965</v>
      </c>
      <c r="BN724" s="39" t="s">
        <v>39</v>
      </c>
      <c r="BO724" s="14" t="s">
        <v>965</v>
      </c>
      <c r="BP724" s="14" t="s">
        <v>965</v>
      </c>
      <c r="BQ724" s="39">
        <v>0.38958333333333334</v>
      </c>
      <c r="BR724" s="14" t="s">
        <v>965</v>
      </c>
      <c r="BS724" s="14" t="s">
        <v>965</v>
      </c>
      <c r="BT724" s="39">
        <v>0.38958333333333334</v>
      </c>
      <c r="BU724" s="39" t="s">
        <v>965</v>
      </c>
      <c r="BV724" s="14" t="s">
        <v>20</v>
      </c>
      <c r="BW724" s="14" t="s">
        <v>20</v>
      </c>
      <c r="BX724" s="14" t="s">
        <v>20</v>
      </c>
      <c r="BY724" s="14" t="s">
        <v>965</v>
      </c>
      <c r="BZ724" s="39">
        <v>0.38680555555555557</v>
      </c>
      <c r="CA724" s="39" t="s">
        <v>965</v>
      </c>
      <c r="CB724" s="14" t="s">
        <v>965</v>
      </c>
      <c r="CC724" s="39">
        <v>0.3833333333333333</v>
      </c>
      <c r="CD724" s="39" t="s">
        <v>965</v>
      </c>
      <c r="CE724" s="14" t="s">
        <v>965</v>
      </c>
      <c r="CF724" s="39">
        <v>0.38958333333333334</v>
      </c>
      <c r="CG724" s="39" t="s">
        <v>965</v>
      </c>
      <c r="CH724" s="14" t="s">
        <v>965</v>
      </c>
      <c r="CI724" s="39">
        <v>0.37916666666666665</v>
      </c>
      <c r="CJ724" s="39" t="s">
        <v>965</v>
      </c>
      <c r="CK724" s="14" t="s">
        <v>20</v>
      </c>
      <c r="CL724" s="14" t="s">
        <v>20</v>
      </c>
      <c r="CM724" s="1">
        <f t="shared" si="189"/>
        <v>38</v>
      </c>
      <c r="CN724" s="1">
        <f t="shared" si="190"/>
        <v>0</v>
      </c>
      <c r="CO724" s="1">
        <f t="shared" si="191"/>
        <v>11</v>
      </c>
      <c r="CP724" s="1">
        <f t="shared" si="192"/>
        <v>0</v>
      </c>
      <c r="CQ724" s="1">
        <f t="shared" si="193"/>
        <v>2</v>
      </c>
      <c r="CR724" s="1">
        <f>SUM(COUNTIFS($T724:$CL724,{"PAT","MAT"}))</f>
        <v>0</v>
      </c>
      <c r="CS724" s="1">
        <f t="shared" si="194"/>
        <v>0</v>
      </c>
      <c r="CT724" s="1">
        <f t="shared" si="195"/>
        <v>0</v>
      </c>
      <c r="CU724" s="1">
        <f t="shared" si="196"/>
        <v>0</v>
      </c>
      <c r="CV724" s="1">
        <f t="shared" si="197"/>
        <v>0</v>
      </c>
      <c r="CW724" s="1">
        <f t="shared" si="198"/>
        <v>0</v>
      </c>
      <c r="CX724" s="1">
        <f t="shared" si="199"/>
        <v>0</v>
      </c>
      <c r="CY724" s="1">
        <f t="shared" si="200"/>
        <v>0</v>
      </c>
      <c r="CZ724" s="1">
        <f t="shared" si="201"/>
        <v>1</v>
      </c>
      <c r="DA724" s="1">
        <f t="shared" si="202"/>
        <v>1</v>
      </c>
      <c r="DB724" s="1">
        <f>SUM(CM724:CX724)+SUM(COUNTIFS(Q724:CL724,{"TERM","RESIGNED"}))</f>
        <v>51</v>
      </c>
      <c r="DC724" s="1" t="s">
        <v>45</v>
      </c>
      <c r="DD724" s="1" t="s">
        <v>1018</v>
      </c>
    </row>
    <row r="725" spans="1:108" x14ac:dyDescent="0.25">
      <c r="A725" s="32">
        <f t="shared" si="203"/>
        <v>724</v>
      </c>
      <c r="B725" s="1" t="s">
        <v>172</v>
      </c>
      <c r="C725" s="1">
        <v>106005</v>
      </c>
      <c r="D725" s="27">
        <v>106005</v>
      </c>
      <c r="E725" s="1" t="s">
        <v>945</v>
      </c>
      <c r="F725" s="34" t="s">
        <v>1509</v>
      </c>
      <c r="G725" s="34" t="s">
        <v>123</v>
      </c>
      <c r="H725" s="30">
        <v>45247</v>
      </c>
      <c r="I725" s="30" t="s">
        <v>39</v>
      </c>
      <c r="J725" s="30" t="s">
        <v>39</v>
      </c>
      <c r="K725" s="1">
        <v>18</v>
      </c>
      <c r="L725" s="34" t="s">
        <v>1598</v>
      </c>
      <c r="M725" s="34" t="s">
        <v>827</v>
      </c>
      <c r="N725" s="1" t="s">
        <v>41</v>
      </c>
      <c r="O725" s="1" t="s">
        <v>42</v>
      </c>
      <c r="P725" s="1"/>
      <c r="Q725" s="1"/>
      <c r="R725" s="1" t="s">
        <v>43</v>
      </c>
      <c r="S725" s="33" t="s">
        <v>253</v>
      </c>
      <c r="T725" s="14" t="s">
        <v>965</v>
      </c>
      <c r="U725" s="39" t="s">
        <v>39</v>
      </c>
      <c r="V725" s="14" t="s">
        <v>965</v>
      </c>
      <c r="W725" s="14" t="s">
        <v>20</v>
      </c>
      <c r="X725" s="14" t="s">
        <v>20</v>
      </c>
      <c r="Y725" s="14" t="s">
        <v>965</v>
      </c>
      <c r="Z725" s="39" t="s">
        <v>39</v>
      </c>
      <c r="AA725" s="14" t="s">
        <v>965</v>
      </c>
      <c r="AB725" s="14" t="s">
        <v>965</v>
      </c>
      <c r="AC725" s="39" t="s">
        <v>39</v>
      </c>
      <c r="AD725" s="14" t="s">
        <v>965</v>
      </c>
      <c r="AE725" s="14" t="s">
        <v>965</v>
      </c>
      <c r="AF725" s="39" t="s">
        <v>39</v>
      </c>
      <c r="AG725" s="14" t="s">
        <v>965</v>
      </c>
      <c r="AH725" s="14" t="s">
        <v>965</v>
      </c>
      <c r="AI725" s="39" t="s">
        <v>39</v>
      </c>
      <c r="AJ725" s="14" t="s">
        <v>965</v>
      </c>
      <c r="AK725" s="14" t="s">
        <v>965</v>
      </c>
      <c r="AL725" s="39" t="s">
        <v>39</v>
      </c>
      <c r="AM725" s="14" t="s">
        <v>965</v>
      </c>
      <c r="AN725" s="14" t="s">
        <v>20</v>
      </c>
      <c r="AO725" s="14" t="s">
        <v>20</v>
      </c>
      <c r="AP725" s="14" t="s">
        <v>965</v>
      </c>
      <c r="AQ725" s="39" t="s">
        <v>39</v>
      </c>
      <c r="AR725" s="14" t="s">
        <v>965</v>
      </c>
      <c r="AS725" s="14" t="s">
        <v>965</v>
      </c>
      <c r="AT725" s="39" t="s">
        <v>39</v>
      </c>
      <c r="AU725" s="14" t="s">
        <v>965</v>
      </c>
      <c r="AV725" s="14" t="s">
        <v>965</v>
      </c>
      <c r="AW725" s="39" t="s">
        <v>39</v>
      </c>
      <c r="AX725" s="14" t="s">
        <v>965</v>
      </c>
      <c r="AY725" s="14" t="s">
        <v>965</v>
      </c>
      <c r="AZ725" s="39" t="s">
        <v>39</v>
      </c>
      <c r="BA725" s="14" t="s">
        <v>965</v>
      </c>
      <c r="BB725" s="14" t="s">
        <v>965</v>
      </c>
      <c r="BC725" s="39" t="s">
        <v>39</v>
      </c>
      <c r="BD725" s="14" t="s">
        <v>965</v>
      </c>
      <c r="BE725" s="14" t="s">
        <v>20</v>
      </c>
      <c r="BF725" s="14" t="s">
        <v>20</v>
      </c>
      <c r="BG725" s="14" t="s">
        <v>965</v>
      </c>
      <c r="BH725" s="39" t="s">
        <v>39</v>
      </c>
      <c r="BI725" s="39" t="s">
        <v>965</v>
      </c>
      <c r="BJ725" s="14" t="s">
        <v>965</v>
      </c>
      <c r="BK725" s="39" t="s">
        <v>39</v>
      </c>
      <c r="BL725" s="14" t="s">
        <v>965</v>
      </c>
      <c r="BM725" s="14" t="s">
        <v>965</v>
      </c>
      <c r="BN725" s="39" t="s">
        <v>39</v>
      </c>
      <c r="BO725" s="14" t="s">
        <v>965</v>
      </c>
      <c r="BP725" s="14" t="s">
        <v>965</v>
      </c>
      <c r="BQ725" s="39" t="s">
        <v>39</v>
      </c>
      <c r="BR725" s="14" t="s">
        <v>965</v>
      </c>
      <c r="BS725" s="14" t="s">
        <v>965</v>
      </c>
      <c r="BT725" s="39" t="e">
        <v>#N/A</v>
      </c>
      <c r="BU725" s="39" t="s">
        <v>965</v>
      </c>
      <c r="BV725" s="14" t="s">
        <v>20</v>
      </c>
      <c r="BW725" s="14" t="s">
        <v>20</v>
      </c>
      <c r="BX725" s="14" t="s">
        <v>20</v>
      </c>
      <c r="BY725" s="14" t="s">
        <v>22</v>
      </c>
      <c r="BZ725" s="39" t="s">
        <v>39</v>
      </c>
      <c r="CA725" s="39" t="s">
        <v>22</v>
      </c>
      <c r="CB725" s="14" t="s">
        <v>965</v>
      </c>
      <c r="CC725" s="39" t="s">
        <v>39</v>
      </c>
      <c r="CD725" s="39" t="s">
        <v>965</v>
      </c>
      <c r="CE725" s="14" t="s">
        <v>965</v>
      </c>
      <c r="CF725" s="39" t="s">
        <v>39</v>
      </c>
      <c r="CG725" s="39" t="s">
        <v>965</v>
      </c>
      <c r="CH725" s="14" t="s">
        <v>966</v>
      </c>
      <c r="CI725" s="39">
        <v>0.36458333333333331</v>
      </c>
      <c r="CJ725" s="39" t="s">
        <v>966</v>
      </c>
      <c r="CK725" s="14" t="s">
        <v>20</v>
      </c>
      <c r="CL725" s="14" t="s">
        <v>20</v>
      </c>
      <c r="CM725" s="1">
        <f t="shared" si="189"/>
        <v>36</v>
      </c>
      <c r="CN725" s="1">
        <f t="shared" si="190"/>
        <v>1</v>
      </c>
      <c r="CO725" s="1">
        <f t="shared" si="191"/>
        <v>11</v>
      </c>
      <c r="CP725" s="1">
        <f t="shared" si="192"/>
        <v>0</v>
      </c>
      <c r="CQ725" s="1">
        <f t="shared" si="193"/>
        <v>2</v>
      </c>
      <c r="CR725" s="1">
        <f>SUM(COUNTIFS($T725:$CL725,{"PAT","MAT"}))</f>
        <v>0</v>
      </c>
      <c r="CS725" s="1">
        <f t="shared" si="194"/>
        <v>0</v>
      </c>
      <c r="CT725" s="1">
        <f t="shared" si="195"/>
        <v>0</v>
      </c>
      <c r="CU725" s="1">
        <f t="shared" si="196"/>
        <v>0</v>
      </c>
      <c r="CV725" s="1">
        <f t="shared" si="197"/>
        <v>0</v>
      </c>
      <c r="CW725" s="1">
        <f t="shared" si="198"/>
        <v>0</v>
      </c>
      <c r="CX725" s="1">
        <f t="shared" si="199"/>
        <v>0</v>
      </c>
      <c r="CY725" s="1">
        <f t="shared" si="200"/>
        <v>0</v>
      </c>
      <c r="CZ725" s="1">
        <f t="shared" si="201"/>
        <v>1</v>
      </c>
      <c r="DA725" s="1">
        <f t="shared" si="202"/>
        <v>1</v>
      </c>
      <c r="DB725" s="1">
        <f>SUM(CM725:CX725)+SUM(COUNTIFS(Q725:CL725,{"TERM","RESIGNED"}))</f>
        <v>50</v>
      </c>
      <c r="DC725" s="1" t="s">
        <v>45</v>
      </c>
      <c r="DD725" s="1" t="s">
        <v>1018</v>
      </c>
    </row>
    <row r="726" spans="1:108" x14ac:dyDescent="0.25">
      <c r="A726" s="32">
        <f t="shared" si="203"/>
        <v>725</v>
      </c>
      <c r="B726" s="1" t="s">
        <v>172</v>
      </c>
      <c r="C726" s="1">
        <v>106006</v>
      </c>
      <c r="D726" s="27">
        <v>106006</v>
      </c>
      <c r="E726" s="1" t="s">
        <v>946</v>
      </c>
      <c r="F726" s="34" t="s">
        <v>1510</v>
      </c>
      <c r="G726" s="34" t="s">
        <v>123</v>
      </c>
      <c r="H726" s="30">
        <v>45247</v>
      </c>
      <c r="I726" s="30" t="s">
        <v>39</v>
      </c>
      <c r="J726" s="30" t="s">
        <v>39</v>
      </c>
      <c r="K726" s="1">
        <v>18</v>
      </c>
      <c r="L726" s="34" t="s">
        <v>1598</v>
      </c>
      <c r="M726" s="34" t="s">
        <v>124</v>
      </c>
      <c r="N726" s="1" t="s">
        <v>41</v>
      </c>
      <c r="O726" s="1" t="s">
        <v>42</v>
      </c>
      <c r="P726" s="1"/>
      <c r="Q726" s="1"/>
      <c r="R726" s="1" t="s">
        <v>43</v>
      </c>
      <c r="S726" s="33" t="s">
        <v>364</v>
      </c>
      <c r="T726" s="14" t="s">
        <v>965</v>
      </c>
      <c r="U726" s="39" t="s">
        <v>39</v>
      </c>
      <c r="V726" s="14" t="s">
        <v>965</v>
      </c>
      <c r="W726" s="14" t="s">
        <v>20</v>
      </c>
      <c r="X726" s="14" t="s">
        <v>20</v>
      </c>
      <c r="Y726" s="14" t="s">
        <v>965</v>
      </c>
      <c r="Z726" s="39" t="s">
        <v>39</v>
      </c>
      <c r="AA726" s="14" t="s">
        <v>965</v>
      </c>
      <c r="AB726" s="14" t="s">
        <v>965</v>
      </c>
      <c r="AC726" s="39" t="s">
        <v>39</v>
      </c>
      <c r="AD726" s="14" t="s">
        <v>965</v>
      </c>
      <c r="AE726" s="14" t="s">
        <v>965</v>
      </c>
      <c r="AF726" s="39" t="s">
        <v>39</v>
      </c>
      <c r="AG726" s="14" t="s">
        <v>965</v>
      </c>
      <c r="AH726" s="14" t="s">
        <v>965</v>
      </c>
      <c r="AI726" s="39" t="s">
        <v>39</v>
      </c>
      <c r="AJ726" s="14" t="s">
        <v>965</v>
      </c>
      <c r="AK726" s="14" t="s">
        <v>965</v>
      </c>
      <c r="AL726" s="39" t="s">
        <v>39</v>
      </c>
      <c r="AM726" s="14" t="s">
        <v>965</v>
      </c>
      <c r="AN726" s="14" t="s">
        <v>20</v>
      </c>
      <c r="AO726" s="14" t="s">
        <v>20</v>
      </c>
      <c r="AP726" s="14" t="s">
        <v>965</v>
      </c>
      <c r="AQ726" s="39" t="s">
        <v>39</v>
      </c>
      <c r="AR726" s="14" t="s">
        <v>965</v>
      </c>
      <c r="AS726" s="14" t="s">
        <v>965</v>
      </c>
      <c r="AT726" s="39" t="s">
        <v>39</v>
      </c>
      <c r="AU726" s="14" t="s">
        <v>965</v>
      </c>
      <c r="AV726" s="14" t="s">
        <v>965</v>
      </c>
      <c r="AW726" s="39" t="s">
        <v>39</v>
      </c>
      <c r="AX726" s="14" t="s">
        <v>965</v>
      </c>
      <c r="AY726" s="14" t="s">
        <v>965</v>
      </c>
      <c r="AZ726" s="39" t="s">
        <v>39</v>
      </c>
      <c r="BA726" s="14" t="s">
        <v>965</v>
      </c>
      <c r="BB726" s="14" t="s">
        <v>965</v>
      </c>
      <c r="BC726" s="39" t="s">
        <v>39</v>
      </c>
      <c r="BD726" s="14" t="s">
        <v>965</v>
      </c>
      <c r="BE726" s="14" t="s">
        <v>20</v>
      </c>
      <c r="BF726" s="14" t="s">
        <v>20</v>
      </c>
      <c r="BG726" s="14" t="s">
        <v>965</v>
      </c>
      <c r="BH726" s="39" t="s">
        <v>39</v>
      </c>
      <c r="BI726" s="39" t="s">
        <v>965</v>
      </c>
      <c r="BJ726" s="14" t="s">
        <v>965</v>
      </c>
      <c r="BK726" s="39" t="s">
        <v>39</v>
      </c>
      <c r="BL726" s="14" t="s">
        <v>965</v>
      </c>
      <c r="BM726" s="14" t="s">
        <v>965</v>
      </c>
      <c r="BN726" s="39" t="s">
        <v>39</v>
      </c>
      <c r="BO726" s="14" t="s">
        <v>965</v>
      </c>
      <c r="BP726" s="14" t="s">
        <v>965</v>
      </c>
      <c r="BQ726" s="39">
        <v>0.3923611111111111</v>
      </c>
      <c r="BR726" s="14" t="s">
        <v>965</v>
      </c>
      <c r="BS726" s="14" t="s">
        <v>965</v>
      </c>
      <c r="BT726" s="39">
        <v>0.38541666666666669</v>
      </c>
      <c r="BU726" s="39" t="s">
        <v>965</v>
      </c>
      <c r="BV726" s="14" t="s">
        <v>20</v>
      </c>
      <c r="BW726" s="14" t="s">
        <v>20</v>
      </c>
      <c r="BX726" s="14" t="s">
        <v>20</v>
      </c>
      <c r="BY726" s="14" t="s">
        <v>965</v>
      </c>
      <c r="BZ726" s="39">
        <v>0.38541666666666669</v>
      </c>
      <c r="CA726" s="39" t="s">
        <v>965</v>
      </c>
      <c r="CB726" s="14" t="s">
        <v>965</v>
      </c>
      <c r="CC726" s="39">
        <v>0.38125000000000003</v>
      </c>
      <c r="CD726" s="39" t="s">
        <v>965</v>
      </c>
      <c r="CE726" s="14" t="s">
        <v>21</v>
      </c>
      <c r="CF726" s="39" t="s">
        <v>39</v>
      </c>
      <c r="CG726" s="39" t="s">
        <v>21</v>
      </c>
      <c r="CH726" s="14" t="s">
        <v>21</v>
      </c>
      <c r="CI726" s="39" t="s">
        <v>39</v>
      </c>
      <c r="CJ726" s="39" t="s">
        <v>21</v>
      </c>
      <c r="CK726" s="14" t="s">
        <v>20</v>
      </c>
      <c r="CL726" s="14" t="s">
        <v>20</v>
      </c>
      <c r="CM726" s="1">
        <f t="shared" si="189"/>
        <v>36</v>
      </c>
      <c r="CN726" s="1">
        <f t="shared" si="190"/>
        <v>0</v>
      </c>
      <c r="CO726" s="1">
        <f t="shared" si="191"/>
        <v>11</v>
      </c>
      <c r="CP726" s="1">
        <f t="shared" si="192"/>
        <v>4</v>
      </c>
      <c r="CQ726" s="1">
        <f t="shared" si="193"/>
        <v>0</v>
      </c>
      <c r="CR726" s="1">
        <f>SUM(COUNTIFS($T726:$CL726,{"PAT","MAT"}))</f>
        <v>0</v>
      </c>
      <c r="CS726" s="1">
        <f t="shared" si="194"/>
        <v>0</v>
      </c>
      <c r="CT726" s="1">
        <f t="shared" si="195"/>
        <v>0</v>
      </c>
      <c r="CU726" s="1">
        <f t="shared" si="196"/>
        <v>0</v>
      </c>
      <c r="CV726" s="1">
        <f t="shared" si="197"/>
        <v>0</v>
      </c>
      <c r="CW726" s="1">
        <f t="shared" si="198"/>
        <v>0</v>
      </c>
      <c r="CX726" s="1">
        <f t="shared" si="199"/>
        <v>0</v>
      </c>
      <c r="CY726" s="1">
        <f t="shared" si="200"/>
        <v>0</v>
      </c>
      <c r="CZ726" s="1">
        <f t="shared" si="201"/>
        <v>1</v>
      </c>
      <c r="DA726" s="1">
        <f t="shared" si="202"/>
        <v>1</v>
      </c>
      <c r="DB726" s="1">
        <f>SUM(CM726:CX726)+SUM(COUNTIFS(Q726:CL726,{"TERM","RESIGNED"}))</f>
        <v>51</v>
      </c>
      <c r="DC726" s="1" t="s">
        <v>45</v>
      </c>
      <c r="DD726" s="1" t="s">
        <v>1018</v>
      </c>
    </row>
    <row r="727" spans="1:108" x14ac:dyDescent="0.25">
      <c r="A727" s="32">
        <f t="shared" si="203"/>
        <v>726</v>
      </c>
      <c r="B727" s="1" t="s">
        <v>172</v>
      </c>
      <c r="C727" s="1">
        <v>106008</v>
      </c>
      <c r="D727" s="27">
        <v>106008</v>
      </c>
      <c r="E727" s="1" t="s">
        <v>946</v>
      </c>
      <c r="F727" s="34" t="s">
        <v>1511</v>
      </c>
      <c r="G727" s="34" t="s">
        <v>123</v>
      </c>
      <c r="H727" s="30">
        <v>45247</v>
      </c>
      <c r="I727" s="30" t="s">
        <v>39</v>
      </c>
      <c r="J727" s="30" t="s">
        <v>39</v>
      </c>
      <c r="K727" s="1">
        <v>18</v>
      </c>
      <c r="L727" s="34" t="s">
        <v>1598</v>
      </c>
      <c r="M727" s="34" t="s">
        <v>124</v>
      </c>
      <c r="N727" s="1" t="s">
        <v>41</v>
      </c>
      <c r="O727" s="1" t="s">
        <v>42</v>
      </c>
      <c r="P727" s="1"/>
      <c r="Q727" s="1"/>
      <c r="R727" s="1" t="s">
        <v>43</v>
      </c>
      <c r="S727" s="33" t="s">
        <v>364</v>
      </c>
      <c r="T727" s="14" t="s">
        <v>965</v>
      </c>
      <c r="U727" s="39" t="s">
        <v>39</v>
      </c>
      <c r="V727" s="14" t="s">
        <v>965</v>
      </c>
      <c r="W727" s="14" t="s">
        <v>20</v>
      </c>
      <c r="X727" s="14" t="s">
        <v>20</v>
      </c>
      <c r="Y727" s="14" t="s">
        <v>965</v>
      </c>
      <c r="Z727" s="39" t="s">
        <v>39</v>
      </c>
      <c r="AA727" s="14" t="s">
        <v>965</v>
      </c>
      <c r="AB727" s="14" t="s">
        <v>965</v>
      </c>
      <c r="AC727" s="39" t="s">
        <v>39</v>
      </c>
      <c r="AD727" s="14" t="s">
        <v>965</v>
      </c>
      <c r="AE727" s="14" t="s">
        <v>965</v>
      </c>
      <c r="AF727" s="39" t="s">
        <v>39</v>
      </c>
      <c r="AG727" s="14" t="s">
        <v>965</v>
      </c>
      <c r="AH727" s="14" t="s">
        <v>965</v>
      </c>
      <c r="AI727" s="39" t="s">
        <v>39</v>
      </c>
      <c r="AJ727" s="14" t="s">
        <v>965</v>
      </c>
      <c r="AK727" s="14" t="s">
        <v>965</v>
      </c>
      <c r="AL727" s="39" t="s">
        <v>39</v>
      </c>
      <c r="AM727" s="14" t="s">
        <v>965</v>
      </c>
      <c r="AN727" s="14" t="s">
        <v>20</v>
      </c>
      <c r="AO727" s="14" t="s">
        <v>20</v>
      </c>
      <c r="AP727" s="14" t="s">
        <v>965</v>
      </c>
      <c r="AQ727" s="39" t="s">
        <v>39</v>
      </c>
      <c r="AR727" s="14" t="s">
        <v>965</v>
      </c>
      <c r="AS727" s="14" t="s">
        <v>965</v>
      </c>
      <c r="AT727" s="39" t="s">
        <v>39</v>
      </c>
      <c r="AU727" s="14" t="s">
        <v>965</v>
      </c>
      <c r="AV727" s="14" t="s">
        <v>965</v>
      </c>
      <c r="AW727" s="39" t="s">
        <v>39</v>
      </c>
      <c r="AX727" s="14" t="s">
        <v>965</v>
      </c>
      <c r="AY727" s="14" t="s">
        <v>965</v>
      </c>
      <c r="AZ727" s="39" t="s">
        <v>39</v>
      </c>
      <c r="BA727" s="14" t="s">
        <v>965</v>
      </c>
      <c r="BB727" s="14" t="s">
        <v>966</v>
      </c>
      <c r="BC727" s="39" t="s">
        <v>39</v>
      </c>
      <c r="BD727" s="14" t="s">
        <v>966</v>
      </c>
      <c r="BE727" s="14" t="s">
        <v>20</v>
      </c>
      <c r="BF727" s="14" t="s">
        <v>20</v>
      </c>
      <c r="BG727" s="14" t="s">
        <v>965</v>
      </c>
      <c r="BH727" s="39" t="s">
        <v>39</v>
      </c>
      <c r="BI727" s="39" t="s">
        <v>965</v>
      </c>
      <c r="BJ727" s="14" t="s">
        <v>965</v>
      </c>
      <c r="BK727" s="39" t="s">
        <v>39</v>
      </c>
      <c r="BL727" s="14" t="s">
        <v>965</v>
      </c>
      <c r="BM727" s="14" t="s">
        <v>965</v>
      </c>
      <c r="BN727" s="39" t="s">
        <v>39</v>
      </c>
      <c r="BO727" s="14" t="s">
        <v>965</v>
      </c>
      <c r="BP727" s="14" t="s">
        <v>965</v>
      </c>
      <c r="BQ727" s="39">
        <v>0.38680555555555557</v>
      </c>
      <c r="BR727" s="14" t="s">
        <v>965</v>
      </c>
      <c r="BS727" s="14" t="s">
        <v>965</v>
      </c>
      <c r="BT727" s="39">
        <v>0.3840277777777778</v>
      </c>
      <c r="BU727" s="39" t="s">
        <v>965</v>
      </c>
      <c r="BV727" s="14" t="s">
        <v>20</v>
      </c>
      <c r="BW727" s="14" t="s">
        <v>20</v>
      </c>
      <c r="BX727" s="14" t="s">
        <v>20</v>
      </c>
      <c r="BY727" s="14" t="s">
        <v>965</v>
      </c>
      <c r="BZ727" s="39">
        <v>0.38194444444444442</v>
      </c>
      <c r="CA727" s="39" t="s">
        <v>965</v>
      </c>
      <c r="CB727" s="14" t="s">
        <v>965</v>
      </c>
      <c r="CC727" s="39">
        <v>0.37986111111111115</v>
      </c>
      <c r="CD727" s="39" t="s">
        <v>965</v>
      </c>
      <c r="CE727" s="14" t="s">
        <v>965</v>
      </c>
      <c r="CF727" s="39">
        <v>0.38055555555555554</v>
      </c>
      <c r="CG727" s="39" t="s">
        <v>965</v>
      </c>
      <c r="CH727" s="14" t="s">
        <v>965</v>
      </c>
      <c r="CI727" s="39">
        <v>0.37777777777777777</v>
      </c>
      <c r="CJ727" s="39" t="s">
        <v>965</v>
      </c>
      <c r="CK727" s="14" t="s">
        <v>20</v>
      </c>
      <c r="CL727" s="14" t="s">
        <v>20</v>
      </c>
      <c r="CM727" s="1">
        <f t="shared" si="189"/>
        <v>38</v>
      </c>
      <c r="CN727" s="1">
        <f t="shared" si="190"/>
        <v>1</v>
      </c>
      <c r="CO727" s="1">
        <f t="shared" si="191"/>
        <v>11</v>
      </c>
      <c r="CP727" s="1">
        <f t="shared" si="192"/>
        <v>0</v>
      </c>
      <c r="CQ727" s="1">
        <f t="shared" si="193"/>
        <v>0</v>
      </c>
      <c r="CR727" s="1">
        <f>SUM(COUNTIFS($T727:$CL727,{"PAT","MAT"}))</f>
        <v>0</v>
      </c>
      <c r="CS727" s="1">
        <f t="shared" si="194"/>
        <v>0</v>
      </c>
      <c r="CT727" s="1">
        <f t="shared" si="195"/>
        <v>0</v>
      </c>
      <c r="CU727" s="1">
        <f t="shared" si="196"/>
        <v>0</v>
      </c>
      <c r="CV727" s="1">
        <f t="shared" si="197"/>
        <v>0</v>
      </c>
      <c r="CW727" s="1">
        <f t="shared" si="198"/>
        <v>0</v>
      </c>
      <c r="CX727" s="1">
        <f t="shared" si="199"/>
        <v>0</v>
      </c>
      <c r="CY727" s="1">
        <f t="shared" si="200"/>
        <v>0</v>
      </c>
      <c r="CZ727" s="1">
        <f t="shared" si="201"/>
        <v>1</v>
      </c>
      <c r="DA727" s="1">
        <f t="shared" si="202"/>
        <v>1</v>
      </c>
      <c r="DB727" s="1">
        <f>SUM(CM727:CX727)+SUM(COUNTIFS(Q727:CL727,{"TERM","RESIGNED"}))</f>
        <v>50</v>
      </c>
      <c r="DC727" s="1" t="s">
        <v>45</v>
      </c>
      <c r="DD727" s="1" t="s">
        <v>1018</v>
      </c>
    </row>
    <row r="728" spans="1:108" x14ac:dyDescent="0.25">
      <c r="A728" s="32">
        <f t="shared" si="203"/>
        <v>727</v>
      </c>
      <c r="B728" s="1" t="s">
        <v>172</v>
      </c>
      <c r="C728" s="1">
        <v>106010</v>
      </c>
      <c r="D728" s="27">
        <v>106010</v>
      </c>
      <c r="E728" s="1" t="s">
        <v>946</v>
      </c>
      <c r="F728" s="34" t="s">
        <v>1512</v>
      </c>
      <c r="G728" s="34" t="s">
        <v>123</v>
      </c>
      <c r="H728" s="30">
        <v>45247</v>
      </c>
      <c r="I728" s="30" t="s">
        <v>39</v>
      </c>
      <c r="J728" s="30" t="s">
        <v>39</v>
      </c>
      <c r="K728" s="1">
        <v>18</v>
      </c>
      <c r="L728" s="34" t="s">
        <v>1598</v>
      </c>
      <c r="M728" s="34" t="s">
        <v>124</v>
      </c>
      <c r="N728" s="1" t="s">
        <v>41</v>
      </c>
      <c r="O728" s="1" t="s">
        <v>42</v>
      </c>
      <c r="P728" s="1"/>
      <c r="Q728" s="1"/>
      <c r="R728" s="1" t="s">
        <v>43</v>
      </c>
      <c r="S728" s="33" t="s">
        <v>364</v>
      </c>
      <c r="T728" s="14" t="s">
        <v>965</v>
      </c>
      <c r="U728" s="39" t="s">
        <v>39</v>
      </c>
      <c r="V728" s="14" t="s">
        <v>965</v>
      </c>
      <c r="W728" s="14" t="s">
        <v>20</v>
      </c>
      <c r="X728" s="14" t="s">
        <v>20</v>
      </c>
      <c r="Y728" s="14" t="s">
        <v>965</v>
      </c>
      <c r="Z728" s="39" t="s">
        <v>39</v>
      </c>
      <c r="AA728" s="14" t="s">
        <v>965</v>
      </c>
      <c r="AB728" s="14" t="s">
        <v>965</v>
      </c>
      <c r="AC728" s="39" t="s">
        <v>39</v>
      </c>
      <c r="AD728" s="14" t="s">
        <v>965</v>
      </c>
      <c r="AE728" s="14" t="s">
        <v>22</v>
      </c>
      <c r="AF728" s="39" t="s">
        <v>39</v>
      </c>
      <c r="AG728" s="14" t="s">
        <v>22</v>
      </c>
      <c r="AH728" s="14" t="s">
        <v>965</v>
      </c>
      <c r="AI728" s="39" t="s">
        <v>39</v>
      </c>
      <c r="AJ728" s="14" t="s">
        <v>965</v>
      </c>
      <c r="AK728" s="14" t="s">
        <v>965</v>
      </c>
      <c r="AL728" s="39" t="s">
        <v>39</v>
      </c>
      <c r="AM728" s="14" t="s">
        <v>965</v>
      </c>
      <c r="AN728" s="14" t="s">
        <v>20</v>
      </c>
      <c r="AO728" s="14" t="s">
        <v>20</v>
      </c>
      <c r="AP728" s="14" t="s">
        <v>965</v>
      </c>
      <c r="AQ728" s="39" t="s">
        <v>39</v>
      </c>
      <c r="AR728" s="14" t="s">
        <v>965</v>
      </c>
      <c r="AS728" s="14" t="s">
        <v>965</v>
      </c>
      <c r="AT728" s="39" t="s">
        <v>39</v>
      </c>
      <c r="AU728" s="14" t="s">
        <v>965</v>
      </c>
      <c r="AV728" s="14" t="s">
        <v>965</v>
      </c>
      <c r="AW728" s="39" t="s">
        <v>39</v>
      </c>
      <c r="AX728" s="14" t="s">
        <v>965</v>
      </c>
      <c r="AY728" s="14" t="s">
        <v>965</v>
      </c>
      <c r="AZ728" s="39" t="s">
        <v>39</v>
      </c>
      <c r="BA728" s="14" t="s">
        <v>965</v>
      </c>
      <c r="BB728" s="14" t="s">
        <v>22</v>
      </c>
      <c r="BC728" s="39" t="s">
        <v>39</v>
      </c>
      <c r="BD728" s="14" t="s">
        <v>22</v>
      </c>
      <c r="BE728" s="14" t="s">
        <v>20</v>
      </c>
      <c r="BF728" s="14" t="s">
        <v>20</v>
      </c>
      <c r="BG728" s="14" t="s">
        <v>965</v>
      </c>
      <c r="BH728" s="39" t="s">
        <v>39</v>
      </c>
      <c r="BI728" s="39" t="s">
        <v>965</v>
      </c>
      <c r="BJ728" s="14" t="s">
        <v>965</v>
      </c>
      <c r="BK728" s="39" t="s">
        <v>39</v>
      </c>
      <c r="BL728" s="14" t="s">
        <v>965</v>
      </c>
      <c r="BM728" s="14" t="s">
        <v>965</v>
      </c>
      <c r="BN728" s="39" t="s">
        <v>39</v>
      </c>
      <c r="BO728" s="14" t="s">
        <v>965</v>
      </c>
      <c r="BP728" s="14" t="s">
        <v>965</v>
      </c>
      <c r="BQ728" s="39">
        <v>0.38750000000000001</v>
      </c>
      <c r="BR728" s="14" t="s">
        <v>965</v>
      </c>
      <c r="BS728" s="14" t="s">
        <v>965</v>
      </c>
      <c r="BT728" s="39">
        <v>0.38194444444444442</v>
      </c>
      <c r="BU728" s="39" t="s">
        <v>965</v>
      </c>
      <c r="BV728" s="14" t="s">
        <v>20</v>
      </c>
      <c r="BW728" s="14" t="s">
        <v>20</v>
      </c>
      <c r="BX728" s="14" t="s">
        <v>20</v>
      </c>
      <c r="BY728" s="14" t="s">
        <v>965</v>
      </c>
      <c r="BZ728" s="39">
        <v>0.3840277777777778</v>
      </c>
      <c r="CA728" s="39" t="s">
        <v>965</v>
      </c>
      <c r="CB728" s="14" t="s">
        <v>966</v>
      </c>
      <c r="CC728" s="39">
        <v>0.17083333333333331</v>
      </c>
      <c r="CD728" s="39" t="s">
        <v>22</v>
      </c>
      <c r="CE728" s="14" t="s">
        <v>965</v>
      </c>
      <c r="CF728" s="39">
        <v>0.37986111111111115</v>
      </c>
      <c r="CG728" s="39" t="s">
        <v>965</v>
      </c>
      <c r="CH728" s="14" t="s">
        <v>965</v>
      </c>
      <c r="CI728" s="39">
        <v>0.37916666666666665</v>
      </c>
      <c r="CJ728" s="39" t="s">
        <v>965</v>
      </c>
      <c r="CK728" s="14" t="s">
        <v>20</v>
      </c>
      <c r="CL728" s="14" t="s">
        <v>20</v>
      </c>
      <c r="CM728" s="1">
        <f t="shared" si="189"/>
        <v>34</v>
      </c>
      <c r="CN728" s="1">
        <f t="shared" si="190"/>
        <v>0.5</v>
      </c>
      <c r="CO728" s="1">
        <f t="shared" si="191"/>
        <v>11</v>
      </c>
      <c r="CP728" s="1">
        <f t="shared" si="192"/>
        <v>0</v>
      </c>
      <c r="CQ728" s="1">
        <f t="shared" si="193"/>
        <v>5</v>
      </c>
      <c r="CR728" s="1">
        <f>SUM(COUNTIFS($T728:$CL728,{"PAT","MAT"}))</f>
        <v>0</v>
      </c>
      <c r="CS728" s="1">
        <f t="shared" si="194"/>
        <v>0</v>
      </c>
      <c r="CT728" s="1">
        <f t="shared" si="195"/>
        <v>0</v>
      </c>
      <c r="CU728" s="1">
        <f t="shared" si="196"/>
        <v>0</v>
      </c>
      <c r="CV728" s="1">
        <f t="shared" si="197"/>
        <v>0</v>
      </c>
      <c r="CW728" s="1">
        <f t="shared" si="198"/>
        <v>0</v>
      </c>
      <c r="CX728" s="1">
        <f t="shared" si="199"/>
        <v>0</v>
      </c>
      <c r="CY728" s="1">
        <f t="shared" si="200"/>
        <v>0</v>
      </c>
      <c r="CZ728" s="1">
        <f t="shared" si="201"/>
        <v>1</v>
      </c>
      <c r="DA728" s="1">
        <f t="shared" si="202"/>
        <v>1</v>
      </c>
      <c r="DB728" s="1">
        <f>SUM(CM728:CX728)+SUM(COUNTIFS(Q728:CL728,{"TERM","RESIGNED"}))</f>
        <v>50.5</v>
      </c>
      <c r="DC728" s="1" t="s">
        <v>45</v>
      </c>
      <c r="DD728" s="1" t="s">
        <v>1018</v>
      </c>
    </row>
    <row r="729" spans="1:108" x14ac:dyDescent="0.25">
      <c r="A729" s="32">
        <f t="shared" si="203"/>
        <v>728</v>
      </c>
      <c r="B729" s="1" t="s">
        <v>172</v>
      </c>
      <c r="C729" s="1">
        <v>106012</v>
      </c>
      <c r="D729" s="27">
        <v>106012</v>
      </c>
      <c r="E729" s="1" t="s">
        <v>946</v>
      </c>
      <c r="F729" s="34" t="s">
        <v>1514</v>
      </c>
      <c r="G729" s="34" t="s">
        <v>123</v>
      </c>
      <c r="H729" s="30">
        <v>45247</v>
      </c>
      <c r="I729" s="30" t="s">
        <v>39</v>
      </c>
      <c r="J729" s="30" t="s">
        <v>39</v>
      </c>
      <c r="K729" s="1">
        <v>18</v>
      </c>
      <c r="L729" s="34" t="s">
        <v>1598</v>
      </c>
      <c r="M729" s="34" t="s">
        <v>124</v>
      </c>
      <c r="N729" s="1" t="s">
        <v>41</v>
      </c>
      <c r="O729" s="1" t="s">
        <v>42</v>
      </c>
      <c r="P729" s="1"/>
      <c r="Q729" s="1"/>
      <c r="R729" s="1" t="s">
        <v>43</v>
      </c>
      <c r="S729" s="33" t="s">
        <v>364</v>
      </c>
      <c r="T729" s="14" t="s">
        <v>965</v>
      </c>
      <c r="U729" s="39" t="s">
        <v>39</v>
      </c>
      <c r="V729" s="14" t="s">
        <v>965</v>
      </c>
      <c r="W729" s="14" t="s">
        <v>20</v>
      </c>
      <c r="X729" s="14" t="s">
        <v>20</v>
      </c>
      <c r="Y729" s="14" t="s">
        <v>965</v>
      </c>
      <c r="Z729" s="39" t="s">
        <v>39</v>
      </c>
      <c r="AA729" s="14" t="s">
        <v>965</v>
      </c>
      <c r="AB729" s="14" t="s">
        <v>965</v>
      </c>
      <c r="AC729" s="39" t="s">
        <v>39</v>
      </c>
      <c r="AD729" s="14" t="s">
        <v>965</v>
      </c>
      <c r="AE729" s="14" t="s">
        <v>965</v>
      </c>
      <c r="AF729" s="39" t="s">
        <v>39</v>
      </c>
      <c r="AG729" s="14" t="s">
        <v>965</v>
      </c>
      <c r="AH729" s="14" t="s">
        <v>965</v>
      </c>
      <c r="AI729" s="39" t="s">
        <v>39</v>
      </c>
      <c r="AJ729" s="14" t="s">
        <v>965</v>
      </c>
      <c r="AK729" s="14" t="s">
        <v>965</v>
      </c>
      <c r="AL729" s="39" t="s">
        <v>39</v>
      </c>
      <c r="AM729" s="14" t="s">
        <v>965</v>
      </c>
      <c r="AN729" s="14" t="s">
        <v>20</v>
      </c>
      <c r="AO729" s="14" t="s">
        <v>20</v>
      </c>
      <c r="AP729" s="14" t="s">
        <v>965</v>
      </c>
      <c r="AQ729" s="39" t="s">
        <v>39</v>
      </c>
      <c r="AR729" s="14" t="s">
        <v>965</v>
      </c>
      <c r="AS729" s="14" t="s">
        <v>965</v>
      </c>
      <c r="AT729" s="39" t="s">
        <v>39</v>
      </c>
      <c r="AU729" s="14" t="s">
        <v>965</v>
      </c>
      <c r="AV729" s="14" t="s">
        <v>965</v>
      </c>
      <c r="AW729" s="39" t="s">
        <v>39</v>
      </c>
      <c r="AX729" s="14" t="s">
        <v>965</v>
      </c>
      <c r="AY729" s="14" t="s">
        <v>965</v>
      </c>
      <c r="AZ729" s="39" t="s">
        <v>39</v>
      </c>
      <c r="BA729" s="14" t="s">
        <v>965</v>
      </c>
      <c r="BB729" s="14" t="s">
        <v>965</v>
      </c>
      <c r="BC729" s="39" t="s">
        <v>39</v>
      </c>
      <c r="BD729" s="14" t="s">
        <v>965</v>
      </c>
      <c r="BE729" s="14" t="s">
        <v>20</v>
      </c>
      <c r="BF729" s="14" t="s">
        <v>20</v>
      </c>
      <c r="BG729" s="14" t="s">
        <v>965</v>
      </c>
      <c r="BH729" s="39" t="s">
        <v>39</v>
      </c>
      <c r="BI729" s="39" t="s">
        <v>965</v>
      </c>
      <c r="BJ729" s="14" t="s">
        <v>965</v>
      </c>
      <c r="BK729" s="39" t="s">
        <v>39</v>
      </c>
      <c r="BL729" s="14" t="s">
        <v>965</v>
      </c>
      <c r="BM729" s="14" t="s">
        <v>965</v>
      </c>
      <c r="BN729" s="39" t="s">
        <v>39</v>
      </c>
      <c r="BO729" s="14" t="s">
        <v>965</v>
      </c>
      <c r="BP729" s="14" t="s">
        <v>965</v>
      </c>
      <c r="BQ729" s="39">
        <v>0.38958333333333334</v>
      </c>
      <c r="BR729" s="14" t="s">
        <v>965</v>
      </c>
      <c r="BS729" s="14" t="s">
        <v>965</v>
      </c>
      <c r="BT729" s="39">
        <v>0.3840277777777778</v>
      </c>
      <c r="BU729" s="39" t="s">
        <v>965</v>
      </c>
      <c r="BV729" s="14" t="s">
        <v>20</v>
      </c>
      <c r="BW729" s="14" t="s">
        <v>20</v>
      </c>
      <c r="BX729" s="14" t="s">
        <v>20</v>
      </c>
      <c r="BY729" s="14" t="s">
        <v>965</v>
      </c>
      <c r="BZ729" s="39">
        <v>0.3840277777777778</v>
      </c>
      <c r="CA729" s="39" t="s">
        <v>965</v>
      </c>
      <c r="CB729" s="14" t="s">
        <v>965</v>
      </c>
      <c r="CC729" s="39">
        <v>0.3888888888888889</v>
      </c>
      <c r="CD729" s="39" t="s">
        <v>965</v>
      </c>
      <c r="CE729" s="14" t="s">
        <v>965</v>
      </c>
      <c r="CF729" s="39">
        <v>0.38611111111111113</v>
      </c>
      <c r="CG729" s="39" t="s">
        <v>965</v>
      </c>
      <c r="CH729" s="14" t="s">
        <v>965</v>
      </c>
      <c r="CI729" s="39">
        <v>0.38125000000000003</v>
      </c>
      <c r="CJ729" s="39" t="s">
        <v>965</v>
      </c>
      <c r="CK729" s="14" t="s">
        <v>20</v>
      </c>
      <c r="CL729" s="14" t="s">
        <v>20</v>
      </c>
      <c r="CM729" s="1">
        <f t="shared" si="189"/>
        <v>40</v>
      </c>
      <c r="CN729" s="1">
        <f t="shared" si="190"/>
        <v>0</v>
      </c>
      <c r="CO729" s="1">
        <f t="shared" si="191"/>
        <v>11</v>
      </c>
      <c r="CP729" s="1">
        <f t="shared" si="192"/>
        <v>0</v>
      </c>
      <c r="CQ729" s="1">
        <f t="shared" si="193"/>
        <v>0</v>
      </c>
      <c r="CR729" s="1">
        <f>SUM(COUNTIFS($T729:$CL729,{"PAT","MAT"}))</f>
        <v>0</v>
      </c>
      <c r="CS729" s="1">
        <f t="shared" si="194"/>
        <v>0</v>
      </c>
      <c r="CT729" s="1">
        <f t="shared" si="195"/>
        <v>0</v>
      </c>
      <c r="CU729" s="1">
        <f t="shared" si="196"/>
        <v>0</v>
      </c>
      <c r="CV729" s="1">
        <f t="shared" si="197"/>
        <v>0</v>
      </c>
      <c r="CW729" s="1">
        <f t="shared" si="198"/>
        <v>0</v>
      </c>
      <c r="CX729" s="1">
        <f t="shared" si="199"/>
        <v>0</v>
      </c>
      <c r="CY729" s="1">
        <f t="shared" si="200"/>
        <v>0</v>
      </c>
      <c r="CZ729" s="1">
        <f t="shared" si="201"/>
        <v>1</v>
      </c>
      <c r="DA729" s="1">
        <f t="shared" si="202"/>
        <v>1</v>
      </c>
      <c r="DB729" s="1">
        <f>SUM(CM729:CX729)+SUM(COUNTIFS(Q729:CL729,{"TERM","RESIGNED"}))</f>
        <v>51</v>
      </c>
      <c r="DC729" s="1" t="s">
        <v>45</v>
      </c>
      <c r="DD729" s="1" t="s">
        <v>1018</v>
      </c>
    </row>
    <row r="730" spans="1:108" x14ac:dyDescent="0.25">
      <c r="A730" s="32">
        <f t="shared" si="203"/>
        <v>729</v>
      </c>
      <c r="B730" s="1" t="s">
        <v>172</v>
      </c>
      <c r="C730" s="1">
        <v>106015</v>
      </c>
      <c r="D730" s="27">
        <v>106015</v>
      </c>
      <c r="E730" s="1" t="s">
        <v>945</v>
      </c>
      <c r="F730" s="34" t="s">
        <v>1517</v>
      </c>
      <c r="G730" s="34" t="s">
        <v>190</v>
      </c>
      <c r="H730" s="30">
        <v>45247</v>
      </c>
      <c r="I730" s="30" t="s">
        <v>39</v>
      </c>
      <c r="J730" s="30" t="s">
        <v>39</v>
      </c>
      <c r="K730" s="1">
        <v>18</v>
      </c>
      <c r="L730" s="34" t="s">
        <v>1598</v>
      </c>
      <c r="M730" s="34" t="s">
        <v>187</v>
      </c>
      <c r="N730" s="1" t="s">
        <v>41</v>
      </c>
      <c r="O730" s="1" t="s">
        <v>42</v>
      </c>
      <c r="P730" s="1"/>
      <c r="Q730" s="1"/>
      <c r="R730" s="1" t="s">
        <v>43</v>
      </c>
      <c r="S730" s="33" t="s">
        <v>235</v>
      </c>
      <c r="T730" s="14" t="s">
        <v>965</v>
      </c>
      <c r="U730" s="39" t="s">
        <v>39</v>
      </c>
      <c r="V730" s="14" t="s">
        <v>965</v>
      </c>
      <c r="W730" s="14" t="s">
        <v>20</v>
      </c>
      <c r="X730" s="14" t="s">
        <v>20</v>
      </c>
      <c r="Y730" s="14" t="s">
        <v>965</v>
      </c>
      <c r="Z730" s="39" t="s">
        <v>39</v>
      </c>
      <c r="AA730" s="14" t="s">
        <v>965</v>
      </c>
      <c r="AB730" s="14" t="s">
        <v>965</v>
      </c>
      <c r="AC730" s="39" t="s">
        <v>39</v>
      </c>
      <c r="AD730" s="14" t="s">
        <v>965</v>
      </c>
      <c r="AE730" s="14" t="s">
        <v>965</v>
      </c>
      <c r="AF730" s="39" t="s">
        <v>39</v>
      </c>
      <c r="AG730" s="14" t="s">
        <v>965</v>
      </c>
      <c r="AH730" s="14" t="s">
        <v>965</v>
      </c>
      <c r="AI730" s="39" t="s">
        <v>39</v>
      </c>
      <c r="AJ730" s="14" t="s">
        <v>965</v>
      </c>
      <c r="AK730" s="14" t="s">
        <v>965</v>
      </c>
      <c r="AL730" s="39" t="s">
        <v>39</v>
      </c>
      <c r="AM730" s="14" t="s">
        <v>965</v>
      </c>
      <c r="AN730" s="14" t="s">
        <v>20</v>
      </c>
      <c r="AO730" s="14" t="s">
        <v>20</v>
      </c>
      <c r="AP730" s="14" t="s">
        <v>965</v>
      </c>
      <c r="AQ730" s="39" t="s">
        <v>39</v>
      </c>
      <c r="AR730" s="14" t="s">
        <v>965</v>
      </c>
      <c r="AS730" s="14" t="s">
        <v>965</v>
      </c>
      <c r="AT730" s="39" t="s">
        <v>39</v>
      </c>
      <c r="AU730" s="14" t="s">
        <v>965</v>
      </c>
      <c r="AV730" s="14" t="s">
        <v>965</v>
      </c>
      <c r="AW730" s="39" t="s">
        <v>39</v>
      </c>
      <c r="AX730" s="14" t="s">
        <v>965</v>
      </c>
      <c r="AY730" s="14" t="s">
        <v>965</v>
      </c>
      <c r="AZ730" s="39" t="s">
        <v>39</v>
      </c>
      <c r="BA730" s="14" t="s">
        <v>965</v>
      </c>
      <c r="BB730" s="14" t="s">
        <v>965</v>
      </c>
      <c r="BC730" s="39" t="s">
        <v>39</v>
      </c>
      <c r="BD730" s="14" t="s">
        <v>965</v>
      </c>
      <c r="BE730" s="14" t="s">
        <v>20</v>
      </c>
      <c r="BF730" s="14" t="s">
        <v>20</v>
      </c>
      <c r="BG730" s="14" t="s">
        <v>965</v>
      </c>
      <c r="BH730" s="39" t="s">
        <v>39</v>
      </c>
      <c r="BI730" s="39" t="s">
        <v>965</v>
      </c>
      <c r="BJ730" s="14" t="s">
        <v>965</v>
      </c>
      <c r="BK730" s="39" t="s">
        <v>39</v>
      </c>
      <c r="BL730" s="14" t="s">
        <v>965</v>
      </c>
      <c r="BM730" s="14" t="s">
        <v>965</v>
      </c>
      <c r="BN730" s="39" t="s">
        <v>39</v>
      </c>
      <c r="BO730" s="14" t="s">
        <v>965</v>
      </c>
      <c r="BP730" s="14" t="s">
        <v>965</v>
      </c>
      <c r="BQ730" s="39" t="s">
        <v>39</v>
      </c>
      <c r="BR730" s="14" t="s">
        <v>965</v>
      </c>
      <c r="BS730" s="14" t="s">
        <v>965</v>
      </c>
      <c r="BT730" s="39">
        <v>0.4069444444444445</v>
      </c>
      <c r="BU730" s="39" t="s">
        <v>965</v>
      </c>
      <c r="BV730" s="14" t="s">
        <v>20</v>
      </c>
      <c r="BW730" s="14" t="s">
        <v>20</v>
      </c>
      <c r="BX730" s="14" t="s">
        <v>20</v>
      </c>
      <c r="BY730" s="14" t="s">
        <v>965</v>
      </c>
      <c r="BZ730" s="39">
        <v>0.37361111111111112</v>
      </c>
      <c r="CA730" s="39" t="s">
        <v>965</v>
      </c>
      <c r="CB730" s="14" t="s">
        <v>965</v>
      </c>
      <c r="CC730" s="39">
        <v>0.38680555555555557</v>
      </c>
      <c r="CD730" s="39" t="s">
        <v>965</v>
      </c>
      <c r="CE730" s="14" t="s">
        <v>965</v>
      </c>
      <c r="CF730" s="39">
        <v>0.38472222222222219</v>
      </c>
      <c r="CG730" s="39" t="s">
        <v>965</v>
      </c>
      <c r="CH730" s="14" t="s">
        <v>22</v>
      </c>
      <c r="CI730" s="39" t="s">
        <v>39</v>
      </c>
      <c r="CJ730" s="39" t="s">
        <v>22</v>
      </c>
      <c r="CK730" s="14" t="s">
        <v>20</v>
      </c>
      <c r="CL730" s="14" t="s">
        <v>20</v>
      </c>
      <c r="CM730" s="1">
        <f t="shared" si="189"/>
        <v>38</v>
      </c>
      <c r="CN730" s="1">
        <f t="shared" si="190"/>
        <v>0</v>
      </c>
      <c r="CO730" s="1">
        <f t="shared" si="191"/>
        <v>11</v>
      </c>
      <c r="CP730" s="1">
        <f t="shared" si="192"/>
        <v>0</v>
      </c>
      <c r="CQ730" s="1">
        <f t="shared" si="193"/>
        <v>2</v>
      </c>
      <c r="CR730" s="1">
        <f>SUM(COUNTIFS($T730:$CL730,{"PAT","MAT"}))</f>
        <v>0</v>
      </c>
      <c r="CS730" s="1">
        <f t="shared" si="194"/>
        <v>0</v>
      </c>
      <c r="CT730" s="1">
        <f t="shared" si="195"/>
        <v>0</v>
      </c>
      <c r="CU730" s="1">
        <f t="shared" si="196"/>
        <v>0</v>
      </c>
      <c r="CV730" s="1">
        <f t="shared" si="197"/>
        <v>0</v>
      </c>
      <c r="CW730" s="1">
        <f t="shared" si="198"/>
        <v>0</v>
      </c>
      <c r="CX730" s="1">
        <f t="shared" si="199"/>
        <v>0</v>
      </c>
      <c r="CY730" s="1">
        <f t="shared" si="200"/>
        <v>0</v>
      </c>
      <c r="CZ730" s="1">
        <f t="shared" si="201"/>
        <v>1</v>
      </c>
      <c r="DA730" s="1">
        <f t="shared" si="202"/>
        <v>1</v>
      </c>
      <c r="DB730" s="1">
        <f>SUM(CM730:CX730)+SUM(COUNTIFS(Q730:CL730,{"TERM","RESIGNED"}))</f>
        <v>51</v>
      </c>
      <c r="DC730" s="1" t="s">
        <v>45</v>
      </c>
      <c r="DD730" s="1" t="s">
        <v>1018</v>
      </c>
    </row>
    <row r="731" spans="1:108" x14ac:dyDescent="0.25">
      <c r="A731" s="32">
        <f t="shared" si="203"/>
        <v>730</v>
      </c>
      <c r="B731" s="1" t="s">
        <v>172</v>
      </c>
      <c r="C731" s="1">
        <v>106017</v>
      </c>
      <c r="D731" s="27">
        <v>106017</v>
      </c>
      <c r="E731" s="1" t="s">
        <v>946</v>
      </c>
      <c r="F731" s="34" t="s">
        <v>1519</v>
      </c>
      <c r="G731" s="34" t="s">
        <v>190</v>
      </c>
      <c r="H731" s="30">
        <v>45247</v>
      </c>
      <c r="I731" s="30" t="s">
        <v>39</v>
      </c>
      <c r="J731" s="30" t="s">
        <v>39</v>
      </c>
      <c r="K731" s="1">
        <v>18</v>
      </c>
      <c r="L731" s="34" t="s">
        <v>1598</v>
      </c>
      <c r="M731" s="34" t="s">
        <v>827</v>
      </c>
      <c r="N731" s="1" t="s">
        <v>41</v>
      </c>
      <c r="O731" s="1" t="s">
        <v>42</v>
      </c>
      <c r="P731" s="1"/>
      <c r="Q731" s="1"/>
      <c r="R731" s="1" t="s">
        <v>43</v>
      </c>
      <c r="S731" s="33" t="s">
        <v>252</v>
      </c>
      <c r="T731" s="14" t="s">
        <v>965</v>
      </c>
      <c r="U731" s="39" t="s">
        <v>39</v>
      </c>
      <c r="V731" s="14" t="s">
        <v>965</v>
      </c>
      <c r="W731" s="14" t="s">
        <v>20</v>
      </c>
      <c r="X731" s="14" t="s">
        <v>20</v>
      </c>
      <c r="Y731" s="14" t="s">
        <v>966</v>
      </c>
      <c r="Z731" s="39" t="s">
        <v>39</v>
      </c>
      <c r="AA731" s="14" t="s">
        <v>966</v>
      </c>
      <c r="AB731" s="14" t="s">
        <v>965</v>
      </c>
      <c r="AC731" s="39" t="s">
        <v>39</v>
      </c>
      <c r="AD731" s="14" t="s">
        <v>965</v>
      </c>
      <c r="AE731" s="14" t="s">
        <v>965</v>
      </c>
      <c r="AF731" s="39" t="s">
        <v>39</v>
      </c>
      <c r="AG731" s="14" t="s">
        <v>965</v>
      </c>
      <c r="AH731" s="14" t="s">
        <v>965</v>
      </c>
      <c r="AI731" s="39" t="s">
        <v>39</v>
      </c>
      <c r="AJ731" s="14" t="s">
        <v>965</v>
      </c>
      <c r="AK731" s="14" t="s">
        <v>965</v>
      </c>
      <c r="AL731" s="39" t="s">
        <v>39</v>
      </c>
      <c r="AM731" s="14" t="s">
        <v>965</v>
      </c>
      <c r="AN731" s="14" t="s">
        <v>20</v>
      </c>
      <c r="AO731" s="14" t="s">
        <v>20</v>
      </c>
      <c r="AP731" s="14" t="s">
        <v>22</v>
      </c>
      <c r="AQ731" s="39" t="s">
        <v>39</v>
      </c>
      <c r="AR731" s="14" t="s">
        <v>22</v>
      </c>
      <c r="AS731" s="14" t="s">
        <v>965</v>
      </c>
      <c r="AT731" s="39" t="s">
        <v>39</v>
      </c>
      <c r="AU731" s="14" t="s">
        <v>965</v>
      </c>
      <c r="AV731" s="14" t="s">
        <v>965</v>
      </c>
      <c r="AW731" s="39" t="s">
        <v>39</v>
      </c>
      <c r="AX731" s="14" t="s">
        <v>965</v>
      </c>
      <c r="AY731" s="14" t="s">
        <v>965</v>
      </c>
      <c r="AZ731" s="39" t="s">
        <v>39</v>
      </c>
      <c r="BA731" s="14" t="s">
        <v>965</v>
      </c>
      <c r="BB731" s="14" t="s">
        <v>965</v>
      </c>
      <c r="BC731" s="39" t="s">
        <v>39</v>
      </c>
      <c r="BD731" s="14" t="s">
        <v>965</v>
      </c>
      <c r="BE731" s="14" t="s">
        <v>20</v>
      </c>
      <c r="BF731" s="14" t="s">
        <v>20</v>
      </c>
      <c r="BG731" s="14" t="s">
        <v>965</v>
      </c>
      <c r="BH731" s="39" t="s">
        <v>39</v>
      </c>
      <c r="BI731" s="39" t="s">
        <v>965</v>
      </c>
      <c r="BJ731" s="14" t="s">
        <v>965</v>
      </c>
      <c r="BK731" s="39" t="s">
        <v>39</v>
      </c>
      <c r="BL731" s="14" t="s">
        <v>965</v>
      </c>
      <c r="BM731" s="14" t="s">
        <v>965</v>
      </c>
      <c r="BN731" s="39" t="s">
        <v>39</v>
      </c>
      <c r="BO731" s="14" t="s">
        <v>965</v>
      </c>
      <c r="BP731" s="14" t="s">
        <v>965</v>
      </c>
      <c r="BQ731" s="39" t="s">
        <v>39</v>
      </c>
      <c r="BR731" s="14" t="s">
        <v>965</v>
      </c>
      <c r="BS731" s="14" t="s">
        <v>965</v>
      </c>
      <c r="BT731" s="39" t="e">
        <v>#N/A</v>
      </c>
      <c r="BU731" s="39" t="s">
        <v>965</v>
      </c>
      <c r="BV731" s="14" t="s">
        <v>20</v>
      </c>
      <c r="BW731" s="14" t="s">
        <v>20</v>
      </c>
      <c r="BX731" s="14" t="s">
        <v>20</v>
      </c>
      <c r="BY731" s="14" t="s">
        <v>22</v>
      </c>
      <c r="BZ731" s="39" t="s">
        <v>39</v>
      </c>
      <c r="CA731" s="39" t="s">
        <v>22</v>
      </c>
      <c r="CB731" s="14" t="s">
        <v>965</v>
      </c>
      <c r="CC731" s="39" t="s">
        <v>39</v>
      </c>
      <c r="CD731" s="39" t="s">
        <v>965</v>
      </c>
      <c r="CE731" s="14" t="s">
        <v>965</v>
      </c>
      <c r="CF731" s="39" t="s">
        <v>39</v>
      </c>
      <c r="CG731" s="39" t="s">
        <v>965</v>
      </c>
      <c r="CH731" s="14" t="s">
        <v>965</v>
      </c>
      <c r="CI731" s="39" t="s">
        <v>39</v>
      </c>
      <c r="CJ731" s="39" t="s">
        <v>965</v>
      </c>
      <c r="CK731" s="14" t="s">
        <v>20</v>
      </c>
      <c r="CL731" s="14" t="s">
        <v>20</v>
      </c>
      <c r="CM731" s="1">
        <f t="shared" si="189"/>
        <v>34</v>
      </c>
      <c r="CN731" s="1">
        <f t="shared" si="190"/>
        <v>1</v>
      </c>
      <c r="CO731" s="1">
        <f t="shared" si="191"/>
        <v>11</v>
      </c>
      <c r="CP731" s="1">
        <f t="shared" si="192"/>
        <v>0</v>
      </c>
      <c r="CQ731" s="1">
        <f t="shared" si="193"/>
        <v>4</v>
      </c>
      <c r="CR731" s="1">
        <f>SUM(COUNTIFS($T731:$CL731,{"PAT","MAT"}))</f>
        <v>0</v>
      </c>
      <c r="CS731" s="1">
        <f t="shared" si="194"/>
        <v>0</v>
      </c>
      <c r="CT731" s="1">
        <f t="shared" si="195"/>
        <v>0</v>
      </c>
      <c r="CU731" s="1">
        <f t="shared" si="196"/>
        <v>0</v>
      </c>
      <c r="CV731" s="1">
        <f t="shared" si="197"/>
        <v>0</v>
      </c>
      <c r="CW731" s="1">
        <f t="shared" si="198"/>
        <v>0</v>
      </c>
      <c r="CX731" s="1">
        <f t="shared" si="199"/>
        <v>0</v>
      </c>
      <c r="CY731" s="1">
        <f t="shared" si="200"/>
        <v>0</v>
      </c>
      <c r="CZ731" s="1">
        <f t="shared" si="201"/>
        <v>1</v>
      </c>
      <c r="DA731" s="1">
        <f t="shared" si="202"/>
        <v>1</v>
      </c>
      <c r="DB731" s="1">
        <f>SUM(CM731:CX731)+SUM(COUNTIFS(Q731:CL731,{"TERM","RESIGNED"}))</f>
        <v>50</v>
      </c>
      <c r="DC731" s="1" t="s">
        <v>45</v>
      </c>
      <c r="DD731" s="1" t="s">
        <v>1018</v>
      </c>
    </row>
    <row r="732" spans="1:108" x14ac:dyDescent="0.25">
      <c r="A732" s="32">
        <f t="shared" si="203"/>
        <v>731</v>
      </c>
      <c r="B732" s="1" t="s">
        <v>172</v>
      </c>
      <c r="C732" s="1">
        <v>106117</v>
      </c>
      <c r="D732" s="27">
        <v>106117</v>
      </c>
      <c r="E732" s="1" t="s">
        <v>946</v>
      </c>
      <c r="F732" s="34" t="s">
        <v>1589</v>
      </c>
      <c r="G732" s="34" t="s">
        <v>162</v>
      </c>
      <c r="H732" s="30">
        <v>45261</v>
      </c>
      <c r="I732" s="30" t="s">
        <v>39</v>
      </c>
      <c r="J732" s="30" t="s">
        <v>39</v>
      </c>
      <c r="K732" s="1">
        <v>4</v>
      </c>
      <c r="L732" s="34" t="s">
        <v>1598</v>
      </c>
      <c r="M732" s="34" t="s">
        <v>124</v>
      </c>
      <c r="N732" s="1" t="s">
        <v>41</v>
      </c>
      <c r="O732" s="1" t="s">
        <v>42</v>
      </c>
      <c r="P732" s="1"/>
      <c r="Q732" s="1"/>
      <c r="R732" s="1" t="s">
        <v>43</v>
      </c>
      <c r="S732" s="33" t="s">
        <v>367</v>
      </c>
      <c r="T732" s="14" t="s">
        <v>965</v>
      </c>
      <c r="U732" s="39" t="s">
        <v>39</v>
      </c>
      <c r="V732" s="14" t="s">
        <v>965</v>
      </c>
      <c r="W732" s="14" t="s">
        <v>20</v>
      </c>
      <c r="X732" s="14" t="s">
        <v>20</v>
      </c>
      <c r="Y732" s="14" t="s">
        <v>965</v>
      </c>
      <c r="Z732" s="39" t="s">
        <v>39</v>
      </c>
      <c r="AA732" s="14" t="s">
        <v>965</v>
      </c>
      <c r="AB732" s="14" t="s">
        <v>965</v>
      </c>
      <c r="AC732" s="39">
        <v>0.34722222222222227</v>
      </c>
      <c r="AD732" s="14" t="s">
        <v>965</v>
      </c>
      <c r="AE732" s="14" t="s">
        <v>965</v>
      </c>
      <c r="AF732" s="39">
        <v>0.37847222222222227</v>
      </c>
      <c r="AG732" s="14" t="s">
        <v>965</v>
      </c>
      <c r="AH732" s="14" t="s">
        <v>965</v>
      </c>
      <c r="AI732" s="39">
        <v>0.3833333333333333</v>
      </c>
      <c r="AJ732" s="14" t="s">
        <v>965</v>
      </c>
      <c r="AK732" s="14" t="s">
        <v>965</v>
      </c>
      <c r="AL732" s="39">
        <v>0.38472222222222219</v>
      </c>
      <c r="AM732" s="14" t="s">
        <v>965</v>
      </c>
      <c r="AN732" s="14" t="s">
        <v>20</v>
      </c>
      <c r="AO732" s="14" t="s">
        <v>20</v>
      </c>
      <c r="AP732" s="14" t="s">
        <v>965</v>
      </c>
      <c r="AQ732" s="39">
        <v>0.38611111111111113</v>
      </c>
      <c r="AR732" s="14" t="s">
        <v>965</v>
      </c>
      <c r="AS732" s="14" t="s">
        <v>965</v>
      </c>
      <c r="AT732" s="39">
        <v>0.3833333333333333</v>
      </c>
      <c r="AU732" s="14" t="s">
        <v>965</v>
      </c>
      <c r="AV732" s="14" t="s">
        <v>965</v>
      </c>
      <c r="AW732" s="39">
        <v>0.375</v>
      </c>
      <c r="AX732" s="14" t="s">
        <v>965</v>
      </c>
      <c r="AY732" s="14" t="s">
        <v>965</v>
      </c>
      <c r="AZ732" s="39">
        <v>0.3840277777777778</v>
      </c>
      <c r="BA732" s="14" t="s">
        <v>965</v>
      </c>
      <c r="BB732" s="14" t="s">
        <v>965</v>
      </c>
      <c r="BC732" s="39">
        <v>0.3743055555555555</v>
      </c>
      <c r="BD732" s="14" t="s">
        <v>965</v>
      </c>
      <c r="BE732" s="14" t="s">
        <v>20</v>
      </c>
      <c r="BF732" s="14" t="s">
        <v>20</v>
      </c>
      <c r="BG732" s="14" t="s">
        <v>965</v>
      </c>
      <c r="BH732" s="39">
        <v>0.37847222222222227</v>
      </c>
      <c r="BI732" s="39" t="s">
        <v>965</v>
      </c>
      <c r="BJ732" s="14" t="s">
        <v>965</v>
      </c>
      <c r="BK732" s="39">
        <v>0.37916666666666665</v>
      </c>
      <c r="BL732" s="14" t="s">
        <v>965</v>
      </c>
      <c r="BM732" s="14" t="s">
        <v>965</v>
      </c>
      <c r="BN732" s="39">
        <v>0.3756944444444445</v>
      </c>
      <c r="BO732" s="14" t="s">
        <v>965</v>
      </c>
      <c r="BP732" s="14" t="s">
        <v>965</v>
      </c>
      <c r="BQ732" s="39">
        <v>0.37847222222222227</v>
      </c>
      <c r="BR732" s="14" t="s">
        <v>965</v>
      </c>
      <c r="BS732" s="14" t="s">
        <v>965</v>
      </c>
      <c r="BT732" s="39">
        <v>0.37083333333333335</v>
      </c>
      <c r="BU732" s="39" t="s">
        <v>965</v>
      </c>
      <c r="BV732" s="14" t="s">
        <v>20</v>
      </c>
      <c r="BW732" s="14" t="s">
        <v>20</v>
      </c>
      <c r="BX732" s="14" t="s">
        <v>20</v>
      </c>
      <c r="BY732" s="14" t="s">
        <v>965</v>
      </c>
      <c r="BZ732" s="39">
        <v>0.38541666666666669</v>
      </c>
      <c r="CA732" s="39" t="s">
        <v>965</v>
      </c>
      <c r="CB732" s="14" t="s">
        <v>965</v>
      </c>
      <c r="CC732" s="39">
        <v>0.40972222222222227</v>
      </c>
      <c r="CD732" s="39" t="s">
        <v>965</v>
      </c>
      <c r="CE732" s="14" t="s">
        <v>965</v>
      </c>
      <c r="CF732" s="39">
        <v>0.38263888888888892</v>
      </c>
      <c r="CG732" s="39" t="s">
        <v>965</v>
      </c>
      <c r="CH732" s="14" t="s">
        <v>965</v>
      </c>
      <c r="CI732" s="39">
        <v>0.41319444444444442</v>
      </c>
      <c r="CJ732" s="39" t="s">
        <v>965</v>
      </c>
      <c r="CK732" s="14" t="s">
        <v>20</v>
      </c>
      <c r="CL732" s="14" t="s">
        <v>20</v>
      </c>
      <c r="CM732" s="1">
        <f t="shared" si="189"/>
        <v>40</v>
      </c>
      <c r="CN732" s="1">
        <f t="shared" si="190"/>
        <v>0</v>
      </c>
      <c r="CO732" s="1">
        <f t="shared" si="191"/>
        <v>11</v>
      </c>
      <c r="CP732" s="1">
        <f t="shared" si="192"/>
        <v>0</v>
      </c>
      <c r="CQ732" s="1">
        <f t="shared" si="193"/>
        <v>0</v>
      </c>
      <c r="CR732" s="1">
        <f>SUM(COUNTIFS($T732:$CL732,{"PAT","MAT"}))</f>
        <v>0</v>
      </c>
      <c r="CS732" s="1">
        <f t="shared" si="194"/>
        <v>0</v>
      </c>
      <c r="CT732" s="1">
        <f t="shared" si="195"/>
        <v>0</v>
      </c>
      <c r="CU732" s="1">
        <f t="shared" si="196"/>
        <v>0</v>
      </c>
      <c r="CV732" s="1">
        <f t="shared" si="197"/>
        <v>0</v>
      </c>
      <c r="CW732" s="1">
        <f t="shared" si="198"/>
        <v>0</v>
      </c>
      <c r="CX732" s="1">
        <f t="shared" si="199"/>
        <v>0</v>
      </c>
      <c r="CY732" s="1">
        <f t="shared" si="200"/>
        <v>0</v>
      </c>
      <c r="CZ732" s="1">
        <f t="shared" si="201"/>
        <v>1</v>
      </c>
      <c r="DA732" s="1">
        <f t="shared" si="202"/>
        <v>1</v>
      </c>
      <c r="DB732" s="1">
        <f>SUM(CM732:CX732)+SUM(COUNTIFS(Q732:CL732,{"TERM","RESIGNED"}))</f>
        <v>51</v>
      </c>
      <c r="DC732" s="1" t="s">
        <v>45</v>
      </c>
    </row>
    <row r="733" spans="1:108" x14ac:dyDescent="0.25">
      <c r="A733" s="32">
        <f t="shared" si="203"/>
        <v>732</v>
      </c>
      <c r="B733" s="1" t="s">
        <v>172</v>
      </c>
      <c r="C733" s="1">
        <v>106027</v>
      </c>
      <c r="D733" s="27">
        <v>106027</v>
      </c>
      <c r="E733" s="1" t="s">
        <v>946</v>
      </c>
      <c r="F733" s="34" t="s">
        <v>1523</v>
      </c>
      <c r="G733" s="34" t="s">
        <v>190</v>
      </c>
      <c r="H733" s="30">
        <v>45251</v>
      </c>
      <c r="I733" s="30" t="s">
        <v>39</v>
      </c>
      <c r="J733" s="30" t="s">
        <v>39</v>
      </c>
      <c r="K733" s="1">
        <v>20</v>
      </c>
      <c r="L733" s="34" t="s">
        <v>1598</v>
      </c>
      <c r="M733" s="34" t="s">
        <v>827</v>
      </c>
      <c r="N733" s="1" t="s">
        <v>41</v>
      </c>
      <c r="O733" s="1" t="s">
        <v>42</v>
      </c>
      <c r="P733" s="1"/>
      <c r="Q733" s="1"/>
      <c r="R733" s="1" t="s">
        <v>43</v>
      </c>
      <c r="S733" s="33" t="s">
        <v>252</v>
      </c>
      <c r="T733" s="14" t="s">
        <v>965</v>
      </c>
      <c r="U733" s="39" t="s">
        <v>39</v>
      </c>
      <c r="V733" s="14" t="s">
        <v>965</v>
      </c>
      <c r="W733" s="14" t="s">
        <v>20</v>
      </c>
      <c r="X733" s="14" t="s">
        <v>20</v>
      </c>
      <c r="Y733" s="14" t="s">
        <v>965</v>
      </c>
      <c r="Z733" s="39" t="s">
        <v>39</v>
      </c>
      <c r="AA733" s="14" t="s">
        <v>965</v>
      </c>
      <c r="AB733" s="14" t="s">
        <v>965</v>
      </c>
      <c r="AC733" s="39" t="s">
        <v>39</v>
      </c>
      <c r="AD733" s="14" t="s">
        <v>965</v>
      </c>
      <c r="AE733" s="14" t="s">
        <v>965</v>
      </c>
      <c r="AF733" s="39" t="s">
        <v>39</v>
      </c>
      <c r="AG733" s="14" t="s">
        <v>965</v>
      </c>
      <c r="AH733" s="14" t="s">
        <v>965</v>
      </c>
      <c r="AI733" s="39" t="s">
        <v>39</v>
      </c>
      <c r="AJ733" s="14" t="s">
        <v>965</v>
      </c>
      <c r="AK733" s="14" t="s">
        <v>965</v>
      </c>
      <c r="AL733" s="39" t="s">
        <v>39</v>
      </c>
      <c r="AM733" s="14" t="s">
        <v>965</v>
      </c>
      <c r="AN733" s="14" t="s">
        <v>20</v>
      </c>
      <c r="AO733" s="14" t="s">
        <v>20</v>
      </c>
      <c r="AP733" s="14" t="s">
        <v>965</v>
      </c>
      <c r="AQ733" s="39" t="s">
        <v>39</v>
      </c>
      <c r="AR733" s="14" t="s">
        <v>965</v>
      </c>
      <c r="AS733" s="14" t="s">
        <v>965</v>
      </c>
      <c r="AT733" s="39" t="s">
        <v>39</v>
      </c>
      <c r="AU733" s="14" t="s">
        <v>965</v>
      </c>
      <c r="AV733" s="14" t="s">
        <v>965</v>
      </c>
      <c r="AW733" s="39" t="s">
        <v>39</v>
      </c>
      <c r="AX733" s="14" t="s">
        <v>965</v>
      </c>
      <c r="AY733" s="14" t="s">
        <v>965</v>
      </c>
      <c r="AZ733" s="39" t="s">
        <v>39</v>
      </c>
      <c r="BA733" s="14" t="s">
        <v>965</v>
      </c>
      <c r="BB733" s="14" t="s">
        <v>965</v>
      </c>
      <c r="BC733" s="39" t="s">
        <v>39</v>
      </c>
      <c r="BD733" s="14" t="s">
        <v>965</v>
      </c>
      <c r="BE733" s="14" t="s">
        <v>20</v>
      </c>
      <c r="BF733" s="14" t="s">
        <v>20</v>
      </c>
      <c r="BG733" s="14" t="s">
        <v>22</v>
      </c>
      <c r="BH733" s="39" t="s">
        <v>39</v>
      </c>
      <c r="BI733" s="39" t="s">
        <v>22</v>
      </c>
      <c r="BJ733" s="14" t="s">
        <v>965</v>
      </c>
      <c r="BK733" s="39" t="s">
        <v>39</v>
      </c>
      <c r="BL733" s="14" t="s">
        <v>965</v>
      </c>
      <c r="BM733" s="14" t="s">
        <v>22</v>
      </c>
      <c r="BN733" s="39" t="s">
        <v>39</v>
      </c>
      <c r="BO733" s="14" t="s">
        <v>22</v>
      </c>
      <c r="BP733" s="14" t="s">
        <v>965</v>
      </c>
      <c r="BQ733" s="39" t="s">
        <v>39</v>
      </c>
      <c r="BR733" s="14" t="s">
        <v>965</v>
      </c>
      <c r="BS733" s="14" t="s">
        <v>965</v>
      </c>
      <c r="BT733" s="39" t="e">
        <v>#N/A</v>
      </c>
      <c r="BU733" s="39" t="s">
        <v>965</v>
      </c>
      <c r="BV733" s="14" t="s">
        <v>20</v>
      </c>
      <c r="BW733" s="14" t="s">
        <v>20</v>
      </c>
      <c r="BX733" s="14" t="s">
        <v>20</v>
      </c>
      <c r="BY733" s="14" t="s">
        <v>965</v>
      </c>
      <c r="BZ733" s="39" t="s">
        <v>39</v>
      </c>
      <c r="CA733" s="39" t="s">
        <v>965</v>
      </c>
      <c r="CB733" s="14" t="s">
        <v>965</v>
      </c>
      <c r="CC733" s="39" t="s">
        <v>39</v>
      </c>
      <c r="CD733" s="39" t="s">
        <v>965</v>
      </c>
      <c r="CE733" s="14" t="s">
        <v>965</v>
      </c>
      <c r="CF733" s="39" t="s">
        <v>39</v>
      </c>
      <c r="CG733" s="39" t="s">
        <v>965</v>
      </c>
      <c r="CH733" s="14" t="s">
        <v>965</v>
      </c>
      <c r="CI733" s="39" t="s">
        <v>39</v>
      </c>
      <c r="CJ733" s="39" t="s">
        <v>965</v>
      </c>
      <c r="CK733" s="14" t="s">
        <v>20</v>
      </c>
      <c r="CL733" s="14" t="s">
        <v>20</v>
      </c>
      <c r="CM733" s="1">
        <f t="shared" si="189"/>
        <v>36</v>
      </c>
      <c r="CN733" s="1">
        <f t="shared" si="190"/>
        <v>0</v>
      </c>
      <c r="CO733" s="1">
        <f t="shared" si="191"/>
        <v>11</v>
      </c>
      <c r="CP733" s="1">
        <f t="shared" si="192"/>
        <v>0</v>
      </c>
      <c r="CQ733" s="1">
        <f t="shared" si="193"/>
        <v>4</v>
      </c>
      <c r="CR733" s="1">
        <f>SUM(COUNTIFS($T733:$CL733,{"PAT","MAT"}))</f>
        <v>0</v>
      </c>
      <c r="CS733" s="1">
        <f t="shared" si="194"/>
        <v>0</v>
      </c>
      <c r="CT733" s="1">
        <f t="shared" si="195"/>
        <v>0</v>
      </c>
      <c r="CU733" s="1">
        <f t="shared" si="196"/>
        <v>0</v>
      </c>
      <c r="CV733" s="1">
        <f t="shared" si="197"/>
        <v>0</v>
      </c>
      <c r="CW733" s="1">
        <f t="shared" si="198"/>
        <v>0</v>
      </c>
      <c r="CX733" s="1">
        <f t="shared" si="199"/>
        <v>0</v>
      </c>
      <c r="CY733" s="1">
        <f t="shared" si="200"/>
        <v>0</v>
      </c>
      <c r="CZ733" s="1">
        <f t="shared" si="201"/>
        <v>1</v>
      </c>
      <c r="DA733" s="1">
        <f t="shared" si="202"/>
        <v>1</v>
      </c>
      <c r="DB733" s="1">
        <f>SUM(CM733:CX733)+SUM(COUNTIFS(Q733:CL733,{"TERM","RESIGNED"}))</f>
        <v>51</v>
      </c>
      <c r="DC733" s="1" t="s">
        <v>45</v>
      </c>
      <c r="DD733" s="1" t="s">
        <v>1018</v>
      </c>
    </row>
    <row r="734" spans="1:108" x14ac:dyDescent="0.25">
      <c r="A734" s="32">
        <f t="shared" si="203"/>
        <v>733</v>
      </c>
      <c r="B734" s="1" t="s">
        <v>172</v>
      </c>
      <c r="C734" s="1">
        <v>106028</v>
      </c>
      <c r="D734" s="27">
        <v>106028</v>
      </c>
      <c r="E734" s="1" t="s">
        <v>946</v>
      </c>
      <c r="F734" s="34" t="s">
        <v>1524</v>
      </c>
      <c r="G734" s="34" t="s">
        <v>190</v>
      </c>
      <c r="H734" s="30">
        <v>45251</v>
      </c>
      <c r="I734" s="30" t="s">
        <v>39</v>
      </c>
      <c r="J734" s="30" t="s">
        <v>39</v>
      </c>
      <c r="K734" s="1">
        <v>20</v>
      </c>
      <c r="L734" s="34" t="s">
        <v>1598</v>
      </c>
      <c r="M734" s="34" t="s">
        <v>827</v>
      </c>
      <c r="N734" s="1" t="s">
        <v>41</v>
      </c>
      <c r="O734" s="1" t="s">
        <v>42</v>
      </c>
      <c r="P734" s="1"/>
      <c r="Q734" s="1"/>
      <c r="R734" s="1" t="s">
        <v>43</v>
      </c>
      <c r="S734" s="33" t="s">
        <v>238</v>
      </c>
      <c r="T734" s="14" t="s">
        <v>965</v>
      </c>
      <c r="U734" s="39" t="s">
        <v>39</v>
      </c>
      <c r="V734" s="14" t="s">
        <v>965</v>
      </c>
      <c r="W734" s="14" t="s">
        <v>20</v>
      </c>
      <c r="X734" s="14" t="s">
        <v>20</v>
      </c>
      <c r="Y734" s="14" t="s">
        <v>965</v>
      </c>
      <c r="Z734" s="39" t="s">
        <v>39</v>
      </c>
      <c r="AA734" s="14" t="s">
        <v>965</v>
      </c>
      <c r="AB734" s="14" t="s">
        <v>965</v>
      </c>
      <c r="AC734" s="39" t="s">
        <v>39</v>
      </c>
      <c r="AD734" s="14" t="s">
        <v>965</v>
      </c>
      <c r="AE734" s="14" t="s">
        <v>965</v>
      </c>
      <c r="AF734" s="39" t="s">
        <v>39</v>
      </c>
      <c r="AG734" s="14" t="s">
        <v>965</v>
      </c>
      <c r="AH734" s="14" t="s">
        <v>965</v>
      </c>
      <c r="AI734" s="39" t="s">
        <v>39</v>
      </c>
      <c r="AJ734" s="14" t="s">
        <v>965</v>
      </c>
      <c r="AK734" s="14" t="s">
        <v>965</v>
      </c>
      <c r="AL734" s="39" t="s">
        <v>39</v>
      </c>
      <c r="AM734" s="14" t="s">
        <v>965</v>
      </c>
      <c r="AN734" s="14" t="s">
        <v>20</v>
      </c>
      <c r="AO734" s="14" t="s">
        <v>20</v>
      </c>
      <c r="AP734" s="14" t="s">
        <v>965</v>
      </c>
      <c r="AQ734" s="39" t="s">
        <v>39</v>
      </c>
      <c r="AR734" s="14" t="s">
        <v>965</v>
      </c>
      <c r="AS734" s="14" t="s">
        <v>965</v>
      </c>
      <c r="AT734" s="39" t="s">
        <v>39</v>
      </c>
      <c r="AU734" s="14" t="s">
        <v>965</v>
      </c>
      <c r="AV734" s="14" t="s">
        <v>965</v>
      </c>
      <c r="AW734" s="39" t="s">
        <v>39</v>
      </c>
      <c r="AX734" s="14" t="s">
        <v>965</v>
      </c>
      <c r="AY734" s="14" t="s">
        <v>965</v>
      </c>
      <c r="AZ734" s="39" t="s">
        <v>39</v>
      </c>
      <c r="BA734" s="14" t="s">
        <v>965</v>
      </c>
      <c r="BB734" s="14" t="s">
        <v>965</v>
      </c>
      <c r="BC734" s="39" t="s">
        <v>39</v>
      </c>
      <c r="BD734" s="14" t="s">
        <v>965</v>
      </c>
      <c r="BE734" s="14" t="s">
        <v>20</v>
      </c>
      <c r="BF734" s="14" t="s">
        <v>20</v>
      </c>
      <c r="BG734" s="14" t="s">
        <v>966</v>
      </c>
      <c r="BH734" s="39" t="s">
        <v>39</v>
      </c>
      <c r="BI734" s="39" t="s">
        <v>966</v>
      </c>
      <c r="BJ734" s="14" t="s">
        <v>965</v>
      </c>
      <c r="BK734" s="39" t="s">
        <v>39</v>
      </c>
      <c r="BL734" s="14" t="s">
        <v>965</v>
      </c>
      <c r="BM734" s="14" t="s">
        <v>965</v>
      </c>
      <c r="BN734" s="39" t="s">
        <v>39</v>
      </c>
      <c r="BO734" s="14" t="s">
        <v>965</v>
      </c>
      <c r="BP734" s="14" t="s">
        <v>965</v>
      </c>
      <c r="BQ734" s="39" t="s">
        <v>39</v>
      </c>
      <c r="BR734" s="14" t="s">
        <v>965</v>
      </c>
      <c r="BS734" s="14" t="s">
        <v>965</v>
      </c>
      <c r="BT734" s="39" t="e">
        <v>#N/A</v>
      </c>
      <c r="BU734" s="39" t="s">
        <v>965</v>
      </c>
      <c r="BV734" s="14" t="s">
        <v>20</v>
      </c>
      <c r="BW734" s="14" t="s">
        <v>20</v>
      </c>
      <c r="BX734" s="14" t="s">
        <v>20</v>
      </c>
      <c r="BY734" s="14" t="s">
        <v>965</v>
      </c>
      <c r="BZ734" s="39" t="s">
        <v>39</v>
      </c>
      <c r="CA734" s="39" t="s">
        <v>965</v>
      </c>
      <c r="CB734" s="14" t="s">
        <v>965</v>
      </c>
      <c r="CC734" s="39" t="s">
        <v>39</v>
      </c>
      <c r="CD734" s="39" t="s">
        <v>965</v>
      </c>
      <c r="CE734" s="14" t="s">
        <v>965</v>
      </c>
      <c r="CF734" s="39" t="s">
        <v>39</v>
      </c>
      <c r="CG734" s="39" t="s">
        <v>965</v>
      </c>
      <c r="CH734" s="14" t="s">
        <v>965</v>
      </c>
      <c r="CI734" s="39" t="s">
        <v>39</v>
      </c>
      <c r="CJ734" s="39" t="s">
        <v>965</v>
      </c>
      <c r="CK734" s="14" t="s">
        <v>20</v>
      </c>
      <c r="CL734" s="14" t="s">
        <v>20</v>
      </c>
      <c r="CM734" s="1">
        <f t="shared" si="189"/>
        <v>38</v>
      </c>
      <c r="CN734" s="1">
        <f t="shared" si="190"/>
        <v>1</v>
      </c>
      <c r="CO734" s="1">
        <f t="shared" si="191"/>
        <v>11</v>
      </c>
      <c r="CP734" s="1">
        <f t="shared" si="192"/>
        <v>0</v>
      </c>
      <c r="CQ734" s="1">
        <f t="shared" si="193"/>
        <v>0</v>
      </c>
      <c r="CR734" s="1">
        <f>SUM(COUNTIFS($T734:$CL734,{"PAT","MAT"}))</f>
        <v>0</v>
      </c>
      <c r="CS734" s="1">
        <f t="shared" si="194"/>
        <v>0</v>
      </c>
      <c r="CT734" s="1">
        <f t="shared" si="195"/>
        <v>0</v>
      </c>
      <c r="CU734" s="1">
        <f t="shared" si="196"/>
        <v>0</v>
      </c>
      <c r="CV734" s="1">
        <f t="shared" si="197"/>
        <v>0</v>
      </c>
      <c r="CW734" s="1">
        <f t="shared" si="198"/>
        <v>0</v>
      </c>
      <c r="CX734" s="1">
        <f t="shared" si="199"/>
        <v>0</v>
      </c>
      <c r="CY734" s="1">
        <f t="shared" si="200"/>
        <v>0</v>
      </c>
      <c r="CZ734" s="1">
        <f t="shared" si="201"/>
        <v>1</v>
      </c>
      <c r="DA734" s="1">
        <f t="shared" si="202"/>
        <v>1</v>
      </c>
      <c r="DB734" s="1">
        <f>SUM(CM734:CX734)+SUM(COUNTIFS(Q734:CL734,{"TERM","RESIGNED"}))</f>
        <v>50</v>
      </c>
      <c r="DC734" s="1" t="s">
        <v>45</v>
      </c>
      <c r="DD734" s="1" t="s">
        <v>1018</v>
      </c>
    </row>
    <row r="735" spans="1:108" x14ac:dyDescent="0.25">
      <c r="A735" s="32">
        <f t="shared" si="203"/>
        <v>734</v>
      </c>
      <c r="B735" s="1" t="s">
        <v>172</v>
      </c>
      <c r="C735" s="1">
        <v>106029</v>
      </c>
      <c r="D735" s="27">
        <v>106029</v>
      </c>
      <c r="E735" s="1" t="s">
        <v>945</v>
      </c>
      <c r="F735" s="34" t="s">
        <v>1525</v>
      </c>
      <c r="G735" s="34" t="s">
        <v>186</v>
      </c>
      <c r="H735" s="30">
        <v>45251</v>
      </c>
      <c r="I735" s="30" t="s">
        <v>39</v>
      </c>
      <c r="J735" s="30" t="s">
        <v>39</v>
      </c>
      <c r="K735" s="1">
        <v>20</v>
      </c>
      <c r="L735" s="34" t="s">
        <v>1598</v>
      </c>
      <c r="M735" s="34" t="s">
        <v>827</v>
      </c>
      <c r="N735" s="1" t="s">
        <v>41</v>
      </c>
      <c r="O735" s="1" t="s">
        <v>42</v>
      </c>
      <c r="P735" s="1"/>
      <c r="Q735" s="1"/>
      <c r="R735" s="1" t="s">
        <v>43</v>
      </c>
      <c r="S735" s="33" t="s">
        <v>252</v>
      </c>
      <c r="T735" s="14" t="s">
        <v>965</v>
      </c>
      <c r="U735" s="39" t="s">
        <v>39</v>
      </c>
      <c r="V735" s="14" t="s">
        <v>965</v>
      </c>
      <c r="W735" s="14" t="s">
        <v>20</v>
      </c>
      <c r="X735" s="14" t="s">
        <v>20</v>
      </c>
      <c r="Y735" s="14" t="s">
        <v>965</v>
      </c>
      <c r="Z735" s="39" t="s">
        <v>39</v>
      </c>
      <c r="AA735" s="14" t="s">
        <v>965</v>
      </c>
      <c r="AB735" s="14" t="s">
        <v>965</v>
      </c>
      <c r="AC735" s="39" t="s">
        <v>39</v>
      </c>
      <c r="AD735" s="14" t="s">
        <v>965</v>
      </c>
      <c r="AE735" s="14" t="s">
        <v>965</v>
      </c>
      <c r="AF735" s="39" t="s">
        <v>39</v>
      </c>
      <c r="AG735" s="14" t="s">
        <v>965</v>
      </c>
      <c r="AH735" s="14" t="s">
        <v>965</v>
      </c>
      <c r="AI735" s="39" t="s">
        <v>39</v>
      </c>
      <c r="AJ735" s="14" t="s">
        <v>965</v>
      </c>
      <c r="AK735" s="14" t="s">
        <v>965</v>
      </c>
      <c r="AL735" s="39" t="s">
        <v>39</v>
      </c>
      <c r="AM735" s="14" t="s">
        <v>965</v>
      </c>
      <c r="AN735" s="14" t="s">
        <v>20</v>
      </c>
      <c r="AO735" s="14" t="s">
        <v>20</v>
      </c>
      <c r="AP735" s="14" t="s">
        <v>965</v>
      </c>
      <c r="AQ735" s="39" t="s">
        <v>39</v>
      </c>
      <c r="AR735" s="14" t="s">
        <v>965</v>
      </c>
      <c r="AS735" s="14" t="s">
        <v>965</v>
      </c>
      <c r="AT735" s="39" t="s">
        <v>39</v>
      </c>
      <c r="AU735" s="14" t="s">
        <v>965</v>
      </c>
      <c r="AV735" s="14" t="s">
        <v>965</v>
      </c>
      <c r="AW735" s="39" t="s">
        <v>39</v>
      </c>
      <c r="AX735" s="14" t="s">
        <v>965</v>
      </c>
      <c r="AY735" s="14" t="s">
        <v>965</v>
      </c>
      <c r="AZ735" s="39" t="s">
        <v>39</v>
      </c>
      <c r="BA735" s="14" t="s">
        <v>965</v>
      </c>
      <c r="BB735" s="14" t="s">
        <v>965</v>
      </c>
      <c r="BC735" s="39" t="s">
        <v>39</v>
      </c>
      <c r="BD735" s="14" t="s">
        <v>965</v>
      </c>
      <c r="BE735" s="14" t="s">
        <v>20</v>
      </c>
      <c r="BF735" s="14" t="s">
        <v>20</v>
      </c>
      <c r="BG735" s="14" t="s">
        <v>965</v>
      </c>
      <c r="BH735" s="39" t="s">
        <v>39</v>
      </c>
      <c r="BI735" s="39" t="s">
        <v>965</v>
      </c>
      <c r="BJ735" s="14" t="s">
        <v>965</v>
      </c>
      <c r="BK735" s="39" t="s">
        <v>39</v>
      </c>
      <c r="BL735" s="14" t="s">
        <v>965</v>
      </c>
      <c r="BM735" s="14" t="s">
        <v>965</v>
      </c>
      <c r="BN735" s="39" t="s">
        <v>39</v>
      </c>
      <c r="BO735" s="14" t="s">
        <v>965</v>
      </c>
      <c r="BP735" s="14" t="s">
        <v>965</v>
      </c>
      <c r="BQ735" s="39" t="s">
        <v>39</v>
      </c>
      <c r="BR735" s="14" t="s">
        <v>965</v>
      </c>
      <c r="BS735" s="14" t="s">
        <v>965</v>
      </c>
      <c r="BT735" s="39" t="e">
        <v>#N/A</v>
      </c>
      <c r="BU735" s="39" t="s">
        <v>965</v>
      </c>
      <c r="BV735" s="14" t="s">
        <v>20</v>
      </c>
      <c r="BW735" s="14" t="s">
        <v>20</v>
      </c>
      <c r="BX735" s="14" t="s">
        <v>20</v>
      </c>
      <c r="BY735" s="14" t="s">
        <v>965</v>
      </c>
      <c r="BZ735" s="39" t="s">
        <v>39</v>
      </c>
      <c r="CA735" s="39" t="s">
        <v>965</v>
      </c>
      <c r="CB735" s="14" t="s">
        <v>965</v>
      </c>
      <c r="CC735" s="39" t="s">
        <v>39</v>
      </c>
      <c r="CD735" s="39" t="s">
        <v>965</v>
      </c>
      <c r="CE735" s="14" t="s">
        <v>965</v>
      </c>
      <c r="CF735" s="39" t="s">
        <v>39</v>
      </c>
      <c r="CG735" s="39" t="s">
        <v>965</v>
      </c>
      <c r="CH735" s="14" t="s">
        <v>965</v>
      </c>
      <c r="CI735" s="39" t="s">
        <v>39</v>
      </c>
      <c r="CJ735" s="39" t="s">
        <v>965</v>
      </c>
      <c r="CK735" s="14" t="s">
        <v>20</v>
      </c>
      <c r="CL735" s="14" t="s">
        <v>20</v>
      </c>
      <c r="CM735" s="1">
        <f t="shared" si="189"/>
        <v>40</v>
      </c>
      <c r="CN735" s="1">
        <f t="shared" si="190"/>
        <v>0</v>
      </c>
      <c r="CO735" s="1">
        <f t="shared" si="191"/>
        <v>11</v>
      </c>
      <c r="CP735" s="1">
        <f t="shared" si="192"/>
        <v>0</v>
      </c>
      <c r="CQ735" s="1">
        <f t="shared" si="193"/>
        <v>0</v>
      </c>
      <c r="CR735" s="1">
        <f>SUM(COUNTIFS($T735:$CL735,{"PAT","MAT"}))</f>
        <v>0</v>
      </c>
      <c r="CS735" s="1">
        <f t="shared" si="194"/>
        <v>0</v>
      </c>
      <c r="CT735" s="1">
        <f t="shared" si="195"/>
        <v>0</v>
      </c>
      <c r="CU735" s="1">
        <f t="shared" si="196"/>
        <v>0</v>
      </c>
      <c r="CV735" s="1">
        <f t="shared" si="197"/>
        <v>0</v>
      </c>
      <c r="CW735" s="1">
        <f t="shared" si="198"/>
        <v>0</v>
      </c>
      <c r="CX735" s="1">
        <f t="shared" si="199"/>
        <v>0</v>
      </c>
      <c r="CY735" s="1">
        <f t="shared" si="200"/>
        <v>0</v>
      </c>
      <c r="CZ735" s="1">
        <f t="shared" si="201"/>
        <v>1</v>
      </c>
      <c r="DA735" s="1">
        <f t="shared" si="202"/>
        <v>1</v>
      </c>
      <c r="DB735" s="1">
        <f>SUM(CM735:CX735)+SUM(COUNTIFS(Q735:CL735,{"TERM","RESIGNED"}))</f>
        <v>51</v>
      </c>
      <c r="DC735" s="1" t="s">
        <v>45</v>
      </c>
      <c r="DD735" s="1" t="s">
        <v>1018</v>
      </c>
    </row>
    <row r="736" spans="1:108" x14ac:dyDescent="0.25">
      <c r="A736" s="32">
        <f t="shared" si="203"/>
        <v>735</v>
      </c>
      <c r="B736" s="1" t="s">
        <v>172</v>
      </c>
      <c r="C736" s="1">
        <v>106031</v>
      </c>
      <c r="D736" s="27">
        <v>106031</v>
      </c>
      <c r="E736" s="1" t="s">
        <v>946</v>
      </c>
      <c r="F736" s="34" t="s">
        <v>1526</v>
      </c>
      <c r="G736" s="34" t="s">
        <v>186</v>
      </c>
      <c r="H736" s="30">
        <v>45251</v>
      </c>
      <c r="I736" s="30" t="s">
        <v>39</v>
      </c>
      <c r="J736" s="30" t="s">
        <v>39</v>
      </c>
      <c r="K736" s="1">
        <v>20</v>
      </c>
      <c r="L736" s="34" t="s">
        <v>1598</v>
      </c>
      <c r="M736" s="34" t="s">
        <v>827</v>
      </c>
      <c r="N736" s="1" t="s">
        <v>41</v>
      </c>
      <c r="O736" s="1" t="s">
        <v>42</v>
      </c>
      <c r="P736" s="1"/>
      <c r="Q736" s="1"/>
      <c r="R736" s="1" t="s">
        <v>43</v>
      </c>
      <c r="S736" s="33" t="s">
        <v>252</v>
      </c>
      <c r="T736" s="14" t="s">
        <v>965</v>
      </c>
      <c r="U736" s="39" t="s">
        <v>39</v>
      </c>
      <c r="V736" s="14" t="s">
        <v>965</v>
      </c>
      <c r="W736" s="14" t="s">
        <v>20</v>
      </c>
      <c r="X736" s="14" t="s">
        <v>20</v>
      </c>
      <c r="Y736" s="14" t="s">
        <v>965</v>
      </c>
      <c r="Z736" s="39" t="s">
        <v>39</v>
      </c>
      <c r="AA736" s="14" t="s">
        <v>965</v>
      </c>
      <c r="AB736" s="14" t="s">
        <v>965</v>
      </c>
      <c r="AC736" s="39" t="s">
        <v>39</v>
      </c>
      <c r="AD736" s="14" t="s">
        <v>965</v>
      </c>
      <c r="AE736" s="14" t="s">
        <v>965</v>
      </c>
      <c r="AF736" s="39" t="s">
        <v>39</v>
      </c>
      <c r="AG736" s="14" t="s">
        <v>965</v>
      </c>
      <c r="AH736" s="14" t="s">
        <v>965</v>
      </c>
      <c r="AI736" s="39" t="s">
        <v>39</v>
      </c>
      <c r="AJ736" s="14" t="s">
        <v>965</v>
      </c>
      <c r="AK736" s="14" t="s">
        <v>965</v>
      </c>
      <c r="AL736" s="39" t="s">
        <v>39</v>
      </c>
      <c r="AM736" s="14" t="s">
        <v>965</v>
      </c>
      <c r="AN736" s="14" t="s">
        <v>20</v>
      </c>
      <c r="AO736" s="14" t="s">
        <v>20</v>
      </c>
      <c r="AP736" s="14" t="s">
        <v>965</v>
      </c>
      <c r="AQ736" s="39" t="s">
        <v>39</v>
      </c>
      <c r="AR736" s="14" t="s">
        <v>965</v>
      </c>
      <c r="AS736" s="14" t="s">
        <v>965</v>
      </c>
      <c r="AT736" s="39" t="s">
        <v>39</v>
      </c>
      <c r="AU736" s="14" t="s">
        <v>965</v>
      </c>
      <c r="AV736" s="14" t="s">
        <v>965</v>
      </c>
      <c r="AW736" s="39" t="s">
        <v>39</v>
      </c>
      <c r="AX736" s="14" t="s">
        <v>965</v>
      </c>
      <c r="AY736" s="14" t="s">
        <v>965</v>
      </c>
      <c r="AZ736" s="39" t="s">
        <v>39</v>
      </c>
      <c r="BA736" s="14" t="s">
        <v>965</v>
      </c>
      <c r="BB736" s="14" t="s">
        <v>965</v>
      </c>
      <c r="BC736" s="39" t="s">
        <v>39</v>
      </c>
      <c r="BD736" s="14" t="s">
        <v>965</v>
      </c>
      <c r="BE736" s="14" t="s">
        <v>20</v>
      </c>
      <c r="BF736" s="14" t="s">
        <v>20</v>
      </c>
      <c r="BG736" s="14" t="s">
        <v>965</v>
      </c>
      <c r="BH736" s="39" t="s">
        <v>39</v>
      </c>
      <c r="BI736" s="39" t="s">
        <v>965</v>
      </c>
      <c r="BJ736" s="14" t="s">
        <v>965</v>
      </c>
      <c r="BK736" s="39" t="s">
        <v>39</v>
      </c>
      <c r="BL736" s="14" t="s">
        <v>965</v>
      </c>
      <c r="BM736" s="14" t="s">
        <v>965</v>
      </c>
      <c r="BN736" s="39" t="s">
        <v>39</v>
      </c>
      <c r="BO736" s="14" t="s">
        <v>965</v>
      </c>
      <c r="BP736" s="14" t="s">
        <v>965</v>
      </c>
      <c r="BQ736" s="39" t="s">
        <v>39</v>
      </c>
      <c r="BR736" s="14" t="s">
        <v>965</v>
      </c>
      <c r="BS736" s="14" t="s">
        <v>965</v>
      </c>
      <c r="BT736" s="39" t="e">
        <v>#N/A</v>
      </c>
      <c r="BU736" s="39" t="s">
        <v>965</v>
      </c>
      <c r="BV736" s="14" t="s">
        <v>20</v>
      </c>
      <c r="BW736" s="14" t="s">
        <v>20</v>
      </c>
      <c r="BX736" s="14" t="s">
        <v>20</v>
      </c>
      <c r="BY736" s="14" t="s">
        <v>965</v>
      </c>
      <c r="BZ736" s="39" t="s">
        <v>39</v>
      </c>
      <c r="CA736" s="39" t="s">
        <v>965</v>
      </c>
      <c r="CB736" s="14" t="s">
        <v>965</v>
      </c>
      <c r="CC736" s="39" t="s">
        <v>39</v>
      </c>
      <c r="CD736" s="39" t="s">
        <v>965</v>
      </c>
      <c r="CE736" s="14" t="s">
        <v>965</v>
      </c>
      <c r="CF736" s="39" t="s">
        <v>39</v>
      </c>
      <c r="CG736" s="39" t="s">
        <v>965</v>
      </c>
      <c r="CH736" s="14" t="s">
        <v>965</v>
      </c>
      <c r="CI736" s="39" t="s">
        <v>39</v>
      </c>
      <c r="CJ736" s="39" t="s">
        <v>965</v>
      </c>
      <c r="CK736" s="14" t="s">
        <v>20</v>
      </c>
      <c r="CL736" s="14" t="s">
        <v>20</v>
      </c>
      <c r="CM736" s="1">
        <f t="shared" si="189"/>
        <v>40</v>
      </c>
      <c r="CN736" s="1">
        <f t="shared" si="190"/>
        <v>0</v>
      </c>
      <c r="CO736" s="1">
        <f t="shared" si="191"/>
        <v>11</v>
      </c>
      <c r="CP736" s="1">
        <f t="shared" si="192"/>
        <v>0</v>
      </c>
      <c r="CQ736" s="1">
        <f t="shared" si="193"/>
        <v>0</v>
      </c>
      <c r="CR736" s="1">
        <f>SUM(COUNTIFS($T736:$CL736,{"PAT","MAT"}))</f>
        <v>0</v>
      </c>
      <c r="CS736" s="1">
        <f t="shared" si="194"/>
        <v>0</v>
      </c>
      <c r="CT736" s="1">
        <f t="shared" si="195"/>
        <v>0</v>
      </c>
      <c r="CU736" s="1">
        <f t="shared" si="196"/>
        <v>0</v>
      </c>
      <c r="CV736" s="1">
        <f t="shared" si="197"/>
        <v>0</v>
      </c>
      <c r="CW736" s="1">
        <f t="shared" si="198"/>
        <v>0</v>
      </c>
      <c r="CX736" s="1">
        <f t="shared" si="199"/>
        <v>0</v>
      </c>
      <c r="CY736" s="1">
        <f t="shared" si="200"/>
        <v>0</v>
      </c>
      <c r="CZ736" s="1">
        <f t="shared" si="201"/>
        <v>1</v>
      </c>
      <c r="DA736" s="1">
        <f t="shared" si="202"/>
        <v>1</v>
      </c>
      <c r="DB736" s="1">
        <f>SUM(CM736:CX736)+SUM(COUNTIFS(Q736:CL736,{"TERM","RESIGNED"}))</f>
        <v>51</v>
      </c>
      <c r="DC736" s="1" t="s">
        <v>45</v>
      </c>
      <c r="DD736" s="1" t="s">
        <v>1018</v>
      </c>
    </row>
    <row r="737" spans="1:108" x14ac:dyDescent="0.25">
      <c r="A737" s="32">
        <f t="shared" si="203"/>
        <v>736</v>
      </c>
      <c r="B737" s="1" t="s">
        <v>172</v>
      </c>
      <c r="C737" s="1">
        <v>106032</v>
      </c>
      <c r="D737" s="27">
        <v>106032</v>
      </c>
      <c r="E737" s="1" t="s">
        <v>946</v>
      </c>
      <c r="F737" s="34" t="s">
        <v>1527</v>
      </c>
      <c r="G737" s="34" t="s">
        <v>186</v>
      </c>
      <c r="H737" s="30">
        <v>45251</v>
      </c>
      <c r="I737" s="30" t="s">
        <v>39</v>
      </c>
      <c r="J737" s="30" t="s">
        <v>39</v>
      </c>
      <c r="K737" s="1">
        <v>20</v>
      </c>
      <c r="L737" s="34" t="s">
        <v>1598</v>
      </c>
      <c r="M737" s="34" t="s">
        <v>827</v>
      </c>
      <c r="N737" s="1" t="s">
        <v>41</v>
      </c>
      <c r="O737" s="1" t="s">
        <v>42</v>
      </c>
      <c r="P737" s="1"/>
      <c r="Q737" s="1"/>
      <c r="R737" s="1" t="s">
        <v>43</v>
      </c>
      <c r="S737" s="33" t="s">
        <v>431</v>
      </c>
      <c r="T737" s="14" t="s">
        <v>965</v>
      </c>
      <c r="U737" s="39" t="s">
        <v>39</v>
      </c>
      <c r="V737" s="14" t="s">
        <v>965</v>
      </c>
      <c r="W737" s="14" t="s">
        <v>20</v>
      </c>
      <c r="X737" s="14" t="s">
        <v>20</v>
      </c>
      <c r="Y737" s="14" t="s">
        <v>965</v>
      </c>
      <c r="Z737" s="39" t="s">
        <v>39</v>
      </c>
      <c r="AA737" s="14" t="s">
        <v>965</v>
      </c>
      <c r="AB737" s="14" t="s">
        <v>965</v>
      </c>
      <c r="AC737" s="39" t="s">
        <v>39</v>
      </c>
      <c r="AD737" s="14" t="s">
        <v>965</v>
      </c>
      <c r="AE737" s="14" t="s">
        <v>965</v>
      </c>
      <c r="AF737" s="39" t="s">
        <v>39</v>
      </c>
      <c r="AG737" s="14" t="s">
        <v>965</v>
      </c>
      <c r="AH737" s="14" t="s">
        <v>965</v>
      </c>
      <c r="AI737" s="39" t="s">
        <v>39</v>
      </c>
      <c r="AJ737" s="14" t="s">
        <v>965</v>
      </c>
      <c r="AK737" s="14" t="s">
        <v>965</v>
      </c>
      <c r="AL737" s="39" t="s">
        <v>39</v>
      </c>
      <c r="AM737" s="14" t="s">
        <v>965</v>
      </c>
      <c r="AN737" s="14" t="s">
        <v>20</v>
      </c>
      <c r="AO737" s="14" t="s">
        <v>20</v>
      </c>
      <c r="AP737" s="14" t="s">
        <v>965</v>
      </c>
      <c r="AQ737" s="39" t="s">
        <v>39</v>
      </c>
      <c r="AR737" s="14" t="s">
        <v>965</v>
      </c>
      <c r="AS737" s="14" t="s">
        <v>965</v>
      </c>
      <c r="AT737" s="39" t="s">
        <v>39</v>
      </c>
      <c r="AU737" s="14" t="s">
        <v>965</v>
      </c>
      <c r="AV737" s="14" t="s">
        <v>965</v>
      </c>
      <c r="AW737" s="39" t="s">
        <v>39</v>
      </c>
      <c r="AX737" s="14" t="s">
        <v>965</v>
      </c>
      <c r="AY737" s="14" t="s">
        <v>965</v>
      </c>
      <c r="AZ737" s="39" t="s">
        <v>39</v>
      </c>
      <c r="BA737" s="14" t="s">
        <v>965</v>
      </c>
      <c r="BB737" s="14" t="s">
        <v>965</v>
      </c>
      <c r="BC737" s="39" t="s">
        <v>39</v>
      </c>
      <c r="BD737" s="14" t="s">
        <v>965</v>
      </c>
      <c r="BE737" s="14" t="s">
        <v>20</v>
      </c>
      <c r="BF737" s="14" t="s">
        <v>20</v>
      </c>
      <c r="BG737" s="14" t="s">
        <v>965</v>
      </c>
      <c r="BH737" s="39" t="s">
        <v>39</v>
      </c>
      <c r="BI737" s="39" t="s">
        <v>965</v>
      </c>
      <c r="BJ737" s="14" t="s">
        <v>965</v>
      </c>
      <c r="BK737" s="39" t="s">
        <v>39</v>
      </c>
      <c r="BL737" s="14" t="s">
        <v>965</v>
      </c>
      <c r="BM737" s="14" t="s">
        <v>965</v>
      </c>
      <c r="BN737" s="39" t="s">
        <v>39</v>
      </c>
      <c r="BO737" s="14" t="s">
        <v>965</v>
      </c>
      <c r="BP737" s="14" t="s">
        <v>965</v>
      </c>
      <c r="BQ737" s="39" t="s">
        <v>39</v>
      </c>
      <c r="BR737" s="14" t="s">
        <v>965</v>
      </c>
      <c r="BS737" s="14" t="s">
        <v>965</v>
      </c>
      <c r="BT737" s="39" t="e">
        <v>#N/A</v>
      </c>
      <c r="BU737" s="39" t="s">
        <v>965</v>
      </c>
      <c r="BV737" s="14" t="s">
        <v>20</v>
      </c>
      <c r="BW737" s="14" t="s">
        <v>20</v>
      </c>
      <c r="BX737" s="14" t="s">
        <v>20</v>
      </c>
      <c r="BY737" s="14" t="s">
        <v>965</v>
      </c>
      <c r="BZ737" s="39" t="s">
        <v>39</v>
      </c>
      <c r="CA737" s="39" t="s">
        <v>965</v>
      </c>
      <c r="CB737" s="14" t="s">
        <v>965</v>
      </c>
      <c r="CC737" s="39" t="s">
        <v>39</v>
      </c>
      <c r="CD737" s="39" t="s">
        <v>965</v>
      </c>
      <c r="CE737" s="14" t="s">
        <v>965</v>
      </c>
      <c r="CF737" s="39" t="s">
        <v>39</v>
      </c>
      <c r="CG737" s="39" t="s">
        <v>965</v>
      </c>
      <c r="CH737" s="14" t="s">
        <v>965</v>
      </c>
      <c r="CI737" s="39" t="s">
        <v>39</v>
      </c>
      <c r="CJ737" s="39" t="s">
        <v>965</v>
      </c>
      <c r="CK737" s="14" t="s">
        <v>20</v>
      </c>
      <c r="CL737" s="14" t="s">
        <v>20</v>
      </c>
      <c r="CM737" s="1">
        <f t="shared" si="189"/>
        <v>40</v>
      </c>
      <c r="CN737" s="1">
        <f t="shared" si="190"/>
        <v>0</v>
      </c>
      <c r="CO737" s="1">
        <f t="shared" si="191"/>
        <v>11</v>
      </c>
      <c r="CP737" s="1">
        <f t="shared" si="192"/>
        <v>0</v>
      </c>
      <c r="CQ737" s="1">
        <f t="shared" si="193"/>
        <v>0</v>
      </c>
      <c r="CR737" s="1">
        <f>SUM(COUNTIFS($T737:$CL737,{"PAT","MAT"}))</f>
        <v>0</v>
      </c>
      <c r="CS737" s="1">
        <f t="shared" si="194"/>
        <v>0</v>
      </c>
      <c r="CT737" s="1">
        <f t="shared" si="195"/>
        <v>0</v>
      </c>
      <c r="CU737" s="1">
        <f t="shared" si="196"/>
        <v>0</v>
      </c>
      <c r="CV737" s="1">
        <f t="shared" si="197"/>
        <v>0</v>
      </c>
      <c r="CW737" s="1">
        <f t="shared" si="198"/>
        <v>0</v>
      </c>
      <c r="CX737" s="1">
        <f t="shared" si="199"/>
        <v>0</v>
      </c>
      <c r="CY737" s="1">
        <f t="shared" si="200"/>
        <v>0</v>
      </c>
      <c r="CZ737" s="1">
        <f t="shared" si="201"/>
        <v>1</v>
      </c>
      <c r="DA737" s="1">
        <f t="shared" si="202"/>
        <v>1</v>
      </c>
      <c r="DB737" s="1">
        <f>SUM(CM737:CX737)+SUM(COUNTIFS(Q737:CL737,{"TERM","RESIGNED"}))</f>
        <v>51</v>
      </c>
      <c r="DC737" s="1" t="s">
        <v>45</v>
      </c>
      <c r="DD737" s="1" t="s">
        <v>1018</v>
      </c>
    </row>
    <row r="738" spans="1:108" x14ac:dyDescent="0.25">
      <c r="A738" s="32">
        <f t="shared" si="203"/>
        <v>737</v>
      </c>
      <c r="B738" s="1" t="s">
        <v>172</v>
      </c>
      <c r="C738" s="1">
        <v>106036</v>
      </c>
      <c r="D738" s="27">
        <v>106036</v>
      </c>
      <c r="E738" s="1" t="s">
        <v>946</v>
      </c>
      <c r="F738" s="34" t="s">
        <v>1529</v>
      </c>
      <c r="G738" s="34" t="s">
        <v>123</v>
      </c>
      <c r="H738" s="30">
        <v>45251</v>
      </c>
      <c r="I738" s="30" t="s">
        <v>39</v>
      </c>
      <c r="J738" s="30" t="s">
        <v>39</v>
      </c>
      <c r="K738" s="1">
        <v>20</v>
      </c>
      <c r="L738" s="34" t="s">
        <v>1598</v>
      </c>
      <c r="M738" s="34" t="s">
        <v>827</v>
      </c>
      <c r="N738" s="1" t="s">
        <v>41</v>
      </c>
      <c r="O738" s="1" t="s">
        <v>42</v>
      </c>
      <c r="P738" s="1"/>
      <c r="Q738" s="1"/>
      <c r="R738" s="1" t="s">
        <v>43</v>
      </c>
      <c r="S738" s="33" t="s">
        <v>247</v>
      </c>
      <c r="T738" s="14" t="s">
        <v>965</v>
      </c>
      <c r="U738" s="39" t="s">
        <v>39</v>
      </c>
      <c r="V738" s="14" t="s">
        <v>965</v>
      </c>
      <c r="W738" s="14" t="s">
        <v>20</v>
      </c>
      <c r="X738" s="14" t="s">
        <v>20</v>
      </c>
      <c r="Y738" s="14" t="s">
        <v>965</v>
      </c>
      <c r="Z738" s="39" t="s">
        <v>39</v>
      </c>
      <c r="AA738" s="14" t="s">
        <v>965</v>
      </c>
      <c r="AB738" s="14" t="s">
        <v>965</v>
      </c>
      <c r="AC738" s="39" t="s">
        <v>39</v>
      </c>
      <c r="AD738" s="14" t="s">
        <v>965</v>
      </c>
      <c r="AE738" s="14" t="s">
        <v>965</v>
      </c>
      <c r="AF738" s="39" t="s">
        <v>39</v>
      </c>
      <c r="AG738" s="14" t="s">
        <v>965</v>
      </c>
      <c r="AH738" s="14" t="s">
        <v>965</v>
      </c>
      <c r="AI738" s="39" t="s">
        <v>39</v>
      </c>
      <c r="AJ738" s="14" t="s">
        <v>965</v>
      </c>
      <c r="AK738" s="14" t="s">
        <v>22</v>
      </c>
      <c r="AL738" s="39" t="s">
        <v>39</v>
      </c>
      <c r="AM738" s="14" t="s">
        <v>22</v>
      </c>
      <c r="AN738" s="14" t="s">
        <v>20</v>
      </c>
      <c r="AO738" s="14" t="s">
        <v>20</v>
      </c>
      <c r="AP738" s="14" t="s">
        <v>965</v>
      </c>
      <c r="AQ738" s="39" t="s">
        <v>39</v>
      </c>
      <c r="AR738" s="14" t="s">
        <v>965</v>
      </c>
      <c r="AS738" s="14" t="s">
        <v>965</v>
      </c>
      <c r="AT738" s="39" t="s">
        <v>39</v>
      </c>
      <c r="AU738" s="14" t="s">
        <v>965</v>
      </c>
      <c r="AV738" s="14" t="s">
        <v>965</v>
      </c>
      <c r="AW738" s="39" t="s">
        <v>39</v>
      </c>
      <c r="AX738" s="14" t="s">
        <v>965</v>
      </c>
      <c r="AY738" s="14" t="s">
        <v>965</v>
      </c>
      <c r="AZ738" s="39" t="s">
        <v>39</v>
      </c>
      <c r="BA738" s="14" t="s">
        <v>965</v>
      </c>
      <c r="BB738" s="14" t="s">
        <v>966</v>
      </c>
      <c r="BC738" s="39" t="s">
        <v>39</v>
      </c>
      <c r="BD738" s="14" t="s">
        <v>966</v>
      </c>
      <c r="BE738" s="14" t="s">
        <v>20</v>
      </c>
      <c r="BF738" s="14" t="s">
        <v>20</v>
      </c>
      <c r="BG738" s="14" t="s">
        <v>965</v>
      </c>
      <c r="BH738" s="39" t="s">
        <v>39</v>
      </c>
      <c r="BI738" s="39" t="s">
        <v>965</v>
      </c>
      <c r="BJ738" s="14" t="s">
        <v>965</v>
      </c>
      <c r="BK738" s="39" t="s">
        <v>39</v>
      </c>
      <c r="BL738" s="14" t="s">
        <v>965</v>
      </c>
      <c r="BM738" s="14" t="s">
        <v>965</v>
      </c>
      <c r="BN738" s="39" t="s">
        <v>39</v>
      </c>
      <c r="BO738" s="14" t="s">
        <v>965</v>
      </c>
      <c r="BP738" s="14" t="s">
        <v>965</v>
      </c>
      <c r="BQ738" s="39" t="s">
        <v>39</v>
      </c>
      <c r="BR738" s="14" t="s">
        <v>965</v>
      </c>
      <c r="BS738" s="14" t="s">
        <v>965</v>
      </c>
      <c r="BT738" s="39" t="e">
        <v>#N/A</v>
      </c>
      <c r="BU738" s="39" t="s">
        <v>965</v>
      </c>
      <c r="BV738" s="14" t="s">
        <v>20</v>
      </c>
      <c r="BW738" s="14" t="s">
        <v>20</v>
      </c>
      <c r="BX738" s="14" t="s">
        <v>20</v>
      </c>
      <c r="BY738" s="14" t="s">
        <v>965</v>
      </c>
      <c r="BZ738" s="39" t="s">
        <v>39</v>
      </c>
      <c r="CA738" s="39" t="s">
        <v>965</v>
      </c>
      <c r="CB738" s="14" t="s">
        <v>965</v>
      </c>
      <c r="CC738" s="39" t="s">
        <v>39</v>
      </c>
      <c r="CD738" s="39" t="s">
        <v>965</v>
      </c>
      <c r="CE738" s="14" t="s">
        <v>965</v>
      </c>
      <c r="CF738" s="39" t="s">
        <v>39</v>
      </c>
      <c r="CG738" s="39" t="s">
        <v>965</v>
      </c>
      <c r="CH738" s="14" t="s">
        <v>965</v>
      </c>
      <c r="CI738" s="39">
        <v>0.31597222222222221</v>
      </c>
      <c r="CJ738" s="39" t="s">
        <v>966</v>
      </c>
      <c r="CK738" s="14" t="s">
        <v>20</v>
      </c>
      <c r="CL738" s="14" t="s">
        <v>20</v>
      </c>
      <c r="CM738" s="1">
        <f t="shared" si="189"/>
        <v>35</v>
      </c>
      <c r="CN738" s="1">
        <f t="shared" si="190"/>
        <v>1.5</v>
      </c>
      <c r="CO738" s="1">
        <f t="shared" si="191"/>
        <v>11</v>
      </c>
      <c r="CP738" s="1">
        <f t="shared" si="192"/>
        <v>0</v>
      </c>
      <c r="CQ738" s="1">
        <f t="shared" si="193"/>
        <v>2</v>
      </c>
      <c r="CR738" s="1">
        <f>SUM(COUNTIFS($T738:$CL738,{"PAT","MAT"}))</f>
        <v>0</v>
      </c>
      <c r="CS738" s="1">
        <f t="shared" si="194"/>
        <v>0</v>
      </c>
      <c r="CT738" s="1">
        <f t="shared" si="195"/>
        <v>0</v>
      </c>
      <c r="CU738" s="1">
        <f t="shared" si="196"/>
        <v>0</v>
      </c>
      <c r="CV738" s="1">
        <f t="shared" si="197"/>
        <v>0</v>
      </c>
      <c r="CW738" s="1">
        <f t="shared" si="198"/>
        <v>0</v>
      </c>
      <c r="CX738" s="1">
        <f t="shared" si="199"/>
        <v>0</v>
      </c>
      <c r="CY738" s="1">
        <f t="shared" si="200"/>
        <v>0</v>
      </c>
      <c r="CZ738" s="1">
        <f t="shared" si="201"/>
        <v>1</v>
      </c>
      <c r="DA738" s="1">
        <f t="shared" si="202"/>
        <v>1</v>
      </c>
      <c r="DB738" s="1">
        <f>SUM(CM738:CX738)+SUM(COUNTIFS(Q738:CL738,{"TERM","RESIGNED"}))</f>
        <v>49.5</v>
      </c>
      <c r="DC738" s="1" t="s">
        <v>45</v>
      </c>
      <c r="DD738" s="1" t="s">
        <v>1018</v>
      </c>
    </row>
    <row r="739" spans="1:108" x14ac:dyDescent="0.25">
      <c r="A739" s="32">
        <f t="shared" si="203"/>
        <v>738</v>
      </c>
      <c r="B739" s="1" t="s">
        <v>172</v>
      </c>
      <c r="C739" s="1">
        <v>106037</v>
      </c>
      <c r="D739" s="27">
        <v>106037</v>
      </c>
      <c r="E739" s="1" t="s">
        <v>946</v>
      </c>
      <c r="F739" s="34" t="s">
        <v>1530</v>
      </c>
      <c r="G739" s="34" t="s">
        <v>123</v>
      </c>
      <c r="H739" s="30">
        <v>45251</v>
      </c>
      <c r="I739" s="30" t="s">
        <v>39</v>
      </c>
      <c r="J739" s="30" t="s">
        <v>39</v>
      </c>
      <c r="K739" s="1">
        <v>20</v>
      </c>
      <c r="L739" s="34" t="s">
        <v>1598</v>
      </c>
      <c r="M739" s="34" t="s">
        <v>827</v>
      </c>
      <c r="N739" s="1" t="s">
        <v>41</v>
      </c>
      <c r="O739" s="1" t="s">
        <v>42</v>
      </c>
      <c r="P739" s="1"/>
      <c r="Q739" s="1"/>
      <c r="R739" s="1" t="s">
        <v>43</v>
      </c>
      <c r="S739" s="33" t="s">
        <v>253</v>
      </c>
      <c r="T739" s="14" t="s">
        <v>965</v>
      </c>
      <c r="U739" s="39" t="s">
        <v>39</v>
      </c>
      <c r="V739" s="14" t="s">
        <v>965</v>
      </c>
      <c r="W739" s="14" t="s">
        <v>20</v>
      </c>
      <c r="X739" s="14" t="s">
        <v>20</v>
      </c>
      <c r="Y739" s="14" t="s">
        <v>965</v>
      </c>
      <c r="Z739" s="39" t="s">
        <v>39</v>
      </c>
      <c r="AA739" s="14" t="s">
        <v>965</v>
      </c>
      <c r="AB739" s="14" t="s">
        <v>965</v>
      </c>
      <c r="AC739" s="39" t="s">
        <v>39</v>
      </c>
      <c r="AD739" s="14" t="s">
        <v>965</v>
      </c>
      <c r="AE739" s="14" t="s">
        <v>965</v>
      </c>
      <c r="AF739" s="39" t="s">
        <v>39</v>
      </c>
      <c r="AG739" s="14" t="s">
        <v>965</v>
      </c>
      <c r="AH739" s="14" t="s">
        <v>965</v>
      </c>
      <c r="AI739" s="39" t="s">
        <v>39</v>
      </c>
      <c r="AJ739" s="14" t="s">
        <v>965</v>
      </c>
      <c r="AK739" s="14" t="s">
        <v>965</v>
      </c>
      <c r="AL739" s="39" t="s">
        <v>39</v>
      </c>
      <c r="AM739" s="14" t="s">
        <v>965</v>
      </c>
      <c r="AN739" s="14" t="s">
        <v>20</v>
      </c>
      <c r="AO739" s="14" t="s">
        <v>20</v>
      </c>
      <c r="AP739" s="14" t="s">
        <v>965</v>
      </c>
      <c r="AQ739" s="39" t="s">
        <v>39</v>
      </c>
      <c r="AR739" s="14" t="s">
        <v>965</v>
      </c>
      <c r="AS739" s="14" t="s">
        <v>965</v>
      </c>
      <c r="AT739" s="39" t="s">
        <v>39</v>
      </c>
      <c r="AU739" s="14" t="s">
        <v>965</v>
      </c>
      <c r="AV739" s="14" t="s">
        <v>965</v>
      </c>
      <c r="AW739" s="39" t="s">
        <v>39</v>
      </c>
      <c r="AX739" s="14" t="s">
        <v>965</v>
      </c>
      <c r="AY739" s="14" t="s">
        <v>22</v>
      </c>
      <c r="AZ739" s="39" t="s">
        <v>39</v>
      </c>
      <c r="BA739" s="14" t="s">
        <v>22</v>
      </c>
      <c r="BB739" s="14" t="s">
        <v>965</v>
      </c>
      <c r="BC739" s="39" t="s">
        <v>39</v>
      </c>
      <c r="BD739" s="14" t="s">
        <v>965</v>
      </c>
      <c r="BE739" s="14" t="s">
        <v>20</v>
      </c>
      <c r="BF739" s="14" t="s">
        <v>20</v>
      </c>
      <c r="BG739" s="14" t="s">
        <v>965</v>
      </c>
      <c r="BH739" s="39" t="s">
        <v>39</v>
      </c>
      <c r="BI739" s="39" t="s">
        <v>965</v>
      </c>
      <c r="BJ739" s="14" t="s">
        <v>965</v>
      </c>
      <c r="BK739" s="39" t="s">
        <v>39</v>
      </c>
      <c r="BL739" s="14" t="s">
        <v>965</v>
      </c>
      <c r="BM739" s="14" t="s">
        <v>22</v>
      </c>
      <c r="BN739" s="39" t="s">
        <v>39</v>
      </c>
      <c r="BO739" s="14" t="s">
        <v>22</v>
      </c>
      <c r="BP739" s="14" t="s">
        <v>966</v>
      </c>
      <c r="BQ739" s="39" t="s">
        <v>39</v>
      </c>
      <c r="BR739" s="14" t="s">
        <v>966</v>
      </c>
      <c r="BS739" s="14" t="s">
        <v>965</v>
      </c>
      <c r="BT739" s="39" t="e">
        <v>#N/A</v>
      </c>
      <c r="BU739" s="39" t="s">
        <v>965</v>
      </c>
      <c r="BV739" s="14" t="s">
        <v>20</v>
      </c>
      <c r="BW739" s="14" t="s">
        <v>20</v>
      </c>
      <c r="BX739" s="14" t="s">
        <v>20</v>
      </c>
      <c r="BY739" s="14" t="s">
        <v>965</v>
      </c>
      <c r="BZ739" s="39" t="s">
        <v>39</v>
      </c>
      <c r="CA739" s="39" t="s">
        <v>965</v>
      </c>
      <c r="CB739" s="14" t="s">
        <v>965</v>
      </c>
      <c r="CC739" s="39" t="s">
        <v>39</v>
      </c>
      <c r="CD739" s="39" t="s">
        <v>965</v>
      </c>
      <c r="CE739" s="14" t="s">
        <v>965</v>
      </c>
      <c r="CF739" s="39" t="s">
        <v>39</v>
      </c>
      <c r="CG739" s="39" t="s">
        <v>965</v>
      </c>
      <c r="CH739" s="14" t="s">
        <v>965</v>
      </c>
      <c r="CI739" s="39">
        <v>0.35625000000000001</v>
      </c>
      <c r="CJ739" s="39" t="s">
        <v>965</v>
      </c>
      <c r="CK739" s="14" t="s">
        <v>20</v>
      </c>
      <c r="CL739" s="14" t="s">
        <v>20</v>
      </c>
      <c r="CM739" s="1">
        <f t="shared" si="189"/>
        <v>34</v>
      </c>
      <c r="CN739" s="1">
        <f t="shared" si="190"/>
        <v>1</v>
      </c>
      <c r="CO739" s="1">
        <f t="shared" si="191"/>
        <v>11</v>
      </c>
      <c r="CP739" s="1">
        <f t="shared" si="192"/>
        <v>0</v>
      </c>
      <c r="CQ739" s="1">
        <f t="shared" si="193"/>
        <v>4</v>
      </c>
      <c r="CR739" s="1">
        <f>SUM(COUNTIFS($T739:$CL739,{"PAT","MAT"}))</f>
        <v>0</v>
      </c>
      <c r="CS739" s="1">
        <f t="shared" si="194"/>
        <v>0</v>
      </c>
      <c r="CT739" s="1">
        <f t="shared" si="195"/>
        <v>0</v>
      </c>
      <c r="CU739" s="1">
        <f t="shared" si="196"/>
        <v>0</v>
      </c>
      <c r="CV739" s="1">
        <f t="shared" si="197"/>
        <v>0</v>
      </c>
      <c r="CW739" s="1">
        <f t="shared" si="198"/>
        <v>0</v>
      </c>
      <c r="CX739" s="1">
        <f t="shared" si="199"/>
        <v>0</v>
      </c>
      <c r="CY739" s="1">
        <f t="shared" si="200"/>
        <v>0</v>
      </c>
      <c r="CZ739" s="1">
        <f t="shared" si="201"/>
        <v>1</v>
      </c>
      <c r="DA739" s="1">
        <f t="shared" si="202"/>
        <v>1</v>
      </c>
      <c r="DB739" s="1">
        <f>SUM(CM739:CX739)+SUM(COUNTIFS(Q739:CL739,{"TERM","RESIGNED"}))</f>
        <v>50</v>
      </c>
      <c r="DC739" s="1" t="s">
        <v>45</v>
      </c>
      <c r="DD739" s="1" t="s">
        <v>1018</v>
      </c>
    </row>
    <row r="740" spans="1:108" x14ac:dyDescent="0.25">
      <c r="A740" s="32">
        <f t="shared" si="203"/>
        <v>739</v>
      </c>
      <c r="B740" s="1" t="s">
        <v>172</v>
      </c>
      <c r="C740" s="1">
        <v>106040</v>
      </c>
      <c r="D740" s="27">
        <v>106040</v>
      </c>
      <c r="E740" s="1" t="s">
        <v>946</v>
      </c>
      <c r="F740" s="34" t="s">
        <v>1531</v>
      </c>
      <c r="G740" s="34" t="s">
        <v>123</v>
      </c>
      <c r="H740" s="30">
        <v>45251</v>
      </c>
      <c r="I740" s="30" t="s">
        <v>39</v>
      </c>
      <c r="J740" s="30" t="s">
        <v>39</v>
      </c>
      <c r="K740" s="1">
        <v>20</v>
      </c>
      <c r="L740" s="34" t="s">
        <v>1598</v>
      </c>
      <c r="M740" s="34" t="s">
        <v>827</v>
      </c>
      <c r="N740" s="1" t="s">
        <v>41</v>
      </c>
      <c r="O740" s="1" t="s">
        <v>42</v>
      </c>
      <c r="P740" s="1"/>
      <c r="Q740" s="1"/>
      <c r="R740" s="1" t="s">
        <v>43</v>
      </c>
      <c r="S740" s="33" t="s">
        <v>253</v>
      </c>
      <c r="T740" s="14" t="s">
        <v>965</v>
      </c>
      <c r="U740" s="39" t="s">
        <v>39</v>
      </c>
      <c r="V740" s="14" t="s">
        <v>965</v>
      </c>
      <c r="W740" s="14" t="s">
        <v>20</v>
      </c>
      <c r="X740" s="14" t="s">
        <v>20</v>
      </c>
      <c r="Y740" s="14" t="s">
        <v>965</v>
      </c>
      <c r="Z740" s="39" t="s">
        <v>39</v>
      </c>
      <c r="AA740" s="14" t="s">
        <v>965</v>
      </c>
      <c r="AB740" s="14" t="s">
        <v>965</v>
      </c>
      <c r="AC740" s="39" t="s">
        <v>39</v>
      </c>
      <c r="AD740" s="14" t="s">
        <v>965</v>
      </c>
      <c r="AE740" s="14" t="s">
        <v>965</v>
      </c>
      <c r="AF740" s="39" t="s">
        <v>39</v>
      </c>
      <c r="AG740" s="14" t="s">
        <v>965</v>
      </c>
      <c r="AH740" s="14" t="s">
        <v>965</v>
      </c>
      <c r="AI740" s="39" t="s">
        <v>39</v>
      </c>
      <c r="AJ740" s="14" t="s">
        <v>965</v>
      </c>
      <c r="AK740" s="14" t="s">
        <v>965</v>
      </c>
      <c r="AL740" s="39" t="s">
        <v>39</v>
      </c>
      <c r="AM740" s="14" t="s">
        <v>965</v>
      </c>
      <c r="AN740" s="14" t="s">
        <v>20</v>
      </c>
      <c r="AO740" s="14" t="s">
        <v>20</v>
      </c>
      <c r="AP740" s="14" t="s">
        <v>965</v>
      </c>
      <c r="AQ740" s="39" t="s">
        <v>39</v>
      </c>
      <c r="AR740" s="14" t="s">
        <v>965</v>
      </c>
      <c r="AS740" s="14" t="s">
        <v>965</v>
      </c>
      <c r="AT740" s="39" t="s">
        <v>39</v>
      </c>
      <c r="AU740" s="14" t="s">
        <v>965</v>
      </c>
      <c r="AV740" s="14" t="s">
        <v>965</v>
      </c>
      <c r="AW740" s="39" t="s">
        <v>39</v>
      </c>
      <c r="AX740" s="14" t="s">
        <v>965</v>
      </c>
      <c r="AY740" s="14" t="s">
        <v>965</v>
      </c>
      <c r="AZ740" s="39" t="s">
        <v>39</v>
      </c>
      <c r="BA740" s="14" t="s">
        <v>965</v>
      </c>
      <c r="BB740" s="14" t="s">
        <v>965</v>
      </c>
      <c r="BC740" s="39" t="s">
        <v>39</v>
      </c>
      <c r="BD740" s="14" t="s">
        <v>965</v>
      </c>
      <c r="BE740" s="14" t="s">
        <v>20</v>
      </c>
      <c r="BF740" s="14" t="s">
        <v>20</v>
      </c>
      <c r="BG740" s="14" t="s">
        <v>965</v>
      </c>
      <c r="BH740" s="39" t="s">
        <v>39</v>
      </c>
      <c r="BI740" s="39" t="s">
        <v>965</v>
      </c>
      <c r="BJ740" s="14" t="s">
        <v>965</v>
      </c>
      <c r="BK740" s="39" t="s">
        <v>39</v>
      </c>
      <c r="BL740" s="14" t="s">
        <v>965</v>
      </c>
      <c r="BM740" s="14" t="s">
        <v>965</v>
      </c>
      <c r="BN740" s="39" t="s">
        <v>39</v>
      </c>
      <c r="BO740" s="14" t="s">
        <v>965</v>
      </c>
      <c r="BP740" s="14" t="s">
        <v>965</v>
      </c>
      <c r="BQ740" s="39" t="s">
        <v>39</v>
      </c>
      <c r="BR740" s="14" t="s">
        <v>965</v>
      </c>
      <c r="BS740" s="14" t="s">
        <v>965</v>
      </c>
      <c r="BT740" s="39" t="e">
        <v>#N/A</v>
      </c>
      <c r="BU740" s="39" t="s">
        <v>965</v>
      </c>
      <c r="BV740" s="14" t="s">
        <v>20</v>
      </c>
      <c r="BW740" s="14" t="s">
        <v>20</v>
      </c>
      <c r="BX740" s="14" t="s">
        <v>20</v>
      </c>
      <c r="BY740" s="14" t="s">
        <v>965</v>
      </c>
      <c r="BZ740" s="39" t="s">
        <v>39</v>
      </c>
      <c r="CA740" s="39" t="s">
        <v>965</v>
      </c>
      <c r="CB740" s="14" t="s">
        <v>965</v>
      </c>
      <c r="CC740" s="39" t="s">
        <v>39</v>
      </c>
      <c r="CD740" s="39" t="s">
        <v>965</v>
      </c>
      <c r="CE740" s="14" t="s">
        <v>965</v>
      </c>
      <c r="CF740" s="39" t="s">
        <v>39</v>
      </c>
      <c r="CG740" s="39" t="s">
        <v>965</v>
      </c>
      <c r="CH740" s="14" t="s">
        <v>965</v>
      </c>
      <c r="CI740" s="39">
        <v>0.35972222222222222</v>
      </c>
      <c r="CJ740" s="39" t="s">
        <v>965</v>
      </c>
      <c r="CK740" s="14" t="s">
        <v>20</v>
      </c>
      <c r="CL740" s="14" t="s">
        <v>20</v>
      </c>
      <c r="CM740" s="1">
        <f t="shared" si="189"/>
        <v>40</v>
      </c>
      <c r="CN740" s="1">
        <f t="shared" si="190"/>
        <v>0</v>
      </c>
      <c r="CO740" s="1">
        <f t="shared" si="191"/>
        <v>11</v>
      </c>
      <c r="CP740" s="1">
        <f t="shared" si="192"/>
        <v>0</v>
      </c>
      <c r="CQ740" s="1">
        <f t="shared" si="193"/>
        <v>0</v>
      </c>
      <c r="CR740" s="1">
        <f>SUM(COUNTIFS($T740:$CL740,{"PAT","MAT"}))</f>
        <v>0</v>
      </c>
      <c r="CS740" s="1">
        <f t="shared" si="194"/>
        <v>0</v>
      </c>
      <c r="CT740" s="1">
        <f t="shared" si="195"/>
        <v>0</v>
      </c>
      <c r="CU740" s="1">
        <f t="shared" si="196"/>
        <v>0</v>
      </c>
      <c r="CV740" s="1">
        <f t="shared" si="197"/>
        <v>0</v>
      </c>
      <c r="CW740" s="1">
        <f t="shared" si="198"/>
        <v>0</v>
      </c>
      <c r="CX740" s="1">
        <f t="shared" si="199"/>
        <v>0</v>
      </c>
      <c r="CY740" s="1">
        <f t="shared" si="200"/>
        <v>0</v>
      </c>
      <c r="CZ740" s="1">
        <f t="shared" si="201"/>
        <v>1</v>
      </c>
      <c r="DA740" s="1">
        <f t="shared" si="202"/>
        <v>1</v>
      </c>
      <c r="DB740" s="1">
        <f>SUM(CM740:CX740)+SUM(COUNTIFS(Q740:CL740,{"TERM","RESIGNED"}))</f>
        <v>51</v>
      </c>
      <c r="DC740" s="1" t="s">
        <v>45</v>
      </c>
      <c r="DD740" s="1" t="s">
        <v>1018</v>
      </c>
    </row>
    <row r="741" spans="1:108" x14ac:dyDescent="0.25">
      <c r="A741" s="32">
        <f t="shared" si="203"/>
        <v>740</v>
      </c>
      <c r="B741" s="1" t="s">
        <v>172</v>
      </c>
      <c r="C741" s="1">
        <v>106041</v>
      </c>
      <c r="D741" s="27">
        <v>106041</v>
      </c>
      <c r="E741" s="1" t="s">
        <v>946</v>
      </c>
      <c r="F741" s="34" t="s">
        <v>1532</v>
      </c>
      <c r="G741" s="34" t="s">
        <v>123</v>
      </c>
      <c r="H741" s="30">
        <v>45251</v>
      </c>
      <c r="I741" s="30" t="s">
        <v>39</v>
      </c>
      <c r="J741" s="30" t="s">
        <v>39</v>
      </c>
      <c r="K741" s="1">
        <v>20</v>
      </c>
      <c r="L741" s="34" t="s">
        <v>1598</v>
      </c>
      <c r="M741" s="34" t="s">
        <v>827</v>
      </c>
      <c r="N741" s="1" t="s">
        <v>41</v>
      </c>
      <c r="O741" s="1" t="s">
        <v>42</v>
      </c>
      <c r="P741" s="1"/>
      <c r="Q741" s="1"/>
      <c r="R741" s="1" t="s">
        <v>43</v>
      </c>
      <c r="S741" s="33" t="s">
        <v>247</v>
      </c>
      <c r="T741" s="14" t="s">
        <v>965</v>
      </c>
      <c r="U741" s="39" t="s">
        <v>39</v>
      </c>
      <c r="V741" s="14" t="s">
        <v>965</v>
      </c>
      <c r="W741" s="14" t="s">
        <v>20</v>
      </c>
      <c r="X741" s="14" t="s">
        <v>20</v>
      </c>
      <c r="Y741" s="14" t="s">
        <v>965</v>
      </c>
      <c r="Z741" s="39" t="s">
        <v>39</v>
      </c>
      <c r="AA741" s="14" t="s">
        <v>965</v>
      </c>
      <c r="AB741" s="14" t="s">
        <v>965</v>
      </c>
      <c r="AC741" s="39" t="s">
        <v>39</v>
      </c>
      <c r="AD741" s="14" t="s">
        <v>965</v>
      </c>
      <c r="AE741" s="14" t="s">
        <v>965</v>
      </c>
      <c r="AF741" s="39" t="s">
        <v>39</v>
      </c>
      <c r="AG741" s="14" t="s">
        <v>965</v>
      </c>
      <c r="AH741" s="14" t="s">
        <v>965</v>
      </c>
      <c r="AI741" s="39" t="s">
        <v>39</v>
      </c>
      <c r="AJ741" s="14" t="s">
        <v>965</v>
      </c>
      <c r="AK741" s="14" t="s">
        <v>965</v>
      </c>
      <c r="AL741" s="39" t="s">
        <v>39</v>
      </c>
      <c r="AM741" s="14" t="s">
        <v>965</v>
      </c>
      <c r="AN741" s="14" t="s">
        <v>20</v>
      </c>
      <c r="AO741" s="14" t="s">
        <v>20</v>
      </c>
      <c r="AP741" s="14" t="s">
        <v>965</v>
      </c>
      <c r="AQ741" s="39" t="s">
        <v>39</v>
      </c>
      <c r="AR741" s="14" t="s">
        <v>965</v>
      </c>
      <c r="AS741" s="14" t="s">
        <v>22</v>
      </c>
      <c r="AT741" s="39" t="s">
        <v>39</v>
      </c>
      <c r="AU741" s="14" t="s">
        <v>22</v>
      </c>
      <c r="AV741" s="14" t="s">
        <v>22</v>
      </c>
      <c r="AW741" s="39" t="s">
        <v>39</v>
      </c>
      <c r="AX741" s="14" t="s">
        <v>22</v>
      </c>
      <c r="AY741" s="14" t="s">
        <v>965</v>
      </c>
      <c r="AZ741" s="39" t="s">
        <v>39</v>
      </c>
      <c r="BA741" s="14" t="s">
        <v>965</v>
      </c>
      <c r="BB741" s="14" t="s">
        <v>965</v>
      </c>
      <c r="BC741" s="39" t="s">
        <v>39</v>
      </c>
      <c r="BD741" s="14" t="s">
        <v>965</v>
      </c>
      <c r="BE741" s="14" t="s">
        <v>20</v>
      </c>
      <c r="BF741" s="14" t="s">
        <v>20</v>
      </c>
      <c r="BG741" s="14" t="s">
        <v>965</v>
      </c>
      <c r="BH741" s="39" t="s">
        <v>39</v>
      </c>
      <c r="BI741" s="39" t="s">
        <v>965</v>
      </c>
      <c r="BJ741" s="14" t="s">
        <v>965</v>
      </c>
      <c r="BK741" s="39" t="s">
        <v>39</v>
      </c>
      <c r="BL741" s="14" t="s">
        <v>965</v>
      </c>
      <c r="BM741" s="14" t="s">
        <v>965</v>
      </c>
      <c r="BN741" s="39" t="s">
        <v>39</v>
      </c>
      <c r="BO741" s="14" t="s">
        <v>965</v>
      </c>
      <c r="BP741" s="14" t="s">
        <v>965</v>
      </c>
      <c r="BQ741" s="39" t="s">
        <v>39</v>
      </c>
      <c r="BR741" s="14" t="s">
        <v>965</v>
      </c>
      <c r="BS741" s="14" t="s">
        <v>965</v>
      </c>
      <c r="BT741" s="39" t="e">
        <v>#N/A</v>
      </c>
      <c r="BU741" s="39" t="s">
        <v>965</v>
      </c>
      <c r="BV741" s="14" t="s">
        <v>20</v>
      </c>
      <c r="BW741" s="14" t="s">
        <v>20</v>
      </c>
      <c r="BX741" s="14" t="s">
        <v>20</v>
      </c>
      <c r="BY741" s="14" t="s">
        <v>965</v>
      </c>
      <c r="BZ741" s="39" t="s">
        <v>39</v>
      </c>
      <c r="CA741" s="39" t="s">
        <v>965</v>
      </c>
      <c r="CB741" s="14" t="s">
        <v>965</v>
      </c>
      <c r="CC741" s="39" t="s">
        <v>39</v>
      </c>
      <c r="CD741" s="39" t="s">
        <v>965</v>
      </c>
      <c r="CE741" s="14" t="s">
        <v>965</v>
      </c>
      <c r="CF741" s="39" t="s">
        <v>39</v>
      </c>
      <c r="CG741" s="39" t="s">
        <v>965</v>
      </c>
      <c r="CH741" s="14" t="s">
        <v>965</v>
      </c>
      <c r="CI741" s="39">
        <v>0.37361111111111112</v>
      </c>
      <c r="CJ741" s="39" t="s">
        <v>965</v>
      </c>
      <c r="CK741" s="14" t="s">
        <v>20</v>
      </c>
      <c r="CL741" s="14" t="s">
        <v>20</v>
      </c>
      <c r="CM741" s="1">
        <f t="shared" si="189"/>
        <v>36</v>
      </c>
      <c r="CN741" s="1">
        <f t="shared" si="190"/>
        <v>0</v>
      </c>
      <c r="CO741" s="1">
        <f t="shared" si="191"/>
        <v>11</v>
      </c>
      <c r="CP741" s="1">
        <f t="shared" si="192"/>
        <v>0</v>
      </c>
      <c r="CQ741" s="1">
        <f t="shared" si="193"/>
        <v>4</v>
      </c>
      <c r="CR741" s="1">
        <f>SUM(COUNTIFS($T741:$CL741,{"PAT","MAT"}))</f>
        <v>0</v>
      </c>
      <c r="CS741" s="1">
        <f t="shared" si="194"/>
        <v>0</v>
      </c>
      <c r="CT741" s="1">
        <f t="shared" si="195"/>
        <v>0</v>
      </c>
      <c r="CU741" s="1">
        <f t="shared" si="196"/>
        <v>0</v>
      </c>
      <c r="CV741" s="1">
        <f t="shared" si="197"/>
        <v>0</v>
      </c>
      <c r="CW741" s="1">
        <f t="shared" si="198"/>
        <v>0</v>
      </c>
      <c r="CX741" s="1">
        <f t="shared" si="199"/>
        <v>0</v>
      </c>
      <c r="CY741" s="1">
        <f t="shared" si="200"/>
        <v>0</v>
      </c>
      <c r="CZ741" s="1">
        <f t="shared" si="201"/>
        <v>1</v>
      </c>
      <c r="DA741" s="1">
        <f t="shared" si="202"/>
        <v>1</v>
      </c>
      <c r="DB741" s="1">
        <f>SUM(CM741:CX741)+SUM(COUNTIFS(Q741:CL741,{"TERM","RESIGNED"}))</f>
        <v>51</v>
      </c>
      <c r="DC741" s="1" t="s">
        <v>45</v>
      </c>
      <c r="DD741" s="1" t="s">
        <v>1018</v>
      </c>
    </row>
    <row r="742" spans="1:108" x14ac:dyDescent="0.25">
      <c r="A742" s="32">
        <f t="shared" si="203"/>
        <v>741</v>
      </c>
      <c r="B742" s="1" t="s">
        <v>172</v>
      </c>
      <c r="C742" s="1">
        <v>106048</v>
      </c>
      <c r="D742" s="27">
        <v>106048</v>
      </c>
      <c r="E742" s="1" t="s">
        <v>946</v>
      </c>
      <c r="F742" s="34" t="s">
        <v>1539</v>
      </c>
      <c r="G742" s="34" t="s">
        <v>190</v>
      </c>
      <c r="H742" s="30">
        <v>45251</v>
      </c>
      <c r="I742" s="30" t="s">
        <v>39</v>
      </c>
      <c r="J742" s="30" t="s">
        <v>39</v>
      </c>
      <c r="K742" s="1">
        <v>20</v>
      </c>
      <c r="L742" s="34" t="s">
        <v>1598</v>
      </c>
      <c r="M742" s="34" t="s">
        <v>187</v>
      </c>
      <c r="N742" s="1" t="s">
        <v>41</v>
      </c>
      <c r="O742" s="1" t="s">
        <v>42</v>
      </c>
      <c r="P742" s="1"/>
      <c r="Q742" s="1"/>
      <c r="R742" s="1" t="s">
        <v>43</v>
      </c>
      <c r="S742" s="33" t="s">
        <v>431</v>
      </c>
      <c r="T742" s="14" t="s">
        <v>965</v>
      </c>
      <c r="U742" s="39" t="s">
        <v>39</v>
      </c>
      <c r="V742" s="14" t="s">
        <v>965</v>
      </c>
      <c r="W742" s="14" t="s">
        <v>20</v>
      </c>
      <c r="X742" s="14" t="s">
        <v>20</v>
      </c>
      <c r="Y742" s="14" t="s">
        <v>965</v>
      </c>
      <c r="Z742" s="39" t="s">
        <v>39</v>
      </c>
      <c r="AA742" s="14" t="s">
        <v>965</v>
      </c>
      <c r="AB742" s="14" t="s">
        <v>965</v>
      </c>
      <c r="AC742" s="39" t="s">
        <v>39</v>
      </c>
      <c r="AD742" s="14" t="s">
        <v>965</v>
      </c>
      <c r="AE742" s="14" t="s">
        <v>965</v>
      </c>
      <c r="AF742" s="39" t="s">
        <v>39</v>
      </c>
      <c r="AG742" s="14" t="s">
        <v>965</v>
      </c>
      <c r="AH742" s="14" t="s">
        <v>965</v>
      </c>
      <c r="AI742" s="39" t="s">
        <v>39</v>
      </c>
      <c r="AJ742" s="14" t="s">
        <v>965</v>
      </c>
      <c r="AK742" s="14" t="s">
        <v>965</v>
      </c>
      <c r="AL742" s="39" t="s">
        <v>39</v>
      </c>
      <c r="AM742" s="14" t="s">
        <v>965</v>
      </c>
      <c r="AN742" s="14" t="s">
        <v>20</v>
      </c>
      <c r="AO742" s="14" t="s">
        <v>20</v>
      </c>
      <c r="AP742" s="14" t="s">
        <v>965</v>
      </c>
      <c r="AQ742" s="39" t="s">
        <v>39</v>
      </c>
      <c r="AR742" s="14" t="s">
        <v>965</v>
      </c>
      <c r="AS742" s="14" t="s">
        <v>965</v>
      </c>
      <c r="AT742" s="39" t="s">
        <v>39</v>
      </c>
      <c r="AU742" s="14" t="s">
        <v>965</v>
      </c>
      <c r="AV742" s="14" t="s">
        <v>965</v>
      </c>
      <c r="AW742" s="39" t="s">
        <v>39</v>
      </c>
      <c r="AX742" s="14" t="s">
        <v>965</v>
      </c>
      <c r="AY742" s="14" t="s">
        <v>965</v>
      </c>
      <c r="AZ742" s="39" t="s">
        <v>39</v>
      </c>
      <c r="BA742" s="14" t="s">
        <v>965</v>
      </c>
      <c r="BB742" s="14" t="s">
        <v>965</v>
      </c>
      <c r="BC742" s="39" t="s">
        <v>39</v>
      </c>
      <c r="BD742" s="14" t="s">
        <v>965</v>
      </c>
      <c r="BE742" s="14" t="s">
        <v>20</v>
      </c>
      <c r="BF742" s="14" t="s">
        <v>20</v>
      </c>
      <c r="BG742" s="14" t="s">
        <v>965</v>
      </c>
      <c r="BH742" s="39" t="s">
        <v>39</v>
      </c>
      <c r="BI742" s="39" t="s">
        <v>965</v>
      </c>
      <c r="BJ742" s="14" t="s">
        <v>965</v>
      </c>
      <c r="BK742" s="39" t="s">
        <v>39</v>
      </c>
      <c r="BL742" s="14" t="s">
        <v>965</v>
      </c>
      <c r="BM742" s="14" t="s">
        <v>965</v>
      </c>
      <c r="BN742" s="39" t="s">
        <v>39</v>
      </c>
      <c r="BO742" s="14" t="s">
        <v>965</v>
      </c>
      <c r="BP742" s="14" t="s">
        <v>965</v>
      </c>
      <c r="BQ742" s="39" t="s">
        <v>39</v>
      </c>
      <c r="BR742" s="14" t="s">
        <v>965</v>
      </c>
      <c r="BS742" s="14" t="s">
        <v>965</v>
      </c>
      <c r="BT742" s="39">
        <v>0.39583333333333331</v>
      </c>
      <c r="BU742" s="39" t="s">
        <v>965</v>
      </c>
      <c r="BV742" s="14" t="s">
        <v>20</v>
      </c>
      <c r="BW742" s="14" t="s">
        <v>20</v>
      </c>
      <c r="BX742" s="14" t="s">
        <v>20</v>
      </c>
      <c r="BY742" s="14" t="s">
        <v>965</v>
      </c>
      <c r="BZ742" s="39">
        <v>0.37986111111111115</v>
      </c>
      <c r="CA742" s="39" t="s">
        <v>965</v>
      </c>
      <c r="CB742" s="14" t="s">
        <v>965</v>
      </c>
      <c r="CC742" s="39">
        <v>0.3840277777777778</v>
      </c>
      <c r="CD742" s="39" t="s">
        <v>965</v>
      </c>
      <c r="CE742" s="14" t="s">
        <v>965</v>
      </c>
      <c r="CF742" s="39">
        <v>0.3840277777777778</v>
      </c>
      <c r="CG742" s="39" t="s">
        <v>965</v>
      </c>
      <c r="CH742" s="14" t="s">
        <v>22</v>
      </c>
      <c r="CI742" s="39">
        <v>8.3333333333333329E-2</v>
      </c>
      <c r="CJ742" s="39" t="s">
        <v>22</v>
      </c>
      <c r="CK742" s="14" t="s">
        <v>20</v>
      </c>
      <c r="CL742" s="14" t="s">
        <v>20</v>
      </c>
      <c r="CM742" s="1">
        <f t="shared" si="189"/>
        <v>38</v>
      </c>
      <c r="CN742" s="1">
        <f t="shared" si="190"/>
        <v>0</v>
      </c>
      <c r="CO742" s="1">
        <f t="shared" si="191"/>
        <v>11</v>
      </c>
      <c r="CP742" s="1">
        <f t="shared" si="192"/>
        <v>0</v>
      </c>
      <c r="CQ742" s="1">
        <f t="shared" si="193"/>
        <v>2</v>
      </c>
      <c r="CR742" s="1">
        <f>SUM(COUNTIFS($T742:$CL742,{"PAT","MAT"}))</f>
        <v>0</v>
      </c>
      <c r="CS742" s="1">
        <f t="shared" si="194"/>
        <v>0</v>
      </c>
      <c r="CT742" s="1">
        <f t="shared" si="195"/>
        <v>0</v>
      </c>
      <c r="CU742" s="1">
        <f t="shared" si="196"/>
        <v>0</v>
      </c>
      <c r="CV742" s="1">
        <f t="shared" si="197"/>
        <v>0</v>
      </c>
      <c r="CW742" s="1">
        <f t="shared" si="198"/>
        <v>0</v>
      </c>
      <c r="CX742" s="1">
        <f t="shared" si="199"/>
        <v>0</v>
      </c>
      <c r="CY742" s="1">
        <f t="shared" si="200"/>
        <v>0</v>
      </c>
      <c r="CZ742" s="1">
        <f t="shared" si="201"/>
        <v>1</v>
      </c>
      <c r="DA742" s="1">
        <f t="shared" si="202"/>
        <v>1</v>
      </c>
      <c r="DB742" s="1">
        <f>SUM(CM742:CX742)+SUM(COUNTIFS(Q742:CL742,{"TERM","RESIGNED"}))</f>
        <v>51</v>
      </c>
      <c r="DC742" s="1" t="s">
        <v>45</v>
      </c>
      <c r="DD742" s="1" t="s">
        <v>1018</v>
      </c>
    </row>
    <row r="743" spans="1:108" x14ac:dyDescent="0.25">
      <c r="A743" s="32">
        <f t="shared" si="203"/>
        <v>742</v>
      </c>
      <c r="B743" s="1" t="s">
        <v>172</v>
      </c>
      <c r="C743" s="1">
        <v>106050</v>
      </c>
      <c r="D743" s="27">
        <v>106050</v>
      </c>
      <c r="E743" s="1" t="s">
        <v>945</v>
      </c>
      <c r="F743" s="34" t="s">
        <v>1542</v>
      </c>
      <c r="G743" s="34" t="s">
        <v>190</v>
      </c>
      <c r="H743" s="30">
        <v>45254</v>
      </c>
      <c r="I743" s="30" t="s">
        <v>39</v>
      </c>
      <c r="J743" s="30" t="s">
        <v>39</v>
      </c>
      <c r="K743" s="1">
        <v>17</v>
      </c>
      <c r="L743" s="34" t="s">
        <v>1598</v>
      </c>
      <c r="M743" s="34" t="s">
        <v>827</v>
      </c>
      <c r="N743" s="1" t="s">
        <v>41</v>
      </c>
      <c r="O743" s="1" t="s">
        <v>42</v>
      </c>
      <c r="P743" s="1"/>
      <c r="Q743" s="1"/>
      <c r="R743" s="1" t="s">
        <v>43</v>
      </c>
      <c r="S743" s="33" t="s">
        <v>252</v>
      </c>
      <c r="T743" s="14" t="s">
        <v>965</v>
      </c>
      <c r="U743" s="39" t="s">
        <v>39</v>
      </c>
      <c r="V743" s="14" t="s">
        <v>965</v>
      </c>
      <c r="W743" s="14" t="s">
        <v>20</v>
      </c>
      <c r="X743" s="14" t="s">
        <v>20</v>
      </c>
      <c r="Y743" s="14" t="s">
        <v>965</v>
      </c>
      <c r="Z743" s="39" t="s">
        <v>39</v>
      </c>
      <c r="AA743" s="14" t="s">
        <v>965</v>
      </c>
      <c r="AB743" s="14" t="s">
        <v>965</v>
      </c>
      <c r="AC743" s="39" t="s">
        <v>39</v>
      </c>
      <c r="AD743" s="14" t="s">
        <v>965</v>
      </c>
      <c r="AE743" s="14" t="s">
        <v>965</v>
      </c>
      <c r="AF743" s="39" t="s">
        <v>39</v>
      </c>
      <c r="AG743" s="14" t="s">
        <v>965</v>
      </c>
      <c r="AH743" s="14" t="s">
        <v>965</v>
      </c>
      <c r="AI743" s="39" t="s">
        <v>39</v>
      </c>
      <c r="AJ743" s="14" t="s">
        <v>965</v>
      </c>
      <c r="AK743" s="14" t="s">
        <v>965</v>
      </c>
      <c r="AL743" s="39" t="s">
        <v>39</v>
      </c>
      <c r="AM743" s="14" t="s">
        <v>965</v>
      </c>
      <c r="AN743" s="14" t="s">
        <v>20</v>
      </c>
      <c r="AO743" s="14" t="s">
        <v>20</v>
      </c>
      <c r="AP743" s="14" t="s">
        <v>965</v>
      </c>
      <c r="AQ743" s="39" t="s">
        <v>39</v>
      </c>
      <c r="AR743" s="14" t="s">
        <v>965</v>
      </c>
      <c r="AS743" s="14" t="s">
        <v>965</v>
      </c>
      <c r="AT743" s="39" t="s">
        <v>39</v>
      </c>
      <c r="AU743" s="14" t="s">
        <v>965</v>
      </c>
      <c r="AV743" s="14" t="s">
        <v>965</v>
      </c>
      <c r="AW743" s="39" t="s">
        <v>39</v>
      </c>
      <c r="AX743" s="14" t="s">
        <v>965</v>
      </c>
      <c r="AY743" s="14" t="s">
        <v>965</v>
      </c>
      <c r="AZ743" s="39" t="s">
        <v>39</v>
      </c>
      <c r="BA743" s="14" t="s">
        <v>965</v>
      </c>
      <c r="BB743" s="14" t="s">
        <v>965</v>
      </c>
      <c r="BC743" s="39" t="s">
        <v>39</v>
      </c>
      <c r="BD743" s="14" t="s">
        <v>965</v>
      </c>
      <c r="BE743" s="14" t="s">
        <v>20</v>
      </c>
      <c r="BF743" s="14" t="s">
        <v>20</v>
      </c>
      <c r="BG743" s="14" t="s">
        <v>22</v>
      </c>
      <c r="BH743" s="39" t="s">
        <v>39</v>
      </c>
      <c r="BI743" s="39" t="s">
        <v>22</v>
      </c>
      <c r="BJ743" s="14" t="s">
        <v>965</v>
      </c>
      <c r="BK743" s="39" t="s">
        <v>39</v>
      </c>
      <c r="BL743" s="14" t="s">
        <v>965</v>
      </c>
      <c r="BM743" s="14" t="s">
        <v>965</v>
      </c>
      <c r="BN743" s="39" t="s">
        <v>39</v>
      </c>
      <c r="BO743" s="14" t="s">
        <v>965</v>
      </c>
      <c r="BP743" s="14" t="s">
        <v>965</v>
      </c>
      <c r="BQ743" s="39" t="s">
        <v>39</v>
      </c>
      <c r="BR743" s="14" t="s">
        <v>965</v>
      </c>
      <c r="BS743" s="14" t="s">
        <v>965</v>
      </c>
      <c r="BT743" s="39" t="e">
        <v>#N/A</v>
      </c>
      <c r="BU743" s="39" t="s">
        <v>965</v>
      </c>
      <c r="BV743" s="14" t="s">
        <v>20</v>
      </c>
      <c r="BW743" s="14" t="s">
        <v>20</v>
      </c>
      <c r="BX743" s="14" t="s">
        <v>20</v>
      </c>
      <c r="BY743" s="14" t="s">
        <v>965</v>
      </c>
      <c r="BZ743" s="39" t="s">
        <v>39</v>
      </c>
      <c r="CA743" s="39" t="s">
        <v>965</v>
      </c>
      <c r="CB743" s="14" t="s">
        <v>22</v>
      </c>
      <c r="CC743" s="39" t="s">
        <v>39</v>
      </c>
      <c r="CD743" s="39" t="s">
        <v>22</v>
      </c>
      <c r="CE743" s="14" t="s">
        <v>965</v>
      </c>
      <c r="CF743" s="39" t="s">
        <v>39</v>
      </c>
      <c r="CG743" s="39" t="s">
        <v>965</v>
      </c>
      <c r="CH743" s="14" t="s">
        <v>966</v>
      </c>
      <c r="CI743" s="39" t="s">
        <v>39</v>
      </c>
      <c r="CJ743" s="39" t="s">
        <v>966</v>
      </c>
      <c r="CK743" s="14" t="s">
        <v>20</v>
      </c>
      <c r="CL743" s="14" t="s">
        <v>20</v>
      </c>
      <c r="CM743" s="1">
        <f t="shared" si="189"/>
        <v>34</v>
      </c>
      <c r="CN743" s="1">
        <f t="shared" si="190"/>
        <v>1</v>
      </c>
      <c r="CO743" s="1">
        <f t="shared" si="191"/>
        <v>11</v>
      </c>
      <c r="CP743" s="1">
        <f t="shared" si="192"/>
        <v>0</v>
      </c>
      <c r="CQ743" s="1">
        <f t="shared" si="193"/>
        <v>4</v>
      </c>
      <c r="CR743" s="1">
        <f>SUM(COUNTIFS($T743:$CL743,{"PAT","MAT"}))</f>
        <v>0</v>
      </c>
      <c r="CS743" s="1">
        <f t="shared" si="194"/>
        <v>0</v>
      </c>
      <c r="CT743" s="1">
        <f t="shared" si="195"/>
        <v>0</v>
      </c>
      <c r="CU743" s="1">
        <f t="shared" si="196"/>
        <v>0</v>
      </c>
      <c r="CV743" s="1">
        <f t="shared" si="197"/>
        <v>0</v>
      </c>
      <c r="CW743" s="1">
        <f t="shared" si="198"/>
        <v>0</v>
      </c>
      <c r="CX743" s="1">
        <f t="shared" si="199"/>
        <v>0</v>
      </c>
      <c r="CY743" s="1">
        <f t="shared" si="200"/>
        <v>0</v>
      </c>
      <c r="CZ743" s="1">
        <f t="shared" si="201"/>
        <v>1</v>
      </c>
      <c r="DA743" s="1">
        <f t="shared" si="202"/>
        <v>1</v>
      </c>
      <c r="DB743" s="1">
        <f>SUM(CM743:CX743)+SUM(COUNTIFS(Q743:CL743,{"TERM","RESIGNED"}))</f>
        <v>50</v>
      </c>
      <c r="DC743" s="1" t="s">
        <v>45</v>
      </c>
      <c r="DD743" s="1" t="s">
        <v>1018</v>
      </c>
    </row>
    <row r="744" spans="1:108" x14ac:dyDescent="0.25">
      <c r="A744" s="32">
        <f t="shared" si="203"/>
        <v>743</v>
      </c>
      <c r="B744" s="1" t="s">
        <v>172</v>
      </c>
      <c r="C744" s="1">
        <v>106052</v>
      </c>
      <c r="D744" s="27">
        <v>106052</v>
      </c>
      <c r="E744" s="1" t="s">
        <v>946</v>
      </c>
      <c r="F744" s="34" t="s">
        <v>1544</v>
      </c>
      <c r="G744" s="34" t="s">
        <v>190</v>
      </c>
      <c r="H744" s="30">
        <v>45254</v>
      </c>
      <c r="I744" s="30" t="s">
        <v>39</v>
      </c>
      <c r="J744" s="30" t="s">
        <v>39</v>
      </c>
      <c r="K744" s="1">
        <v>17</v>
      </c>
      <c r="L744" s="34" t="s">
        <v>1598</v>
      </c>
      <c r="M744" s="34" t="s">
        <v>827</v>
      </c>
      <c r="N744" s="1" t="s">
        <v>41</v>
      </c>
      <c r="O744" s="1" t="s">
        <v>42</v>
      </c>
      <c r="P744" s="1"/>
      <c r="Q744" s="1"/>
      <c r="R744" s="1" t="s">
        <v>43</v>
      </c>
      <c r="S744" s="33" t="s">
        <v>252</v>
      </c>
      <c r="T744" s="14" t="s">
        <v>965</v>
      </c>
      <c r="U744" s="39" t="s">
        <v>39</v>
      </c>
      <c r="V744" s="14" t="s">
        <v>965</v>
      </c>
      <c r="W744" s="14" t="s">
        <v>20</v>
      </c>
      <c r="X744" s="14" t="s">
        <v>20</v>
      </c>
      <c r="Y744" s="14" t="s">
        <v>965</v>
      </c>
      <c r="Z744" s="39" t="s">
        <v>39</v>
      </c>
      <c r="AA744" s="14" t="s">
        <v>965</v>
      </c>
      <c r="AB744" s="14" t="s">
        <v>965</v>
      </c>
      <c r="AC744" s="39" t="s">
        <v>39</v>
      </c>
      <c r="AD744" s="14" t="s">
        <v>965</v>
      </c>
      <c r="AE744" s="14" t="s">
        <v>965</v>
      </c>
      <c r="AF744" s="39" t="s">
        <v>39</v>
      </c>
      <c r="AG744" s="14" t="s">
        <v>965</v>
      </c>
      <c r="AH744" s="14" t="s">
        <v>965</v>
      </c>
      <c r="AI744" s="39" t="s">
        <v>39</v>
      </c>
      <c r="AJ744" s="14" t="s">
        <v>965</v>
      </c>
      <c r="AK744" s="14" t="s">
        <v>965</v>
      </c>
      <c r="AL744" s="39" t="s">
        <v>39</v>
      </c>
      <c r="AM744" s="14" t="s">
        <v>965</v>
      </c>
      <c r="AN744" s="14" t="s">
        <v>20</v>
      </c>
      <c r="AO744" s="14" t="s">
        <v>20</v>
      </c>
      <c r="AP744" s="14" t="s">
        <v>965</v>
      </c>
      <c r="AQ744" s="39" t="s">
        <v>39</v>
      </c>
      <c r="AR744" s="14" t="s">
        <v>965</v>
      </c>
      <c r="AS744" s="14" t="s">
        <v>965</v>
      </c>
      <c r="AT744" s="39" t="s">
        <v>39</v>
      </c>
      <c r="AU744" s="14" t="s">
        <v>965</v>
      </c>
      <c r="AV744" s="14" t="s">
        <v>965</v>
      </c>
      <c r="AW744" s="39" t="s">
        <v>39</v>
      </c>
      <c r="AX744" s="14" t="s">
        <v>965</v>
      </c>
      <c r="AY744" s="14" t="s">
        <v>965</v>
      </c>
      <c r="AZ744" s="39" t="s">
        <v>39</v>
      </c>
      <c r="BA744" s="14" t="s">
        <v>965</v>
      </c>
      <c r="BB744" s="14" t="s">
        <v>965</v>
      </c>
      <c r="BC744" s="39" t="s">
        <v>39</v>
      </c>
      <c r="BD744" s="14" t="s">
        <v>965</v>
      </c>
      <c r="BE744" s="14" t="s">
        <v>20</v>
      </c>
      <c r="BF744" s="14" t="s">
        <v>20</v>
      </c>
      <c r="BG744" s="14" t="s">
        <v>965</v>
      </c>
      <c r="BH744" s="39" t="s">
        <v>39</v>
      </c>
      <c r="BI744" s="39" t="s">
        <v>965</v>
      </c>
      <c r="BJ744" s="14" t="s">
        <v>965</v>
      </c>
      <c r="BK744" s="39" t="s">
        <v>39</v>
      </c>
      <c r="BL744" s="14" t="s">
        <v>965</v>
      </c>
      <c r="BM744" s="14" t="s">
        <v>965</v>
      </c>
      <c r="BN744" s="39" t="s">
        <v>39</v>
      </c>
      <c r="BO744" s="14" t="s">
        <v>965</v>
      </c>
      <c r="BP744" s="14" t="s">
        <v>965</v>
      </c>
      <c r="BQ744" s="39" t="s">
        <v>39</v>
      </c>
      <c r="BR744" s="14" t="s">
        <v>965</v>
      </c>
      <c r="BS744" s="14" t="s">
        <v>965</v>
      </c>
      <c r="BT744" s="39" t="e">
        <v>#N/A</v>
      </c>
      <c r="BU744" s="39" t="s">
        <v>965</v>
      </c>
      <c r="BV744" s="14" t="s">
        <v>20</v>
      </c>
      <c r="BW744" s="14" t="s">
        <v>20</v>
      </c>
      <c r="BX744" s="14" t="s">
        <v>20</v>
      </c>
      <c r="BY744" s="14" t="s">
        <v>965</v>
      </c>
      <c r="BZ744" s="39" t="s">
        <v>39</v>
      </c>
      <c r="CA744" s="39" t="s">
        <v>965</v>
      </c>
      <c r="CB744" s="14" t="s">
        <v>965</v>
      </c>
      <c r="CC744" s="39" t="s">
        <v>39</v>
      </c>
      <c r="CD744" s="39" t="s">
        <v>965</v>
      </c>
      <c r="CE744" s="14" t="s">
        <v>965</v>
      </c>
      <c r="CF744" s="39" t="s">
        <v>39</v>
      </c>
      <c r="CG744" s="39" t="s">
        <v>965</v>
      </c>
      <c r="CH744" s="14" t="s">
        <v>22</v>
      </c>
      <c r="CI744" s="39" t="s">
        <v>39</v>
      </c>
      <c r="CJ744" s="39" t="s">
        <v>22</v>
      </c>
      <c r="CK744" s="14" t="s">
        <v>20</v>
      </c>
      <c r="CL744" s="14" t="s">
        <v>20</v>
      </c>
      <c r="CM744" s="1">
        <f t="shared" si="189"/>
        <v>38</v>
      </c>
      <c r="CN744" s="1">
        <f t="shared" si="190"/>
        <v>0</v>
      </c>
      <c r="CO744" s="1">
        <f t="shared" si="191"/>
        <v>11</v>
      </c>
      <c r="CP744" s="1">
        <f t="shared" si="192"/>
        <v>0</v>
      </c>
      <c r="CQ744" s="1">
        <f t="shared" si="193"/>
        <v>2</v>
      </c>
      <c r="CR744" s="1">
        <f>SUM(COUNTIFS($T744:$CL744,{"PAT","MAT"}))</f>
        <v>0</v>
      </c>
      <c r="CS744" s="1">
        <f t="shared" si="194"/>
        <v>0</v>
      </c>
      <c r="CT744" s="1">
        <f t="shared" si="195"/>
        <v>0</v>
      </c>
      <c r="CU744" s="1">
        <f t="shared" si="196"/>
        <v>0</v>
      </c>
      <c r="CV744" s="1">
        <f t="shared" si="197"/>
        <v>0</v>
      </c>
      <c r="CW744" s="1">
        <f t="shared" si="198"/>
        <v>0</v>
      </c>
      <c r="CX744" s="1">
        <f t="shared" si="199"/>
        <v>0</v>
      </c>
      <c r="CY744" s="1">
        <f t="shared" si="200"/>
        <v>0</v>
      </c>
      <c r="CZ744" s="1">
        <f t="shared" si="201"/>
        <v>1</v>
      </c>
      <c r="DA744" s="1">
        <f t="shared" si="202"/>
        <v>1</v>
      </c>
      <c r="DB744" s="1">
        <f>SUM(CM744:CX744)+SUM(COUNTIFS(Q744:CL744,{"TERM","RESIGNED"}))</f>
        <v>51</v>
      </c>
      <c r="DC744" s="1" t="s">
        <v>45</v>
      </c>
      <c r="DD744" s="1" t="s">
        <v>1018</v>
      </c>
    </row>
    <row r="745" spans="1:108" x14ac:dyDescent="0.25">
      <c r="A745" s="32">
        <f t="shared" si="203"/>
        <v>744</v>
      </c>
      <c r="B745" s="1" t="s">
        <v>172</v>
      </c>
      <c r="C745" s="1">
        <v>106053</v>
      </c>
      <c r="D745" s="27">
        <v>106053</v>
      </c>
      <c r="E745" s="1" t="s">
        <v>946</v>
      </c>
      <c r="F745" s="34" t="s">
        <v>1545</v>
      </c>
      <c r="G745" s="34" t="s">
        <v>186</v>
      </c>
      <c r="H745" s="30">
        <v>45254</v>
      </c>
      <c r="I745" s="30" t="s">
        <v>39</v>
      </c>
      <c r="J745" s="30" t="s">
        <v>39</v>
      </c>
      <c r="K745" s="1">
        <v>17</v>
      </c>
      <c r="L745" s="34" t="s">
        <v>1598</v>
      </c>
      <c r="M745" s="34" t="s">
        <v>827</v>
      </c>
      <c r="N745" s="1" t="s">
        <v>41</v>
      </c>
      <c r="O745" s="1" t="s">
        <v>42</v>
      </c>
      <c r="P745" s="1"/>
      <c r="Q745" s="1"/>
      <c r="R745" s="1" t="s">
        <v>43</v>
      </c>
      <c r="S745" s="33" t="s">
        <v>252</v>
      </c>
      <c r="T745" s="14" t="s">
        <v>965</v>
      </c>
      <c r="U745" s="39" t="s">
        <v>39</v>
      </c>
      <c r="V745" s="14" t="s">
        <v>965</v>
      </c>
      <c r="W745" s="14" t="s">
        <v>20</v>
      </c>
      <c r="X745" s="14" t="s">
        <v>20</v>
      </c>
      <c r="Y745" s="14" t="s">
        <v>965</v>
      </c>
      <c r="Z745" s="39" t="s">
        <v>39</v>
      </c>
      <c r="AA745" s="14" t="s">
        <v>965</v>
      </c>
      <c r="AB745" s="14" t="s">
        <v>965</v>
      </c>
      <c r="AC745" s="39" t="s">
        <v>39</v>
      </c>
      <c r="AD745" s="14" t="s">
        <v>965</v>
      </c>
      <c r="AE745" s="14" t="s">
        <v>965</v>
      </c>
      <c r="AF745" s="39" t="s">
        <v>39</v>
      </c>
      <c r="AG745" s="14" t="s">
        <v>965</v>
      </c>
      <c r="AH745" s="14" t="s">
        <v>965</v>
      </c>
      <c r="AI745" s="39" t="s">
        <v>39</v>
      </c>
      <c r="AJ745" s="14" t="s">
        <v>965</v>
      </c>
      <c r="AK745" s="14" t="s">
        <v>965</v>
      </c>
      <c r="AL745" s="39" t="s">
        <v>39</v>
      </c>
      <c r="AM745" s="14" t="s">
        <v>965</v>
      </c>
      <c r="AN745" s="14" t="s">
        <v>20</v>
      </c>
      <c r="AO745" s="14" t="s">
        <v>20</v>
      </c>
      <c r="AP745" s="14" t="s">
        <v>965</v>
      </c>
      <c r="AQ745" s="39" t="s">
        <v>39</v>
      </c>
      <c r="AR745" s="14" t="s">
        <v>965</v>
      </c>
      <c r="AS745" s="14" t="s">
        <v>965</v>
      </c>
      <c r="AT745" s="39" t="s">
        <v>39</v>
      </c>
      <c r="AU745" s="14" t="s">
        <v>965</v>
      </c>
      <c r="AV745" s="14" t="s">
        <v>965</v>
      </c>
      <c r="AW745" s="39" t="s">
        <v>39</v>
      </c>
      <c r="AX745" s="14" t="s">
        <v>965</v>
      </c>
      <c r="AY745" s="14" t="s">
        <v>965</v>
      </c>
      <c r="AZ745" s="39" t="s">
        <v>39</v>
      </c>
      <c r="BA745" s="14" t="s">
        <v>965</v>
      </c>
      <c r="BB745" s="14" t="s">
        <v>965</v>
      </c>
      <c r="BC745" s="39" t="s">
        <v>39</v>
      </c>
      <c r="BD745" s="14" t="s">
        <v>965</v>
      </c>
      <c r="BE745" s="14" t="s">
        <v>20</v>
      </c>
      <c r="BF745" s="14" t="s">
        <v>20</v>
      </c>
      <c r="BG745" s="14" t="s">
        <v>965</v>
      </c>
      <c r="BH745" s="39" t="s">
        <v>39</v>
      </c>
      <c r="BI745" s="39" t="s">
        <v>965</v>
      </c>
      <c r="BJ745" s="14" t="s">
        <v>965</v>
      </c>
      <c r="BK745" s="39" t="s">
        <v>39</v>
      </c>
      <c r="BL745" s="14" t="s">
        <v>965</v>
      </c>
      <c r="BM745" s="14" t="s">
        <v>965</v>
      </c>
      <c r="BN745" s="39" t="s">
        <v>39</v>
      </c>
      <c r="BO745" s="14" t="s">
        <v>965</v>
      </c>
      <c r="BP745" s="14" t="s">
        <v>965</v>
      </c>
      <c r="BQ745" s="39" t="s">
        <v>39</v>
      </c>
      <c r="BR745" s="14" t="s">
        <v>965</v>
      </c>
      <c r="BS745" s="14" t="s">
        <v>965</v>
      </c>
      <c r="BT745" s="39" t="e">
        <v>#N/A</v>
      </c>
      <c r="BU745" s="39" t="s">
        <v>965</v>
      </c>
      <c r="BV745" s="14" t="s">
        <v>20</v>
      </c>
      <c r="BW745" s="14" t="s">
        <v>20</v>
      </c>
      <c r="BX745" s="14" t="s">
        <v>20</v>
      </c>
      <c r="BY745" s="14" t="s">
        <v>965</v>
      </c>
      <c r="BZ745" s="39" t="s">
        <v>39</v>
      </c>
      <c r="CA745" s="39" t="s">
        <v>965</v>
      </c>
      <c r="CB745" s="14" t="s">
        <v>965</v>
      </c>
      <c r="CC745" s="39" t="s">
        <v>39</v>
      </c>
      <c r="CD745" s="39" t="s">
        <v>965</v>
      </c>
      <c r="CE745" s="14" t="s">
        <v>965</v>
      </c>
      <c r="CF745" s="39" t="s">
        <v>39</v>
      </c>
      <c r="CG745" s="39" t="s">
        <v>965</v>
      </c>
      <c r="CH745" s="14" t="s">
        <v>965</v>
      </c>
      <c r="CI745" s="39" t="s">
        <v>39</v>
      </c>
      <c r="CJ745" s="39" t="s">
        <v>965</v>
      </c>
      <c r="CK745" s="14" t="s">
        <v>20</v>
      </c>
      <c r="CL745" s="14" t="s">
        <v>20</v>
      </c>
      <c r="CM745" s="1">
        <f t="shared" si="189"/>
        <v>40</v>
      </c>
      <c r="CN745" s="1">
        <f t="shared" si="190"/>
        <v>0</v>
      </c>
      <c r="CO745" s="1">
        <f t="shared" si="191"/>
        <v>11</v>
      </c>
      <c r="CP745" s="1">
        <f t="shared" si="192"/>
        <v>0</v>
      </c>
      <c r="CQ745" s="1">
        <f t="shared" si="193"/>
        <v>0</v>
      </c>
      <c r="CR745" s="1">
        <f>SUM(COUNTIFS($T745:$CL745,{"PAT","MAT"}))</f>
        <v>0</v>
      </c>
      <c r="CS745" s="1">
        <f t="shared" si="194"/>
        <v>0</v>
      </c>
      <c r="CT745" s="1">
        <f t="shared" si="195"/>
        <v>0</v>
      </c>
      <c r="CU745" s="1">
        <f t="shared" si="196"/>
        <v>0</v>
      </c>
      <c r="CV745" s="1">
        <f t="shared" si="197"/>
        <v>0</v>
      </c>
      <c r="CW745" s="1">
        <f t="shared" si="198"/>
        <v>0</v>
      </c>
      <c r="CX745" s="1">
        <f t="shared" si="199"/>
        <v>0</v>
      </c>
      <c r="CY745" s="1">
        <f t="shared" si="200"/>
        <v>0</v>
      </c>
      <c r="CZ745" s="1">
        <f t="shared" si="201"/>
        <v>1</v>
      </c>
      <c r="DA745" s="1">
        <f t="shared" si="202"/>
        <v>1</v>
      </c>
      <c r="DB745" s="1">
        <f>SUM(CM745:CX745)+SUM(COUNTIFS(Q745:CL745,{"TERM","RESIGNED"}))</f>
        <v>51</v>
      </c>
      <c r="DC745" s="1" t="s">
        <v>45</v>
      </c>
      <c r="DD745" s="1" t="s">
        <v>1018</v>
      </c>
    </row>
    <row r="746" spans="1:108" x14ac:dyDescent="0.25">
      <c r="A746" s="32">
        <f t="shared" si="203"/>
        <v>745</v>
      </c>
      <c r="B746" s="1" t="s">
        <v>172</v>
      </c>
      <c r="C746" s="1">
        <v>106054</v>
      </c>
      <c r="D746" s="27">
        <v>106054</v>
      </c>
      <c r="E746" s="1" t="s">
        <v>945</v>
      </c>
      <c r="F746" s="34" t="s">
        <v>1546</v>
      </c>
      <c r="G746" s="34" t="s">
        <v>186</v>
      </c>
      <c r="H746" s="30">
        <v>45254</v>
      </c>
      <c r="I746" s="30" t="s">
        <v>39</v>
      </c>
      <c r="J746" s="30" t="s">
        <v>39</v>
      </c>
      <c r="K746" s="1">
        <v>17</v>
      </c>
      <c r="L746" s="34" t="s">
        <v>1598</v>
      </c>
      <c r="M746" s="34" t="s">
        <v>827</v>
      </c>
      <c r="N746" s="1" t="s">
        <v>41</v>
      </c>
      <c r="O746" s="1" t="s">
        <v>42</v>
      </c>
      <c r="P746" s="1"/>
      <c r="Q746" s="1"/>
      <c r="R746" s="1" t="s">
        <v>43</v>
      </c>
      <c r="S746" s="33" t="s">
        <v>252</v>
      </c>
      <c r="T746" s="14" t="s">
        <v>965</v>
      </c>
      <c r="U746" s="39" t="s">
        <v>39</v>
      </c>
      <c r="V746" s="14" t="s">
        <v>965</v>
      </c>
      <c r="W746" s="14" t="s">
        <v>20</v>
      </c>
      <c r="X746" s="14" t="s">
        <v>20</v>
      </c>
      <c r="Y746" s="14" t="s">
        <v>965</v>
      </c>
      <c r="Z746" s="39" t="s">
        <v>39</v>
      </c>
      <c r="AA746" s="14" t="s">
        <v>965</v>
      </c>
      <c r="AB746" s="14" t="s">
        <v>965</v>
      </c>
      <c r="AC746" s="39" t="s">
        <v>39</v>
      </c>
      <c r="AD746" s="14" t="s">
        <v>965</v>
      </c>
      <c r="AE746" s="14" t="s">
        <v>965</v>
      </c>
      <c r="AF746" s="39" t="s">
        <v>39</v>
      </c>
      <c r="AG746" s="14" t="s">
        <v>965</v>
      </c>
      <c r="AH746" s="14" t="s">
        <v>965</v>
      </c>
      <c r="AI746" s="39" t="s">
        <v>39</v>
      </c>
      <c r="AJ746" s="14" t="s">
        <v>965</v>
      </c>
      <c r="AK746" s="14" t="s">
        <v>965</v>
      </c>
      <c r="AL746" s="39" t="s">
        <v>39</v>
      </c>
      <c r="AM746" s="14" t="s">
        <v>965</v>
      </c>
      <c r="AN746" s="14" t="s">
        <v>20</v>
      </c>
      <c r="AO746" s="14" t="s">
        <v>20</v>
      </c>
      <c r="AP746" s="14" t="s">
        <v>965</v>
      </c>
      <c r="AQ746" s="39" t="s">
        <v>39</v>
      </c>
      <c r="AR746" s="14" t="s">
        <v>965</v>
      </c>
      <c r="AS746" s="14" t="s">
        <v>965</v>
      </c>
      <c r="AT746" s="39" t="s">
        <v>39</v>
      </c>
      <c r="AU746" s="14" t="s">
        <v>965</v>
      </c>
      <c r="AV746" s="14" t="s">
        <v>965</v>
      </c>
      <c r="AW746" s="39" t="s">
        <v>39</v>
      </c>
      <c r="AX746" s="14" t="s">
        <v>965</v>
      </c>
      <c r="AY746" s="14" t="s">
        <v>965</v>
      </c>
      <c r="AZ746" s="39" t="s">
        <v>39</v>
      </c>
      <c r="BA746" s="14" t="s">
        <v>965</v>
      </c>
      <c r="BB746" s="14" t="s">
        <v>965</v>
      </c>
      <c r="BC746" s="39" t="s">
        <v>39</v>
      </c>
      <c r="BD746" s="14" t="s">
        <v>965</v>
      </c>
      <c r="BE746" s="14" t="s">
        <v>20</v>
      </c>
      <c r="BF746" s="14" t="s">
        <v>20</v>
      </c>
      <c r="BG746" s="14" t="s">
        <v>22</v>
      </c>
      <c r="BH746" s="39" t="s">
        <v>39</v>
      </c>
      <c r="BI746" s="39" t="s">
        <v>22</v>
      </c>
      <c r="BJ746" s="14" t="s">
        <v>22</v>
      </c>
      <c r="BK746" s="39" t="s">
        <v>39</v>
      </c>
      <c r="BL746" s="14" t="s">
        <v>22</v>
      </c>
      <c r="BM746" s="14" t="s">
        <v>22</v>
      </c>
      <c r="BN746" s="39" t="s">
        <v>39</v>
      </c>
      <c r="BO746" s="14" t="s">
        <v>22</v>
      </c>
      <c r="BP746" s="14" t="s">
        <v>965</v>
      </c>
      <c r="BQ746" s="39" t="s">
        <v>39</v>
      </c>
      <c r="BR746" s="14" t="s">
        <v>965</v>
      </c>
      <c r="BS746" s="14" t="s">
        <v>965</v>
      </c>
      <c r="BT746" s="39" t="e">
        <v>#N/A</v>
      </c>
      <c r="BU746" s="39" t="s">
        <v>965</v>
      </c>
      <c r="BV746" s="14" t="s">
        <v>20</v>
      </c>
      <c r="BW746" s="14" t="s">
        <v>20</v>
      </c>
      <c r="BX746" s="14" t="s">
        <v>20</v>
      </c>
      <c r="BY746" s="14" t="s">
        <v>965</v>
      </c>
      <c r="BZ746" s="39" t="s">
        <v>39</v>
      </c>
      <c r="CA746" s="39" t="s">
        <v>965</v>
      </c>
      <c r="CB746" s="14" t="s">
        <v>965</v>
      </c>
      <c r="CC746" s="39" t="s">
        <v>39</v>
      </c>
      <c r="CD746" s="39" t="s">
        <v>965</v>
      </c>
      <c r="CE746" s="14" t="s">
        <v>965</v>
      </c>
      <c r="CF746" s="39" t="s">
        <v>39</v>
      </c>
      <c r="CG746" s="39" t="s">
        <v>965</v>
      </c>
      <c r="CH746" s="14" t="s">
        <v>22</v>
      </c>
      <c r="CI746" s="39" t="s">
        <v>39</v>
      </c>
      <c r="CJ746" s="39" t="s">
        <v>22</v>
      </c>
      <c r="CK746" s="14" t="s">
        <v>20</v>
      </c>
      <c r="CL746" s="14" t="s">
        <v>20</v>
      </c>
      <c r="CM746" s="1">
        <f t="shared" si="189"/>
        <v>32</v>
      </c>
      <c r="CN746" s="1">
        <f t="shared" si="190"/>
        <v>0</v>
      </c>
      <c r="CO746" s="1">
        <f t="shared" si="191"/>
        <v>11</v>
      </c>
      <c r="CP746" s="1">
        <f t="shared" si="192"/>
        <v>0</v>
      </c>
      <c r="CQ746" s="1">
        <f t="shared" si="193"/>
        <v>8</v>
      </c>
      <c r="CR746" s="1">
        <f>SUM(COUNTIFS($T746:$CL746,{"PAT","MAT"}))</f>
        <v>0</v>
      </c>
      <c r="CS746" s="1">
        <f t="shared" si="194"/>
        <v>0</v>
      </c>
      <c r="CT746" s="1">
        <f t="shared" si="195"/>
        <v>0</v>
      </c>
      <c r="CU746" s="1">
        <f t="shared" si="196"/>
        <v>0</v>
      </c>
      <c r="CV746" s="1">
        <f t="shared" si="197"/>
        <v>0</v>
      </c>
      <c r="CW746" s="1">
        <f t="shared" si="198"/>
        <v>0</v>
      </c>
      <c r="CX746" s="1">
        <f t="shared" si="199"/>
        <v>0</v>
      </c>
      <c r="CY746" s="1">
        <f t="shared" si="200"/>
        <v>0</v>
      </c>
      <c r="CZ746" s="1">
        <f t="shared" si="201"/>
        <v>1</v>
      </c>
      <c r="DA746" s="1">
        <f t="shared" si="202"/>
        <v>1</v>
      </c>
      <c r="DB746" s="1">
        <f>SUM(CM746:CX746)+SUM(COUNTIFS(Q746:CL746,{"TERM","RESIGNED"}))</f>
        <v>51</v>
      </c>
      <c r="DC746" s="1" t="s">
        <v>45</v>
      </c>
      <c r="DD746" s="1" t="s">
        <v>1018</v>
      </c>
    </row>
    <row r="747" spans="1:108" x14ac:dyDescent="0.25">
      <c r="A747" s="32">
        <f t="shared" si="203"/>
        <v>746</v>
      </c>
      <c r="B747" s="1" t="s">
        <v>172</v>
      </c>
      <c r="C747" s="1">
        <v>106055</v>
      </c>
      <c r="D747" s="27">
        <v>106055</v>
      </c>
      <c r="E747" s="1" t="s">
        <v>946</v>
      </c>
      <c r="F747" s="34" t="s">
        <v>1547</v>
      </c>
      <c r="G747" s="34" t="s">
        <v>186</v>
      </c>
      <c r="H747" s="30">
        <v>45254</v>
      </c>
      <c r="I747" s="30" t="s">
        <v>39</v>
      </c>
      <c r="J747" s="30" t="s">
        <v>39</v>
      </c>
      <c r="K747" s="1">
        <v>17</v>
      </c>
      <c r="L747" s="34" t="s">
        <v>1598</v>
      </c>
      <c r="M747" s="34" t="s">
        <v>187</v>
      </c>
      <c r="N747" s="1" t="s">
        <v>41</v>
      </c>
      <c r="O747" s="1" t="s">
        <v>42</v>
      </c>
      <c r="P747" s="1"/>
      <c r="Q747" s="1"/>
      <c r="R747" s="1" t="s">
        <v>43</v>
      </c>
      <c r="S747" s="33" t="s">
        <v>431</v>
      </c>
      <c r="T747" s="14" t="s">
        <v>965</v>
      </c>
      <c r="U747" s="39" t="s">
        <v>39</v>
      </c>
      <c r="V747" s="14" t="s">
        <v>965</v>
      </c>
      <c r="W747" s="14" t="s">
        <v>20</v>
      </c>
      <c r="X747" s="14" t="s">
        <v>20</v>
      </c>
      <c r="Y747" s="14" t="s">
        <v>965</v>
      </c>
      <c r="Z747" s="39" t="s">
        <v>39</v>
      </c>
      <c r="AA747" s="14" t="s">
        <v>965</v>
      </c>
      <c r="AB747" s="14" t="s">
        <v>965</v>
      </c>
      <c r="AC747" s="39" t="s">
        <v>39</v>
      </c>
      <c r="AD747" s="14" t="s">
        <v>965</v>
      </c>
      <c r="AE747" s="14" t="s">
        <v>965</v>
      </c>
      <c r="AF747" s="39" t="s">
        <v>39</v>
      </c>
      <c r="AG747" s="14" t="s">
        <v>965</v>
      </c>
      <c r="AH747" s="14" t="s">
        <v>965</v>
      </c>
      <c r="AI747" s="39" t="s">
        <v>39</v>
      </c>
      <c r="AJ747" s="14" t="s">
        <v>965</v>
      </c>
      <c r="AK747" s="14" t="s">
        <v>965</v>
      </c>
      <c r="AL747" s="39" t="s">
        <v>39</v>
      </c>
      <c r="AM747" s="14" t="s">
        <v>965</v>
      </c>
      <c r="AN747" s="14" t="s">
        <v>20</v>
      </c>
      <c r="AO747" s="14" t="s">
        <v>20</v>
      </c>
      <c r="AP747" s="14" t="s">
        <v>965</v>
      </c>
      <c r="AQ747" s="39" t="s">
        <v>39</v>
      </c>
      <c r="AR747" s="14" t="s">
        <v>965</v>
      </c>
      <c r="AS747" s="14" t="s">
        <v>965</v>
      </c>
      <c r="AT747" s="39" t="s">
        <v>39</v>
      </c>
      <c r="AU747" s="14" t="s">
        <v>965</v>
      </c>
      <c r="AV747" s="14" t="s">
        <v>965</v>
      </c>
      <c r="AW747" s="39" t="s">
        <v>39</v>
      </c>
      <c r="AX747" s="14" t="s">
        <v>965</v>
      </c>
      <c r="AY747" s="14" t="s">
        <v>965</v>
      </c>
      <c r="AZ747" s="39" t="s">
        <v>39</v>
      </c>
      <c r="BA747" s="14" t="s">
        <v>965</v>
      </c>
      <c r="BB747" s="14" t="s">
        <v>965</v>
      </c>
      <c r="BC747" s="39" t="s">
        <v>39</v>
      </c>
      <c r="BD747" s="14" t="s">
        <v>965</v>
      </c>
      <c r="BE747" s="14" t="s">
        <v>20</v>
      </c>
      <c r="BF747" s="14" t="s">
        <v>20</v>
      </c>
      <c r="BG747" s="14" t="s">
        <v>965</v>
      </c>
      <c r="BH747" s="39" t="s">
        <v>39</v>
      </c>
      <c r="BI747" s="39" t="s">
        <v>965</v>
      </c>
      <c r="BJ747" s="14" t="s">
        <v>965</v>
      </c>
      <c r="BK747" s="39" t="s">
        <v>39</v>
      </c>
      <c r="BL747" s="14" t="s">
        <v>965</v>
      </c>
      <c r="BM747" s="14" t="s">
        <v>965</v>
      </c>
      <c r="BN747" s="39" t="s">
        <v>39</v>
      </c>
      <c r="BO747" s="14" t="s">
        <v>965</v>
      </c>
      <c r="BP747" s="14" t="s">
        <v>965</v>
      </c>
      <c r="BQ747" s="39" t="s">
        <v>39</v>
      </c>
      <c r="BR747" s="14" t="s">
        <v>965</v>
      </c>
      <c r="BS747" s="14" t="s">
        <v>965</v>
      </c>
      <c r="BT747" s="39">
        <v>0.39652777777777781</v>
      </c>
      <c r="BU747" s="39" t="s">
        <v>965</v>
      </c>
      <c r="BV747" s="14" t="s">
        <v>20</v>
      </c>
      <c r="BW747" s="14" t="s">
        <v>20</v>
      </c>
      <c r="BX747" s="14" t="s">
        <v>20</v>
      </c>
      <c r="BY747" s="14" t="s">
        <v>965</v>
      </c>
      <c r="BZ747" s="39">
        <v>0.40763888888888888</v>
      </c>
      <c r="CA747" s="39" t="s">
        <v>965</v>
      </c>
      <c r="CB747" s="14" t="s">
        <v>965</v>
      </c>
      <c r="CC747" s="39">
        <v>0.39027777777777778</v>
      </c>
      <c r="CD747" s="39" t="s">
        <v>965</v>
      </c>
      <c r="CE747" s="14" t="s">
        <v>965</v>
      </c>
      <c r="CF747" s="39">
        <v>0.40763888888888888</v>
      </c>
      <c r="CG747" s="39" t="s">
        <v>965</v>
      </c>
      <c r="CH747" s="14" t="s">
        <v>965</v>
      </c>
      <c r="CI747" s="39">
        <v>0.39930555555555558</v>
      </c>
      <c r="CJ747" s="39" t="s">
        <v>965</v>
      </c>
      <c r="CK747" s="14" t="s">
        <v>20</v>
      </c>
      <c r="CL747" s="14" t="s">
        <v>20</v>
      </c>
      <c r="CM747" s="1">
        <f t="shared" si="189"/>
        <v>40</v>
      </c>
      <c r="CN747" s="1">
        <f t="shared" si="190"/>
        <v>0</v>
      </c>
      <c r="CO747" s="1">
        <f t="shared" si="191"/>
        <v>11</v>
      </c>
      <c r="CP747" s="1">
        <f t="shared" si="192"/>
        <v>0</v>
      </c>
      <c r="CQ747" s="1">
        <f t="shared" si="193"/>
        <v>0</v>
      </c>
      <c r="CR747" s="1">
        <f>SUM(COUNTIFS($T747:$CL747,{"PAT","MAT"}))</f>
        <v>0</v>
      </c>
      <c r="CS747" s="1">
        <f t="shared" si="194"/>
        <v>0</v>
      </c>
      <c r="CT747" s="1">
        <f t="shared" si="195"/>
        <v>0</v>
      </c>
      <c r="CU747" s="1">
        <f t="shared" si="196"/>
        <v>0</v>
      </c>
      <c r="CV747" s="1">
        <f t="shared" si="197"/>
        <v>0</v>
      </c>
      <c r="CW747" s="1">
        <f t="shared" si="198"/>
        <v>0</v>
      </c>
      <c r="CX747" s="1">
        <f t="shared" si="199"/>
        <v>0</v>
      </c>
      <c r="CY747" s="1">
        <f t="shared" si="200"/>
        <v>0</v>
      </c>
      <c r="CZ747" s="1">
        <f t="shared" si="201"/>
        <v>1</v>
      </c>
      <c r="DA747" s="1">
        <f t="shared" si="202"/>
        <v>1</v>
      </c>
      <c r="DB747" s="1">
        <f>SUM(CM747:CX747)+SUM(COUNTIFS(Q747:CL747,{"TERM","RESIGNED"}))</f>
        <v>51</v>
      </c>
      <c r="DC747" s="1" t="s">
        <v>45</v>
      </c>
      <c r="DD747" s="1" t="s">
        <v>1018</v>
      </c>
    </row>
    <row r="748" spans="1:108" x14ac:dyDescent="0.25">
      <c r="A748" s="32">
        <f t="shared" si="203"/>
        <v>747</v>
      </c>
      <c r="B748" s="1" t="s">
        <v>172</v>
      </c>
      <c r="C748" s="1">
        <v>106056</v>
      </c>
      <c r="D748" s="27">
        <v>106056</v>
      </c>
      <c r="E748" s="1" t="s">
        <v>946</v>
      </c>
      <c r="F748" s="34" t="s">
        <v>1548</v>
      </c>
      <c r="G748" s="34" t="s">
        <v>186</v>
      </c>
      <c r="H748" s="30">
        <v>45254</v>
      </c>
      <c r="I748" s="30" t="s">
        <v>39</v>
      </c>
      <c r="J748" s="30" t="s">
        <v>39</v>
      </c>
      <c r="K748" s="1">
        <v>17</v>
      </c>
      <c r="L748" s="34" t="s">
        <v>1598</v>
      </c>
      <c r="M748" s="34" t="s">
        <v>827</v>
      </c>
      <c r="N748" s="1" t="s">
        <v>41</v>
      </c>
      <c r="O748" s="1" t="s">
        <v>42</v>
      </c>
      <c r="P748" s="1"/>
      <c r="Q748" s="1"/>
      <c r="R748" s="1" t="s">
        <v>43</v>
      </c>
      <c r="S748" s="33" t="s">
        <v>252</v>
      </c>
      <c r="T748" s="14" t="s">
        <v>965</v>
      </c>
      <c r="U748" s="39" t="s">
        <v>39</v>
      </c>
      <c r="V748" s="14" t="s">
        <v>965</v>
      </c>
      <c r="W748" s="14" t="s">
        <v>20</v>
      </c>
      <c r="X748" s="14" t="s">
        <v>20</v>
      </c>
      <c r="Y748" s="14" t="s">
        <v>965</v>
      </c>
      <c r="Z748" s="39" t="s">
        <v>39</v>
      </c>
      <c r="AA748" s="14" t="s">
        <v>965</v>
      </c>
      <c r="AB748" s="14" t="s">
        <v>965</v>
      </c>
      <c r="AC748" s="39" t="s">
        <v>39</v>
      </c>
      <c r="AD748" s="14" t="s">
        <v>965</v>
      </c>
      <c r="AE748" s="14" t="s">
        <v>965</v>
      </c>
      <c r="AF748" s="39" t="s">
        <v>39</v>
      </c>
      <c r="AG748" s="14" t="s">
        <v>965</v>
      </c>
      <c r="AH748" s="14" t="s">
        <v>965</v>
      </c>
      <c r="AI748" s="39" t="s">
        <v>39</v>
      </c>
      <c r="AJ748" s="14" t="s">
        <v>965</v>
      </c>
      <c r="AK748" s="14" t="s">
        <v>965</v>
      </c>
      <c r="AL748" s="39" t="s">
        <v>39</v>
      </c>
      <c r="AM748" s="14" t="s">
        <v>965</v>
      </c>
      <c r="AN748" s="14" t="s">
        <v>20</v>
      </c>
      <c r="AO748" s="14" t="s">
        <v>20</v>
      </c>
      <c r="AP748" s="14" t="s">
        <v>965</v>
      </c>
      <c r="AQ748" s="39" t="s">
        <v>39</v>
      </c>
      <c r="AR748" s="14" t="s">
        <v>965</v>
      </c>
      <c r="AS748" s="14" t="s">
        <v>965</v>
      </c>
      <c r="AT748" s="39" t="s">
        <v>39</v>
      </c>
      <c r="AU748" s="14" t="s">
        <v>965</v>
      </c>
      <c r="AV748" s="14" t="s">
        <v>965</v>
      </c>
      <c r="AW748" s="39" t="s">
        <v>39</v>
      </c>
      <c r="AX748" s="14" t="s">
        <v>965</v>
      </c>
      <c r="AY748" s="14" t="s">
        <v>965</v>
      </c>
      <c r="AZ748" s="39" t="s">
        <v>39</v>
      </c>
      <c r="BA748" s="14" t="s">
        <v>965</v>
      </c>
      <c r="BB748" s="14" t="s">
        <v>965</v>
      </c>
      <c r="BC748" s="39" t="s">
        <v>39</v>
      </c>
      <c r="BD748" s="14" t="s">
        <v>965</v>
      </c>
      <c r="BE748" s="14" t="s">
        <v>20</v>
      </c>
      <c r="BF748" s="14" t="s">
        <v>20</v>
      </c>
      <c r="BG748" s="14" t="s">
        <v>965</v>
      </c>
      <c r="BH748" s="39" t="s">
        <v>39</v>
      </c>
      <c r="BI748" s="39" t="s">
        <v>965</v>
      </c>
      <c r="BJ748" s="14" t="s">
        <v>965</v>
      </c>
      <c r="BK748" s="39" t="s">
        <v>39</v>
      </c>
      <c r="BL748" s="14" t="s">
        <v>965</v>
      </c>
      <c r="BM748" s="14" t="s">
        <v>965</v>
      </c>
      <c r="BN748" s="39" t="s">
        <v>39</v>
      </c>
      <c r="BO748" s="14" t="s">
        <v>965</v>
      </c>
      <c r="BP748" s="14" t="s">
        <v>965</v>
      </c>
      <c r="BQ748" s="39" t="s">
        <v>39</v>
      </c>
      <c r="BR748" s="14" t="s">
        <v>965</v>
      </c>
      <c r="BS748" s="14" t="s">
        <v>965</v>
      </c>
      <c r="BT748" s="39" t="e">
        <v>#N/A</v>
      </c>
      <c r="BU748" s="39" t="s">
        <v>965</v>
      </c>
      <c r="BV748" s="14" t="s">
        <v>20</v>
      </c>
      <c r="BW748" s="14" t="s">
        <v>20</v>
      </c>
      <c r="BX748" s="14" t="s">
        <v>20</v>
      </c>
      <c r="BY748" s="14" t="s">
        <v>965</v>
      </c>
      <c r="BZ748" s="39" t="s">
        <v>39</v>
      </c>
      <c r="CA748" s="39" t="s">
        <v>965</v>
      </c>
      <c r="CB748" s="14" t="s">
        <v>965</v>
      </c>
      <c r="CC748" s="39" t="s">
        <v>39</v>
      </c>
      <c r="CD748" s="39" t="s">
        <v>965</v>
      </c>
      <c r="CE748" s="14" t="s">
        <v>965</v>
      </c>
      <c r="CF748" s="39" t="s">
        <v>39</v>
      </c>
      <c r="CG748" s="39" t="s">
        <v>965</v>
      </c>
      <c r="CH748" s="14" t="s">
        <v>966</v>
      </c>
      <c r="CI748" s="39" t="s">
        <v>39</v>
      </c>
      <c r="CJ748" s="39" t="s">
        <v>966</v>
      </c>
      <c r="CK748" s="14" t="s">
        <v>20</v>
      </c>
      <c r="CL748" s="14" t="s">
        <v>20</v>
      </c>
      <c r="CM748" s="1">
        <f t="shared" si="189"/>
        <v>38</v>
      </c>
      <c r="CN748" s="1">
        <f t="shared" si="190"/>
        <v>1</v>
      </c>
      <c r="CO748" s="1">
        <f t="shared" si="191"/>
        <v>11</v>
      </c>
      <c r="CP748" s="1">
        <f t="shared" si="192"/>
        <v>0</v>
      </c>
      <c r="CQ748" s="1">
        <f t="shared" si="193"/>
        <v>0</v>
      </c>
      <c r="CR748" s="1">
        <f>SUM(COUNTIFS($T748:$CL748,{"PAT","MAT"}))</f>
        <v>0</v>
      </c>
      <c r="CS748" s="1">
        <f t="shared" si="194"/>
        <v>0</v>
      </c>
      <c r="CT748" s="1">
        <f t="shared" si="195"/>
        <v>0</v>
      </c>
      <c r="CU748" s="1">
        <f t="shared" si="196"/>
        <v>0</v>
      </c>
      <c r="CV748" s="1">
        <f t="shared" si="197"/>
        <v>0</v>
      </c>
      <c r="CW748" s="1">
        <f t="shared" si="198"/>
        <v>0</v>
      </c>
      <c r="CX748" s="1">
        <f t="shared" si="199"/>
        <v>0</v>
      </c>
      <c r="CY748" s="1">
        <f t="shared" si="200"/>
        <v>0</v>
      </c>
      <c r="CZ748" s="1">
        <f t="shared" si="201"/>
        <v>1</v>
      </c>
      <c r="DA748" s="1">
        <f t="shared" si="202"/>
        <v>1</v>
      </c>
      <c r="DB748" s="1">
        <f>SUM(CM748:CX748)+SUM(COUNTIFS(Q748:CL748,{"TERM","RESIGNED"}))</f>
        <v>50</v>
      </c>
      <c r="DC748" s="1" t="s">
        <v>45</v>
      </c>
      <c r="DD748" s="1" t="s">
        <v>1018</v>
      </c>
    </row>
    <row r="749" spans="1:108" x14ac:dyDescent="0.25">
      <c r="A749" s="32">
        <f t="shared" si="203"/>
        <v>748</v>
      </c>
      <c r="B749" s="1" t="s">
        <v>172</v>
      </c>
      <c r="C749" s="1">
        <v>106059</v>
      </c>
      <c r="D749" s="27">
        <v>106059</v>
      </c>
      <c r="E749" s="1" t="s">
        <v>946</v>
      </c>
      <c r="F749" s="34" t="s">
        <v>1551</v>
      </c>
      <c r="G749" s="34" t="s">
        <v>123</v>
      </c>
      <c r="H749" s="30">
        <v>45254</v>
      </c>
      <c r="I749" s="30" t="s">
        <v>39</v>
      </c>
      <c r="J749" s="30" t="s">
        <v>39</v>
      </c>
      <c r="K749" s="1">
        <v>17</v>
      </c>
      <c r="L749" s="34" t="s">
        <v>1598</v>
      </c>
      <c r="M749" s="34" t="s">
        <v>827</v>
      </c>
      <c r="N749" s="1" t="s">
        <v>41</v>
      </c>
      <c r="O749" s="1" t="s">
        <v>42</v>
      </c>
      <c r="P749" s="1"/>
      <c r="Q749" s="1"/>
      <c r="R749" s="1" t="s">
        <v>43</v>
      </c>
      <c r="S749" s="33" t="s">
        <v>253</v>
      </c>
      <c r="T749" s="14" t="s">
        <v>965</v>
      </c>
      <c r="U749" s="39" t="s">
        <v>39</v>
      </c>
      <c r="V749" s="14" t="s">
        <v>965</v>
      </c>
      <c r="W749" s="14" t="s">
        <v>20</v>
      </c>
      <c r="X749" s="14" t="s">
        <v>20</v>
      </c>
      <c r="Y749" s="14" t="s">
        <v>965</v>
      </c>
      <c r="Z749" s="39" t="s">
        <v>39</v>
      </c>
      <c r="AA749" s="14" t="s">
        <v>965</v>
      </c>
      <c r="AB749" s="14" t="s">
        <v>965</v>
      </c>
      <c r="AC749" s="39" t="s">
        <v>39</v>
      </c>
      <c r="AD749" s="14" t="s">
        <v>965</v>
      </c>
      <c r="AE749" s="14" t="s">
        <v>965</v>
      </c>
      <c r="AF749" s="39" t="s">
        <v>39</v>
      </c>
      <c r="AG749" s="14" t="s">
        <v>965</v>
      </c>
      <c r="AH749" s="14" t="s">
        <v>965</v>
      </c>
      <c r="AI749" s="39" t="s">
        <v>39</v>
      </c>
      <c r="AJ749" s="14" t="s">
        <v>965</v>
      </c>
      <c r="AK749" s="14" t="s">
        <v>965</v>
      </c>
      <c r="AL749" s="39" t="s">
        <v>39</v>
      </c>
      <c r="AM749" s="14" t="s">
        <v>965</v>
      </c>
      <c r="AN749" s="14" t="s">
        <v>20</v>
      </c>
      <c r="AO749" s="14" t="s">
        <v>20</v>
      </c>
      <c r="AP749" s="14" t="s">
        <v>965</v>
      </c>
      <c r="AQ749" s="39" t="s">
        <v>39</v>
      </c>
      <c r="AR749" s="14" t="s">
        <v>965</v>
      </c>
      <c r="AS749" s="14" t="s">
        <v>965</v>
      </c>
      <c r="AT749" s="39" t="s">
        <v>39</v>
      </c>
      <c r="AU749" s="14" t="s">
        <v>965</v>
      </c>
      <c r="AV749" s="14" t="s">
        <v>965</v>
      </c>
      <c r="AW749" s="39" t="s">
        <v>39</v>
      </c>
      <c r="AX749" s="14" t="s">
        <v>965</v>
      </c>
      <c r="AY749" s="14" t="s">
        <v>965</v>
      </c>
      <c r="AZ749" s="39" t="s">
        <v>39</v>
      </c>
      <c r="BA749" s="14" t="s">
        <v>965</v>
      </c>
      <c r="BB749" s="14" t="s">
        <v>965</v>
      </c>
      <c r="BC749" s="39" t="s">
        <v>39</v>
      </c>
      <c r="BD749" s="14" t="s">
        <v>965</v>
      </c>
      <c r="BE749" s="14" t="s">
        <v>20</v>
      </c>
      <c r="BF749" s="14" t="s">
        <v>20</v>
      </c>
      <c r="BG749" s="14" t="s">
        <v>965</v>
      </c>
      <c r="BH749" s="39" t="s">
        <v>39</v>
      </c>
      <c r="BI749" s="39" t="s">
        <v>965</v>
      </c>
      <c r="BJ749" s="14" t="s">
        <v>965</v>
      </c>
      <c r="BK749" s="39" t="s">
        <v>39</v>
      </c>
      <c r="BL749" s="14" t="s">
        <v>965</v>
      </c>
      <c r="BM749" s="14" t="s">
        <v>965</v>
      </c>
      <c r="BN749" s="39" t="s">
        <v>39</v>
      </c>
      <c r="BO749" s="14" t="s">
        <v>965</v>
      </c>
      <c r="BP749" s="14" t="s">
        <v>965</v>
      </c>
      <c r="BQ749" s="39" t="s">
        <v>39</v>
      </c>
      <c r="BR749" s="14" t="s">
        <v>965</v>
      </c>
      <c r="BS749" s="14" t="s">
        <v>21</v>
      </c>
      <c r="BT749" s="39" t="e">
        <v>#N/A</v>
      </c>
      <c r="BU749" s="39" t="s">
        <v>21</v>
      </c>
      <c r="BV749" s="14" t="s">
        <v>20</v>
      </c>
      <c r="BW749" s="14" t="s">
        <v>20</v>
      </c>
      <c r="BX749" s="14" t="s">
        <v>20</v>
      </c>
      <c r="BY749" s="14" t="s">
        <v>965</v>
      </c>
      <c r="BZ749" s="39" t="s">
        <v>39</v>
      </c>
      <c r="CA749" s="39" t="s">
        <v>965</v>
      </c>
      <c r="CB749" s="14" t="s">
        <v>965</v>
      </c>
      <c r="CC749" s="39" t="s">
        <v>39</v>
      </c>
      <c r="CD749" s="39" t="s">
        <v>965</v>
      </c>
      <c r="CE749" s="14" t="s">
        <v>965</v>
      </c>
      <c r="CF749" s="39" t="s">
        <v>39</v>
      </c>
      <c r="CG749" s="39" t="s">
        <v>965</v>
      </c>
      <c r="CH749" s="14" t="s">
        <v>965</v>
      </c>
      <c r="CI749" s="39">
        <v>0.35486111111111113</v>
      </c>
      <c r="CJ749" s="39" t="s">
        <v>965</v>
      </c>
      <c r="CK749" s="14" t="s">
        <v>20</v>
      </c>
      <c r="CL749" s="14" t="s">
        <v>20</v>
      </c>
      <c r="CM749" s="1">
        <f t="shared" si="189"/>
        <v>38</v>
      </c>
      <c r="CN749" s="1">
        <f t="shared" si="190"/>
        <v>0</v>
      </c>
      <c r="CO749" s="1">
        <f t="shared" si="191"/>
        <v>11</v>
      </c>
      <c r="CP749" s="1">
        <f t="shared" si="192"/>
        <v>2</v>
      </c>
      <c r="CQ749" s="1">
        <f t="shared" si="193"/>
        <v>0</v>
      </c>
      <c r="CR749" s="1">
        <f>SUM(COUNTIFS($T749:$CL749,{"PAT","MAT"}))</f>
        <v>0</v>
      </c>
      <c r="CS749" s="1">
        <f t="shared" si="194"/>
        <v>0</v>
      </c>
      <c r="CT749" s="1">
        <f t="shared" si="195"/>
        <v>0</v>
      </c>
      <c r="CU749" s="1">
        <f t="shared" si="196"/>
        <v>0</v>
      </c>
      <c r="CV749" s="1">
        <f t="shared" si="197"/>
        <v>0</v>
      </c>
      <c r="CW749" s="1">
        <f t="shared" si="198"/>
        <v>0</v>
      </c>
      <c r="CX749" s="1">
        <f t="shared" si="199"/>
        <v>0</v>
      </c>
      <c r="CY749" s="1">
        <f t="shared" si="200"/>
        <v>0</v>
      </c>
      <c r="CZ749" s="1">
        <f t="shared" si="201"/>
        <v>1</v>
      </c>
      <c r="DA749" s="1">
        <f t="shared" si="202"/>
        <v>1</v>
      </c>
      <c r="DB749" s="1">
        <f>SUM(CM749:CX749)+SUM(COUNTIFS(Q749:CL749,{"TERM","RESIGNED"}))</f>
        <v>51</v>
      </c>
      <c r="DC749" s="1" t="s">
        <v>45</v>
      </c>
      <c r="DD749" s="1" t="s">
        <v>1018</v>
      </c>
    </row>
    <row r="750" spans="1:108" x14ac:dyDescent="0.25">
      <c r="A750" s="32">
        <f t="shared" si="203"/>
        <v>749</v>
      </c>
      <c r="B750" s="1" t="s">
        <v>172</v>
      </c>
      <c r="C750" s="1">
        <v>106060</v>
      </c>
      <c r="D750" s="27">
        <v>106060</v>
      </c>
      <c r="E750" s="1" t="s">
        <v>946</v>
      </c>
      <c r="F750" s="34" t="s">
        <v>1552</v>
      </c>
      <c r="G750" s="34" t="s">
        <v>123</v>
      </c>
      <c r="H750" s="30">
        <v>45254</v>
      </c>
      <c r="I750" s="30" t="s">
        <v>39</v>
      </c>
      <c r="J750" s="30" t="s">
        <v>39</v>
      </c>
      <c r="K750" s="1">
        <v>17</v>
      </c>
      <c r="L750" s="34" t="s">
        <v>1598</v>
      </c>
      <c r="M750" s="34" t="s">
        <v>827</v>
      </c>
      <c r="N750" s="1" t="s">
        <v>41</v>
      </c>
      <c r="O750" s="1" t="s">
        <v>42</v>
      </c>
      <c r="P750" s="1"/>
      <c r="Q750" s="1"/>
      <c r="R750" s="1" t="s">
        <v>43</v>
      </c>
      <c r="S750" s="33" t="s">
        <v>253</v>
      </c>
      <c r="T750" s="14" t="s">
        <v>965</v>
      </c>
      <c r="U750" s="39" t="s">
        <v>39</v>
      </c>
      <c r="V750" s="14" t="s">
        <v>965</v>
      </c>
      <c r="W750" s="14" t="s">
        <v>20</v>
      </c>
      <c r="X750" s="14" t="s">
        <v>20</v>
      </c>
      <c r="Y750" s="14" t="s">
        <v>965</v>
      </c>
      <c r="Z750" s="39" t="s">
        <v>39</v>
      </c>
      <c r="AA750" s="14" t="s">
        <v>965</v>
      </c>
      <c r="AB750" s="14" t="s">
        <v>965</v>
      </c>
      <c r="AC750" s="39" t="s">
        <v>39</v>
      </c>
      <c r="AD750" s="14" t="s">
        <v>965</v>
      </c>
      <c r="AE750" s="14" t="s">
        <v>965</v>
      </c>
      <c r="AF750" s="39" t="s">
        <v>39</v>
      </c>
      <c r="AG750" s="14" t="s">
        <v>965</v>
      </c>
      <c r="AH750" s="14" t="s">
        <v>965</v>
      </c>
      <c r="AI750" s="39" t="s">
        <v>39</v>
      </c>
      <c r="AJ750" s="14" t="s">
        <v>965</v>
      </c>
      <c r="AK750" s="14" t="s">
        <v>965</v>
      </c>
      <c r="AL750" s="39" t="s">
        <v>39</v>
      </c>
      <c r="AM750" s="14" t="s">
        <v>965</v>
      </c>
      <c r="AN750" s="14" t="s">
        <v>20</v>
      </c>
      <c r="AO750" s="14" t="s">
        <v>20</v>
      </c>
      <c r="AP750" s="14" t="s">
        <v>965</v>
      </c>
      <c r="AQ750" s="39" t="s">
        <v>39</v>
      </c>
      <c r="AR750" s="14" t="s">
        <v>965</v>
      </c>
      <c r="AS750" s="14" t="s">
        <v>965</v>
      </c>
      <c r="AT750" s="39" t="s">
        <v>39</v>
      </c>
      <c r="AU750" s="14" t="s">
        <v>965</v>
      </c>
      <c r="AV750" s="14" t="s">
        <v>965</v>
      </c>
      <c r="AW750" s="39" t="s">
        <v>39</v>
      </c>
      <c r="AX750" s="14" t="s">
        <v>965</v>
      </c>
      <c r="AY750" s="14" t="s">
        <v>965</v>
      </c>
      <c r="AZ750" s="39" t="s">
        <v>39</v>
      </c>
      <c r="BA750" s="14" t="s">
        <v>965</v>
      </c>
      <c r="BB750" s="14" t="s">
        <v>965</v>
      </c>
      <c r="BC750" s="39" t="s">
        <v>39</v>
      </c>
      <c r="BD750" s="14" t="s">
        <v>965</v>
      </c>
      <c r="BE750" s="14" t="s">
        <v>20</v>
      </c>
      <c r="BF750" s="14" t="s">
        <v>20</v>
      </c>
      <c r="BG750" s="14" t="s">
        <v>965</v>
      </c>
      <c r="BH750" s="39" t="s">
        <v>39</v>
      </c>
      <c r="BI750" s="39" t="s">
        <v>965</v>
      </c>
      <c r="BJ750" s="14" t="s">
        <v>965</v>
      </c>
      <c r="BK750" s="39" t="s">
        <v>39</v>
      </c>
      <c r="BL750" s="14" t="s">
        <v>965</v>
      </c>
      <c r="BM750" s="14" t="s">
        <v>965</v>
      </c>
      <c r="BN750" s="39" t="s">
        <v>39</v>
      </c>
      <c r="BO750" s="14" t="s">
        <v>965</v>
      </c>
      <c r="BP750" s="14" t="s">
        <v>965</v>
      </c>
      <c r="BQ750" s="39" t="s">
        <v>39</v>
      </c>
      <c r="BR750" s="14" t="s">
        <v>965</v>
      </c>
      <c r="BS750" s="14" t="s">
        <v>965</v>
      </c>
      <c r="BT750" s="39" t="e">
        <v>#N/A</v>
      </c>
      <c r="BU750" s="39" t="s">
        <v>965</v>
      </c>
      <c r="BV750" s="14" t="s">
        <v>20</v>
      </c>
      <c r="BW750" s="14" t="s">
        <v>20</v>
      </c>
      <c r="BX750" s="14" t="s">
        <v>20</v>
      </c>
      <c r="BY750" s="14" t="s">
        <v>965</v>
      </c>
      <c r="BZ750" s="39" t="s">
        <v>39</v>
      </c>
      <c r="CA750" s="39" t="s">
        <v>965</v>
      </c>
      <c r="CB750" s="14" t="s">
        <v>965</v>
      </c>
      <c r="CC750" s="39" t="s">
        <v>39</v>
      </c>
      <c r="CD750" s="39" t="s">
        <v>965</v>
      </c>
      <c r="CE750" s="14" t="s">
        <v>965</v>
      </c>
      <c r="CF750" s="39" t="s">
        <v>39</v>
      </c>
      <c r="CG750" s="39" t="s">
        <v>965</v>
      </c>
      <c r="CH750" s="14" t="s">
        <v>965</v>
      </c>
      <c r="CI750" s="39">
        <v>0.37013888888888885</v>
      </c>
      <c r="CJ750" s="39" t="s">
        <v>965</v>
      </c>
      <c r="CK750" s="14" t="s">
        <v>20</v>
      </c>
      <c r="CL750" s="14" t="s">
        <v>20</v>
      </c>
      <c r="CM750" s="1">
        <f t="shared" si="189"/>
        <v>40</v>
      </c>
      <c r="CN750" s="1">
        <f t="shared" si="190"/>
        <v>0</v>
      </c>
      <c r="CO750" s="1">
        <f t="shared" si="191"/>
        <v>11</v>
      </c>
      <c r="CP750" s="1">
        <f t="shared" si="192"/>
        <v>0</v>
      </c>
      <c r="CQ750" s="1">
        <f t="shared" si="193"/>
        <v>0</v>
      </c>
      <c r="CR750" s="1">
        <f>SUM(COUNTIFS($T750:$CL750,{"PAT","MAT"}))</f>
        <v>0</v>
      </c>
      <c r="CS750" s="1">
        <f t="shared" si="194"/>
        <v>0</v>
      </c>
      <c r="CT750" s="1">
        <f t="shared" si="195"/>
        <v>0</v>
      </c>
      <c r="CU750" s="1">
        <f t="shared" si="196"/>
        <v>0</v>
      </c>
      <c r="CV750" s="1">
        <f t="shared" si="197"/>
        <v>0</v>
      </c>
      <c r="CW750" s="1">
        <f t="shared" si="198"/>
        <v>0</v>
      </c>
      <c r="CX750" s="1">
        <f t="shared" si="199"/>
        <v>0</v>
      </c>
      <c r="CY750" s="1">
        <f t="shared" si="200"/>
        <v>0</v>
      </c>
      <c r="CZ750" s="1">
        <f t="shared" si="201"/>
        <v>1</v>
      </c>
      <c r="DA750" s="1">
        <f t="shared" si="202"/>
        <v>1</v>
      </c>
      <c r="DB750" s="1">
        <f>SUM(CM750:CX750)+SUM(COUNTIFS(Q750:CL750,{"TERM","RESIGNED"}))</f>
        <v>51</v>
      </c>
      <c r="DC750" s="1" t="s">
        <v>45</v>
      </c>
      <c r="DD750" s="1" t="s">
        <v>1018</v>
      </c>
    </row>
    <row r="751" spans="1:108" x14ac:dyDescent="0.25">
      <c r="A751" s="32">
        <f t="shared" si="203"/>
        <v>750</v>
      </c>
      <c r="B751" s="1" t="s">
        <v>172</v>
      </c>
      <c r="C751" s="1">
        <v>106063</v>
      </c>
      <c r="D751" s="27">
        <v>106063</v>
      </c>
      <c r="E751" s="1" t="s">
        <v>946</v>
      </c>
      <c r="F751" s="34" t="s">
        <v>1554</v>
      </c>
      <c r="G751" s="34" t="s">
        <v>123</v>
      </c>
      <c r="H751" s="30">
        <v>45254</v>
      </c>
      <c r="I751" s="30" t="s">
        <v>39</v>
      </c>
      <c r="J751" s="30" t="s">
        <v>39</v>
      </c>
      <c r="K751" s="1">
        <v>17</v>
      </c>
      <c r="L751" s="34" t="s">
        <v>1598</v>
      </c>
      <c r="M751" s="34" t="s">
        <v>827</v>
      </c>
      <c r="N751" s="1" t="s">
        <v>41</v>
      </c>
      <c r="O751" s="1" t="s">
        <v>42</v>
      </c>
      <c r="P751" s="1"/>
      <c r="Q751" s="1"/>
      <c r="R751" s="1" t="s">
        <v>43</v>
      </c>
      <c r="S751" s="33" t="s">
        <v>253</v>
      </c>
      <c r="T751" s="14" t="s">
        <v>965</v>
      </c>
      <c r="U751" s="39" t="s">
        <v>39</v>
      </c>
      <c r="V751" s="14" t="s">
        <v>965</v>
      </c>
      <c r="W751" s="14" t="s">
        <v>20</v>
      </c>
      <c r="X751" s="14" t="s">
        <v>20</v>
      </c>
      <c r="Y751" s="14" t="s">
        <v>965</v>
      </c>
      <c r="Z751" s="39" t="s">
        <v>39</v>
      </c>
      <c r="AA751" s="14" t="s">
        <v>965</v>
      </c>
      <c r="AB751" s="14" t="s">
        <v>965</v>
      </c>
      <c r="AC751" s="39" t="s">
        <v>39</v>
      </c>
      <c r="AD751" s="14" t="s">
        <v>965</v>
      </c>
      <c r="AE751" s="14" t="s">
        <v>965</v>
      </c>
      <c r="AF751" s="39" t="s">
        <v>39</v>
      </c>
      <c r="AG751" s="14" t="s">
        <v>965</v>
      </c>
      <c r="AH751" s="14" t="s">
        <v>965</v>
      </c>
      <c r="AI751" s="39" t="s">
        <v>39</v>
      </c>
      <c r="AJ751" s="14" t="s">
        <v>965</v>
      </c>
      <c r="AK751" s="14" t="s">
        <v>965</v>
      </c>
      <c r="AL751" s="39" t="s">
        <v>39</v>
      </c>
      <c r="AM751" s="14" t="s">
        <v>965</v>
      </c>
      <c r="AN751" s="14" t="s">
        <v>20</v>
      </c>
      <c r="AO751" s="14" t="s">
        <v>20</v>
      </c>
      <c r="AP751" s="14" t="s">
        <v>965</v>
      </c>
      <c r="AQ751" s="39" t="s">
        <v>39</v>
      </c>
      <c r="AR751" s="14" t="s">
        <v>965</v>
      </c>
      <c r="AS751" s="14" t="s">
        <v>965</v>
      </c>
      <c r="AT751" s="39" t="s">
        <v>39</v>
      </c>
      <c r="AU751" s="14" t="s">
        <v>965</v>
      </c>
      <c r="AV751" s="14" t="s">
        <v>965</v>
      </c>
      <c r="AW751" s="39" t="s">
        <v>39</v>
      </c>
      <c r="AX751" s="14" t="s">
        <v>965</v>
      </c>
      <c r="AY751" s="14" t="s">
        <v>965</v>
      </c>
      <c r="AZ751" s="39" t="s">
        <v>39</v>
      </c>
      <c r="BA751" s="14" t="s">
        <v>965</v>
      </c>
      <c r="BB751" s="14" t="s">
        <v>965</v>
      </c>
      <c r="BC751" s="39" t="s">
        <v>39</v>
      </c>
      <c r="BD751" s="14" t="s">
        <v>965</v>
      </c>
      <c r="BE751" s="14" t="s">
        <v>20</v>
      </c>
      <c r="BF751" s="14" t="s">
        <v>20</v>
      </c>
      <c r="BG751" s="14" t="s">
        <v>965</v>
      </c>
      <c r="BH751" s="39" t="s">
        <v>39</v>
      </c>
      <c r="BI751" s="39" t="s">
        <v>965</v>
      </c>
      <c r="BJ751" s="14" t="s">
        <v>965</v>
      </c>
      <c r="BK751" s="39" t="s">
        <v>39</v>
      </c>
      <c r="BL751" s="14" t="s">
        <v>965</v>
      </c>
      <c r="BM751" s="14" t="s">
        <v>965</v>
      </c>
      <c r="BN751" s="39" t="s">
        <v>39</v>
      </c>
      <c r="BO751" s="14" t="s">
        <v>965</v>
      </c>
      <c r="BP751" s="14" t="s">
        <v>965</v>
      </c>
      <c r="BQ751" s="39" t="s">
        <v>39</v>
      </c>
      <c r="BR751" s="14" t="s">
        <v>965</v>
      </c>
      <c r="BS751" s="14" t="s">
        <v>965</v>
      </c>
      <c r="BT751" s="39" t="e">
        <v>#N/A</v>
      </c>
      <c r="BU751" s="39" t="s">
        <v>965</v>
      </c>
      <c r="BV751" s="14" t="s">
        <v>20</v>
      </c>
      <c r="BW751" s="14" t="s">
        <v>20</v>
      </c>
      <c r="BX751" s="14" t="s">
        <v>20</v>
      </c>
      <c r="BY751" s="14" t="s">
        <v>965</v>
      </c>
      <c r="BZ751" s="39" t="s">
        <v>39</v>
      </c>
      <c r="CA751" s="39" t="s">
        <v>965</v>
      </c>
      <c r="CB751" s="14" t="s">
        <v>965</v>
      </c>
      <c r="CC751" s="39" t="s">
        <v>39</v>
      </c>
      <c r="CD751" s="39" t="s">
        <v>965</v>
      </c>
      <c r="CE751" s="14" t="s">
        <v>965</v>
      </c>
      <c r="CF751" s="39" t="s">
        <v>39</v>
      </c>
      <c r="CG751" s="39" t="s">
        <v>965</v>
      </c>
      <c r="CH751" s="14" t="s">
        <v>965</v>
      </c>
      <c r="CI751" s="39">
        <v>0.35486111111111113</v>
      </c>
      <c r="CJ751" s="39" t="s">
        <v>965</v>
      </c>
      <c r="CK751" s="14" t="s">
        <v>20</v>
      </c>
      <c r="CL751" s="14" t="s">
        <v>20</v>
      </c>
      <c r="CM751" s="1">
        <f t="shared" si="189"/>
        <v>40</v>
      </c>
      <c r="CN751" s="1">
        <f t="shared" si="190"/>
        <v>0</v>
      </c>
      <c r="CO751" s="1">
        <f t="shared" si="191"/>
        <v>11</v>
      </c>
      <c r="CP751" s="1">
        <f t="shared" si="192"/>
        <v>0</v>
      </c>
      <c r="CQ751" s="1">
        <f t="shared" si="193"/>
        <v>0</v>
      </c>
      <c r="CR751" s="1">
        <f>SUM(COUNTIFS($T751:$CL751,{"PAT","MAT"}))</f>
        <v>0</v>
      </c>
      <c r="CS751" s="1">
        <f t="shared" si="194"/>
        <v>0</v>
      </c>
      <c r="CT751" s="1">
        <f t="shared" si="195"/>
        <v>0</v>
      </c>
      <c r="CU751" s="1">
        <f t="shared" si="196"/>
        <v>0</v>
      </c>
      <c r="CV751" s="1">
        <f t="shared" si="197"/>
        <v>0</v>
      </c>
      <c r="CW751" s="1">
        <f t="shared" si="198"/>
        <v>0</v>
      </c>
      <c r="CX751" s="1">
        <f t="shared" si="199"/>
        <v>0</v>
      </c>
      <c r="CY751" s="1">
        <f t="shared" si="200"/>
        <v>0</v>
      </c>
      <c r="CZ751" s="1">
        <f t="shared" si="201"/>
        <v>1</v>
      </c>
      <c r="DA751" s="1">
        <f t="shared" si="202"/>
        <v>1</v>
      </c>
      <c r="DB751" s="1">
        <f>SUM(CM751:CX751)+SUM(COUNTIFS(Q751:CL751,{"TERM","RESIGNED"}))</f>
        <v>51</v>
      </c>
      <c r="DC751" s="1" t="s">
        <v>45</v>
      </c>
      <c r="DD751" s="1" t="s">
        <v>1018</v>
      </c>
    </row>
    <row r="752" spans="1:108" x14ac:dyDescent="0.25">
      <c r="A752" s="32">
        <f t="shared" si="203"/>
        <v>751</v>
      </c>
      <c r="B752" s="1" t="s">
        <v>172</v>
      </c>
      <c r="C752" s="1">
        <v>600497</v>
      </c>
      <c r="D752" s="27">
        <v>600497</v>
      </c>
      <c r="E752" s="1" t="s">
        <v>946</v>
      </c>
      <c r="F752" s="34" t="s">
        <v>1599</v>
      </c>
      <c r="G752" s="34" t="s">
        <v>190</v>
      </c>
      <c r="H752" s="30">
        <v>45260</v>
      </c>
      <c r="I752" s="30" t="s">
        <v>39</v>
      </c>
      <c r="J752" s="30" t="s">
        <v>39</v>
      </c>
      <c r="K752" s="1">
        <v>5</v>
      </c>
      <c r="L752" s="34" t="s">
        <v>1598</v>
      </c>
      <c r="M752" s="34" t="s">
        <v>827</v>
      </c>
      <c r="N752" s="1" t="s">
        <v>270</v>
      </c>
      <c r="O752" s="1" t="s">
        <v>42</v>
      </c>
      <c r="P752" s="1"/>
      <c r="Q752" s="1"/>
      <c r="R752" s="1" t="s">
        <v>43</v>
      </c>
      <c r="S752" s="33" t="s">
        <v>273</v>
      </c>
      <c r="T752" s="14" t="s">
        <v>965</v>
      </c>
      <c r="U752" s="39" t="s">
        <v>39</v>
      </c>
      <c r="V752" s="14" t="s">
        <v>965</v>
      </c>
      <c r="W752" s="14" t="s">
        <v>20</v>
      </c>
      <c r="X752" s="14" t="s">
        <v>20</v>
      </c>
      <c r="Y752" s="14" t="s">
        <v>965</v>
      </c>
      <c r="Z752" s="39" t="s">
        <v>39</v>
      </c>
      <c r="AA752" s="14" t="s">
        <v>965</v>
      </c>
      <c r="AB752" s="14" t="s">
        <v>965</v>
      </c>
      <c r="AC752" s="39" t="s">
        <v>39</v>
      </c>
      <c r="AD752" s="14" t="s">
        <v>965</v>
      </c>
      <c r="AE752" s="14" t="s">
        <v>965</v>
      </c>
      <c r="AF752" s="39" t="s">
        <v>39</v>
      </c>
      <c r="AG752" s="14" t="s">
        <v>965</v>
      </c>
      <c r="AH752" s="14" t="s">
        <v>965</v>
      </c>
      <c r="AI752" s="39" t="s">
        <v>39</v>
      </c>
      <c r="AJ752" s="14" t="s">
        <v>965</v>
      </c>
      <c r="AK752" s="14" t="s">
        <v>965</v>
      </c>
      <c r="AL752" s="39" t="s">
        <v>39</v>
      </c>
      <c r="AM752" s="14" t="s">
        <v>965</v>
      </c>
      <c r="AN752" s="14" t="s">
        <v>20</v>
      </c>
      <c r="AO752" s="14" t="s">
        <v>20</v>
      </c>
      <c r="AP752" s="14" t="s">
        <v>965</v>
      </c>
      <c r="AQ752" s="39" t="s">
        <v>39</v>
      </c>
      <c r="AR752" s="14" t="s">
        <v>965</v>
      </c>
      <c r="AS752" s="14" t="s">
        <v>965</v>
      </c>
      <c r="AT752" s="39" t="s">
        <v>39</v>
      </c>
      <c r="AU752" s="14" t="s">
        <v>965</v>
      </c>
      <c r="AV752" s="14" t="s">
        <v>965</v>
      </c>
      <c r="AW752" s="39" t="s">
        <v>39</v>
      </c>
      <c r="AX752" s="14" t="s">
        <v>965</v>
      </c>
      <c r="AY752" s="14" t="s">
        <v>965</v>
      </c>
      <c r="AZ752" s="39" t="s">
        <v>39</v>
      </c>
      <c r="BA752" s="14" t="s">
        <v>965</v>
      </c>
      <c r="BB752" s="14" t="s">
        <v>965</v>
      </c>
      <c r="BC752" s="39" t="s">
        <v>39</v>
      </c>
      <c r="BD752" s="14" t="s">
        <v>965</v>
      </c>
      <c r="BE752" s="14" t="s">
        <v>20</v>
      </c>
      <c r="BF752" s="14" t="s">
        <v>20</v>
      </c>
      <c r="BG752" s="14" t="s">
        <v>965</v>
      </c>
      <c r="BH752" s="39" t="s">
        <v>39</v>
      </c>
      <c r="BI752" s="39" t="s">
        <v>965</v>
      </c>
      <c r="BJ752" s="14" t="s">
        <v>965</v>
      </c>
      <c r="BK752" s="39" t="s">
        <v>39</v>
      </c>
      <c r="BL752" s="14" t="s">
        <v>965</v>
      </c>
      <c r="BM752" s="14" t="s">
        <v>965</v>
      </c>
      <c r="BN752" s="39" t="s">
        <v>39</v>
      </c>
      <c r="BO752" s="14" t="s">
        <v>965</v>
      </c>
      <c r="BP752" s="14" t="s">
        <v>965</v>
      </c>
      <c r="BQ752" s="39" t="s">
        <v>39</v>
      </c>
      <c r="BR752" s="14" t="s">
        <v>965</v>
      </c>
      <c r="BS752" s="14" t="s">
        <v>965</v>
      </c>
      <c r="BT752" s="39" t="e">
        <v>#N/A</v>
      </c>
      <c r="BU752" s="39" t="s">
        <v>965</v>
      </c>
      <c r="BV752" s="14" t="s">
        <v>20</v>
      </c>
      <c r="BW752" s="14" t="s">
        <v>20</v>
      </c>
      <c r="BX752" s="14" t="s">
        <v>20</v>
      </c>
      <c r="BY752" s="14" t="s">
        <v>965</v>
      </c>
      <c r="BZ752" s="39" t="s">
        <v>39</v>
      </c>
      <c r="CA752" s="39" t="s">
        <v>965</v>
      </c>
      <c r="CB752" s="14" t="s">
        <v>965</v>
      </c>
      <c r="CC752" s="39" t="s">
        <v>39</v>
      </c>
      <c r="CD752" s="39" t="s">
        <v>965</v>
      </c>
      <c r="CE752" s="14" t="s">
        <v>965</v>
      </c>
      <c r="CF752" s="39" t="s">
        <v>39</v>
      </c>
      <c r="CG752" s="39" t="s">
        <v>965</v>
      </c>
      <c r="CH752" s="14" t="s">
        <v>965</v>
      </c>
      <c r="CI752" s="39" t="s">
        <v>39</v>
      </c>
      <c r="CJ752" s="39" t="s">
        <v>965</v>
      </c>
      <c r="CK752" s="14" t="s">
        <v>20</v>
      </c>
      <c r="CL752" s="14" t="s">
        <v>20</v>
      </c>
      <c r="CM752" s="1">
        <f t="shared" si="189"/>
        <v>40</v>
      </c>
      <c r="CN752" s="1">
        <f t="shared" si="190"/>
        <v>0</v>
      </c>
      <c r="CO752" s="1">
        <f t="shared" si="191"/>
        <v>11</v>
      </c>
      <c r="CP752" s="1">
        <f t="shared" si="192"/>
        <v>0</v>
      </c>
      <c r="CQ752" s="1">
        <f t="shared" si="193"/>
        <v>0</v>
      </c>
      <c r="CR752" s="1">
        <f>SUM(COUNTIFS($T752:$CL752,{"PAT","MAT"}))</f>
        <v>0</v>
      </c>
      <c r="CS752" s="1">
        <f t="shared" si="194"/>
        <v>0</v>
      </c>
      <c r="CT752" s="1">
        <f t="shared" si="195"/>
        <v>0</v>
      </c>
      <c r="CU752" s="1">
        <f t="shared" si="196"/>
        <v>0</v>
      </c>
      <c r="CV752" s="1">
        <f t="shared" si="197"/>
        <v>0</v>
      </c>
      <c r="CW752" s="1">
        <f t="shared" si="198"/>
        <v>0</v>
      </c>
      <c r="CX752" s="1">
        <f t="shared" si="199"/>
        <v>0</v>
      </c>
      <c r="CY752" s="1">
        <f t="shared" si="200"/>
        <v>0</v>
      </c>
      <c r="CZ752" s="1">
        <f t="shared" si="201"/>
        <v>1</v>
      </c>
      <c r="DA752" s="1">
        <f t="shared" si="202"/>
        <v>1</v>
      </c>
      <c r="DB752" s="1">
        <f>SUM(CM752:CX752)+SUM(COUNTIFS(Q752:CL752,{"TERM","RESIGNED"}))</f>
        <v>51</v>
      </c>
      <c r="DC752" s="1" t="s">
        <v>45</v>
      </c>
      <c r="DD752" s="1" t="s">
        <v>1018</v>
      </c>
    </row>
    <row r="753" spans="1:108" x14ac:dyDescent="0.25">
      <c r="A753" s="32">
        <f t="shared" si="203"/>
        <v>752</v>
      </c>
      <c r="B753" s="1" t="s">
        <v>172</v>
      </c>
      <c r="C753" s="1">
        <v>600499</v>
      </c>
      <c r="D753" s="27">
        <v>600499</v>
      </c>
      <c r="E753" s="1" t="s">
        <v>945</v>
      </c>
      <c r="F753" s="34" t="s">
        <v>1601</v>
      </c>
      <c r="G753" s="34" t="s">
        <v>190</v>
      </c>
      <c r="H753" s="30">
        <v>45260</v>
      </c>
      <c r="I753" s="30" t="s">
        <v>39</v>
      </c>
      <c r="J753" s="30" t="s">
        <v>39</v>
      </c>
      <c r="K753" s="1">
        <v>5</v>
      </c>
      <c r="L753" s="34" t="s">
        <v>1598</v>
      </c>
      <c r="M753" s="34" t="s">
        <v>827</v>
      </c>
      <c r="N753" s="1" t="s">
        <v>270</v>
      </c>
      <c r="O753" s="1" t="s">
        <v>42</v>
      </c>
      <c r="P753" s="1"/>
      <c r="Q753" s="1"/>
      <c r="R753" s="1" t="s">
        <v>43</v>
      </c>
      <c r="S753" s="33" t="s">
        <v>273</v>
      </c>
      <c r="T753" s="14" t="s">
        <v>965</v>
      </c>
      <c r="U753" s="39" t="s">
        <v>39</v>
      </c>
      <c r="V753" s="14" t="s">
        <v>965</v>
      </c>
      <c r="W753" s="14" t="s">
        <v>20</v>
      </c>
      <c r="X753" s="14" t="s">
        <v>20</v>
      </c>
      <c r="Y753" s="14" t="s">
        <v>965</v>
      </c>
      <c r="Z753" s="39" t="s">
        <v>39</v>
      </c>
      <c r="AA753" s="14" t="s">
        <v>965</v>
      </c>
      <c r="AB753" s="14" t="s">
        <v>965</v>
      </c>
      <c r="AC753" s="39" t="s">
        <v>39</v>
      </c>
      <c r="AD753" s="14" t="s">
        <v>965</v>
      </c>
      <c r="AE753" s="14" t="s">
        <v>965</v>
      </c>
      <c r="AF753" s="39" t="s">
        <v>39</v>
      </c>
      <c r="AG753" s="14" t="s">
        <v>965</v>
      </c>
      <c r="AH753" s="14" t="s">
        <v>965</v>
      </c>
      <c r="AI753" s="39" t="s">
        <v>39</v>
      </c>
      <c r="AJ753" s="14" t="s">
        <v>965</v>
      </c>
      <c r="AK753" s="14" t="s">
        <v>965</v>
      </c>
      <c r="AL753" s="39" t="s">
        <v>39</v>
      </c>
      <c r="AM753" s="14" t="s">
        <v>965</v>
      </c>
      <c r="AN753" s="14" t="s">
        <v>20</v>
      </c>
      <c r="AO753" s="14" t="s">
        <v>20</v>
      </c>
      <c r="AP753" s="14" t="s">
        <v>965</v>
      </c>
      <c r="AQ753" s="39" t="s">
        <v>39</v>
      </c>
      <c r="AR753" s="14" t="s">
        <v>965</v>
      </c>
      <c r="AS753" s="14" t="s">
        <v>965</v>
      </c>
      <c r="AT753" s="39" t="s">
        <v>39</v>
      </c>
      <c r="AU753" s="14" t="s">
        <v>965</v>
      </c>
      <c r="AV753" s="14" t="s">
        <v>965</v>
      </c>
      <c r="AW753" s="39" t="s">
        <v>39</v>
      </c>
      <c r="AX753" s="14" t="s">
        <v>965</v>
      </c>
      <c r="AY753" s="14" t="s">
        <v>965</v>
      </c>
      <c r="AZ753" s="39" t="s">
        <v>39</v>
      </c>
      <c r="BA753" s="14" t="s">
        <v>965</v>
      </c>
      <c r="BB753" s="14" t="s">
        <v>965</v>
      </c>
      <c r="BC753" s="39" t="s">
        <v>39</v>
      </c>
      <c r="BD753" s="14" t="s">
        <v>965</v>
      </c>
      <c r="BE753" s="14" t="s">
        <v>20</v>
      </c>
      <c r="BF753" s="14" t="s">
        <v>20</v>
      </c>
      <c r="BG753" s="14" t="s">
        <v>965</v>
      </c>
      <c r="BH753" s="39" t="s">
        <v>39</v>
      </c>
      <c r="BI753" s="39" t="s">
        <v>965</v>
      </c>
      <c r="BJ753" s="14" t="s">
        <v>965</v>
      </c>
      <c r="BK753" s="39" t="s">
        <v>39</v>
      </c>
      <c r="BL753" s="14" t="s">
        <v>965</v>
      </c>
      <c r="BM753" s="14" t="s">
        <v>965</v>
      </c>
      <c r="BN753" s="39" t="s">
        <v>39</v>
      </c>
      <c r="BO753" s="14" t="s">
        <v>965</v>
      </c>
      <c r="BP753" s="14" t="s">
        <v>965</v>
      </c>
      <c r="BQ753" s="39" t="s">
        <v>39</v>
      </c>
      <c r="BR753" s="14" t="s">
        <v>965</v>
      </c>
      <c r="BS753" s="14" t="s">
        <v>22</v>
      </c>
      <c r="BT753" s="39" t="e">
        <v>#N/A</v>
      </c>
      <c r="BU753" s="39" t="s">
        <v>22</v>
      </c>
      <c r="BV753" s="14" t="s">
        <v>20</v>
      </c>
      <c r="BW753" s="14" t="s">
        <v>20</v>
      </c>
      <c r="BX753" s="14" t="s">
        <v>20</v>
      </c>
      <c r="BY753" s="14" t="s">
        <v>965</v>
      </c>
      <c r="BZ753" s="39" t="s">
        <v>39</v>
      </c>
      <c r="CA753" s="39" t="s">
        <v>965</v>
      </c>
      <c r="CB753" s="14" t="s">
        <v>965</v>
      </c>
      <c r="CC753" s="39" t="s">
        <v>39</v>
      </c>
      <c r="CD753" s="39" t="s">
        <v>965</v>
      </c>
      <c r="CE753" s="14" t="s">
        <v>21</v>
      </c>
      <c r="CF753" s="39" t="s">
        <v>39</v>
      </c>
      <c r="CG753" s="39" t="s">
        <v>21</v>
      </c>
      <c r="CH753" s="14" t="s">
        <v>966</v>
      </c>
      <c r="CI753" s="39" t="s">
        <v>39</v>
      </c>
      <c r="CJ753" s="39" t="s">
        <v>966</v>
      </c>
      <c r="CK753" s="14" t="s">
        <v>20</v>
      </c>
      <c r="CL753" s="14" t="s">
        <v>20</v>
      </c>
      <c r="CM753" s="1">
        <f t="shared" si="189"/>
        <v>34</v>
      </c>
      <c r="CN753" s="1">
        <f t="shared" si="190"/>
        <v>1</v>
      </c>
      <c r="CO753" s="1">
        <f t="shared" si="191"/>
        <v>11</v>
      </c>
      <c r="CP753" s="1">
        <f t="shared" si="192"/>
        <v>2</v>
      </c>
      <c r="CQ753" s="1">
        <f t="shared" si="193"/>
        <v>2</v>
      </c>
      <c r="CR753" s="1">
        <f>SUM(COUNTIFS($T753:$CL753,{"PAT","MAT"}))</f>
        <v>0</v>
      </c>
      <c r="CS753" s="1">
        <f t="shared" si="194"/>
        <v>0</v>
      </c>
      <c r="CT753" s="1">
        <f t="shared" si="195"/>
        <v>0</v>
      </c>
      <c r="CU753" s="1">
        <f t="shared" si="196"/>
        <v>0</v>
      </c>
      <c r="CV753" s="1">
        <f t="shared" si="197"/>
        <v>0</v>
      </c>
      <c r="CW753" s="1">
        <f t="shared" si="198"/>
        <v>0</v>
      </c>
      <c r="CX753" s="1">
        <f t="shared" si="199"/>
        <v>0</v>
      </c>
      <c r="CY753" s="1">
        <f t="shared" si="200"/>
        <v>0</v>
      </c>
      <c r="CZ753" s="1">
        <f t="shared" si="201"/>
        <v>1</v>
      </c>
      <c r="DA753" s="1">
        <f t="shared" si="202"/>
        <v>1</v>
      </c>
      <c r="DB753" s="1">
        <f>SUM(CM753:CX753)+SUM(COUNTIFS(Q753:CL753,{"TERM","RESIGNED"}))</f>
        <v>50</v>
      </c>
      <c r="DC753" s="1" t="s">
        <v>45</v>
      </c>
      <c r="DD753" s="1" t="s">
        <v>1018</v>
      </c>
    </row>
    <row r="754" spans="1:108" x14ac:dyDescent="0.25">
      <c r="A754" s="32">
        <f t="shared" si="203"/>
        <v>753</v>
      </c>
      <c r="B754" s="1" t="s">
        <v>172</v>
      </c>
      <c r="C754" s="1">
        <v>600500</v>
      </c>
      <c r="D754" s="27">
        <v>600500</v>
      </c>
      <c r="E754" s="1" t="s">
        <v>946</v>
      </c>
      <c r="F754" s="34" t="s">
        <v>1602</v>
      </c>
      <c r="G754" s="34" t="s">
        <v>190</v>
      </c>
      <c r="H754" s="30">
        <v>45260</v>
      </c>
      <c r="I754" s="30" t="s">
        <v>39</v>
      </c>
      <c r="J754" s="30" t="s">
        <v>39</v>
      </c>
      <c r="K754" s="1">
        <v>5</v>
      </c>
      <c r="L754" s="34" t="s">
        <v>1598</v>
      </c>
      <c r="M754" s="34" t="s">
        <v>827</v>
      </c>
      <c r="N754" s="1" t="s">
        <v>270</v>
      </c>
      <c r="O754" s="1" t="s">
        <v>42</v>
      </c>
      <c r="P754" s="1"/>
      <c r="Q754" s="1"/>
      <c r="R754" s="1" t="s">
        <v>43</v>
      </c>
      <c r="S754" s="33" t="s">
        <v>273</v>
      </c>
      <c r="T754" s="14" t="s">
        <v>965</v>
      </c>
      <c r="U754" s="39" t="s">
        <v>39</v>
      </c>
      <c r="V754" s="14" t="s">
        <v>965</v>
      </c>
      <c r="W754" s="14" t="s">
        <v>20</v>
      </c>
      <c r="X754" s="14" t="s">
        <v>20</v>
      </c>
      <c r="Y754" s="14" t="s">
        <v>965</v>
      </c>
      <c r="Z754" s="39" t="s">
        <v>39</v>
      </c>
      <c r="AA754" s="14" t="s">
        <v>965</v>
      </c>
      <c r="AB754" s="14" t="s">
        <v>965</v>
      </c>
      <c r="AC754" s="39" t="s">
        <v>39</v>
      </c>
      <c r="AD754" s="14" t="s">
        <v>965</v>
      </c>
      <c r="AE754" s="14" t="s">
        <v>965</v>
      </c>
      <c r="AF754" s="39" t="s">
        <v>39</v>
      </c>
      <c r="AG754" s="14" t="s">
        <v>965</v>
      </c>
      <c r="AH754" s="14" t="s">
        <v>965</v>
      </c>
      <c r="AI754" s="39" t="s">
        <v>39</v>
      </c>
      <c r="AJ754" s="14" t="s">
        <v>965</v>
      </c>
      <c r="AK754" s="14" t="s">
        <v>965</v>
      </c>
      <c r="AL754" s="39" t="s">
        <v>39</v>
      </c>
      <c r="AM754" s="14" t="s">
        <v>965</v>
      </c>
      <c r="AN754" s="14" t="s">
        <v>20</v>
      </c>
      <c r="AO754" s="14" t="s">
        <v>20</v>
      </c>
      <c r="AP754" s="14" t="s">
        <v>965</v>
      </c>
      <c r="AQ754" s="39" t="s">
        <v>39</v>
      </c>
      <c r="AR754" s="14" t="s">
        <v>965</v>
      </c>
      <c r="AS754" s="14" t="s">
        <v>965</v>
      </c>
      <c r="AT754" s="39" t="s">
        <v>39</v>
      </c>
      <c r="AU754" s="14" t="s">
        <v>965</v>
      </c>
      <c r="AV754" s="14" t="s">
        <v>22</v>
      </c>
      <c r="AW754" s="39" t="s">
        <v>39</v>
      </c>
      <c r="AX754" s="14" t="s">
        <v>22</v>
      </c>
      <c r="AY754" s="14" t="s">
        <v>965</v>
      </c>
      <c r="AZ754" s="39" t="s">
        <v>39</v>
      </c>
      <c r="BA754" s="14" t="s">
        <v>965</v>
      </c>
      <c r="BB754" s="14" t="s">
        <v>965</v>
      </c>
      <c r="BC754" s="39" t="s">
        <v>39</v>
      </c>
      <c r="BD754" s="14" t="s">
        <v>965</v>
      </c>
      <c r="BE754" s="14" t="s">
        <v>20</v>
      </c>
      <c r="BF754" s="14" t="s">
        <v>20</v>
      </c>
      <c r="BG754" s="14" t="s">
        <v>965</v>
      </c>
      <c r="BH754" s="39" t="s">
        <v>39</v>
      </c>
      <c r="BI754" s="39" t="s">
        <v>965</v>
      </c>
      <c r="BJ754" s="14" t="s">
        <v>965</v>
      </c>
      <c r="BK754" s="39" t="s">
        <v>39</v>
      </c>
      <c r="BL754" s="14" t="s">
        <v>965</v>
      </c>
      <c r="BM754" s="14" t="s">
        <v>965</v>
      </c>
      <c r="BN754" s="39" t="s">
        <v>39</v>
      </c>
      <c r="BO754" s="14" t="s">
        <v>965</v>
      </c>
      <c r="BP754" s="14" t="s">
        <v>965</v>
      </c>
      <c r="BQ754" s="39" t="s">
        <v>39</v>
      </c>
      <c r="BR754" s="14" t="s">
        <v>965</v>
      </c>
      <c r="BS754" s="14" t="s">
        <v>965</v>
      </c>
      <c r="BT754" s="39" t="e">
        <v>#N/A</v>
      </c>
      <c r="BU754" s="39" t="s">
        <v>965</v>
      </c>
      <c r="BV754" s="14" t="s">
        <v>20</v>
      </c>
      <c r="BW754" s="14" t="s">
        <v>20</v>
      </c>
      <c r="BX754" s="14" t="s">
        <v>20</v>
      </c>
      <c r="BY754" s="14" t="s">
        <v>965</v>
      </c>
      <c r="BZ754" s="39" t="s">
        <v>39</v>
      </c>
      <c r="CA754" s="39" t="s">
        <v>965</v>
      </c>
      <c r="CB754" s="14" t="s">
        <v>965</v>
      </c>
      <c r="CC754" s="39" t="s">
        <v>39</v>
      </c>
      <c r="CD754" s="39" t="s">
        <v>965</v>
      </c>
      <c r="CE754" s="14" t="s">
        <v>965</v>
      </c>
      <c r="CF754" s="39" t="s">
        <v>39</v>
      </c>
      <c r="CG754" s="39" t="s">
        <v>965</v>
      </c>
      <c r="CH754" s="14" t="s">
        <v>965</v>
      </c>
      <c r="CI754" s="39" t="s">
        <v>39</v>
      </c>
      <c r="CJ754" s="39" t="s">
        <v>965</v>
      </c>
      <c r="CK754" s="14" t="s">
        <v>20</v>
      </c>
      <c r="CL754" s="14" t="s">
        <v>20</v>
      </c>
      <c r="CM754" s="1">
        <f t="shared" si="189"/>
        <v>38</v>
      </c>
      <c r="CN754" s="1">
        <f t="shared" si="190"/>
        <v>0</v>
      </c>
      <c r="CO754" s="1">
        <f t="shared" si="191"/>
        <v>11</v>
      </c>
      <c r="CP754" s="1">
        <f t="shared" si="192"/>
        <v>0</v>
      </c>
      <c r="CQ754" s="1">
        <f t="shared" si="193"/>
        <v>2</v>
      </c>
      <c r="CR754" s="1">
        <f>SUM(COUNTIFS($T754:$CL754,{"PAT","MAT"}))</f>
        <v>0</v>
      </c>
      <c r="CS754" s="1">
        <f t="shared" si="194"/>
        <v>0</v>
      </c>
      <c r="CT754" s="1">
        <f t="shared" si="195"/>
        <v>0</v>
      </c>
      <c r="CU754" s="1">
        <f t="shared" si="196"/>
        <v>0</v>
      </c>
      <c r="CV754" s="1">
        <f t="shared" si="197"/>
        <v>0</v>
      </c>
      <c r="CW754" s="1">
        <f t="shared" si="198"/>
        <v>0</v>
      </c>
      <c r="CX754" s="1">
        <f t="shared" si="199"/>
        <v>0</v>
      </c>
      <c r="CY754" s="1">
        <f t="shared" si="200"/>
        <v>0</v>
      </c>
      <c r="CZ754" s="1">
        <f t="shared" si="201"/>
        <v>1</v>
      </c>
      <c r="DA754" s="1">
        <f t="shared" si="202"/>
        <v>1</v>
      </c>
      <c r="DB754" s="1">
        <f>SUM(CM754:CX754)+SUM(COUNTIFS(Q754:CL754,{"TERM","RESIGNED"}))</f>
        <v>51</v>
      </c>
      <c r="DC754" s="1" t="s">
        <v>45</v>
      </c>
      <c r="DD754" s="1" t="s">
        <v>1018</v>
      </c>
    </row>
    <row r="755" spans="1:108" x14ac:dyDescent="0.25">
      <c r="A755" s="32">
        <f t="shared" si="203"/>
        <v>754</v>
      </c>
      <c r="B755" s="1" t="s">
        <v>172</v>
      </c>
      <c r="C755" s="1">
        <v>106078</v>
      </c>
      <c r="D755" s="1">
        <v>106078</v>
      </c>
      <c r="E755" s="1" t="s">
        <v>946</v>
      </c>
      <c r="F755" s="34" t="s">
        <v>1562</v>
      </c>
      <c r="G755" s="34" t="s">
        <v>123</v>
      </c>
      <c r="H755" s="30">
        <v>45258</v>
      </c>
      <c r="I755" s="30" t="s">
        <v>39</v>
      </c>
      <c r="J755" s="30" t="s">
        <v>39</v>
      </c>
      <c r="K755" s="42">
        <v>16</v>
      </c>
      <c r="L755" s="44" t="s">
        <v>1598</v>
      </c>
      <c r="M755" s="34" t="s">
        <v>827</v>
      </c>
      <c r="N755" s="1" t="s">
        <v>41</v>
      </c>
      <c r="O755" s="1" t="s">
        <v>42</v>
      </c>
      <c r="P755" s="1"/>
      <c r="Q755" s="1"/>
      <c r="R755" s="1" t="s">
        <v>43</v>
      </c>
      <c r="S755" s="33" t="s">
        <v>253</v>
      </c>
      <c r="T755" s="14" t="s">
        <v>965</v>
      </c>
      <c r="U755" s="39" t="s">
        <v>39</v>
      </c>
      <c r="V755" s="14" t="s">
        <v>965</v>
      </c>
      <c r="W755" s="14" t="s">
        <v>20</v>
      </c>
      <c r="X755" s="14" t="s">
        <v>20</v>
      </c>
      <c r="Y755" s="14" t="s">
        <v>965</v>
      </c>
      <c r="Z755" s="39" t="s">
        <v>39</v>
      </c>
      <c r="AA755" s="14" t="s">
        <v>965</v>
      </c>
      <c r="AB755" s="14" t="s">
        <v>965</v>
      </c>
      <c r="AC755" s="39" t="s">
        <v>39</v>
      </c>
      <c r="AD755" s="14" t="s">
        <v>965</v>
      </c>
      <c r="AE755" s="14" t="s">
        <v>965</v>
      </c>
      <c r="AF755" s="39" t="s">
        <v>39</v>
      </c>
      <c r="AG755" s="14" t="s">
        <v>965</v>
      </c>
      <c r="AH755" s="14" t="s">
        <v>965</v>
      </c>
      <c r="AI755" s="39" t="s">
        <v>39</v>
      </c>
      <c r="AJ755" s="14" t="s">
        <v>965</v>
      </c>
      <c r="AK755" s="14" t="s">
        <v>965</v>
      </c>
      <c r="AL755" s="39" t="s">
        <v>39</v>
      </c>
      <c r="AM755" s="14" t="s">
        <v>965</v>
      </c>
      <c r="AN755" s="14" t="s">
        <v>20</v>
      </c>
      <c r="AO755" s="14" t="s">
        <v>20</v>
      </c>
      <c r="AP755" s="14" t="s">
        <v>965</v>
      </c>
      <c r="AQ755" s="39" t="s">
        <v>39</v>
      </c>
      <c r="AR755" s="14" t="s">
        <v>965</v>
      </c>
      <c r="AS755" s="14" t="s">
        <v>965</v>
      </c>
      <c r="AT755" s="39" t="s">
        <v>39</v>
      </c>
      <c r="AU755" s="14" t="s">
        <v>965</v>
      </c>
      <c r="AV755" s="14" t="s">
        <v>965</v>
      </c>
      <c r="AW755" s="39" t="s">
        <v>39</v>
      </c>
      <c r="AX755" s="14" t="s">
        <v>965</v>
      </c>
      <c r="AY755" s="14" t="s">
        <v>965</v>
      </c>
      <c r="AZ755" s="39" t="s">
        <v>39</v>
      </c>
      <c r="BA755" s="14" t="s">
        <v>965</v>
      </c>
      <c r="BB755" s="14" t="s">
        <v>965</v>
      </c>
      <c r="BC755" s="39" t="s">
        <v>39</v>
      </c>
      <c r="BD755" s="14" t="s">
        <v>965</v>
      </c>
      <c r="BE755" s="14" t="s">
        <v>20</v>
      </c>
      <c r="BF755" s="14" t="s">
        <v>20</v>
      </c>
      <c r="BG755" s="14" t="s">
        <v>965</v>
      </c>
      <c r="BH755" s="39" t="s">
        <v>39</v>
      </c>
      <c r="BI755" s="39" t="s">
        <v>965</v>
      </c>
      <c r="BJ755" s="14" t="s">
        <v>965</v>
      </c>
      <c r="BK755" s="39" t="s">
        <v>39</v>
      </c>
      <c r="BL755" s="14" t="s">
        <v>965</v>
      </c>
      <c r="BM755" s="14" t="s">
        <v>965</v>
      </c>
      <c r="BN755" s="39" t="s">
        <v>39</v>
      </c>
      <c r="BO755" s="14" t="s">
        <v>965</v>
      </c>
      <c r="BP755" s="14" t="s">
        <v>965</v>
      </c>
      <c r="BQ755" s="39" t="s">
        <v>39</v>
      </c>
      <c r="BR755" s="14" t="s">
        <v>965</v>
      </c>
      <c r="BS755" s="14" t="s">
        <v>966</v>
      </c>
      <c r="BT755" s="39" t="e">
        <v>#N/A</v>
      </c>
      <c r="BU755" s="39" t="s">
        <v>966</v>
      </c>
      <c r="BV755" s="14" t="s">
        <v>20</v>
      </c>
      <c r="BW755" s="14" t="s">
        <v>20</v>
      </c>
      <c r="BX755" s="14" t="s">
        <v>20</v>
      </c>
      <c r="BY755" s="14" t="s">
        <v>965</v>
      </c>
      <c r="BZ755" s="39" t="s">
        <v>39</v>
      </c>
      <c r="CA755" s="39" t="s">
        <v>965</v>
      </c>
      <c r="CB755" s="14" t="s">
        <v>965</v>
      </c>
      <c r="CC755" s="39" t="s">
        <v>39</v>
      </c>
      <c r="CD755" s="39" t="s">
        <v>965</v>
      </c>
      <c r="CE755" s="14" t="s">
        <v>965</v>
      </c>
      <c r="CF755" s="39" t="s">
        <v>39</v>
      </c>
      <c r="CG755" s="39" t="s">
        <v>965</v>
      </c>
      <c r="CH755" s="14" t="s">
        <v>965</v>
      </c>
      <c r="CI755" s="39">
        <v>0.35694444444444445</v>
      </c>
      <c r="CJ755" s="39" t="s">
        <v>965</v>
      </c>
      <c r="CK755" s="14" t="s">
        <v>20</v>
      </c>
      <c r="CL755" s="14" t="s">
        <v>20</v>
      </c>
      <c r="CM755" s="1">
        <f t="shared" si="189"/>
        <v>38</v>
      </c>
      <c r="CN755" s="1">
        <f t="shared" si="190"/>
        <v>1</v>
      </c>
      <c r="CO755" s="1">
        <f t="shared" si="191"/>
        <v>11</v>
      </c>
      <c r="CP755" s="1">
        <f t="shared" si="192"/>
        <v>0</v>
      </c>
      <c r="CQ755" s="1">
        <f t="shared" si="193"/>
        <v>0</v>
      </c>
      <c r="CR755" s="1">
        <f>SUM(COUNTIFS($T755:$CL755,{"PAT","MAT"}))</f>
        <v>0</v>
      </c>
      <c r="CS755" s="1">
        <f t="shared" si="194"/>
        <v>0</v>
      </c>
      <c r="CT755" s="1">
        <f t="shared" si="195"/>
        <v>0</v>
      </c>
      <c r="CU755" s="1">
        <f t="shared" si="196"/>
        <v>0</v>
      </c>
      <c r="CV755" s="1">
        <f t="shared" si="197"/>
        <v>0</v>
      </c>
      <c r="CW755" s="1">
        <f t="shared" si="198"/>
        <v>0</v>
      </c>
      <c r="CX755" s="1">
        <f t="shared" si="199"/>
        <v>0</v>
      </c>
      <c r="CY755" s="1">
        <f t="shared" si="200"/>
        <v>0</v>
      </c>
      <c r="CZ755" s="1">
        <f t="shared" si="201"/>
        <v>1</v>
      </c>
      <c r="DA755" s="1">
        <f t="shared" si="202"/>
        <v>1</v>
      </c>
      <c r="DB755" s="1">
        <f>SUM(CM755:CX755)+SUM(COUNTIFS(Q755:CL755,{"TERM","RESIGNED"}))</f>
        <v>50</v>
      </c>
      <c r="DC755" s="1" t="s">
        <v>45</v>
      </c>
      <c r="DD755" s="1" t="s">
        <v>1018</v>
      </c>
    </row>
    <row r="756" spans="1:108" x14ac:dyDescent="0.25">
      <c r="A756" s="32">
        <f t="shared" si="203"/>
        <v>755</v>
      </c>
      <c r="B756" s="1" t="s">
        <v>172</v>
      </c>
      <c r="C756" s="1">
        <v>106079</v>
      </c>
      <c r="D756" s="1">
        <v>106079</v>
      </c>
      <c r="E756" s="1" t="s">
        <v>946</v>
      </c>
      <c r="F756" s="34" t="s">
        <v>1563</v>
      </c>
      <c r="G756" s="34" t="s">
        <v>123</v>
      </c>
      <c r="H756" s="30">
        <v>45258</v>
      </c>
      <c r="I756" s="30" t="s">
        <v>39</v>
      </c>
      <c r="J756" s="30" t="s">
        <v>39</v>
      </c>
      <c r="K756" s="42">
        <v>16</v>
      </c>
      <c r="L756" s="44" t="s">
        <v>1598</v>
      </c>
      <c r="M756" s="34" t="s">
        <v>827</v>
      </c>
      <c r="N756" s="1" t="s">
        <v>41</v>
      </c>
      <c r="O756" s="1" t="s">
        <v>42</v>
      </c>
      <c r="P756" s="1"/>
      <c r="Q756" s="1"/>
      <c r="R756" s="1" t="s">
        <v>43</v>
      </c>
      <c r="S756" s="33" t="s">
        <v>253</v>
      </c>
      <c r="T756" s="14" t="s">
        <v>965</v>
      </c>
      <c r="U756" s="39" t="s">
        <v>39</v>
      </c>
      <c r="V756" s="14" t="s">
        <v>965</v>
      </c>
      <c r="W756" s="14" t="s">
        <v>20</v>
      </c>
      <c r="X756" s="14" t="s">
        <v>20</v>
      </c>
      <c r="Y756" s="14" t="s">
        <v>965</v>
      </c>
      <c r="Z756" s="39" t="s">
        <v>39</v>
      </c>
      <c r="AA756" s="14" t="s">
        <v>965</v>
      </c>
      <c r="AB756" s="14" t="s">
        <v>965</v>
      </c>
      <c r="AC756" s="39" t="s">
        <v>39</v>
      </c>
      <c r="AD756" s="14" t="s">
        <v>965</v>
      </c>
      <c r="AE756" s="14" t="s">
        <v>965</v>
      </c>
      <c r="AF756" s="39" t="s">
        <v>39</v>
      </c>
      <c r="AG756" s="14" t="s">
        <v>965</v>
      </c>
      <c r="AH756" s="14" t="s">
        <v>965</v>
      </c>
      <c r="AI756" s="39" t="s">
        <v>39</v>
      </c>
      <c r="AJ756" s="14" t="s">
        <v>965</v>
      </c>
      <c r="AK756" s="14" t="s">
        <v>965</v>
      </c>
      <c r="AL756" s="39" t="s">
        <v>39</v>
      </c>
      <c r="AM756" s="14" t="s">
        <v>965</v>
      </c>
      <c r="AN756" s="14" t="s">
        <v>20</v>
      </c>
      <c r="AO756" s="14" t="s">
        <v>20</v>
      </c>
      <c r="AP756" s="14" t="s">
        <v>965</v>
      </c>
      <c r="AQ756" s="39" t="s">
        <v>39</v>
      </c>
      <c r="AR756" s="14" t="s">
        <v>965</v>
      </c>
      <c r="AS756" s="14" t="s">
        <v>965</v>
      </c>
      <c r="AT756" s="39" t="s">
        <v>39</v>
      </c>
      <c r="AU756" s="14" t="s">
        <v>965</v>
      </c>
      <c r="AV756" s="14" t="s">
        <v>965</v>
      </c>
      <c r="AW756" s="39" t="s">
        <v>39</v>
      </c>
      <c r="AX756" s="14" t="s">
        <v>965</v>
      </c>
      <c r="AY756" s="14" t="s">
        <v>965</v>
      </c>
      <c r="AZ756" s="39" t="s">
        <v>39</v>
      </c>
      <c r="BA756" s="14" t="s">
        <v>965</v>
      </c>
      <c r="BB756" s="14" t="s">
        <v>965</v>
      </c>
      <c r="BC756" s="39" t="s">
        <v>39</v>
      </c>
      <c r="BD756" s="14" t="s">
        <v>965</v>
      </c>
      <c r="BE756" s="14" t="s">
        <v>20</v>
      </c>
      <c r="BF756" s="14" t="s">
        <v>20</v>
      </c>
      <c r="BG756" s="14" t="s">
        <v>965</v>
      </c>
      <c r="BH756" s="39" t="s">
        <v>39</v>
      </c>
      <c r="BI756" s="39" t="s">
        <v>965</v>
      </c>
      <c r="BJ756" s="14" t="s">
        <v>965</v>
      </c>
      <c r="BK756" s="39" t="s">
        <v>39</v>
      </c>
      <c r="BL756" s="14" t="s">
        <v>965</v>
      </c>
      <c r="BM756" s="14" t="s">
        <v>965</v>
      </c>
      <c r="BN756" s="39" t="s">
        <v>39</v>
      </c>
      <c r="BO756" s="14" t="s">
        <v>965</v>
      </c>
      <c r="BP756" s="14" t="s">
        <v>965</v>
      </c>
      <c r="BQ756" s="39" t="s">
        <v>39</v>
      </c>
      <c r="BR756" s="14" t="s">
        <v>965</v>
      </c>
      <c r="BS756" s="14" t="s">
        <v>965</v>
      </c>
      <c r="BT756" s="39" t="e">
        <v>#N/A</v>
      </c>
      <c r="BU756" s="39" t="s">
        <v>965</v>
      </c>
      <c r="BV756" s="14" t="s">
        <v>20</v>
      </c>
      <c r="BW756" s="14" t="s">
        <v>20</v>
      </c>
      <c r="BX756" s="14" t="s">
        <v>20</v>
      </c>
      <c r="BY756" s="14" t="s">
        <v>965</v>
      </c>
      <c r="BZ756" s="39" t="s">
        <v>39</v>
      </c>
      <c r="CA756" s="39" t="s">
        <v>965</v>
      </c>
      <c r="CB756" s="14" t="s">
        <v>965</v>
      </c>
      <c r="CC756" s="39" t="s">
        <v>39</v>
      </c>
      <c r="CD756" s="39" t="s">
        <v>965</v>
      </c>
      <c r="CE756" s="14" t="s">
        <v>965</v>
      </c>
      <c r="CF756" s="39" t="s">
        <v>39</v>
      </c>
      <c r="CG756" s="39" t="s">
        <v>965</v>
      </c>
      <c r="CH756" s="14" t="s">
        <v>965</v>
      </c>
      <c r="CI756" s="39">
        <v>0.3743055555555555</v>
      </c>
      <c r="CJ756" s="39" t="s">
        <v>965</v>
      </c>
      <c r="CK756" s="14" t="s">
        <v>20</v>
      </c>
      <c r="CL756" s="14" t="s">
        <v>20</v>
      </c>
      <c r="CM756" s="1">
        <f t="shared" si="189"/>
        <v>40</v>
      </c>
      <c r="CN756" s="1">
        <f t="shared" si="190"/>
        <v>0</v>
      </c>
      <c r="CO756" s="1">
        <f t="shared" si="191"/>
        <v>11</v>
      </c>
      <c r="CP756" s="1">
        <f t="shared" si="192"/>
        <v>0</v>
      </c>
      <c r="CQ756" s="1">
        <f t="shared" si="193"/>
        <v>0</v>
      </c>
      <c r="CR756" s="1">
        <f>SUM(COUNTIFS($T756:$CL756,{"PAT","MAT"}))</f>
        <v>0</v>
      </c>
      <c r="CS756" s="1">
        <f t="shared" si="194"/>
        <v>0</v>
      </c>
      <c r="CT756" s="1">
        <f t="shared" si="195"/>
        <v>0</v>
      </c>
      <c r="CU756" s="1">
        <f t="shared" si="196"/>
        <v>0</v>
      </c>
      <c r="CV756" s="1">
        <f t="shared" si="197"/>
        <v>0</v>
      </c>
      <c r="CW756" s="1">
        <f t="shared" si="198"/>
        <v>0</v>
      </c>
      <c r="CX756" s="1">
        <f t="shared" si="199"/>
        <v>0</v>
      </c>
      <c r="CY756" s="1">
        <f t="shared" si="200"/>
        <v>0</v>
      </c>
      <c r="CZ756" s="1">
        <f t="shared" si="201"/>
        <v>1</v>
      </c>
      <c r="DA756" s="1">
        <f t="shared" si="202"/>
        <v>1</v>
      </c>
      <c r="DB756" s="1">
        <f>SUM(CM756:CX756)+SUM(COUNTIFS(Q756:CL756,{"TERM","RESIGNED"}))</f>
        <v>51</v>
      </c>
      <c r="DC756" s="1" t="s">
        <v>45</v>
      </c>
      <c r="DD756" s="1" t="s">
        <v>1018</v>
      </c>
    </row>
    <row r="757" spans="1:108" x14ac:dyDescent="0.25">
      <c r="A757" s="32">
        <f t="shared" si="203"/>
        <v>756</v>
      </c>
      <c r="B757" s="1" t="s">
        <v>172</v>
      </c>
      <c r="C757" s="1">
        <v>106084</v>
      </c>
      <c r="D757" s="1">
        <v>106084</v>
      </c>
      <c r="E757" s="1" t="s">
        <v>946</v>
      </c>
      <c r="F757" s="34" t="s">
        <v>1625</v>
      </c>
      <c r="G757" s="34" t="s">
        <v>123</v>
      </c>
      <c r="H757" s="30">
        <v>45258</v>
      </c>
      <c r="I757" s="30" t="s">
        <v>39</v>
      </c>
      <c r="J757" s="30" t="s">
        <v>39</v>
      </c>
      <c r="K757" s="42">
        <v>16</v>
      </c>
      <c r="L757" s="44" t="s">
        <v>1598</v>
      </c>
      <c r="M757" s="34" t="s">
        <v>827</v>
      </c>
      <c r="N757" s="1" t="s">
        <v>41</v>
      </c>
      <c r="O757" s="1" t="s">
        <v>42</v>
      </c>
      <c r="P757" s="1"/>
      <c r="Q757" s="1"/>
      <c r="R757" s="1" t="s">
        <v>43</v>
      </c>
      <c r="S757" s="33" t="s">
        <v>253</v>
      </c>
      <c r="T757" s="14" t="s">
        <v>965</v>
      </c>
      <c r="U757" s="39" t="s">
        <v>39</v>
      </c>
      <c r="V757" s="14" t="s">
        <v>965</v>
      </c>
      <c r="W757" s="14" t="s">
        <v>20</v>
      </c>
      <c r="X757" s="14" t="s">
        <v>20</v>
      </c>
      <c r="Y757" s="14" t="s">
        <v>965</v>
      </c>
      <c r="Z757" s="39" t="s">
        <v>39</v>
      </c>
      <c r="AA757" s="14" t="s">
        <v>965</v>
      </c>
      <c r="AB757" s="14" t="s">
        <v>965</v>
      </c>
      <c r="AC757" s="39" t="s">
        <v>39</v>
      </c>
      <c r="AD757" s="14" t="s">
        <v>965</v>
      </c>
      <c r="AE757" s="14" t="s">
        <v>965</v>
      </c>
      <c r="AF757" s="39" t="s">
        <v>39</v>
      </c>
      <c r="AG757" s="14" t="s">
        <v>965</v>
      </c>
      <c r="AH757" s="14" t="s">
        <v>965</v>
      </c>
      <c r="AI757" s="39" t="s">
        <v>39</v>
      </c>
      <c r="AJ757" s="14" t="s">
        <v>965</v>
      </c>
      <c r="AK757" s="14" t="s">
        <v>965</v>
      </c>
      <c r="AL757" s="39" t="s">
        <v>39</v>
      </c>
      <c r="AM757" s="14" t="s">
        <v>965</v>
      </c>
      <c r="AN757" s="14" t="s">
        <v>20</v>
      </c>
      <c r="AO757" s="14" t="s">
        <v>20</v>
      </c>
      <c r="AP757" s="14" t="s">
        <v>965</v>
      </c>
      <c r="AQ757" s="39" t="s">
        <v>39</v>
      </c>
      <c r="AR757" s="14" t="s">
        <v>965</v>
      </c>
      <c r="AS757" s="14" t="s">
        <v>965</v>
      </c>
      <c r="AT757" s="39" t="s">
        <v>39</v>
      </c>
      <c r="AU757" s="14" t="s">
        <v>965</v>
      </c>
      <c r="AV757" s="14" t="s">
        <v>965</v>
      </c>
      <c r="AW757" s="39" t="s">
        <v>39</v>
      </c>
      <c r="AX757" s="14" t="s">
        <v>965</v>
      </c>
      <c r="AY757" s="14" t="s">
        <v>965</v>
      </c>
      <c r="AZ757" s="39" t="s">
        <v>39</v>
      </c>
      <c r="BA757" s="14" t="s">
        <v>965</v>
      </c>
      <c r="BB757" s="14" t="s">
        <v>965</v>
      </c>
      <c r="BC757" s="39" t="s">
        <v>39</v>
      </c>
      <c r="BD757" s="14" t="s">
        <v>965</v>
      </c>
      <c r="BE757" s="14" t="s">
        <v>20</v>
      </c>
      <c r="BF757" s="14" t="s">
        <v>20</v>
      </c>
      <c r="BG757" s="14" t="s">
        <v>965</v>
      </c>
      <c r="BH757" s="39" t="s">
        <v>39</v>
      </c>
      <c r="BI757" s="39" t="s">
        <v>965</v>
      </c>
      <c r="BJ757" s="14" t="s">
        <v>965</v>
      </c>
      <c r="BK757" s="39" t="s">
        <v>39</v>
      </c>
      <c r="BL757" s="14" t="s">
        <v>965</v>
      </c>
      <c r="BM757" s="14" t="s">
        <v>965</v>
      </c>
      <c r="BN757" s="39" t="s">
        <v>39</v>
      </c>
      <c r="BO757" s="14" t="s">
        <v>965</v>
      </c>
      <c r="BP757" s="14" t="s">
        <v>965</v>
      </c>
      <c r="BQ757" s="39" t="s">
        <v>39</v>
      </c>
      <c r="BR757" s="14" t="s">
        <v>965</v>
      </c>
      <c r="BS757" s="14" t="s">
        <v>965</v>
      </c>
      <c r="BT757" s="39" t="e">
        <v>#N/A</v>
      </c>
      <c r="BU757" s="39" t="s">
        <v>965</v>
      </c>
      <c r="BV757" s="14" t="s">
        <v>20</v>
      </c>
      <c r="BW757" s="14" t="s">
        <v>20</v>
      </c>
      <c r="BX757" s="14" t="s">
        <v>20</v>
      </c>
      <c r="BY757" s="14" t="s">
        <v>965</v>
      </c>
      <c r="BZ757" s="39" t="s">
        <v>39</v>
      </c>
      <c r="CA757" s="39" t="s">
        <v>965</v>
      </c>
      <c r="CB757" s="14" t="s">
        <v>965</v>
      </c>
      <c r="CC757" s="39" t="s">
        <v>39</v>
      </c>
      <c r="CD757" s="39" t="s">
        <v>965</v>
      </c>
      <c r="CE757" s="14" t="s">
        <v>965</v>
      </c>
      <c r="CF757" s="39" t="s">
        <v>39</v>
      </c>
      <c r="CG757" s="39" t="s">
        <v>965</v>
      </c>
      <c r="CH757" s="14" t="s">
        <v>965</v>
      </c>
      <c r="CI757" s="39">
        <v>0.37847222222222227</v>
      </c>
      <c r="CJ757" s="39" t="s">
        <v>965</v>
      </c>
      <c r="CK757" s="14" t="s">
        <v>20</v>
      </c>
      <c r="CL757" s="14" t="s">
        <v>20</v>
      </c>
      <c r="CM757" s="1">
        <f t="shared" si="189"/>
        <v>40</v>
      </c>
      <c r="CN757" s="1">
        <f t="shared" si="190"/>
        <v>0</v>
      </c>
      <c r="CO757" s="1">
        <f t="shared" si="191"/>
        <v>11</v>
      </c>
      <c r="CP757" s="1">
        <f t="shared" si="192"/>
        <v>0</v>
      </c>
      <c r="CQ757" s="1">
        <f t="shared" si="193"/>
        <v>0</v>
      </c>
      <c r="CR757" s="1">
        <f>SUM(COUNTIFS($T757:$CL757,{"PAT","MAT"}))</f>
        <v>0</v>
      </c>
      <c r="CS757" s="1">
        <f t="shared" si="194"/>
        <v>0</v>
      </c>
      <c r="CT757" s="1">
        <f t="shared" si="195"/>
        <v>0</v>
      </c>
      <c r="CU757" s="1">
        <f t="shared" si="196"/>
        <v>0</v>
      </c>
      <c r="CV757" s="1">
        <f t="shared" si="197"/>
        <v>0</v>
      </c>
      <c r="CW757" s="1">
        <f t="shared" si="198"/>
        <v>0</v>
      </c>
      <c r="CX757" s="1">
        <f t="shared" si="199"/>
        <v>0</v>
      </c>
      <c r="CY757" s="1">
        <f t="shared" si="200"/>
        <v>0</v>
      </c>
      <c r="CZ757" s="1">
        <f t="shared" si="201"/>
        <v>1</v>
      </c>
      <c r="DA757" s="1">
        <f t="shared" si="202"/>
        <v>1</v>
      </c>
      <c r="DB757" s="1">
        <f>SUM(CM757:CX757)+SUM(COUNTIFS(Q757:CL757,{"TERM","RESIGNED"}))</f>
        <v>51</v>
      </c>
      <c r="DC757" s="1" t="s">
        <v>45</v>
      </c>
      <c r="DD757" s="1" t="s">
        <v>1018</v>
      </c>
    </row>
    <row r="758" spans="1:108" x14ac:dyDescent="0.25">
      <c r="A758" s="32">
        <f t="shared" si="203"/>
        <v>757</v>
      </c>
      <c r="B758" s="1" t="s">
        <v>172</v>
      </c>
      <c r="C758" s="1">
        <v>106085</v>
      </c>
      <c r="D758" s="1">
        <v>106085</v>
      </c>
      <c r="E758" s="1" t="s">
        <v>946</v>
      </c>
      <c r="F758" s="34" t="s">
        <v>1565</v>
      </c>
      <c r="G758" s="34" t="s">
        <v>123</v>
      </c>
      <c r="H758" s="30">
        <v>45258</v>
      </c>
      <c r="I758" s="30" t="s">
        <v>39</v>
      </c>
      <c r="J758" s="30" t="s">
        <v>39</v>
      </c>
      <c r="K758" s="42">
        <v>16</v>
      </c>
      <c r="L758" s="44" t="s">
        <v>1598</v>
      </c>
      <c r="M758" s="34" t="s">
        <v>827</v>
      </c>
      <c r="N758" s="1" t="s">
        <v>41</v>
      </c>
      <c r="O758" s="1" t="s">
        <v>42</v>
      </c>
      <c r="P758" s="1"/>
      <c r="Q758" s="1"/>
      <c r="R758" s="1" t="s">
        <v>43</v>
      </c>
      <c r="S758" s="33" t="s">
        <v>253</v>
      </c>
      <c r="T758" s="14" t="s">
        <v>965</v>
      </c>
      <c r="U758" s="39" t="s">
        <v>39</v>
      </c>
      <c r="V758" s="14" t="s">
        <v>965</v>
      </c>
      <c r="W758" s="14" t="s">
        <v>20</v>
      </c>
      <c r="X758" s="14" t="s">
        <v>20</v>
      </c>
      <c r="Y758" s="14" t="s">
        <v>965</v>
      </c>
      <c r="Z758" s="39" t="s">
        <v>39</v>
      </c>
      <c r="AA758" s="14" t="s">
        <v>965</v>
      </c>
      <c r="AB758" s="14" t="s">
        <v>965</v>
      </c>
      <c r="AC758" s="39" t="s">
        <v>39</v>
      </c>
      <c r="AD758" s="14" t="s">
        <v>965</v>
      </c>
      <c r="AE758" s="14" t="s">
        <v>965</v>
      </c>
      <c r="AF758" s="39" t="s">
        <v>39</v>
      </c>
      <c r="AG758" s="14" t="s">
        <v>965</v>
      </c>
      <c r="AH758" s="14" t="s">
        <v>965</v>
      </c>
      <c r="AI758" s="39" t="s">
        <v>39</v>
      </c>
      <c r="AJ758" s="14" t="s">
        <v>965</v>
      </c>
      <c r="AK758" s="14" t="s">
        <v>965</v>
      </c>
      <c r="AL758" s="39" t="s">
        <v>39</v>
      </c>
      <c r="AM758" s="14" t="s">
        <v>965</v>
      </c>
      <c r="AN758" s="14" t="s">
        <v>20</v>
      </c>
      <c r="AO758" s="14" t="s">
        <v>20</v>
      </c>
      <c r="AP758" s="14" t="s">
        <v>965</v>
      </c>
      <c r="AQ758" s="39" t="s">
        <v>39</v>
      </c>
      <c r="AR758" s="14" t="s">
        <v>965</v>
      </c>
      <c r="AS758" s="14" t="s">
        <v>965</v>
      </c>
      <c r="AT758" s="39" t="s">
        <v>39</v>
      </c>
      <c r="AU758" s="14" t="s">
        <v>965</v>
      </c>
      <c r="AV758" s="14" t="s">
        <v>965</v>
      </c>
      <c r="AW758" s="39" t="s">
        <v>39</v>
      </c>
      <c r="AX758" s="14" t="s">
        <v>965</v>
      </c>
      <c r="AY758" s="14" t="s">
        <v>965</v>
      </c>
      <c r="AZ758" s="39" t="s">
        <v>39</v>
      </c>
      <c r="BA758" s="14" t="s">
        <v>965</v>
      </c>
      <c r="BB758" s="14" t="s">
        <v>965</v>
      </c>
      <c r="BC758" s="39" t="s">
        <v>39</v>
      </c>
      <c r="BD758" s="14" t="s">
        <v>965</v>
      </c>
      <c r="BE758" s="14" t="s">
        <v>20</v>
      </c>
      <c r="BF758" s="14" t="s">
        <v>20</v>
      </c>
      <c r="BG758" s="14" t="s">
        <v>965</v>
      </c>
      <c r="BH758" s="39" t="s">
        <v>39</v>
      </c>
      <c r="BI758" s="39" t="s">
        <v>965</v>
      </c>
      <c r="BJ758" s="14" t="s">
        <v>965</v>
      </c>
      <c r="BK758" s="39" t="s">
        <v>39</v>
      </c>
      <c r="BL758" s="14" t="s">
        <v>965</v>
      </c>
      <c r="BM758" s="14" t="s">
        <v>965</v>
      </c>
      <c r="BN758" s="39" t="s">
        <v>39</v>
      </c>
      <c r="BO758" s="14" t="s">
        <v>965</v>
      </c>
      <c r="BP758" s="14" t="s">
        <v>965</v>
      </c>
      <c r="BQ758" s="39" t="s">
        <v>39</v>
      </c>
      <c r="BR758" s="14" t="s">
        <v>965</v>
      </c>
      <c r="BS758" s="14" t="s">
        <v>965</v>
      </c>
      <c r="BT758" s="39" t="e">
        <v>#N/A</v>
      </c>
      <c r="BU758" s="39" t="s">
        <v>965</v>
      </c>
      <c r="BV758" s="14" t="s">
        <v>20</v>
      </c>
      <c r="BW758" s="14" t="s">
        <v>20</v>
      </c>
      <c r="BX758" s="14" t="s">
        <v>20</v>
      </c>
      <c r="BY758" s="14" t="s">
        <v>965</v>
      </c>
      <c r="BZ758" s="39" t="s">
        <v>39</v>
      </c>
      <c r="CA758" s="39" t="s">
        <v>965</v>
      </c>
      <c r="CB758" s="14" t="s">
        <v>965</v>
      </c>
      <c r="CC758" s="39" t="s">
        <v>39</v>
      </c>
      <c r="CD758" s="39" t="s">
        <v>965</v>
      </c>
      <c r="CE758" s="14" t="s">
        <v>965</v>
      </c>
      <c r="CF758" s="39" t="s">
        <v>39</v>
      </c>
      <c r="CG758" s="39" t="s">
        <v>965</v>
      </c>
      <c r="CH758" s="14" t="s">
        <v>965</v>
      </c>
      <c r="CI758" s="39">
        <v>0.36249999999999999</v>
      </c>
      <c r="CJ758" s="39" t="s">
        <v>965</v>
      </c>
      <c r="CK758" s="14" t="s">
        <v>20</v>
      </c>
      <c r="CL758" s="14" t="s">
        <v>20</v>
      </c>
      <c r="CM758" s="1">
        <f t="shared" si="189"/>
        <v>40</v>
      </c>
      <c r="CN758" s="1">
        <f t="shared" si="190"/>
        <v>0</v>
      </c>
      <c r="CO758" s="1">
        <f t="shared" si="191"/>
        <v>11</v>
      </c>
      <c r="CP758" s="1">
        <f t="shared" si="192"/>
        <v>0</v>
      </c>
      <c r="CQ758" s="1">
        <f t="shared" si="193"/>
        <v>0</v>
      </c>
      <c r="CR758" s="1">
        <f>SUM(COUNTIFS($T758:$CL758,{"PAT","MAT"}))</f>
        <v>0</v>
      </c>
      <c r="CS758" s="1">
        <f t="shared" si="194"/>
        <v>0</v>
      </c>
      <c r="CT758" s="1">
        <f t="shared" si="195"/>
        <v>0</v>
      </c>
      <c r="CU758" s="1">
        <f t="shared" si="196"/>
        <v>0</v>
      </c>
      <c r="CV758" s="1">
        <f t="shared" si="197"/>
        <v>0</v>
      </c>
      <c r="CW758" s="1">
        <f t="shared" si="198"/>
        <v>0</v>
      </c>
      <c r="CX758" s="1">
        <f t="shared" si="199"/>
        <v>0</v>
      </c>
      <c r="CY758" s="1">
        <f t="shared" si="200"/>
        <v>0</v>
      </c>
      <c r="CZ758" s="1">
        <f t="shared" si="201"/>
        <v>1</v>
      </c>
      <c r="DA758" s="1">
        <f t="shared" si="202"/>
        <v>1</v>
      </c>
      <c r="DB758" s="1">
        <f>SUM(CM758:CX758)+SUM(COUNTIFS(Q758:CL758,{"TERM","RESIGNED"}))</f>
        <v>51</v>
      </c>
      <c r="DC758" s="1" t="s">
        <v>45</v>
      </c>
      <c r="DD758" s="1" t="s">
        <v>1018</v>
      </c>
    </row>
    <row r="759" spans="1:108" x14ac:dyDescent="0.25">
      <c r="A759" s="32">
        <f t="shared" si="203"/>
        <v>758</v>
      </c>
      <c r="B759" s="1" t="s">
        <v>172</v>
      </c>
      <c r="C759" s="1">
        <v>106086</v>
      </c>
      <c r="D759" s="1">
        <v>106086</v>
      </c>
      <c r="E759" s="1" t="s">
        <v>946</v>
      </c>
      <c r="F759" s="34" t="s">
        <v>1566</v>
      </c>
      <c r="G759" s="34" t="s">
        <v>123</v>
      </c>
      <c r="H759" s="30">
        <v>45258</v>
      </c>
      <c r="I759" s="30" t="s">
        <v>39</v>
      </c>
      <c r="J759" s="30" t="s">
        <v>39</v>
      </c>
      <c r="K759" s="42">
        <v>16</v>
      </c>
      <c r="L759" s="44" t="s">
        <v>1598</v>
      </c>
      <c r="M759" s="34" t="s">
        <v>827</v>
      </c>
      <c r="N759" s="1" t="s">
        <v>41</v>
      </c>
      <c r="O759" s="1" t="s">
        <v>42</v>
      </c>
      <c r="P759" s="1"/>
      <c r="Q759" s="1"/>
      <c r="R759" s="1" t="s">
        <v>43</v>
      </c>
      <c r="S759" s="33" t="s">
        <v>253</v>
      </c>
      <c r="T759" s="14" t="s">
        <v>965</v>
      </c>
      <c r="U759" s="39" t="s">
        <v>39</v>
      </c>
      <c r="V759" s="14" t="s">
        <v>965</v>
      </c>
      <c r="W759" s="14" t="s">
        <v>20</v>
      </c>
      <c r="X759" s="14" t="s">
        <v>20</v>
      </c>
      <c r="Y759" s="14" t="s">
        <v>965</v>
      </c>
      <c r="Z759" s="39" t="s">
        <v>39</v>
      </c>
      <c r="AA759" s="14" t="s">
        <v>965</v>
      </c>
      <c r="AB759" s="14" t="s">
        <v>965</v>
      </c>
      <c r="AC759" s="39" t="s">
        <v>39</v>
      </c>
      <c r="AD759" s="14" t="s">
        <v>965</v>
      </c>
      <c r="AE759" s="14" t="s">
        <v>965</v>
      </c>
      <c r="AF759" s="39" t="s">
        <v>39</v>
      </c>
      <c r="AG759" s="14" t="s">
        <v>965</v>
      </c>
      <c r="AH759" s="14" t="s">
        <v>965</v>
      </c>
      <c r="AI759" s="39" t="s">
        <v>39</v>
      </c>
      <c r="AJ759" s="14" t="s">
        <v>965</v>
      </c>
      <c r="AK759" s="14" t="s">
        <v>965</v>
      </c>
      <c r="AL759" s="39" t="s">
        <v>39</v>
      </c>
      <c r="AM759" s="14" t="s">
        <v>965</v>
      </c>
      <c r="AN759" s="14" t="s">
        <v>20</v>
      </c>
      <c r="AO759" s="14" t="s">
        <v>20</v>
      </c>
      <c r="AP759" s="14" t="s">
        <v>965</v>
      </c>
      <c r="AQ759" s="39" t="s">
        <v>39</v>
      </c>
      <c r="AR759" s="14" t="s">
        <v>965</v>
      </c>
      <c r="AS759" s="14" t="s">
        <v>965</v>
      </c>
      <c r="AT759" s="39" t="s">
        <v>39</v>
      </c>
      <c r="AU759" s="14" t="s">
        <v>965</v>
      </c>
      <c r="AV759" s="14" t="s">
        <v>965</v>
      </c>
      <c r="AW759" s="39" t="s">
        <v>39</v>
      </c>
      <c r="AX759" s="14" t="s">
        <v>965</v>
      </c>
      <c r="AY759" s="14" t="s">
        <v>965</v>
      </c>
      <c r="AZ759" s="39" t="s">
        <v>39</v>
      </c>
      <c r="BA759" s="14" t="s">
        <v>965</v>
      </c>
      <c r="BB759" s="14" t="s">
        <v>965</v>
      </c>
      <c r="BC759" s="39" t="s">
        <v>39</v>
      </c>
      <c r="BD759" s="14" t="s">
        <v>965</v>
      </c>
      <c r="BE759" s="14" t="s">
        <v>20</v>
      </c>
      <c r="BF759" s="14" t="s">
        <v>20</v>
      </c>
      <c r="BG759" s="14" t="s">
        <v>965</v>
      </c>
      <c r="BH759" s="39" t="s">
        <v>39</v>
      </c>
      <c r="BI759" s="39" t="s">
        <v>965</v>
      </c>
      <c r="BJ759" s="14" t="s">
        <v>965</v>
      </c>
      <c r="BK759" s="39" t="s">
        <v>39</v>
      </c>
      <c r="BL759" s="14" t="s">
        <v>965</v>
      </c>
      <c r="BM759" s="14" t="s">
        <v>965</v>
      </c>
      <c r="BN759" s="39" t="s">
        <v>39</v>
      </c>
      <c r="BO759" s="14" t="s">
        <v>965</v>
      </c>
      <c r="BP759" s="14" t="s">
        <v>965</v>
      </c>
      <c r="BQ759" s="39" t="s">
        <v>39</v>
      </c>
      <c r="BR759" s="14" t="s">
        <v>965</v>
      </c>
      <c r="BS759" s="14" t="s">
        <v>965</v>
      </c>
      <c r="BT759" s="39" t="e">
        <v>#N/A</v>
      </c>
      <c r="BU759" s="39" t="s">
        <v>965</v>
      </c>
      <c r="BV759" s="14" t="s">
        <v>20</v>
      </c>
      <c r="BW759" s="14" t="s">
        <v>20</v>
      </c>
      <c r="BX759" s="14" t="s">
        <v>20</v>
      </c>
      <c r="BY759" s="14" t="s">
        <v>965</v>
      </c>
      <c r="BZ759" s="39" t="s">
        <v>39</v>
      </c>
      <c r="CA759" s="39" t="s">
        <v>965</v>
      </c>
      <c r="CB759" s="14" t="s">
        <v>965</v>
      </c>
      <c r="CC759" s="39" t="s">
        <v>39</v>
      </c>
      <c r="CD759" s="39" t="s">
        <v>965</v>
      </c>
      <c r="CE759" s="14" t="s">
        <v>965</v>
      </c>
      <c r="CF759" s="39" t="s">
        <v>39</v>
      </c>
      <c r="CG759" s="39" t="s">
        <v>965</v>
      </c>
      <c r="CH759" s="14" t="s">
        <v>965</v>
      </c>
      <c r="CI759" s="39">
        <v>0.35902777777777778</v>
      </c>
      <c r="CJ759" s="39" t="s">
        <v>965</v>
      </c>
      <c r="CK759" s="14" t="s">
        <v>20</v>
      </c>
      <c r="CL759" s="14" t="s">
        <v>20</v>
      </c>
      <c r="CM759" s="1">
        <f t="shared" si="189"/>
        <v>40</v>
      </c>
      <c r="CN759" s="1">
        <f t="shared" si="190"/>
        <v>0</v>
      </c>
      <c r="CO759" s="1">
        <f t="shared" si="191"/>
        <v>11</v>
      </c>
      <c r="CP759" s="1">
        <f t="shared" si="192"/>
        <v>0</v>
      </c>
      <c r="CQ759" s="1">
        <f t="shared" si="193"/>
        <v>0</v>
      </c>
      <c r="CR759" s="1">
        <f>SUM(COUNTIFS($T759:$CL759,{"PAT","MAT"}))</f>
        <v>0</v>
      </c>
      <c r="CS759" s="1">
        <f t="shared" si="194"/>
        <v>0</v>
      </c>
      <c r="CT759" s="1">
        <f t="shared" si="195"/>
        <v>0</v>
      </c>
      <c r="CU759" s="1">
        <f t="shared" si="196"/>
        <v>0</v>
      </c>
      <c r="CV759" s="1">
        <f t="shared" si="197"/>
        <v>0</v>
      </c>
      <c r="CW759" s="1">
        <f t="shared" si="198"/>
        <v>0</v>
      </c>
      <c r="CX759" s="1">
        <f t="shared" si="199"/>
        <v>0</v>
      </c>
      <c r="CY759" s="1">
        <f t="shared" si="200"/>
        <v>0</v>
      </c>
      <c r="CZ759" s="1">
        <f t="shared" si="201"/>
        <v>1</v>
      </c>
      <c r="DA759" s="1">
        <f t="shared" si="202"/>
        <v>1</v>
      </c>
      <c r="DB759" s="1">
        <f>SUM(CM759:CX759)+SUM(COUNTIFS(Q759:CL759,{"TERM","RESIGNED"}))</f>
        <v>51</v>
      </c>
      <c r="DC759" s="1" t="s">
        <v>45</v>
      </c>
      <c r="DD759" s="1" t="s">
        <v>1018</v>
      </c>
    </row>
    <row r="760" spans="1:108" x14ac:dyDescent="0.25">
      <c r="A760" s="32">
        <f t="shared" si="203"/>
        <v>759</v>
      </c>
      <c r="B760" s="1" t="s">
        <v>172</v>
      </c>
      <c r="C760" s="1">
        <v>106087</v>
      </c>
      <c r="D760" s="1">
        <v>106087</v>
      </c>
      <c r="E760" s="1" t="s">
        <v>946</v>
      </c>
      <c r="F760" s="34" t="s">
        <v>1567</v>
      </c>
      <c r="G760" s="34" t="s">
        <v>123</v>
      </c>
      <c r="H760" s="30">
        <v>45258</v>
      </c>
      <c r="I760" s="30" t="s">
        <v>39</v>
      </c>
      <c r="J760" s="30" t="s">
        <v>39</v>
      </c>
      <c r="K760" s="42">
        <v>16</v>
      </c>
      <c r="L760" s="44" t="s">
        <v>1598</v>
      </c>
      <c r="M760" s="34" t="s">
        <v>827</v>
      </c>
      <c r="N760" s="1" t="s">
        <v>41</v>
      </c>
      <c r="O760" s="1" t="s">
        <v>42</v>
      </c>
      <c r="P760" s="1"/>
      <c r="Q760" s="1"/>
      <c r="R760" s="1" t="s">
        <v>43</v>
      </c>
      <c r="S760" s="33" t="s">
        <v>253</v>
      </c>
      <c r="T760" s="14" t="s">
        <v>965</v>
      </c>
      <c r="U760" s="39" t="s">
        <v>39</v>
      </c>
      <c r="V760" s="14" t="s">
        <v>965</v>
      </c>
      <c r="W760" s="14" t="s">
        <v>20</v>
      </c>
      <c r="X760" s="14" t="s">
        <v>20</v>
      </c>
      <c r="Y760" s="14" t="s">
        <v>965</v>
      </c>
      <c r="Z760" s="39" t="s">
        <v>39</v>
      </c>
      <c r="AA760" s="14" t="s">
        <v>965</v>
      </c>
      <c r="AB760" s="14" t="s">
        <v>965</v>
      </c>
      <c r="AC760" s="39" t="s">
        <v>39</v>
      </c>
      <c r="AD760" s="14" t="s">
        <v>965</v>
      </c>
      <c r="AE760" s="14" t="s">
        <v>966</v>
      </c>
      <c r="AF760" s="39" t="s">
        <v>39</v>
      </c>
      <c r="AG760" s="14" t="s">
        <v>966</v>
      </c>
      <c r="AH760" s="14" t="s">
        <v>965</v>
      </c>
      <c r="AI760" s="39" t="s">
        <v>39</v>
      </c>
      <c r="AJ760" s="14" t="s">
        <v>965</v>
      </c>
      <c r="AK760" s="14" t="s">
        <v>965</v>
      </c>
      <c r="AL760" s="39" t="s">
        <v>39</v>
      </c>
      <c r="AM760" s="14" t="s">
        <v>965</v>
      </c>
      <c r="AN760" s="14" t="s">
        <v>20</v>
      </c>
      <c r="AO760" s="14" t="s">
        <v>20</v>
      </c>
      <c r="AP760" s="14" t="s">
        <v>965</v>
      </c>
      <c r="AQ760" s="39" t="s">
        <v>39</v>
      </c>
      <c r="AR760" s="14" t="s">
        <v>965</v>
      </c>
      <c r="AS760" s="14" t="s">
        <v>965</v>
      </c>
      <c r="AT760" s="39" t="s">
        <v>39</v>
      </c>
      <c r="AU760" s="14" t="s">
        <v>965</v>
      </c>
      <c r="AV760" s="14" t="s">
        <v>965</v>
      </c>
      <c r="AW760" s="39" t="s">
        <v>39</v>
      </c>
      <c r="AX760" s="14" t="s">
        <v>965</v>
      </c>
      <c r="AY760" s="14" t="s">
        <v>965</v>
      </c>
      <c r="AZ760" s="39" t="s">
        <v>39</v>
      </c>
      <c r="BA760" s="14" t="s">
        <v>965</v>
      </c>
      <c r="BB760" s="14" t="s">
        <v>965</v>
      </c>
      <c r="BC760" s="39" t="s">
        <v>39</v>
      </c>
      <c r="BD760" s="14" t="s">
        <v>965</v>
      </c>
      <c r="BE760" s="14" t="s">
        <v>20</v>
      </c>
      <c r="BF760" s="14" t="s">
        <v>20</v>
      </c>
      <c r="BG760" s="14" t="s">
        <v>965</v>
      </c>
      <c r="BH760" s="39" t="s">
        <v>39</v>
      </c>
      <c r="BI760" s="39" t="s">
        <v>965</v>
      </c>
      <c r="BJ760" s="14" t="s">
        <v>966</v>
      </c>
      <c r="BK760" s="39" t="s">
        <v>39</v>
      </c>
      <c r="BL760" s="14" t="s">
        <v>966</v>
      </c>
      <c r="BM760" s="14" t="s">
        <v>965</v>
      </c>
      <c r="BN760" s="39" t="s">
        <v>39</v>
      </c>
      <c r="BO760" s="14" t="s">
        <v>965</v>
      </c>
      <c r="BP760" s="14" t="s">
        <v>965</v>
      </c>
      <c r="BQ760" s="39" t="s">
        <v>39</v>
      </c>
      <c r="BR760" s="14" t="s">
        <v>965</v>
      </c>
      <c r="BS760" s="14" t="s">
        <v>965</v>
      </c>
      <c r="BT760" s="39" t="e">
        <v>#N/A</v>
      </c>
      <c r="BU760" s="39" t="s">
        <v>965</v>
      </c>
      <c r="BV760" s="14" t="s">
        <v>20</v>
      </c>
      <c r="BW760" s="14" t="s">
        <v>20</v>
      </c>
      <c r="BX760" s="14" t="s">
        <v>20</v>
      </c>
      <c r="BY760" s="14" t="s">
        <v>965</v>
      </c>
      <c r="BZ760" s="39" t="s">
        <v>39</v>
      </c>
      <c r="CA760" s="39" t="s">
        <v>965</v>
      </c>
      <c r="CB760" s="14" t="s">
        <v>965</v>
      </c>
      <c r="CC760" s="39" t="s">
        <v>39</v>
      </c>
      <c r="CD760" s="39" t="s">
        <v>965</v>
      </c>
      <c r="CE760" s="14" t="s">
        <v>965</v>
      </c>
      <c r="CF760" s="39" t="s">
        <v>39</v>
      </c>
      <c r="CG760" s="39" t="s">
        <v>965</v>
      </c>
      <c r="CH760" s="14" t="s">
        <v>22</v>
      </c>
      <c r="CI760" s="39" t="s">
        <v>39</v>
      </c>
      <c r="CJ760" s="39" t="s">
        <v>22</v>
      </c>
      <c r="CK760" s="14" t="s">
        <v>20</v>
      </c>
      <c r="CL760" s="14" t="s">
        <v>20</v>
      </c>
      <c r="CM760" s="1">
        <f t="shared" si="189"/>
        <v>34</v>
      </c>
      <c r="CN760" s="1">
        <f t="shared" si="190"/>
        <v>2</v>
      </c>
      <c r="CO760" s="1">
        <f t="shared" si="191"/>
        <v>11</v>
      </c>
      <c r="CP760" s="1">
        <f t="shared" si="192"/>
        <v>0</v>
      </c>
      <c r="CQ760" s="1">
        <f t="shared" si="193"/>
        <v>2</v>
      </c>
      <c r="CR760" s="1">
        <f>SUM(COUNTIFS($T760:$CL760,{"PAT","MAT"}))</f>
        <v>0</v>
      </c>
      <c r="CS760" s="1">
        <f t="shared" si="194"/>
        <v>0</v>
      </c>
      <c r="CT760" s="1">
        <f t="shared" si="195"/>
        <v>0</v>
      </c>
      <c r="CU760" s="1">
        <f t="shared" si="196"/>
        <v>0</v>
      </c>
      <c r="CV760" s="1">
        <f t="shared" si="197"/>
        <v>0</v>
      </c>
      <c r="CW760" s="1">
        <f t="shared" si="198"/>
        <v>0</v>
      </c>
      <c r="CX760" s="1">
        <f t="shared" si="199"/>
        <v>0</v>
      </c>
      <c r="CY760" s="1">
        <f t="shared" si="200"/>
        <v>0</v>
      </c>
      <c r="CZ760" s="1">
        <f t="shared" si="201"/>
        <v>1</v>
      </c>
      <c r="DA760" s="1">
        <f t="shared" si="202"/>
        <v>1</v>
      </c>
      <c r="DB760" s="1">
        <f>SUM(CM760:CX760)+SUM(COUNTIFS(Q760:CL760,{"TERM","RESIGNED"}))</f>
        <v>49</v>
      </c>
      <c r="DC760" s="1" t="s">
        <v>45</v>
      </c>
      <c r="DD760" s="1" t="s">
        <v>1018</v>
      </c>
    </row>
    <row r="761" spans="1:108" x14ac:dyDescent="0.25">
      <c r="A761" s="32">
        <f t="shared" si="203"/>
        <v>760</v>
      </c>
      <c r="B761" s="1" t="s">
        <v>172</v>
      </c>
      <c r="C761" s="1">
        <v>106088</v>
      </c>
      <c r="D761" s="1">
        <v>106088</v>
      </c>
      <c r="E761" s="1" t="s">
        <v>945</v>
      </c>
      <c r="F761" s="34" t="s">
        <v>1568</v>
      </c>
      <c r="G761" s="34" t="s">
        <v>162</v>
      </c>
      <c r="H761" s="30">
        <v>45258</v>
      </c>
      <c r="I761" s="30" t="s">
        <v>39</v>
      </c>
      <c r="J761" s="30" t="s">
        <v>39</v>
      </c>
      <c r="K761" s="42">
        <v>16</v>
      </c>
      <c r="L761" s="44" t="s">
        <v>1598</v>
      </c>
      <c r="M761" s="34" t="s">
        <v>124</v>
      </c>
      <c r="N761" s="1" t="s">
        <v>41</v>
      </c>
      <c r="O761" s="1" t="s">
        <v>42</v>
      </c>
      <c r="P761" s="1"/>
      <c r="Q761" s="1"/>
      <c r="R761" s="1" t="s">
        <v>43</v>
      </c>
      <c r="S761" s="33" t="s">
        <v>165</v>
      </c>
      <c r="T761" s="14" t="s">
        <v>965</v>
      </c>
      <c r="U761" s="39" t="s">
        <v>39</v>
      </c>
      <c r="V761" s="14" t="s">
        <v>965</v>
      </c>
      <c r="W761" s="14" t="s">
        <v>20</v>
      </c>
      <c r="X761" s="14" t="s">
        <v>20</v>
      </c>
      <c r="Y761" s="14" t="s">
        <v>965</v>
      </c>
      <c r="Z761" s="39" t="s">
        <v>39</v>
      </c>
      <c r="AA761" s="14" t="s">
        <v>965</v>
      </c>
      <c r="AB761" s="14" t="s">
        <v>965</v>
      </c>
      <c r="AC761" s="39" t="s">
        <v>39</v>
      </c>
      <c r="AD761" s="14" t="s">
        <v>965</v>
      </c>
      <c r="AE761" s="14" t="s">
        <v>965</v>
      </c>
      <c r="AF761" s="39" t="s">
        <v>39</v>
      </c>
      <c r="AG761" s="14" t="s">
        <v>965</v>
      </c>
      <c r="AH761" s="14" t="s">
        <v>965</v>
      </c>
      <c r="AI761" s="39" t="s">
        <v>39</v>
      </c>
      <c r="AJ761" s="14" t="s">
        <v>965</v>
      </c>
      <c r="AK761" s="14" t="s">
        <v>22</v>
      </c>
      <c r="AL761" s="39" t="s">
        <v>39</v>
      </c>
      <c r="AM761" s="14" t="s">
        <v>22</v>
      </c>
      <c r="AN761" s="14" t="s">
        <v>20</v>
      </c>
      <c r="AO761" s="14" t="s">
        <v>20</v>
      </c>
      <c r="AP761" s="14" t="s">
        <v>22</v>
      </c>
      <c r="AQ761" s="39" t="s">
        <v>39</v>
      </c>
      <c r="AR761" s="14" t="s">
        <v>22</v>
      </c>
      <c r="AS761" s="14" t="s">
        <v>21</v>
      </c>
      <c r="AT761" s="39" t="s">
        <v>39</v>
      </c>
      <c r="AU761" s="14" t="s">
        <v>21</v>
      </c>
      <c r="AV761" s="14" t="s">
        <v>965</v>
      </c>
      <c r="AW761" s="39">
        <v>0.40486111111111112</v>
      </c>
      <c r="AX761" s="14" t="s">
        <v>965</v>
      </c>
      <c r="AY761" s="14" t="s">
        <v>965</v>
      </c>
      <c r="AZ761" s="39">
        <v>0.37986111111111115</v>
      </c>
      <c r="BA761" s="14" t="s">
        <v>965</v>
      </c>
      <c r="BB761" s="14" t="s">
        <v>965</v>
      </c>
      <c r="BC761" s="39">
        <v>0.3659722222222222</v>
      </c>
      <c r="BD761" s="14" t="s">
        <v>965</v>
      </c>
      <c r="BE761" s="14" t="s">
        <v>20</v>
      </c>
      <c r="BF761" s="14" t="s">
        <v>20</v>
      </c>
      <c r="BG761" s="14" t="s">
        <v>965</v>
      </c>
      <c r="BH761" s="39">
        <v>0.3756944444444445</v>
      </c>
      <c r="BI761" s="39" t="s">
        <v>965</v>
      </c>
      <c r="BJ761" s="14" t="s">
        <v>965</v>
      </c>
      <c r="BK761" s="39">
        <v>0.37013888888888885</v>
      </c>
      <c r="BL761" s="14" t="s">
        <v>965</v>
      </c>
      <c r="BM761" s="14" t="s">
        <v>965</v>
      </c>
      <c r="BN761" s="39">
        <v>0.37152777777777773</v>
      </c>
      <c r="BO761" s="14" t="s">
        <v>965</v>
      </c>
      <c r="BP761" s="14" t="s">
        <v>965</v>
      </c>
      <c r="BQ761" s="39">
        <v>0.36180555555555555</v>
      </c>
      <c r="BR761" s="14" t="s">
        <v>965</v>
      </c>
      <c r="BS761" s="14" t="s">
        <v>965</v>
      </c>
      <c r="BT761" s="39">
        <v>0.37152777777777773</v>
      </c>
      <c r="BU761" s="39" t="s">
        <v>965</v>
      </c>
      <c r="BV761" s="14" t="s">
        <v>20</v>
      </c>
      <c r="BW761" s="14" t="s">
        <v>20</v>
      </c>
      <c r="BX761" s="14" t="s">
        <v>20</v>
      </c>
      <c r="BY761" s="14" t="s">
        <v>965</v>
      </c>
      <c r="BZ761" s="39">
        <v>0.37083333333333335</v>
      </c>
      <c r="CA761" s="39" t="s">
        <v>965</v>
      </c>
      <c r="CB761" s="14" t="s">
        <v>965</v>
      </c>
      <c r="CC761" s="39">
        <v>0.37222222222222223</v>
      </c>
      <c r="CD761" s="39" t="s">
        <v>965</v>
      </c>
      <c r="CE761" s="14" t="s">
        <v>965</v>
      </c>
      <c r="CF761" s="39">
        <v>0.36319444444444443</v>
      </c>
      <c r="CG761" s="39" t="s">
        <v>965</v>
      </c>
      <c r="CH761" s="14" t="s">
        <v>965</v>
      </c>
      <c r="CI761" s="39">
        <v>0.3743055555555555</v>
      </c>
      <c r="CJ761" s="39" t="s">
        <v>965</v>
      </c>
      <c r="CK761" s="14" t="s">
        <v>20</v>
      </c>
      <c r="CL761" s="14" t="s">
        <v>20</v>
      </c>
      <c r="CM761" s="1">
        <f t="shared" si="189"/>
        <v>34</v>
      </c>
      <c r="CN761" s="1">
        <f t="shared" si="190"/>
        <v>0</v>
      </c>
      <c r="CO761" s="1">
        <f t="shared" si="191"/>
        <v>11</v>
      </c>
      <c r="CP761" s="1">
        <f t="shared" si="192"/>
        <v>2</v>
      </c>
      <c r="CQ761" s="1">
        <f t="shared" si="193"/>
        <v>4</v>
      </c>
      <c r="CR761" s="1">
        <f>SUM(COUNTIFS($T761:$CL761,{"PAT","MAT"}))</f>
        <v>0</v>
      </c>
      <c r="CS761" s="1">
        <f t="shared" si="194"/>
        <v>0</v>
      </c>
      <c r="CT761" s="1">
        <f t="shared" si="195"/>
        <v>0</v>
      </c>
      <c r="CU761" s="1">
        <f t="shared" si="196"/>
        <v>0</v>
      </c>
      <c r="CV761" s="1">
        <f t="shared" si="197"/>
        <v>0</v>
      </c>
      <c r="CW761" s="1">
        <f t="shared" si="198"/>
        <v>0</v>
      </c>
      <c r="CX761" s="1">
        <f t="shared" si="199"/>
        <v>0</v>
      </c>
      <c r="CY761" s="1">
        <f t="shared" si="200"/>
        <v>0</v>
      </c>
      <c r="CZ761" s="1">
        <f t="shared" si="201"/>
        <v>1</v>
      </c>
      <c r="DA761" s="1">
        <f t="shared" si="202"/>
        <v>1</v>
      </c>
      <c r="DB761" s="1">
        <f>SUM(CM761:CX761)+SUM(COUNTIFS(Q761:CL761,{"TERM","RESIGNED"}))</f>
        <v>51</v>
      </c>
      <c r="DC761" s="1" t="s">
        <v>45</v>
      </c>
      <c r="DD761" s="1" t="s">
        <v>1018</v>
      </c>
    </row>
    <row r="762" spans="1:108" x14ac:dyDescent="0.25">
      <c r="A762" s="32">
        <f t="shared" si="203"/>
        <v>761</v>
      </c>
      <c r="B762" s="1" t="s">
        <v>172</v>
      </c>
      <c r="C762" s="1">
        <v>106093</v>
      </c>
      <c r="D762" s="1">
        <v>106093</v>
      </c>
      <c r="E762" s="1" t="s">
        <v>946</v>
      </c>
      <c r="F762" s="34" t="s">
        <v>1572</v>
      </c>
      <c r="G762" s="34" t="s">
        <v>190</v>
      </c>
      <c r="H762" s="30">
        <v>45258</v>
      </c>
      <c r="I762" s="30" t="s">
        <v>39</v>
      </c>
      <c r="J762" s="30" t="s">
        <v>39</v>
      </c>
      <c r="K762" s="42">
        <v>16</v>
      </c>
      <c r="L762" s="44" t="s">
        <v>1598</v>
      </c>
      <c r="M762" s="34" t="s">
        <v>187</v>
      </c>
      <c r="N762" s="1" t="s">
        <v>41</v>
      </c>
      <c r="O762" s="1" t="s">
        <v>42</v>
      </c>
      <c r="P762" s="1"/>
      <c r="Q762" s="1"/>
      <c r="R762" s="1" t="s">
        <v>43</v>
      </c>
      <c r="S762" s="33" t="s">
        <v>235</v>
      </c>
      <c r="T762" s="14" t="s">
        <v>965</v>
      </c>
      <c r="U762" s="39" t="s">
        <v>39</v>
      </c>
      <c r="V762" s="14" t="s">
        <v>965</v>
      </c>
      <c r="W762" s="14" t="s">
        <v>20</v>
      </c>
      <c r="X762" s="14" t="s">
        <v>20</v>
      </c>
      <c r="Y762" s="14" t="s">
        <v>965</v>
      </c>
      <c r="Z762" s="39" t="s">
        <v>39</v>
      </c>
      <c r="AA762" s="14" t="s">
        <v>965</v>
      </c>
      <c r="AB762" s="14" t="s">
        <v>965</v>
      </c>
      <c r="AC762" s="39" t="s">
        <v>39</v>
      </c>
      <c r="AD762" s="14" t="s">
        <v>965</v>
      </c>
      <c r="AE762" s="14" t="s">
        <v>965</v>
      </c>
      <c r="AF762" s="39" t="s">
        <v>39</v>
      </c>
      <c r="AG762" s="14" t="s">
        <v>965</v>
      </c>
      <c r="AH762" s="14" t="s">
        <v>965</v>
      </c>
      <c r="AI762" s="39" t="s">
        <v>39</v>
      </c>
      <c r="AJ762" s="14" t="s">
        <v>965</v>
      </c>
      <c r="AK762" s="14" t="s">
        <v>965</v>
      </c>
      <c r="AL762" s="39" t="s">
        <v>39</v>
      </c>
      <c r="AM762" s="14" t="s">
        <v>965</v>
      </c>
      <c r="AN762" s="14" t="s">
        <v>20</v>
      </c>
      <c r="AO762" s="14" t="s">
        <v>20</v>
      </c>
      <c r="AP762" s="14" t="s">
        <v>965</v>
      </c>
      <c r="AQ762" s="39" t="s">
        <v>39</v>
      </c>
      <c r="AR762" s="14" t="s">
        <v>965</v>
      </c>
      <c r="AS762" s="14" t="s">
        <v>965</v>
      </c>
      <c r="AT762" s="39" t="s">
        <v>39</v>
      </c>
      <c r="AU762" s="14" t="s">
        <v>965</v>
      </c>
      <c r="AV762" s="14" t="s">
        <v>965</v>
      </c>
      <c r="AW762" s="39" t="s">
        <v>39</v>
      </c>
      <c r="AX762" s="14" t="s">
        <v>965</v>
      </c>
      <c r="AY762" s="14" t="s">
        <v>965</v>
      </c>
      <c r="AZ762" s="39" t="s">
        <v>39</v>
      </c>
      <c r="BA762" s="14" t="s">
        <v>965</v>
      </c>
      <c r="BB762" s="14" t="s">
        <v>965</v>
      </c>
      <c r="BC762" s="39" t="s">
        <v>39</v>
      </c>
      <c r="BD762" s="14" t="s">
        <v>965</v>
      </c>
      <c r="BE762" s="14" t="s">
        <v>20</v>
      </c>
      <c r="BF762" s="14" t="s">
        <v>20</v>
      </c>
      <c r="BG762" s="14" t="s">
        <v>965</v>
      </c>
      <c r="BH762" s="39" t="s">
        <v>39</v>
      </c>
      <c r="BI762" s="39" t="s">
        <v>965</v>
      </c>
      <c r="BJ762" s="14" t="s">
        <v>965</v>
      </c>
      <c r="BK762" s="39" t="s">
        <v>39</v>
      </c>
      <c r="BL762" s="14" t="s">
        <v>965</v>
      </c>
      <c r="BM762" s="14" t="s">
        <v>965</v>
      </c>
      <c r="BN762" s="39" t="s">
        <v>39</v>
      </c>
      <c r="BO762" s="14" t="s">
        <v>965</v>
      </c>
      <c r="BP762" s="14" t="s">
        <v>22</v>
      </c>
      <c r="BQ762" s="39" t="s">
        <v>39</v>
      </c>
      <c r="BR762" s="14" t="s">
        <v>22</v>
      </c>
      <c r="BS762" s="14" t="s">
        <v>22</v>
      </c>
      <c r="BT762" s="39">
        <v>0.3756944444444445</v>
      </c>
      <c r="BU762" s="39" t="s">
        <v>22</v>
      </c>
      <c r="BV762" s="14" t="s">
        <v>20</v>
      </c>
      <c r="BW762" s="14" t="s">
        <v>20</v>
      </c>
      <c r="BX762" s="14" t="s">
        <v>20</v>
      </c>
      <c r="BY762" s="14" t="s">
        <v>965</v>
      </c>
      <c r="BZ762" s="39">
        <v>0.40625</v>
      </c>
      <c r="CA762" s="39" t="s">
        <v>965</v>
      </c>
      <c r="CB762" s="14" t="s">
        <v>965</v>
      </c>
      <c r="CC762" s="39">
        <v>0.37708333333333338</v>
      </c>
      <c r="CD762" s="39" t="s">
        <v>965</v>
      </c>
      <c r="CE762" s="14" t="s">
        <v>965</v>
      </c>
      <c r="CF762" s="39">
        <v>0.3756944444444445</v>
      </c>
      <c r="CG762" s="39" t="s">
        <v>965</v>
      </c>
      <c r="CH762" s="14" t="s">
        <v>965</v>
      </c>
      <c r="CI762" s="39">
        <v>4.6527777777777779E-2</v>
      </c>
      <c r="CJ762" s="39" t="s">
        <v>22</v>
      </c>
      <c r="CK762" s="14" t="s">
        <v>20</v>
      </c>
      <c r="CL762" s="14" t="s">
        <v>20</v>
      </c>
      <c r="CM762" s="1">
        <f t="shared" si="189"/>
        <v>35</v>
      </c>
      <c r="CN762" s="1">
        <f t="shared" si="190"/>
        <v>0</v>
      </c>
      <c r="CO762" s="1">
        <f t="shared" si="191"/>
        <v>11</v>
      </c>
      <c r="CP762" s="1">
        <f t="shared" si="192"/>
        <v>0</v>
      </c>
      <c r="CQ762" s="1">
        <f t="shared" si="193"/>
        <v>5</v>
      </c>
      <c r="CR762" s="1">
        <f>SUM(COUNTIFS($T762:$CL762,{"PAT","MAT"}))</f>
        <v>0</v>
      </c>
      <c r="CS762" s="1">
        <f t="shared" si="194"/>
        <v>0</v>
      </c>
      <c r="CT762" s="1">
        <f t="shared" si="195"/>
        <v>0</v>
      </c>
      <c r="CU762" s="1">
        <f t="shared" si="196"/>
        <v>0</v>
      </c>
      <c r="CV762" s="1">
        <f t="shared" si="197"/>
        <v>0</v>
      </c>
      <c r="CW762" s="1">
        <f t="shared" si="198"/>
        <v>0</v>
      </c>
      <c r="CX762" s="1">
        <f t="shared" si="199"/>
        <v>0</v>
      </c>
      <c r="CY762" s="1">
        <f t="shared" si="200"/>
        <v>0</v>
      </c>
      <c r="CZ762" s="1">
        <f t="shared" si="201"/>
        <v>1</v>
      </c>
      <c r="DA762" s="1">
        <f t="shared" si="202"/>
        <v>1</v>
      </c>
      <c r="DB762" s="1">
        <f>SUM(CM762:CX762)+SUM(COUNTIFS(Q762:CL762,{"TERM","RESIGNED"}))</f>
        <v>51</v>
      </c>
      <c r="DC762" s="1" t="s">
        <v>45</v>
      </c>
      <c r="DD762" s="1" t="s">
        <v>1018</v>
      </c>
    </row>
    <row r="763" spans="1:108" x14ac:dyDescent="0.25">
      <c r="A763" s="32">
        <f t="shared" si="203"/>
        <v>762</v>
      </c>
      <c r="B763" s="1" t="s">
        <v>172</v>
      </c>
      <c r="C763" s="1">
        <v>106104</v>
      </c>
      <c r="D763" s="1">
        <v>106104</v>
      </c>
      <c r="E763" s="1" t="s">
        <v>945</v>
      </c>
      <c r="F763" s="34" t="s">
        <v>1581</v>
      </c>
      <c r="G763" s="34" t="s">
        <v>123</v>
      </c>
      <c r="H763" s="30">
        <v>45261</v>
      </c>
      <c r="I763" s="30" t="s">
        <v>39</v>
      </c>
      <c r="J763" s="30" t="s">
        <v>39</v>
      </c>
      <c r="K763" s="42">
        <f ca="1">IF(O763="ACTIVE",(TODAY()-H763),(J763-H763))</f>
        <v>41</v>
      </c>
      <c r="L763" s="44" t="str">
        <f>IF(OR(M763="Email Verification",M763="Operations",M763="OJT",M763="Bottom Quartile Group",M763="Training"),"Billable","Non Billable")</f>
        <v>Billable</v>
      </c>
      <c r="M763" s="34" t="s">
        <v>827</v>
      </c>
      <c r="N763" s="1" t="s">
        <v>41</v>
      </c>
      <c r="O763" s="1" t="s">
        <v>42</v>
      </c>
      <c r="P763" s="1"/>
      <c r="Q763" s="1"/>
      <c r="R763" s="1" t="s">
        <v>43</v>
      </c>
      <c r="S763" s="33" t="s">
        <v>246</v>
      </c>
      <c r="T763" s="14" t="s">
        <v>965</v>
      </c>
      <c r="U763" s="39" t="s">
        <v>39</v>
      </c>
      <c r="V763" s="14" t="s">
        <v>965</v>
      </c>
      <c r="W763" s="14" t="s">
        <v>20</v>
      </c>
      <c r="X763" s="14" t="s">
        <v>20</v>
      </c>
      <c r="Y763" s="14" t="s">
        <v>965</v>
      </c>
      <c r="Z763" s="39" t="s">
        <v>39</v>
      </c>
      <c r="AA763" s="14" t="s">
        <v>965</v>
      </c>
      <c r="AB763" s="14" t="s">
        <v>965</v>
      </c>
      <c r="AC763" s="39" t="s">
        <v>39</v>
      </c>
      <c r="AD763" s="14" t="s">
        <v>965</v>
      </c>
      <c r="AE763" s="14" t="s">
        <v>965</v>
      </c>
      <c r="AF763" s="39" t="s">
        <v>39</v>
      </c>
      <c r="AG763" s="14" t="s">
        <v>965</v>
      </c>
      <c r="AH763" s="14" t="s">
        <v>965</v>
      </c>
      <c r="AI763" s="39" t="s">
        <v>39</v>
      </c>
      <c r="AJ763" s="14" t="s">
        <v>965</v>
      </c>
      <c r="AK763" s="14" t="s">
        <v>965</v>
      </c>
      <c r="AL763" s="39" t="s">
        <v>39</v>
      </c>
      <c r="AM763" s="14" t="s">
        <v>965</v>
      </c>
      <c r="AN763" s="14" t="s">
        <v>20</v>
      </c>
      <c r="AO763" s="14" t="s">
        <v>20</v>
      </c>
      <c r="AP763" s="14" t="s">
        <v>965</v>
      </c>
      <c r="AQ763" s="39" t="s">
        <v>39</v>
      </c>
      <c r="AR763" s="14" t="s">
        <v>965</v>
      </c>
      <c r="AS763" s="14" t="s">
        <v>965</v>
      </c>
      <c r="AT763" s="39" t="s">
        <v>39</v>
      </c>
      <c r="AU763" s="14" t="s">
        <v>965</v>
      </c>
      <c r="AV763" s="14" t="s">
        <v>965</v>
      </c>
      <c r="AW763" s="39" t="s">
        <v>39</v>
      </c>
      <c r="AX763" s="14" t="s">
        <v>965</v>
      </c>
      <c r="AY763" s="14" t="s">
        <v>965</v>
      </c>
      <c r="AZ763" s="39" t="s">
        <v>39</v>
      </c>
      <c r="BA763" s="14" t="s">
        <v>965</v>
      </c>
      <c r="BB763" s="14" t="s">
        <v>965</v>
      </c>
      <c r="BC763" s="39" t="s">
        <v>39</v>
      </c>
      <c r="BD763" s="14" t="s">
        <v>965</v>
      </c>
      <c r="BE763" s="14" t="s">
        <v>20</v>
      </c>
      <c r="BF763" s="14" t="s">
        <v>20</v>
      </c>
      <c r="BG763" s="14" t="s">
        <v>965</v>
      </c>
      <c r="BH763" s="39" t="s">
        <v>39</v>
      </c>
      <c r="BI763" s="39" t="s">
        <v>965</v>
      </c>
      <c r="BJ763" s="14" t="s">
        <v>965</v>
      </c>
      <c r="BK763" s="39" t="s">
        <v>39</v>
      </c>
      <c r="BL763" s="14" t="s">
        <v>965</v>
      </c>
      <c r="BM763" s="14" t="s">
        <v>965</v>
      </c>
      <c r="BN763" s="39" t="s">
        <v>39</v>
      </c>
      <c r="BO763" s="14" t="s">
        <v>965</v>
      </c>
      <c r="BP763" s="14" t="s">
        <v>965</v>
      </c>
      <c r="BQ763" s="39" t="s">
        <v>39</v>
      </c>
      <c r="BR763" s="14" t="s">
        <v>965</v>
      </c>
      <c r="BS763" s="14" t="s">
        <v>965</v>
      </c>
      <c r="BT763" s="39" t="e">
        <v>#N/A</v>
      </c>
      <c r="BU763" s="39" t="s">
        <v>965</v>
      </c>
      <c r="BV763" s="14" t="s">
        <v>20</v>
      </c>
      <c r="BW763" s="14" t="s">
        <v>20</v>
      </c>
      <c r="BX763" s="14" t="s">
        <v>20</v>
      </c>
      <c r="BY763" s="14" t="s">
        <v>965</v>
      </c>
      <c r="BZ763" s="39" t="s">
        <v>39</v>
      </c>
      <c r="CA763" s="39" t="s">
        <v>965</v>
      </c>
      <c r="CB763" s="14" t="s">
        <v>965</v>
      </c>
      <c r="CC763" s="39" t="s">
        <v>39</v>
      </c>
      <c r="CD763" s="39" t="s">
        <v>965</v>
      </c>
      <c r="CE763" s="14" t="s">
        <v>965</v>
      </c>
      <c r="CF763" s="39" t="s">
        <v>39</v>
      </c>
      <c r="CG763" s="39" t="s">
        <v>965</v>
      </c>
      <c r="CH763" s="14" t="s">
        <v>965</v>
      </c>
      <c r="CI763" s="39" t="s">
        <v>39</v>
      </c>
      <c r="CJ763" s="39" t="s">
        <v>965</v>
      </c>
      <c r="CK763" s="14" t="s">
        <v>20</v>
      </c>
      <c r="CL763" s="14" t="s">
        <v>20</v>
      </c>
      <c r="CM763" s="1">
        <f t="shared" si="189"/>
        <v>40</v>
      </c>
      <c r="CN763" s="1">
        <f t="shared" si="190"/>
        <v>0</v>
      </c>
      <c r="CO763" s="1">
        <f t="shared" si="191"/>
        <v>11</v>
      </c>
      <c r="CP763" s="1">
        <f t="shared" si="192"/>
        <v>0</v>
      </c>
      <c r="CQ763" s="1">
        <f t="shared" si="193"/>
        <v>0</v>
      </c>
      <c r="CR763" s="1">
        <f>SUM(COUNTIFS($T763:$CL763,{"PAT","MAT"}))</f>
        <v>0</v>
      </c>
      <c r="CS763" s="1">
        <f t="shared" si="194"/>
        <v>0</v>
      </c>
      <c r="CT763" s="1">
        <f t="shared" si="195"/>
        <v>0</v>
      </c>
      <c r="CU763" s="1">
        <f t="shared" si="196"/>
        <v>0</v>
      </c>
      <c r="CV763" s="1">
        <f t="shared" si="197"/>
        <v>0</v>
      </c>
      <c r="CW763" s="1">
        <f t="shared" si="198"/>
        <v>0</v>
      </c>
      <c r="CX763" s="1">
        <f t="shared" si="199"/>
        <v>0</v>
      </c>
      <c r="CY763" s="1">
        <f t="shared" si="200"/>
        <v>0</v>
      </c>
      <c r="CZ763" s="1">
        <f t="shared" si="201"/>
        <v>1</v>
      </c>
      <c r="DA763" s="1">
        <f t="shared" si="202"/>
        <v>1</v>
      </c>
      <c r="DB763" s="1">
        <f>SUM(CM763:CX763)+SUM(COUNTIFS(Q763:CL763,{"TERM","RESIGNED"}))</f>
        <v>51</v>
      </c>
      <c r="DC763" s="1" t="s">
        <v>45</v>
      </c>
      <c r="DD763" s="1" t="s">
        <v>1018</v>
      </c>
    </row>
    <row r="764" spans="1:108" x14ac:dyDescent="0.25">
      <c r="A764" s="32">
        <f t="shared" si="203"/>
        <v>763</v>
      </c>
      <c r="B764" s="1" t="s">
        <v>172</v>
      </c>
      <c r="C764" s="1">
        <v>106105</v>
      </c>
      <c r="D764" s="1">
        <v>106105</v>
      </c>
      <c r="E764" s="1" t="s">
        <v>945</v>
      </c>
      <c r="F764" s="34" t="s">
        <v>1582</v>
      </c>
      <c r="G764" s="34" t="s">
        <v>123</v>
      </c>
      <c r="H764" s="30">
        <v>45261</v>
      </c>
      <c r="I764" s="30" t="s">
        <v>39</v>
      </c>
      <c r="J764" s="30" t="s">
        <v>39</v>
      </c>
      <c r="K764" s="42">
        <f ca="1">IF(O764="ACTIVE",(TODAY()-H764),(J764-H764))</f>
        <v>41</v>
      </c>
      <c r="L764" s="44" t="str">
        <f>IF(OR(M764="Email Verification",M764="Operations",M764="OJT",M764="Bottom Quartile Group",M764="Training"),"Billable","Non Billable")</f>
        <v>Billable</v>
      </c>
      <c r="M764" s="34" t="s">
        <v>827</v>
      </c>
      <c r="N764" s="1" t="s">
        <v>41</v>
      </c>
      <c r="O764" s="1" t="s">
        <v>42</v>
      </c>
      <c r="P764" s="1"/>
      <c r="Q764" s="1"/>
      <c r="R764" s="1" t="s">
        <v>43</v>
      </c>
      <c r="S764" s="33" t="s">
        <v>246</v>
      </c>
      <c r="T764" s="14" t="s">
        <v>965</v>
      </c>
      <c r="U764" s="39" t="s">
        <v>39</v>
      </c>
      <c r="V764" s="14" t="s">
        <v>965</v>
      </c>
      <c r="W764" s="14" t="s">
        <v>20</v>
      </c>
      <c r="X764" s="14" t="s">
        <v>20</v>
      </c>
      <c r="Y764" s="14" t="s">
        <v>965</v>
      </c>
      <c r="Z764" s="39" t="s">
        <v>39</v>
      </c>
      <c r="AA764" s="14" t="s">
        <v>965</v>
      </c>
      <c r="AB764" s="14" t="s">
        <v>965</v>
      </c>
      <c r="AC764" s="39" t="s">
        <v>39</v>
      </c>
      <c r="AD764" s="14" t="s">
        <v>965</v>
      </c>
      <c r="AE764" s="14" t="s">
        <v>965</v>
      </c>
      <c r="AF764" s="39" t="s">
        <v>39</v>
      </c>
      <c r="AG764" s="14" t="s">
        <v>965</v>
      </c>
      <c r="AH764" s="14" t="s">
        <v>965</v>
      </c>
      <c r="AI764" s="39" t="s">
        <v>39</v>
      </c>
      <c r="AJ764" s="14" t="s">
        <v>965</v>
      </c>
      <c r="AK764" s="14" t="s">
        <v>965</v>
      </c>
      <c r="AL764" s="39" t="s">
        <v>39</v>
      </c>
      <c r="AM764" s="14" t="s">
        <v>965</v>
      </c>
      <c r="AN764" s="14" t="s">
        <v>20</v>
      </c>
      <c r="AO764" s="14" t="s">
        <v>20</v>
      </c>
      <c r="AP764" s="14" t="s">
        <v>965</v>
      </c>
      <c r="AQ764" s="39" t="s">
        <v>39</v>
      </c>
      <c r="AR764" s="14" t="s">
        <v>965</v>
      </c>
      <c r="AS764" s="14" t="s">
        <v>965</v>
      </c>
      <c r="AT764" s="39" t="s">
        <v>39</v>
      </c>
      <c r="AU764" s="14" t="s">
        <v>965</v>
      </c>
      <c r="AV764" s="14" t="s">
        <v>965</v>
      </c>
      <c r="AW764" s="39" t="s">
        <v>39</v>
      </c>
      <c r="AX764" s="14" t="s">
        <v>965</v>
      </c>
      <c r="AY764" s="14" t="s">
        <v>965</v>
      </c>
      <c r="AZ764" s="39" t="s">
        <v>39</v>
      </c>
      <c r="BA764" s="14" t="s">
        <v>965</v>
      </c>
      <c r="BB764" s="14" t="s">
        <v>965</v>
      </c>
      <c r="BC764" s="39" t="s">
        <v>39</v>
      </c>
      <c r="BD764" s="14" t="s">
        <v>965</v>
      </c>
      <c r="BE764" s="14" t="s">
        <v>20</v>
      </c>
      <c r="BF764" s="14" t="s">
        <v>20</v>
      </c>
      <c r="BG764" s="14" t="s">
        <v>965</v>
      </c>
      <c r="BH764" s="39" t="s">
        <v>39</v>
      </c>
      <c r="BI764" s="39" t="s">
        <v>965</v>
      </c>
      <c r="BJ764" s="14" t="s">
        <v>965</v>
      </c>
      <c r="BK764" s="39" t="s">
        <v>39</v>
      </c>
      <c r="BL764" s="14" t="s">
        <v>965</v>
      </c>
      <c r="BM764" s="14" t="s">
        <v>965</v>
      </c>
      <c r="BN764" s="39" t="s">
        <v>39</v>
      </c>
      <c r="BO764" s="14" t="s">
        <v>965</v>
      </c>
      <c r="BP764" s="14" t="s">
        <v>965</v>
      </c>
      <c r="BQ764" s="39" t="s">
        <v>39</v>
      </c>
      <c r="BR764" s="14" t="s">
        <v>965</v>
      </c>
      <c r="BS764" s="14" t="s">
        <v>965</v>
      </c>
      <c r="BT764" s="39" t="e">
        <v>#N/A</v>
      </c>
      <c r="BU764" s="39" t="s">
        <v>965</v>
      </c>
      <c r="BV764" s="14" t="s">
        <v>20</v>
      </c>
      <c r="BW764" s="14" t="s">
        <v>20</v>
      </c>
      <c r="BX764" s="14" t="s">
        <v>20</v>
      </c>
      <c r="BY764" s="14" t="s">
        <v>965</v>
      </c>
      <c r="BZ764" s="39" t="s">
        <v>39</v>
      </c>
      <c r="CA764" s="39" t="s">
        <v>965</v>
      </c>
      <c r="CB764" s="14" t="s">
        <v>965</v>
      </c>
      <c r="CC764" s="39" t="s">
        <v>39</v>
      </c>
      <c r="CD764" s="39" t="s">
        <v>965</v>
      </c>
      <c r="CE764" s="14" t="s">
        <v>965</v>
      </c>
      <c r="CF764" s="39" t="s">
        <v>39</v>
      </c>
      <c r="CG764" s="39" t="s">
        <v>965</v>
      </c>
      <c r="CH764" s="14" t="s">
        <v>965</v>
      </c>
      <c r="CI764" s="39" t="s">
        <v>39</v>
      </c>
      <c r="CJ764" s="39" t="s">
        <v>965</v>
      </c>
      <c r="CK764" s="14" t="s">
        <v>20</v>
      </c>
      <c r="CL764" s="14" t="s">
        <v>20</v>
      </c>
      <c r="CM764" s="1">
        <f t="shared" si="189"/>
        <v>40</v>
      </c>
      <c r="CN764" s="1">
        <f t="shared" si="190"/>
        <v>0</v>
      </c>
      <c r="CO764" s="1">
        <f t="shared" si="191"/>
        <v>11</v>
      </c>
      <c r="CP764" s="1">
        <f t="shared" si="192"/>
        <v>0</v>
      </c>
      <c r="CQ764" s="1">
        <f t="shared" si="193"/>
        <v>0</v>
      </c>
      <c r="CR764" s="1">
        <f>SUM(COUNTIFS($T764:$CL764,{"PAT","MAT"}))</f>
        <v>0</v>
      </c>
      <c r="CS764" s="1">
        <f t="shared" si="194"/>
        <v>0</v>
      </c>
      <c r="CT764" s="1">
        <f t="shared" si="195"/>
        <v>0</v>
      </c>
      <c r="CU764" s="1">
        <f t="shared" si="196"/>
        <v>0</v>
      </c>
      <c r="CV764" s="1">
        <f t="shared" si="197"/>
        <v>0</v>
      </c>
      <c r="CW764" s="1">
        <f t="shared" si="198"/>
        <v>0</v>
      </c>
      <c r="CX764" s="1">
        <f t="shared" si="199"/>
        <v>0</v>
      </c>
      <c r="CY764" s="1">
        <f t="shared" si="200"/>
        <v>0</v>
      </c>
      <c r="CZ764" s="1">
        <f t="shared" si="201"/>
        <v>1</v>
      </c>
      <c r="DA764" s="1">
        <f t="shared" si="202"/>
        <v>1</v>
      </c>
      <c r="DB764" s="1">
        <f>SUM(CM764:CX764)+SUM(COUNTIFS(Q764:CL764,{"TERM","RESIGNED"}))</f>
        <v>51</v>
      </c>
      <c r="DC764" s="1" t="s">
        <v>45</v>
      </c>
      <c r="DD764" s="1" t="s">
        <v>1018</v>
      </c>
    </row>
    <row r="765" spans="1:108" x14ac:dyDescent="0.25">
      <c r="A765" s="32">
        <f t="shared" si="203"/>
        <v>764</v>
      </c>
      <c r="B765" s="1" t="s">
        <v>172</v>
      </c>
      <c r="C765" s="1">
        <v>106107</v>
      </c>
      <c r="D765" s="1">
        <v>106107</v>
      </c>
      <c r="E765" s="1" t="s">
        <v>946</v>
      </c>
      <c r="F765" s="34" t="s">
        <v>1584</v>
      </c>
      <c r="G765" s="34" t="s">
        <v>123</v>
      </c>
      <c r="H765" s="30">
        <v>45261</v>
      </c>
      <c r="I765" s="30" t="s">
        <v>39</v>
      </c>
      <c r="J765" s="30" t="s">
        <v>39</v>
      </c>
      <c r="K765" s="42">
        <f ca="1">IF(O765="ACTIVE",(TODAY()-H765),(J765-H765))</f>
        <v>41</v>
      </c>
      <c r="L765" s="44" t="str">
        <f>IF(OR(M765="Email Verification",M765="Operations",M765="OJT",M765="Bottom Quartile Group",M765="Training"),"Billable","Non Billable")</f>
        <v>Billable</v>
      </c>
      <c r="M765" s="34" t="s">
        <v>827</v>
      </c>
      <c r="N765" s="1" t="s">
        <v>41</v>
      </c>
      <c r="O765" s="1" t="s">
        <v>42</v>
      </c>
      <c r="P765" s="1"/>
      <c r="Q765" s="1"/>
      <c r="R765" s="1" t="s">
        <v>43</v>
      </c>
      <c r="S765" s="33" t="s">
        <v>246</v>
      </c>
      <c r="T765" s="14" t="s">
        <v>965</v>
      </c>
      <c r="U765" s="39" t="s">
        <v>39</v>
      </c>
      <c r="V765" s="14" t="s">
        <v>965</v>
      </c>
      <c r="W765" s="14" t="s">
        <v>20</v>
      </c>
      <c r="X765" s="14" t="s">
        <v>20</v>
      </c>
      <c r="Y765" s="14" t="s">
        <v>965</v>
      </c>
      <c r="Z765" s="39" t="s">
        <v>39</v>
      </c>
      <c r="AA765" s="14" t="s">
        <v>965</v>
      </c>
      <c r="AB765" s="14" t="s">
        <v>965</v>
      </c>
      <c r="AC765" s="39" t="s">
        <v>39</v>
      </c>
      <c r="AD765" s="14" t="s">
        <v>965</v>
      </c>
      <c r="AE765" s="14" t="s">
        <v>965</v>
      </c>
      <c r="AF765" s="39" t="s">
        <v>39</v>
      </c>
      <c r="AG765" s="14" t="s">
        <v>965</v>
      </c>
      <c r="AH765" s="14" t="s">
        <v>965</v>
      </c>
      <c r="AI765" s="39" t="s">
        <v>39</v>
      </c>
      <c r="AJ765" s="14" t="s">
        <v>965</v>
      </c>
      <c r="AK765" s="14" t="s">
        <v>965</v>
      </c>
      <c r="AL765" s="39" t="s">
        <v>39</v>
      </c>
      <c r="AM765" s="14" t="s">
        <v>965</v>
      </c>
      <c r="AN765" s="14" t="s">
        <v>20</v>
      </c>
      <c r="AO765" s="14" t="s">
        <v>20</v>
      </c>
      <c r="AP765" s="14" t="s">
        <v>965</v>
      </c>
      <c r="AQ765" s="39" t="s">
        <v>39</v>
      </c>
      <c r="AR765" s="14" t="s">
        <v>965</v>
      </c>
      <c r="AS765" s="14" t="s">
        <v>965</v>
      </c>
      <c r="AT765" s="39" t="s">
        <v>39</v>
      </c>
      <c r="AU765" s="14" t="s">
        <v>965</v>
      </c>
      <c r="AV765" s="14" t="s">
        <v>965</v>
      </c>
      <c r="AW765" s="39" t="s">
        <v>39</v>
      </c>
      <c r="AX765" s="14" t="s">
        <v>965</v>
      </c>
      <c r="AY765" s="14" t="s">
        <v>966</v>
      </c>
      <c r="AZ765" s="39" t="s">
        <v>39</v>
      </c>
      <c r="BA765" s="14" t="s">
        <v>966</v>
      </c>
      <c r="BB765" s="14" t="s">
        <v>965</v>
      </c>
      <c r="BC765" s="39" t="s">
        <v>39</v>
      </c>
      <c r="BD765" s="14" t="s">
        <v>965</v>
      </c>
      <c r="BE765" s="14" t="s">
        <v>20</v>
      </c>
      <c r="BF765" s="14" t="s">
        <v>20</v>
      </c>
      <c r="BG765" s="14" t="s">
        <v>965</v>
      </c>
      <c r="BH765" s="39" t="s">
        <v>39</v>
      </c>
      <c r="BI765" s="39" t="s">
        <v>965</v>
      </c>
      <c r="BJ765" s="14" t="s">
        <v>965</v>
      </c>
      <c r="BK765" s="39" t="s">
        <v>39</v>
      </c>
      <c r="BL765" s="14" t="s">
        <v>965</v>
      </c>
      <c r="BM765" s="14" t="s">
        <v>965</v>
      </c>
      <c r="BN765" s="39" t="s">
        <v>39</v>
      </c>
      <c r="BO765" s="14" t="s">
        <v>965</v>
      </c>
      <c r="BP765" s="14" t="s">
        <v>965</v>
      </c>
      <c r="BQ765" s="39" t="s">
        <v>39</v>
      </c>
      <c r="BR765" s="14" t="s">
        <v>965</v>
      </c>
      <c r="BS765" s="14" t="s">
        <v>965</v>
      </c>
      <c r="BT765" s="39" t="e">
        <v>#N/A</v>
      </c>
      <c r="BU765" s="39" t="s">
        <v>965</v>
      </c>
      <c r="BV765" s="14" t="s">
        <v>20</v>
      </c>
      <c r="BW765" s="14" t="s">
        <v>20</v>
      </c>
      <c r="BX765" s="14" t="s">
        <v>20</v>
      </c>
      <c r="BY765" s="14" t="s">
        <v>965</v>
      </c>
      <c r="BZ765" s="39" t="s">
        <v>39</v>
      </c>
      <c r="CA765" s="39" t="s">
        <v>965</v>
      </c>
      <c r="CB765" s="14" t="s">
        <v>965</v>
      </c>
      <c r="CC765" s="39" t="s">
        <v>39</v>
      </c>
      <c r="CD765" s="39" t="s">
        <v>965</v>
      </c>
      <c r="CE765" s="14" t="s">
        <v>965</v>
      </c>
      <c r="CF765" s="39" t="s">
        <v>39</v>
      </c>
      <c r="CG765" s="39" t="s">
        <v>965</v>
      </c>
      <c r="CH765" s="14" t="s">
        <v>965</v>
      </c>
      <c r="CI765" s="39" t="s">
        <v>39</v>
      </c>
      <c r="CJ765" s="39" t="s">
        <v>965</v>
      </c>
      <c r="CK765" s="14" t="s">
        <v>20</v>
      </c>
      <c r="CL765" s="14" t="s">
        <v>20</v>
      </c>
      <c r="CM765" s="1">
        <f t="shared" si="189"/>
        <v>38</v>
      </c>
      <c r="CN765" s="1">
        <f t="shared" si="190"/>
        <v>1</v>
      </c>
      <c r="CO765" s="1">
        <f t="shared" si="191"/>
        <v>11</v>
      </c>
      <c r="CP765" s="1">
        <f t="shared" si="192"/>
        <v>0</v>
      </c>
      <c r="CQ765" s="1">
        <f t="shared" si="193"/>
        <v>0</v>
      </c>
      <c r="CR765" s="1">
        <f>SUM(COUNTIFS($T765:$CL765,{"PAT","MAT"}))</f>
        <v>0</v>
      </c>
      <c r="CS765" s="1">
        <f t="shared" si="194"/>
        <v>0</v>
      </c>
      <c r="CT765" s="1">
        <f t="shared" si="195"/>
        <v>0</v>
      </c>
      <c r="CU765" s="1">
        <f t="shared" si="196"/>
        <v>0</v>
      </c>
      <c r="CV765" s="1">
        <f t="shared" si="197"/>
        <v>0</v>
      </c>
      <c r="CW765" s="1">
        <f t="shared" si="198"/>
        <v>0</v>
      </c>
      <c r="CX765" s="1">
        <f t="shared" si="199"/>
        <v>0</v>
      </c>
      <c r="CY765" s="1">
        <f t="shared" si="200"/>
        <v>0</v>
      </c>
      <c r="CZ765" s="1">
        <f t="shared" si="201"/>
        <v>1</v>
      </c>
      <c r="DA765" s="1">
        <f t="shared" si="202"/>
        <v>1</v>
      </c>
      <c r="DB765" s="1">
        <f>SUM(CM765:CX765)+SUM(COUNTIFS(Q765:CL765,{"TERM","RESIGNED"}))</f>
        <v>50</v>
      </c>
      <c r="DC765" s="1" t="s">
        <v>45</v>
      </c>
      <c r="DD765" s="1" t="s">
        <v>1018</v>
      </c>
    </row>
    <row r="766" spans="1:108" x14ac:dyDescent="0.25">
      <c r="A766" s="32">
        <f t="shared" si="203"/>
        <v>765</v>
      </c>
      <c r="B766" s="1" t="s">
        <v>172</v>
      </c>
      <c r="C766" s="1">
        <v>106108</v>
      </c>
      <c r="D766" s="1">
        <v>106108</v>
      </c>
      <c r="E766" s="1" t="s">
        <v>946</v>
      </c>
      <c r="F766" s="34" t="s">
        <v>1585</v>
      </c>
      <c r="G766" s="34" t="s">
        <v>123</v>
      </c>
      <c r="H766" s="30">
        <v>45261</v>
      </c>
      <c r="I766" s="30" t="s">
        <v>39</v>
      </c>
      <c r="J766" s="30" t="s">
        <v>39</v>
      </c>
      <c r="K766" s="42">
        <f ca="1">IF(O766="ACTIVE",(TODAY()-H766),(J766-H766))</f>
        <v>41</v>
      </c>
      <c r="L766" s="44" t="str">
        <f>IF(OR(M766="Email Verification",M766="Operations",M766="OJT",M766="Bottom Quartile Group",M766="Training"),"Billable","Non Billable")</f>
        <v>Billable</v>
      </c>
      <c r="M766" s="34" t="s">
        <v>827</v>
      </c>
      <c r="N766" s="1" t="s">
        <v>41</v>
      </c>
      <c r="O766" s="1" t="s">
        <v>42</v>
      </c>
      <c r="P766" s="1"/>
      <c r="Q766" s="1"/>
      <c r="R766" s="1" t="s">
        <v>43</v>
      </c>
      <c r="S766" s="33" t="s">
        <v>246</v>
      </c>
      <c r="T766" s="14" t="s">
        <v>965</v>
      </c>
      <c r="U766" s="39" t="s">
        <v>39</v>
      </c>
      <c r="V766" s="14" t="s">
        <v>965</v>
      </c>
      <c r="W766" s="14" t="s">
        <v>20</v>
      </c>
      <c r="X766" s="14" t="s">
        <v>20</v>
      </c>
      <c r="Y766" s="14" t="s">
        <v>965</v>
      </c>
      <c r="Z766" s="39" t="s">
        <v>39</v>
      </c>
      <c r="AA766" s="14" t="s">
        <v>965</v>
      </c>
      <c r="AB766" s="14" t="s">
        <v>965</v>
      </c>
      <c r="AC766" s="39" t="s">
        <v>39</v>
      </c>
      <c r="AD766" s="14" t="s">
        <v>965</v>
      </c>
      <c r="AE766" s="14" t="s">
        <v>965</v>
      </c>
      <c r="AF766" s="39" t="s">
        <v>39</v>
      </c>
      <c r="AG766" s="14" t="s">
        <v>965</v>
      </c>
      <c r="AH766" s="14" t="s">
        <v>965</v>
      </c>
      <c r="AI766" s="39" t="s">
        <v>39</v>
      </c>
      <c r="AJ766" s="14" t="s">
        <v>965</v>
      </c>
      <c r="AK766" s="14" t="s">
        <v>965</v>
      </c>
      <c r="AL766" s="39" t="s">
        <v>39</v>
      </c>
      <c r="AM766" s="14" t="s">
        <v>965</v>
      </c>
      <c r="AN766" s="14" t="s">
        <v>20</v>
      </c>
      <c r="AO766" s="14" t="s">
        <v>20</v>
      </c>
      <c r="AP766" s="14" t="s">
        <v>965</v>
      </c>
      <c r="AQ766" s="39" t="s">
        <v>39</v>
      </c>
      <c r="AR766" s="14" t="s">
        <v>965</v>
      </c>
      <c r="AS766" s="14" t="s">
        <v>965</v>
      </c>
      <c r="AT766" s="39" t="s">
        <v>39</v>
      </c>
      <c r="AU766" s="14" t="s">
        <v>965</v>
      </c>
      <c r="AV766" s="14" t="s">
        <v>965</v>
      </c>
      <c r="AW766" s="39" t="s">
        <v>39</v>
      </c>
      <c r="AX766" s="14" t="s">
        <v>965</v>
      </c>
      <c r="AY766" s="14" t="s">
        <v>965</v>
      </c>
      <c r="AZ766" s="39" t="s">
        <v>39</v>
      </c>
      <c r="BA766" s="14" t="s">
        <v>965</v>
      </c>
      <c r="BB766" s="14" t="s">
        <v>965</v>
      </c>
      <c r="BC766" s="39" t="s">
        <v>39</v>
      </c>
      <c r="BD766" s="14" t="s">
        <v>965</v>
      </c>
      <c r="BE766" s="14" t="s">
        <v>20</v>
      </c>
      <c r="BF766" s="14" t="s">
        <v>20</v>
      </c>
      <c r="BG766" s="14" t="s">
        <v>965</v>
      </c>
      <c r="BH766" s="39" t="s">
        <v>39</v>
      </c>
      <c r="BI766" s="39" t="s">
        <v>965</v>
      </c>
      <c r="BJ766" s="14" t="s">
        <v>965</v>
      </c>
      <c r="BK766" s="39" t="s">
        <v>39</v>
      </c>
      <c r="BL766" s="14" t="s">
        <v>965</v>
      </c>
      <c r="BM766" s="14" t="s">
        <v>965</v>
      </c>
      <c r="BN766" s="39" t="s">
        <v>39</v>
      </c>
      <c r="BO766" s="14" t="s">
        <v>965</v>
      </c>
      <c r="BP766" s="14" t="s">
        <v>965</v>
      </c>
      <c r="BQ766" s="39" t="s">
        <v>39</v>
      </c>
      <c r="BR766" s="14" t="s">
        <v>965</v>
      </c>
      <c r="BS766" s="14" t="s">
        <v>965</v>
      </c>
      <c r="BT766" s="39" t="e">
        <v>#N/A</v>
      </c>
      <c r="BU766" s="39" t="s">
        <v>965</v>
      </c>
      <c r="BV766" s="14" t="s">
        <v>20</v>
      </c>
      <c r="BW766" s="14" t="s">
        <v>20</v>
      </c>
      <c r="BX766" s="14" t="s">
        <v>20</v>
      </c>
      <c r="BY766" s="14" t="s">
        <v>965</v>
      </c>
      <c r="BZ766" s="39" t="s">
        <v>39</v>
      </c>
      <c r="CA766" s="39" t="s">
        <v>965</v>
      </c>
      <c r="CB766" s="14" t="s">
        <v>965</v>
      </c>
      <c r="CC766" s="39" t="s">
        <v>39</v>
      </c>
      <c r="CD766" s="39" t="s">
        <v>965</v>
      </c>
      <c r="CE766" s="14" t="s">
        <v>965</v>
      </c>
      <c r="CF766" s="39" t="s">
        <v>39</v>
      </c>
      <c r="CG766" s="39" t="s">
        <v>965</v>
      </c>
      <c r="CH766" s="14" t="s">
        <v>965</v>
      </c>
      <c r="CI766" s="39" t="s">
        <v>39</v>
      </c>
      <c r="CJ766" s="39" t="s">
        <v>965</v>
      </c>
      <c r="CK766" s="14" t="s">
        <v>20</v>
      </c>
      <c r="CL766" s="14" t="s">
        <v>20</v>
      </c>
      <c r="CM766" s="1">
        <f t="shared" si="189"/>
        <v>40</v>
      </c>
      <c r="CN766" s="1">
        <f t="shared" si="190"/>
        <v>0</v>
      </c>
      <c r="CO766" s="1">
        <f t="shared" si="191"/>
        <v>11</v>
      </c>
      <c r="CP766" s="1">
        <f t="shared" si="192"/>
        <v>0</v>
      </c>
      <c r="CQ766" s="1">
        <f t="shared" si="193"/>
        <v>0</v>
      </c>
      <c r="CR766" s="1">
        <f>SUM(COUNTIFS($T766:$CL766,{"PAT","MAT"}))</f>
        <v>0</v>
      </c>
      <c r="CS766" s="1">
        <f t="shared" si="194"/>
        <v>0</v>
      </c>
      <c r="CT766" s="1">
        <f t="shared" si="195"/>
        <v>0</v>
      </c>
      <c r="CU766" s="1">
        <f t="shared" si="196"/>
        <v>0</v>
      </c>
      <c r="CV766" s="1">
        <f t="shared" si="197"/>
        <v>0</v>
      </c>
      <c r="CW766" s="1">
        <f t="shared" si="198"/>
        <v>0</v>
      </c>
      <c r="CX766" s="1">
        <f t="shared" si="199"/>
        <v>0</v>
      </c>
      <c r="CY766" s="1">
        <f t="shared" si="200"/>
        <v>0</v>
      </c>
      <c r="CZ766" s="1">
        <f t="shared" si="201"/>
        <v>1</v>
      </c>
      <c r="DA766" s="1">
        <f t="shared" si="202"/>
        <v>1</v>
      </c>
      <c r="DB766" s="1">
        <f>SUM(CM766:CX766)+SUM(COUNTIFS(Q766:CL766,{"TERM","RESIGNED"}))</f>
        <v>51</v>
      </c>
      <c r="DC766" s="1" t="s">
        <v>45</v>
      </c>
      <c r="DD766" s="1" t="s">
        <v>1018</v>
      </c>
    </row>
    <row r="767" spans="1:108" x14ac:dyDescent="0.25">
      <c r="A767" s="32">
        <f t="shared" si="203"/>
        <v>766</v>
      </c>
      <c r="B767" s="1" t="s">
        <v>172</v>
      </c>
      <c r="C767" s="1">
        <v>106147</v>
      </c>
      <c r="D767" s="27">
        <v>106147</v>
      </c>
      <c r="E767" s="1" t="s">
        <v>946</v>
      </c>
      <c r="F767" s="34" t="s">
        <v>1606</v>
      </c>
      <c r="G767" s="34" t="s">
        <v>123</v>
      </c>
      <c r="H767" s="30">
        <v>45266</v>
      </c>
      <c r="I767" s="30" t="s">
        <v>39</v>
      </c>
      <c r="J767" s="30" t="s">
        <v>39</v>
      </c>
      <c r="K767" s="1">
        <v>20</v>
      </c>
      <c r="L767" s="34" t="s">
        <v>1598</v>
      </c>
      <c r="M767" s="34" t="s">
        <v>827</v>
      </c>
      <c r="N767" s="1" t="s">
        <v>41</v>
      </c>
      <c r="O767" s="1" t="s">
        <v>42</v>
      </c>
      <c r="P767" s="1"/>
      <c r="Q767" s="1"/>
      <c r="R767" s="1" t="s">
        <v>43</v>
      </c>
      <c r="S767" s="33" t="s">
        <v>246</v>
      </c>
      <c r="T767" s="14" t="s">
        <v>25</v>
      </c>
      <c r="U767" s="39" t="s">
        <v>39</v>
      </c>
      <c r="V767" s="14" t="s">
        <v>25</v>
      </c>
      <c r="W767" s="14" t="s">
        <v>25</v>
      </c>
      <c r="X767" s="14" t="s">
        <v>25</v>
      </c>
      <c r="Y767" s="14" t="s">
        <v>25</v>
      </c>
      <c r="Z767" s="39" t="s">
        <v>39</v>
      </c>
      <c r="AA767" s="14" t="s">
        <v>25</v>
      </c>
      <c r="AB767" s="14" t="s">
        <v>25</v>
      </c>
      <c r="AC767" s="39" t="s">
        <v>39</v>
      </c>
      <c r="AD767" s="14" t="s">
        <v>25</v>
      </c>
      <c r="AE767" s="14" t="s">
        <v>965</v>
      </c>
      <c r="AF767" s="39" t="s">
        <v>39</v>
      </c>
      <c r="AG767" s="14" t="s">
        <v>965</v>
      </c>
      <c r="AH767" s="14" t="s">
        <v>965</v>
      </c>
      <c r="AI767" s="39" t="s">
        <v>39</v>
      </c>
      <c r="AJ767" s="14" t="s">
        <v>965</v>
      </c>
      <c r="AK767" s="14" t="s">
        <v>965</v>
      </c>
      <c r="AL767" s="39" t="s">
        <v>39</v>
      </c>
      <c r="AM767" s="14" t="s">
        <v>965</v>
      </c>
      <c r="AN767" s="14" t="s">
        <v>20</v>
      </c>
      <c r="AO767" s="14" t="s">
        <v>20</v>
      </c>
      <c r="AP767" s="14" t="s">
        <v>965</v>
      </c>
      <c r="AQ767" s="39" t="s">
        <v>39</v>
      </c>
      <c r="AR767" s="14" t="s">
        <v>965</v>
      </c>
      <c r="AS767" s="14" t="s">
        <v>965</v>
      </c>
      <c r="AT767" s="39" t="s">
        <v>39</v>
      </c>
      <c r="AU767" s="14" t="s">
        <v>965</v>
      </c>
      <c r="AV767" s="14" t="s">
        <v>965</v>
      </c>
      <c r="AW767" s="39" t="s">
        <v>39</v>
      </c>
      <c r="AX767" s="14" t="s">
        <v>965</v>
      </c>
      <c r="AY767" s="14" t="s">
        <v>965</v>
      </c>
      <c r="AZ767" s="39" t="s">
        <v>39</v>
      </c>
      <c r="BA767" s="14" t="s">
        <v>965</v>
      </c>
      <c r="BB767" s="14" t="s">
        <v>965</v>
      </c>
      <c r="BC767" s="39" t="s">
        <v>39</v>
      </c>
      <c r="BD767" s="14" t="s">
        <v>965</v>
      </c>
      <c r="BE767" s="14" t="s">
        <v>20</v>
      </c>
      <c r="BF767" s="14" t="s">
        <v>20</v>
      </c>
      <c r="BG767" s="14" t="s">
        <v>965</v>
      </c>
      <c r="BH767" s="39" t="s">
        <v>39</v>
      </c>
      <c r="BI767" s="39" t="s">
        <v>965</v>
      </c>
      <c r="BJ767" s="14" t="s">
        <v>965</v>
      </c>
      <c r="BK767" s="39" t="s">
        <v>39</v>
      </c>
      <c r="BL767" s="14" t="s">
        <v>965</v>
      </c>
      <c r="BM767" s="14" t="s">
        <v>965</v>
      </c>
      <c r="BN767" s="39" t="s">
        <v>39</v>
      </c>
      <c r="BO767" s="14" t="s">
        <v>965</v>
      </c>
      <c r="BP767" s="14" t="s">
        <v>965</v>
      </c>
      <c r="BQ767" s="39" t="s">
        <v>39</v>
      </c>
      <c r="BR767" s="14" t="s">
        <v>965</v>
      </c>
      <c r="BS767" s="14" t="s">
        <v>965</v>
      </c>
      <c r="BT767" s="39" t="e">
        <v>#N/A</v>
      </c>
      <c r="BU767" s="39" t="s">
        <v>965</v>
      </c>
      <c r="BV767" s="14" t="s">
        <v>20</v>
      </c>
      <c r="BW767" s="14" t="s">
        <v>20</v>
      </c>
      <c r="BX767" s="14" t="s">
        <v>20</v>
      </c>
      <c r="BY767" s="14" t="s">
        <v>22</v>
      </c>
      <c r="BZ767" s="39" t="s">
        <v>39</v>
      </c>
      <c r="CA767" s="39" t="s">
        <v>22</v>
      </c>
      <c r="CB767" s="14" t="s">
        <v>965</v>
      </c>
      <c r="CC767" s="39" t="s">
        <v>39</v>
      </c>
      <c r="CD767" s="39" t="s">
        <v>965</v>
      </c>
      <c r="CE767" s="14" t="s">
        <v>965</v>
      </c>
      <c r="CF767" s="39" t="s">
        <v>39</v>
      </c>
      <c r="CG767" s="39" t="s">
        <v>965</v>
      </c>
      <c r="CH767" s="14" t="s">
        <v>965</v>
      </c>
      <c r="CI767" s="39" t="s">
        <v>39</v>
      </c>
      <c r="CJ767" s="39" t="s">
        <v>965</v>
      </c>
      <c r="CK767" s="14" t="s">
        <v>20</v>
      </c>
      <c r="CL767" s="14" t="s">
        <v>20</v>
      </c>
      <c r="CM767" s="1">
        <f t="shared" si="189"/>
        <v>32</v>
      </c>
      <c r="CN767" s="1">
        <f t="shared" si="190"/>
        <v>0</v>
      </c>
      <c r="CO767" s="1">
        <f t="shared" si="191"/>
        <v>9</v>
      </c>
      <c r="CP767" s="1">
        <f t="shared" si="192"/>
        <v>0</v>
      </c>
      <c r="CQ767" s="1">
        <f t="shared" si="193"/>
        <v>2</v>
      </c>
      <c r="CR767" s="1">
        <f>SUM(COUNTIFS($T767:$CL767,{"PAT","MAT"}))</f>
        <v>0</v>
      </c>
      <c r="CS767" s="1">
        <f t="shared" si="194"/>
        <v>0</v>
      </c>
      <c r="CT767" s="1">
        <f t="shared" si="195"/>
        <v>8</v>
      </c>
      <c r="CU767" s="1">
        <f t="shared" si="196"/>
        <v>0</v>
      </c>
      <c r="CV767" s="1">
        <f t="shared" si="197"/>
        <v>0</v>
      </c>
      <c r="CW767" s="1">
        <f t="shared" si="198"/>
        <v>0</v>
      </c>
      <c r="CX767" s="1">
        <f t="shared" si="199"/>
        <v>0</v>
      </c>
      <c r="CY767" s="1">
        <f t="shared" si="200"/>
        <v>0</v>
      </c>
      <c r="CZ767" s="1">
        <f t="shared" si="201"/>
        <v>1</v>
      </c>
      <c r="DA767" s="1">
        <f t="shared" si="202"/>
        <v>1</v>
      </c>
      <c r="DB767" s="1">
        <f>SUM(CM767:CX767)+SUM(COUNTIFS(Q767:CL767,{"TERM","RESIGNED"}))</f>
        <v>51</v>
      </c>
      <c r="DC767" s="1" t="s">
        <v>45</v>
      </c>
    </row>
    <row r="768" spans="1:108" x14ac:dyDescent="0.25">
      <c r="A768" s="32">
        <f t="shared" si="203"/>
        <v>767</v>
      </c>
      <c r="B768" s="1" t="s">
        <v>172</v>
      </c>
      <c r="C768" s="1">
        <v>106149</v>
      </c>
      <c r="D768" s="27">
        <v>106149</v>
      </c>
      <c r="E768" s="1" t="s">
        <v>946</v>
      </c>
      <c r="F768" s="34" t="s">
        <v>1608</v>
      </c>
      <c r="G768" s="34" t="s">
        <v>123</v>
      </c>
      <c r="H768" s="30">
        <v>45266</v>
      </c>
      <c r="I768" s="30" t="s">
        <v>39</v>
      </c>
      <c r="J768" s="30" t="s">
        <v>39</v>
      </c>
      <c r="K768" s="1">
        <v>20</v>
      </c>
      <c r="L768" s="34" t="s">
        <v>1598</v>
      </c>
      <c r="M768" s="34" t="s">
        <v>827</v>
      </c>
      <c r="N768" s="1" t="s">
        <v>41</v>
      </c>
      <c r="O768" s="1" t="s">
        <v>42</v>
      </c>
      <c r="P768" s="1"/>
      <c r="Q768" s="1"/>
      <c r="R768" s="1" t="s">
        <v>43</v>
      </c>
      <c r="S768" s="33" t="s">
        <v>246</v>
      </c>
      <c r="T768" s="14" t="s">
        <v>25</v>
      </c>
      <c r="U768" s="39" t="s">
        <v>39</v>
      </c>
      <c r="V768" s="14" t="s">
        <v>25</v>
      </c>
      <c r="W768" s="14" t="s">
        <v>25</v>
      </c>
      <c r="X768" s="14" t="s">
        <v>25</v>
      </c>
      <c r="Y768" s="14" t="s">
        <v>25</v>
      </c>
      <c r="Z768" s="39" t="s">
        <v>39</v>
      </c>
      <c r="AA768" s="14" t="s">
        <v>25</v>
      </c>
      <c r="AB768" s="14" t="s">
        <v>25</v>
      </c>
      <c r="AC768" s="39" t="s">
        <v>39</v>
      </c>
      <c r="AD768" s="14" t="s">
        <v>25</v>
      </c>
      <c r="AE768" s="14" t="s">
        <v>965</v>
      </c>
      <c r="AF768" s="39" t="s">
        <v>39</v>
      </c>
      <c r="AG768" s="14" t="s">
        <v>965</v>
      </c>
      <c r="AH768" s="14" t="s">
        <v>965</v>
      </c>
      <c r="AI768" s="39" t="s">
        <v>39</v>
      </c>
      <c r="AJ768" s="14" t="s">
        <v>965</v>
      </c>
      <c r="AK768" s="14" t="s">
        <v>965</v>
      </c>
      <c r="AL768" s="39" t="s">
        <v>39</v>
      </c>
      <c r="AM768" s="14" t="s">
        <v>965</v>
      </c>
      <c r="AN768" s="14" t="s">
        <v>20</v>
      </c>
      <c r="AO768" s="14" t="s">
        <v>20</v>
      </c>
      <c r="AP768" s="14" t="s">
        <v>965</v>
      </c>
      <c r="AQ768" s="39" t="s">
        <v>39</v>
      </c>
      <c r="AR768" s="14" t="s">
        <v>965</v>
      </c>
      <c r="AS768" s="14" t="s">
        <v>965</v>
      </c>
      <c r="AT768" s="39" t="s">
        <v>39</v>
      </c>
      <c r="AU768" s="14" t="s">
        <v>965</v>
      </c>
      <c r="AV768" s="14" t="s">
        <v>965</v>
      </c>
      <c r="AW768" s="39" t="s">
        <v>39</v>
      </c>
      <c r="AX768" s="14" t="s">
        <v>965</v>
      </c>
      <c r="AY768" s="14" t="s">
        <v>965</v>
      </c>
      <c r="AZ768" s="39" t="s">
        <v>39</v>
      </c>
      <c r="BA768" s="14" t="s">
        <v>965</v>
      </c>
      <c r="BB768" s="14" t="s">
        <v>965</v>
      </c>
      <c r="BC768" s="39" t="s">
        <v>39</v>
      </c>
      <c r="BD768" s="14" t="s">
        <v>965</v>
      </c>
      <c r="BE768" s="14" t="s">
        <v>20</v>
      </c>
      <c r="BF768" s="14" t="s">
        <v>20</v>
      </c>
      <c r="BG768" s="14" t="s">
        <v>965</v>
      </c>
      <c r="BH768" s="39" t="s">
        <v>39</v>
      </c>
      <c r="BI768" s="39" t="s">
        <v>965</v>
      </c>
      <c r="BJ768" s="14" t="s">
        <v>965</v>
      </c>
      <c r="BK768" s="39" t="s">
        <v>39</v>
      </c>
      <c r="BL768" s="14" t="s">
        <v>965</v>
      </c>
      <c r="BM768" s="14" t="s">
        <v>965</v>
      </c>
      <c r="BN768" s="39" t="s">
        <v>39</v>
      </c>
      <c r="BO768" s="14" t="s">
        <v>965</v>
      </c>
      <c r="BP768" s="14" t="s">
        <v>965</v>
      </c>
      <c r="BQ768" s="39" t="s">
        <v>39</v>
      </c>
      <c r="BR768" s="14" t="s">
        <v>965</v>
      </c>
      <c r="BS768" s="14" t="s">
        <v>965</v>
      </c>
      <c r="BT768" s="39" t="e">
        <v>#N/A</v>
      </c>
      <c r="BU768" s="39" t="s">
        <v>965</v>
      </c>
      <c r="BV768" s="14" t="s">
        <v>20</v>
      </c>
      <c r="BW768" s="14" t="s">
        <v>20</v>
      </c>
      <c r="BX768" s="14" t="s">
        <v>20</v>
      </c>
      <c r="BY768" s="14" t="s">
        <v>965</v>
      </c>
      <c r="BZ768" s="39" t="s">
        <v>39</v>
      </c>
      <c r="CA768" s="39" t="s">
        <v>965</v>
      </c>
      <c r="CB768" s="14" t="s">
        <v>965</v>
      </c>
      <c r="CC768" s="39" t="s">
        <v>39</v>
      </c>
      <c r="CD768" s="39" t="s">
        <v>965</v>
      </c>
      <c r="CE768" s="14" t="s">
        <v>965</v>
      </c>
      <c r="CF768" s="39" t="s">
        <v>39</v>
      </c>
      <c r="CG768" s="39" t="s">
        <v>965</v>
      </c>
      <c r="CH768" s="14" t="s">
        <v>965</v>
      </c>
      <c r="CI768" s="39" t="s">
        <v>39</v>
      </c>
      <c r="CJ768" s="39" t="s">
        <v>965</v>
      </c>
      <c r="CK768" s="14" t="s">
        <v>20</v>
      </c>
      <c r="CL768" s="14" t="s">
        <v>20</v>
      </c>
      <c r="CM768" s="1">
        <f t="shared" si="189"/>
        <v>34</v>
      </c>
      <c r="CN768" s="1">
        <f t="shared" si="190"/>
        <v>0</v>
      </c>
      <c r="CO768" s="1">
        <f t="shared" si="191"/>
        <v>9</v>
      </c>
      <c r="CP768" s="1">
        <f t="shared" si="192"/>
        <v>0</v>
      </c>
      <c r="CQ768" s="1">
        <f t="shared" si="193"/>
        <v>0</v>
      </c>
      <c r="CR768" s="1">
        <f>SUM(COUNTIFS($T768:$CL768,{"PAT","MAT"}))</f>
        <v>0</v>
      </c>
      <c r="CS768" s="1">
        <f t="shared" si="194"/>
        <v>0</v>
      </c>
      <c r="CT768" s="1">
        <f t="shared" si="195"/>
        <v>8</v>
      </c>
      <c r="CU768" s="1">
        <f t="shared" si="196"/>
        <v>0</v>
      </c>
      <c r="CV768" s="1">
        <f t="shared" si="197"/>
        <v>0</v>
      </c>
      <c r="CW768" s="1">
        <f t="shared" si="198"/>
        <v>0</v>
      </c>
      <c r="CX768" s="1">
        <f t="shared" si="199"/>
        <v>0</v>
      </c>
      <c r="CY768" s="1">
        <f t="shared" si="200"/>
        <v>0</v>
      </c>
      <c r="CZ768" s="1">
        <f t="shared" si="201"/>
        <v>1</v>
      </c>
      <c r="DA768" s="1">
        <f t="shared" si="202"/>
        <v>1</v>
      </c>
      <c r="DB768" s="1">
        <f>SUM(CM768:CX768)+SUM(COUNTIFS(Q768:CL768,{"TERM","RESIGNED"}))</f>
        <v>51</v>
      </c>
      <c r="DC768" s="1" t="s">
        <v>45</v>
      </c>
    </row>
    <row r="769" spans="1:107" x14ac:dyDescent="0.25">
      <c r="A769" s="32">
        <f t="shared" si="203"/>
        <v>768</v>
      </c>
      <c r="B769" s="1" t="s">
        <v>172</v>
      </c>
      <c r="C769" s="1">
        <v>106150</v>
      </c>
      <c r="D769" s="27">
        <v>106150</v>
      </c>
      <c r="E769" s="1" t="s">
        <v>945</v>
      </c>
      <c r="F769" s="34" t="s">
        <v>1609</v>
      </c>
      <c r="G769" s="34" t="s">
        <v>123</v>
      </c>
      <c r="H769" s="30">
        <v>45266</v>
      </c>
      <c r="I769" s="30" t="s">
        <v>39</v>
      </c>
      <c r="J769" s="30" t="s">
        <v>39</v>
      </c>
      <c r="K769" s="1">
        <v>20</v>
      </c>
      <c r="L769" s="34" t="s">
        <v>1598</v>
      </c>
      <c r="M769" s="34" t="s">
        <v>827</v>
      </c>
      <c r="N769" s="1" t="s">
        <v>41</v>
      </c>
      <c r="O769" s="1" t="s">
        <v>42</v>
      </c>
      <c r="P769" s="1"/>
      <c r="Q769" s="1"/>
      <c r="R769" s="1" t="s">
        <v>43</v>
      </c>
      <c r="S769" s="33" t="s">
        <v>246</v>
      </c>
      <c r="T769" s="14" t="s">
        <v>25</v>
      </c>
      <c r="U769" s="39" t="s">
        <v>39</v>
      </c>
      <c r="V769" s="14" t="s">
        <v>25</v>
      </c>
      <c r="W769" s="14" t="s">
        <v>25</v>
      </c>
      <c r="X769" s="14" t="s">
        <v>25</v>
      </c>
      <c r="Y769" s="14" t="s">
        <v>25</v>
      </c>
      <c r="Z769" s="39" t="s">
        <v>39</v>
      </c>
      <c r="AA769" s="14" t="s">
        <v>25</v>
      </c>
      <c r="AB769" s="14" t="s">
        <v>25</v>
      </c>
      <c r="AC769" s="39" t="s">
        <v>39</v>
      </c>
      <c r="AD769" s="14" t="s">
        <v>25</v>
      </c>
      <c r="AE769" s="14" t="s">
        <v>965</v>
      </c>
      <c r="AF769" s="39" t="s">
        <v>39</v>
      </c>
      <c r="AG769" s="14" t="s">
        <v>965</v>
      </c>
      <c r="AH769" s="14" t="s">
        <v>965</v>
      </c>
      <c r="AI769" s="39" t="s">
        <v>39</v>
      </c>
      <c r="AJ769" s="14" t="s">
        <v>965</v>
      </c>
      <c r="AK769" s="14" t="s">
        <v>965</v>
      </c>
      <c r="AL769" s="39" t="s">
        <v>39</v>
      </c>
      <c r="AM769" s="14" t="s">
        <v>965</v>
      </c>
      <c r="AN769" s="14" t="s">
        <v>20</v>
      </c>
      <c r="AO769" s="14" t="s">
        <v>20</v>
      </c>
      <c r="AP769" s="14" t="s">
        <v>965</v>
      </c>
      <c r="AQ769" s="39" t="s">
        <v>39</v>
      </c>
      <c r="AR769" s="14" t="s">
        <v>965</v>
      </c>
      <c r="AS769" s="14" t="s">
        <v>965</v>
      </c>
      <c r="AT769" s="39" t="s">
        <v>39</v>
      </c>
      <c r="AU769" s="14" t="s">
        <v>965</v>
      </c>
      <c r="AV769" s="14" t="s">
        <v>965</v>
      </c>
      <c r="AW769" s="39" t="s">
        <v>39</v>
      </c>
      <c r="AX769" s="14" t="s">
        <v>965</v>
      </c>
      <c r="AY769" s="14" t="s">
        <v>965</v>
      </c>
      <c r="AZ769" s="39" t="s">
        <v>39</v>
      </c>
      <c r="BA769" s="14" t="s">
        <v>965</v>
      </c>
      <c r="BB769" s="14" t="s">
        <v>965</v>
      </c>
      <c r="BC769" s="39" t="s">
        <v>39</v>
      </c>
      <c r="BD769" s="14" t="s">
        <v>965</v>
      </c>
      <c r="BE769" s="14" t="s">
        <v>20</v>
      </c>
      <c r="BF769" s="14" t="s">
        <v>20</v>
      </c>
      <c r="BG769" s="14" t="s">
        <v>22</v>
      </c>
      <c r="BH769" s="39" t="s">
        <v>39</v>
      </c>
      <c r="BI769" s="39" t="s">
        <v>22</v>
      </c>
      <c r="BJ769" s="14" t="s">
        <v>22</v>
      </c>
      <c r="BK769" s="39" t="s">
        <v>39</v>
      </c>
      <c r="BL769" s="14" t="s">
        <v>22</v>
      </c>
      <c r="BM769" s="14" t="s">
        <v>965</v>
      </c>
      <c r="BN769" s="39" t="s">
        <v>39</v>
      </c>
      <c r="BO769" s="14" t="s">
        <v>965</v>
      </c>
      <c r="BP769" s="14" t="s">
        <v>965</v>
      </c>
      <c r="BQ769" s="39" t="s">
        <v>39</v>
      </c>
      <c r="BR769" s="14" t="s">
        <v>965</v>
      </c>
      <c r="BS769" s="14" t="s">
        <v>965</v>
      </c>
      <c r="BT769" s="39" t="e">
        <v>#N/A</v>
      </c>
      <c r="BU769" s="39" t="s">
        <v>965</v>
      </c>
      <c r="BV769" s="14" t="s">
        <v>20</v>
      </c>
      <c r="BW769" s="14" t="s">
        <v>20</v>
      </c>
      <c r="BX769" s="14" t="s">
        <v>20</v>
      </c>
      <c r="BY769" s="14" t="s">
        <v>965</v>
      </c>
      <c r="BZ769" s="39" t="s">
        <v>39</v>
      </c>
      <c r="CA769" s="39" t="s">
        <v>965</v>
      </c>
      <c r="CB769" s="14" t="s">
        <v>965</v>
      </c>
      <c r="CC769" s="39" t="s">
        <v>39</v>
      </c>
      <c r="CD769" s="39" t="s">
        <v>965</v>
      </c>
      <c r="CE769" s="14" t="s">
        <v>965</v>
      </c>
      <c r="CF769" s="39" t="s">
        <v>39</v>
      </c>
      <c r="CG769" s="39" t="s">
        <v>965</v>
      </c>
      <c r="CH769" s="14" t="s">
        <v>965</v>
      </c>
      <c r="CI769" s="39" t="s">
        <v>39</v>
      </c>
      <c r="CJ769" s="39" t="s">
        <v>965</v>
      </c>
      <c r="CK769" s="14" t="s">
        <v>20</v>
      </c>
      <c r="CL769" s="14" t="s">
        <v>20</v>
      </c>
      <c r="CM769" s="1">
        <f t="shared" si="189"/>
        <v>30</v>
      </c>
      <c r="CN769" s="1">
        <f t="shared" si="190"/>
        <v>0</v>
      </c>
      <c r="CO769" s="1">
        <f t="shared" si="191"/>
        <v>9</v>
      </c>
      <c r="CP769" s="1">
        <f t="shared" si="192"/>
        <v>0</v>
      </c>
      <c r="CQ769" s="1">
        <f t="shared" si="193"/>
        <v>4</v>
      </c>
      <c r="CR769" s="1">
        <f>SUM(COUNTIFS($T769:$CL769,{"PAT","MAT"}))</f>
        <v>0</v>
      </c>
      <c r="CS769" s="1">
        <f t="shared" si="194"/>
        <v>0</v>
      </c>
      <c r="CT769" s="1">
        <f t="shared" si="195"/>
        <v>8</v>
      </c>
      <c r="CU769" s="1">
        <f t="shared" si="196"/>
        <v>0</v>
      </c>
      <c r="CV769" s="1">
        <f t="shared" si="197"/>
        <v>0</v>
      </c>
      <c r="CW769" s="1">
        <f t="shared" si="198"/>
        <v>0</v>
      </c>
      <c r="CX769" s="1">
        <f t="shared" si="199"/>
        <v>0</v>
      </c>
      <c r="CY769" s="1">
        <f t="shared" si="200"/>
        <v>0</v>
      </c>
      <c r="CZ769" s="1">
        <f t="shared" si="201"/>
        <v>1</v>
      </c>
      <c r="DA769" s="1">
        <f t="shared" si="202"/>
        <v>1</v>
      </c>
      <c r="DB769" s="1">
        <f>SUM(CM769:CX769)+SUM(COUNTIFS(Q769:CL769,{"TERM","RESIGNED"}))</f>
        <v>51</v>
      </c>
      <c r="DC769" s="1" t="s">
        <v>45</v>
      </c>
    </row>
    <row r="770" spans="1:107" x14ac:dyDescent="0.25">
      <c r="A770" s="32">
        <f t="shared" si="203"/>
        <v>769</v>
      </c>
      <c r="B770" s="1" t="s">
        <v>172</v>
      </c>
      <c r="C770" s="1">
        <v>106153</v>
      </c>
      <c r="D770" s="27">
        <v>106153</v>
      </c>
      <c r="E770" s="1" t="s">
        <v>946</v>
      </c>
      <c r="F770" s="34" t="s">
        <v>1610</v>
      </c>
      <c r="G770" s="34" t="s">
        <v>123</v>
      </c>
      <c r="H770" s="30">
        <v>45266</v>
      </c>
      <c r="I770" s="30" t="s">
        <v>39</v>
      </c>
      <c r="J770" s="30" t="s">
        <v>39</v>
      </c>
      <c r="K770" s="1">
        <v>20</v>
      </c>
      <c r="L770" s="34" t="s">
        <v>1598</v>
      </c>
      <c r="M770" s="34" t="s">
        <v>827</v>
      </c>
      <c r="N770" s="1" t="s">
        <v>41</v>
      </c>
      <c r="O770" s="1" t="s">
        <v>42</v>
      </c>
      <c r="P770" s="1"/>
      <c r="Q770" s="1"/>
      <c r="R770" s="1" t="s">
        <v>43</v>
      </c>
      <c r="S770" s="33" t="s">
        <v>246</v>
      </c>
      <c r="T770" s="14" t="s">
        <v>25</v>
      </c>
      <c r="U770" s="39" t="s">
        <v>39</v>
      </c>
      <c r="V770" s="14" t="s">
        <v>25</v>
      </c>
      <c r="W770" s="14" t="s">
        <v>25</v>
      </c>
      <c r="X770" s="14" t="s">
        <v>25</v>
      </c>
      <c r="Y770" s="14" t="s">
        <v>25</v>
      </c>
      <c r="Z770" s="39" t="s">
        <v>39</v>
      </c>
      <c r="AA770" s="14" t="s">
        <v>25</v>
      </c>
      <c r="AB770" s="14" t="s">
        <v>25</v>
      </c>
      <c r="AC770" s="39" t="s">
        <v>39</v>
      </c>
      <c r="AD770" s="14" t="s">
        <v>25</v>
      </c>
      <c r="AE770" s="14" t="s">
        <v>965</v>
      </c>
      <c r="AF770" s="39" t="s">
        <v>39</v>
      </c>
      <c r="AG770" s="14" t="s">
        <v>965</v>
      </c>
      <c r="AH770" s="14" t="s">
        <v>965</v>
      </c>
      <c r="AI770" s="39" t="s">
        <v>39</v>
      </c>
      <c r="AJ770" s="14" t="s">
        <v>965</v>
      </c>
      <c r="AK770" s="14" t="s">
        <v>965</v>
      </c>
      <c r="AL770" s="39" t="s">
        <v>39</v>
      </c>
      <c r="AM770" s="14" t="s">
        <v>965</v>
      </c>
      <c r="AN770" s="14" t="s">
        <v>20</v>
      </c>
      <c r="AO770" s="14" t="s">
        <v>20</v>
      </c>
      <c r="AP770" s="14" t="s">
        <v>965</v>
      </c>
      <c r="AQ770" s="39" t="s">
        <v>39</v>
      </c>
      <c r="AR770" s="14" t="s">
        <v>965</v>
      </c>
      <c r="AS770" s="14" t="s">
        <v>965</v>
      </c>
      <c r="AT770" s="39" t="s">
        <v>39</v>
      </c>
      <c r="AU770" s="14" t="s">
        <v>965</v>
      </c>
      <c r="AV770" s="14" t="s">
        <v>965</v>
      </c>
      <c r="AW770" s="39" t="s">
        <v>39</v>
      </c>
      <c r="AX770" s="14" t="s">
        <v>965</v>
      </c>
      <c r="AY770" s="14" t="s">
        <v>965</v>
      </c>
      <c r="AZ770" s="39" t="s">
        <v>39</v>
      </c>
      <c r="BA770" s="14" t="s">
        <v>965</v>
      </c>
      <c r="BB770" s="14" t="s">
        <v>965</v>
      </c>
      <c r="BC770" s="39" t="s">
        <v>39</v>
      </c>
      <c r="BD770" s="14" t="s">
        <v>965</v>
      </c>
      <c r="BE770" s="14" t="s">
        <v>20</v>
      </c>
      <c r="BF770" s="14" t="s">
        <v>20</v>
      </c>
      <c r="BG770" s="14" t="s">
        <v>965</v>
      </c>
      <c r="BH770" s="39" t="s">
        <v>39</v>
      </c>
      <c r="BI770" s="39" t="s">
        <v>965</v>
      </c>
      <c r="BJ770" s="14" t="s">
        <v>965</v>
      </c>
      <c r="BK770" s="39" t="s">
        <v>39</v>
      </c>
      <c r="BL770" s="14" t="s">
        <v>965</v>
      </c>
      <c r="BM770" s="14" t="s">
        <v>965</v>
      </c>
      <c r="BN770" s="39" t="s">
        <v>39</v>
      </c>
      <c r="BO770" s="14" t="s">
        <v>965</v>
      </c>
      <c r="BP770" s="14" t="s">
        <v>965</v>
      </c>
      <c r="BQ770" s="39" t="s">
        <v>39</v>
      </c>
      <c r="BR770" s="14" t="s">
        <v>965</v>
      </c>
      <c r="BS770" s="14" t="s">
        <v>965</v>
      </c>
      <c r="BT770" s="39" t="e">
        <v>#N/A</v>
      </c>
      <c r="BU770" s="39" t="s">
        <v>965</v>
      </c>
      <c r="BV770" s="14" t="s">
        <v>20</v>
      </c>
      <c r="BW770" s="14" t="s">
        <v>20</v>
      </c>
      <c r="BX770" s="14" t="s">
        <v>20</v>
      </c>
      <c r="BY770" s="14" t="s">
        <v>965</v>
      </c>
      <c r="BZ770" s="39" t="s">
        <v>39</v>
      </c>
      <c r="CA770" s="39" t="s">
        <v>965</v>
      </c>
      <c r="CB770" s="14" t="s">
        <v>965</v>
      </c>
      <c r="CC770" s="39" t="s">
        <v>39</v>
      </c>
      <c r="CD770" s="39" t="s">
        <v>965</v>
      </c>
      <c r="CE770" s="14" t="s">
        <v>965</v>
      </c>
      <c r="CF770" s="39" t="s">
        <v>39</v>
      </c>
      <c r="CG770" s="39" t="s">
        <v>965</v>
      </c>
      <c r="CH770" s="14" t="s">
        <v>965</v>
      </c>
      <c r="CI770" s="39" t="s">
        <v>39</v>
      </c>
      <c r="CJ770" s="39" t="s">
        <v>965</v>
      </c>
      <c r="CK770" s="14" t="s">
        <v>20</v>
      </c>
      <c r="CL770" s="14" t="s">
        <v>20</v>
      </c>
      <c r="CM770" s="1">
        <f t="shared" ref="CM770:CM833" si="204">COUNTIFS($T770:$CL770,"P")</f>
        <v>34</v>
      </c>
      <c r="CN770" s="1">
        <f t="shared" ref="CN770:CN833" si="205">COUNTIFS($T770:$CL770,"HD")/2</f>
        <v>0</v>
      </c>
      <c r="CO770" s="1">
        <f t="shared" ref="CO770:CO833" si="206">COUNTIFS($T770:$CL770,"DO")</f>
        <v>9</v>
      </c>
      <c r="CP770" s="1">
        <f t="shared" ref="CP770:CP833" si="207">COUNTIFS($T770:$CL770,"UPL")</f>
        <v>0</v>
      </c>
      <c r="CQ770" s="1">
        <f t="shared" ref="CQ770:CQ833" si="208">COUNTIFS($T770:$CL770,"LWP")</f>
        <v>0</v>
      </c>
      <c r="CR770" s="1">
        <f>SUM(COUNTIFS($T770:$CL770,{"PAT","MAT"}))</f>
        <v>0</v>
      </c>
      <c r="CS770" s="1">
        <f t="shared" ref="CS770:CS833" si="209">COUNTIFS($T770:$CL770,"HO")</f>
        <v>0</v>
      </c>
      <c r="CT770" s="1">
        <f t="shared" ref="CT770:CT833" si="210">COUNTIFS($T770:$CL770,"NA")</f>
        <v>8</v>
      </c>
      <c r="CU770" s="1">
        <f t="shared" ref="CU770:CU833" si="211">COUNTIFS($T770:$CL770,"PL")</f>
        <v>0</v>
      </c>
      <c r="CV770" s="1">
        <f t="shared" ref="CV770:CV833" si="212">COUNTIFS($T770:$CL770,"CL")</f>
        <v>0</v>
      </c>
      <c r="CW770" s="1">
        <f t="shared" ref="CW770:CW833" si="213">COUNTIFS($T770:$CL770,"BL")</f>
        <v>0</v>
      </c>
      <c r="CX770" s="1">
        <f t="shared" ref="CX770:CX833" si="214">COUNTIFS($T770:$CL770,"CO")</f>
        <v>0</v>
      </c>
      <c r="CY770" s="1">
        <f t="shared" ref="CY770:CY833" si="215">SUM(CU770:CX770)</f>
        <v>0</v>
      </c>
      <c r="CZ770" s="1">
        <f t="shared" ref="CZ770:CZ833" si="216">IF(SUM(CM770+CN770)&gt;=17,1,0)</f>
        <v>1</v>
      </c>
      <c r="DA770" s="1">
        <f t="shared" ref="DA770:DA833" si="217">IF(SUM(CM770+CN770)&gt;=13,1,0)</f>
        <v>1</v>
      </c>
      <c r="DB770" s="1">
        <f>SUM(CM770:CX770)+SUM(COUNTIFS(Q770:CL770,{"TERM","RESIGNED"}))</f>
        <v>51</v>
      </c>
      <c r="DC770" s="1" t="s">
        <v>45</v>
      </c>
    </row>
    <row r="771" spans="1:107" x14ac:dyDescent="0.25">
      <c r="A771" s="32">
        <f t="shared" ref="A771:A834" si="218">A770+1</f>
        <v>770</v>
      </c>
      <c r="B771" s="1" t="s">
        <v>172</v>
      </c>
      <c r="C771" s="1">
        <v>106154</v>
      </c>
      <c r="D771" s="27">
        <v>106154</v>
      </c>
      <c r="E771" s="1" t="s">
        <v>946</v>
      </c>
      <c r="F771" s="34" t="s">
        <v>1611</v>
      </c>
      <c r="G771" s="34" t="s">
        <v>123</v>
      </c>
      <c r="H771" s="30">
        <v>45266</v>
      </c>
      <c r="I771" s="30" t="s">
        <v>39</v>
      </c>
      <c r="J771" s="30" t="s">
        <v>39</v>
      </c>
      <c r="K771" s="1">
        <v>20</v>
      </c>
      <c r="L771" s="34" t="s">
        <v>1598</v>
      </c>
      <c r="M771" s="34" t="s">
        <v>827</v>
      </c>
      <c r="N771" s="1" t="s">
        <v>41</v>
      </c>
      <c r="O771" s="1" t="s">
        <v>42</v>
      </c>
      <c r="P771" s="1"/>
      <c r="Q771" s="1"/>
      <c r="R771" s="1" t="s">
        <v>43</v>
      </c>
      <c r="S771" s="33" t="s">
        <v>246</v>
      </c>
      <c r="T771" s="14" t="s">
        <v>25</v>
      </c>
      <c r="U771" s="39" t="s">
        <v>39</v>
      </c>
      <c r="V771" s="14" t="s">
        <v>25</v>
      </c>
      <c r="W771" s="14" t="s">
        <v>25</v>
      </c>
      <c r="X771" s="14" t="s">
        <v>25</v>
      </c>
      <c r="Y771" s="14" t="s">
        <v>25</v>
      </c>
      <c r="Z771" s="39" t="s">
        <v>39</v>
      </c>
      <c r="AA771" s="14" t="s">
        <v>25</v>
      </c>
      <c r="AB771" s="14" t="s">
        <v>25</v>
      </c>
      <c r="AC771" s="39" t="s">
        <v>39</v>
      </c>
      <c r="AD771" s="14" t="s">
        <v>25</v>
      </c>
      <c r="AE771" s="14" t="s">
        <v>965</v>
      </c>
      <c r="AF771" s="39" t="s">
        <v>39</v>
      </c>
      <c r="AG771" s="14" t="s">
        <v>965</v>
      </c>
      <c r="AH771" s="14" t="s">
        <v>965</v>
      </c>
      <c r="AI771" s="39" t="s">
        <v>39</v>
      </c>
      <c r="AJ771" s="14" t="s">
        <v>965</v>
      </c>
      <c r="AK771" s="14" t="s">
        <v>965</v>
      </c>
      <c r="AL771" s="39" t="s">
        <v>39</v>
      </c>
      <c r="AM771" s="14" t="s">
        <v>965</v>
      </c>
      <c r="AN771" s="14" t="s">
        <v>20</v>
      </c>
      <c r="AO771" s="14" t="s">
        <v>20</v>
      </c>
      <c r="AP771" s="14" t="s">
        <v>965</v>
      </c>
      <c r="AQ771" s="39" t="s">
        <v>39</v>
      </c>
      <c r="AR771" s="14" t="s">
        <v>965</v>
      </c>
      <c r="AS771" s="14" t="s">
        <v>965</v>
      </c>
      <c r="AT771" s="39" t="s">
        <v>39</v>
      </c>
      <c r="AU771" s="14" t="s">
        <v>965</v>
      </c>
      <c r="AV771" s="14" t="s">
        <v>965</v>
      </c>
      <c r="AW771" s="39" t="s">
        <v>39</v>
      </c>
      <c r="AX771" s="14" t="s">
        <v>965</v>
      </c>
      <c r="AY771" s="14" t="s">
        <v>965</v>
      </c>
      <c r="AZ771" s="39" t="s">
        <v>39</v>
      </c>
      <c r="BA771" s="14" t="s">
        <v>965</v>
      </c>
      <c r="BB771" s="14" t="s">
        <v>965</v>
      </c>
      <c r="BC771" s="39" t="s">
        <v>39</v>
      </c>
      <c r="BD771" s="14" t="s">
        <v>965</v>
      </c>
      <c r="BE771" s="14" t="s">
        <v>20</v>
      </c>
      <c r="BF771" s="14" t="s">
        <v>20</v>
      </c>
      <c r="BG771" s="14" t="s">
        <v>965</v>
      </c>
      <c r="BH771" s="39" t="s">
        <v>39</v>
      </c>
      <c r="BI771" s="39" t="s">
        <v>965</v>
      </c>
      <c r="BJ771" s="14" t="s">
        <v>965</v>
      </c>
      <c r="BK771" s="39" t="s">
        <v>39</v>
      </c>
      <c r="BL771" s="14" t="s">
        <v>965</v>
      </c>
      <c r="BM771" s="14" t="s">
        <v>965</v>
      </c>
      <c r="BN771" s="39" t="s">
        <v>39</v>
      </c>
      <c r="BO771" s="14" t="s">
        <v>965</v>
      </c>
      <c r="BP771" s="14" t="s">
        <v>965</v>
      </c>
      <c r="BQ771" s="39" t="s">
        <v>39</v>
      </c>
      <c r="BR771" s="14" t="s">
        <v>965</v>
      </c>
      <c r="BS771" s="14" t="s">
        <v>965</v>
      </c>
      <c r="BT771" s="39" t="e">
        <v>#N/A</v>
      </c>
      <c r="BU771" s="39" t="s">
        <v>965</v>
      </c>
      <c r="BV771" s="14" t="s">
        <v>20</v>
      </c>
      <c r="BW771" s="14" t="s">
        <v>20</v>
      </c>
      <c r="BX771" s="14" t="s">
        <v>20</v>
      </c>
      <c r="BY771" s="14" t="s">
        <v>965</v>
      </c>
      <c r="BZ771" s="39" t="s">
        <v>39</v>
      </c>
      <c r="CA771" s="39" t="s">
        <v>965</v>
      </c>
      <c r="CB771" s="14" t="s">
        <v>965</v>
      </c>
      <c r="CC771" s="39" t="s">
        <v>39</v>
      </c>
      <c r="CD771" s="39" t="s">
        <v>965</v>
      </c>
      <c r="CE771" s="14" t="s">
        <v>965</v>
      </c>
      <c r="CF771" s="39" t="s">
        <v>39</v>
      </c>
      <c r="CG771" s="39" t="s">
        <v>965</v>
      </c>
      <c r="CH771" s="14" t="s">
        <v>965</v>
      </c>
      <c r="CI771" s="39" t="s">
        <v>39</v>
      </c>
      <c r="CJ771" s="39" t="s">
        <v>965</v>
      </c>
      <c r="CK771" s="14" t="s">
        <v>20</v>
      </c>
      <c r="CL771" s="14" t="s">
        <v>20</v>
      </c>
      <c r="CM771" s="1">
        <f t="shared" si="204"/>
        <v>34</v>
      </c>
      <c r="CN771" s="1">
        <f t="shared" si="205"/>
        <v>0</v>
      </c>
      <c r="CO771" s="1">
        <f t="shared" si="206"/>
        <v>9</v>
      </c>
      <c r="CP771" s="1">
        <f t="shared" si="207"/>
        <v>0</v>
      </c>
      <c r="CQ771" s="1">
        <f t="shared" si="208"/>
        <v>0</v>
      </c>
      <c r="CR771" s="1">
        <f>SUM(COUNTIFS($T771:$CL771,{"PAT","MAT"}))</f>
        <v>0</v>
      </c>
      <c r="CS771" s="1">
        <f t="shared" si="209"/>
        <v>0</v>
      </c>
      <c r="CT771" s="1">
        <f t="shared" si="210"/>
        <v>8</v>
      </c>
      <c r="CU771" s="1">
        <f t="shared" si="211"/>
        <v>0</v>
      </c>
      <c r="CV771" s="1">
        <f t="shared" si="212"/>
        <v>0</v>
      </c>
      <c r="CW771" s="1">
        <f t="shared" si="213"/>
        <v>0</v>
      </c>
      <c r="CX771" s="1">
        <f t="shared" si="214"/>
        <v>0</v>
      </c>
      <c r="CY771" s="1">
        <f t="shared" si="215"/>
        <v>0</v>
      </c>
      <c r="CZ771" s="1">
        <f t="shared" si="216"/>
        <v>1</v>
      </c>
      <c r="DA771" s="1">
        <f t="shared" si="217"/>
        <v>1</v>
      </c>
      <c r="DB771" s="1">
        <f>SUM(CM771:CX771)+SUM(COUNTIFS(Q771:CL771,{"TERM","RESIGNED"}))</f>
        <v>51</v>
      </c>
      <c r="DC771" s="1" t="s">
        <v>45</v>
      </c>
    </row>
    <row r="772" spans="1:107" x14ac:dyDescent="0.25">
      <c r="A772" s="32">
        <f t="shared" si="218"/>
        <v>771</v>
      </c>
      <c r="B772" s="1" t="s">
        <v>172</v>
      </c>
      <c r="C772" s="1">
        <v>106161</v>
      </c>
      <c r="D772" s="27">
        <v>106161</v>
      </c>
      <c r="E772" s="1" t="s">
        <v>945</v>
      </c>
      <c r="F772" s="34" t="s">
        <v>1618</v>
      </c>
      <c r="G772" s="34" t="s">
        <v>123</v>
      </c>
      <c r="H772" s="30">
        <v>45266</v>
      </c>
      <c r="I772" s="30" t="s">
        <v>39</v>
      </c>
      <c r="J772" s="30" t="s">
        <v>39</v>
      </c>
      <c r="K772" s="1">
        <v>20</v>
      </c>
      <c r="L772" s="34" t="s">
        <v>1598</v>
      </c>
      <c r="M772" s="34" t="s">
        <v>827</v>
      </c>
      <c r="N772" s="1" t="s">
        <v>41</v>
      </c>
      <c r="O772" s="1" t="s">
        <v>42</v>
      </c>
      <c r="P772" s="1"/>
      <c r="Q772" s="1"/>
      <c r="R772" s="1" t="s">
        <v>43</v>
      </c>
      <c r="S772" s="33" t="s">
        <v>246</v>
      </c>
      <c r="T772" s="14" t="s">
        <v>25</v>
      </c>
      <c r="U772" s="39" t="s">
        <v>39</v>
      </c>
      <c r="V772" s="14" t="s">
        <v>25</v>
      </c>
      <c r="W772" s="14" t="s">
        <v>25</v>
      </c>
      <c r="X772" s="14" t="s">
        <v>25</v>
      </c>
      <c r="Y772" s="14" t="s">
        <v>25</v>
      </c>
      <c r="Z772" s="39" t="s">
        <v>39</v>
      </c>
      <c r="AA772" s="14" t="s">
        <v>25</v>
      </c>
      <c r="AB772" s="14" t="s">
        <v>25</v>
      </c>
      <c r="AC772" s="39" t="s">
        <v>39</v>
      </c>
      <c r="AD772" s="14" t="s">
        <v>25</v>
      </c>
      <c r="AE772" s="14" t="s">
        <v>965</v>
      </c>
      <c r="AF772" s="39" t="s">
        <v>39</v>
      </c>
      <c r="AG772" s="14" t="s">
        <v>965</v>
      </c>
      <c r="AH772" s="14" t="s">
        <v>965</v>
      </c>
      <c r="AI772" s="39" t="s">
        <v>39</v>
      </c>
      <c r="AJ772" s="14" t="s">
        <v>965</v>
      </c>
      <c r="AK772" s="14" t="s">
        <v>965</v>
      </c>
      <c r="AL772" s="39" t="s">
        <v>39</v>
      </c>
      <c r="AM772" s="14" t="s">
        <v>965</v>
      </c>
      <c r="AN772" s="14" t="s">
        <v>20</v>
      </c>
      <c r="AO772" s="14" t="s">
        <v>20</v>
      </c>
      <c r="AP772" s="14" t="s">
        <v>965</v>
      </c>
      <c r="AQ772" s="39" t="s">
        <v>39</v>
      </c>
      <c r="AR772" s="14" t="s">
        <v>965</v>
      </c>
      <c r="AS772" s="14" t="s">
        <v>965</v>
      </c>
      <c r="AT772" s="39" t="s">
        <v>39</v>
      </c>
      <c r="AU772" s="14" t="s">
        <v>965</v>
      </c>
      <c r="AV772" s="14" t="s">
        <v>965</v>
      </c>
      <c r="AW772" s="39" t="s">
        <v>39</v>
      </c>
      <c r="AX772" s="14" t="s">
        <v>965</v>
      </c>
      <c r="AY772" s="14" t="s">
        <v>965</v>
      </c>
      <c r="AZ772" s="39" t="s">
        <v>39</v>
      </c>
      <c r="BA772" s="14" t="s">
        <v>965</v>
      </c>
      <c r="BB772" s="14" t="s">
        <v>965</v>
      </c>
      <c r="BC772" s="39" t="s">
        <v>39</v>
      </c>
      <c r="BD772" s="14" t="s">
        <v>965</v>
      </c>
      <c r="BE772" s="14" t="s">
        <v>20</v>
      </c>
      <c r="BF772" s="14" t="s">
        <v>20</v>
      </c>
      <c r="BG772" s="14" t="s">
        <v>965</v>
      </c>
      <c r="BH772" s="39" t="s">
        <v>39</v>
      </c>
      <c r="BI772" s="39" t="s">
        <v>965</v>
      </c>
      <c r="BJ772" s="14" t="s">
        <v>965</v>
      </c>
      <c r="BK772" s="39" t="s">
        <v>39</v>
      </c>
      <c r="BL772" s="14" t="s">
        <v>965</v>
      </c>
      <c r="BM772" s="14" t="s">
        <v>965</v>
      </c>
      <c r="BN772" s="39" t="s">
        <v>39</v>
      </c>
      <c r="BO772" s="14" t="s">
        <v>965</v>
      </c>
      <c r="BP772" s="14" t="s">
        <v>965</v>
      </c>
      <c r="BQ772" s="39" t="s">
        <v>39</v>
      </c>
      <c r="BR772" s="14" t="s">
        <v>965</v>
      </c>
      <c r="BS772" s="14" t="s">
        <v>965</v>
      </c>
      <c r="BT772" s="39" t="e">
        <v>#N/A</v>
      </c>
      <c r="BU772" s="39" t="s">
        <v>965</v>
      </c>
      <c r="BV772" s="14" t="s">
        <v>20</v>
      </c>
      <c r="BW772" s="14" t="s">
        <v>20</v>
      </c>
      <c r="BX772" s="14" t="s">
        <v>20</v>
      </c>
      <c r="BY772" s="14" t="s">
        <v>965</v>
      </c>
      <c r="BZ772" s="39" t="s">
        <v>39</v>
      </c>
      <c r="CA772" s="39" t="s">
        <v>965</v>
      </c>
      <c r="CB772" s="14" t="s">
        <v>965</v>
      </c>
      <c r="CC772" s="39" t="s">
        <v>39</v>
      </c>
      <c r="CD772" s="39" t="s">
        <v>965</v>
      </c>
      <c r="CE772" s="14" t="s">
        <v>965</v>
      </c>
      <c r="CF772" s="39" t="s">
        <v>39</v>
      </c>
      <c r="CG772" s="39" t="s">
        <v>965</v>
      </c>
      <c r="CH772" s="14" t="s">
        <v>965</v>
      </c>
      <c r="CI772" s="39" t="s">
        <v>39</v>
      </c>
      <c r="CJ772" s="39" t="s">
        <v>965</v>
      </c>
      <c r="CK772" s="14" t="s">
        <v>20</v>
      </c>
      <c r="CL772" s="14" t="s">
        <v>20</v>
      </c>
      <c r="CM772" s="1">
        <f t="shared" si="204"/>
        <v>34</v>
      </c>
      <c r="CN772" s="1">
        <f t="shared" si="205"/>
        <v>0</v>
      </c>
      <c r="CO772" s="1">
        <f t="shared" si="206"/>
        <v>9</v>
      </c>
      <c r="CP772" s="1">
        <f t="shared" si="207"/>
        <v>0</v>
      </c>
      <c r="CQ772" s="1">
        <f t="shared" si="208"/>
        <v>0</v>
      </c>
      <c r="CR772" s="1">
        <f>SUM(COUNTIFS($T772:$CL772,{"PAT","MAT"}))</f>
        <v>0</v>
      </c>
      <c r="CS772" s="1">
        <f t="shared" si="209"/>
        <v>0</v>
      </c>
      <c r="CT772" s="1">
        <f t="shared" si="210"/>
        <v>8</v>
      </c>
      <c r="CU772" s="1">
        <f t="shared" si="211"/>
        <v>0</v>
      </c>
      <c r="CV772" s="1">
        <f t="shared" si="212"/>
        <v>0</v>
      </c>
      <c r="CW772" s="1">
        <f t="shared" si="213"/>
        <v>0</v>
      </c>
      <c r="CX772" s="1">
        <f t="shared" si="214"/>
        <v>0</v>
      </c>
      <c r="CY772" s="1">
        <f t="shared" si="215"/>
        <v>0</v>
      </c>
      <c r="CZ772" s="1">
        <f t="shared" si="216"/>
        <v>1</v>
      </c>
      <c r="DA772" s="1">
        <f t="shared" si="217"/>
        <v>1</v>
      </c>
      <c r="DB772" s="1">
        <f>SUM(CM772:CX772)+SUM(COUNTIFS(Q772:CL772,{"TERM","RESIGNED"}))</f>
        <v>51</v>
      </c>
      <c r="DC772" s="1" t="s">
        <v>45</v>
      </c>
    </row>
    <row r="773" spans="1:107" x14ac:dyDescent="0.25">
      <c r="A773" s="32">
        <f t="shared" si="218"/>
        <v>772</v>
      </c>
      <c r="B773" s="1" t="s">
        <v>172</v>
      </c>
      <c r="C773" s="1">
        <v>106163</v>
      </c>
      <c r="D773" s="27">
        <v>106163</v>
      </c>
      <c r="E773" s="1" t="s">
        <v>945</v>
      </c>
      <c r="F773" s="34" t="s">
        <v>1619</v>
      </c>
      <c r="G773" s="34" t="s">
        <v>123</v>
      </c>
      <c r="H773" s="30">
        <v>45266</v>
      </c>
      <c r="I773" s="30" t="s">
        <v>39</v>
      </c>
      <c r="J773" s="30" t="s">
        <v>39</v>
      </c>
      <c r="K773" s="1">
        <v>20</v>
      </c>
      <c r="L773" s="34" t="s">
        <v>1598</v>
      </c>
      <c r="M773" s="34" t="s">
        <v>827</v>
      </c>
      <c r="N773" s="1" t="s">
        <v>41</v>
      </c>
      <c r="O773" s="1" t="s">
        <v>42</v>
      </c>
      <c r="P773" s="1"/>
      <c r="Q773" s="1"/>
      <c r="R773" s="1" t="s">
        <v>43</v>
      </c>
      <c r="S773" s="33" t="s">
        <v>246</v>
      </c>
      <c r="T773" s="14" t="s">
        <v>25</v>
      </c>
      <c r="U773" s="39" t="s">
        <v>39</v>
      </c>
      <c r="V773" s="14" t="s">
        <v>25</v>
      </c>
      <c r="W773" s="14" t="s">
        <v>25</v>
      </c>
      <c r="X773" s="14" t="s">
        <v>25</v>
      </c>
      <c r="Y773" s="14" t="s">
        <v>25</v>
      </c>
      <c r="Z773" s="39" t="s">
        <v>39</v>
      </c>
      <c r="AA773" s="14" t="s">
        <v>25</v>
      </c>
      <c r="AB773" s="14" t="s">
        <v>25</v>
      </c>
      <c r="AC773" s="39" t="s">
        <v>39</v>
      </c>
      <c r="AD773" s="14" t="s">
        <v>25</v>
      </c>
      <c r="AE773" s="14" t="s">
        <v>965</v>
      </c>
      <c r="AF773" s="39" t="s">
        <v>39</v>
      </c>
      <c r="AG773" s="14" t="s">
        <v>965</v>
      </c>
      <c r="AH773" s="14" t="s">
        <v>965</v>
      </c>
      <c r="AI773" s="39" t="s">
        <v>39</v>
      </c>
      <c r="AJ773" s="14" t="s">
        <v>965</v>
      </c>
      <c r="AK773" s="14" t="s">
        <v>965</v>
      </c>
      <c r="AL773" s="39" t="s">
        <v>39</v>
      </c>
      <c r="AM773" s="14" t="s">
        <v>965</v>
      </c>
      <c r="AN773" s="14" t="s">
        <v>20</v>
      </c>
      <c r="AO773" s="14" t="s">
        <v>20</v>
      </c>
      <c r="AP773" s="14" t="s">
        <v>965</v>
      </c>
      <c r="AQ773" s="39" t="s">
        <v>39</v>
      </c>
      <c r="AR773" s="14" t="s">
        <v>965</v>
      </c>
      <c r="AS773" s="14" t="s">
        <v>965</v>
      </c>
      <c r="AT773" s="39" t="s">
        <v>39</v>
      </c>
      <c r="AU773" s="14" t="s">
        <v>965</v>
      </c>
      <c r="AV773" s="14" t="s">
        <v>965</v>
      </c>
      <c r="AW773" s="39" t="s">
        <v>39</v>
      </c>
      <c r="AX773" s="14" t="s">
        <v>965</v>
      </c>
      <c r="AY773" s="14" t="s">
        <v>965</v>
      </c>
      <c r="AZ773" s="39" t="s">
        <v>39</v>
      </c>
      <c r="BA773" s="14" t="s">
        <v>965</v>
      </c>
      <c r="BB773" s="14" t="s">
        <v>965</v>
      </c>
      <c r="BC773" s="39" t="s">
        <v>39</v>
      </c>
      <c r="BD773" s="14" t="s">
        <v>965</v>
      </c>
      <c r="BE773" s="14" t="s">
        <v>20</v>
      </c>
      <c r="BF773" s="14" t="s">
        <v>20</v>
      </c>
      <c r="BG773" s="14" t="s">
        <v>965</v>
      </c>
      <c r="BH773" s="39" t="s">
        <v>39</v>
      </c>
      <c r="BI773" s="39" t="s">
        <v>965</v>
      </c>
      <c r="BJ773" s="14" t="s">
        <v>965</v>
      </c>
      <c r="BK773" s="39" t="s">
        <v>39</v>
      </c>
      <c r="BL773" s="14" t="s">
        <v>965</v>
      </c>
      <c r="BM773" s="14" t="s">
        <v>965</v>
      </c>
      <c r="BN773" s="39" t="s">
        <v>39</v>
      </c>
      <c r="BO773" s="14" t="s">
        <v>965</v>
      </c>
      <c r="BP773" s="14" t="s">
        <v>965</v>
      </c>
      <c r="BQ773" s="39" t="s">
        <v>39</v>
      </c>
      <c r="BR773" s="14" t="s">
        <v>965</v>
      </c>
      <c r="BS773" s="14" t="s">
        <v>965</v>
      </c>
      <c r="BT773" s="39" t="e">
        <v>#N/A</v>
      </c>
      <c r="BU773" s="39" t="s">
        <v>965</v>
      </c>
      <c r="BV773" s="14" t="s">
        <v>20</v>
      </c>
      <c r="BW773" s="14" t="s">
        <v>20</v>
      </c>
      <c r="BX773" s="14" t="s">
        <v>20</v>
      </c>
      <c r="BY773" s="14" t="s">
        <v>965</v>
      </c>
      <c r="BZ773" s="39" t="s">
        <v>39</v>
      </c>
      <c r="CA773" s="39" t="s">
        <v>965</v>
      </c>
      <c r="CB773" s="14" t="s">
        <v>965</v>
      </c>
      <c r="CC773" s="39" t="s">
        <v>39</v>
      </c>
      <c r="CD773" s="39" t="s">
        <v>965</v>
      </c>
      <c r="CE773" s="14" t="s">
        <v>965</v>
      </c>
      <c r="CF773" s="39" t="s">
        <v>39</v>
      </c>
      <c r="CG773" s="39" t="s">
        <v>965</v>
      </c>
      <c r="CH773" s="14" t="s">
        <v>965</v>
      </c>
      <c r="CI773" s="39" t="s">
        <v>39</v>
      </c>
      <c r="CJ773" s="39" t="s">
        <v>965</v>
      </c>
      <c r="CK773" s="14" t="s">
        <v>20</v>
      </c>
      <c r="CL773" s="14" t="s">
        <v>20</v>
      </c>
      <c r="CM773" s="1">
        <f t="shared" si="204"/>
        <v>34</v>
      </c>
      <c r="CN773" s="1">
        <f t="shared" si="205"/>
        <v>0</v>
      </c>
      <c r="CO773" s="1">
        <f t="shared" si="206"/>
        <v>9</v>
      </c>
      <c r="CP773" s="1">
        <f t="shared" si="207"/>
        <v>0</v>
      </c>
      <c r="CQ773" s="1">
        <f t="shared" si="208"/>
        <v>0</v>
      </c>
      <c r="CR773" s="1">
        <f>SUM(COUNTIFS($T773:$CL773,{"PAT","MAT"}))</f>
        <v>0</v>
      </c>
      <c r="CS773" s="1">
        <f t="shared" si="209"/>
        <v>0</v>
      </c>
      <c r="CT773" s="1">
        <f t="shared" si="210"/>
        <v>8</v>
      </c>
      <c r="CU773" s="1">
        <f t="shared" si="211"/>
        <v>0</v>
      </c>
      <c r="CV773" s="1">
        <f t="shared" si="212"/>
        <v>0</v>
      </c>
      <c r="CW773" s="1">
        <f t="shared" si="213"/>
        <v>0</v>
      </c>
      <c r="CX773" s="1">
        <f t="shared" si="214"/>
        <v>0</v>
      </c>
      <c r="CY773" s="1">
        <f t="shared" si="215"/>
        <v>0</v>
      </c>
      <c r="CZ773" s="1">
        <f t="shared" si="216"/>
        <v>1</v>
      </c>
      <c r="DA773" s="1">
        <f t="shared" si="217"/>
        <v>1</v>
      </c>
      <c r="DB773" s="1">
        <f>SUM(CM773:CX773)+SUM(COUNTIFS(Q773:CL773,{"TERM","RESIGNED"}))</f>
        <v>51</v>
      </c>
      <c r="DC773" s="1" t="s">
        <v>45</v>
      </c>
    </row>
    <row r="774" spans="1:107" x14ac:dyDescent="0.25">
      <c r="A774" s="32">
        <f t="shared" si="218"/>
        <v>773</v>
      </c>
      <c r="B774" s="1" t="s">
        <v>172</v>
      </c>
      <c r="C774" s="1">
        <v>106170</v>
      </c>
      <c r="D774" s="27">
        <v>106170</v>
      </c>
      <c r="E774" s="1" t="s">
        <v>946</v>
      </c>
      <c r="F774" s="34" t="s">
        <v>1621</v>
      </c>
      <c r="G774" s="34" t="s">
        <v>186</v>
      </c>
      <c r="H774" s="30">
        <v>45266</v>
      </c>
      <c r="I774" s="30" t="s">
        <v>39</v>
      </c>
      <c r="J774" s="30" t="s">
        <v>39</v>
      </c>
      <c r="K774" s="1">
        <v>20</v>
      </c>
      <c r="L774" s="34" t="s">
        <v>1598</v>
      </c>
      <c r="M774" s="34" t="s">
        <v>827</v>
      </c>
      <c r="N774" s="1" t="s">
        <v>41</v>
      </c>
      <c r="O774" s="1" t="s">
        <v>42</v>
      </c>
      <c r="P774" s="1"/>
      <c r="Q774" s="1"/>
      <c r="R774" s="1" t="s">
        <v>43</v>
      </c>
      <c r="S774" s="33" t="s">
        <v>252</v>
      </c>
      <c r="T774" s="14" t="s">
        <v>25</v>
      </c>
      <c r="U774" s="39" t="s">
        <v>39</v>
      </c>
      <c r="V774" s="14" t="s">
        <v>25</v>
      </c>
      <c r="W774" s="14" t="s">
        <v>25</v>
      </c>
      <c r="X774" s="14" t="s">
        <v>25</v>
      </c>
      <c r="Y774" s="14" t="s">
        <v>25</v>
      </c>
      <c r="Z774" s="39" t="s">
        <v>39</v>
      </c>
      <c r="AA774" s="14" t="s">
        <v>25</v>
      </c>
      <c r="AB774" s="14" t="s">
        <v>25</v>
      </c>
      <c r="AC774" s="39" t="s">
        <v>39</v>
      </c>
      <c r="AD774" s="14" t="s">
        <v>25</v>
      </c>
      <c r="AE774" s="14" t="s">
        <v>965</v>
      </c>
      <c r="AF774" s="39" t="s">
        <v>39</v>
      </c>
      <c r="AG774" s="14" t="s">
        <v>965</v>
      </c>
      <c r="AH774" s="14" t="s">
        <v>965</v>
      </c>
      <c r="AI774" s="39" t="s">
        <v>39</v>
      </c>
      <c r="AJ774" s="14" t="s">
        <v>965</v>
      </c>
      <c r="AK774" s="14" t="s">
        <v>965</v>
      </c>
      <c r="AL774" s="39" t="s">
        <v>39</v>
      </c>
      <c r="AM774" s="14" t="s">
        <v>965</v>
      </c>
      <c r="AN774" s="14" t="s">
        <v>20</v>
      </c>
      <c r="AO774" s="14" t="s">
        <v>20</v>
      </c>
      <c r="AP774" s="14" t="s">
        <v>965</v>
      </c>
      <c r="AQ774" s="39" t="s">
        <v>39</v>
      </c>
      <c r="AR774" s="14" t="s">
        <v>965</v>
      </c>
      <c r="AS774" s="14" t="s">
        <v>965</v>
      </c>
      <c r="AT774" s="39" t="s">
        <v>39</v>
      </c>
      <c r="AU774" s="14" t="s">
        <v>965</v>
      </c>
      <c r="AV774" s="14" t="s">
        <v>965</v>
      </c>
      <c r="AW774" s="39" t="s">
        <v>39</v>
      </c>
      <c r="AX774" s="14" t="s">
        <v>965</v>
      </c>
      <c r="AY774" s="14" t="s">
        <v>22</v>
      </c>
      <c r="AZ774" s="39" t="s">
        <v>39</v>
      </c>
      <c r="BA774" s="14" t="s">
        <v>22</v>
      </c>
      <c r="BB774" s="14" t="s">
        <v>965</v>
      </c>
      <c r="BC774" s="39" t="s">
        <v>39</v>
      </c>
      <c r="BD774" s="14" t="s">
        <v>965</v>
      </c>
      <c r="BE774" s="14" t="s">
        <v>20</v>
      </c>
      <c r="BF774" s="14" t="s">
        <v>20</v>
      </c>
      <c r="BG774" s="14" t="s">
        <v>965</v>
      </c>
      <c r="BH774" s="39" t="s">
        <v>39</v>
      </c>
      <c r="BI774" s="39" t="s">
        <v>965</v>
      </c>
      <c r="BJ774" s="14" t="s">
        <v>965</v>
      </c>
      <c r="BK774" s="39" t="s">
        <v>39</v>
      </c>
      <c r="BL774" s="14" t="s">
        <v>965</v>
      </c>
      <c r="BM774" s="14" t="s">
        <v>965</v>
      </c>
      <c r="BN774" s="39" t="s">
        <v>39</v>
      </c>
      <c r="BO774" s="14" t="s">
        <v>965</v>
      </c>
      <c r="BP774" s="14" t="s">
        <v>965</v>
      </c>
      <c r="BQ774" s="39" t="s">
        <v>39</v>
      </c>
      <c r="BR774" s="14" t="s">
        <v>965</v>
      </c>
      <c r="BS774" s="14" t="s">
        <v>965</v>
      </c>
      <c r="BT774" s="39" t="e">
        <v>#N/A</v>
      </c>
      <c r="BU774" s="39" t="s">
        <v>965</v>
      </c>
      <c r="BV774" s="14" t="s">
        <v>20</v>
      </c>
      <c r="BW774" s="14" t="s">
        <v>20</v>
      </c>
      <c r="BX774" s="14" t="s">
        <v>20</v>
      </c>
      <c r="BY774" s="14" t="s">
        <v>965</v>
      </c>
      <c r="BZ774" s="39" t="s">
        <v>39</v>
      </c>
      <c r="CA774" s="39" t="s">
        <v>965</v>
      </c>
      <c r="CB774" s="14" t="s">
        <v>965</v>
      </c>
      <c r="CC774" s="39" t="s">
        <v>39</v>
      </c>
      <c r="CD774" s="39" t="s">
        <v>965</v>
      </c>
      <c r="CE774" s="14" t="s">
        <v>965</v>
      </c>
      <c r="CF774" s="39" t="s">
        <v>39</v>
      </c>
      <c r="CG774" s="39" t="s">
        <v>965</v>
      </c>
      <c r="CH774" s="14" t="s">
        <v>22</v>
      </c>
      <c r="CI774" s="39" t="s">
        <v>39</v>
      </c>
      <c r="CJ774" s="39" t="s">
        <v>22</v>
      </c>
      <c r="CK774" s="14" t="s">
        <v>20</v>
      </c>
      <c r="CL774" s="14" t="s">
        <v>20</v>
      </c>
      <c r="CM774" s="1">
        <f t="shared" si="204"/>
        <v>30</v>
      </c>
      <c r="CN774" s="1">
        <f t="shared" si="205"/>
        <v>0</v>
      </c>
      <c r="CO774" s="1">
        <f t="shared" si="206"/>
        <v>9</v>
      </c>
      <c r="CP774" s="1">
        <f t="shared" si="207"/>
        <v>0</v>
      </c>
      <c r="CQ774" s="1">
        <f t="shared" si="208"/>
        <v>4</v>
      </c>
      <c r="CR774" s="1">
        <f>SUM(COUNTIFS($T774:$CL774,{"PAT","MAT"}))</f>
        <v>0</v>
      </c>
      <c r="CS774" s="1">
        <f t="shared" si="209"/>
        <v>0</v>
      </c>
      <c r="CT774" s="1">
        <f t="shared" si="210"/>
        <v>8</v>
      </c>
      <c r="CU774" s="1">
        <f t="shared" si="211"/>
        <v>0</v>
      </c>
      <c r="CV774" s="1">
        <f t="shared" si="212"/>
        <v>0</v>
      </c>
      <c r="CW774" s="1">
        <f t="shared" si="213"/>
        <v>0</v>
      </c>
      <c r="CX774" s="1">
        <f t="shared" si="214"/>
        <v>0</v>
      </c>
      <c r="CY774" s="1">
        <f t="shared" si="215"/>
        <v>0</v>
      </c>
      <c r="CZ774" s="1">
        <f t="shared" si="216"/>
        <v>1</v>
      </c>
      <c r="DA774" s="1">
        <f t="shared" si="217"/>
        <v>1</v>
      </c>
      <c r="DB774" s="1">
        <f>SUM(CM774:CX774)+SUM(COUNTIFS(Q774:CL774,{"TERM","RESIGNED"}))</f>
        <v>51</v>
      </c>
      <c r="DC774" s="1" t="s">
        <v>45</v>
      </c>
    </row>
    <row r="775" spans="1:107" x14ac:dyDescent="0.25">
      <c r="A775" s="32">
        <f t="shared" si="218"/>
        <v>774</v>
      </c>
      <c r="B775" s="1" t="s">
        <v>172</v>
      </c>
      <c r="C775" s="1">
        <v>600501</v>
      </c>
      <c r="D775" s="27">
        <v>600501</v>
      </c>
      <c r="E775" s="1" t="s">
        <v>946</v>
      </c>
      <c r="F775" s="34" t="s">
        <v>1740</v>
      </c>
      <c r="G775" s="34" t="s">
        <v>190</v>
      </c>
      <c r="H775" s="30">
        <v>45280</v>
      </c>
      <c r="I775" s="30" t="s">
        <v>39</v>
      </c>
      <c r="J775" s="30" t="s">
        <v>39</v>
      </c>
      <c r="K775" s="1">
        <v>6</v>
      </c>
      <c r="L775" s="34" t="s">
        <v>1598</v>
      </c>
      <c r="M775" s="34" t="s">
        <v>187</v>
      </c>
      <c r="N775" s="1" t="s">
        <v>270</v>
      </c>
      <c r="O775" s="1" t="s">
        <v>42</v>
      </c>
      <c r="P775" s="1"/>
      <c r="Q775" s="1"/>
      <c r="R775" s="1" t="s">
        <v>43</v>
      </c>
      <c r="S775" s="33" t="s">
        <v>488</v>
      </c>
      <c r="T775" s="14" t="s">
        <v>25</v>
      </c>
      <c r="U775" s="39" t="s">
        <v>39</v>
      </c>
      <c r="V775" s="14" t="s">
        <v>25</v>
      </c>
      <c r="W775" s="14" t="s">
        <v>25</v>
      </c>
      <c r="X775" s="14" t="s">
        <v>25</v>
      </c>
      <c r="Y775" s="14" t="s">
        <v>25</v>
      </c>
      <c r="Z775" s="39" t="s">
        <v>39</v>
      </c>
      <c r="AA775" s="14" t="s">
        <v>25</v>
      </c>
      <c r="AB775" s="14" t="s">
        <v>25</v>
      </c>
      <c r="AC775" s="39" t="s">
        <v>39</v>
      </c>
      <c r="AD775" s="14" t="s">
        <v>25</v>
      </c>
      <c r="AE775" s="14" t="s">
        <v>25</v>
      </c>
      <c r="AF775" s="39" t="s">
        <v>39</v>
      </c>
      <c r="AG775" s="14" t="s">
        <v>25</v>
      </c>
      <c r="AH775" s="14" t="s">
        <v>25</v>
      </c>
      <c r="AI775" s="39" t="s">
        <v>39</v>
      </c>
      <c r="AJ775" s="14" t="s">
        <v>25</v>
      </c>
      <c r="AK775" s="14" t="s">
        <v>25</v>
      </c>
      <c r="AL775" s="39" t="s">
        <v>39</v>
      </c>
      <c r="AM775" s="14" t="s">
        <v>25</v>
      </c>
      <c r="AN775" s="14" t="s">
        <v>25</v>
      </c>
      <c r="AO775" s="14" t="s">
        <v>25</v>
      </c>
      <c r="AP775" s="14" t="s">
        <v>25</v>
      </c>
      <c r="AQ775" s="39" t="s">
        <v>39</v>
      </c>
      <c r="AR775" s="14" t="s">
        <v>25</v>
      </c>
      <c r="AS775" s="14" t="s">
        <v>25</v>
      </c>
      <c r="AT775" s="39" t="s">
        <v>39</v>
      </c>
      <c r="AU775" s="14" t="s">
        <v>25</v>
      </c>
      <c r="AV775" s="14" t="s">
        <v>25</v>
      </c>
      <c r="AW775" s="39" t="s">
        <v>39</v>
      </c>
      <c r="AX775" s="14" t="s">
        <v>25</v>
      </c>
      <c r="AY775" s="14" t="s">
        <v>25</v>
      </c>
      <c r="AZ775" s="39" t="s">
        <v>39</v>
      </c>
      <c r="BA775" s="14" t="s">
        <v>25</v>
      </c>
      <c r="BB775" s="14" t="s">
        <v>25</v>
      </c>
      <c r="BC775" s="39" t="s">
        <v>39</v>
      </c>
      <c r="BD775" s="14" t="s">
        <v>25</v>
      </c>
      <c r="BE775" s="14" t="s">
        <v>25</v>
      </c>
      <c r="BF775" s="14" t="s">
        <v>25</v>
      </c>
      <c r="BG775" s="14" t="s">
        <v>25</v>
      </c>
      <c r="BH775" s="39" t="s">
        <v>39</v>
      </c>
      <c r="BI775" s="39" t="s">
        <v>25</v>
      </c>
      <c r="BJ775" s="14" t="s">
        <v>25</v>
      </c>
      <c r="BK775" s="39" t="s">
        <v>39</v>
      </c>
      <c r="BL775" s="14" t="s">
        <v>25</v>
      </c>
      <c r="BM775" s="14" t="s">
        <v>965</v>
      </c>
      <c r="BN775" s="39" t="s">
        <v>39</v>
      </c>
      <c r="BO775" s="14" t="s">
        <v>965</v>
      </c>
      <c r="BP775" s="14" t="s">
        <v>22</v>
      </c>
      <c r="BQ775" s="39" t="s">
        <v>39</v>
      </c>
      <c r="BR775" s="14" t="s">
        <v>22</v>
      </c>
      <c r="BS775" s="14" t="s">
        <v>965</v>
      </c>
      <c r="BT775" s="39" t="e">
        <v>#N/A</v>
      </c>
      <c r="BU775" s="39" t="s">
        <v>965</v>
      </c>
      <c r="BV775" s="14" t="s">
        <v>20</v>
      </c>
      <c r="BW775" s="14" t="s">
        <v>20</v>
      </c>
      <c r="BX775" s="14" t="s">
        <v>20</v>
      </c>
      <c r="BY775" s="14" t="s">
        <v>22</v>
      </c>
      <c r="BZ775" s="39" t="s">
        <v>39</v>
      </c>
      <c r="CA775" s="39" t="s">
        <v>22</v>
      </c>
      <c r="CB775" s="14" t="s">
        <v>965</v>
      </c>
      <c r="CC775" s="39" t="s">
        <v>39</v>
      </c>
      <c r="CD775" s="39" t="s">
        <v>965</v>
      </c>
      <c r="CE775" s="14" t="s">
        <v>965</v>
      </c>
      <c r="CF775" s="39" t="s">
        <v>39</v>
      </c>
      <c r="CG775" s="39" t="s">
        <v>965</v>
      </c>
      <c r="CH775" s="14" t="s">
        <v>965</v>
      </c>
      <c r="CI775" s="39" t="s">
        <v>39</v>
      </c>
      <c r="CJ775" s="39" t="s">
        <v>965</v>
      </c>
      <c r="CK775" s="14" t="s">
        <v>20</v>
      </c>
      <c r="CL775" s="14" t="s">
        <v>20</v>
      </c>
      <c r="CM775" s="1">
        <f t="shared" si="204"/>
        <v>10</v>
      </c>
      <c r="CN775" s="1">
        <f t="shared" si="205"/>
        <v>0</v>
      </c>
      <c r="CO775" s="1">
        <f t="shared" si="206"/>
        <v>5</v>
      </c>
      <c r="CP775" s="1">
        <f t="shared" si="207"/>
        <v>0</v>
      </c>
      <c r="CQ775" s="1">
        <f t="shared" si="208"/>
        <v>4</v>
      </c>
      <c r="CR775" s="1">
        <f>SUM(COUNTIFS($T775:$CL775,{"PAT","MAT"}))</f>
        <v>0</v>
      </c>
      <c r="CS775" s="1">
        <f t="shared" si="209"/>
        <v>0</v>
      </c>
      <c r="CT775" s="1">
        <f t="shared" si="210"/>
        <v>32</v>
      </c>
      <c r="CU775" s="1">
        <f t="shared" si="211"/>
        <v>0</v>
      </c>
      <c r="CV775" s="1">
        <f t="shared" si="212"/>
        <v>0</v>
      </c>
      <c r="CW775" s="1">
        <f t="shared" si="213"/>
        <v>0</v>
      </c>
      <c r="CX775" s="1">
        <f t="shared" si="214"/>
        <v>0</v>
      </c>
      <c r="CY775" s="1">
        <f t="shared" si="215"/>
        <v>0</v>
      </c>
      <c r="CZ775" s="1">
        <f t="shared" si="216"/>
        <v>0</v>
      </c>
      <c r="DA775" s="1">
        <f t="shared" si="217"/>
        <v>0</v>
      </c>
      <c r="DB775" s="1">
        <f>SUM(CM775:CX775)+SUM(COUNTIFS(Q775:CL775,{"TERM","RESIGNED"}))</f>
        <v>51</v>
      </c>
      <c r="DC775" s="1" t="s">
        <v>45</v>
      </c>
    </row>
    <row r="776" spans="1:107" x14ac:dyDescent="0.25">
      <c r="A776" s="32">
        <f t="shared" si="218"/>
        <v>775</v>
      </c>
      <c r="B776" s="1" t="s">
        <v>172</v>
      </c>
      <c r="C776" s="1">
        <v>600502</v>
      </c>
      <c r="D776" s="27">
        <v>600502</v>
      </c>
      <c r="E776" s="1" t="s">
        <v>946</v>
      </c>
      <c r="F776" s="34" t="s">
        <v>1741</v>
      </c>
      <c r="G776" s="34" t="s">
        <v>190</v>
      </c>
      <c r="H776" s="30">
        <v>45280</v>
      </c>
      <c r="I776" s="30" t="s">
        <v>39</v>
      </c>
      <c r="J776" s="30" t="s">
        <v>39</v>
      </c>
      <c r="K776" s="1">
        <v>6</v>
      </c>
      <c r="L776" s="34" t="s">
        <v>1598</v>
      </c>
      <c r="M776" s="34" t="s">
        <v>187</v>
      </c>
      <c r="N776" s="1" t="s">
        <v>270</v>
      </c>
      <c r="O776" s="1" t="s">
        <v>42</v>
      </c>
      <c r="P776" s="1"/>
      <c r="Q776" s="1"/>
      <c r="R776" s="1" t="s">
        <v>43</v>
      </c>
      <c r="S776" s="33" t="s">
        <v>488</v>
      </c>
      <c r="T776" s="14" t="s">
        <v>25</v>
      </c>
      <c r="U776" s="39" t="s">
        <v>39</v>
      </c>
      <c r="V776" s="14" t="s">
        <v>25</v>
      </c>
      <c r="W776" s="14" t="s">
        <v>25</v>
      </c>
      <c r="X776" s="14" t="s">
        <v>25</v>
      </c>
      <c r="Y776" s="14" t="s">
        <v>25</v>
      </c>
      <c r="Z776" s="39" t="s">
        <v>39</v>
      </c>
      <c r="AA776" s="14" t="s">
        <v>25</v>
      </c>
      <c r="AB776" s="14" t="s">
        <v>25</v>
      </c>
      <c r="AC776" s="39" t="s">
        <v>39</v>
      </c>
      <c r="AD776" s="14" t="s">
        <v>25</v>
      </c>
      <c r="AE776" s="14" t="s">
        <v>25</v>
      </c>
      <c r="AF776" s="39" t="s">
        <v>39</v>
      </c>
      <c r="AG776" s="14" t="s">
        <v>25</v>
      </c>
      <c r="AH776" s="14" t="s">
        <v>25</v>
      </c>
      <c r="AI776" s="39" t="s">
        <v>39</v>
      </c>
      <c r="AJ776" s="14" t="s">
        <v>25</v>
      </c>
      <c r="AK776" s="14" t="s">
        <v>25</v>
      </c>
      <c r="AL776" s="39" t="s">
        <v>39</v>
      </c>
      <c r="AM776" s="14" t="s">
        <v>25</v>
      </c>
      <c r="AN776" s="14" t="s">
        <v>25</v>
      </c>
      <c r="AO776" s="14" t="s">
        <v>25</v>
      </c>
      <c r="AP776" s="14" t="s">
        <v>25</v>
      </c>
      <c r="AQ776" s="39" t="s">
        <v>39</v>
      </c>
      <c r="AR776" s="14" t="s">
        <v>25</v>
      </c>
      <c r="AS776" s="14" t="s">
        <v>25</v>
      </c>
      <c r="AT776" s="39" t="s">
        <v>39</v>
      </c>
      <c r="AU776" s="14" t="s">
        <v>25</v>
      </c>
      <c r="AV776" s="14" t="s">
        <v>25</v>
      </c>
      <c r="AW776" s="39" t="s">
        <v>39</v>
      </c>
      <c r="AX776" s="14" t="s">
        <v>25</v>
      </c>
      <c r="AY776" s="14" t="s">
        <v>25</v>
      </c>
      <c r="AZ776" s="39" t="s">
        <v>39</v>
      </c>
      <c r="BA776" s="14" t="s">
        <v>25</v>
      </c>
      <c r="BB776" s="14" t="s">
        <v>25</v>
      </c>
      <c r="BC776" s="39" t="s">
        <v>39</v>
      </c>
      <c r="BD776" s="14" t="s">
        <v>25</v>
      </c>
      <c r="BE776" s="14" t="s">
        <v>25</v>
      </c>
      <c r="BF776" s="14" t="s">
        <v>25</v>
      </c>
      <c r="BG776" s="14" t="s">
        <v>25</v>
      </c>
      <c r="BH776" s="39" t="s">
        <v>39</v>
      </c>
      <c r="BI776" s="39" t="s">
        <v>25</v>
      </c>
      <c r="BJ776" s="14" t="s">
        <v>25</v>
      </c>
      <c r="BK776" s="39" t="s">
        <v>39</v>
      </c>
      <c r="BL776" s="14" t="s">
        <v>25</v>
      </c>
      <c r="BM776" s="14" t="s">
        <v>965</v>
      </c>
      <c r="BN776" s="39" t="s">
        <v>39</v>
      </c>
      <c r="BO776" s="14" t="s">
        <v>965</v>
      </c>
      <c r="BP776" s="14" t="s">
        <v>22</v>
      </c>
      <c r="BQ776" s="39" t="s">
        <v>39</v>
      </c>
      <c r="BR776" s="14" t="s">
        <v>22</v>
      </c>
      <c r="BS776" s="14" t="s">
        <v>965</v>
      </c>
      <c r="BT776" s="39" t="e">
        <v>#N/A</v>
      </c>
      <c r="BU776" s="39" t="s">
        <v>965</v>
      </c>
      <c r="BV776" s="14" t="s">
        <v>20</v>
      </c>
      <c r="BW776" s="14" t="s">
        <v>20</v>
      </c>
      <c r="BX776" s="14" t="s">
        <v>20</v>
      </c>
      <c r="BY776" s="14" t="s">
        <v>22</v>
      </c>
      <c r="BZ776" s="39" t="s">
        <v>39</v>
      </c>
      <c r="CA776" s="39" t="s">
        <v>22</v>
      </c>
      <c r="CB776" s="14" t="s">
        <v>965</v>
      </c>
      <c r="CC776" s="39" t="s">
        <v>39</v>
      </c>
      <c r="CD776" s="39" t="s">
        <v>965</v>
      </c>
      <c r="CE776" s="14" t="s">
        <v>965</v>
      </c>
      <c r="CF776" s="39" t="s">
        <v>39</v>
      </c>
      <c r="CG776" s="39" t="s">
        <v>965</v>
      </c>
      <c r="CH776" s="14" t="s">
        <v>965</v>
      </c>
      <c r="CI776" s="39" t="s">
        <v>39</v>
      </c>
      <c r="CJ776" s="39" t="s">
        <v>965</v>
      </c>
      <c r="CK776" s="14" t="s">
        <v>20</v>
      </c>
      <c r="CL776" s="14" t="s">
        <v>20</v>
      </c>
      <c r="CM776" s="1">
        <f t="shared" si="204"/>
        <v>10</v>
      </c>
      <c r="CN776" s="1">
        <f t="shared" si="205"/>
        <v>0</v>
      </c>
      <c r="CO776" s="1">
        <f t="shared" si="206"/>
        <v>5</v>
      </c>
      <c r="CP776" s="1">
        <f t="shared" si="207"/>
        <v>0</v>
      </c>
      <c r="CQ776" s="1">
        <f t="shared" si="208"/>
        <v>4</v>
      </c>
      <c r="CR776" s="1">
        <f>SUM(COUNTIFS($T776:$CL776,{"PAT","MAT"}))</f>
        <v>0</v>
      </c>
      <c r="CS776" s="1">
        <f t="shared" si="209"/>
        <v>0</v>
      </c>
      <c r="CT776" s="1">
        <f t="shared" si="210"/>
        <v>32</v>
      </c>
      <c r="CU776" s="1">
        <f t="shared" si="211"/>
        <v>0</v>
      </c>
      <c r="CV776" s="1">
        <f t="shared" si="212"/>
        <v>0</v>
      </c>
      <c r="CW776" s="1">
        <f t="shared" si="213"/>
        <v>0</v>
      </c>
      <c r="CX776" s="1">
        <f t="shared" si="214"/>
        <v>0</v>
      </c>
      <c r="CY776" s="1">
        <f t="shared" si="215"/>
        <v>0</v>
      </c>
      <c r="CZ776" s="1">
        <f t="shared" si="216"/>
        <v>0</v>
      </c>
      <c r="DA776" s="1">
        <f t="shared" si="217"/>
        <v>0</v>
      </c>
      <c r="DB776" s="1">
        <f>SUM(CM776:CX776)+SUM(COUNTIFS(Q776:CL776,{"TERM","RESIGNED"}))</f>
        <v>51</v>
      </c>
      <c r="DC776" s="1" t="s">
        <v>45</v>
      </c>
    </row>
    <row r="777" spans="1:107" x14ac:dyDescent="0.25">
      <c r="A777" s="32">
        <f t="shared" si="218"/>
        <v>776</v>
      </c>
      <c r="B777" s="1" t="s">
        <v>172</v>
      </c>
      <c r="C777" s="1">
        <v>600503</v>
      </c>
      <c r="D777" s="27">
        <v>600503</v>
      </c>
      <c r="E777" s="1" t="s">
        <v>946</v>
      </c>
      <c r="F777" s="34" t="s">
        <v>1742</v>
      </c>
      <c r="G777" s="34" t="s">
        <v>186</v>
      </c>
      <c r="H777" s="30">
        <v>45280</v>
      </c>
      <c r="I777" s="30" t="s">
        <v>39</v>
      </c>
      <c r="J777" s="30" t="s">
        <v>39</v>
      </c>
      <c r="K777" s="1">
        <v>6</v>
      </c>
      <c r="L777" s="34" t="s">
        <v>1598</v>
      </c>
      <c r="M777" s="34" t="s">
        <v>187</v>
      </c>
      <c r="N777" s="1" t="s">
        <v>270</v>
      </c>
      <c r="O777" s="1" t="s">
        <v>42</v>
      </c>
      <c r="P777" s="1"/>
      <c r="Q777" s="1"/>
      <c r="R777" s="1" t="s">
        <v>43</v>
      </c>
      <c r="S777" s="33" t="s">
        <v>488</v>
      </c>
      <c r="T777" s="14" t="s">
        <v>25</v>
      </c>
      <c r="U777" s="39" t="s">
        <v>39</v>
      </c>
      <c r="V777" s="14" t="s">
        <v>25</v>
      </c>
      <c r="W777" s="14" t="s">
        <v>25</v>
      </c>
      <c r="X777" s="14" t="s">
        <v>25</v>
      </c>
      <c r="Y777" s="14" t="s">
        <v>25</v>
      </c>
      <c r="Z777" s="39" t="s">
        <v>39</v>
      </c>
      <c r="AA777" s="14" t="s">
        <v>25</v>
      </c>
      <c r="AB777" s="14" t="s">
        <v>25</v>
      </c>
      <c r="AC777" s="39" t="s">
        <v>39</v>
      </c>
      <c r="AD777" s="14" t="s">
        <v>25</v>
      </c>
      <c r="AE777" s="14" t="s">
        <v>25</v>
      </c>
      <c r="AF777" s="39" t="s">
        <v>39</v>
      </c>
      <c r="AG777" s="14" t="s">
        <v>25</v>
      </c>
      <c r="AH777" s="14" t="s">
        <v>25</v>
      </c>
      <c r="AI777" s="39" t="s">
        <v>39</v>
      </c>
      <c r="AJ777" s="14" t="s">
        <v>25</v>
      </c>
      <c r="AK777" s="14" t="s">
        <v>25</v>
      </c>
      <c r="AL777" s="39" t="s">
        <v>39</v>
      </c>
      <c r="AM777" s="14" t="s">
        <v>25</v>
      </c>
      <c r="AN777" s="14" t="s">
        <v>25</v>
      </c>
      <c r="AO777" s="14" t="s">
        <v>25</v>
      </c>
      <c r="AP777" s="14" t="s">
        <v>25</v>
      </c>
      <c r="AQ777" s="39" t="s">
        <v>39</v>
      </c>
      <c r="AR777" s="14" t="s">
        <v>25</v>
      </c>
      <c r="AS777" s="14" t="s">
        <v>25</v>
      </c>
      <c r="AT777" s="39" t="s">
        <v>39</v>
      </c>
      <c r="AU777" s="14" t="s">
        <v>25</v>
      </c>
      <c r="AV777" s="14" t="s">
        <v>25</v>
      </c>
      <c r="AW777" s="39" t="s">
        <v>39</v>
      </c>
      <c r="AX777" s="14" t="s">
        <v>25</v>
      </c>
      <c r="AY777" s="14" t="s">
        <v>25</v>
      </c>
      <c r="AZ777" s="39" t="s">
        <v>39</v>
      </c>
      <c r="BA777" s="14" t="s">
        <v>25</v>
      </c>
      <c r="BB777" s="14" t="s">
        <v>25</v>
      </c>
      <c r="BC777" s="39" t="s">
        <v>39</v>
      </c>
      <c r="BD777" s="14" t="s">
        <v>25</v>
      </c>
      <c r="BE777" s="14" t="s">
        <v>25</v>
      </c>
      <c r="BF777" s="14" t="s">
        <v>25</v>
      </c>
      <c r="BG777" s="14" t="s">
        <v>25</v>
      </c>
      <c r="BH777" s="39" t="s">
        <v>39</v>
      </c>
      <c r="BI777" s="39" t="s">
        <v>25</v>
      </c>
      <c r="BJ777" s="14" t="s">
        <v>25</v>
      </c>
      <c r="BK777" s="39" t="s">
        <v>39</v>
      </c>
      <c r="BL777" s="14" t="s">
        <v>25</v>
      </c>
      <c r="BM777" s="14" t="s">
        <v>965</v>
      </c>
      <c r="BN777" s="39" t="s">
        <v>39</v>
      </c>
      <c r="BO777" s="14" t="s">
        <v>965</v>
      </c>
      <c r="BP777" s="14" t="s">
        <v>22</v>
      </c>
      <c r="BQ777" s="39" t="s">
        <v>39</v>
      </c>
      <c r="BR777" s="14" t="s">
        <v>22</v>
      </c>
      <c r="BS777" s="14" t="s">
        <v>965</v>
      </c>
      <c r="BT777" s="39" t="e">
        <v>#N/A</v>
      </c>
      <c r="BU777" s="39" t="s">
        <v>965</v>
      </c>
      <c r="BV777" s="14" t="s">
        <v>20</v>
      </c>
      <c r="BW777" s="14" t="s">
        <v>20</v>
      </c>
      <c r="BX777" s="14" t="s">
        <v>20</v>
      </c>
      <c r="BY777" s="14" t="s">
        <v>22</v>
      </c>
      <c r="BZ777" s="39" t="s">
        <v>39</v>
      </c>
      <c r="CA777" s="39" t="s">
        <v>22</v>
      </c>
      <c r="CB777" s="14" t="s">
        <v>965</v>
      </c>
      <c r="CC777" s="39" t="s">
        <v>39</v>
      </c>
      <c r="CD777" s="39" t="s">
        <v>965</v>
      </c>
      <c r="CE777" s="14" t="s">
        <v>965</v>
      </c>
      <c r="CF777" s="39" t="s">
        <v>39</v>
      </c>
      <c r="CG777" s="39" t="s">
        <v>965</v>
      </c>
      <c r="CH777" s="14" t="s">
        <v>22</v>
      </c>
      <c r="CI777" s="39" t="s">
        <v>39</v>
      </c>
      <c r="CJ777" s="39" t="s">
        <v>22</v>
      </c>
      <c r="CK777" s="14" t="s">
        <v>20</v>
      </c>
      <c r="CL777" s="14" t="s">
        <v>20</v>
      </c>
      <c r="CM777" s="1">
        <f t="shared" si="204"/>
        <v>8</v>
      </c>
      <c r="CN777" s="1">
        <f t="shared" si="205"/>
        <v>0</v>
      </c>
      <c r="CO777" s="1">
        <f t="shared" si="206"/>
        <v>5</v>
      </c>
      <c r="CP777" s="1">
        <f t="shared" si="207"/>
        <v>0</v>
      </c>
      <c r="CQ777" s="1">
        <f t="shared" si="208"/>
        <v>6</v>
      </c>
      <c r="CR777" s="1">
        <f>SUM(COUNTIFS($T777:$CL777,{"PAT","MAT"}))</f>
        <v>0</v>
      </c>
      <c r="CS777" s="1">
        <f t="shared" si="209"/>
        <v>0</v>
      </c>
      <c r="CT777" s="1">
        <f t="shared" si="210"/>
        <v>32</v>
      </c>
      <c r="CU777" s="1">
        <f t="shared" si="211"/>
        <v>0</v>
      </c>
      <c r="CV777" s="1">
        <f t="shared" si="212"/>
        <v>0</v>
      </c>
      <c r="CW777" s="1">
        <f t="shared" si="213"/>
        <v>0</v>
      </c>
      <c r="CX777" s="1">
        <f t="shared" si="214"/>
        <v>0</v>
      </c>
      <c r="CY777" s="1">
        <f t="shared" si="215"/>
        <v>0</v>
      </c>
      <c r="CZ777" s="1">
        <f t="shared" si="216"/>
        <v>0</v>
      </c>
      <c r="DA777" s="1">
        <f t="shared" si="217"/>
        <v>0</v>
      </c>
      <c r="DB777" s="1">
        <f>SUM(CM777:CX777)+SUM(COUNTIFS(Q777:CL777,{"TERM","RESIGNED"}))</f>
        <v>51</v>
      </c>
      <c r="DC777" s="1" t="s">
        <v>45</v>
      </c>
    </row>
    <row r="778" spans="1:107" x14ac:dyDescent="0.25">
      <c r="A778" s="32">
        <f t="shared" si="218"/>
        <v>777</v>
      </c>
      <c r="B778" s="1" t="s">
        <v>172</v>
      </c>
      <c r="C778" s="1">
        <v>600504</v>
      </c>
      <c r="D778" s="27">
        <v>600504</v>
      </c>
      <c r="E778" s="1" t="s">
        <v>945</v>
      </c>
      <c r="F778" s="34" t="s">
        <v>1743</v>
      </c>
      <c r="G778" s="34" t="s">
        <v>190</v>
      </c>
      <c r="H778" s="30">
        <v>45280</v>
      </c>
      <c r="I778" s="30" t="s">
        <v>39</v>
      </c>
      <c r="J778" s="30" t="s">
        <v>39</v>
      </c>
      <c r="K778" s="1">
        <v>6</v>
      </c>
      <c r="L778" s="34" t="s">
        <v>1598</v>
      </c>
      <c r="M778" s="34" t="s">
        <v>187</v>
      </c>
      <c r="N778" s="1" t="s">
        <v>270</v>
      </c>
      <c r="O778" s="1" t="s">
        <v>42</v>
      </c>
      <c r="P778" s="1"/>
      <c r="Q778" s="1"/>
      <c r="R778" s="1" t="s">
        <v>43</v>
      </c>
      <c r="S778" s="33" t="s">
        <v>488</v>
      </c>
      <c r="T778" s="14" t="s">
        <v>25</v>
      </c>
      <c r="U778" s="39" t="s">
        <v>39</v>
      </c>
      <c r="V778" s="14" t="s">
        <v>25</v>
      </c>
      <c r="W778" s="14" t="s">
        <v>25</v>
      </c>
      <c r="X778" s="14" t="s">
        <v>25</v>
      </c>
      <c r="Y778" s="14" t="s">
        <v>25</v>
      </c>
      <c r="Z778" s="39" t="s">
        <v>39</v>
      </c>
      <c r="AA778" s="14" t="s">
        <v>25</v>
      </c>
      <c r="AB778" s="14" t="s">
        <v>25</v>
      </c>
      <c r="AC778" s="39" t="s">
        <v>39</v>
      </c>
      <c r="AD778" s="14" t="s">
        <v>25</v>
      </c>
      <c r="AE778" s="14" t="s">
        <v>25</v>
      </c>
      <c r="AF778" s="39" t="s">
        <v>39</v>
      </c>
      <c r="AG778" s="14" t="s">
        <v>25</v>
      </c>
      <c r="AH778" s="14" t="s">
        <v>25</v>
      </c>
      <c r="AI778" s="39" t="s">
        <v>39</v>
      </c>
      <c r="AJ778" s="14" t="s">
        <v>25</v>
      </c>
      <c r="AK778" s="14" t="s">
        <v>25</v>
      </c>
      <c r="AL778" s="39" t="s">
        <v>39</v>
      </c>
      <c r="AM778" s="14" t="s">
        <v>25</v>
      </c>
      <c r="AN778" s="14" t="s">
        <v>25</v>
      </c>
      <c r="AO778" s="14" t="s">
        <v>25</v>
      </c>
      <c r="AP778" s="14" t="s">
        <v>25</v>
      </c>
      <c r="AQ778" s="39" t="s">
        <v>39</v>
      </c>
      <c r="AR778" s="14" t="s">
        <v>25</v>
      </c>
      <c r="AS778" s="14" t="s">
        <v>25</v>
      </c>
      <c r="AT778" s="39" t="s">
        <v>39</v>
      </c>
      <c r="AU778" s="14" t="s">
        <v>25</v>
      </c>
      <c r="AV778" s="14" t="s">
        <v>25</v>
      </c>
      <c r="AW778" s="39" t="s">
        <v>39</v>
      </c>
      <c r="AX778" s="14" t="s">
        <v>25</v>
      </c>
      <c r="AY778" s="14" t="s">
        <v>25</v>
      </c>
      <c r="AZ778" s="39" t="s">
        <v>39</v>
      </c>
      <c r="BA778" s="14" t="s">
        <v>25</v>
      </c>
      <c r="BB778" s="14" t="s">
        <v>25</v>
      </c>
      <c r="BC778" s="39" t="s">
        <v>39</v>
      </c>
      <c r="BD778" s="14" t="s">
        <v>25</v>
      </c>
      <c r="BE778" s="14" t="s">
        <v>25</v>
      </c>
      <c r="BF778" s="14" t="s">
        <v>25</v>
      </c>
      <c r="BG778" s="14" t="s">
        <v>25</v>
      </c>
      <c r="BH778" s="39" t="s">
        <v>39</v>
      </c>
      <c r="BI778" s="39" t="s">
        <v>25</v>
      </c>
      <c r="BJ778" s="14" t="s">
        <v>25</v>
      </c>
      <c r="BK778" s="39" t="s">
        <v>39</v>
      </c>
      <c r="BL778" s="14" t="s">
        <v>25</v>
      </c>
      <c r="BM778" s="14" t="s">
        <v>965</v>
      </c>
      <c r="BN778" s="39" t="s">
        <v>39</v>
      </c>
      <c r="BO778" s="14" t="s">
        <v>965</v>
      </c>
      <c r="BP778" s="14" t="s">
        <v>22</v>
      </c>
      <c r="BQ778" s="39" t="s">
        <v>39</v>
      </c>
      <c r="BR778" s="14" t="s">
        <v>22</v>
      </c>
      <c r="BS778" s="14" t="s">
        <v>965</v>
      </c>
      <c r="BT778" s="39" t="e">
        <v>#N/A</v>
      </c>
      <c r="BU778" s="39" t="s">
        <v>965</v>
      </c>
      <c r="BV778" s="14" t="s">
        <v>20</v>
      </c>
      <c r="BW778" s="14" t="s">
        <v>20</v>
      </c>
      <c r="BX778" s="14" t="s">
        <v>20</v>
      </c>
      <c r="BY778" s="14" t="s">
        <v>22</v>
      </c>
      <c r="BZ778" s="39" t="s">
        <v>39</v>
      </c>
      <c r="CA778" s="39" t="s">
        <v>22</v>
      </c>
      <c r="CB778" s="14" t="s">
        <v>965</v>
      </c>
      <c r="CC778" s="39" t="s">
        <v>39</v>
      </c>
      <c r="CD778" s="39" t="s">
        <v>965</v>
      </c>
      <c r="CE778" s="14" t="s">
        <v>965</v>
      </c>
      <c r="CF778" s="39" t="s">
        <v>39</v>
      </c>
      <c r="CG778" s="39" t="s">
        <v>965</v>
      </c>
      <c r="CH778" s="14" t="s">
        <v>965</v>
      </c>
      <c r="CI778" s="39" t="s">
        <v>39</v>
      </c>
      <c r="CJ778" s="39" t="s">
        <v>965</v>
      </c>
      <c r="CK778" s="14" t="s">
        <v>20</v>
      </c>
      <c r="CL778" s="14" t="s">
        <v>20</v>
      </c>
      <c r="CM778" s="1">
        <f t="shared" si="204"/>
        <v>10</v>
      </c>
      <c r="CN778" s="1">
        <f t="shared" si="205"/>
        <v>0</v>
      </c>
      <c r="CO778" s="1">
        <f t="shared" si="206"/>
        <v>5</v>
      </c>
      <c r="CP778" s="1">
        <f t="shared" si="207"/>
        <v>0</v>
      </c>
      <c r="CQ778" s="1">
        <f t="shared" si="208"/>
        <v>4</v>
      </c>
      <c r="CR778" s="1">
        <f>SUM(COUNTIFS($T778:$CL778,{"PAT","MAT"}))</f>
        <v>0</v>
      </c>
      <c r="CS778" s="1">
        <f t="shared" si="209"/>
        <v>0</v>
      </c>
      <c r="CT778" s="1">
        <f t="shared" si="210"/>
        <v>32</v>
      </c>
      <c r="CU778" s="1">
        <f t="shared" si="211"/>
        <v>0</v>
      </c>
      <c r="CV778" s="1">
        <f t="shared" si="212"/>
        <v>0</v>
      </c>
      <c r="CW778" s="1">
        <f t="shared" si="213"/>
        <v>0</v>
      </c>
      <c r="CX778" s="1">
        <f t="shared" si="214"/>
        <v>0</v>
      </c>
      <c r="CY778" s="1">
        <f t="shared" si="215"/>
        <v>0</v>
      </c>
      <c r="CZ778" s="1">
        <f t="shared" si="216"/>
        <v>0</v>
      </c>
      <c r="DA778" s="1">
        <f t="shared" si="217"/>
        <v>0</v>
      </c>
      <c r="DB778" s="1">
        <f>SUM(CM778:CX778)+SUM(COUNTIFS(Q778:CL778,{"TERM","RESIGNED"}))</f>
        <v>51</v>
      </c>
      <c r="DC778" s="1" t="s">
        <v>45</v>
      </c>
    </row>
    <row r="779" spans="1:107" x14ac:dyDescent="0.25">
      <c r="A779" s="32">
        <f t="shared" si="218"/>
        <v>778</v>
      </c>
      <c r="B779" s="1" t="s">
        <v>172</v>
      </c>
      <c r="C779" s="1">
        <v>600505</v>
      </c>
      <c r="D779" s="27">
        <v>600505</v>
      </c>
      <c r="E779" s="1" t="s">
        <v>946</v>
      </c>
      <c r="F779" s="34" t="s">
        <v>1744</v>
      </c>
      <c r="G779" s="34" t="s">
        <v>190</v>
      </c>
      <c r="H779" s="30">
        <v>45280</v>
      </c>
      <c r="I779" s="30" t="s">
        <v>39</v>
      </c>
      <c r="J779" s="30" t="s">
        <v>39</v>
      </c>
      <c r="K779" s="1">
        <v>6</v>
      </c>
      <c r="L779" s="34" t="s">
        <v>1598</v>
      </c>
      <c r="M779" s="34" t="s">
        <v>187</v>
      </c>
      <c r="N779" s="1" t="s">
        <v>270</v>
      </c>
      <c r="O779" s="1" t="s">
        <v>42</v>
      </c>
      <c r="P779" s="1"/>
      <c r="Q779" s="1"/>
      <c r="R779" s="1" t="s">
        <v>43</v>
      </c>
      <c r="S779" s="33" t="s">
        <v>488</v>
      </c>
      <c r="T779" s="14" t="s">
        <v>25</v>
      </c>
      <c r="U779" s="39" t="s">
        <v>39</v>
      </c>
      <c r="V779" s="14" t="s">
        <v>25</v>
      </c>
      <c r="W779" s="14" t="s">
        <v>25</v>
      </c>
      <c r="X779" s="14" t="s">
        <v>25</v>
      </c>
      <c r="Y779" s="14" t="s">
        <v>25</v>
      </c>
      <c r="Z779" s="39" t="s">
        <v>39</v>
      </c>
      <c r="AA779" s="14" t="s">
        <v>25</v>
      </c>
      <c r="AB779" s="14" t="s">
        <v>25</v>
      </c>
      <c r="AC779" s="39" t="s">
        <v>39</v>
      </c>
      <c r="AD779" s="14" t="s">
        <v>25</v>
      </c>
      <c r="AE779" s="14" t="s">
        <v>25</v>
      </c>
      <c r="AF779" s="39" t="s">
        <v>39</v>
      </c>
      <c r="AG779" s="14" t="s">
        <v>25</v>
      </c>
      <c r="AH779" s="14" t="s">
        <v>25</v>
      </c>
      <c r="AI779" s="39" t="s">
        <v>39</v>
      </c>
      <c r="AJ779" s="14" t="s">
        <v>25</v>
      </c>
      <c r="AK779" s="14" t="s">
        <v>25</v>
      </c>
      <c r="AL779" s="39" t="s">
        <v>39</v>
      </c>
      <c r="AM779" s="14" t="s">
        <v>25</v>
      </c>
      <c r="AN779" s="14" t="s">
        <v>25</v>
      </c>
      <c r="AO779" s="14" t="s">
        <v>25</v>
      </c>
      <c r="AP779" s="14" t="s">
        <v>25</v>
      </c>
      <c r="AQ779" s="39" t="s">
        <v>39</v>
      </c>
      <c r="AR779" s="14" t="s">
        <v>25</v>
      </c>
      <c r="AS779" s="14" t="s">
        <v>25</v>
      </c>
      <c r="AT779" s="39" t="s">
        <v>39</v>
      </c>
      <c r="AU779" s="14" t="s">
        <v>25</v>
      </c>
      <c r="AV779" s="14" t="s">
        <v>25</v>
      </c>
      <c r="AW779" s="39" t="s">
        <v>39</v>
      </c>
      <c r="AX779" s="14" t="s">
        <v>25</v>
      </c>
      <c r="AY779" s="14" t="s">
        <v>25</v>
      </c>
      <c r="AZ779" s="39" t="s">
        <v>39</v>
      </c>
      <c r="BA779" s="14" t="s">
        <v>25</v>
      </c>
      <c r="BB779" s="14" t="s">
        <v>25</v>
      </c>
      <c r="BC779" s="39" t="s">
        <v>39</v>
      </c>
      <c r="BD779" s="14" t="s">
        <v>25</v>
      </c>
      <c r="BE779" s="14" t="s">
        <v>25</v>
      </c>
      <c r="BF779" s="14" t="s">
        <v>25</v>
      </c>
      <c r="BG779" s="14" t="s">
        <v>25</v>
      </c>
      <c r="BH779" s="39" t="s">
        <v>39</v>
      </c>
      <c r="BI779" s="39" t="s">
        <v>25</v>
      </c>
      <c r="BJ779" s="14" t="s">
        <v>25</v>
      </c>
      <c r="BK779" s="39" t="s">
        <v>39</v>
      </c>
      <c r="BL779" s="14" t="s">
        <v>25</v>
      </c>
      <c r="BM779" s="14" t="s">
        <v>965</v>
      </c>
      <c r="BN779" s="39" t="s">
        <v>39</v>
      </c>
      <c r="BO779" s="14" t="s">
        <v>965</v>
      </c>
      <c r="BP779" s="14" t="s">
        <v>22</v>
      </c>
      <c r="BQ779" s="39" t="s">
        <v>39</v>
      </c>
      <c r="BR779" s="14" t="s">
        <v>22</v>
      </c>
      <c r="BS779" s="14" t="s">
        <v>965</v>
      </c>
      <c r="BT779" s="39" t="e">
        <v>#N/A</v>
      </c>
      <c r="BU779" s="39" t="s">
        <v>965</v>
      </c>
      <c r="BV779" s="14" t="s">
        <v>20</v>
      </c>
      <c r="BW779" s="14" t="s">
        <v>20</v>
      </c>
      <c r="BX779" s="14" t="s">
        <v>20</v>
      </c>
      <c r="BY779" s="14" t="s">
        <v>21</v>
      </c>
      <c r="BZ779" s="39" t="s">
        <v>39</v>
      </c>
      <c r="CA779" s="39" t="s">
        <v>21</v>
      </c>
      <c r="CB779" s="14" t="s">
        <v>22</v>
      </c>
      <c r="CC779" s="39" t="s">
        <v>39</v>
      </c>
      <c r="CD779" s="39" t="s">
        <v>22</v>
      </c>
      <c r="CE779" s="14" t="s">
        <v>965</v>
      </c>
      <c r="CF779" s="39" t="s">
        <v>39</v>
      </c>
      <c r="CG779" s="39" t="s">
        <v>965</v>
      </c>
      <c r="CH779" s="14" t="s">
        <v>965</v>
      </c>
      <c r="CI779" s="39" t="s">
        <v>39</v>
      </c>
      <c r="CJ779" s="39" t="s">
        <v>965</v>
      </c>
      <c r="CK779" s="14" t="s">
        <v>20</v>
      </c>
      <c r="CL779" s="14" t="s">
        <v>20</v>
      </c>
      <c r="CM779" s="1">
        <f t="shared" si="204"/>
        <v>8</v>
      </c>
      <c r="CN779" s="1">
        <f t="shared" si="205"/>
        <v>0</v>
      </c>
      <c r="CO779" s="1">
        <f t="shared" si="206"/>
        <v>5</v>
      </c>
      <c r="CP779" s="1">
        <f t="shared" si="207"/>
        <v>2</v>
      </c>
      <c r="CQ779" s="1">
        <f t="shared" si="208"/>
        <v>4</v>
      </c>
      <c r="CR779" s="1">
        <f>SUM(COUNTIFS($T779:$CL779,{"PAT","MAT"}))</f>
        <v>0</v>
      </c>
      <c r="CS779" s="1">
        <f t="shared" si="209"/>
        <v>0</v>
      </c>
      <c r="CT779" s="1">
        <f t="shared" si="210"/>
        <v>32</v>
      </c>
      <c r="CU779" s="1">
        <f t="shared" si="211"/>
        <v>0</v>
      </c>
      <c r="CV779" s="1">
        <f t="shared" si="212"/>
        <v>0</v>
      </c>
      <c r="CW779" s="1">
        <f t="shared" si="213"/>
        <v>0</v>
      </c>
      <c r="CX779" s="1">
        <f t="shared" si="214"/>
        <v>0</v>
      </c>
      <c r="CY779" s="1">
        <f t="shared" si="215"/>
        <v>0</v>
      </c>
      <c r="CZ779" s="1">
        <f t="shared" si="216"/>
        <v>0</v>
      </c>
      <c r="DA779" s="1">
        <f t="shared" si="217"/>
        <v>0</v>
      </c>
      <c r="DB779" s="1">
        <f>SUM(CM779:CX779)+SUM(COUNTIFS(Q779:CL779,{"TERM","RESIGNED"}))</f>
        <v>51</v>
      </c>
      <c r="DC779" s="1" t="s">
        <v>45</v>
      </c>
    </row>
    <row r="780" spans="1:107" x14ac:dyDescent="0.25">
      <c r="A780" s="32">
        <f t="shared" si="218"/>
        <v>779</v>
      </c>
      <c r="B780" s="1" t="s">
        <v>172</v>
      </c>
      <c r="C780" s="1">
        <v>106168</v>
      </c>
      <c r="D780" s="27">
        <v>106168</v>
      </c>
      <c r="E780" s="1" t="s">
        <v>945</v>
      </c>
      <c r="F780" s="34" t="s">
        <v>1620</v>
      </c>
      <c r="G780" s="34" t="s">
        <v>186</v>
      </c>
      <c r="H780" s="30">
        <v>45266</v>
      </c>
      <c r="I780" s="30" t="s">
        <v>39</v>
      </c>
      <c r="J780" s="30" t="s">
        <v>39</v>
      </c>
      <c r="K780" s="1">
        <v>28</v>
      </c>
      <c r="L780" s="34" t="s">
        <v>1598</v>
      </c>
      <c r="M780" s="34" t="s">
        <v>827</v>
      </c>
      <c r="N780" s="1" t="s">
        <v>41</v>
      </c>
      <c r="O780" s="1" t="s">
        <v>42</v>
      </c>
      <c r="P780" s="1"/>
      <c r="Q780" s="1"/>
      <c r="R780" s="1" t="s">
        <v>43</v>
      </c>
      <c r="S780" s="33" t="s">
        <v>252</v>
      </c>
      <c r="T780" s="14" t="s">
        <v>25</v>
      </c>
      <c r="U780" s="39" t="s">
        <v>39</v>
      </c>
      <c r="V780" s="14" t="s">
        <v>25</v>
      </c>
      <c r="W780" s="14" t="s">
        <v>25</v>
      </c>
      <c r="X780" s="14" t="s">
        <v>25</v>
      </c>
      <c r="Y780" s="14" t="s">
        <v>25</v>
      </c>
      <c r="Z780" s="39" t="s">
        <v>39</v>
      </c>
      <c r="AA780" s="14" t="s">
        <v>25</v>
      </c>
      <c r="AB780" s="14" t="s">
        <v>25</v>
      </c>
      <c r="AC780" s="39" t="s">
        <v>39</v>
      </c>
      <c r="AD780" s="14" t="s">
        <v>25</v>
      </c>
      <c r="AE780" s="14" t="s">
        <v>965</v>
      </c>
      <c r="AF780" s="39" t="s">
        <v>39</v>
      </c>
      <c r="AG780" s="14" t="s">
        <v>965</v>
      </c>
      <c r="AH780" s="14" t="s">
        <v>965</v>
      </c>
      <c r="AI780" s="39" t="s">
        <v>39</v>
      </c>
      <c r="AJ780" s="14" t="s">
        <v>965</v>
      </c>
      <c r="AK780" s="14" t="s">
        <v>965</v>
      </c>
      <c r="AL780" s="39" t="s">
        <v>39</v>
      </c>
      <c r="AM780" s="14" t="s">
        <v>965</v>
      </c>
      <c r="AN780" s="14" t="s">
        <v>20</v>
      </c>
      <c r="AO780" s="14" t="s">
        <v>20</v>
      </c>
      <c r="AP780" s="14" t="s">
        <v>965</v>
      </c>
      <c r="AQ780" s="39" t="s">
        <v>39</v>
      </c>
      <c r="AR780" s="14" t="s">
        <v>965</v>
      </c>
      <c r="AS780" s="14" t="s">
        <v>965</v>
      </c>
      <c r="AT780" s="39" t="s">
        <v>39</v>
      </c>
      <c r="AU780" s="14" t="s">
        <v>965</v>
      </c>
      <c r="AV780" s="14" t="s">
        <v>965</v>
      </c>
      <c r="AW780" s="39" t="s">
        <v>39</v>
      </c>
      <c r="AX780" s="14" t="s">
        <v>965</v>
      </c>
      <c r="AY780" s="14" t="s">
        <v>965</v>
      </c>
      <c r="AZ780" s="39" t="s">
        <v>39</v>
      </c>
      <c r="BA780" s="14" t="s">
        <v>965</v>
      </c>
      <c r="BB780" s="14" t="s">
        <v>965</v>
      </c>
      <c r="BC780" s="39" t="s">
        <v>39</v>
      </c>
      <c r="BD780" s="14" t="s">
        <v>965</v>
      </c>
      <c r="BE780" s="14" t="s">
        <v>20</v>
      </c>
      <c r="BF780" s="14" t="s">
        <v>20</v>
      </c>
      <c r="BG780" s="14" t="s">
        <v>965</v>
      </c>
      <c r="BH780" s="39" t="s">
        <v>39</v>
      </c>
      <c r="BI780" s="39" t="s">
        <v>965</v>
      </c>
      <c r="BJ780" s="14" t="s">
        <v>22</v>
      </c>
      <c r="BK780" s="39" t="s">
        <v>39</v>
      </c>
      <c r="BL780" s="14" t="s">
        <v>22</v>
      </c>
      <c r="BM780" s="14" t="s">
        <v>966</v>
      </c>
      <c r="BN780" s="39" t="s">
        <v>39</v>
      </c>
      <c r="BO780" s="14" t="s">
        <v>966</v>
      </c>
      <c r="BP780" s="14" t="s">
        <v>965</v>
      </c>
      <c r="BQ780" s="39" t="s">
        <v>39</v>
      </c>
      <c r="BR780" s="14" t="s">
        <v>965</v>
      </c>
      <c r="BS780" s="14" t="s">
        <v>965</v>
      </c>
      <c r="BT780" s="39" t="e">
        <v>#N/A</v>
      </c>
      <c r="BU780" s="39" t="s">
        <v>965</v>
      </c>
      <c r="BV780" s="14" t="s">
        <v>20</v>
      </c>
      <c r="BW780" s="14" t="s">
        <v>20</v>
      </c>
      <c r="BX780" s="14" t="s">
        <v>20</v>
      </c>
      <c r="BY780" s="14" t="s">
        <v>965</v>
      </c>
      <c r="BZ780" s="39" t="s">
        <v>39</v>
      </c>
      <c r="CA780" s="39" t="s">
        <v>965</v>
      </c>
      <c r="CB780" s="14" t="s">
        <v>965</v>
      </c>
      <c r="CC780" s="39" t="s">
        <v>39</v>
      </c>
      <c r="CD780" s="39" t="s">
        <v>965</v>
      </c>
      <c r="CE780" s="14" t="s">
        <v>965</v>
      </c>
      <c r="CF780" s="39" t="s">
        <v>39</v>
      </c>
      <c r="CG780" s="39" t="s">
        <v>965</v>
      </c>
      <c r="CH780" s="14" t="s">
        <v>965</v>
      </c>
      <c r="CI780" s="39" t="s">
        <v>39</v>
      </c>
      <c r="CJ780" s="39" t="s">
        <v>965</v>
      </c>
      <c r="CK780" s="14" t="s">
        <v>20</v>
      </c>
      <c r="CL780" s="14" t="s">
        <v>20</v>
      </c>
      <c r="CM780" s="1">
        <f t="shared" si="204"/>
        <v>30</v>
      </c>
      <c r="CN780" s="1">
        <f t="shared" si="205"/>
        <v>1</v>
      </c>
      <c r="CO780" s="1">
        <f t="shared" si="206"/>
        <v>9</v>
      </c>
      <c r="CP780" s="1">
        <f t="shared" si="207"/>
        <v>0</v>
      </c>
      <c r="CQ780" s="1">
        <f t="shared" si="208"/>
        <v>2</v>
      </c>
      <c r="CR780" s="1">
        <f>SUM(COUNTIFS($T780:$CL780,{"PAT","MAT"}))</f>
        <v>0</v>
      </c>
      <c r="CS780" s="1">
        <f t="shared" si="209"/>
        <v>0</v>
      </c>
      <c r="CT780" s="1">
        <f t="shared" si="210"/>
        <v>8</v>
      </c>
      <c r="CU780" s="1">
        <f t="shared" si="211"/>
        <v>0</v>
      </c>
      <c r="CV780" s="1">
        <f t="shared" si="212"/>
        <v>0</v>
      </c>
      <c r="CW780" s="1">
        <f t="shared" si="213"/>
        <v>0</v>
      </c>
      <c r="CX780" s="1">
        <f t="shared" si="214"/>
        <v>0</v>
      </c>
      <c r="CY780" s="1">
        <f t="shared" si="215"/>
        <v>0</v>
      </c>
      <c r="CZ780" s="1">
        <f t="shared" si="216"/>
        <v>1</v>
      </c>
      <c r="DA780" s="1">
        <f t="shared" si="217"/>
        <v>1</v>
      </c>
      <c r="DB780" s="1">
        <f>SUM(CM780:CX780)+SUM(COUNTIFS(Q780:CL780,{"TERM","RESIGNED"}))</f>
        <v>50</v>
      </c>
      <c r="DC780" s="1" t="s">
        <v>45</v>
      </c>
    </row>
    <row r="781" spans="1:107" x14ac:dyDescent="0.25">
      <c r="A781" s="32">
        <f t="shared" si="218"/>
        <v>780</v>
      </c>
      <c r="B781" s="1" t="s">
        <v>172</v>
      </c>
      <c r="C781" s="1">
        <v>106176</v>
      </c>
      <c r="D781" s="27">
        <v>106176</v>
      </c>
      <c r="E781" s="1" t="s">
        <v>946</v>
      </c>
      <c r="F781" s="34" t="s">
        <v>1629</v>
      </c>
      <c r="G781" s="34" t="s">
        <v>190</v>
      </c>
      <c r="H781" s="30">
        <v>45269</v>
      </c>
      <c r="I781" s="30" t="s">
        <v>39</v>
      </c>
      <c r="J781" s="30" t="s">
        <v>39</v>
      </c>
      <c r="K781" s="1">
        <v>25</v>
      </c>
      <c r="L781" s="34" t="s">
        <v>1598</v>
      </c>
      <c r="M781" s="34" t="s">
        <v>827</v>
      </c>
      <c r="N781" s="1" t="s">
        <v>41</v>
      </c>
      <c r="O781" s="1" t="s">
        <v>42</v>
      </c>
      <c r="P781" s="1"/>
      <c r="Q781" s="1"/>
      <c r="R781" s="1" t="s">
        <v>43</v>
      </c>
      <c r="S781" s="33" t="s">
        <v>252</v>
      </c>
      <c r="T781" s="14" t="s">
        <v>25</v>
      </c>
      <c r="U781" s="39" t="s">
        <v>39</v>
      </c>
      <c r="V781" s="14" t="s">
        <v>25</v>
      </c>
      <c r="W781" s="14" t="s">
        <v>25</v>
      </c>
      <c r="X781" s="14" t="s">
        <v>25</v>
      </c>
      <c r="Y781" s="14" t="s">
        <v>25</v>
      </c>
      <c r="Z781" s="39" t="s">
        <v>39</v>
      </c>
      <c r="AA781" s="14" t="s">
        <v>25</v>
      </c>
      <c r="AB781" s="14" t="s">
        <v>25</v>
      </c>
      <c r="AC781" s="39" t="s">
        <v>39</v>
      </c>
      <c r="AD781" s="14" t="s">
        <v>25</v>
      </c>
      <c r="AE781" s="14" t="s">
        <v>25</v>
      </c>
      <c r="AF781" s="39" t="s">
        <v>39</v>
      </c>
      <c r="AG781" s="14" t="s">
        <v>25</v>
      </c>
      <c r="AH781" s="14" t="s">
        <v>25</v>
      </c>
      <c r="AI781" s="39" t="s">
        <v>39</v>
      </c>
      <c r="AJ781" s="14" t="s">
        <v>25</v>
      </c>
      <c r="AK781" s="14" t="s">
        <v>25</v>
      </c>
      <c r="AL781" s="39" t="s">
        <v>39</v>
      </c>
      <c r="AM781" s="14" t="s">
        <v>25</v>
      </c>
      <c r="AN781" s="14" t="s">
        <v>965</v>
      </c>
      <c r="AO781" s="14" t="s">
        <v>20</v>
      </c>
      <c r="AP781" s="14" t="s">
        <v>965</v>
      </c>
      <c r="AQ781" s="39" t="s">
        <v>39</v>
      </c>
      <c r="AR781" s="14" t="s">
        <v>965</v>
      </c>
      <c r="AS781" s="14" t="s">
        <v>965</v>
      </c>
      <c r="AT781" s="39" t="s">
        <v>39</v>
      </c>
      <c r="AU781" s="14" t="s">
        <v>965</v>
      </c>
      <c r="AV781" s="14" t="s">
        <v>965</v>
      </c>
      <c r="AW781" s="39" t="s">
        <v>39</v>
      </c>
      <c r="AX781" s="14" t="s">
        <v>965</v>
      </c>
      <c r="AY781" s="14" t="s">
        <v>965</v>
      </c>
      <c r="AZ781" s="39" t="s">
        <v>39</v>
      </c>
      <c r="BA781" s="14" t="s">
        <v>965</v>
      </c>
      <c r="BB781" s="14" t="s">
        <v>965</v>
      </c>
      <c r="BC781" s="39" t="s">
        <v>39</v>
      </c>
      <c r="BD781" s="14" t="s">
        <v>965</v>
      </c>
      <c r="BE781" s="14" t="s">
        <v>20</v>
      </c>
      <c r="BF781" s="14" t="s">
        <v>20</v>
      </c>
      <c r="BG781" s="14" t="s">
        <v>965</v>
      </c>
      <c r="BH781" s="39" t="s">
        <v>39</v>
      </c>
      <c r="BI781" s="39" t="s">
        <v>965</v>
      </c>
      <c r="BJ781" s="14" t="s">
        <v>965</v>
      </c>
      <c r="BK781" s="39" t="s">
        <v>39</v>
      </c>
      <c r="BL781" s="14" t="s">
        <v>965</v>
      </c>
      <c r="BM781" s="14" t="s">
        <v>965</v>
      </c>
      <c r="BN781" s="39" t="s">
        <v>39</v>
      </c>
      <c r="BO781" s="14" t="s">
        <v>965</v>
      </c>
      <c r="BP781" s="14" t="s">
        <v>965</v>
      </c>
      <c r="BQ781" s="39" t="s">
        <v>39</v>
      </c>
      <c r="BR781" s="14" t="s">
        <v>965</v>
      </c>
      <c r="BS781" s="14" t="s">
        <v>965</v>
      </c>
      <c r="BT781" s="39" t="e">
        <v>#N/A</v>
      </c>
      <c r="BU781" s="39" t="s">
        <v>965</v>
      </c>
      <c r="BV781" s="14" t="s">
        <v>20</v>
      </c>
      <c r="BW781" s="14" t="s">
        <v>20</v>
      </c>
      <c r="BX781" s="14" t="s">
        <v>20</v>
      </c>
      <c r="BY781" s="14" t="s">
        <v>965</v>
      </c>
      <c r="BZ781" s="39" t="s">
        <v>39</v>
      </c>
      <c r="CA781" s="39" t="s">
        <v>965</v>
      </c>
      <c r="CB781" s="14" t="s">
        <v>965</v>
      </c>
      <c r="CC781" s="39" t="s">
        <v>39</v>
      </c>
      <c r="CD781" s="39" t="s">
        <v>965</v>
      </c>
      <c r="CE781" s="14" t="s">
        <v>965</v>
      </c>
      <c r="CF781" s="39" t="s">
        <v>39</v>
      </c>
      <c r="CG781" s="39" t="s">
        <v>965</v>
      </c>
      <c r="CH781" s="14" t="s">
        <v>965</v>
      </c>
      <c r="CI781" s="39" t="s">
        <v>39</v>
      </c>
      <c r="CJ781" s="39" t="s">
        <v>965</v>
      </c>
      <c r="CK781" s="14" t="s">
        <v>20</v>
      </c>
      <c r="CL781" s="14" t="s">
        <v>20</v>
      </c>
      <c r="CM781" s="1">
        <f t="shared" si="204"/>
        <v>29</v>
      </c>
      <c r="CN781" s="1">
        <f t="shared" si="205"/>
        <v>0</v>
      </c>
      <c r="CO781" s="1">
        <f t="shared" si="206"/>
        <v>8</v>
      </c>
      <c r="CP781" s="1">
        <f t="shared" si="207"/>
        <v>0</v>
      </c>
      <c r="CQ781" s="1">
        <f t="shared" si="208"/>
        <v>0</v>
      </c>
      <c r="CR781" s="1">
        <f>SUM(COUNTIFS($T781:$CL781,{"PAT","MAT"}))</f>
        <v>0</v>
      </c>
      <c r="CS781" s="1">
        <f t="shared" si="209"/>
        <v>0</v>
      </c>
      <c r="CT781" s="1">
        <f t="shared" si="210"/>
        <v>14</v>
      </c>
      <c r="CU781" s="1">
        <f t="shared" si="211"/>
        <v>0</v>
      </c>
      <c r="CV781" s="1">
        <f t="shared" si="212"/>
        <v>0</v>
      </c>
      <c r="CW781" s="1">
        <f t="shared" si="213"/>
        <v>0</v>
      </c>
      <c r="CX781" s="1">
        <f t="shared" si="214"/>
        <v>0</v>
      </c>
      <c r="CY781" s="1">
        <f t="shared" si="215"/>
        <v>0</v>
      </c>
      <c r="CZ781" s="1">
        <f t="shared" si="216"/>
        <v>1</v>
      </c>
      <c r="DA781" s="1">
        <f t="shared" si="217"/>
        <v>1</v>
      </c>
      <c r="DB781" s="1">
        <f>SUM(CM781:CX781)+SUM(COUNTIFS(Q781:CL781,{"TERM","RESIGNED"}))</f>
        <v>51</v>
      </c>
      <c r="DC781" s="1" t="s">
        <v>45</v>
      </c>
    </row>
    <row r="782" spans="1:107" x14ac:dyDescent="0.25">
      <c r="A782" s="32">
        <f t="shared" si="218"/>
        <v>781</v>
      </c>
      <c r="B782" s="1" t="s">
        <v>172</v>
      </c>
      <c r="C782" s="1">
        <v>106177</v>
      </c>
      <c r="D782" s="27">
        <v>106177</v>
      </c>
      <c r="E782" s="1" t="s">
        <v>946</v>
      </c>
      <c r="F782" s="34" t="s">
        <v>1630</v>
      </c>
      <c r="G782" s="34" t="s">
        <v>190</v>
      </c>
      <c r="H782" s="30">
        <v>45269</v>
      </c>
      <c r="I782" s="30" t="s">
        <v>39</v>
      </c>
      <c r="J782" s="30" t="s">
        <v>39</v>
      </c>
      <c r="K782" s="1">
        <v>25</v>
      </c>
      <c r="L782" s="34" t="s">
        <v>1598</v>
      </c>
      <c r="M782" s="34" t="s">
        <v>827</v>
      </c>
      <c r="N782" s="1" t="s">
        <v>41</v>
      </c>
      <c r="O782" s="1" t="s">
        <v>42</v>
      </c>
      <c r="P782" s="1"/>
      <c r="Q782" s="1"/>
      <c r="R782" s="1" t="s">
        <v>43</v>
      </c>
      <c r="S782" s="33" t="s">
        <v>252</v>
      </c>
      <c r="T782" s="14" t="s">
        <v>25</v>
      </c>
      <c r="U782" s="39" t="s">
        <v>39</v>
      </c>
      <c r="V782" s="14" t="s">
        <v>25</v>
      </c>
      <c r="W782" s="14" t="s">
        <v>25</v>
      </c>
      <c r="X782" s="14" t="s">
        <v>25</v>
      </c>
      <c r="Y782" s="14" t="s">
        <v>25</v>
      </c>
      <c r="Z782" s="39" t="s">
        <v>39</v>
      </c>
      <c r="AA782" s="14" t="s">
        <v>25</v>
      </c>
      <c r="AB782" s="14" t="s">
        <v>25</v>
      </c>
      <c r="AC782" s="39" t="s">
        <v>39</v>
      </c>
      <c r="AD782" s="14" t="s">
        <v>25</v>
      </c>
      <c r="AE782" s="14" t="s">
        <v>25</v>
      </c>
      <c r="AF782" s="39" t="s">
        <v>39</v>
      </c>
      <c r="AG782" s="14" t="s">
        <v>25</v>
      </c>
      <c r="AH782" s="14" t="s">
        <v>25</v>
      </c>
      <c r="AI782" s="39" t="s">
        <v>39</v>
      </c>
      <c r="AJ782" s="14" t="s">
        <v>25</v>
      </c>
      <c r="AK782" s="14" t="s">
        <v>25</v>
      </c>
      <c r="AL782" s="39" t="s">
        <v>39</v>
      </c>
      <c r="AM782" s="14" t="s">
        <v>25</v>
      </c>
      <c r="AN782" s="14" t="s">
        <v>965</v>
      </c>
      <c r="AO782" s="14" t="s">
        <v>20</v>
      </c>
      <c r="AP782" s="14" t="s">
        <v>965</v>
      </c>
      <c r="AQ782" s="39" t="s">
        <v>39</v>
      </c>
      <c r="AR782" s="14" t="s">
        <v>965</v>
      </c>
      <c r="AS782" s="14" t="s">
        <v>965</v>
      </c>
      <c r="AT782" s="39" t="s">
        <v>39</v>
      </c>
      <c r="AU782" s="14" t="s">
        <v>965</v>
      </c>
      <c r="AV782" s="14" t="s">
        <v>965</v>
      </c>
      <c r="AW782" s="39" t="s">
        <v>39</v>
      </c>
      <c r="AX782" s="14" t="s">
        <v>965</v>
      </c>
      <c r="AY782" s="14" t="s">
        <v>965</v>
      </c>
      <c r="AZ782" s="39" t="s">
        <v>39</v>
      </c>
      <c r="BA782" s="14" t="s">
        <v>965</v>
      </c>
      <c r="BB782" s="14" t="s">
        <v>965</v>
      </c>
      <c r="BC782" s="39" t="s">
        <v>39</v>
      </c>
      <c r="BD782" s="14" t="s">
        <v>965</v>
      </c>
      <c r="BE782" s="14" t="s">
        <v>20</v>
      </c>
      <c r="BF782" s="14" t="s">
        <v>20</v>
      </c>
      <c r="BG782" s="14" t="s">
        <v>965</v>
      </c>
      <c r="BH782" s="39" t="s">
        <v>39</v>
      </c>
      <c r="BI782" s="39" t="s">
        <v>965</v>
      </c>
      <c r="BJ782" s="14" t="s">
        <v>965</v>
      </c>
      <c r="BK782" s="39" t="s">
        <v>39</v>
      </c>
      <c r="BL782" s="14" t="s">
        <v>965</v>
      </c>
      <c r="BM782" s="14" t="s">
        <v>965</v>
      </c>
      <c r="BN782" s="39" t="s">
        <v>39</v>
      </c>
      <c r="BO782" s="14" t="s">
        <v>965</v>
      </c>
      <c r="BP782" s="14" t="s">
        <v>965</v>
      </c>
      <c r="BQ782" s="39" t="s">
        <v>39</v>
      </c>
      <c r="BR782" s="14" t="s">
        <v>965</v>
      </c>
      <c r="BS782" s="14" t="s">
        <v>965</v>
      </c>
      <c r="BT782" s="39" t="e">
        <v>#N/A</v>
      </c>
      <c r="BU782" s="39" t="s">
        <v>965</v>
      </c>
      <c r="BV782" s="14" t="s">
        <v>20</v>
      </c>
      <c r="BW782" s="14" t="s">
        <v>20</v>
      </c>
      <c r="BX782" s="14" t="s">
        <v>20</v>
      </c>
      <c r="BY782" s="14" t="s">
        <v>22</v>
      </c>
      <c r="BZ782" s="39" t="s">
        <v>39</v>
      </c>
      <c r="CA782" s="39" t="s">
        <v>22</v>
      </c>
      <c r="CB782" s="14" t="s">
        <v>965</v>
      </c>
      <c r="CC782" s="39" t="s">
        <v>39</v>
      </c>
      <c r="CD782" s="39" t="s">
        <v>965</v>
      </c>
      <c r="CE782" s="14" t="s">
        <v>965</v>
      </c>
      <c r="CF782" s="39" t="s">
        <v>39</v>
      </c>
      <c r="CG782" s="39" t="s">
        <v>965</v>
      </c>
      <c r="CH782" s="14" t="s">
        <v>965</v>
      </c>
      <c r="CI782" s="39" t="s">
        <v>39</v>
      </c>
      <c r="CJ782" s="39" t="s">
        <v>965</v>
      </c>
      <c r="CK782" s="14" t="s">
        <v>20</v>
      </c>
      <c r="CL782" s="14" t="s">
        <v>20</v>
      </c>
      <c r="CM782" s="1">
        <f t="shared" si="204"/>
        <v>27</v>
      </c>
      <c r="CN782" s="1">
        <f t="shared" si="205"/>
        <v>0</v>
      </c>
      <c r="CO782" s="1">
        <f t="shared" si="206"/>
        <v>8</v>
      </c>
      <c r="CP782" s="1">
        <f t="shared" si="207"/>
        <v>0</v>
      </c>
      <c r="CQ782" s="1">
        <f t="shared" si="208"/>
        <v>2</v>
      </c>
      <c r="CR782" s="1">
        <f>SUM(COUNTIFS($T782:$CL782,{"PAT","MAT"}))</f>
        <v>0</v>
      </c>
      <c r="CS782" s="1">
        <f t="shared" si="209"/>
        <v>0</v>
      </c>
      <c r="CT782" s="1">
        <f t="shared" si="210"/>
        <v>14</v>
      </c>
      <c r="CU782" s="1">
        <f t="shared" si="211"/>
        <v>0</v>
      </c>
      <c r="CV782" s="1">
        <f t="shared" si="212"/>
        <v>0</v>
      </c>
      <c r="CW782" s="1">
        <f t="shared" si="213"/>
        <v>0</v>
      </c>
      <c r="CX782" s="1">
        <f t="shared" si="214"/>
        <v>0</v>
      </c>
      <c r="CY782" s="1">
        <f t="shared" si="215"/>
        <v>0</v>
      </c>
      <c r="CZ782" s="1">
        <f t="shared" si="216"/>
        <v>1</v>
      </c>
      <c r="DA782" s="1">
        <f t="shared" si="217"/>
        <v>1</v>
      </c>
      <c r="DB782" s="1">
        <f>SUM(CM782:CX782)+SUM(COUNTIFS(Q782:CL782,{"TERM","RESIGNED"}))</f>
        <v>51</v>
      </c>
      <c r="DC782" s="1" t="s">
        <v>45</v>
      </c>
    </row>
    <row r="783" spans="1:107" x14ac:dyDescent="0.25">
      <c r="A783" s="32">
        <f t="shared" si="218"/>
        <v>782</v>
      </c>
      <c r="B783" s="1" t="s">
        <v>172</v>
      </c>
      <c r="C783" s="1">
        <v>106180</v>
      </c>
      <c r="D783" s="27">
        <v>106180</v>
      </c>
      <c r="E783" s="1" t="s">
        <v>946</v>
      </c>
      <c r="F783" s="34" t="s">
        <v>1632</v>
      </c>
      <c r="G783" s="34" t="s">
        <v>190</v>
      </c>
      <c r="H783" s="30">
        <v>45269</v>
      </c>
      <c r="I783" s="30" t="s">
        <v>39</v>
      </c>
      <c r="J783" s="30" t="s">
        <v>39</v>
      </c>
      <c r="K783" s="1">
        <v>25</v>
      </c>
      <c r="L783" s="34" t="s">
        <v>1598</v>
      </c>
      <c r="M783" s="34" t="s">
        <v>827</v>
      </c>
      <c r="N783" s="1" t="s">
        <v>41</v>
      </c>
      <c r="O783" s="1" t="s">
        <v>42</v>
      </c>
      <c r="P783" s="1"/>
      <c r="Q783" s="1"/>
      <c r="R783" s="1" t="s">
        <v>43</v>
      </c>
      <c r="S783" s="33" t="s">
        <v>252</v>
      </c>
      <c r="T783" s="14" t="s">
        <v>25</v>
      </c>
      <c r="U783" s="39" t="s">
        <v>39</v>
      </c>
      <c r="V783" s="14" t="s">
        <v>25</v>
      </c>
      <c r="W783" s="14" t="s">
        <v>25</v>
      </c>
      <c r="X783" s="14" t="s">
        <v>25</v>
      </c>
      <c r="Y783" s="14" t="s">
        <v>25</v>
      </c>
      <c r="Z783" s="39" t="s">
        <v>39</v>
      </c>
      <c r="AA783" s="14" t="s">
        <v>25</v>
      </c>
      <c r="AB783" s="14" t="s">
        <v>25</v>
      </c>
      <c r="AC783" s="39" t="s">
        <v>39</v>
      </c>
      <c r="AD783" s="14" t="s">
        <v>25</v>
      </c>
      <c r="AE783" s="14" t="s">
        <v>25</v>
      </c>
      <c r="AF783" s="39" t="s">
        <v>39</v>
      </c>
      <c r="AG783" s="14" t="s">
        <v>25</v>
      </c>
      <c r="AH783" s="14" t="s">
        <v>25</v>
      </c>
      <c r="AI783" s="39" t="s">
        <v>39</v>
      </c>
      <c r="AJ783" s="14" t="s">
        <v>25</v>
      </c>
      <c r="AK783" s="14" t="s">
        <v>25</v>
      </c>
      <c r="AL783" s="39" t="s">
        <v>39</v>
      </c>
      <c r="AM783" s="14" t="s">
        <v>25</v>
      </c>
      <c r="AN783" s="14" t="s">
        <v>965</v>
      </c>
      <c r="AO783" s="14" t="s">
        <v>20</v>
      </c>
      <c r="AP783" s="14" t="s">
        <v>965</v>
      </c>
      <c r="AQ783" s="39" t="s">
        <v>39</v>
      </c>
      <c r="AR783" s="14" t="s">
        <v>965</v>
      </c>
      <c r="AS783" s="14" t="s">
        <v>965</v>
      </c>
      <c r="AT783" s="39" t="s">
        <v>39</v>
      </c>
      <c r="AU783" s="14" t="s">
        <v>965</v>
      </c>
      <c r="AV783" s="14" t="s">
        <v>965</v>
      </c>
      <c r="AW783" s="39" t="s">
        <v>39</v>
      </c>
      <c r="AX783" s="14" t="s">
        <v>965</v>
      </c>
      <c r="AY783" s="14" t="s">
        <v>965</v>
      </c>
      <c r="AZ783" s="39" t="s">
        <v>39</v>
      </c>
      <c r="BA783" s="14" t="s">
        <v>965</v>
      </c>
      <c r="BB783" s="14" t="s">
        <v>965</v>
      </c>
      <c r="BC783" s="39" t="s">
        <v>39</v>
      </c>
      <c r="BD783" s="14" t="s">
        <v>965</v>
      </c>
      <c r="BE783" s="14" t="s">
        <v>20</v>
      </c>
      <c r="BF783" s="14" t="s">
        <v>20</v>
      </c>
      <c r="BG783" s="14" t="s">
        <v>965</v>
      </c>
      <c r="BH783" s="39" t="s">
        <v>39</v>
      </c>
      <c r="BI783" s="39" t="s">
        <v>965</v>
      </c>
      <c r="BJ783" s="14" t="s">
        <v>965</v>
      </c>
      <c r="BK783" s="39" t="s">
        <v>39</v>
      </c>
      <c r="BL783" s="14" t="s">
        <v>965</v>
      </c>
      <c r="BM783" s="14" t="s">
        <v>965</v>
      </c>
      <c r="BN783" s="39" t="s">
        <v>39</v>
      </c>
      <c r="BO783" s="14" t="s">
        <v>965</v>
      </c>
      <c r="BP783" s="14" t="s">
        <v>965</v>
      </c>
      <c r="BQ783" s="39" t="s">
        <v>39</v>
      </c>
      <c r="BR783" s="14" t="s">
        <v>965</v>
      </c>
      <c r="BS783" s="14" t="s">
        <v>965</v>
      </c>
      <c r="BT783" s="39" t="e">
        <v>#N/A</v>
      </c>
      <c r="BU783" s="39" t="s">
        <v>965</v>
      </c>
      <c r="BV783" s="14" t="s">
        <v>20</v>
      </c>
      <c r="BW783" s="14" t="s">
        <v>20</v>
      </c>
      <c r="BX783" s="14" t="s">
        <v>20</v>
      </c>
      <c r="BY783" s="14" t="s">
        <v>965</v>
      </c>
      <c r="BZ783" s="39" t="s">
        <v>39</v>
      </c>
      <c r="CA783" s="39" t="s">
        <v>965</v>
      </c>
      <c r="CB783" s="14" t="s">
        <v>965</v>
      </c>
      <c r="CC783" s="39" t="s">
        <v>39</v>
      </c>
      <c r="CD783" s="39" t="s">
        <v>965</v>
      </c>
      <c r="CE783" s="14" t="s">
        <v>965</v>
      </c>
      <c r="CF783" s="39" t="s">
        <v>39</v>
      </c>
      <c r="CG783" s="39" t="s">
        <v>965</v>
      </c>
      <c r="CH783" s="14" t="s">
        <v>965</v>
      </c>
      <c r="CI783" s="39" t="s">
        <v>39</v>
      </c>
      <c r="CJ783" s="39" t="s">
        <v>965</v>
      </c>
      <c r="CK783" s="14" t="s">
        <v>20</v>
      </c>
      <c r="CL783" s="14" t="s">
        <v>20</v>
      </c>
      <c r="CM783" s="1">
        <f t="shared" si="204"/>
        <v>29</v>
      </c>
      <c r="CN783" s="1">
        <f t="shared" si="205"/>
        <v>0</v>
      </c>
      <c r="CO783" s="1">
        <f t="shared" si="206"/>
        <v>8</v>
      </c>
      <c r="CP783" s="1">
        <f t="shared" si="207"/>
        <v>0</v>
      </c>
      <c r="CQ783" s="1">
        <f t="shared" si="208"/>
        <v>0</v>
      </c>
      <c r="CR783" s="1">
        <f>SUM(COUNTIFS($T783:$CL783,{"PAT","MAT"}))</f>
        <v>0</v>
      </c>
      <c r="CS783" s="1">
        <f t="shared" si="209"/>
        <v>0</v>
      </c>
      <c r="CT783" s="1">
        <f t="shared" si="210"/>
        <v>14</v>
      </c>
      <c r="CU783" s="1">
        <f t="shared" si="211"/>
        <v>0</v>
      </c>
      <c r="CV783" s="1">
        <f t="shared" si="212"/>
        <v>0</v>
      </c>
      <c r="CW783" s="1">
        <f t="shared" si="213"/>
        <v>0</v>
      </c>
      <c r="CX783" s="1">
        <f t="shared" si="214"/>
        <v>0</v>
      </c>
      <c r="CY783" s="1">
        <f t="shared" si="215"/>
        <v>0</v>
      </c>
      <c r="CZ783" s="1">
        <f t="shared" si="216"/>
        <v>1</v>
      </c>
      <c r="DA783" s="1">
        <f t="shared" si="217"/>
        <v>1</v>
      </c>
      <c r="DB783" s="1">
        <f>SUM(CM783:CX783)+SUM(COUNTIFS(Q783:CL783,{"TERM","RESIGNED"}))</f>
        <v>51</v>
      </c>
      <c r="DC783" s="1" t="s">
        <v>45</v>
      </c>
    </row>
    <row r="784" spans="1:107" x14ac:dyDescent="0.25">
      <c r="A784" s="32">
        <f t="shared" si="218"/>
        <v>783</v>
      </c>
      <c r="B784" s="1" t="s">
        <v>172</v>
      </c>
      <c r="C784" s="1">
        <v>106181</v>
      </c>
      <c r="D784" s="27">
        <v>106181</v>
      </c>
      <c r="E784" s="1" t="s">
        <v>946</v>
      </c>
      <c r="F784" s="34" t="s">
        <v>1633</v>
      </c>
      <c r="G784" s="34" t="s">
        <v>186</v>
      </c>
      <c r="H784" s="30">
        <v>45269</v>
      </c>
      <c r="I784" s="30" t="s">
        <v>39</v>
      </c>
      <c r="J784" s="30" t="s">
        <v>39</v>
      </c>
      <c r="K784" s="1">
        <v>25</v>
      </c>
      <c r="L784" s="34" t="s">
        <v>1598</v>
      </c>
      <c r="M784" s="34" t="s">
        <v>827</v>
      </c>
      <c r="N784" s="1" t="s">
        <v>41</v>
      </c>
      <c r="O784" s="1" t="s">
        <v>42</v>
      </c>
      <c r="P784" s="1"/>
      <c r="Q784" s="1"/>
      <c r="R784" s="1" t="s">
        <v>43</v>
      </c>
      <c r="S784" s="33" t="s">
        <v>252</v>
      </c>
      <c r="T784" s="14" t="s">
        <v>25</v>
      </c>
      <c r="U784" s="39" t="s">
        <v>39</v>
      </c>
      <c r="V784" s="14" t="s">
        <v>25</v>
      </c>
      <c r="W784" s="14" t="s">
        <v>25</v>
      </c>
      <c r="X784" s="14" t="s">
        <v>25</v>
      </c>
      <c r="Y784" s="14" t="s">
        <v>25</v>
      </c>
      <c r="Z784" s="39" t="s">
        <v>39</v>
      </c>
      <c r="AA784" s="14" t="s">
        <v>25</v>
      </c>
      <c r="AB784" s="14" t="s">
        <v>25</v>
      </c>
      <c r="AC784" s="39" t="s">
        <v>39</v>
      </c>
      <c r="AD784" s="14" t="s">
        <v>25</v>
      </c>
      <c r="AE784" s="14" t="s">
        <v>25</v>
      </c>
      <c r="AF784" s="39" t="s">
        <v>39</v>
      </c>
      <c r="AG784" s="14" t="s">
        <v>25</v>
      </c>
      <c r="AH784" s="14" t="s">
        <v>25</v>
      </c>
      <c r="AI784" s="39" t="s">
        <v>39</v>
      </c>
      <c r="AJ784" s="14" t="s">
        <v>25</v>
      </c>
      <c r="AK784" s="14" t="s">
        <v>25</v>
      </c>
      <c r="AL784" s="39" t="s">
        <v>39</v>
      </c>
      <c r="AM784" s="14" t="s">
        <v>25</v>
      </c>
      <c r="AN784" s="14" t="s">
        <v>965</v>
      </c>
      <c r="AO784" s="14" t="s">
        <v>20</v>
      </c>
      <c r="AP784" s="14" t="s">
        <v>965</v>
      </c>
      <c r="AQ784" s="39" t="s">
        <v>39</v>
      </c>
      <c r="AR784" s="14" t="s">
        <v>965</v>
      </c>
      <c r="AS784" s="14" t="s">
        <v>965</v>
      </c>
      <c r="AT784" s="39" t="s">
        <v>39</v>
      </c>
      <c r="AU784" s="14" t="s">
        <v>965</v>
      </c>
      <c r="AV784" s="14" t="s">
        <v>965</v>
      </c>
      <c r="AW784" s="39" t="s">
        <v>39</v>
      </c>
      <c r="AX784" s="14" t="s">
        <v>965</v>
      </c>
      <c r="AY784" s="14" t="s">
        <v>965</v>
      </c>
      <c r="AZ784" s="39" t="s">
        <v>39</v>
      </c>
      <c r="BA784" s="14" t="s">
        <v>965</v>
      </c>
      <c r="BB784" s="14" t="s">
        <v>965</v>
      </c>
      <c r="BC784" s="39" t="s">
        <v>39</v>
      </c>
      <c r="BD784" s="14" t="s">
        <v>965</v>
      </c>
      <c r="BE784" s="14" t="s">
        <v>20</v>
      </c>
      <c r="BF784" s="14" t="s">
        <v>20</v>
      </c>
      <c r="BG784" s="14" t="s">
        <v>965</v>
      </c>
      <c r="BH784" s="39" t="s">
        <v>39</v>
      </c>
      <c r="BI784" s="39" t="s">
        <v>965</v>
      </c>
      <c r="BJ784" s="14" t="s">
        <v>965</v>
      </c>
      <c r="BK784" s="39" t="s">
        <v>39</v>
      </c>
      <c r="BL784" s="14" t="s">
        <v>965</v>
      </c>
      <c r="BM784" s="14" t="s">
        <v>965</v>
      </c>
      <c r="BN784" s="39" t="s">
        <v>39</v>
      </c>
      <c r="BO784" s="14" t="s">
        <v>965</v>
      </c>
      <c r="BP784" s="14" t="s">
        <v>965</v>
      </c>
      <c r="BQ784" s="39" t="s">
        <v>39</v>
      </c>
      <c r="BR784" s="14" t="s">
        <v>965</v>
      </c>
      <c r="BS784" s="14" t="s">
        <v>965</v>
      </c>
      <c r="BT784" s="39" t="e">
        <v>#N/A</v>
      </c>
      <c r="BU784" s="39" t="s">
        <v>965</v>
      </c>
      <c r="BV784" s="14" t="s">
        <v>20</v>
      </c>
      <c r="BW784" s="14" t="s">
        <v>20</v>
      </c>
      <c r="BX784" s="14" t="s">
        <v>20</v>
      </c>
      <c r="BY784" s="14" t="s">
        <v>965</v>
      </c>
      <c r="BZ784" s="39" t="s">
        <v>39</v>
      </c>
      <c r="CA784" s="39" t="s">
        <v>965</v>
      </c>
      <c r="CB784" s="14" t="s">
        <v>965</v>
      </c>
      <c r="CC784" s="39" t="s">
        <v>39</v>
      </c>
      <c r="CD784" s="39" t="s">
        <v>965</v>
      </c>
      <c r="CE784" s="14" t="s">
        <v>965</v>
      </c>
      <c r="CF784" s="39" t="s">
        <v>39</v>
      </c>
      <c r="CG784" s="39" t="s">
        <v>965</v>
      </c>
      <c r="CH784" s="14" t="s">
        <v>965</v>
      </c>
      <c r="CI784" s="39" t="s">
        <v>39</v>
      </c>
      <c r="CJ784" s="39" t="s">
        <v>965</v>
      </c>
      <c r="CK784" s="14" t="s">
        <v>20</v>
      </c>
      <c r="CL784" s="14" t="s">
        <v>20</v>
      </c>
      <c r="CM784" s="1">
        <f t="shared" si="204"/>
        <v>29</v>
      </c>
      <c r="CN784" s="1">
        <f t="shared" si="205"/>
        <v>0</v>
      </c>
      <c r="CO784" s="1">
        <f t="shared" si="206"/>
        <v>8</v>
      </c>
      <c r="CP784" s="1">
        <f t="shared" si="207"/>
        <v>0</v>
      </c>
      <c r="CQ784" s="1">
        <f t="shared" si="208"/>
        <v>0</v>
      </c>
      <c r="CR784" s="1">
        <f>SUM(COUNTIFS($T784:$CL784,{"PAT","MAT"}))</f>
        <v>0</v>
      </c>
      <c r="CS784" s="1">
        <f t="shared" si="209"/>
        <v>0</v>
      </c>
      <c r="CT784" s="1">
        <f t="shared" si="210"/>
        <v>14</v>
      </c>
      <c r="CU784" s="1">
        <f t="shared" si="211"/>
        <v>0</v>
      </c>
      <c r="CV784" s="1">
        <f t="shared" si="212"/>
        <v>0</v>
      </c>
      <c r="CW784" s="1">
        <f t="shared" si="213"/>
        <v>0</v>
      </c>
      <c r="CX784" s="1">
        <f t="shared" si="214"/>
        <v>0</v>
      </c>
      <c r="CY784" s="1">
        <f t="shared" si="215"/>
        <v>0</v>
      </c>
      <c r="CZ784" s="1">
        <f t="shared" si="216"/>
        <v>1</v>
      </c>
      <c r="DA784" s="1">
        <f t="shared" si="217"/>
        <v>1</v>
      </c>
      <c r="DB784" s="1">
        <f>SUM(CM784:CX784)+SUM(COUNTIFS(Q784:CL784,{"TERM","RESIGNED"}))</f>
        <v>51</v>
      </c>
      <c r="DC784" s="1" t="s">
        <v>45</v>
      </c>
    </row>
    <row r="785" spans="1:107" x14ac:dyDescent="0.25">
      <c r="A785" s="32">
        <f t="shared" si="218"/>
        <v>784</v>
      </c>
      <c r="B785" s="1" t="s">
        <v>172</v>
      </c>
      <c r="C785" s="1">
        <v>106182</v>
      </c>
      <c r="D785" s="27">
        <v>106182</v>
      </c>
      <c r="E785" s="1" t="s">
        <v>945</v>
      </c>
      <c r="F785" s="34" t="s">
        <v>1634</v>
      </c>
      <c r="G785" s="34" t="s">
        <v>186</v>
      </c>
      <c r="H785" s="30">
        <v>45269</v>
      </c>
      <c r="I785" s="30" t="s">
        <v>39</v>
      </c>
      <c r="J785" s="30" t="s">
        <v>39</v>
      </c>
      <c r="K785" s="1">
        <v>25</v>
      </c>
      <c r="L785" s="34" t="s">
        <v>1598</v>
      </c>
      <c r="M785" s="34" t="s">
        <v>827</v>
      </c>
      <c r="N785" s="1" t="s">
        <v>41</v>
      </c>
      <c r="O785" s="1" t="s">
        <v>42</v>
      </c>
      <c r="P785" s="1"/>
      <c r="Q785" s="1"/>
      <c r="R785" s="1" t="s">
        <v>43</v>
      </c>
      <c r="S785" s="33" t="s">
        <v>252</v>
      </c>
      <c r="T785" s="14" t="s">
        <v>25</v>
      </c>
      <c r="U785" s="39" t="s">
        <v>39</v>
      </c>
      <c r="V785" s="14" t="s">
        <v>25</v>
      </c>
      <c r="W785" s="14" t="s">
        <v>25</v>
      </c>
      <c r="X785" s="14" t="s">
        <v>25</v>
      </c>
      <c r="Y785" s="14" t="s">
        <v>25</v>
      </c>
      <c r="Z785" s="39" t="s">
        <v>39</v>
      </c>
      <c r="AA785" s="14" t="s">
        <v>25</v>
      </c>
      <c r="AB785" s="14" t="s">
        <v>25</v>
      </c>
      <c r="AC785" s="39" t="s">
        <v>39</v>
      </c>
      <c r="AD785" s="14" t="s">
        <v>25</v>
      </c>
      <c r="AE785" s="14" t="s">
        <v>25</v>
      </c>
      <c r="AF785" s="39" t="s">
        <v>39</v>
      </c>
      <c r="AG785" s="14" t="s">
        <v>25</v>
      </c>
      <c r="AH785" s="14" t="s">
        <v>25</v>
      </c>
      <c r="AI785" s="39" t="s">
        <v>39</v>
      </c>
      <c r="AJ785" s="14" t="s">
        <v>25</v>
      </c>
      <c r="AK785" s="14" t="s">
        <v>25</v>
      </c>
      <c r="AL785" s="39" t="s">
        <v>39</v>
      </c>
      <c r="AM785" s="14" t="s">
        <v>25</v>
      </c>
      <c r="AN785" s="14" t="s">
        <v>965</v>
      </c>
      <c r="AO785" s="14" t="s">
        <v>20</v>
      </c>
      <c r="AP785" s="14" t="s">
        <v>965</v>
      </c>
      <c r="AQ785" s="39" t="s">
        <v>39</v>
      </c>
      <c r="AR785" s="14" t="s">
        <v>965</v>
      </c>
      <c r="AS785" s="14" t="s">
        <v>965</v>
      </c>
      <c r="AT785" s="39" t="s">
        <v>39</v>
      </c>
      <c r="AU785" s="14" t="s">
        <v>965</v>
      </c>
      <c r="AV785" s="14" t="s">
        <v>965</v>
      </c>
      <c r="AW785" s="39" t="s">
        <v>39</v>
      </c>
      <c r="AX785" s="14" t="s">
        <v>965</v>
      </c>
      <c r="AY785" s="14" t="s">
        <v>965</v>
      </c>
      <c r="AZ785" s="39" t="s">
        <v>39</v>
      </c>
      <c r="BA785" s="14" t="s">
        <v>965</v>
      </c>
      <c r="BB785" s="14" t="s">
        <v>965</v>
      </c>
      <c r="BC785" s="39" t="s">
        <v>39</v>
      </c>
      <c r="BD785" s="14" t="s">
        <v>965</v>
      </c>
      <c r="BE785" s="14" t="s">
        <v>20</v>
      </c>
      <c r="BF785" s="14" t="s">
        <v>20</v>
      </c>
      <c r="BG785" s="14" t="s">
        <v>965</v>
      </c>
      <c r="BH785" s="39" t="s">
        <v>39</v>
      </c>
      <c r="BI785" s="39" t="s">
        <v>965</v>
      </c>
      <c r="BJ785" s="14" t="s">
        <v>965</v>
      </c>
      <c r="BK785" s="39" t="s">
        <v>39</v>
      </c>
      <c r="BL785" s="14" t="s">
        <v>965</v>
      </c>
      <c r="BM785" s="14" t="s">
        <v>965</v>
      </c>
      <c r="BN785" s="39" t="s">
        <v>39</v>
      </c>
      <c r="BO785" s="14" t="s">
        <v>965</v>
      </c>
      <c r="BP785" s="14" t="s">
        <v>965</v>
      </c>
      <c r="BQ785" s="39" t="s">
        <v>39</v>
      </c>
      <c r="BR785" s="14" t="s">
        <v>965</v>
      </c>
      <c r="BS785" s="14" t="s">
        <v>965</v>
      </c>
      <c r="BT785" s="39" t="e">
        <v>#N/A</v>
      </c>
      <c r="BU785" s="39" t="s">
        <v>965</v>
      </c>
      <c r="BV785" s="14" t="s">
        <v>20</v>
      </c>
      <c r="BW785" s="14" t="s">
        <v>20</v>
      </c>
      <c r="BX785" s="14" t="s">
        <v>20</v>
      </c>
      <c r="BY785" s="14" t="s">
        <v>965</v>
      </c>
      <c r="BZ785" s="39" t="s">
        <v>39</v>
      </c>
      <c r="CA785" s="39" t="s">
        <v>965</v>
      </c>
      <c r="CB785" s="14" t="s">
        <v>965</v>
      </c>
      <c r="CC785" s="39" t="s">
        <v>39</v>
      </c>
      <c r="CD785" s="39" t="s">
        <v>965</v>
      </c>
      <c r="CE785" s="14" t="s">
        <v>965</v>
      </c>
      <c r="CF785" s="39" t="s">
        <v>39</v>
      </c>
      <c r="CG785" s="39" t="s">
        <v>965</v>
      </c>
      <c r="CH785" s="14" t="s">
        <v>22</v>
      </c>
      <c r="CI785" s="39" t="s">
        <v>39</v>
      </c>
      <c r="CJ785" s="39" t="s">
        <v>22</v>
      </c>
      <c r="CK785" s="14" t="s">
        <v>20</v>
      </c>
      <c r="CL785" s="14" t="s">
        <v>20</v>
      </c>
      <c r="CM785" s="1">
        <f t="shared" si="204"/>
        <v>27</v>
      </c>
      <c r="CN785" s="1">
        <f t="shared" si="205"/>
        <v>0</v>
      </c>
      <c r="CO785" s="1">
        <f t="shared" si="206"/>
        <v>8</v>
      </c>
      <c r="CP785" s="1">
        <f t="shared" si="207"/>
        <v>0</v>
      </c>
      <c r="CQ785" s="1">
        <f t="shared" si="208"/>
        <v>2</v>
      </c>
      <c r="CR785" s="1">
        <f>SUM(COUNTIFS($T785:$CL785,{"PAT","MAT"}))</f>
        <v>0</v>
      </c>
      <c r="CS785" s="1">
        <f t="shared" si="209"/>
        <v>0</v>
      </c>
      <c r="CT785" s="1">
        <f t="shared" si="210"/>
        <v>14</v>
      </c>
      <c r="CU785" s="1">
        <f t="shared" si="211"/>
        <v>0</v>
      </c>
      <c r="CV785" s="1">
        <f t="shared" si="212"/>
        <v>0</v>
      </c>
      <c r="CW785" s="1">
        <f t="shared" si="213"/>
        <v>0</v>
      </c>
      <c r="CX785" s="1">
        <f t="shared" si="214"/>
        <v>0</v>
      </c>
      <c r="CY785" s="1">
        <f t="shared" si="215"/>
        <v>0</v>
      </c>
      <c r="CZ785" s="1">
        <f t="shared" si="216"/>
        <v>1</v>
      </c>
      <c r="DA785" s="1">
        <f t="shared" si="217"/>
        <v>1</v>
      </c>
      <c r="DB785" s="1">
        <f>SUM(CM785:CX785)+SUM(COUNTIFS(Q785:CL785,{"TERM","RESIGNED"}))</f>
        <v>51</v>
      </c>
      <c r="DC785" s="1" t="s">
        <v>45</v>
      </c>
    </row>
    <row r="786" spans="1:107" x14ac:dyDescent="0.25">
      <c r="A786" s="32">
        <f t="shared" si="218"/>
        <v>785</v>
      </c>
      <c r="B786" s="1" t="s">
        <v>172</v>
      </c>
      <c r="C786" s="1">
        <v>106183</v>
      </c>
      <c r="D786" s="27">
        <v>106183</v>
      </c>
      <c r="E786" s="1" t="s">
        <v>946</v>
      </c>
      <c r="F786" s="34" t="s">
        <v>1635</v>
      </c>
      <c r="G786" s="34" t="s">
        <v>186</v>
      </c>
      <c r="H786" s="30">
        <v>45269</v>
      </c>
      <c r="I786" s="30" t="s">
        <v>39</v>
      </c>
      <c r="J786" s="30" t="s">
        <v>39</v>
      </c>
      <c r="K786" s="1">
        <v>25</v>
      </c>
      <c r="L786" s="34" t="s">
        <v>1598</v>
      </c>
      <c r="M786" s="34" t="s">
        <v>827</v>
      </c>
      <c r="N786" s="1" t="s">
        <v>41</v>
      </c>
      <c r="O786" s="1" t="s">
        <v>42</v>
      </c>
      <c r="P786" s="1"/>
      <c r="Q786" s="1"/>
      <c r="R786" s="1" t="s">
        <v>43</v>
      </c>
      <c r="S786" s="33" t="s">
        <v>252</v>
      </c>
      <c r="T786" s="14" t="s">
        <v>25</v>
      </c>
      <c r="U786" s="39" t="s">
        <v>39</v>
      </c>
      <c r="V786" s="14" t="s">
        <v>25</v>
      </c>
      <c r="W786" s="14" t="s">
        <v>25</v>
      </c>
      <c r="X786" s="14" t="s">
        <v>25</v>
      </c>
      <c r="Y786" s="14" t="s">
        <v>25</v>
      </c>
      <c r="Z786" s="39" t="s">
        <v>39</v>
      </c>
      <c r="AA786" s="14" t="s">
        <v>25</v>
      </c>
      <c r="AB786" s="14" t="s">
        <v>25</v>
      </c>
      <c r="AC786" s="39" t="s">
        <v>39</v>
      </c>
      <c r="AD786" s="14" t="s">
        <v>25</v>
      </c>
      <c r="AE786" s="14" t="s">
        <v>25</v>
      </c>
      <c r="AF786" s="39" t="s">
        <v>39</v>
      </c>
      <c r="AG786" s="14" t="s">
        <v>25</v>
      </c>
      <c r="AH786" s="14" t="s">
        <v>25</v>
      </c>
      <c r="AI786" s="39" t="s">
        <v>39</v>
      </c>
      <c r="AJ786" s="14" t="s">
        <v>25</v>
      </c>
      <c r="AK786" s="14" t="s">
        <v>25</v>
      </c>
      <c r="AL786" s="39" t="s">
        <v>39</v>
      </c>
      <c r="AM786" s="14" t="s">
        <v>25</v>
      </c>
      <c r="AN786" s="14" t="s">
        <v>965</v>
      </c>
      <c r="AO786" s="14" t="s">
        <v>20</v>
      </c>
      <c r="AP786" s="14" t="s">
        <v>965</v>
      </c>
      <c r="AQ786" s="39" t="s">
        <v>39</v>
      </c>
      <c r="AR786" s="14" t="s">
        <v>965</v>
      </c>
      <c r="AS786" s="14" t="s">
        <v>965</v>
      </c>
      <c r="AT786" s="39" t="s">
        <v>39</v>
      </c>
      <c r="AU786" s="14" t="s">
        <v>965</v>
      </c>
      <c r="AV786" s="14" t="s">
        <v>965</v>
      </c>
      <c r="AW786" s="39" t="s">
        <v>39</v>
      </c>
      <c r="AX786" s="14" t="s">
        <v>965</v>
      </c>
      <c r="AY786" s="14" t="s">
        <v>965</v>
      </c>
      <c r="AZ786" s="39" t="s">
        <v>39</v>
      </c>
      <c r="BA786" s="14" t="s">
        <v>965</v>
      </c>
      <c r="BB786" s="14" t="s">
        <v>965</v>
      </c>
      <c r="BC786" s="39" t="s">
        <v>39</v>
      </c>
      <c r="BD786" s="14" t="s">
        <v>965</v>
      </c>
      <c r="BE786" s="14" t="s">
        <v>20</v>
      </c>
      <c r="BF786" s="14" t="s">
        <v>20</v>
      </c>
      <c r="BG786" s="14" t="s">
        <v>965</v>
      </c>
      <c r="BH786" s="39" t="s">
        <v>39</v>
      </c>
      <c r="BI786" s="39" t="s">
        <v>965</v>
      </c>
      <c r="BJ786" s="14" t="s">
        <v>965</v>
      </c>
      <c r="BK786" s="39" t="s">
        <v>39</v>
      </c>
      <c r="BL786" s="14" t="s">
        <v>965</v>
      </c>
      <c r="BM786" s="14" t="s">
        <v>965</v>
      </c>
      <c r="BN786" s="39" t="s">
        <v>39</v>
      </c>
      <c r="BO786" s="14" t="s">
        <v>965</v>
      </c>
      <c r="BP786" s="14" t="s">
        <v>965</v>
      </c>
      <c r="BQ786" s="39" t="s">
        <v>39</v>
      </c>
      <c r="BR786" s="14" t="s">
        <v>965</v>
      </c>
      <c r="BS786" s="14" t="s">
        <v>965</v>
      </c>
      <c r="BT786" s="39" t="e">
        <v>#N/A</v>
      </c>
      <c r="BU786" s="39" t="s">
        <v>965</v>
      </c>
      <c r="BV786" s="14" t="s">
        <v>20</v>
      </c>
      <c r="BW786" s="14" t="s">
        <v>20</v>
      </c>
      <c r="BX786" s="14" t="s">
        <v>20</v>
      </c>
      <c r="BY786" s="14" t="s">
        <v>965</v>
      </c>
      <c r="BZ786" s="39" t="s">
        <v>39</v>
      </c>
      <c r="CA786" s="39" t="s">
        <v>965</v>
      </c>
      <c r="CB786" s="14" t="s">
        <v>965</v>
      </c>
      <c r="CC786" s="39" t="s">
        <v>39</v>
      </c>
      <c r="CD786" s="39" t="s">
        <v>965</v>
      </c>
      <c r="CE786" s="14" t="s">
        <v>965</v>
      </c>
      <c r="CF786" s="39" t="s">
        <v>39</v>
      </c>
      <c r="CG786" s="39" t="s">
        <v>965</v>
      </c>
      <c r="CH786" s="14" t="s">
        <v>965</v>
      </c>
      <c r="CI786" s="39" t="s">
        <v>39</v>
      </c>
      <c r="CJ786" s="39" t="s">
        <v>965</v>
      </c>
      <c r="CK786" s="14" t="s">
        <v>20</v>
      </c>
      <c r="CL786" s="14" t="s">
        <v>20</v>
      </c>
      <c r="CM786" s="1">
        <f t="shared" si="204"/>
        <v>29</v>
      </c>
      <c r="CN786" s="1">
        <f t="shared" si="205"/>
        <v>0</v>
      </c>
      <c r="CO786" s="1">
        <f t="shared" si="206"/>
        <v>8</v>
      </c>
      <c r="CP786" s="1">
        <f t="shared" si="207"/>
        <v>0</v>
      </c>
      <c r="CQ786" s="1">
        <f t="shared" si="208"/>
        <v>0</v>
      </c>
      <c r="CR786" s="1">
        <f>SUM(COUNTIFS($T786:$CL786,{"PAT","MAT"}))</f>
        <v>0</v>
      </c>
      <c r="CS786" s="1">
        <f t="shared" si="209"/>
        <v>0</v>
      </c>
      <c r="CT786" s="1">
        <f t="shared" si="210"/>
        <v>14</v>
      </c>
      <c r="CU786" s="1">
        <f t="shared" si="211"/>
        <v>0</v>
      </c>
      <c r="CV786" s="1">
        <f t="shared" si="212"/>
        <v>0</v>
      </c>
      <c r="CW786" s="1">
        <f t="shared" si="213"/>
        <v>0</v>
      </c>
      <c r="CX786" s="1">
        <f t="shared" si="214"/>
        <v>0</v>
      </c>
      <c r="CY786" s="1">
        <f t="shared" si="215"/>
        <v>0</v>
      </c>
      <c r="CZ786" s="1">
        <f t="shared" si="216"/>
        <v>1</v>
      </c>
      <c r="DA786" s="1">
        <f t="shared" si="217"/>
        <v>1</v>
      </c>
      <c r="DB786" s="1">
        <f>SUM(CM786:CX786)+SUM(COUNTIFS(Q786:CL786,{"TERM","RESIGNED"}))</f>
        <v>51</v>
      </c>
      <c r="DC786" s="1" t="s">
        <v>45</v>
      </c>
    </row>
    <row r="787" spans="1:107" x14ac:dyDescent="0.25">
      <c r="A787" s="32">
        <f t="shared" si="218"/>
        <v>786</v>
      </c>
      <c r="B787" s="1" t="s">
        <v>172</v>
      </c>
      <c r="C787" s="1">
        <v>106184</v>
      </c>
      <c r="D787" s="27">
        <v>106184</v>
      </c>
      <c r="E787" s="1" t="s">
        <v>946</v>
      </c>
      <c r="F787" s="34" t="s">
        <v>1636</v>
      </c>
      <c r="G787" s="34" t="s">
        <v>123</v>
      </c>
      <c r="H787" s="30">
        <v>45269</v>
      </c>
      <c r="I787" s="30" t="s">
        <v>39</v>
      </c>
      <c r="J787" s="30" t="s">
        <v>39</v>
      </c>
      <c r="K787" s="1">
        <v>25</v>
      </c>
      <c r="L787" s="34" t="s">
        <v>1598</v>
      </c>
      <c r="M787" s="34" t="s">
        <v>827</v>
      </c>
      <c r="N787" s="1" t="s">
        <v>41</v>
      </c>
      <c r="O787" s="1" t="s">
        <v>42</v>
      </c>
      <c r="P787" s="1"/>
      <c r="Q787" s="1"/>
      <c r="R787" s="1" t="s">
        <v>43</v>
      </c>
      <c r="S787" s="33" t="s">
        <v>247</v>
      </c>
      <c r="T787" s="14" t="s">
        <v>25</v>
      </c>
      <c r="U787" s="39" t="s">
        <v>39</v>
      </c>
      <c r="V787" s="14" t="s">
        <v>25</v>
      </c>
      <c r="W787" s="14" t="s">
        <v>25</v>
      </c>
      <c r="X787" s="14" t="s">
        <v>25</v>
      </c>
      <c r="Y787" s="14" t="s">
        <v>25</v>
      </c>
      <c r="Z787" s="39" t="s">
        <v>39</v>
      </c>
      <c r="AA787" s="14" t="s">
        <v>25</v>
      </c>
      <c r="AB787" s="14" t="s">
        <v>25</v>
      </c>
      <c r="AC787" s="39" t="s">
        <v>39</v>
      </c>
      <c r="AD787" s="14" t="s">
        <v>25</v>
      </c>
      <c r="AE787" s="14" t="s">
        <v>25</v>
      </c>
      <c r="AF787" s="39" t="s">
        <v>39</v>
      </c>
      <c r="AG787" s="14" t="s">
        <v>25</v>
      </c>
      <c r="AH787" s="14" t="s">
        <v>25</v>
      </c>
      <c r="AI787" s="39" t="s">
        <v>39</v>
      </c>
      <c r="AJ787" s="14" t="s">
        <v>25</v>
      </c>
      <c r="AK787" s="14" t="s">
        <v>25</v>
      </c>
      <c r="AL787" s="39" t="s">
        <v>39</v>
      </c>
      <c r="AM787" s="14" t="s">
        <v>25</v>
      </c>
      <c r="AN787" s="14" t="s">
        <v>965</v>
      </c>
      <c r="AO787" s="14" t="s">
        <v>20</v>
      </c>
      <c r="AP787" s="14" t="s">
        <v>965</v>
      </c>
      <c r="AQ787" s="39" t="s">
        <v>39</v>
      </c>
      <c r="AR787" s="14" t="s">
        <v>965</v>
      </c>
      <c r="AS787" s="14" t="s">
        <v>965</v>
      </c>
      <c r="AT787" s="39" t="s">
        <v>39</v>
      </c>
      <c r="AU787" s="14" t="s">
        <v>965</v>
      </c>
      <c r="AV787" s="14" t="s">
        <v>965</v>
      </c>
      <c r="AW787" s="39" t="s">
        <v>39</v>
      </c>
      <c r="AX787" s="14" t="s">
        <v>965</v>
      </c>
      <c r="AY787" s="14" t="s">
        <v>965</v>
      </c>
      <c r="AZ787" s="39" t="s">
        <v>39</v>
      </c>
      <c r="BA787" s="14" t="s">
        <v>965</v>
      </c>
      <c r="BB787" s="14" t="s">
        <v>965</v>
      </c>
      <c r="BC787" s="39" t="s">
        <v>39</v>
      </c>
      <c r="BD787" s="14" t="s">
        <v>965</v>
      </c>
      <c r="BE787" s="14" t="s">
        <v>20</v>
      </c>
      <c r="BF787" s="14" t="s">
        <v>20</v>
      </c>
      <c r="BG787" s="14" t="s">
        <v>965</v>
      </c>
      <c r="BH787" s="39" t="s">
        <v>39</v>
      </c>
      <c r="BI787" s="39" t="s">
        <v>965</v>
      </c>
      <c r="BJ787" s="14" t="s">
        <v>965</v>
      </c>
      <c r="BK787" s="39" t="s">
        <v>39</v>
      </c>
      <c r="BL787" s="14" t="s">
        <v>965</v>
      </c>
      <c r="BM787" s="14" t="s">
        <v>965</v>
      </c>
      <c r="BN787" s="39" t="s">
        <v>39</v>
      </c>
      <c r="BO787" s="14" t="s">
        <v>965</v>
      </c>
      <c r="BP787" s="14" t="s">
        <v>965</v>
      </c>
      <c r="BQ787" s="39" t="s">
        <v>39</v>
      </c>
      <c r="BR787" s="14" t="s">
        <v>965</v>
      </c>
      <c r="BS787" s="14" t="s">
        <v>965</v>
      </c>
      <c r="BT787" s="39" t="e">
        <v>#N/A</v>
      </c>
      <c r="BU787" s="39" t="s">
        <v>965</v>
      </c>
      <c r="BV787" s="14" t="s">
        <v>20</v>
      </c>
      <c r="BW787" s="14" t="s">
        <v>20</v>
      </c>
      <c r="BX787" s="14" t="s">
        <v>20</v>
      </c>
      <c r="BY787" s="14" t="s">
        <v>965</v>
      </c>
      <c r="BZ787" s="39" t="s">
        <v>39</v>
      </c>
      <c r="CA787" s="39" t="s">
        <v>965</v>
      </c>
      <c r="CB787" s="14" t="s">
        <v>965</v>
      </c>
      <c r="CC787" s="39" t="s">
        <v>39</v>
      </c>
      <c r="CD787" s="39" t="s">
        <v>965</v>
      </c>
      <c r="CE787" s="14" t="s">
        <v>965</v>
      </c>
      <c r="CF787" s="39" t="s">
        <v>39</v>
      </c>
      <c r="CG787" s="39" t="s">
        <v>965</v>
      </c>
      <c r="CH787" s="14" t="s">
        <v>965</v>
      </c>
      <c r="CI787" s="39" t="s">
        <v>39</v>
      </c>
      <c r="CJ787" s="39" t="s">
        <v>965</v>
      </c>
      <c r="CK787" s="14" t="s">
        <v>20</v>
      </c>
      <c r="CL787" s="14" t="s">
        <v>20</v>
      </c>
      <c r="CM787" s="1">
        <f t="shared" si="204"/>
        <v>29</v>
      </c>
      <c r="CN787" s="1">
        <f t="shared" si="205"/>
        <v>0</v>
      </c>
      <c r="CO787" s="1">
        <f t="shared" si="206"/>
        <v>8</v>
      </c>
      <c r="CP787" s="1">
        <f t="shared" si="207"/>
        <v>0</v>
      </c>
      <c r="CQ787" s="1">
        <f t="shared" si="208"/>
        <v>0</v>
      </c>
      <c r="CR787" s="1">
        <f>SUM(COUNTIFS($T787:$CL787,{"PAT","MAT"}))</f>
        <v>0</v>
      </c>
      <c r="CS787" s="1">
        <f t="shared" si="209"/>
        <v>0</v>
      </c>
      <c r="CT787" s="1">
        <f t="shared" si="210"/>
        <v>14</v>
      </c>
      <c r="CU787" s="1">
        <f t="shared" si="211"/>
        <v>0</v>
      </c>
      <c r="CV787" s="1">
        <f t="shared" si="212"/>
        <v>0</v>
      </c>
      <c r="CW787" s="1">
        <f t="shared" si="213"/>
        <v>0</v>
      </c>
      <c r="CX787" s="1">
        <f t="shared" si="214"/>
        <v>0</v>
      </c>
      <c r="CY787" s="1">
        <f t="shared" si="215"/>
        <v>0</v>
      </c>
      <c r="CZ787" s="1">
        <f t="shared" si="216"/>
        <v>1</v>
      </c>
      <c r="DA787" s="1">
        <f t="shared" si="217"/>
        <v>1</v>
      </c>
      <c r="DB787" s="1">
        <f>SUM(CM787:CX787)+SUM(COUNTIFS(Q787:CL787,{"TERM","RESIGNED"}))</f>
        <v>51</v>
      </c>
      <c r="DC787" s="1" t="s">
        <v>45</v>
      </c>
    </row>
    <row r="788" spans="1:107" x14ac:dyDescent="0.25">
      <c r="A788" s="32">
        <f t="shared" si="218"/>
        <v>787</v>
      </c>
      <c r="B788" s="1" t="s">
        <v>172</v>
      </c>
      <c r="C788" s="1">
        <v>106186</v>
      </c>
      <c r="D788" s="27">
        <v>106186</v>
      </c>
      <c r="E788" s="1" t="s">
        <v>945</v>
      </c>
      <c r="F788" s="34" t="s">
        <v>1638</v>
      </c>
      <c r="G788" s="34" t="s">
        <v>123</v>
      </c>
      <c r="H788" s="30">
        <v>45269</v>
      </c>
      <c r="I788" s="30" t="s">
        <v>39</v>
      </c>
      <c r="J788" s="30" t="s">
        <v>39</v>
      </c>
      <c r="K788" s="1">
        <v>25</v>
      </c>
      <c r="L788" s="34" t="s">
        <v>1598</v>
      </c>
      <c r="M788" s="34" t="s">
        <v>827</v>
      </c>
      <c r="N788" s="1" t="s">
        <v>41</v>
      </c>
      <c r="O788" s="1" t="s">
        <v>42</v>
      </c>
      <c r="P788" s="1"/>
      <c r="Q788" s="1"/>
      <c r="R788" s="1" t="s">
        <v>43</v>
      </c>
      <c r="S788" s="33" t="s">
        <v>247</v>
      </c>
      <c r="T788" s="14" t="s">
        <v>25</v>
      </c>
      <c r="U788" s="39" t="s">
        <v>39</v>
      </c>
      <c r="V788" s="14" t="s">
        <v>25</v>
      </c>
      <c r="W788" s="14" t="s">
        <v>25</v>
      </c>
      <c r="X788" s="14" t="s">
        <v>25</v>
      </c>
      <c r="Y788" s="14" t="s">
        <v>25</v>
      </c>
      <c r="Z788" s="39" t="s">
        <v>39</v>
      </c>
      <c r="AA788" s="14" t="s">
        <v>25</v>
      </c>
      <c r="AB788" s="14" t="s">
        <v>25</v>
      </c>
      <c r="AC788" s="39" t="s">
        <v>39</v>
      </c>
      <c r="AD788" s="14" t="s">
        <v>25</v>
      </c>
      <c r="AE788" s="14" t="s">
        <v>25</v>
      </c>
      <c r="AF788" s="39" t="s">
        <v>39</v>
      </c>
      <c r="AG788" s="14" t="s">
        <v>25</v>
      </c>
      <c r="AH788" s="14" t="s">
        <v>25</v>
      </c>
      <c r="AI788" s="39" t="s">
        <v>39</v>
      </c>
      <c r="AJ788" s="14" t="s">
        <v>25</v>
      </c>
      <c r="AK788" s="14" t="s">
        <v>25</v>
      </c>
      <c r="AL788" s="39" t="s">
        <v>39</v>
      </c>
      <c r="AM788" s="14" t="s">
        <v>25</v>
      </c>
      <c r="AN788" s="14" t="s">
        <v>965</v>
      </c>
      <c r="AO788" s="14" t="s">
        <v>20</v>
      </c>
      <c r="AP788" s="14" t="s">
        <v>965</v>
      </c>
      <c r="AQ788" s="39" t="s">
        <v>39</v>
      </c>
      <c r="AR788" s="14" t="s">
        <v>965</v>
      </c>
      <c r="AS788" s="14" t="s">
        <v>965</v>
      </c>
      <c r="AT788" s="39" t="s">
        <v>39</v>
      </c>
      <c r="AU788" s="14" t="s">
        <v>965</v>
      </c>
      <c r="AV788" s="14" t="s">
        <v>965</v>
      </c>
      <c r="AW788" s="39" t="s">
        <v>39</v>
      </c>
      <c r="AX788" s="14" t="s">
        <v>965</v>
      </c>
      <c r="AY788" s="14" t="s">
        <v>965</v>
      </c>
      <c r="AZ788" s="39" t="s">
        <v>39</v>
      </c>
      <c r="BA788" s="14" t="s">
        <v>965</v>
      </c>
      <c r="BB788" s="14" t="s">
        <v>965</v>
      </c>
      <c r="BC788" s="39" t="s">
        <v>39</v>
      </c>
      <c r="BD788" s="14" t="s">
        <v>965</v>
      </c>
      <c r="BE788" s="14" t="s">
        <v>20</v>
      </c>
      <c r="BF788" s="14" t="s">
        <v>20</v>
      </c>
      <c r="BG788" s="14" t="s">
        <v>965</v>
      </c>
      <c r="BH788" s="39" t="s">
        <v>39</v>
      </c>
      <c r="BI788" s="39" t="s">
        <v>965</v>
      </c>
      <c r="BJ788" s="14" t="s">
        <v>965</v>
      </c>
      <c r="BK788" s="39" t="s">
        <v>39</v>
      </c>
      <c r="BL788" s="14" t="s">
        <v>965</v>
      </c>
      <c r="BM788" s="14" t="s">
        <v>965</v>
      </c>
      <c r="BN788" s="39" t="s">
        <v>39</v>
      </c>
      <c r="BO788" s="14" t="s">
        <v>965</v>
      </c>
      <c r="BP788" s="14" t="s">
        <v>965</v>
      </c>
      <c r="BQ788" s="39" t="s">
        <v>39</v>
      </c>
      <c r="BR788" s="14" t="s">
        <v>965</v>
      </c>
      <c r="BS788" s="14" t="s">
        <v>965</v>
      </c>
      <c r="BT788" s="39" t="e">
        <v>#N/A</v>
      </c>
      <c r="BU788" s="39" t="s">
        <v>965</v>
      </c>
      <c r="BV788" s="14" t="s">
        <v>20</v>
      </c>
      <c r="BW788" s="14" t="s">
        <v>20</v>
      </c>
      <c r="BX788" s="14" t="s">
        <v>20</v>
      </c>
      <c r="BY788" s="14" t="s">
        <v>965</v>
      </c>
      <c r="BZ788" s="39" t="s">
        <v>39</v>
      </c>
      <c r="CA788" s="39" t="s">
        <v>965</v>
      </c>
      <c r="CB788" s="14" t="s">
        <v>965</v>
      </c>
      <c r="CC788" s="39" t="s">
        <v>39</v>
      </c>
      <c r="CD788" s="39" t="s">
        <v>965</v>
      </c>
      <c r="CE788" s="14" t="s">
        <v>965</v>
      </c>
      <c r="CF788" s="39" t="s">
        <v>39</v>
      </c>
      <c r="CG788" s="39" t="s">
        <v>965</v>
      </c>
      <c r="CH788" s="14" t="s">
        <v>22</v>
      </c>
      <c r="CI788" s="39" t="s">
        <v>39</v>
      </c>
      <c r="CJ788" s="39" t="s">
        <v>22</v>
      </c>
      <c r="CK788" s="14" t="s">
        <v>20</v>
      </c>
      <c r="CL788" s="14" t="s">
        <v>20</v>
      </c>
      <c r="CM788" s="1">
        <f t="shared" si="204"/>
        <v>27</v>
      </c>
      <c r="CN788" s="1">
        <f t="shared" si="205"/>
        <v>0</v>
      </c>
      <c r="CO788" s="1">
        <f t="shared" si="206"/>
        <v>8</v>
      </c>
      <c r="CP788" s="1">
        <f t="shared" si="207"/>
        <v>0</v>
      </c>
      <c r="CQ788" s="1">
        <f t="shared" si="208"/>
        <v>2</v>
      </c>
      <c r="CR788" s="1">
        <f>SUM(COUNTIFS($T788:$CL788,{"PAT","MAT"}))</f>
        <v>0</v>
      </c>
      <c r="CS788" s="1">
        <f t="shared" si="209"/>
        <v>0</v>
      </c>
      <c r="CT788" s="1">
        <f t="shared" si="210"/>
        <v>14</v>
      </c>
      <c r="CU788" s="1">
        <f t="shared" si="211"/>
        <v>0</v>
      </c>
      <c r="CV788" s="1">
        <f t="shared" si="212"/>
        <v>0</v>
      </c>
      <c r="CW788" s="1">
        <f t="shared" si="213"/>
        <v>0</v>
      </c>
      <c r="CX788" s="1">
        <f t="shared" si="214"/>
        <v>0</v>
      </c>
      <c r="CY788" s="1">
        <f t="shared" si="215"/>
        <v>0</v>
      </c>
      <c r="CZ788" s="1">
        <f t="shared" si="216"/>
        <v>1</v>
      </c>
      <c r="DA788" s="1">
        <f t="shared" si="217"/>
        <v>1</v>
      </c>
      <c r="DB788" s="1">
        <f>SUM(CM788:CX788)+SUM(COUNTIFS(Q788:CL788,{"TERM","RESIGNED"}))</f>
        <v>51</v>
      </c>
      <c r="DC788" s="1" t="s">
        <v>45</v>
      </c>
    </row>
    <row r="789" spans="1:107" x14ac:dyDescent="0.25">
      <c r="A789" s="32">
        <f t="shared" si="218"/>
        <v>788</v>
      </c>
      <c r="B789" s="1" t="s">
        <v>172</v>
      </c>
      <c r="C789" s="1">
        <v>106188</v>
      </c>
      <c r="D789" s="27">
        <v>106188</v>
      </c>
      <c r="E789" s="1" t="s">
        <v>945</v>
      </c>
      <c r="F789" s="34" t="s">
        <v>1640</v>
      </c>
      <c r="G789" s="34" t="s">
        <v>123</v>
      </c>
      <c r="H789" s="30">
        <v>45269</v>
      </c>
      <c r="I789" s="30" t="s">
        <v>39</v>
      </c>
      <c r="J789" s="30" t="s">
        <v>39</v>
      </c>
      <c r="K789" s="1">
        <v>25</v>
      </c>
      <c r="L789" s="34" t="s">
        <v>1598</v>
      </c>
      <c r="M789" s="34" t="s">
        <v>827</v>
      </c>
      <c r="N789" s="1" t="s">
        <v>41</v>
      </c>
      <c r="O789" s="1" t="s">
        <v>42</v>
      </c>
      <c r="P789" s="1"/>
      <c r="Q789" s="1"/>
      <c r="R789" s="1" t="s">
        <v>43</v>
      </c>
      <c r="S789" s="33" t="s">
        <v>247</v>
      </c>
      <c r="T789" s="14" t="s">
        <v>25</v>
      </c>
      <c r="U789" s="39" t="s">
        <v>39</v>
      </c>
      <c r="V789" s="14" t="s">
        <v>25</v>
      </c>
      <c r="W789" s="14" t="s">
        <v>25</v>
      </c>
      <c r="X789" s="14" t="s">
        <v>25</v>
      </c>
      <c r="Y789" s="14" t="s">
        <v>25</v>
      </c>
      <c r="Z789" s="39" t="s">
        <v>39</v>
      </c>
      <c r="AA789" s="14" t="s">
        <v>25</v>
      </c>
      <c r="AB789" s="14" t="s">
        <v>25</v>
      </c>
      <c r="AC789" s="39" t="s">
        <v>39</v>
      </c>
      <c r="AD789" s="14" t="s">
        <v>25</v>
      </c>
      <c r="AE789" s="14" t="s">
        <v>25</v>
      </c>
      <c r="AF789" s="39" t="s">
        <v>39</v>
      </c>
      <c r="AG789" s="14" t="s">
        <v>25</v>
      </c>
      <c r="AH789" s="14" t="s">
        <v>25</v>
      </c>
      <c r="AI789" s="39" t="s">
        <v>39</v>
      </c>
      <c r="AJ789" s="14" t="s">
        <v>25</v>
      </c>
      <c r="AK789" s="14" t="s">
        <v>25</v>
      </c>
      <c r="AL789" s="39" t="s">
        <v>39</v>
      </c>
      <c r="AM789" s="14" t="s">
        <v>25</v>
      </c>
      <c r="AN789" s="14" t="s">
        <v>965</v>
      </c>
      <c r="AO789" s="14" t="s">
        <v>20</v>
      </c>
      <c r="AP789" s="14" t="s">
        <v>965</v>
      </c>
      <c r="AQ789" s="39" t="s">
        <v>39</v>
      </c>
      <c r="AR789" s="14" t="s">
        <v>965</v>
      </c>
      <c r="AS789" s="14" t="s">
        <v>965</v>
      </c>
      <c r="AT789" s="39" t="s">
        <v>39</v>
      </c>
      <c r="AU789" s="14" t="s">
        <v>965</v>
      </c>
      <c r="AV789" s="14" t="s">
        <v>965</v>
      </c>
      <c r="AW789" s="39" t="s">
        <v>39</v>
      </c>
      <c r="AX789" s="14" t="s">
        <v>965</v>
      </c>
      <c r="AY789" s="14" t="s">
        <v>965</v>
      </c>
      <c r="AZ789" s="39" t="s">
        <v>39</v>
      </c>
      <c r="BA789" s="14" t="s">
        <v>965</v>
      </c>
      <c r="BB789" s="14" t="s">
        <v>965</v>
      </c>
      <c r="BC789" s="39" t="s">
        <v>39</v>
      </c>
      <c r="BD789" s="14" t="s">
        <v>965</v>
      </c>
      <c r="BE789" s="14" t="s">
        <v>20</v>
      </c>
      <c r="BF789" s="14" t="s">
        <v>20</v>
      </c>
      <c r="BG789" s="14" t="s">
        <v>965</v>
      </c>
      <c r="BH789" s="39" t="s">
        <v>39</v>
      </c>
      <c r="BI789" s="39" t="s">
        <v>965</v>
      </c>
      <c r="BJ789" s="14" t="s">
        <v>965</v>
      </c>
      <c r="BK789" s="39" t="s">
        <v>39</v>
      </c>
      <c r="BL789" s="14" t="s">
        <v>965</v>
      </c>
      <c r="BM789" s="14" t="s">
        <v>965</v>
      </c>
      <c r="BN789" s="39" t="s">
        <v>39</v>
      </c>
      <c r="BO789" s="14" t="s">
        <v>965</v>
      </c>
      <c r="BP789" s="14" t="s">
        <v>965</v>
      </c>
      <c r="BQ789" s="39" t="s">
        <v>39</v>
      </c>
      <c r="BR789" s="14" t="s">
        <v>965</v>
      </c>
      <c r="BS789" s="14" t="s">
        <v>965</v>
      </c>
      <c r="BT789" s="39" t="e">
        <v>#N/A</v>
      </c>
      <c r="BU789" s="39" t="s">
        <v>965</v>
      </c>
      <c r="BV789" s="14" t="s">
        <v>20</v>
      </c>
      <c r="BW789" s="14" t="s">
        <v>20</v>
      </c>
      <c r="BX789" s="14" t="s">
        <v>20</v>
      </c>
      <c r="BY789" s="14" t="s">
        <v>965</v>
      </c>
      <c r="BZ789" s="39" t="s">
        <v>39</v>
      </c>
      <c r="CA789" s="39" t="s">
        <v>965</v>
      </c>
      <c r="CB789" s="14" t="s">
        <v>965</v>
      </c>
      <c r="CC789" s="39" t="s">
        <v>39</v>
      </c>
      <c r="CD789" s="39" t="s">
        <v>965</v>
      </c>
      <c r="CE789" s="14" t="s">
        <v>965</v>
      </c>
      <c r="CF789" s="39" t="s">
        <v>39</v>
      </c>
      <c r="CG789" s="39" t="s">
        <v>965</v>
      </c>
      <c r="CH789" s="14" t="s">
        <v>21</v>
      </c>
      <c r="CI789" s="39" t="s">
        <v>39</v>
      </c>
      <c r="CJ789" s="39" t="s">
        <v>21</v>
      </c>
      <c r="CK789" s="14" t="s">
        <v>20</v>
      </c>
      <c r="CL789" s="14" t="s">
        <v>20</v>
      </c>
      <c r="CM789" s="1">
        <f t="shared" si="204"/>
        <v>27</v>
      </c>
      <c r="CN789" s="1">
        <f t="shared" si="205"/>
        <v>0</v>
      </c>
      <c r="CO789" s="1">
        <f t="shared" si="206"/>
        <v>8</v>
      </c>
      <c r="CP789" s="1">
        <f t="shared" si="207"/>
        <v>2</v>
      </c>
      <c r="CQ789" s="1">
        <f t="shared" si="208"/>
        <v>0</v>
      </c>
      <c r="CR789" s="1">
        <f>SUM(COUNTIFS($T789:$CL789,{"PAT","MAT"}))</f>
        <v>0</v>
      </c>
      <c r="CS789" s="1">
        <f t="shared" si="209"/>
        <v>0</v>
      </c>
      <c r="CT789" s="1">
        <f t="shared" si="210"/>
        <v>14</v>
      </c>
      <c r="CU789" s="1">
        <f t="shared" si="211"/>
        <v>0</v>
      </c>
      <c r="CV789" s="1">
        <f t="shared" si="212"/>
        <v>0</v>
      </c>
      <c r="CW789" s="1">
        <f t="shared" si="213"/>
        <v>0</v>
      </c>
      <c r="CX789" s="1">
        <f t="shared" si="214"/>
        <v>0</v>
      </c>
      <c r="CY789" s="1">
        <f t="shared" si="215"/>
        <v>0</v>
      </c>
      <c r="CZ789" s="1">
        <f t="shared" si="216"/>
        <v>1</v>
      </c>
      <c r="DA789" s="1">
        <f t="shared" si="217"/>
        <v>1</v>
      </c>
      <c r="DB789" s="1">
        <f>SUM(CM789:CX789)+SUM(COUNTIFS(Q789:CL789,{"TERM","RESIGNED"}))</f>
        <v>51</v>
      </c>
      <c r="DC789" s="1" t="s">
        <v>45</v>
      </c>
    </row>
    <row r="790" spans="1:107" x14ac:dyDescent="0.25">
      <c r="A790" s="32">
        <f t="shared" si="218"/>
        <v>789</v>
      </c>
      <c r="B790" s="1" t="s">
        <v>172</v>
      </c>
      <c r="C790" s="1">
        <v>106189</v>
      </c>
      <c r="D790" s="27">
        <v>106189</v>
      </c>
      <c r="E790" s="1" t="s">
        <v>946</v>
      </c>
      <c r="F790" s="34" t="s">
        <v>1641</v>
      </c>
      <c r="G790" s="34" t="s">
        <v>123</v>
      </c>
      <c r="H790" s="30">
        <v>45269</v>
      </c>
      <c r="I790" s="30" t="s">
        <v>39</v>
      </c>
      <c r="J790" s="30" t="s">
        <v>39</v>
      </c>
      <c r="K790" s="1">
        <v>25</v>
      </c>
      <c r="L790" s="34" t="s">
        <v>1598</v>
      </c>
      <c r="M790" s="34" t="s">
        <v>827</v>
      </c>
      <c r="N790" s="1" t="s">
        <v>41</v>
      </c>
      <c r="O790" s="1" t="s">
        <v>42</v>
      </c>
      <c r="P790" s="1"/>
      <c r="Q790" s="1"/>
      <c r="R790" s="1" t="s">
        <v>43</v>
      </c>
      <c r="S790" s="33" t="s">
        <v>247</v>
      </c>
      <c r="T790" s="14" t="s">
        <v>25</v>
      </c>
      <c r="U790" s="39" t="s">
        <v>39</v>
      </c>
      <c r="V790" s="14" t="s">
        <v>25</v>
      </c>
      <c r="W790" s="14" t="s">
        <v>25</v>
      </c>
      <c r="X790" s="14" t="s">
        <v>25</v>
      </c>
      <c r="Y790" s="14" t="s">
        <v>25</v>
      </c>
      <c r="Z790" s="39" t="s">
        <v>39</v>
      </c>
      <c r="AA790" s="14" t="s">
        <v>25</v>
      </c>
      <c r="AB790" s="14" t="s">
        <v>25</v>
      </c>
      <c r="AC790" s="39" t="s">
        <v>39</v>
      </c>
      <c r="AD790" s="14" t="s">
        <v>25</v>
      </c>
      <c r="AE790" s="14" t="s">
        <v>25</v>
      </c>
      <c r="AF790" s="39" t="s">
        <v>39</v>
      </c>
      <c r="AG790" s="14" t="s">
        <v>25</v>
      </c>
      <c r="AH790" s="14" t="s">
        <v>25</v>
      </c>
      <c r="AI790" s="39" t="s">
        <v>39</v>
      </c>
      <c r="AJ790" s="14" t="s">
        <v>25</v>
      </c>
      <c r="AK790" s="14" t="s">
        <v>25</v>
      </c>
      <c r="AL790" s="39" t="s">
        <v>39</v>
      </c>
      <c r="AM790" s="14" t="s">
        <v>25</v>
      </c>
      <c r="AN790" s="14" t="s">
        <v>965</v>
      </c>
      <c r="AO790" s="14" t="s">
        <v>20</v>
      </c>
      <c r="AP790" s="14" t="s">
        <v>965</v>
      </c>
      <c r="AQ790" s="39" t="s">
        <v>39</v>
      </c>
      <c r="AR790" s="14" t="s">
        <v>965</v>
      </c>
      <c r="AS790" s="14" t="s">
        <v>965</v>
      </c>
      <c r="AT790" s="39" t="s">
        <v>39</v>
      </c>
      <c r="AU790" s="14" t="s">
        <v>965</v>
      </c>
      <c r="AV790" s="14" t="s">
        <v>965</v>
      </c>
      <c r="AW790" s="39" t="s">
        <v>39</v>
      </c>
      <c r="AX790" s="14" t="s">
        <v>965</v>
      </c>
      <c r="AY790" s="14" t="s">
        <v>965</v>
      </c>
      <c r="AZ790" s="39" t="s">
        <v>39</v>
      </c>
      <c r="BA790" s="14" t="s">
        <v>965</v>
      </c>
      <c r="BB790" s="14" t="s">
        <v>965</v>
      </c>
      <c r="BC790" s="39" t="s">
        <v>39</v>
      </c>
      <c r="BD790" s="14" t="s">
        <v>965</v>
      </c>
      <c r="BE790" s="14" t="s">
        <v>20</v>
      </c>
      <c r="BF790" s="14" t="s">
        <v>20</v>
      </c>
      <c r="BG790" s="14" t="s">
        <v>965</v>
      </c>
      <c r="BH790" s="39" t="s">
        <v>39</v>
      </c>
      <c r="BI790" s="39" t="s">
        <v>965</v>
      </c>
      <c r="BJ790" s="14" t="s">
        <v>965</v>
      </c>
      <c r="BK790" s="39" t="s">
        <v>39</v>
      </c>
      <c r="BL790" s="14" t="s">
        <v>965</v>
      </c>
      <c r="BM790" s="14" t="s">
        <v>965</v>
      </c>
      <c r="BN790" s="39" t="s">
        <v>39</v>
      </c>
      <c r="BO790" s="14" t="s">
        <v>965</v>
      </c>
      <c r="BP790" s="14" t="s">
        <v>965</v>
      </c>
      <c r="BQ790" s="39" t="s">
        <v>39</v>
      </c>
      <c r="BR790" s="14" t="s">
        <v>965</v>
      </c>
      <c r="BS790" s="14" t="s">
        <v>965</v>
      </c>
      <c r="BT790" s="39" t="e">
        <v>#N/A</v>
      </c>
      <c r="BU790" s="39" t="s">
        <v>965</v>
      </c>
      <c r="BV790" s="14" t="s">
        <v>20</v>
      </c>
      <c r="BW790" s="14" t="s">
        <v>20</v>
      </c>
      <c r="BX790" s="14" t="s">
        <v>20</v>
      </c>
      <c r="BY790" s="14" t="s">
        <v>965</v>
      </c>
      <c r="BZ790" s="39" t="s">
        <v>39</v>
      </c>
      <c r="CA790" s="39" t="s">
        <v>965</v>
      </c>
      <c r="CB790" s="14" t="s">
        <v>965</v>
      </c>
      <c r="CC790" s="39" t="s">
        <v>39</v>
      </c>
      <c r="CD790" s="39" t="s">
        <v>965</v>
      </c>
      <c r="CE790" s="14" t="s">
        <v>965</v>
      </c>
      <c r="CF790" s="39" t="s">
        <v>39</v>
      </c>
      <c r="CG790" s="39" t="s">
        <v>965</v>
      </c>
      <c r="CH790" s="14" t="s">
        <v>965</v>
      </c>
      <c r="CI790" s="39" t="s">
        <v>39</v>
      </c>
      <c r="CJ790" s="39" t="s">
        <v>965</v>
      </c>
      <c r="CK790" s="14" t="s">
        <v>20</v>
      </c>
      <c r="CL790" s="14" t="s">
        <v>20</v>
      </c>
      <c r="CM790" s="1">
        <f t="shared" si="204"/>
        <v>29</v>
      </c>
      <c r="CN790" s="1">
        <f t="shared" si="205"/>
        <v>0</v>
      </c>
      <c r="CO790" s="1">
        <f t="shared" si="206"/>
        <v>8</v>
      </c>
      <c r="CP790" s="1">
        <f t="shared" si="207"/>
        <v>0</v>
      </c>
      <c r="CQ790" s="1">
        <f t="shared" si="208"/>
        <v>0</v>
      </c>
      <c r="CR790" s="1">
        <f>SUM(COUNTIFS($T790:$CL790,{"PAT","MAT"}))</f>
        <v>0</v>
      </c>
      <c r="CS790" s="1">
        <f t="shared" si="209"/>
        <v>0</v>
      </c>
      <c r="CT790" s="1">
        <f t="shared" si="210"/>
        <v>14</v>
      </c>
      <c r="CU790" s="1">
        <f t="shared" si="211"/>
        <v>0</v>
      </c>
      <c r="CV790" s="1">
        <f t="shared" si="212"/>
        <v>0</v>
      </c>
      <c r="CW790" s="1">
        <f t="shared" si="213"/>
        <v>0</v>
      </c>
      <c r="CX790" s="1">
        <f t="shared" si="214"/>
        <v>0</v>
      </c>
      <c r="CY790" s="1">
        <f t="shared" si="215"/>
        <v>0</v>
      </c>
      <c r="CZ790" s="1">
        <f t="shared" si="216"/>
        <v>1</v>
      </c>
      <c r="DA790" s="1">
        <f t="shared" si="217"/>
        <v>1</v>
      </c>
      <c r="DB790" s="1">
        <f>SUM(CM790:CX790)+SUM(COUNTIFS(Q790:CL790,{"TERM","RESIGNED"}))</f>
        <v>51</v>
      </c>
      <c r="DC790" s="1" t="s">
        <v>45</v>
      </c>
    </row>
    <row r="791" spans="1:107" x14ac:dyDescent="0.25">
      <c r="A791" s="32">
        <f t="shared" si="218"/>
        <v>790</v>
      </c>
      <c r="B791" s="1" t="s">
        <v>172</v>
      </c>
      <c r="C791" s="1">
        <v>106193</v>
      </c>
      <c r="D791" s="27">
        <v>106193</v>
      </c>
      <c r="E791" s="1" t="s">
        <v>946</v>
      </c>
      <c r="F791" s="34" t="s">
        <v>1643</v>
      </c>
      <c r="G791" s="34" t="s">
        <v>123</v>
      </c>
      <c r="H791" s="30">
        <v>45269</v>
      </c>
      <c r="I791" s="30" t="s">
        <v>39</v>
      </c>
      <c r="J791" s="30" t="s">
        <v>39</v>
      </c>
      <c r="K791" s="1">
        <v>25</v>
      </c>
      <c r="L791" s="34" t="s">
        <v>1598</v>
      </c>
      <c r="M791" s="34" t="s">
        <v>827</v>
      </c>
      <c r="N791" s="1" t="s">
        <v>41</v>
      </c>
      <c r="O791" s="1" t="s">
        <v>42</v>
      </c>
      <c r="P791" s="1"/>
      <c r="Q791" s="1"/>
      <c r="R791" s="1" t="s">
        <v>43</v>
      </c>
      <c r="S791" s="33" t="s">
        <v>247</v>
      </c>
      <c r="T791" s="14" t="s">
        <v>25</v>
      </c>
      <c r="U791" s="39" t="s">
        <v>39</v>
      </c>
      <c r="V791" s="14" t="s">
        <v>25</v>
      </c>
      <c r="W791" s="14" t="s">
        <v>25</v>
      </c>
      <c r="X791" s="14" t="s">
        <v>25</v>
      </c>
      <c r="Y791" s="14" t="s">
        <v>25</v>
      </c>
      <c r="Z791" s="39" t="s">
        <v>39</v>
      </c>
      <c r="AA791" s="14" t="s">
        <v>25</v>
      </c>
      <c r="AB791" s="14" t="s">
        <v>25</v>
      </c>
      <c r="AC791" s="39" t="s">
        <v>39</v>
      </c>
      <c r="AD791" s="14" t="s">
        <v>25</v>
      </c>
      <c r="AE791" s="14" t="s">
        <v>25</v>
      </c>
      <c r="AF791" s="39" t="s">
        <v>39</v>
      </c>
      <c r="AG791" s="14" t="s">
        <v>25</v>
      </c>
      <c r="AH791" s="14" t="s">
        <v>25</v>
      </c>
      <c r="AI791" s="39" t="s">
        <v>39</v>
      </c>
      <c r="AJ791" s="14" t="s">
        <v>25</v>
      </c>
      <c r="AK791" s="14" t="s">
        <v>25</v>
      </c>
      <c r="AL791" s="39" t="s">
        <v>39</v>
      </c>
      <c r="AM791" s="14" t="s">
        <v>25</v>
      </c>
      <c r="AN791" s="14" t="s">
        <v>965</v>
      </c>
      <c r="AO791" s="14" t="s">
        <v>20</v>
      </c>
      <c r="AP791" s="14" t="s">
        <v>965</v>
      </c>
      <c r="AQ791" s="39" t="s">
        <v>39</v>
      </c>
      <c r="AR791" s="14" t="s">
        <v>965</v>
      </c>
      <c r="AS791" s="14" t="s">
        <v>965</v>
      </c>
      <c r="AT791" s="39" t="s">
        <v>39</v>
      </c>
      <c r="AU791" s="14" t="s">
        <v>965</v>
      </c>
      <c r="AV791" s="14" t="s">
        <v>965</v>
      </c>
      <c r="AW791" s="39" t="s">
        <v>39</v>
      </c>
      <c r="AX791" s="14" t="s">
        <v>965</v>
      </c>
      <c r="AY791" s="14" t="s">
        <v>965</v>
      </c>
      <c r="AZ791" s="39" t="s">
        <v>39</v>
      </c>
      <c r="BA791" s="14" t="s">
        <v>965</v>
      </c>
      <c r="BB791" s="14" t="s">
        <v>965</v>
      </c>
      <c r="BC791" s="39" t="s">
        <v>39</v>
      </c>
      <c r="BD791" s="14" t="s">
        <v>965</v>
      </c>
      <c r="BE791" s="14" t="s">
        <v>20</v>
      </c>
      <c r="BF791" s="14" t="s">
        <v>20</v>
      </c>
      <c r="BG791" s="14" t="s">
        <v>965</v>
      </c>
      <c r="BH791" s="39" t="s">
        <v>39</v>
      </c>
      <c r="BI791" s="39" t="s">
        <v>965</v>
      </c>
      <c r="BJ791" s="14" t="s">
        <v>965</v>
      </c>
      <c r="BK791" s="39" t="s">
        <v>39</v>
      </c>
      <c r="BL791" s="14" t="s">
        <v>965</v>
      </c>
      <c r="BM791" s="14" t="s">
        <v>965</v>
      </c>
      <c r="BN791" s="39" t="s">
        <v>39</v>
      </c>
      <c r="BO791" s="14" t="s">
        <v>965</v>
      </c>
      <c r="BP791" s="14" t="s">
        <v>965</v>
      </c>
      <c r="BQ791" s="39" t="s">
        <v>39</v>
      </c>
      <c r="BR791" s="14" t="s">
        <v>965</v>
      </c>
      <c r="BS791" s="14" t="s">
        <v>965</v>
      </c>
      <c r="BT791" s="39" t="e">
        <v>#N/A</v>
      </c>
      <c r="BU791" s="39" t="s">
        <v>965</v>
      </c>
      <c r="BV791" s="14" t="s">
        <v>20</v>
      </c>
      <c r="BW791" s="14" t="s">
        <v>20</v>
      </c>
      <c r="BX791" s="14" t="s">
        <v>20</v>
      </c>
      <c r="BY791" s="14" t="s">
        <v>965</v>
      </c>
      <c r="BZ791" s="39" t="s">
        <v>39</v>
      </c>
      <c r="CA791" s="39" t="s">
        <v>965</v>
      </c>
      <c r="CB791" s="14" t="s">
        <v>965</v>
      </c>
      <c r="CC791" s="39" t="s">
        <v>39</v>
      </c>
      <c r="CD791" s="39" t="s">
        <v>965</v>
      </c>
      <c r="CE791" s="14" t="s">
        <v>965</v>
      </c>
      <c r="CF791" s="39" t="s">
        <v>39</v>
      </c>
      <c r="CG791" s="39" t="s">
        <v>965</v>
      </c>
      <c r="CH791" s="14" t="s">
        <v>965</v>
      </c>
      <c r="CI791" s="39" t="s">
        <v>39</v>
      </c>
      <c r="CJ791" s="39" t="s">
        <v>965</v>
      </c>
      <c r="CK791" s="14" t="s">
        <v>20</v>
      </c>
      <c r="CL791" s="14" t="s">
        <v>20</v>
      </c>
      <c r="CM791" s="1">
        <f t="shared" si="204"/>
        <v>29</v>
      </c>
      <c r="CN791" s="1">
        <f t="shared" si="205"/>
        <v>0</v>
      </c>
      <c r="CO791" s="1">
        <f t="shared" si="206"/>
        <v>8</v>
      </c>
      <c r="CP791" s="1">
        <f t="shared" si="207"/>
        <v>0</v>
      </c>
      <c r="CQ791" s="1">
        <f t="shared" si="208"/>
        <v>0</v>
      </c>
      <c r="CR791" s="1">
        <f>SUM(COUNTIFS($T791:$CL791,{"PAT","MAT"}))</f>
        <v>0</v>
      </c>
      <c r="CS791" s="1">
        <f t="shared" si="209"/>
        <v>0</v>
      </c>
      <c r="CT791" s="1">
        <f t="shared" si="210"/>
        <v>14</v>
      </c>
      <c r="CU791" s="1">
        <f t="shared" si="211"/>
        <v>0</v>
      </c>
      <c r="CV791" s="1">
        <f t="shared" si="212"/>
        <v>0</v>
      </c>
      <c r="CW791" s="1">
        <f t="shared" si="213"/>
        <v>0</v>
      </c>
      <c r="CX791" s="1">
        <f t="shared" si="214"/>
        <v>0</v>
      </c>
      <c r="CY791" s="1">
        <f t="shared" si="215"/>
        <v>0</v>
      </c>
      <c r="CZ791" s="1">
        <f t="shared" si="216"/>
        <v>1</v>
      </c>
      <c r="DA791" s="1">
        <f t="shared" si="217"/>
        <v>1</v>
      </c>
      <c r="DB791" s="1">
        <f>SUM(CM791:CX791)+SUM(COUNTIFS(Q791:CL791,{"TERM","RESIGNED"}))</f>
        <v>51</v>
      </c>
      <c r="DC791" s="1" t="s">
        <v>45</v>
      </c>
    </row>
    <row r="792" spans="1:107" x14ac:dyDescent="0.25">
      <c r="A792" s="32">
        <f t="shared" si="218"/>
        <v>791</v>
      </c>
      <c r="B792" s="1" t="s">
        <v>172</v>
      </c>
      <c r="C792" s="1">
        <v>106194</v>
      </c>
      <c r="D792" s="27">
        <v>106194</v>
      </c>
      <c r="E792" s="1" t="s">
        <v>945</v>
      </c>
      <c r="F792" s="34" t="s">
        <v>1644</v>
      </c>
      <c r="G792" s="34" t="s">
        <v>123</v>
      </c>
      <c r="H792" s="30">
        <v>45269</v>
      </c>
      <c r="I792" s="30" t="s">
        <v>39</v>
      </c>
      <c r="J792" s="30" t="s">
        <v>39</v>
      </c>
      <c r="K792" s="1">
        <v>25</v>
      </c>
      <c r="L792" s="34" t="s">
        <v>1598</v>
      </c>
      <c r="M792" s="34" t="s">
        <v>827</v>
      </c>
      <c r="N792" s="1" t="s">
        <v>41</v>
      </c>
      <c r="O792" s="1" t="s">
        <v>42</v>
      </c>
      <c r="P792" s="1"/>
      <c r="Q792" s="1"/>
      <c r="R792" s="1" t="s">
        <v>43</v>
      </c>
      <c r="S792" s="33" t="s">
        <v>247</v>
      </c>
      <c r="T792" s="14" t="s">
        <v>25</v>
      </c>
      <c r="U792" s="39" t="s">
        <v>39</v>
      </c>
      <c r="V792" s="14" t="s">
        <v>25</v>
      </c>
      <c r="W792" s="14" t="s">
        <v>25</v>
      </c>
      <c r="X792" s="14" t="s">
        <v>25</v>
      </c>
      <c r="Y792" s="14" t="s">
        <v>25</v>
      </c>
      <c r="Z792" s="39" t="s">
        <v>39</v>
      </c>
      <c r="AA792" s="14" t="s">
        <v>25</v>
      </c>
      <c r="AB792" s="14" t="s">
        <v>25</v>
      </c>
      <c r="AC792" s="39" t="s">
        <v>39</v>
      </c>
      <c r="AD792" s="14" t="s">
        <v>25</v>
      </c>
      <c r="AE792" s="14" t="s">
        <v>25</v>
      </c>
      <c r="AF792" s="39" t="s">
        <v>39</v>
      </c>
      <c r="AG792" s="14" t="s">
        <v>25</v>
      </c>
      <c r="AH792" s="14" t="s">
        <v>25</v>
      </c>
      <c r="AI792" s="39" t="s">
        <v>39</v>
      </c>
      <c r="AJ792" s="14" t="s">
        <v>25</v>
      </c>
      <c r="AK792" s="14" t="s">
        <v>25</v>
      </c>
      <c r="AL792" s="39" t="s">
        <v>39</v>
      </c>
      <c r="AM792" s="14" t="s">
        <v>25</v>
      </c>
      <c r="AN792" s="14" t="s">
        <v>965</v>
      </c>
      <c r="AO792" s="14" t="s">
        <v>20</v>
      </c>
      <c r="AP792" s="14" t="s">
        <v>965</v>
      </c>
      <c r="AQ792" s="39" t="s">
        <v>39</v>
      </c>
      <c r="AR792" s="14" t="s">
        <v>965</v>
      </c>
      <c r="AS792" s="14" t="s">
        <v>965</v>
      </c>
      <c r="AT792" s="39" t="s">
        <v>39</v>
      </c>
      <c r="AU792" s="14" t="s">
        <v>965</v>
      </c>
      <c r="AV792" s="14" t="s">
        <v>965</v>
      </c>
      <c r="AW792" s="39" t="s">
        <v>39</v>
      </c>
      <c r="AX792" s="14" t="s">
        <v>965</v>
      </c>
      <c r="AY792" s="14" t="s">
        <v>965</v>
      </c>
      <c r="AZ792" s="39" t="s">
        <v>39</v>
      </c>
      <c r="BA792" s="14" t="s">
        <v>965</v>
      </c>
      <c r="BB792" s="14" t="s">
        <v>965</v>
      </c>
      <c r="BC792" s="39" t="s">
        <v>39</v>
      </c>
      <c r="BD792" s="14" t="s">
        <v>965</v>
      </c>
      <c r="BE792" s="14" t="s">
        <v>20</v>
      </c>
      <c r="BF792" s="14" t="s">
        <v>20</v>
      </c>
      <c r="BG792" s="14" t="s">
        <v>965</v>
      </c>
      <c r="BH792" s="39" t="s">
        <v>39</v>
      </c>
      <c r="BI792" s="39" t="s">
        <v>965</v>
      </c>
      <c r="BJ792" s="14" t="s">
        <v>965</v>
      </c>
      <c r="BK792" s="39" t="s">
        <v>39</v>
      </c>
      <c r="BL792" s="14" t="s">
        <v>965</v>
      </c>
      <c r="BM792" s="14" t="s">
        <v>965</v>
      </c>
      <c r="BN792" s="39" t="s">
        <v>39</v>
      </c>
      <c r="BO792" s="14" t="s">
        <v>965</v>
      </c>
      <c r="BP792" s="14" t="s">
        <v>965</v>
      </c>
      <c r="BQ792" s="39" t="s">
        <v>39</v>
      </c>
      <c r="BR792" s="14" t="s">
        <v>965</v>
      </c>
      <c r="BS792" s="14" t="s">
        <v>965</v>
      </c>
      <c r="BT792" s="39" t="e">
        <v>#N/A</v>
      </c>
      <c r="BU792" s="39" t="s">
        <v>965</v>
      </c>
      <c r="BV792" s="14" t="s">
        <v>20</v>
      </c>
      <c r="BW792" s="14" t="s">
        <v>20</v>
      </c>
      <c r="BX792" s="14" t="s">
        <v>20</v>
      </c>
      <c r="BY792" s="14" t="s">
        <v>965</v>
      </c>
      <c r="BZ792" s="39" t="s">
        <v>39</v>
      </c>
      <c r="CA792" s="39" t="s">
        <v>965</v>
      </c>
      <c r="CB792" s="14" t="s">
        <v>965</v>
      </c>
      <c r="CC792" s="39" t="s">
        <v>39</v>
      </c>
      <c r="CD792" s="39" t="s">
        <v>965</v>
      </c>
      <c r="CE792" s="14" t="s">
        <v>965</v>
      </c>
      <c r="CF792" s="39" t="s">
        <v>39</v>
      </c>
      <c r="CG792" s="39" t="s">
        <v>965</v>
      </c>
      <c r="CH792" s="14" t="s">
        <v>965</v>
      </c>
      <c r="CI792" s="39" t="s">
        <v>39</v>
      </c>
      <c r="CJ792" s="39" t="s">
        <v>965</v>
      </c>
      <c r="CK792" s="14" t="s">
        <v>20</v>
      </c>
      <c r="CL792" s="14" t="s">
        <v>20</v>
      </c>
      <c r="CM792" s="1">
        <f t="shared" si="204"/>
        <v>29</v>
      </c>
      <c r="CN792" s="1">
        <f t="shared" si="205"/>
        <v>0</v>
      </c>
      <c r="CO792" s="1">
        <f t="shared" si="206"/>
        <v>8</v>
      </c>
      <c r="CP792" s="1">
        <f t="shared" si="207"/>
        <v>0</v>
      </c>
      <c r="CQ792" s="1">
        <f t="shared" si="208"/>
        <v>0</v>
      </c>
      <c r="CR792" s="1">
        <f>SUM(COUNTIFS($T792:$CL792,{"PAT","MAT"}))</f>
        <v>0</v>
      </c>
      <c r="CS792" s="1">
        <f t="shared" si="209"/>
        <v>0</v>
      </c>
      <c r="CT792" s="1">
        <f t="shared" si="210"/>
        <v>14</v>
      </c>
      <c r="CU792" s="1">
        <f t="shared" si="211"/>
        <v>0</v>
      </c>
      <c r="CV792" s="1">
        <f t="shared" si="212"/>
        <v>0</v>
      </c>
      <c r="CW792" s="1">
        <f t="shared" si="213"/>
        <v>0</v>
      </c>
      <c r="CX792" s="1">
        <f t="shared" si="214"/>
        <v>0</v>
      </c>
      <c r="CY792" s="1">
        <f t="shared" si="215"/>
        <v>0</v>
      </c>
      <c r="CZ792" s="1">
        <f t="shared" si="216"/>
        <v>1</v>
      </c>
      <c r="DA792" s="1">
        <f t="shared" si="217"/>
        <v>1</v>
      </c>
      <c r="DB792" s="1">
        <f>SUM(CM792:CX792)+SUM(COUNTIFS(Q792:CL792,{"TERM","RESIGNED"}))</f>
        <v>51</v>
      </c>
      <c r="DC792" s="1" t="s">
        <v>45</v>
      </c>
    </row>
    <row r="793" spans="1:107" x14ac:dyDescent="0.25">
      <c r="A793" s="32">
        <f t="shared" si="218"/>
        <v>792</v>
      </c>
      <c r="B793" s="1" t="s">
        <v>172</v>
      </c>
      <c r="C793" s="1">
        <v>106195</v>
      </c>
      <c r="D793" s="27">
        <v>106195</v>
      </c>
      <c r="E793" s="1" t="s">
        <v>945</v>
      </c>
      <c r="F793" s="34" t="s">
        <v>1645</v>
      </c>
      <c r="G793" s="34" t="s">
        <v>123</v>
      </c>
      <c r="H793" s="30">
        <v>45269</v>
      </c>
      <c r="I793" s="30" t="s">
        <v>39</v>
      </c>
      <c r="J793" s="30" t="s">
        <v>39</v>
      </c>
      <c r="K793" s="1">
        <v>25</v>
      </c>
      <c r="L793" s="34" t="s">
        <v>1598</v>
      </c>
      <c r="M793" s="34" t="s">
        <v>827</v>
      </c>
      <c r="N793" s="1" t="s">
        <v>41</v>
      </c>
      <c r="O793" s="1" t="s">
        <v>42</v>
      </c>
      <c r="P793" s="1"/>
      <c r="Q793" s="1"/>
      <c r="R793" s="1" t="s">
        <v>43</v>
      </c>
      <c r="S793" s="33" t="s">
        <v>247</v>
      </c>
      <c r="T793" s="14" t="s">
        <v>25</v>
      </c>
      <c r="U793" s="39" t="s">
        <v>39</v>
      </c>
      <c r="V793" s="14" t="s">
        <v>25</v>
      </c>
      <c r="W793" s="14" t="s">
        <v>25</v>
      </c>
      <c r="X793" s="14" t="s">
        <v>25</v>
      </c>
      <c r="Y793" s="14" t="s">
        <v>25</v>
      </c>
      <c r="Z793" s="39" t="s">
        <v>39</v>
      </c>
      <c r="AA793" s="14" t="s">
        <v>25</v>
      </c>
      <c r="AB793" s="14" t="s">
        <v>25</v>
      </c>
      <c r="AC793" s="39" t="s">
        <v>39</v>
      </c>
      <c r="AD793" s="14" t="s">
        <v>25</v>
      </c>
      <c r="AE793" s="14" t="s">
        <v>25</v>
      </c>
      <c r="AF793" s="39" t="s">
        <v>39</v>
      </c>
      <c r="AG793" s="14" t="s">
        <v>25</v>
      </c>
      <c r="AH793" s="14" t="s">
        <v>25</v>
      </c>
      <c r="AI793" s="39" t="s">
        <v>39</v>
      </c>
      <c r="AJ793" s="14" t="s">
        <v>25</v>
      </c>
      <c r="AK793" s="14" t="s">
        <v>25</v>
      </c>
      <c r="AL793" s="39" t="s">
        <v>39</v>
      </c>
      <c r="AM793" s="14" t="s">
        <v>25</v>
      </c>
      <c r="AN793" s="14" t="s">
        <v>965</v>
      </c>
      <c r="AO793" s="14" t="s">
        <v>20</v>
      </c>
      <c r="AP793" s="14" t="s">
        <v>965</v>
      </c>
      <c r="AQ793" s="39" t="s">
        <v>39</v>
      </c>
      <c r="AR793" s="14" t="s">
        <v>965</v>
      </c>
      <c r="AS793" s="14" t="s">
        <v>965</v>
      </c>
      <c r="AT793" s="39" t="s">
        <v>39</v>
      </c>
      <c r="AU793" s="14" t="s">
        <v>965</v>
      </c>
      <c r="AV793" s="14" t="s">
        <v>965</v>
      </c>
      <c r="AW793" s="39" t="s">
        <v>39</v>
      </c>
      <c r="AX793" s="14" t="s">
        <v>965</v>
      </c>
      <c r="AY793" s="14" t="s">
        <v>965</v>
      </c>
      <c r="AZ793" s="39" t="s">
        <v>39</v>
      </c>
      <c r="BA793" s="14" t="s">
        <v>965</v>
      </c>
      <c r="BB793" s="14" t="s">
        <v>965</v>
      </c>
      <c r="BC793" s="39" t="s">
        <v>39</v>
      </c>
      <c r="BD793" s="14" t="s">
        <v>965</v>
      </c>
      <c r="BE793" s="14" t="s">
        <v>20</v>
      </c>
      <c r="BF793" s="14" t="s">
        <v>20</v>
      </c>
      <c r="BG793" s="14" t="s">
        <v>965</v>
      </c>
      <c r="BH793" s="39" t="s">
        <v>39</v>
      </c>
      <c r="BI793" s="39" t="s">
        <v>965</v>
      </c>
      <c r="BJ793" s="14" t="s">
        <v>965</v>
      </c>
      <c r="BK793" s="39" t="s">
        <v>39</v>
      </c>
      <c r="BL793" s="14" t="s">
        <v>965</v>
      </c>
      <c r="BM793" s="14" t="s">
        <v>965</v>
      </c>
      <c r="BN793" s="39" t="s">
        <v>39</v>
      </c>
      <c r="BO793" s="14" t="s">
        <v>965</v>
      </c>
      <c r="BP793" s="14" t="s">
        <v>965</v>
      </c>
      <c r="BQ793" s="39" t="s">
        <v>39</v>
      </c>
      <c r="BR793" s="14" t="s">
        <v>965</v>
      </c>
      <c r="BS793" s="14" t="s">
        <v>965</v>
      </c>
      <c r="BT793" s="39" t="e">
        <v>#N/A</v>
      </c>
      <c r="BU793" s="39" t="s">
        <v>965</v>
      </c>
      <c r="BV793" s="14" t="s">
        <v>20</v>
      </c>
      <c r="BW793" s="14" t="s">
        <v>20</v>
      </c>
      <c r="BX793" s="14" t="s">
        <v>20</v>
      </c>
      <c r="BY793" s="14" t="s">
        <v>965</v>
      </c>
      <c r="BZ793" s="39" t="s">
        <v>39</v>
      </c>
      <c r="CA793" s="39" t="s">
        <v>965</v>
      </c>
      <c r="CB793" s="14" t="s">
        <v>965</v>
      </c>
      <c r="CC793" s="39" t="s">
        <v>39</v>
      </c>
      <c r="CD793" s="39" t="s">
        <v>965</v>
      </c>
      <c r="CE793" s="14" t="s">
        <v>965</v>
      </c>
      <c r="CF793" s="39" t="s">
        <v>39</v>
      </c>
      <c r="CG793" s="39" t="s">
        <v>965</v>
      </c>
      <c r="CH793" s="14" t="s">
        <v>965</v>
      </c>
      <c r="CI793" s="39" t="s">
        <v>39</v>
      </c>
      <c r="CJ793" s="39" t="s">
        <v>965</v>
      </c>
      <c r="CK793" s="14" t="s">
        <v>20</v>
      </c>
      <c r="CL793" s="14" t="s">
        <v>20</v>
      </c>
      <c r="CM793" s="1">
        <f t="shared" si="204"/>
        <v>29</v>
      </c>
      <c r="CN793" s="1">
        <f t="shared" si="205"/>
        <v>0</v>
      </c>
      <c r="CO793" s="1">
        <f t="shared" si="206"/>
        <v>8</v>
      </c>
      <c r="CP793" s="1">
        <f t="shared" si="207"/>
        <v>0</v>
      </c>
      <c r="CQ793" s="1">
        <f t="shared" si="208"/>
        <v>0</v>
      </c>
      <c r="CR793" s="1">
        <f>SUM(COUNTIFS($T793:$CL793,{"PAT","MAT"}))</f>
        <v>0</v>
      </c>
      <c r="CS793" s="1">
        <f t="shared" si="209"/>
        <v>0</v>
      </c>
      <c r="CT793" s="1">
        <f t="shared" si="210"/>
        <v>14</v>
      </c>
      <c r="CU793" s="1">
        <f t="shared" si="211"/>
        <v>0</v>
      </c>
      <c r="CV793" s="1">
        <f t="shared" si="212"/>
        <v>0</v>
      </c>
      <c r="CW793" s="1">
        <f t="shared" si="213"/>
        <v>0</v>
      </c>
      <c r="CX793" s="1">
        <f t="shared" si="214"/>
        <v>0</v>
      </c>
      <c r="CY793" s="1">
        <f t="shared" si="215"/>
        <v>0</v>
      </c>
      <c r="CZ793" s="1">
        <f t="shared" si="216"/>
        <v>1</v>
      </c>
      <c r="DA793" s="1">
        <f t="shared" si="217"/>
        <v>1</v>
      </c>
      <c r="DB793" s="1">
        <f>SUM(CM793:CX793)+SUM(COUNTIFS(Q793:CL793,{"TERM","RESIGNED"}))</f>
        <v>51</v>
      </c>
      <c r="DC793" s="1" t="s">
        <v>45</v>
      </c>
    </row>
    <row r="794" spans="1:107" x14ac:dyDescent="0.25">
      <c r="A794" s="32">
        <f t="shared" si="218"/>
        <v>793</v>
      </c>
      <c r="B794" s="1" t="s">
        <v>172</v>
      </c>
      <c r="C794" s="1">
        <v>106197</v>
      </c>
      <c r="D794" s="27">
        <v>106197</v>
      </c>
      <c r="E794" s="1" t="s">
        <v>946</v>
      </c>
      <c r="F794" s="34" t="s">
        <v>1647</v>
      </c>
      <c r="G794" s="34" t="s">
        <v>123</v>
      </c>
      <c r="H794" s="30">
        <v>45269</v>
      </c>
      <c r="I794" s="30" t="s">
        <v>39</v>
      </c>
      <c r="J794" s="30" t="s">
        <v>39</v>
      </c>
      <c r="K794" s="1">
        <v>25</v>
      </c>
      <c r="L794" s="34" t="s">
        <v>1598</v>
      </c>
      <c r="M794" s="34" t="s">
        <v>827</v>
      </c>
      <c r="N794" s="1" t="s">
        <v>41</v>
      </c>
      <c r="O794" s="1" t="s">
        <v>42</v>
      </c>
      <c r="P794" s="1"/>
      <c r="Q794" s="1"/>
      <c r="R794" s="1" t="s">
        <v>43</v>
      </c>
      <c r="S794" s="33" t="s">
        <v>247</v>
      </c>
      <c r="T794" s="14" t="s">
        <v>25</v>
      </c>
      <c r="U794" s="39" t="s">
        <v>39</v>
      </c>
      <c r="V794" s="14" t="s">
        <v>25</v>
      </c>
      <c r="W794" s="14" t="s">
        <v>25</v>
      </c>
      <c r="X794" s="14" t="s">
        <v>25</v>
      </c>
      <c r="Y794" s="14" t="s">
        <v>25</v>
      </c>
      <c r="Z794" s="39" t="s">
        <v>39</v>
      </c>
      <c r="AA794" s="14" t="s">
        <v>25</v>
      </c>
      <c r="AB794" s="14" t="s">
        <v>25</v>
      </c>
      <c r="AC794" s="39" t="s">
        <v>39</v>
      </c>
      <c r="AD794" s="14" t="s">
        <v>25</v>
      </c>
      <c r="AE794" s="14" t="s">
        <v>25</v>
      </c>
      <c r="AF794" s="39" t="s">
        <v>39</v>
      </c>
      <c r="AG794" s="14" t="s">
        <v>25</v>
      </c>
      <c r="AH794" s="14" t="s">
        <v>25</v>
      </c>
      <c r="AI794" s="39" t="s">
        <v>39</v>
      </c>
      <c r="AJ794" s="14" t="s">
        <v>25</v>
      </c>
      <c r="AK794" s="14" t="s">
        <v>25</v>
      </c>
      <c r="AL794" s="39" t="s">
        <v>39</v>
      </c>
      <c r="AM794" s="14" t="s">
        <v>25</v>
      </c>
      <c r="AN794" s="14" t="s">
        <v>965</v>
      </c>
      <c r="AO794" s="14" t="s">
        <v>20</v>
      </c>
      <c r="AP794" s="14" t="s">
        <v>965</v>
      </c>
      <c r="AQ794" s="39" t="s">
        <v>39</v>
      </c>
      <c r="AR794" s="14" t="s">
        <v>965</v>
      </c>
      <c r="AS794" s="14" t="s">
        <v>965</v>
      </c>
      <c r="AT794" s="39" t="s">
        <v>39</v>
      </c>
      <c r="AU794" s="14" t="s">
        <v>965</v>
      </c>
      <c r="AV794" s="14" t="s">
        <v>965</v>
      </c>
      <c r="AW794" s="39" t="s">
        <v>39</v>
      </c>
      <c r="AX794" s="14" t="s">
        <v>965</v>
      </c>
      <c r="AY794" s="14" t="s">
        <v>965</v>
      </c>
      <c r="AZ794" s="39" t="s">
        <v>39</v>
      </c>
      <c r="BA794" s="14" t="s">
        <v>965</v>
      </c>
      <c r="BB794" s="14" t="s">
        <v>965</v>
      </c>
      <c r="BC794" s="39" t="s">
        <v>39</v>
      </c>
      <c r="BD794" s="14" t="s">
        <v>965</v>
      </c>
      <c r="BE794" s="14" t="s">
        <v>20</v>
      </c>
      <c r="BF794" s="14" t="s">
        <v>20</v>
      </c>
      <c r="BG794" s="14" t="s">
        <v>965</v>
      </c>
      <c r="BH794" s="39" t="s">
        <v>39</v>
      </c>
      <c r="BI794" s="39" t="s">
        <v>965</v>
      </c>
      <c r="BJ794" s="14" t="s">
        <v>965</v>
      </c>
      <c r="BK794" s="39" t="s">
        <v>39</v>
      </c>
      <c r="BL794" s="14" t="s">
        <v>965</v>
      </c>
      <c r="BM794" s="14" t="s">
        <v>965</v>
      </c>
      <c r="BN794" s="39" t="s">
        <v>39</v>
      </c>
      <c r="BO794" s="14" t="s">
        <v>965</v>
      </c>
      <c r="BP794" s="14" t="s">
        <v>965</v>
      </c>
      <c r="BQ794" s="39" t="s">
        <v>39</v>
      </c>
      <c r="BR794" s="14" t="s">
        <v>965</v>
      </c>
      <c r="BS794" s="14" t="s">
        <v>965</v>
      </c>
      <c r="BT794" s="39" t="e">
        <v>#N/A</v>
      </c>
      <c r="BU794" s="39" t="s">
        <v>965</v>
      </c>
      <c r="BV794" s="14" t="s">
        <v>20</v>
      </c>
      <c r="BW794" s="14" t="s">
        <v>20</v>
      </c>
      <c r="BX794" s="14" t="s">
        <v>20</v>
      </c>
      <c r="BY794" s="14" t="s">
        <v>965</v>
      </c>
      <c r="BZ794" s="39" t="s">
        <v>39</v>
      </c>
      <c r="CA794" s="39" t="s">
        <v>965</v>
      </c>
      <c r="CB794" s="14" t="s">
        <v>965</v>
      </c>
      <c r="CC794" s="39" t="s">
        <v>39</v>
      </c>
      <c r="CD794" s="39" t="s">
        <v>965</v>
      </c>
      <c r="CE794" s="14" t="s">
        <v>965</v>
      </c>
      <c r="CF794" s="39" t="s">
        <v>39</v>
      </c>
      <c r="CG794" s="39" t="s">
        <v>965</v>
      </c>
      <c r="CH794" s="14" t="s">
        <v>965</v>
      </c>
      <c r="CI794" s="39" t="s">
        <v>39</v>
      </c>
      <c r="CJ794" s="39" t="s">
        <v>965</v>
      </c>
      <c r="CK794" s="14" t="s">
        <v>20</v>
      </c>
      <c r="CL794" s="14" t="s">
        <v>20</v>
      </c>
      <c r="CM794" s="1">
        <f t="shared" si="204"/>
        <v>29</v>
      </c>
      <c r="CN794" s="1">
        <f t="shared" si="205"/>
        <v>0</v>
      </c>
      <c r="CO794" s="1">
        <f t="shared" si="206"/>
        <v>8</v>
      </c>
      <c r="CP794" s="1">
        <f t="shared" si="207"/>
        <v>0</v>
      </c>
      <c r="CQ794" s="1">
        <f t="shared" si="208"/>
        <v>0</v>
      </c>
      <c r="CR794" s="1">
        <f>SUM(COUNTIFS($T794:$CL794,{"PAT","MAT"}))</f>
        <v>0</v>
      </c>
      <c r="CS794" s="1">
        <f t="shared" si="209"/>
        <v>0</v>
      </c>
      <c r="CT794" s="1">
        <f t="shared" si="210"/>
        <v>14</v>
      </c>
      <c r="CU794" s="1">
        <f t="shared" si="211"/>
        <v>0</v>
      </c>
      <c r="CV794" s="1">
        <f t="shared" si="212"/>
        <v>0</v>
      </c>
      <c r="CW794" s="1">
        <f t="shared" si="213"/>
        <v>0</v>
      </c>
      <c r="CX794" s="1">
        <f t="shared" si="214"/>
        <v>0</v>
      </c>
      <c r="CY794" s="1">
        <f t="shared" si="215"/>
        <v>0</v>
      </c>
      <c r="CZ794" s="1">
        <f t="shared" si="216"/>
        <v>1</v>
      </c>
      <c r="DA794" s="1">
        <f t="shared" si="217"/>
        <v>1</v>
      </c>
      <c r="DB794" s="1">
        <f>SUM(CM794:CX794)+SUM(COUNTIFS(Q794:CL794,{"TERM","RESIGNED"}))</f>
        <v>51</v>
      </c>
      <c r="DC794" s="1" t="s">
        <v>45</v>
      </c>
    </row>
    <row r="795" spans="1:107" x14ac:dyDescent="0.25">
      <c r="A795" s="32">
        <f t="shared" si="218"/>
        <v>794</v>
      </c>
      <c r="B795" s="1" t="s">
        <v>172</v>
      </c>
      <c r="C795" s="1">
        <v>106198</v>
      </c>
      <c r="D795" s="27">
        <v>106198</v>
      </c>
      <c r="E795" s="1" t="s">
        <v>946</v>
      </c>
      <c r="F795" s="34" t="s">
        <v>1648</v>
      </c>
      <c r="G795" s="34" t="s">
        <v>123</v>
      </c>
      <c r="H795" s="30">
        <v>45269</v>
      </c>
      <c r="I795" s="30" t="s">
        <v>39</v>
      </c>
      <c r="J795" s="30" t="s">
        <v>39</v>
      </c>
      <c r="K795" s="1">
        <v>25</v>
      </c>
      <c r="L795" s="34" t="s">
        <v>1598</v>
      </c>
      <c r="M795" s="34" t="s">
        <v>827</v>
      </c>
      <c r="N795" s="1" t="s">
        <v>41</v>
      </c>
      <c r="O795" s="1" t="s">
        <v>42</v>
      </c>
      <c r="P795" s="1"/>
      <c r="Q795" s="1"/>
      <c r="R795" s="1" t="s">
        <v>43</v>
      </c>
      <c r="S795" s="33" t="s">
        <v>247</v>
      </c>
      <c r="T795" s="14" t="s">
        <v>25</v>
      </c>
      <c r="U795" s="39" t="s">
        <v>39</v>
      </c>
      <c r="V795" s="14" t="s">
        <v>25</v>
      </c>
      <c r="W795" s="14" t="s">
        <v>25</v>
      </c>
      <c r="X795" s="14" t="s">
        <v>25</v>
      </c>
      <c r="Y795" s="14" t="s">
        <v>25</v>
      </c>
      <c r="Z795" s="39" t="s">
        <v>39</v>
      </c>
      <c r="AA795" s="14" t="s">
        <v>25</v>
      </c>
      <c r="AB795" s="14" t="s">
        <v>25</v>
      </c>
      <c r="AC795" s="39" t="s">
        <v>39</v>
      </c>
      <c r="AD795" s="14" t="s">
        <v>25</v>
      </c>
      <c r="AE795" s="14" t="s">
        <v>25</v>
      </c>
      <c r="AF795" s="39" t="s">
        <v>39</v>
      </c>
      <c r="AG795" s="14" t="s">
        <v>25</v>
      </c>
      <c r="AH795" s="14" t="s">
        <v>25</v>
      </c>
      <c r="AI795" s="39" t="s">
        <v>39</v>
      </c>
      <c r="AJ795" s="14" t="s">
        <v>25</v>
      </c>
      <c r="AK795" s="14" t="s">
        <v>25</v>
      </c>
      <c r="AL795" s="39" t="s">
        <v>39</v>
      </c>
      <c r="AM795" s="14" t="s">
        <v>25</v>
      </c>
      <c r="AN795" s="14" t="s">
        <v>965</v>
      </c>
      <c r="AO795" s="14" t="s">
        <v>20</v>
      </c>
      <c r="AP795" s="14" t="s">
        <v>965</v>
      </c>
      <c r="AQ795" s="39" t="s">
        <v>39</v>
      </c>
      <c r="AR795" s="14" t="s">
        <v>965</v>
      </c>
      <c r="AS795" s="14" t="s">
        <v>965</v>
      </c>
      <c r="AT795" s="39" t="s">
        <v>39</v>
      </c>
      <c r="AU795" s="14" t="s">
        <v>965</v>
      </c>
      <c r="AV795" s="14" t="s">
        <v>965</v>
      </c>
      <c r="AW795" s="39" t="s">
        <v>39</v>
      </c>
      <c r="AX795" s="14" t="s">
        <v>965</v>
      </c>
      <c r="AY795" s="14" t="s">
        <v>965</v>
      </c>
      <c r="AZ795" s="39" t="s">
        <v>39</v>
      </c>
      <c r="BA795" s="14" t="s">
        <v>965</v>
      </c>
      <c r="BB795" s="14" t="s">
        <v>965</v>
      </c>
      <c r="BC795" s="39" t="s">
        <v>39</v>
      </c>
      <c r="BD795" s="14" t="s">
        <v>965</v>
      </c>
      <c r="BE795" s="14" t="s">
        <v>20</v>
      </c>
      <c r="BF795" s="14" t="s">
        <v>20</v>
      </c>
      <c r="BG795" s="14" t="s">
        <v>965</v>
      </c>
      <c r="BH795" s="39" t="s">
        <v>39</v>
      </c>
      <c r="BI795" s="39" t="s">
        <v>965</v>
      </c>
      <c r="BJ795" s="14" t="s">
        <v>965</v>
      </c>
      <c r="BK795" s="39" t="s">
        <v>39</v>
      </c>
      <c r="BL795" s="14" t="s">
        <v>965</v>
      </c>
      <c r="BM795" s="14" t="s">
        <v>965</v>
      </c>
      <c r="BN795" s="39" t="s">
        <v>39</v>
      </c>
      <c r="BO795" s="14" t="s">
        <v>965</v>
      </c>
      <c r="BP795" s="14" t="s">
        <v>965</v>
      </c>
      <c r="BQ795" s="39" t="s">
        <v>39</v>
      </c>
      <c r="BR795" s="14" t="s">
        <v>965</v>
      </c>
      <c r="BS795" s="14" t="s">
        <v>965</v>
      </c>
      <c r="BT795" s="39" t="e">
        <v>#N/A</v>
      </c>
      <c r="BU795" s="39" t="s">
        <v>965</v>
      </c>
      <c r="BV795" s="14" t="s">
        <v>20</v>
      </c>
      <c r="BW795" s="14" t="s">
        <v>20</v>
      </c>
      <c r="BX795" s="14" t="s">
        <v>20</v>
      </c>
      <c r="BY795" s="14" t="s">
        <v>965</v>
      </c>
      <c r="BZ795" s="39" t="s">
        <v>39</v>
      </c>
      <c r="CA795" s="39" t="s">
        <v>965</v>
      </c>
      <c r="CB795" s="14" t="s">
        <v>965</v>
      </c>
      <c r="CC795" s="39" t="s">
        <v>39</v>
      </c>
      <c r="CD795" s="39" t="s">
        <v>965</v>
      </c>
      <c r="CE795" s="14" t="s">
        <v>965</v>
      </c>
      <c r="CF795" s="39" t="s">
        <v>39</v>
      </c>
      <c r="CG795" s="39" t="s">
        <v>965</v>
      </c>
      <c r="CH795" s="14" t="s">
        <v>22</v>
      </c>
      <c r="CI795" s="39" t="s">
        <v>39</v>
      </c>
      <c r="CJ795" s="39" t="s">
        <v>22</v>
      </c>
      <c r="CK795" s="14" t="s">
        <v>20</v>
      </c>
      <c r="CL795" s="14" t="s">
        <v>20</v>
      </c>
      <c r="CM795" s="1">
        <f t="shared" si="204"/>
        <v>27</v>
      </c>
      <c r="CN795" s="1">
        <f t="shared" si="205"/>
        <v>0</v>
      </c>
      <c r="CO795" s="1">
        <f t="shared" si="206"/>
        <v>8</v>
      </c>
      <c r="CP795" s="1">
        <f t="shared" si="207"/>
        <v>0</v>
      </c>
      <c r="CQ795" s="1">
        <f t="shared" si="208"/>
        <v>2</v>
      </c>
      <c r="CR795" s="1">
        <f>SUM(COUNTIFS($T795:$CL795,{"PAT","MAT"}))</f>
        <v>0</v>
      </c>
      <c r="CS795" s="1">
        <f t="shared" si="209"/>
        <v>0</v>
      </c>
      <c r="CT795" s="1">
        <f t="shared" si="210"/>
        <v>14</v>
      </c>
      <c r="CU795" s="1">
        <f t="shared" si="211"/>
        <v>0</v>
      </c>
      <c r="CV795" s="1">
        <f t="shared" si="212"/>
        <v>0</v>
      </c>
      <c r="CW795" s="1">
        <f t="shared" si="213"/>
        <v>0</v>
      </c>
      <c r="CX795" s="1">
        <f t="shared" si="214"/>
        <v>0</v>
      </c>
      <c r="CY795" s="1">
        <f t="shared" si="215"/>
        <v>0</v>
      </c>
      <c r="CZ795" s="1">
        <f t="shared" si="216"/>
        <v>1</v>
      </c>
      <c r="DA795" s="1">
        <f t="shared" si="217"/>
        <v>1</v>
      </c>
      <c r="DB795" s="1">
        <f>SUM(CM795:CX795)+SUM(COUNTIFS(Q795:CL795,{"TERM","RESIGNED"}))</f>
        <v>51</v>
      </c>
      <c r="DC795" s="1" t="s">
        <v>45</v>
      </c>
    </row>
    <row r="796" spans="1:107" x14ac:dyDescent="0.25">
      <c r="A796" s="32">
        <f t="shared" si="218"/>
        <v>795</v>
      </c>
      <c r="B796" s="1" t="s">
        <v>172</v>
      </c>
      <c r="C796" s="1">
        <v>106200</v>
      </c>
      <c r="D796" s="27">
        <v>106200</v>
      </c>
      <c r="E796" s="1" t="s">
        <v>946</v>
      </c>
      <c r="F796" s="34" t="s">
        <v>1649</v>
      </c>
      <c r="G796" s="34" t="s">
        <v>123</v>
      </c>
      <c r="H796" s="30">
        <v>45269</v>
      </c>
      <c r="I796" s="30" t="s">
        <v>39</v>
      </c>
      <c r="J796" s="30" t="s">
        <v>39</v>
      </c>
      <c r="K796" s="1">
        <v>25</v>
      </c>
      <c r="L796" s="34" t="s">
        <v>1598</v>
      </c>
      <c r="M796" s="34" t="s">
        <v>827</v>
      </c>
      <c r="N796" s="1" t="s">
        <v>41</v>
      </c>
      <c r="O796" s="1" t="s">
        <v>42</v>
      </c>
      <c r="P796" s="1"/>
      <c r="Q796" s="1"/>
      <c r="R796" s="1" t="s">
        <v>43</v>
      </c>
      <c r="S796" s="33" t="s">
        <v>247</v>
      </c>
      <c r="T796" s="14" t="s">
        <v>25</v>
      </c>
      <c r="U796" s="39" t="s">
        <v>39</v>
      </c>
      <c r="V796" s="14" t="s">
        <v>25</v>
      </c>
      <c r="W796" s="14" t="s">
        <v>25</v>
      </c>
      <c r="X796" s="14" t="s">
        <v>25</v>
      </c>
      <c r="Y796" s="14" t="s">
        <v>25</v>
      </c>
      <c r="Z796" s="39" t="s">
        <v>39</v>
      </c>
      <c r="AA796" s="14" t="s">
        <v>25</v>
      </c>
      <c r="AB796" s="14" t="s">
        <v>25</v>
      </c>
      <c r="AC796" s="39" t="s">
        <v>39</v>
      </c>
      <c r="AD796" s="14" t="s">
        <v>25</v>
      </c>
      <c r="AE796" s="14" t="s">
        <v>25</v>
      </c>
      <c r="AF796" s="39" t="s">
        <v>39</v>
      </c>
      <c r="AG796" s="14" t="s">
        <v>25</v>
      </c>
      <c r="AH796" s="14" t="s">
        <v>25</v>
      </c>
      <c r="AI796" s="39" t="s">
        <v>39</v>
      </c>
      <c r="AJ796" s="14" t="s">
        <v>25</v>
      </c>
      <c r="AK796" s="14" t="s">
        <v>25</v>
      </c>
      <c r="AL796" s="39" t="s">
        <v>39</v>
      </c>
      <c r="AM796" s="14" t="s">
        <v>25</v>
      </c>
      <c r="AN796" s="14" t="s">
        <v>965</v>
      </c>
      <c r="AO796" s="14" t="s">
        <v>20</v>
      </c>
      <c r="AP796" s="14" t="s">
        <v>965</v>
      </c>
      <c r="AQ796" s="39" t="s">
        <v>39</v>
      </c>
      <c r="AR796" s="14" t="s">
        <v>965</v>
      </c>
      <c r="AS796" s="14" t="s">
        <v>965</v>
      </c>
      <c r="AT796" s="39" t="s">
        <v>39</v>
      </c>
      <c r="AU796" s="14" t="s">
        <v>965</v>
      </c>
      <c r="AV796" s="14" t="s">
        <v>965</v>
      </c>
      <c r="AW796" s="39" t="s">
        <v>39</v>
      </c>
      <c r="AX796" s="14" t="s">
        <v>965</v>
      </c>
      <c r="AY796" s="14" t="s">
        <v>965</v>
      </c>
      <c r="AZ796" s="39" t="s">
        <v>39</v>
      </c>
      <c r="BA796" s="14" t="s">
        <v>965</v>
      </c>
      <c r="BB796" s="14" t="s">
        <v>965</v>
      </c>
      <c r="BC796" s="39" t="s">
        <v>39</v>
      </c>
      <c r="BD796" s="14" t="s">
        <v>965</v>
      </c>
      <c r="BE796" s="14" t="s">
        <v>20</v>
      </c>
      <c r="BF796" s="14" t="s">
        <v>20</v>
      </c>
      <c r="BG796" s="14" t="s">
        <v>965</v>
      </c>
      <c r="BH796" s="39" t="s">
        <v>39</v>
      </c>
      <c r="BI796" s="39" t="s">
        <v>965</v>
      </c>
      <c r="BJ796" s="14" t="s">
        <v>965</v>
      </c>
      <c r="BK796" s="39" t="s">
        <v>39</v>
      </c>
      <c r="BL796" s="14" t="s">
        <v>965</v>
      </c>
      <c r="BM796" s="14" t="s">
        <v>965</v>
      </c>
      <c r="BN796" s="39" t="s">
        <v>39</v>
      </c>
      <c r="BO796" s="14" t="s">
        <v>965</v>
      </c>
      <c r="BP796" s="14" t="s">
        <v>965</v>
      </c>
      <c r="BQ796" s="39" t="s">
        <v>39</v>
      </c>
      <c r="BR796" s="14" t="s">
        <v>965</v>
      </c>
      <c r="BS796" s="14" t="s">
        <v>965</v>
      </c>
      <c r="BT796" s="39" t="e">
        <v>#N/A</v>
      </c>
      <c r="BU796" s="39" t="s">
        <v>965</v>
      </c>
      <c r="BV796" s="14" t="s">
        <v>20</v>
      </c>
      <c r="BW796" s="14" t="s">
        <v>20</v>
      </c>
      <c r="BX796" s="14" t="s">
        <v>20</v>
      </c>
      <c r="BY796" s="14" t="s">
        <v>965</v>
      </c>
      <c r="BZ796" s="39" t="s">
        <v>39</v>
      </c>
      <c r="CA796" s="39" t="s">
        <v>965</v>
      </c>
      <c r="CB796" s="14" t="s">
        <v>965</v>
      </c>
      <c r="CC796" s="39" t="s">
        <v>39</v>
      </c>
      <c r="CD796" s="39" t="s">
        <v>965</v>
      </c>
      <c r="CE796" s="14" t="s">
        <v>965</v>
      </c>
      <c r="CF796" s="39" t="s">
        <v>39</v>
      </c>
      <c r="CG796" s="39" t="s">
        <v>965</v>
      </c>
      <c r="CH796" s="14" t="s">
        <v>965</v>
      </c>
      <c r="CI796" s="39" t="s">
        <v>39</v>
      </c>
      <c r="CJ796" s="39" t="s">
        <v>965</v>
      </c>
      <c r="CK796" s="14" t="s">
        <v>20</v>
      </c>
      <c r="CL796" s="14" t="s">
        <v>20</v>
      </c>
      <c r="CM796" s="1">
        <f t="shared" si="204"/>
        <v>29</v>
      </c>
      <c r="CN796" s="1">
        <f t="shared" si="205"/>
        <v>0</v>
      </c>
      <c r="CO796" s="1">
        <f t="shared" si="206"/>
        <v>8</v>
      </c>
      <c r="CP796" s="1">
        <f t="shared" si="207"/>
        <v>0</v>
      </c>
      <c r="CQ796" s="1">
        <f t="shared" si="208"/>
        <v>0</v>
      </c>
      <c r="CR796" s="1">
        <f>SUM(COUNTIFS($T796:$CL796,{"PAT","MAT"}))</f>
        <v>0</v>
      </c>
      <c r="CS796" s="1">
        <f t="shared" si="209"/>
        <v>0</v>
      </c>
      <c r="CT796" s="1">
        <f t="shared" si="210"/>
        <v>14</v>
      </c>
      <c r="CU796" s="1">
        <f t="shared" si="211"/>
        <v>0</v>
      </c>
      <c r="CV796" s="1">
        <f t="shared" si="212"/>
        <v>0</v>
      </c>
      <c r="CW796" s="1">
        <f t="shared" si="213"/>
        <v>0</v>
      </c>
      <c r="CX796" s="1">
        <f t="shared" si="214"/>
        <v>0</v>
      </c>
      <c r="CY796" s="1">
        <f t="shared" si="215"/>
        <v>0</v>
      </c>
      <c r="CZ796" s="1">
        <f t="shared" si="216"/>
        <v>1</v>
      </c>
      <c r="DA796" s="1">
        <f t="shared" si="217"/>
        <v>1</v>
      </c>
      <c r="DB796" s="1">
        <f>SUM(CM796:CX796)+SUM(COUNTIFS(Q796:CL796,{"TERM","RESIGNED"}))</f>
        <v>51</v>
      </c>
      <c r="DC796" s="1" t="s">
        <v>45</v>
      </c>
    </row>
    <row r="797" spans="1:107" x14ac:dyDescent="0.25">
      <c r="A797" s="32">
        <f t="shared" si="218"/>
        <v>796</v>
      </c>
      <c r="B797" s="1" t="s">
        <v>172</v>
      </c>
      <c r="C797" s="1">
        <v>106201</v>
      </c>
      <c r="D797" s="27">
        <v>106201</v>
      </c>
      <c r="E797" s="1" t="s">
        <v>946</v>
      </c>
      <c r="F797" s="34" t="s">
        <v>1698</v>
      </c>
      <c r="G797" s="34" t="s">
        <v>123</v>
      </c>
      <c r="H797" s="30">
        <v>45269</v>
      </c>
      <c r="I797" s="30" t="s">
        <v>39</v>
      </c>
      <c r="J797" s="30" t="s">
        <v>39</v>
      </c>
      <c r="K797" s="1">
        <v>25</v>
      </c>
      <c r="L797" s="34" t="s">
        <v>1598</v>
      </c>
      <c r="M797" s="34" t="s">
        <v>827</v>
      </c>
      <c r="N797" s="1" t="s">
        <v>41</v>
      </c>
      <c r="O797" s="1" t="s">
        <v>42</v>
      </c>
      <c r="P797" s="1"/>
      <c r="Q797" s="1"/>
      <c r="R797" s="1" t="s">
        <v>43</v>
      </c>
      <c r="S797" s="33" t="s">
        <v>247</v>
      </c>
      <c r="T797" s="14" t="s">
        <v>25</v>
      </c>
      <c r="U797" s="39" t="s">
        <v>39</v>
      </c>
      <c r="V797" s="14" t="s">
        <v>25</v>
      </c>
      <c r="W797" s="14" t="s">
        <v>25</v>
      </c>
      <c r="X797" s="14" t="s">
        <v>25</v>
      </c>
      <c r="Y797" s="14" t="s">
        <v>25</v>
      </c>
      <c r="Z797" s="39" t="s">
        <v>39</v>
      </c>
      <c r="AA797" s="14" t="s">
        <v>25</v>
      </c>
      <c r="AB797" s="14" t="s">
        <v>25</v>
      </c>
      <c r="AC797" s="39" t="s">
        <v>39</v>
      </c>
      <c r="AD797" s="14" t="s">
        <v>25</v>
      </c>
      <c r="AE797" s="14" t="s">
        <v>25</v>
      </c>
      <c r="AF797" s="39" t="s">
        <v>39</v>
      </c>
      <c r="AG797" s="14" t="s">
        <v>25</v>
      </c>
      <c r="AH797" s="14" t="s">
        <v>25</v>
      </c>
      <c r="AI797" s="39" t="s">
        <v>39</v>
      </c>
      <c r="AJ797" s="14" t="s">
        <v>25</v>
      </c>
      <c r="AK797" s="14" t="s">
        <v>25</v>
      </c>
      <c r="AL797" s="39" t="s">
        <v>39</v>
      </c>
      <c r="AM797" s="14" t="s">
        <v>25</v>
      </c>
      <c r="AN797" s="14" t="s">
        <v>965</v>
      </c>
      <c r="AO797" s="14" t="s">
        <v>20</v>
      </c>
      <c r="AP797" s="14" t="s">
        <v>965</v>
      </c>
      <c r="AQ797" s="39" t="s">
        <v>39</v>
      </c>
      <c r="AR797" s="14" t="s">
        <v>965</v>
      </c>
      <c r="AS797" s="14" t="s">
        <v>965</v>
      </c>
      <c r="AT797" s="39" t="s">
        <v>39</v>
      </c>
      <c r="AU797" s="14" t="s">
        <v>965</v>
      </c>
      <c r="AV797" s="14" t="s">
        <v>965</v>
      </c>
      <c r="AW797" s="39" t="s">
        <v>39</v>
      </c>
      <c r="AX797" s="14" t="s">
        <v>965</v>
      </c>
      <c r="AY797" s="14" t="s">
        <v>965</v>
      </c>
      <c r="AZ797" s="39" t="s">
        <v>39</v>
      </c>
      <c r="BA797" s="14" t="s">
        <v>965</v>
      </c>
      <c r="BB797" s="14" t="s">
        <v>965</v>
      </c>
      <c r="BC797" s="39" t="s">
        <v>39</v>
      </c>
      <c r="BD797" s="14" t="s">
        <v>965</v>
      </c>
      <c r="BE797" s="14" t="s">
        <v>20</v>
      </c>
      <c r="BF797" s="14" t="s">
        <v>20</v>
      </c>
      <c r="BG797" s="14" t="s">
        <v>965</v>
      </c>
      <c r="BH797" s="39" t="s">
        <v>39</v>
      </c>
      <c r="BI797" s="39" t="s">
        <v>965</v>
      </c>
      <c r="BJ797" s="14" t="s">
        <v>965</v>
      </c>
      <c r="BK797" s="39" t="s">
        <v>39</v>
      </c>
      <c r="BL797" s="14" t="s">
        <v>965</v>
      </c>
      <c r="BM797" s="14" t="s">
        <v>965</v>
      </c>
      <c r="BN797" s="39" t="s">
        <v>39</v>
      </c>
      <c r="BO797" s="14" t="s">
        <v>965</v>
      </c>
      <c r="BP797" s="14" t="s">
        <v>965</v>
      </c>
      <c r="BQ797" s="39" t="s">
        <v>39</v>
      </c>
      <c r="BR797" s="14" t="s">
        <v>965</v>
      </c>
      <c r="BS797" s="14" t="s">
        <v>965</v>
      </c>
      <c r="BT797" s="39" t="e">
        <v>#N/A</v>
      </c>
      <c r="BU797" s="39" t="s">
        <v>965</v>
      </c>
      <c r="BV797" s="14" t="s">
        <v>20</v>
      </c>
      <c r="BW797" s="14" t="s">
        <v>20</v>
      </c>
      <c r="BX797" s="14" t="s">
        <v>20</v>
      </c>
      <c r="BY797" s="14" t="s">
        <v>965</v>
      </c>
      <c r="BZ797" s="39" t="s">
        <v>39</v>
      </c>
      <c r="CA797" s="39" t="s">
        <v>965</v>
      </c>
      <c r="CB797" s="14" t="s">
        <v>965</v>
      </c>
      <c r="CC797" s="39" t="s">
        <v>39</v>
      </c>
      <c r="CD797" s="39" t="s">
        <v>965</v>
      </c>
      <c r="CE797" s="14" t="s">
        <v>965</v>
      </c>
      <c r="CF797" s="39" t="s">
        <v>39</v>
      </c>
      <c r="CG797" s="39" t="s">
        <v>965</v>
      </c>
      <c r="CH797" s="14" t="s">
        <v>22</v>
      </c>
      <c r="CI797" s="39" t="s">
        <v>39</v>
      </c>
      <c r="CJ797" s="39" t="s">
        <v>22</v>
      </c>
      <c r="CK797" s="14" t="s">
        <v>20</v>
      </c>
      <c r="CL797" s="14" t="s">
        <v>20</v>
      </c>
      <c r="CM797" s="1">
        <f t="shared" si="204"/>
        <v>27</v>
      </c>
      <c r="CN797" s="1">
        <f t="shared" si="205"/>
        <v>0</v>
      </c>
      <c r="CO797" s="1">
        <f t="shared" si="206"/>
        <v>8</v>
      </c>
      <c r="CP797" s="1">
        <f t="shared" si="207"/>
        <v>0</v>
      </c>
      <c r="CQ797" s="1">
        <f t="shared" si="208"/>
        <v>2</v>
      </c>
      <c r="CR797" s="1">
        <f>SUM(COUNTIFS($T797:$CL797,{"PAT","MAT"}))</f>
        <v>0</v>
      </c>
      <c r="CS797" s="1">
        <f t="shared" si="209"/>
        <v>0</v>
      </c>
      <c r="CT797" s="1">
        <f t="shared" si="210"/>
        <v>14</v>
      </c>
      <c r="CU797" s="1">
        <f t="shared" si="211"/>
        <v>0</v>
      </c>
      <c r="CV797" s="1">
        <f t="shared" si="212"/>
        <v>0</v>
      </c>
      <c r="CW797" s="1">
        <f t="shared" si="213"/>
        <v>0</v>
      </c>
      <c r="CX797" s="1">
        <f t="shared" si="214"/>
        <v>0</v>
      </c>
      <c r="CY797" s="1">
        <f t="shared" si="215"/>
        <v>0</v>
      </c>
      <c r="CZ797" s="1">
        <f t="shared" si="216"/>
        <v>1</v>
      </c>
      <c r="DA797" s="1">
        <f t="shared" si="217"/>
        <v>1</v>
      </c>
      <c r="DB797" s="1">
        <f>SUM(CM797:CX797)+SUM(COUNTIFS(Q797:CL797,{"TERM","RESIGNED"}))</f>
        <v>51</v>
      </c>
      <c r="DC797" s="1" t="s">
        <v>45</v>
      </c>
    </row>
    <row r="798" spans="1:107" x14ac:dyDescent="0.25">
      <c r="A798" s="32">
        <f t="shared" si="218"/>
        <v>797</v>
      </c>
      <c r="B798" s="1" t="s">
        <v>172</v>
      </c>
      <c r="C798" s="1">
        <v>106202</v>
      </c>
      <c r="D798" s="27">
        <v>106202</v>
      </c>
      <c r="E798" s="1" t="s">
        <v>945</v>
      </c>
      <c r="F798" s="34" t="s">
        <v>1650</v>
      </c>
      <c r="G798" s="34" t="s">
        <v>123</v>
      </c>
      <c r="H798" s="30">
        <v>45269</v>
      </c>
      <c r="I798" s="30" t="s">
        <v>39</v>
      </c>
      <c r="J798" s="30" t="s">
        <v>39</v>
      </c>
      <c r="K798" s="1">
        <v>25</v>
      </c>
      <c r="L798" s="34" t="s">
        <v>1598</v>
      </c>
      <c r="M798" s="34" t="s">
        <v>827</v>
      </c>
      <c r="N798" s="1" t="s">
        <v>41</v>
      </c>
      <c r="O798" s="1" t="s">
        <v>42</v>
      </c>
      <c r="P798" s="1"/>
      <c r="Q798" s="1"/>
      <c r="R798" s="1" t="s">
        <v>43</v>
      </c>
      <c r="S798" s="33" t="s">
        <v>247</v>
      </c>
      <c r="T798" s="14" t="s">
        <v>25</v>
      </c>
      <c r="U798" s="39" t="s">
        <v>39</v>
      </c>
      <c r="V798" s="14" t="s">
        <v>25</v>
      </c>
      <c r="W798" s="14" t="s">
        <v>25</v>
      </c>
      <c r="X798" s="14" t="s">
        <v>25</v>
      </c>
      <c r="Y798" s="14" t="s">
        <v>25</v>
      </c>
      <c r="Z798" s="39" t="s">
        <v>39</v>
      </c>
      <c r="AA798" s="14" t="s">
        <v>25</v>
      </c>
      <c r="AB798" s="14" t="s">
        <v>25</v>
      </c>
      <c r="AC798" s="39" t="s">
        <v>39</v>
      </c>
      <c r="AD798" s="14" t="s">
        <v>25</v>
      </c>
      <c r="AE798" s="14" t="s">
        <v>25</v>
      </c>
      <c r="AF798" s="39" t="s">
        <v>39</v>
      </c>
      <c r="AG798" s="14" t="s">
        <v>25</v>
      </c>
      <c r="AH798" s="14" t="s">
        <v>25</v>
      </c>
      <c r="AI798" s="39" t="s">
        <v>39</v>
      </c>
      <c r="AJ798" s="14" t="s">
        <v>25</v>
      </c>
      <c r="AK798" s="14" t="s">
        <v>25</v>
      </c>
      <c r="AL798" s="39" t="s">
        <v>39</v>
      </c>
      <c r="AM798" s="14" t="s">
        <v>25</v>
      </c>
      <c r="AN798" s="14" t="s">
        <v>965</v>
      </c>
      <c r="AO798" s="14" t="s">
        <v>20</v>
      </c>
      <c r="AP798" s="14" t="s">
        <v>965</v>
      </c>
      <c r="AQ798" s="39" t="s">
        <v>39</v>
      </c>
      <c r="AR798" s="14" t="s">
        <v>965</v>
      </c>
      <c r="AS798" s="14" t="s">
        <v>965</v>
      </c>
      <c r="AT798" s="39" t="s">
        <v>39</v>
      </c>
      <c r="AU798" s="14" t="s">
        <v>965</v>
      </c>
      <c r="AV798" s="14" t="s">
        <v>965</v>
      </c>
      <c r="AW798" s="39" t="s">
        <v>39</v>
      </c>
      <c r="AX798" s="14" t="s">
        <v>965</v>
      </c>
      <c r="AY798" s="14" t="s">
        <v>965</v>
      </c>
      <c r="AZ798" s="39" t="s">
        <v>39</v>
      </c>
      <c r="BA798" s="14" t="s">
        <v>965</v>
      </c>
      <c r="BB798" s="14" t="s">
        <v>965</v>
      </c>
      <c r="BC798" s="39" t="s">
        <v>39</v>
      </c>
      <c r="BD798" s="14" t="s">
        <v>965</v>
      </c>
      <c r="BE798" s="14" t="s">
        <v>20</v>
      </c>
      <c r="BF798" s="14" t="s">
        <v>20</v>
      </c>
      <c r="BG798" s="14" t="s">
        <v>965</v>
      </c>
      <c r="BH798" s="39" t="s">
        <v>39</v>
      </c>
      <c r="BI798" s="39" t="s">
        <v>965</v>
      </c>
      <c r="BJ798" s="14" t="s">
        <v>965</v>
      </c>
      <c r="BK798" s="39" t="s">
        <v>39</v>
      </c>
      <c r="BL798" s="14" t="s">
        <v>965</v>
      </c>
      <c r="BM798" s="14" t="s">
        <v>965</v>
      </c>
      <c r="BN798" s="39" t="s">
        <v>39</v>
      </c>
      <c r="BO798" s="14" t="s">
        <v>965</v>
      </c>
      <c r="BP798" s="14" t="s">
        <v>965</v>
      </c>
      <c r="BQ798" s="39" t="s">
        <v>39</v>
      </c>
      <c r="BR798" s="14" t="s">
        <v>965</v>
      </c>
      <c r="BS798" s="14" t="s">
        <v>965</v>
      </c>
      <c r="BT798" s="39" t="e">
        <v>#N/A</v>
      </c>
      <c r="BU798" s="39" t="s">
        <v>965</v>
      </c>
      <c r="BV798" s="14" t="s">
        <v>20</v>
      </c>
      <c r="BW798" s="14" t="s">
        <v>20</v>
      </c>
      <c r="BX798" s="14" t="s">
        <v>20</v>
      </c>
      <c r="BY798" s="14" t="s">
        <v>965</v>
      </c>
      <c r="BZ798" s="39" t="s">
        <v>39</v>
      </c>
      <c r="CA798" s="39" t="s">
        <v>965</v>
      </c>
      <c r="CB798" s="14" t="s">
        <v>22</v>
      </c>
      <c r="CC798" s="39" t="s">
        <v>39</v>
      </c>
      <c r="CD798" s="39" t="s">
        <v>22</v>
      </c>
      <c r="CE798" s="14" t="s">
        <v>21</v>
      </c>
      <c r="CF798" s="39" t="s">
        <v>39</v>
      </c>
      <c r="CG798" s="39" t="s">
        <v>21</v>
      </c>
      <c r="CH798" s="14" t="s">
        <v>965</v>
      </c>
      <c r="CI798" s="39" t="s">
        <v>39</v>
      </c>
      <c r="CJ798" s="39" t="s">
        <v>965</v>
      </c>
      <c r="CK798" s="14" t="s">
        <v>20</v>
      </c>
      <c r="CL798" s="14" t="s">
        <v>20</v>
      </c>
      <c r="CM798" s="1">
        <f t="shared" si="204"/>
        <v>25</v>
      </c>
      <c r="CN798" s="1">
        <f t="shared" si="205"/>
        <v>0</v>
      </c>
      <c r="CO798" s="1">
        <f t="shared" si="206"/>
        <v>8</v>
      </c>
      <c r="CP798" s="1">
        <f t="shared" si="207"/>
        <v>2</v>
      </c>
      <c r="CQ798" s="1">
        <f t="shared" si="208"/>
        <v>2</v>
      </c>
      <c r="CR798" s="1">
        <f>SUM(COUNTIFS($T798:$CL798,{"PAT","MAT"}))</f>
        <v>0</v>
      </c>
      <c r="CS798" s="1">
        <f t="shared" si="209"/>
        <v>0</v>
      </c>
      <c r="CT798" s="1">
        <f t="shared" si="210"/>
        <v>14</v>
      </c>
      <c r="CU798" s="1">
        <f t="shared" si="211"/>
        <v>0</v>
      </c>
      <c r="CV798" s="1">
        <f t="shared" si="212"/>
        <v>0</v>
      </c>
      <c r="CW798" s="1">
        <f t="shared" si="213"/>
        <v>0</v>
      </c>
      <c r="CX798" s="1">
        <f t="shared" si="214"/>
        <v>0</v>
      </c>
      <c r="CY798" s="1">
        <f t="shared" si="215"/>
        <v>0</v>
      </c>
      <c r="CZ798" s="1">
        <f t="shared" si="216"/>
        <v>1</v>
      </c>
      <c r="DA798" s="1">
        <f t="shared" si="217"/>
        <v>1</v>
      </c>
      <c r="DB798" s="1">
        <f>SUM(CM798:CX798)+SUM(COUNTIFS(Q798:CL798,{"TERM","RESIGNED"}))</f>
        <v>51</v>
      </c>
      <c r="DC798" s="1" t="s">
        <v>45</v>
      </c>
    </row>
    <row r="799" spans="1:107" x14ac:dyDescent="0.25">
      <c r="A799" s="32">
        <f t="shared" si="218"/>
        <v>798</v>
      </c>
      <c r="B799" s="1" t="s">
        <v>172</v>
      </c>
      <c r="C799" s="1">
        <v>106203</v>
      </c>
      <c r="D799" s="27">
        <v>106203</v>
      </c>
      <c r="E799" s="1" t="s">
        <v>946</v>
      </c>
      <c r="F799" s="34" t="s">
        <v>1651</v>
      </c>
      <c r="G799" s="34" t="s">
        <v>123</v>
      </c>
      <c r="H799" s="30">
        <v>45269</v>
      </c>
      <c r="I799" s="30" t="s">
        <v>39</v>
      </c>
      <c r="J799" s="30" t="s">
        <v>39</v>
      </c>
      <c r="K799" s="1">
        <v>25</v>
      </c>
      <c r="L799" s="34" t="s">
        <v>1598</v>
      </c>
      <c r="M799" s="34" t="s">
        <v>827</v>
      </c>
      <c r="N799" s="1" t="s">
        <v>41</v>
      </c>
      <c r="O799" s="1" t="s">
        <v>42</v>
      </c>
      <c r="P799" s="1"/>
      <c r="Q799" s="1"/>
      <c r="R799" s="1" t="s">
        <v>43</v>
      </c>
      <c r="S799" s="33" t="s">
        <v>247</v>
      </c>
      <c r="T799" s="14" t="s">
        <v>25</v>
      </c>
      <c r="U799" s="39" t="s">
        <v>39</v>
      </c>
      <c r="V799" s="14" t="s">
        <v>25</v>
      </c>
      <c r="W799" s="14" t="s">
        <v>25</v>
      </c>
      <c r="X799" s="14" t="s">
        <v>25</v>
      </c>
      <c r="Y799" s="14" t="s">
        <v>25</v>
      </c>
      <c r="Z799" s="39" t="s">
        <v>39</v>
      </c>
      <c r="AA799" s="14" t="s">
        <v>25</v>
      </c>
      <c r="AB799" s="14" t="s">
        <v>25</v>
      </c>
      <c r="AC799" s="39" t="s">
        <v>39</v>
      </c>
      <c r="AD799" s="14" t="s">
        <v>25</v>
      </c>
      <c r="AE799" s="14" t="s">
        <v>25</v>
      </c>
      <c r="AF799" s="39" t="s">
        <v>39</v>
      </c>
      <c r="AG799" s="14" t="s">
        <v>25</v>
      </c>
      <c r="AH799" s="14" t="s">
        <v>25</v>
      </c>
      <c r="AI799" s="39" t="s">
        <v>39</v>
      </c>
      <c r="AJ799" s="14" t="s">
        <v>25</v>
      </c>
      <c r="AK799" s="14" t="s">
        <v>25</v>
      </c>
      <c r="AL799" s="39" t="s">
        <v>39</v>
      </c>
      <c r="AM799" s="14" t="s">
        <v>25</v>
      </c>
      <c r="AN799" s="14" t="s">
        <v>965</v>
      </c>
      <c r="AO799" s="14" t="s">
        <v>20</v>
      </c>
      <c r="AP799" s="14" t="s">
        <v>965</v>
      </c>
      <c r="AQ799" s="39" t="s">
        <v>39</v>
      </c>
      <c r="AR799" s="14" t="s">
        <v>965</v>
      </c>
      <c r="AS799" s="14" t="s">
        <v>965</v>
      </c>
      <c r="AT799" s="39" t="s">
        <v>39</v>
      </c>
      <c r="AU799" s="14" t="s">
        <v>965</v>
      </c>
      <c r="AV799" s="14" t="s">
        <v>965</v>
      </c>
      <c r="AW799" s="39" t="s">
        <v>39</v>
      </c>
      <c r="AX799" s="14" t="s">
        <v>965</v>
      </c>
      <c r="AY799" s="14" t="s">
        <v>965</v>
      </c>
      <c r="AZ799" s="39" t="s">
        <v>39</v>
      </c>
      <c r="BA799" s="14" t="s">
        <v>965</v>
      </c>
      <c r="BB799" s="14" t="s">
        <v>965</v>
      </c>
      <c r="BC799" s="39" t="s">
        <v>39</v>
      </c>
      <c r="BD799" s="14" t="s">
        <v>965</v>
      </c>
      <c r="BE799" s="14" t="s">
        <v>20</v>
      </c>
      <c r="BF799" s="14" t="s">
        <v>20</v>
      </c>
      <c r="BG799" s="14" t="s">
        <v>965</v>
      </c>
      <c r="BH799" s="39" t="s">
        <v>39</v>
      </c>
      <c r="BI799" s="39" t="s">
        <v>965</v>
      </c>
      <c r="BJ799" s="14" t="s">
        <v>965</v>
      </c>
      <c r="BK799" s="39" t="s">
        <v>39</v>
      </c>
      <c r="BL799" s="14" t="s">
        <v>965</v>
      </c>
      <c r="BM799" s="14" t="s">
        <v>965</v>
      </c>
      <c r="BN799" s="39" t="s">
        <v>39</v>
      </c>
      <c r="BO799" s="14" t="s">
        <v>965</v>
      </c>
      <c r="BP799" s="14" t="s">
        <v>965</v>
      </c>
      <c r="BQ799" s="39" t="s">
        <v>39</v>
      </c>
      <c r="BR799" s="14" t="s">
        <v>965</v>
      </c>
      <c r="BS799" s="14" t="s">
        <v>965</v>
      </c>
      <c r="BT799" s="39" t="e">
        <v>#N/A</v>
      </c>
      <c r="BU799" s="39" t="s">
        <v>965</v>
      </c>
      <c r="BV799" s="14" t="s">
        <v>20</v>
      </c>
      <c r="BW799" s="14" t="s">
        <v>20</v>
      </c>
      <c r="BX799" s="14" t="s">
        <v>20</v>
      </c>
      <c r="BY799" s="14" t="s">
        <v>965</v>
      </c>
      <c r="BZ799" s="39" t="s">
        <v>39</v>
      </c>
      <c r="CA799" s="39" t="s">
        <v>965</v>
      </c>
      <c r="CB799" s="14" t="s">
        <v>965</v>
      </c>
      <c r="CC799" s="39" t="s">
        <v>39</v>
      </c>
      <c r="CD799" s="39" t="s">
        <v>965</v>
      </c>
      <c r="CE799" s="14" t="s">
        <v>965</v>
      </c>
      <c r="CF799" s="39" t="s">
        <v>39</v>
      </c>
      <c r="CG799" s="39" t="s">
        <v>965</v>
      </c>
      <c r="CH799" s="14" t="s">
        <v>22</v>
      </c>
      <c r="CI799" s="39" t="s">
        <v>39</v>
      </c>
      <c r="CJ799" s="39" t="s">
        <v>22</v>
      </c>
      <c r="CK799" s="14" t="s">
        <v>20</v>
      </c>
      <c r="CL799" s="14" t="s">
        <v>20</v>
      </c>
      <c r="CM799" s="1">
        <f t="shared" si="204"/>
        <v>27</v>
      </c>
      <c r="CN799" s="1">
        <f t="shared" si="205"/>
        <v>0</v>
      </c>
      <c r="CO799" s="1">
        <f t="shared" si="206"/>
        <v>8</v>
      </c>
      <c r="CP799" s="1">
        <f t="shared" si="207"/>
        <v>0</v>
      </c>
      <c r="CQ799" s="1">
        <f t="shared" si="208"/>
        <v>2</v>
      </c>
      <c r="CR799" s="1">
        <f>SUM(COUNTIFS($T799:$CL799,{"PAT","MAT"}))</f>
        <v>0</v>
      </c>
      <c r="CS799" s="1">
        <f t="shared" si="209"/>
        <v>0</v>
      </c>
      <c r="CT799" s="1">
        <f t="shared" si="210"/>
        <v>14</v>
      </c>
      <c r="CU799" s="1">
        <f t="shared" si="211"/>
        <v>0</v>
      </c>
      <c r="CV799" s="1">
        <f t="shared" si="212"/>
        <v>0</v>
      </c>
      <c r="CW799" s="1">
        <f t="shared" si="213"/>
        <v>0</v>
      </c>
      <c r="CX799" s="1">
        <f t="shared" si="214"/>
        <v>0</v>
      </c>
      <c r="CY799" s="1">
        <f t="shared" si="215"/>
        <v>0</v>
      </c>
      <c r="CZ799" s="1">
        <f t="shared" si="216"/>
        <v>1</v>
      </c>
      <c r="DA799" s="1">
        <f t="shared" si="217"/>
        <v>1</v>
      </c>
      <c r="DB799" s="1">
        <f>SUM(CM799:CX799)+SUM(COUNTIFS(Q799:CL799,{"TERM","RESIGNED"}))</f>
        <v>51</v>
      </c>
      <c r="DC799" s="1" t="s">
        <v>45</v>
      </c>
    </row>
    <row r="800" spans="1:107" x14ac:dyDescent="0.25">
      <c r="A800" s="32">
        <f t="shared" si="218"/>
        <v>799</v>
      </c>
      <c r="B800" s="1" t="s">
        <v>172</v>
      </c>
      <c r="C800" s="1">
        <v>106208</v>
      </c>
      <c r="D800" s="27">
        <v>106208</v>
      </c>
      <c r="E800" s="1" t="s">
        <v>945</v>
      </c>
      <c r="F800" s="34" t="s">
        <v>1654</v>
      </c>
      <c r="G800" s="34" t="s">
        <v>190</v>
      </c>
      <c r="H800" s="30">
        <v>45269</v>
      </c>
      <c r="I800" s="30" t="s">
        <v>39</v>
      </c>
      <c r="J800" s="30" t="s">
        <v>39</v>
      </c>
      <c r="K800" s="1">
        <v>25</v>
      </c>
      <c r="L800" s="34" t="s">
        <v>1598</v>
      </c>
      <c r="M800" s="34" t="s">
        <v>827</v>
      </c>
      <c r="N800" s="1" t="s">
        <v>41</v>
      </c>
      <c r="O800" s="1" t="s">
        <v>42</v>
      </c>
      <c r="P800" s="1"/>
      <c r="Q800" s="1"/>
      <c r="R800" s="1" t="s">
        <v>43</v>
      </c>
      <c r="S800" s="33" t="s">
        <v>252</v>
      </c>
      <c r="T800" s="14" t="s">
        <v>25</v>
      </c>
      <c r="U800" s="39" t="s">
        <v>39</v>
      </c>
      <c r="V800" s="14" t="s">
        <v>25</v>
      </c>
      <c r="W800" s="14" t="s">
        <v>25</v>
      </c>
      <c r="X800" s="14" t="s">
        <v>25</v>
      </c>
      <c r="Y800" s="14" t="s">
        <v>25</v>
      </c>
      <c r="Z800" s="39" t="s">
        <v>39</v>
      </c>
      <c r="AA800" s="14" t="s">
        <v>25</v>
      </c>
      <c r="AB800" s="14" t="s">
        <v>25</v>
      </c>
      <c r="AC800" s="39" t="s">
        <v>39</v>
      </c>
      <c r="AD800" s="14" t="s">
        <v>25</v>
      </c>
      <c r="AE800" s="14" t="s">
        <v>25</v>
      </c>
      <c r="AF800" s="39" t="s">
        <v>39</v>
      </c>
      <c r="AG800" s="14" t="s">
        <v>25</v>
      </c>
      <c r="AH800" s="14" t="s">
        <v>25</v>
      </c>
      <c r="AI800" s="39" t="s">
        <v>39</v>
      </c>
      <c r="AJ800" s="14" t="s">
        <v>25</v>
      </c>
      <c r="AK800" s="14" t="s">
        <v>25</v>
      </c>
      <c r="AL800" s="39" t="s">
        <v>39</v>
      </c>
      <c r="AM800" s="14" t="s">
        <v>25</v>
      </c>
      <c r="AN800" s="14" t="s">
        <v>965</v>
      </c>
      <c r="AO800" s="14" t="s">
        <v>20</v>
      </c>
      <c r="AP800" s="14" t="s">
        <v>965</v>
      </c>
      <c r="AQ800" s="39" t="s">
        <v>39</v>
      </c>
      <c r="AR800" s="14" t="s">
        <v>965</v>
      </c>
      <c r="AS800" s="14" t="s">
        <v>965</v>
      </c>
      <c r="AT800" s="39" t="s">
        <v>39</v>
      </c>
      <c r="AU800" s="14" t="s">
        <v>965</v>
      </c>
      <c r="AV800" s="14" t="s">
        <v>965</v>
      </c>
      <c r="AW800" s="39" t="s">
        <v>39</v>
      </c>
      <c r="AX800" s="14" t="s">
        <v>965</v>
      </c>
      <c r="AY800" s="14" t="s">
        <v>965</v>
      </c>
      <c r="AZ800" s="39" t="s">
        <v>39</v>
      </c>
      <c r="BA800" s="14" t="s">
        <v>965</v>
      </c>
      <c r="BB800" s="14" t="s">
        <v>965</v>
      </c>
      <c r="BC800" s="39" t="s">
        <v>39</v>
      </c>
      <c r="BD800" s="14" t="s">
        <v>965</v>
      </c>
      <c r="BE800" s="14" t="s">
        <v>20</v>
      </c>
      <c r="BF800" s="14" t="s">
        <v>20</v>
      </c>
      <c r="BG800" s="14" t="s">
        <v>965</v>
      </c>
      <c r="BH800" s="39" t="s">
        <v>39</v>
      </c>
      <c r="BI800" s="39" t="s">
        <v>965</v>
      </c>
      <c r="BJ800" s="14" t="s">
        <v>965</v>
      </c>
      <c r="BK800" s="39" t="s">
        <v>39</v>
      </c>
      <c r="BL800" s="14" t="s">
        <v>965</v>
      </c>
      <c r="BM800" s="14" t="s">
        <v>965</v>
      </c>
      <c r="BN800" s="39" t="s">
        <v>39</v>
      </c>
      <c r="BO800" s="14" t="s">
        <v>965</v>
      </c>
      <c r="BP800" s="14" t="s">
        <v>965</v>
      </c>
      <c r="BQ800" s="39" t="s">
        <v>39</v>
      </c>
      <c r="BR800" s="14" t="s">
        <v>965</v>
      </c>
      <c r="BS800" s="14" t="s">
        <v>965</v>
      </c>
      <c r="BT800" s="39" t="e">
        <v>#N/A</v>
      </c>
      <c r="BU800" s="39" t="s">
        <v>965</v>
      </c>
      <c r="BV800" s="14" t="s">
        <v>20</v>
      </c>
      <c r="BW800" s="14" t="s">
        <v>20</v>
      </c>
      <c r="BX800" s="14" t="s">
        <v>20</v>
      </c>
      <c r="BY800" s="14" t="s">
        <v>965</v>
      </c>
      <c r="BZ800" s="39" t="s">
        <v>39</v>
      </c>
      <c r="CA800" s="39" t="s">
        <v>965</v>
      </c>
      <c r="CB800" s="14" t="s">
        <v>965</v>
      </c>
      <c r="CC800" s="39" t="s">
        <v>39</v>
      </c>
      <c r="CD800" s="39" t="s">
        <v>965</v>
      </c>
      <c r="CE800" s="14" t="s">
        <v>965</v>
      </c>
      <c r="CF800" s="39" t="s">
        <v>39</v>
      </c>
      <c r="CG800" s="39" t="s">
        <v>965</v>
      </c>
      <c r="CH800" s="14" t="s">
        <v>965</v>
      </c>
      <c r="CI800" s="39" t="s">
        <v>39</v>
      </c>
      <c r="CJ800" s="39" t="s">
        <v>965</v>
      </c>
      <c r="CK800" s="14" t="s">
        <v>20</v>
      </c>
      <c r="CL800" s="14" t="s">
        <v>20</v>
      </c>
      <c r="CM800" s="1">
        <f t="shared" si="204"/>
        <v>29</v>
      </c>
      <c r="CN800" s="1">
        <f t="shared" si="205"/>
        <v>0</v>
      </c>
      <c r="CO800" s="1">
        <f t="shared" si="206"/>
        <v>8</v>
      </c>
      <c r="CP800" s="1">
        <f t="shared" si="207"/>
        <v>0</v>
      </c>
      <c r="CQ800" s="1">
        <f t="shared" si="208"/>
        <v>0</v>
      </c>
      <c r="CR800" s="1">
        <f>SUM(COUNTIFS($T800:$CL800,{"PAT","MAT"}))</f>
        <v>0</v>
      </c>
      <c r="CS800" s="1">
        <f t="shared" si="209"/>
        <v>0</v>
      </c>
      <c r="CT800" s="1">
        <f t="shared" si="210"/>
        <v>14</v>
      </c>
      <c r="CU800" s="1">
        <f t="shared" si="211"/>
        <v>0</v>
      </c>
      <c r="CV800" s="1">
        <f t="shared" si="212"/>
        <v>0</v>
      </c>
      <c r="CW800" s="1">
        <f t="shared" si="213"/>
        <v>0</v>
      </c>
      <c r="CX800" s="1">
        <f t="shared" si="214"/>
        <v>0</v>
      </c>
      <c r="CY800" s="1">
        <f t="shared" si="215"/>
        <v>0</v>
      </c>
      <c r="CZ800" s="1">
        <f t="shared" si="216"/>
        <v>1</v>
      </c>
      <c r="DA800" s="1">
        <f t="shared" si="217"/>
        <v>1</v>
      </c>
      <c r="DB800" s="1">
        <f>SUM(CM800:CX800)+SUM(COUNTIFS(Q800:CL800,{"TERM","RESIGNED"}))</f>
        <v>51</v>
      </c>
      <c r="DC800" s="1" t="s">
        <v>45</v>
      </c>
    </row>
    <row r="801" spans="1:109" x14ac:dyDescent="0.25">
      <c r="A801" s="32">
        <f t="shared" si="218"/>
        <v>800</v>
      </c>
      <c r="B801" s="1" t="s">
        <v>172</v>
      </c>
      <c r="C801" s="1">
        <v>106209</v>
      </c>
      <c r="D801" s="27">
        <v>106209</v>
      </c>
      <c r="E801" s="1" t="s">
        <v>945</v>
      </c>
      <c r="F801" s="34" t="s">
        <v>1655</v>
      </c>
      <c r="G801" s="34" t="s">
        <v>123</v>
      </c>
      <c r="H801" s="30">
        <v>45269</v>
      </c>
      <c r="I801" s="30" t="s">
        <v>39</v>
      </c>
      <c r="J801" s="30" t="s">
        <v>39</v>
      </c>
      <c r="K801" s="1">
        <v>25</v>
      </c>
      <c r="L801" s="34" t="s">
        <v>1598</v>
      </c>
      <c r="M801" s="34" t="s">
        <v>827</v>
      </c>
      <c r="N801" s="1" t="s">
        <v>41</v>
      </c>
      <c r="O801" s="1" t="s">
        <v>42</v>
      </c>
      <c r="P801" s="1"/>
      <c r="Q801" s="1"/>
      <c r="R801" s="1" t="s">
        <v>43</v>
      </c>
      <c r="S801" s="33" t="s">
        <v>247</v>
      </c>
      <c r="T801" s="14" t="s">
        <v>25</v>
      </c>
      <c r="U801" s="39" t="s">
        <v>39</v>
      </c>
      <c r="V801" s="14" t="s">
        <v>25</v>
      </c>
      <c r="W801" s="14" t="s">
        <v>25</v>
      </c>
      <c r="X801" s="14" t="s">
        <v>25</v>
      </c>
      <c r="Y801" s="14" t="s">
        <v>25</v>
      </c>
      <c r="Z801" s="39" t="s">
        <v>39</v>
      </c>
      <c r="AA801" s="14" t="s">
        <v>25</v>
      </c>
      <c r="AB801" s="14" t="s">
        <v>25</v>
      </c>
      <c r="AC801" s="39" t="s">
        <v>39</v>
      </c>
      <c r="AD801" s="14" t="s">
        <v>25</v>
      </c>
      <c r="AE801" s="14" t="s">
        <v>25</v>
      </c>
      <c r="AF801" s="39" t="s">
        <v>39</v>
      </c>
      <c r="AG801" s="14" t="s">
        <v>25</v>
      </c>
      <c r="AH801" s="14" t="s">
        <v>25</v>
      </c>
      <c r="AI801" s="39" t="s">
        <v>39</v>
      </c>
      <c r="AJ801" s="14" t="s">
        <v>25</v>
      </c>
      <c r="AK801" s="14" t="s">
        <v>25</v>
      </c>
      <c r="AL801" s="39" t="s">
        <v>39</v>
      </c>
      <c r="AM801" s="14" t="s">
        <v>25</v>
      </c>
      <c r="AN801" s="14" t="s">
        <v>965</v>
      </c>
      <c r="AO801" s="14" t="s">
        <v>20</v>
      </c>
      <c r="AP801" s="14" t="s">
        <v>965</v>
      </c>
      <c r="AQ801" s="39" t="s">
        <v>39</v>
      </c>
      <c r="AR801" s="14" t="s">
        <v>965</v>
      </c>
      <c r="AS801" s="14" t="s">
        <v>965</v>
      </c>
      <c r="AT801" s="39" t="s">
        <v>39</v>
      </c>
      <c r="AU801" s="14" t="s">
        <v>965</v>
      </c>
      <c r="AV801" s="14" t="s">
        <v>965</v>
      </c>
      <c r="AW801" s="39" t="s">
        <v>39</v>
      </c>
      <c r="AX801" s="14" t="s">
        <v>965</v>
      </c>
      <c r="AY801" s="14" t="s">
        <v>965</v>
      </c>
      <c r="AZ801" s="39" t="s">
        <v>39</v>
      </c>
      <c r="BA801" s="14" t="s">
        <v>965</v>
      </c>
      <c r="BB801" s="14" t="s">
        <v>965</v>
      </c>
      <c r="BC801" s="39" t="s">
        <v>39</v>
      </c>
      <c r="BD801" s="14" t="s">
        <v>965</v>
      </c>
      <c r="BE801" s="14" t="s">
        <v>20</v>
      </c>
      <c r="BF801" s="14" t="s">
        <v>20</v>
      </c>
      <c r="BG801" s="14" t="s">
        <v>965</v>
      </c>
      <c r="BH801" s="39" t="s">
        <v>39</v>
      </c>
      <c r="BI801" s="39" t="s">
        <v>965</v>
      </c>
      <c r="BJ801" s="14" t="s">
        <v>965</v>
      </c>
      <c r="BK801" s="39" t="s">
        <v>39</v>
      </c>
      <c r="BL801" s="14" t="s">
        <v>965</v>
      </c>
      <c r="BM801" s="14" t="s">
        <v>965</v>
      </c>
      <c r="BN801" s="39" t="s">
        <v>39</v>
      </c>
      <c r="BO801" s="14" t="s">
        <v>965</v>
      </c>
      <c r="BP801" s="14" t="s">
        <v>965</v>
      </c>
      <c r="BQ801" s="39" t="s">
        <v>39</v>
      </c>
      <c r="BR801" s="14" t="s">
        <v>965</v>
      </c>
      <c r="BS801" s="14" t="s">
        <v>965</v>
      </c>
      <c r="BT801" s="39" t="e">
        <v>#N/A</v>
      </c>
      <c r="BU801" s="39" t="s">
        <v>965</v>
      </c>
      <c r="BV801" s="14" t="s">
        <v>20</v>
      </c>
      <c r="BW801" s="14" t="s">
        <v>20</v>
      </c>
      <c r="BX801" s="14" t="s">
        <v>20</v>
      </c>
      <c r="BY801" s="14" t="s">
        <v>965</v>
      </c>
      <c r="BZ801" s="39" t="s">
        <v>39</v>
      </c>
      <c r="CA801" s="39" t="s">
        <v>965</v>
      </c>
      <c r="CB801" s="14" t="s">
        <v>22</v>
      </c>
      <c r="CC801" s="39" t="s">
        <v>39</v>
      </c>
      <c r="CD801" s="39" t="s">
        <v>22</v>
      </c>
      <c r="CE801" s="14" t="s">
        <v>965</v>
      </c>
      <c r="CF801" s="39" t="s">
        <v>39</v>
      </c>
      <c r="CG801" s="39" t="s">
        <v>965</v>
      </c>
      <c r="CH801" s="14" t="s">
        <v>965</v>
      </c>
      <c r="CI801" s="39" t="s">
        <v>39</v>
      </c>
      <c r="CJ801" s="39" t="s">
        <v>965</v>
      </c>
      <c r="CK801" s="14" t="s">
        <v>20</v>
      </c>
      <c r="CL801" s="14" t="s">
        <v>20</v>
      </c>
      <c r="CM801" s="1">
        <f t="shared" si="204"/>
        <v>27</v>
      </c>
      <c r="CN801" s="1">
        <f t="shared" si="205"/>
        <v>0</v>
      </c>
      <c r="CO801" s="1">
        <f t="shared" si="206"/>
        <v>8</v>
      </c>
      <c r="CP801" s="1">
        <f t="shared" si="207"/>
        <v>0</v>
      </c>
      <c r="CQ801" s="1">
        <f t="shared" si="208"/>
        <v>2</v>
      </c>
      <c r="CR801" s="1">
        <f>SUM(COUNTIFS($T801:$CL801,{"PAT","MAT"}))</f>
        <v>0</v>
      </c>
      <c r="CS801" s="1">
        <f t="shared" si="209"/>
        <v>0</v>
      </c>
      <c r="CT801" s="1">
        <f t="shared" si="210"/>
        <v>14</v>
      </c>
      <c r="CU801" s="1">
        <f t="shared" si="211"/>
        <v>0</v>
      </c>
      <c r="CV801" s="1">
        <f t="shared" si="212"/>
        <v>0</v>
      </c>
      <c r="CW801" s="1">
        <f t="shared" si="213"/>
        <v>0</v>
      </c>
      <c r="CX801" s="1">
        <f t="shared" si="214"/>
        <v>0</v>
      </c>
      <c r="CY801" s="1">
        <f t="shared" si="215"/>
        <v>0</v>
      </c>
      <c r="CZ801" s="1">
        <f t="shared" si="216"/>
        <v>1</v>
      </c>
      <c r="DA801" s="1">
        <f t="shared" si="217"/>
        <v>1</v>
      </c>
      <c r="DB801" s="1">
        <f>SUM(CM801:CX801)+SUM(COUNTIFS(Q801:CL801,{"TERM","RESIGNED"}))</f>
        <v>51</v>
      </c>
      <c r="DC801" s="1" t="s">
        <v>45</v>
      </c>
    </row>
    <row r="802" spans="1:109" x14ac:dyDescent="0.25">
      <c r="A802" s="32">
        <f t="shared" si="218"/>
        <v>801</v>
      </c>
      <c r="B802" s="1" t="s">
        <v>172</v>
      </c>
      <c r="C802" s="1">
        <v>106214</v>
      </c>
      <c r="D802" s="27">
        <v>106214</v>
      </c>
      <c r="E802" s="1" t="s">
        <v>946</v>
      </c>
      <c r="F802" s="34" t="s">
        <v>1664</v>
      </c>
      <c r="G802" s="34" t="s">
        <v>123</v>
      </c>
      <c r="H802" s="30">
        <v>45273</v>
      </c>
      <c r="I802" s="30" t="s">
        <v>39</v>
      </c>
      <c r="J802" s="30" t="s">
        <v>39</v>
      </c>
      <c r="K802" s="1">
        <v>21</v>
      </c>
      <c r="L802" s="34" t="s">
        <v>1598</v>
      </c>
      <c r="M802" s="34" t="s">
        <v>827</v>
      </c>
      <c r="N802" s="1" t="s">
        <v>41</v>
      </c>
      <c r="O802" s="1" t="s">
        <v>42</v>
      </c>
      <c r="P802" s="1"/>
      <c r="Q802" s="1"/>
      <c r="R802" s="1" t="s">
        <v>43</v>
      </c>
      <c r="S802" s="33" t="s">
        <v>246</v>
      </c>
      <c r="T802" s="14" t="s">
        <v>25</v>
      </c>
      <c r="U802" s="39" t="s">
        <v>39</v>
      </c>
      <c r="V802" s="14" t="s">
        <v>25</v>
      </c>
      <c r="W802" s="14" t="s">
        <v>25</v>
      </c>
      <c r="X802" s="14" t="s">
        <v>25</v>
      </c>
      <c r="Y802" s="14" t="s">
        <v>25</v>
      </c>
      <c r="Z802" s="39" t="s">
        <v>39</v>
      </c>
      <c r="AA802" s="14" t="s">
        <v>25</v>
      </c>
      <c r="AB802" s="14" t="s">
        <v>25</v>
      </c>
      <c r="AC802" s="39" t="s">
        <v>39</v>
      </c>
      <c r="AD802" s="14" t="s">
        <v>25</v>
      </c>
      <c r="AE802" s="14" t="s">
        <v>25</v>
      </c>
      <c r="AF802" s="39" t="s">
        <v>39</v>
      </c>
      <c r="AG802" s="14" t="s">
        <v>25</v>
      </c>
      <c r="AH802" s="14" t="s">
        <v>25</v>
      </c>
      <c r="AI802" s="39" t="s">
        <v>39</v>
      </c>
      <c r="AJ802" s="14" t="s">
        <v>25</v>
      </c>
      <c r="AK802" s="14" t="s">
        <v>25</v>
      </c>
      <c r="AL802" s="39" t="s">
        <v>39</v>
      </c>
      <c r="AM802" s="14" t="s">
        <v>25</v>
      </c>
      <c r="AN802" s="14" t="s">
        <v>25</v>
      </c>
      <c r="AO802" s="14" t="s">
        <v>25</v>
      </c>
      <c r="AP802" s="14" t="s">
        <v>25</v>
      </c>
      <c r="AQ802" s="39" t="s">
        <v>39</v>
      </c>
      <c r="AR802" s="14" t="s">
        <v>25</v>
      </c>
      <c r="AS802" s="14" t="s">
        <v>25</v>
      </c>
      <c r="AT802" s="39" t="s">
        <v>39</v>
      </c>
      <c r="AU802" s="14" t="s">
        <v>25</v>
      </c>
      <c r="AV802" s="14" t="s">
        <v>965</v>
      </c>
      <c r="AW802" s="39" t="s">
        <v>39</v>
      </c>
      <c r="AX802" s="14" t="s">
        <v>965</v>
      </c>
      <c r="AY802" s="14" t="s">
        <v>965</v>
      </c>
      <c r="AZ802" s="39" t="s">
        <v>39</v>
      </c>
      <c r="BA802" s="14" t="s">
        <v>965</v>
      </c>
      <c r="BB802" s="14" t="s">
        <v>965</v>
      </c>
      <c r="BC802" s="39" t="s">
        <v>39</v>
      </c>
      <c r="BD802" s="14" t="s">
        <v>965</v>
      </c>
      <c r="BE802" s="14" t="s">
        <v>20</v>
      </c>
      <c r="BF802" s="14" t="s">
        <v>20</v>
      </c>
      <c r="BG802" s="14" t="s">
        <v>965</v>
      </c>
      <c r="BH802" s="39" t="s">
        <v>39</v>
      </c>
      <c r="BI802" s="39" t="s">
        <v>965</v>
      </c>
      <c r="BJ802" s="14" t="s">
        <v>965</v>
      </c>
      <c r="BK802" s="39" t="s">
        <v>39</v>
      </c>
      <c r="BL802" s="14" t="s">
        <v>965</v>
      </c>
      <c r="BM802" s="14" t="s">
        <v>965</v>
      </c>
      <c r="BN802" s="39" t="s">
        <v>39</v>
      </c>
      <c r="BO802" s="14" t="s">
        <v>965</v>
      </c>
      <c r="BP802" s="14" t="s">
        <v>965</v>
      </c>
      <c r="BQ802" s="39" t="s">
        <v>39</v>
      </c>
      <c r="BR802" s="14" t="s">
        <v>965</v>
      </c>
      <c r="BS802" s="14" t="s">
        <v>965</v>
      </c>
      <c r="BT802" s="39" t="e">
        <v>#N/A</v>
      </c>
      <c r="BU802" s="39" t="s">
        <v>965</v>
      </c>
      <c r="BV802" s="14" t="s">
        <v>20</v>
      </c>
      <c r="BW802" s="14" t="s">
        <v>20</v>
      </c>
      <c r="BX802" s="14" t="s">
        <v>20</v>
      </c>
      <c r="BY802" s="14" t="s">
        <v>965</v>
      </c>
      <c r="BZ802" s="39" t="s">
        <v>39</v>
      </c>
      <c r="CA802" s="39" t="s">
        <v>965</v>
      </c>
      <c r="CB802" s="14" t="s">
        <v>965</v>
      </c>
      <c r="CC802" s="39" t="s">
        <v>39</v>
      </c>
      <c r="CD802" s="39" t="s">
        <v>965</v>
      </c>
      <c r="CE802" s="14" t="s">
        <v>965</v>
      </c>
      <c r="CF802" s="39" t="s">
        <v>39</v>
      </c>
      <c r="CG802" s="39" t="s">
        <v>965</v>
      </c>
      <c r="CH802" s="14" t="s">
        <v>965</v>
      </c>
      <c r="CI802" s="39" t="s">
        <v>39</v>
      </c>
      <c r="CJ802" s="39" t="s">
        <v>965</v>
      </c>
      <c r="CK802" s="14" t="s">
        <v>20</v>
      </c>
      <c r="CL802" s="14" t="s">
        <v>20</v>
      </c>
      <c r="CM802" s="1">
        <f t="shared" si="204"/>
        <v>24</v>
      </c>
      <c r="CN802" s="1">
        <f t="shared" si="205"/>
        <v>0</v>
      </c>
      <c r="CO802" s="1">
        <f t="shared" si="206"/>
        <v>7</v>
      </c>
      <c r="CP802" s="1">
        <f t="shared" si="207"/>
        <v>0</v>
      </c>
      <c r="CQ802" s="1">
        <f t="shared" si="208"/>
        <v>0</v>
      </c>
      <c r="CR802" s="1">
        <f>SUM(COUNTIFS($T802:$CL802,{"PAT","MAT"}))</f>
        <v>0</v>
      </c>
      <c r="CS802" s="1">
        <f t="shared" si="209"/>
        <v>0</v>
      </c>
      <c r="CT802" s="1">
        <f t="shared" si="210"/>
        <v>20</v>
      </c>
      <c r="CU802" s="1">
        <f t="shared" si="211"/>
        <v>0</v>
      </c>
      <c r="CV802" s="1">
        <f t="shared" si="212"/>
        <v>0</v>
      </c>
      <c r="CW802" s="1">
        <f t="shared" si="213"/>
        <v>0</v>
      </c>
      <c r="CX802" s="1">
        <f t="shared" si="214"/>
        <v>0</v>
      </c>
      <c r="CY802" s="1">
        <f t="shared" si="215"/>
        <v>0</v>
      </c>
      <c r="CZ802" s="1">
        <f t="shared" si="216"/>
        <v>1</v>
      </c>
      <c r="DA802" s="1">
        <f t="shared" si="217"/>
        <v>1</v>
      </c>
      <c r="DB802" s="1">
        <f>SUM(CM802:CX802)+SUM(COUNTIFS(Q802:CL802,{"TERM","RESIGNED"}))</f>
        <v>51</v>
      </c>
      <c r="DC802" s="1" t="s">
        <v>45</v>
      </c>
    </row>
    <row r="803" spans="1:109" x14ac:dyDescent="0.25">
      <c r="A803" s="32">
        <f t="shared" si="218"/>
        <v>802</v>
      </c>
      <c r="B803" s="1" t="s">
        <v>172</v>
      </c>
      <c r="C803" s="1">
        <v>106215</v>
      </c>
      <c r="D803" s="27">
        <v>106215</v>
      </c>
      <c r="E803" s="1" t="s">
        <v>946</v>
      </c>
      <c r="F803" s="34" t="s">
        <v>1665</v>
      </c>
      <c r="G803" s="34" t="s">
        <v>123</v>
      </c>
      <c r="H803" s="30">
        <v>45273</v>
      </c>
      <c r="I803" s="30" t="s">
        <v>39</v>
      </c>
      <c r="J803" s="30" t="s">
        <v>39</v>
      </c>
      <c r="K803" s="1">
        <v>21</v>
      </c>
      <c r="L803" s="34" t="s">
        <v>1598</v>
      </c>
      <c r="M803" s="34" t="s">
        <v>827</v>
      </c>
      <c r="N803" s="1" t="s">
        <v>41</v>
      </c>
      <c r="O803" s="1" t="s">
        <v>42</v>
      </c>
      <c r="P803" s="1"/>
      <c r="Q803" s="1"/>
      <c r="R803" s="1" t="s">
        <v>43</v>
      </c>
      <c r="S803" s="33" t="s">
        <v>246</v>
      </c>
      <c r="T803" s="14" t="s">
        <v>25</v>
      </c>
      <c r="U803" s="39" t="s">
        <v>39</v>
      </c>
      <c r="V803" s="14" t="s">
        <v>25</v>
      </c>
      <c r="W803" s="14" t="s">
        <v>25</v>
      </c>
      <c r="X803" s="14" t="s">
        <v>25</v>
      </c>
      <c r="Y803" s="14" t="s">
        <v>25</v>
      </c>
      <c r="Z803" s="39" t="s">
        <v>39</v>
      </c>
      <c r="AA803" s="14" t="s">
        <v>25</v>
      </c>
      <c r="AB803" s="14" t="s">
        <v>25</v>
      </c>
      <c r="AC803" s="39" t="s">
        <v>39</v>
      </c>
      <c r="AD803" s="14" t="s">
        <v>25</v>
      </c>
      <c r="AE803" s="14" t="s">
        <v>25</v>
      </c>
      <c r="AF803" s="39" t="s">
        <v>39</v>
      </c>
      <c r="AG803" s="14" t="s">
        <v>25</v>
      </c>
      <c r="AH803" s="14" t="s">
        <v>25</v>
      </c>
      <c r="AI803" s="39" t="s">
        <v>39</v>
      </c>
      <c r="AJ803" s="14" t="s">
        <v>25</v>
      </c>
      <c r="AK803" s="14" t="s">
        <v>25</v>
      </c>
      <c r="AL803" s="39" t="s">
        <v>39</v>
      </c>
      <c r="AM803" s="14" t="s">
        <v>25</v>
      </c>
      <c r="AN803" s="14" t="s">
        <v>25</v>
      </c>
      <c r="AO803" s="14" t="s">
        <v>25</v>
      </c>
      <c r="AP803" s="14" t="s">
        <v>25</v>
      </c>
      <c r="AQ803" s="39" t="s">
        <v>39</v>
      </c>
      <c r="AR803" s="14" t="s">
        <v>25</v>
      </c>
      <c r="AS803" s="14" t="s">
        <v>25</v>
      </c>
      <c r="AT803" s="39" t="s">
        <v>39</v>
      </c>
      <c r="AU803" s="14" t="s">
        <v>25</v>
      </c>
      <c r="AV803" s="14" t="s">
        <v>965</v>
      </c>
      <c r="AW803" s="39" t="s">
        <v>39</v>
      </c>
      <c r="AX803" s="14" t="s">
        <v>965</v>
      </c>
      <c r="AY803" s="14" t="s">
        <v>965</v>
      </c>
      <c r="AZ803" s="39" t="s">
        <v>39</v>
      </c>
      <c r="BA803" s="14" t="s">
        <v>965</v>
      </c>
      <c r="BB803" s="14" t="s">
        <v>965</v>
      </c>
      <c r="BC803" s="39" t="s">
        <v>39</v>
      </c>
      <c r="BD803" s="14" t="s">
        <v>965</v>
      </c>
      <c r="BE803" s="14" t="s">
        <v>20</v>
      </c>
      <c r="BF803" s="14" t="s">
        <v>20</v>
      </c>
      <c r="BG803" s="14" t="s">
        <v>965</v>
      </c>
      <c r="BH803" s="39" t="s">
        <v>39</v>
      </c>
      <c r="BI803" s="39" t="s">
        <v>965</v>
      </c>
      <c r="BJ803" s="14" t="s">
        <v>965</v>
      </c>
      <c r="BK803" s="39" t="s">
        <v>39</v>
      </c>
      <c r="BL803" s="14" t="s">
        <v>965</v>
      </c>
      <c r="BM803" s="14" t="s">
        <v>965</v>
      </c>
      <c r="BN803" s="39" t="s">
        <v>39</v>
      </c>
      <c r="BO803" s="14" t="s">
        <v>965</v>
      </c>
      <c r="BP803" s="14" t="s">
        <v>965</v>
      </c>
      <c r="BQ803" s="39" t="s">
        <v>39</v>
      </c>
      <c r="BR803" s="14" t="s">
        <v>965</v>
      </c>
      <c r="BS803" s="14" t="s">
        <v>965</v>
      </c>
      <c r="BT803" s="39" t="e">
        <v>#N/A</v>
      </c>
      <c r="BU803" s="39" t="s">
        <v>965</v>
      </c>
      <c r="BV803" s="14" t="s">
        <v>20</v>
      </c>
      <c r="BW803" s="14" t="s">
        <v>20</v>
      </c>
      <c r="BX803" s="14" t="s">
        <v>20</v>
      </c>
      <c r="BY803" s="14" t="s">
        <v>965</v>
      </c>
      <c r="BZ803" s="39" t="s">
        <v>39</v>
      </c>
      <c r="CA803" s="39" t="s">
        <v>965</v>
      </c>
      <c r="CB803" s="14" t="s">
        <v>965</v>
      </c>
      <c r="CC803" s="39" t="s">
        <v>39</v>
      </c>
      <c r="CD803" s="39" t="s">
        <v>965</v>
      </c>
      <c r="CE803" s="14" t="s">
        <v>965</v>
      </c>
      <c r="CF803" s="39" t="s">
        <v>39</v>
      </c>
      <c r="CG803" s="39" t="s">
        <v>965</v>
      </c>
      <c r="CH803" s="14" t="s">
        <v>965</v>
      </c>
      <c r="CI803" s="39" t="s">
        <v>39</v>
      </c>
      <c r="CJ803" s="39" t="s">
        <v>965</v>
      </c>
      <c r="CK803" s="14" t="s">
        <v>20</v>
      </c>
      <c r="CL803" s="14" t="s">
        <v>20</v>
      </c>
      <c r="CM803" s="1">
        <f t="shared" si="204"/>
        <v>24</v>
      </c>
      <c r="CN803" s="1">
        <f t="shared" si="205"/>
        <v>0</v>
      </c>
      <c r="CO803" s="1">
        <f t="shared" si="206"/>
        <v>7</v>
      </c>
      <c r="CP803" s="1">
        <f t="shared" si="207"/>
        <v>0</v>
      </c>
      <c r="CQ803" s="1">
        <f t="shared" si="208"/>
        <v>0</v>
      </c>
      <c r="CR803" s="1">
        <f>SUM(COUNTIFS($T803:$CL803,{"PAT","MAT"}))</f>
        <v>0</v>
      </c>
      <c r="CS803" s="1">
        <f t="shared" si="209"/>
        <v>0</v>
      </c>
      <c r="CT803" s="1">
        <f t="shared" si="210"/>
        <v>20</v>
      </c>
      <c r="CU803" s="1">
        <f t="shared" si="211"/>
        <v>0</v>
      </c>
      <c r="CV803" s="1">
        <f t="shared" si="212"/>
        <v>0</v>
      </c>
      <c r="CW803" s="1">
        <f t="shared" si="213"/>
        <v>0</v>
      </c>
      <c r="CX803" s="1">
        <f t="shared" si="214"/>
        <v>0</v>
      </c>
      <c r="CY803" s="1">
        <f t="shared" si="215"/>
        <v>0</v>
      </c>
      <c r="CZ803" s="1">
        <f t="shared" si="216"/>
        <v>1</v>
      </c>
      <c r="DA803" s="1">
        <f t="shared" si="217"/>
        <v>1</v>
      </c>
      <c r="DB803" s="1">
        <f>SUM(CM803:CX803)+SUM(COUNTIFS(Q803:CL803,{"TERM","RESIGNED"}))</f>
        <v>51</v>
      </c>
      <c r="DC803" s="1" t="s">
        <v>45</v>
      </c>
    </row>
    <row r="804" spans="1:109" x14ac:dyDescent="0.25">
      <c r="A804" s="32">
        <f t="shared" si="218"/>
        <v>803</v>
      </c>
      <c r="B804" s="1" t="s">
        <v>172</v>
      </c>
      <c r="C804" s="1">
        <v>106218</v>
      </c>
      <c r="D804" s="27">
        <v>106218</v>
      </c>
      <c r="E804" s="1" t="s">
        <v>946</v>
      </c>
      <c r="F804" s="34" t="s">
        <v>1699</v>
      </c>
      <c r="G804" s="34" t="s">
        <v>123</v>
      </c>
      <c r="H804" s="30">
        <v>45273</v>
      </c>
      <c r="I804" s="30" t="s">
        <v>39</v>
      </c>
      <c r="J804" s="30" t="s">
        <v>39</v>
      </c>
      <c r="K804" s="1">
        <v>21</v>
      </c>
      <c r="L804" s="34" t="s">
        <v>1598</v>
      </c>
      <c r="M804" s="34" t="s">
        <v>827</v>
      </c>
      <c r="N804" s="1" t="s">
        <v>41</v>
      </c>
      <c r="O804" s="1" t="s">
        <v>42</v>
      </c>
      <c r="P804" s="1"/>
      <c r="Q804" s="1"/>
      <c r="R804" s="1" t="s">
        <v>43</v>
      </c>
      <c r="S804" s="33" t="s">
        <v>246</v>
      </c>
      <c r="T804" s="14" t="s">
        <v>25</v>
      </c>
      <c r="U804" s="39" t="s">
        <v>39</v>
      </c>
      <c r="V804" s="14" t="s">
        <v>25</v>
      </c>
      <c r="W804" s="14" t="s">
        <v>25</v>
      </c>
      <c r="X804" s="14" t="s">
        <v>25</v>
      </c>
      <c r="Y804" s="14" t="s">
        <v>25</v>
      </c>
      <c r="Z804" s="39" t="s">
        <v>39</v>
      </c>
      <c r="AA804" s="14" t="s">
        <v>25</v>
      </c>
      <c r="AB804" s="14" t="s">
        <v>25</v>
      </c>
      <c r="AC804" s="39" t="s">
        <v>39</v>
      </c>
      <c r="AD804" s="14" t="s">
        <v>25</v>
      </c>
      <c r="AE804" s="14" t="s">
        <v>25</v>
      </c>
      <c r="AF804" s="39" t="s">
        <v>39</v>
      </c>
      <c r="AG804" s="14" t="s">
        <v>25</v>
      </c>
      <c r="AH804" s="14" t="s">
        <v>25</v>
      </c>
      <c r="AI804" s="39" t="s">
        <v>39</v>
      </c>
      <c r="AJ804" s="14" t="s">
        <v>25</v>
      </c>
      <c r="AK804" s="14" t="s">
        <v>25</v>
      </c>
      <c r="AL804" s="39" t="s">
        <v>39</v>
      </c>
      <c r="AM804" s="14" t="s">
        <v>25</v>
      </c>
      <c r="AN804" s="14" t="s">
        <v>25</v>
      </c>
      <c r="AO804" s="14" t="s">
        <v>25</v>
      </c>
      <c r="AP804" s="14" t="s">
        <v>25</v>
      </c>
      <c r="AQ804" s="39" t="s">
        <v>39</v>
      </c>
      <c r="AR804" s="14" t="s">
        <v>25</v>
      </c>
      <c r="AS804" s="14" t="s">
        <v>25</v>
      </c>
      <c r="AT804" s="39" t="s">
        <v>39</v>
      </c>
      <c r="AU804" s="14" t="s">
        <v>25</v>
      </c>
      <c r="AV804" s="14" t="s">
        <v>965</v>
      </c>
      <c r="AW804" s="39" t="s">
        <v>39</v>
      </c>
      <c r="AX804" s="14" t="s">
        <v>965</v>
      </c>
      <c r="AY804" s="14" t="s">
        <v>965</v>
      </c>
      <c r="AZ804" s="39" t="s">
        <v>39</v>
      </c>
      <c r="BA804" s="14" t="s">
        <v>965</v>
      </c>
      <c r="BB804" s="14" t="s">
        <v>965</v>
      </c>
      <c r="BC804" s="39" t="s">
        <v>39</v>
      </c>
      <c r="BD804" s="14" t="s">
        <v>965</v>
      </c>
      <c r="BE804" s="14" t="s">
        <v>20</v>
      </c>
      <c r="BF804" s="14" t="s">
        <v>20</v>
      </c>
      <c r="BG804" s="14" t="s">
        <v>965</v>
      </c>
      <c r="BH804" s="39" t="s">
        <v>39</v>
      </c>
      <c r="BI804" s="39" t="s">
        <v>965</v>
      </c>
      <c r="BJ804" s="14" t="s">
        <v>965</v>
      </c>
      <c r="BK804" s="39" t="s">
        <v>39</v>
      </c>
      <c r="BL804" s="14" t="s">
        <v>965</v>
      </c>
      <c r="BM804" s="14" t="s">
        <v>965</v>
      </c>
      <c r="BN804" s="39" t="s">
        <v>39</v>
      </c>
      <c r="BO804" s="14" t="s">
        <v>965</v>
      </c>
      <c r="BP804" s="14" t="s">
        <v>965</v>
      </c>
      <c r="BQ804" s="39" t="s">
        <v>39</v>
      </c>
      <c r="BR804" s="14" t="s">
        <v>965</v>
      </c>
      <c r="BS804" s="14" t="s">
        <v>965</v>
      </c>
      <c r="BT804" s="39" t="e">
        <v>#N/A</v>
      </c>
      <c r="BU804" s="39" t="s">
        <v>965</v>
      </c>
      <c r="BV804" s="14" t="s">
        <v>20</v>
      </c>
      <c r="BW804" s="14" t="s">
        <v>20</v>
      </c>
      <c r="BX804" s="14" t="s">
        <v>20</v>
      </c>
      <c r="BY804" s="14" t="s">
        <v>965</v>
      </c>
      <c r="BZ804" s="39" t="s">
        <v>39</v>
      </c>
      <c r="CA804" s="39" t="s">
        <v>965</v>
      </c>
      <c r="CB804" s="14" t="s">
        <v>965</v>
      </c>
      <c r="CC804" s="39" t="s">
        <v>39</v>
      </c>
      <c r="CD804" s="39" t="s">
        <v>965</v>
      </c>
      <c r="CE804" s="14" t="s">
        <v>965</v>
      </c>
      <c r="CF804" s="39" t="s">
        <v>39</v>
      </c>
      <c r="CG804" s="39" t="s">
        <v>965</v>
      </c>
      <c r="CH804" s="14" t="s">
        <v>965</v>
      </c>
      <c r="CI804" s="39" t="s">
        <v>39</v>
      </c>
      <c r="CJ804" s="39" t="s">
        <v>965</v>
      </c>
      <c r="CK804" s="14" t="s">
        <v>20</v>
      </c>
      <c r="CL804" s="14" t="s">
        <v>20</v>
      </c>
      <c r="CM804" s="1">
        <f t="shared" si="204"/>
        <v>24</v>
      </c>
      <c r="CN804" s="1">
        <f t="shared" si="205"/>
        <v>0</v>
      </c>
      <c r="CO804" s="1">
        <f t="shared" si="206"/>
        <v>7</v>
      </c>
      <c r="CP804" s="1">
        <f t="shared" si="207"/>
        <v>0</v>
      </c>
      <c r="CQ804" s="1">
        <f t="shared" si="208"/>
        <v>0</v>
      </c>
      <c r="CR804" s="1">
        <f>SUM(COUNTIFS($T804:$CL804,{"PAT","MAT"}))</f>
        <v>0</v>
      </c>
      <c r="CS804" s="1">
        <f t="shared" si="209"/>
        <v>0</v>
      </c>
      <c r="CT804" s="1">
        <f t="shared" si="210"/>
        <v>20</v>
      </c>
      <c r="CU804" s="1">
        <f t="shared" si="211"/>
        <v>0</v>
      </c>
      <c r="CV804" s="1">
        <f t="shared" si="212"/>
        <v>0</v>
      </c>
      <c r="CW804" s="1">
        <f t="shared" si="213"/>
        <v>0</v>
      </c>
      <c r="CX804" s="1">
        <f t="shared" si="214"/>
        <v>0</v>
      </c>
      <c r="CY804" s="1">
        <f t="shared" si="215"/>
        <v>0</v>
      </c>
      <c r="CZ804" s="1">
        <f t="shared" si="216"/>
        <v>1</v>
      </c>
      <c r="DA804" s="1">
        <f t="shared" si="217"/>
        <v>1</v>
      </c>
      <c r="DB804" s="1">
        <f>SUM(CM804:CX804)+SUM(COUNTIFS(Q804:CL804,{"TERM","RESIGNED"}))</f>
        <v>51</v>
      </c>
      <c r="DC804" s="1" t="s">
        <v>45</v>
      </c>
    </row>
    <row r="805" spans="1:109" x14ac:dyDescent="0.25">
      <c r="A805" s="32">
        <f t="shared" si="218"/>
        <v>804</v>
      </c>
      <c r="B805" s="1" t="s">
        <v>172</v>
      </c>
      <c r="C805" s="1">
        <v>106219</v>
      </c>
      <c r="D805" s="27">
        <v>106219</v>
      </c>
      <c r="E805" s="1" t="s">
        <v>945</v>
      </c>
      <c r="F805" s="34" t="s">
        <v>1668</v>
      </c>
      <c r="G805" s="34" t="s">
        <v>123</v>
      </c>
      <c r="H805" s="30">
        <v>45273</v>
      </c>
      <c r="I805" s="30" t="s">
        <v>39</v>
      </c>
      <c r="J805" s="30" t="s">
        <v>39</v>
      </c>
      <c r="K805" s="1">
        <v>21</v>
      </c>
      <c r="L805" s="34" t="s">
        <v>1598</v>
      </c>
      <c r="M805" s="34" t="s">
        <v>827</v>
      </c>
      <c r="N805" s="1" t="s">
        <v>41</v>
      </c>
      <c r="O805" s="1" t="s">
        <v>42</v>
      </c>
      <c r="P805" s="1"/>
      <c r="Q805" s="1"/>
      <c r="R805" s="1" t="s">
        <v>43</v>
      </c>
      <c r="S805" s="33" t="s">
        <v>228</v>
      </c>
      <c r="T805" s="14" t="s">
        <v>25</v>
      </c>
      <c r="U805" s="39" t="s">
        <v>39</v>
      </c>
      <c r="V805" s="14" t="s">
        <v>25</v>
      </c>
      <c r="W805" s="14" t="s">
        <v>25</v>
      </c>
      <c r="X805" s="14" t="s">
        <v>25</v>
      </c>
      <c r="Y805" s="14" t="s">
        <v>25</v>
      </c>
      <c r="Z805" s="39" t="s">
        <v>39</v>
      </c>
      <c r="AA805" s="14" t="s">
        <v>25</v>
      </c>
      <c r="AB805" s="14" t="s">
        <v>25</v>
      </c>
      <c r="AC805" s="39" t="s">
        <v>39</v>
      </c>
      <c r="AD805" s="14" t="s">
        <v>25</v>
      </c>
      <c r="AE805" s="14" t="s">
        <v>25</v>
      </c>
      <c r="AF805" s="39" t="s">
        <v>39</v>
      </c>
      <c r="AG805" s="14" t="s">
        <v>25</v>
      </c>
      <c r="AH805" s="14" t="s">
        <v>25</v>
      </c>
      <c r="AI805" s="39" t="s">
        <v>39</v>
      </c>
      <c r="AJ805" s="14" t="s">
        <v>25</v>
      </c>
      <c r="AK805" s="14" t="s">
        <v>25</v>
      </c>
      <c r="AL805" s="39" t="s">
        <v>39</v>
      </c>
      <c r="AM805" s="14" t="s">
        <v>25</v>
      </c>
      <c r="AN805" s="14" t="s">
        <v>25</v>
      </c>
      <c r="AO805" s="14" t="s">
        <v>25</v>
      </c>
      <c r="AP805" s="14" t="s">
        <v>25</v>
      </c>
      <c r="AQ805" s="39" t="s">
        <v>39</v>
      </c>
      <c r="AR805" s="14" t="s">
        <v>25</v>
      </c>
      <c r="AS805" s="14" t="s">
        <v>25</v>
      </c>
      <c r="AT805" s="39" t="s">
        <v>39</v>
      </c>
      <c r="AU805" s="14" t="s">
        <v>25</v>
      </c>
      <c r="AV805" s="14" t="s">
        <v>965</v>
      </c>
      <c r="AW805" s="39" t="s">
        <v>39</v>
      </c>
      <c r="AX805" s="14" t="s">
        <v>965</v>
      </c>
      <c r="AY805" s="14" t="s">
        <v>965</v>
      </c>
      <c r="AZ805" s="39" t="s">
        <v>39</v>
      </c>
      <c r="BA805" s="14" t="s">
        <v>965</v>
      </c>
      <c r="BB805" s="14" t="s">
        <v>965</v>
      </c>
      <c r="BC805" s="39" t="s">
        <v>39</v>
      </c>
      <c r="BD805" s="14" t="s">
        <v>965</v>
      </c>
      <c r="BE805" s="14" t="s">
        <v>20</v>
      </c>
      <c r="BF805" s="14" t="s">
        <v>20</v>
      </c>
      <c r="BG805" s="14" t="s">
        <v>965</v>
      </c>
      <c r="BH805" s="39" t="s">
        <v>39</v>
      </c>
      <c r="BI805" s="39" t="s">
        <v>965</v>
      </c>
      <c r="BJ805" s="14" t="s">
        <v>965</v>
      </c>
      <c r="BK805" s="39" t="s">
        <v>39</v>
      </c>
      <c r="BL805" s="14" t="s">
        <v>965</v>
      </c>
      <c r="BM805" s="14" t="s">
        <v>965</v>
      </c>
      <c r="BN805" s="39" t="s">
        <v>39</v>
      </c>
      <c r="BO805" s="14" t="s">
        <v>965</v>
      </c>
      <c r="BP805" s="14" t="s">
        <v>965</v>
      </c>
      <c r="BQ805" s="39" t="s">
        <v>39</v>
      </c>
      <c r="BR805" s="14" t="s">
        <v>965</v>
      </c>
      <c r="BS805" s="14" t="s">
        <v>965</v>
      </c>
      <c r="BT805" s="39" t="e">
        <v>#N/A</v>
      </c>
      <c r="BU805" s="39" t="s">
        <v>965</v>
      </c>
      <c r="BV805" s="14" t="s">
        <v>20</v>
      </c>
      <c r="BW805" s="14" t="s">
        <v>20</v>
      </c>
      <c r="BX805" s="14" t="s">
        <v>20</v>
      </c>
      <c r="BY805" s="14" t="s">
        <v>965</v>
      </c>
      <c r="BZ805" s="39" t="s">
        <v>39</v>
      </c>
      <c r="CA805" s="39" t="s">
        <v>965</v>
      </c>
      <c r="CB805" s="14" t="s">
        <v>965</v>
      </c>
      <c r="CC805" s="39" t="s">
        <v>39</v>
      </c>
      <c r="CD805" s="39" t="s">
        <v>965</v>
      </c>
      <c r="CE805" s="14" t="s">
        <v>965</v>
      </c>
      <c r="CF805" s="39" t="s">
        <v>39</v>
      </c>
      <c r="CG805" s="39" t="s">
        <v>965</v>
      </c>
      <c r="CH805" s="14" t="s">
        <v>965</v>
      </c>
      <c r="CI805" s="39" t="s">
        <v>39</v>
      </c>
      <c r="CJ805" s="39" t="s">
        <v>965</v>
      </c>
      <c r="CK805" s="14" t="s">
        <v>20</v>
      </c>
      <c r="CL805" s="14" t="s">
        <v>20</v>
      </c>
      <c r="CM805" s="1">
        <f t="shared" si="204"/>
        <v>24</v>
      </c>
      <c r="CN805" s="1">
        <f t="shared" si="205"/>
        <v>0</v>
      </c>
      <c r="CO805" s="1">
        <f t="shared" si="206"/>
        <v>7</v>
      </c>
      <c r="CP805" s="1">
        <f t="shared" si="207"/>
        <v>0</v>
      </c>
      <c r="CQ805" s="1">
        <f t="shared" si="208"/>
        <v>0</v>
      </c>
      <c r="CR805" s="1">
        <f>SUM(COUNTIFS($T805:$CL805,{"PAT","MAT"}))</f>
        <v>0</v>
      </c>
      <c r="CS805" s="1">
        <f t="shared" si="209"/>
        <v>0</v>
      </c>
      <c r="CT805" s="1">
        <f t="shared" si="210"/>
        <v>20</v>
      </c>
      <c r="CU805" s="1">
        <f t="shared" si="211"/>
        <v>0</v>
      </c>
      <c r="CV805" s="1">
        <f t="shared" si="212"/>
        <v>0</v>
      </c>
      <c r="CW805" s="1">
        <f t="shared" si="213"/>
        <v>0</v>
      </c>
      <c r="CX805" s="1">
        <f t="shared" si="214"/>
        <v>0</v>
      </c>
      <c r="CY805" s="1">
        <f t="shared" si="215"/>
        <v>0</v>
      </c>
      <c r="CZ805" s="1">
        <f t="shared" si="216"/>
        <v>1</v>
      </c>
      <c r="DA805" s="1">
        <f t="shared" si="217"/>
        <v>1</v>
      </c>
      <c r="DB805" s="1">
        <f>SUM(CM805:CX805)+SUM(COUNTIFS(Q805:CL805,{"TERM","RESIGNED"}))</f>
        <v>51</v>
      </c>
      <c r="DC805" s="1" t="s">
        <v>45</v>
      </c>
    </row>
    <row r="806" spans="1:109" x14ac:dyDescent="0.25">
      <c r="A806" s="32">
        <f t="shared" si="218"/>
        <v>805</v>
      </c>
      <c r="B806" s="1" t="s">
        <v>172</v>
      </c>
      <c r="C806" s="1">
        <v>106221</v>
      </c>
      <c r="D806" s="27">
        <v>106221</v>
      </c>
      <c r="E806" s="1" t="s">
        <v>946</v>
      </c>
      <c r="F806" s="34" t="s">
        <v>1670</v>
      </c>
      <c r="G806" s="34" t="s">
        <v>123</v>
      </c>
      <c r="H806" s="30">
        <v>45273</v>
      </c>
      <c r="I806" s="30" t="s">
        <v>39</v>
      </c>
      <c r="J806" s="30" t="s">
        <v>39</v>
      </c>
      <c r="K806" s="1">
        <v>21</v>
      </c>
      <c r="L806" s="34" t="s">
        <v>1598</v>
      </c>
      <c r="M806" s="34" t="s">
        <v>827</v>
      </c>
      <c r="N806" s="1" t="s">
        <v>41</v>
      </c>
      <c r="O806" s="1" t="s">
        <v>42</v>
      </c>
      <c r="P806" s="1"/>
      <c r="Q806" s="1"/>
      <c r="R806" s="1" t="s">
        <v>43</v>
      </c>
      <c r="S806" s="33" t="s">
        <v>246</v>
      </c>
      <c r="T806" s="14" t="s">
        <v>25</v>
      </c>
      <c r="U806" s="39" t="s">
        <v>39</v>
      </c>
      <c r="V806" s="14" t="s">
        <v>25</v>
      </c>
      <c r="W806" s="14" t="s">
        <v>25</v>
      </c>
      <c r="X806" s="14" t="s">
        <v>25</v>
      </c>
      <c r="Y806" s="14" t="s">
        <v>25</v>
      </c>
      <c r="Z806" s="39" t="s">
        <v>39</v>
      </c>
      <c r="AA806" s="14" t="s">
        <v>25</v>
      </c>
      <c r="AB806" s="14" t="s">
        <v>25</v>
      </c>
      <c r="AC806" s="39" t="s">
        <v>39</v>
      </c>
      <c r="AD806" s="14" t="s">
        <v>25</v>
      </c>
      <c r="AE806" s="14" t="s">
        <v>25</v>
      </c>
      <c r="AF806" s="39" t="s">
        <v>39</v>
      </c>
      <c r="AG806" s="14" t="s">
        <v>25</v>
      </c>
      <c r="AH806" s="14" t="s">
        <v>25</v>
      </c>
      <c r="AI806" s="39" t="s">
        <v>39</v>
      </c>
      <c r="AJ806" s="14" t="s">
        <v>25</v>
      </c>
      <c r="AK806" s="14" t="s">
        <v>25</v>
      </c>
      <c r="AL806" s="39" t="s">
        <v>39</v>
      </c>
      <c r="AM806" s="14" t="s">
        <v>25</v>
      </c>
      <c r="AN806" s="14" t="s">
        <v>25</v>
      </c>
      <c r="AO806" s="14" t="s">
        <v>25</v>
      </c>
      <c r="AP806" s="14" t="s">
        <v>25</v>
      </c>
      <c r="AQ806" s="39" t="s">
        <v>39</v>
      </c>
      <c r="AR806" s="14" t="s">
        <v>25</v>
      </c>
      <c r="AS806" s="14" t="s">
        <v>25</v>
      </c>
      <c r="AT806" s="39" t="s">
        <v>39</v>
      </c>
      <c r="AU806" s="14" t="s">
        <v>25</v>
      </c>
      <c r="AV806" s="14" t="s">
        <v>965</v>
      </c>
      <c r="AW806" s="39" t="s">
        <v>39</v>
      </c>
      <c r="AX806" s="14" t="s">
        <v>965</v>
      </c>
      <c r="AY806" s="14" t="s">
        <v>965</v>
      </c>
      <c r="AZ806" s="39" t="s">
        <v>39</v>
      </c>
      <c r="BA806" s="14" t="s">
        <v>965</v>
      </c>
      <c r="BB806" s="14" t="s">
        <v>965</v>
      </c>
      <c r="BC806" s="39" t="s">
        <v>39</v>
      </c>
      <c r="BD806" s="14" t="s">
        <v>965</v>
      </c>
      <c r="BE806" s="14" t="s">
        <v>20</v>
      </c>
      <c r="BF806" s="14" t="s">
        <v>20</v>
      </c>
      <c r="BG806" s="14" t="s">
        <v>965</v>
      </c>
      <c r="BH806" s="39" t="s">
        <v>39</v>
      </c>
      <c r="BI806" s="39" t="s">
        <v>965</v>
      </c>
      <c r="BJ806" s="14" t="s">
        <v>965</v>
      </c>
      <c r="BK806" s="39" t="s">
        <v>39</v>
      </c>
      <c r="BL806" s="14" t="s">
        <v>965</v>
      </c>
      <c r="BM806" s="14" t="s">
        <v>965</v>
      </c>
      <c r="BN806" s="39" t="s">
        <v>39</v>
      </c>
      <c r="BO806" s="14" t="s">
        <v>965</v>
      </c>
      <c r="BP806" s="14" t="s">
        <v>965</v>
      </c>
      <c r="BQ806" s="39" t="s">
        <v>39</v>
      </c>
      <c r="BR806" s="14" t="s">
        <v>965</v>
      </c>
      <c r="BS806" s="14" t="s">
        <v>965</v>
      </c>
      <c r="BT806" s="39" t="e">
        <v>#N/A</v>
      </c>
      <c r="BU806" s="39" t="s">
        <v>965</v>
      </c>
      <c r="BV806" s="14" t="s">
        <v>20</v>
      </c>
      <c r="BW806" s="14" t="s">
        <v>20</v>
      </c>
      <c r="BX806" s="14" t="s">
        <v>20</v>
      </c>
      <c r="BY806" s="14" t="s">
        <v>965</v>
      </c>
      <c r="BZ806" s="39" t="s">
        <v>39</v>
      </c>
      <c r="CA806" s="39" t="s">
        <v>965</v>
      </c>
      <c r="CB806" s="14" t="s">
        <v>965</v>
      </c>
      <c r="CC806" s="39" t="s">
        <v>39</v>
      </c>
      <c r="CD806" s="39" t="s">
        <v>965</v>
      </c>
      <c r="CE806" s="14" t="s">
        <v>965</v>
      </c>
      <c r="CF806" s="39" t="s">
        <v>39</v>
      </c>
      <c r="CG806" s="39" t="s">
        <v>965</v>
      </c>
      <c r="CH806" s="14" t="s">
        <v>965</v>
      </c>
      <c r="CI806" s="39" t="s">
        <v>39</v>
      </c>
      <c r="CJ806" s="39" t="s">
        <v>965</v>
      </c>
      <c r="CK806" s="14" t="s">
        <v>20</v>
      </c>
      <c r="CL806" s="14" t="s">
        <v>20</v>
      </c>
      <c r="CM806" s="1">
        <f t="shared" si="204"/>
        <v>24</v>
      </c>
      <c r="CN806" s="1">
        <f t="shared" si="205"/>
        <v>0</v>
      </c>
      <c r="CO806" s="1">
        <f t="shared" si="206"/>
        <v>7</v>
      </c>
      <c r="CP806" s="1">
        <f t="shared" si="207"/>
        <v>0</v>
      </c>
      <c r="CQ806" s="1">
        <f t="shared" si="208"/>
        <v>0</v>
      </c>
      <c r="CR806" s="1">
        <f>SUM(COUNTIFS($T806:$CL806,{"PAT","MAT"}))</f>
        <v>0</v>
      </c>
      <c r="CS806" s="1">
        <f t="shared" si="209"/>
        <v>0</v>
      </c>
      <c r="CT806" s="1">
        <f t="shared" si="210"/>
        <v>20</v>
      </c>
      <c r="CU806" s="1">
        <f t="shared" si="211"/>
        <v>0</v>
      </c>
      <c r="CV806" s="1">
        <f t="shared" si="212"/>
        <v>0</v>
      </c>
      <c r="CW806" s="1">
        <f t="shared" si="213"/>
        <v>0</v>
      </c>
      <c r="CX806" s="1">
        <f t="shared" si="214"/>
        <v>0</v>
      </c>
      <c r="CY806" s="1">
        <f t="shared" si="215"/>
        <v>0</v>
      </c>
      <c r="CZ806" s="1">
        <f t="shared" si="216"/>
        <v>1</v>
      </c>
      <c r="DA806" s="1">
        <f t="shared" si="217"/>
        <v>1</v>
      </c>
      <c r="DB806" s="1">
        <f>SUM(CM806:CX806)+SUM(COUNTIFS(Q806:CL806,{"TERM","RESIGNED"}))</f>
        <v>51</v>
      </c>
      <c r="DC806" s="1" t="s">
        <v>45</v>
      </c>
    </row>
    <row r="807" spans="1:109" x14ac:dyDescent="0.25">
      <c r="A807" s="32">
        <f t="shared" si="218"/>
        <v>806</v>
      </c>
      <c r="B807" s="1" t="s">
        <v>172</v>
      </c>
      <c r="C807" s="1">
        <v>106222</v>
      </c>
      <c r="D807" s="27">
        <v>106222</v>
      </c>
      <c r="E807" s="1" t="s">
        <v>945</v>
      </c>
      <c r="F807" s="34" t="s">
        <v>1671</v>
      </c>
      <c r="G807" s="34" t="s">
        <v>162</v>
      </c>
      <c r="H807" s="30">
        <v>45273</v>
      </c>
      <c r="I807" s="30" t="s">
        <v>39</v>
      </c>
      <c r="J807" s="30" t="s">
        <v>39</v>
      </c>
      <c r="K807" s="1">
        <v>21</v>
      </c>
      <c r="L807" s="34" t="s">
        <v>1598</v>
      </c>
      <c r="M807" s="34" t="s">
        <v>124</v>
      </c>
      <c r="N807" s="1" t="s">
        <v>41</v>
      </c>
      <c r="O807" s="1" t="s">
        <v>42</v>
      </c>
      <c r="P807" s="1"/>
      <c r="Q807" s="1"/>
      <c r="R807" s="1" t="s">
        <v>43</v>
      </c>
      <c r="S807" s="33" t="s">
        <v>163</v>
      </c>
      <c r="T807" s="14" t="s">
        <v>25</v>
      </c>
      <c r="U807" s="39" t="s">
        <v>39</v>
      </c>
      <c r="V807" s="14" t="s">
        <v>25</v>
      </c>
      <c r="W807" s="14" t="s">
        <v>25</v>
      </c>
      <c r="X807" s="14" t="s">
        <v>25</v>
      </c>
      <c r="Y807" s="14" t="s">
        <v>25</v>
      </c>
      <c r="Z807" s="39" t="s">
        <v>39</v>
      </c>
      <c r="AA807" s="14" t="s">
        <v>25</v>
      </c>
      <c r="AB807" s="14" t="s">
        <v>25</v>
      </c>
      <c r="AC807" s="39" t="s">
        <v>39</v>
      </c>
      <c r="AD807" s="14" t="s">
        <v>25</v>
      </c>
      <c r="AE807" s="14" t="s">
        <v>25</v>
      </c>
      <c r="AF807" s="39" t="s">
        <v>39</v>
      </c>
      <c r="AG807" s="14" t="s">
        <v>25</v>
      </c>
      <c r="AH807" s="14" t="s">
        <v>25</v>
      </c>
      <c r="AI807" s="39" t="s">
        <v>39</v>
      </c>
      <c r="AJ807" s="14" t="s">
        <v>25</v>
      </c>
      <c r="AK807" s="14" t="s">
        <v>25</v>
      </c>
      <c r="AL807" s="39" t="s">
        <v>39</v>
      </c>
      <c r="AM807" s="14" t="s">
        <v>25</v>
      </c>
      <c r="AN807" s="14" t="s">
        <v>25</v>
      </c>
      <c r="AO807" s="14" t="s">
        <v>25</v>
      </c>
      <c r="AP807" s="14" t="s">
        <v>25</v>
      </c>
      <c r="AQ807" s="39" t="s">
        <v>39</v>
      </c>
      <c r="AR807" s="14" t="s">
        <v>25</v>
      </c>
      <c r="AS807" s="14" t="s">
        <v>25</v>
      </c>
      <c r="AT807" s="39" t="s">
        <v>39</v>
      </c>
      <c r="AU807" s="14" t="s">
        <v>25</v>
      </c>
      <c r="AV807" s="14" t="s">
        <v>965</v>
      </c>
      <c r="AW807" s="39" t="s">
        <v>39</v>
      </c>
      <c r="AX807" s="14" t="s">
        <v>965</v>
      </c>
      <c r="AY807" s="14" t="s">
        <v>965</v>
      </c>
      <c r="AZ807" s="39" t="s">
        <v>39</v>
      </c>
      <c r="BA807" s="14" t="s">
        <v>965</v>
      </c>
      <c r="BB807" s="14" t="s">
        <v>965</v>
      </c>
      <c r="BC807" s="39" t="s">
        <v>39</v>
      </c>
      <c r="BD807" s="14" t="s">
        <v>965</v>
      </c>
      <c r="BE807" s="14" t="s">
        <v>20</v>
      </c>
      <c r="BF807" s="14" t="s">
        <v>20</v>
      </c>
      <c r="BG807" s="14" t="s">
        <v>965</v>
      </c>
      <c r="BH807" s="39" t="s">
        <v>39</v>
      </c>
      <c r="BI807" s="39" t="s">
        <v>965</v>
      </c>
      <c r="BJ807" s="14" t="s">
        <v>965</v>
      </c>
      <c r="BK807" s="39" t="s">
        <v>39</v>
      </c>
      <c r="BL807" s="14" t="s">
        <v>965</v>
      </c>
      <c r="BM807" s="14" t="s">
        <v>965</v>
      </c>
      <c r="BN807" s="39" t="s">
        <v>39</v>
      </c>
      <c r="BO807" s="14" t="s">
        <v>965</v>
      </c>
      <c r="BP807" s="14" t="s">
        <v>965</v>
      </c>
      <c r="BQ807" s="39" t="s">
        <v>39</v>
      </c>
      <c r="BR807" s="14" t="s">
        <v>965</v>
      </c>
      <c r="BS807" s="14" t="s">
        <v>965</v>
      </c>
      <c r="BT807" s="39">
        <v>7.6388888888888886E-3</v>
      </c>
      <c r="BU807" s="39" t="s">
        <v>22</v>
      </c>
      <c r="BV807" s="14" t="s">
        <v>20</v>
      </c>
      <c r="BW807" s="14" t="s">
        <v>20</v>
      </c>
      <c r="BX807" s="14" t="s">
        <v>20</v>
      </c>
      <c r="BY807" s="14" t="s">
        <v>965</v>
      </c>
      <c r="BZ807" s="39">
        <v>6.9444444444444441E-3</v>
      </c>
      <c r="CA807" s="39" t="s">
        <v>22</v>
      </c>
      <c r="CB807" s="14" t="s">
        <v>965</v>
      </c>
      <c r="CC807" s="39">
        <v>6.2499999999999995E-3</v>
      </c>
      <c r="CD807" s="39" t="s">
        <v>22</v>
      </c>
      <c r="CE807" s="14" t="s">
        <v>965</v>
      </c>
      <c r="CF807" s="39">
        <v>0.21666666666666667</v>
      </c>
      <c r="CG807" s="39" t="s">
        <v>22</v>
      </c>
      <c r="CH807" s="14" t="s">
        <v>965</v>
      </c>
      <c r="CI807" s="39">
        <v>0.37291666666666662</v>
      </c>
      <c r="CJ807" s="39" t="s">
        <v>965</v>
      </c>
      <c r="CK807" s="14" t="s">
        <v>20</v>
      </c>
      <c r="CL807" s="14" t="s">
        <v>20</v>
      </c>
      <c r="CM807" s="1">
        <f t="shared" si="204"/>
        <v>20</v>
      </c>
      <c r="CN807" s="1">
        <f t="shared" si="205"/>
        <v>0</v>
      </c>
      <c r="CO807" s="1">
        <f t="shared" si="206"/>
        <v>7</v>
      </c>
      <c r="CP807" s="1">
        <f t="shared" si="207"/>
        <v>0</v>
      </c>
      <c r="CQ807" s="1">
        <f t="shared" si="208"/>
        <v>4</v>
      </c>
      <c r="CR807" s="1">
        <f>SUM(COUNTIFS($T807:$CL807,{"PAT","MAT"}))</f>
        <v>0</v>
      </c>
      <c r="CS807" s="1">
        <f t="shared" si="209"/>
        <v>0</v>
      </c>
      <c r="CT807" s="1">
        <f t="shared" si="210"/>
        <v>20</v>
      </c>
      <c r="CU807" s="1">
        <f t="shared" si="211"/>
        <v>0</v>
      </c>
      <c r="CV807" s="1">
        <f t="shared" si="212"/>
        <v>0</v>
      </c>
      <c r="CW807" s="1">
        <f t="shared" si="213"/>
        <v>0</v>
      </c>
      <c r="CX807" s="1">
        <f t="shared" si="214"/>
        <v>0</v>
      </c>
      <c r="CY807" s="1">
        <f t="shared" si="215"/>
        <v>0</v>
      </c>
      <c r="CZ807" s="1">
        <f t="shared" si="216"/>
        <v>1</v>
      </c>
      <c r="DA807" s="1">
        <f t="shared" si="217"/>
        <v>1</v>
      </c>
      <c r="DB807" s="1">
        <f>SUM(CM807:CX807)+SUM(COUNTIFS(Q807:CL807,{"TERM","RESIGNED"}))</f>
        <v>51</v>
      </c>
      <c r="DC807" s="1" t="s">
        <v>45</v>
      </c>
    </row>
    <row r="808" spans="1:109" x14ac:dyDescent="0.25">
      <c r="A808" s="32">
        <f t="shared" si="218"/>
        <v>807</v>
      </c>
      <c r="B808" s="1" t="s">
        <v>172</v>
      </c>
      <c r="C808" s="1">
        <v>106225</v>
      </c>
      <c r="D808" s="27">
        <v>106225</v>
      </c>
      <c r="E808" s="1" t="s">
        <v>946</v>
      </c>
      <c r="F808" s="34" t="s">
        <v>1673</v>
      </c>
      <c r="G808" s="34" t="s">
        <v>162</v>
      </c>
      <c r="H808" s="30">
        <v>45273</v>
      </c>
      <c r="I808" s="30" t="s">
        <v>39</v>
      </c>
      <c r="J808" s="30" t="s">
        <v>39</v>
      </c>
      <c r="K808" s="1">
        <v>21</v>
      </c>
      <c r="L808" s="34" t="s">
        <v>1598</v>
      </c>
      <c r="M808" s="34" t="s">
        <v>124</v>
      </c>
      <c r="N808" s="1" t="s">
        <v>41</v>
      </c>
      <c r="O808" s="1" t="s">
        <v>42</v>
      </c>
      <c r="P808" s="1"/>
      <c r="Q808" s="1"/>
      <c r="R808" s="1" t="s">
        <v>43</v>
      </c>
      <c r="S808" s="33" t="s">
        <v>144</v>
      </c>
      <c r="T808" s="14" t="s">
        <v>25</v>
      </c>
      <c r="U808" s="39" t="s">
        <v>39</v>
      </c>
      <c r="V808" s="14" t="s">
        <v>25</v>
      </c>
      <c r="W808" s="14" t="s">
        <v>25</v>
      </c>
      <c r="X808" s="14" t="s">
        <v>25</v>
      </c>
      <c r="Y808" s="14" t="s">
        <v>25</v>
      </c>
      <c r="Z808" s="39" t="s">
        <v>39</v>
      </c>
      <c r="AA808" s="14" t="s">
        <v>25</v>
      </c>
      <c r="AB808" s="14" t="s">
        <v>25</v>
      </c>
      <c r="AC808" s="39" t="s">
        <v>39</v>
      </c>
      <c r="AD808" s="14" t="s">
        <v>25</v>
      </c>
      <c r="AE808" s="14" t="s">
        <v>25</v>
      </c>
      <c r="AF808" s="39" t="s">
        <v>39</v>
      </c>
      <c r="AG808" s="14" t="s">
        <v>25</v>
      </c>
      <c r="AH808" s="14" t="s">
        <v>25</v>
      </c>
      <c r="AI808" s="39" t="s">
        <v>39</v>
      </c>
      <c r="AJ808" s="14" t="s">
        <v>25</v>
      </c>
      <c r="AK808" s="14" t="s">
        <v>25</v>
      </c>
      <c r="AL808" s="39" t="s">
        <v>39</v>
      </c>
      <c r="AM808" s="14" t="s">
        <v>25</v>
      </c>
      <c r="AN808" s="14" t="s">
        <v>25</v>
      </c>
      <c r="AO808" s="14" t="s">
        <v>25</v>
      </c>
      <c r="AP808" s="14" t="s">
        <v>25</v>
      </c>
      <c r="AQ808" s="39" t="s">
        <v>39</v>
      </c>
      <c r="AR808" s="14" t="s">
        <v>25</v>
      </c>
      <c r="AS808" s="14" t="s">
        <v>25</v>
      </c>
      <c r="AT808" s="39" t="s">
        <v>39</v>
      </c>
      <c r="AU808" s="14" t="s">
        <v>25</v>
      </c>
      <c r="AV808" s="14" t="s">
        <v>965</v>
      </c>
      <c r="AW808" s="39" t="s">
        <v>39</v>
      </c>
      <c r="AX808" s="14" t="s">
        <v>965</v>
      </c>
      <c r="AY808" s="14" t="s">
        <v>965</v>
      </c>
      <c r="AZ808" s="39" t="s">
        <v>39</v>
      </c>
      <c r="BA808" s="14" t="s">
        <v>965</v>
      </c>
      <c r="BB808" s="14" t="s">
        <v>965</v>
      </c>
      <c r="BC808" s="39" t="s">
        <v>39</v>
      </c>
      <c r="BD808" s="14" t="s">
        <v>965</v>
      </c>
      <c r="BE808" s="14" t="s">
        <v>20</v>
      </c>
      <c r="BF808" s="14" t="s">
        <v>20</v>
      </c>
      <c r="BG808" s="14" t="s">
        <v>965</v>
      </c>
      <c r="BH808" s="39" t="s">
        <v>39</v>
      </c>
      <c r="BI808" s="39" t="s">
        <v>965</v>
      </c>
      <c r="BJ808" s="14" t="s">
        <v>965</v>
      </c>
      <c r="BK808" s="39" t="s">
        <v>39</v>
      </c>
      <c r="BL808" s="14" t="s">
        <v>965</v>
      </c>
      <c r="BM808" s="14" t="s">
        <v>965</v>
      </c>
      <c r="BN808" s="39" t="s">
        <v>39</v>
      </c>
      <c r="BO808" s="14" t="s">
        <v>965</v>
      </c>
      <c r="BP808" s="14" t="s">
        <v>22</v>
      </c>
      <c r="BQ808" s="39" t="s">
        <v>39</v>
      </c>
      <c r="BR808" s="14" t="s">
        <v>22</v>
      </c>
      <c r="BS808" s="14" t="s">
        <v>965</v>
      </c>
      <c r="BT808" s="39">
        <v>9.7222222222222224E-2</v>
      </c>
      <c r="BU808" s="39" t="s">
        <v>22</v>
      </c>
      <c r="BV808" s="14" t="s">
        <v>20</v>
      </c>
      <c r="BW808" s="14" t="s">
        <v>20</v>
      </c>
      <c r="BX808" s="14" t="s">
        <v>20</v>
      </c>
      <c r="BY808" s="14" t="s">
        <v>22</v>
      </c>
      <c r="BZ808" s="39">
        <v>0.375</v>
      </c>
      <c r="CA808" s="39" t="s">
        <v>22</v>
      </c>
      <c r="CB808" s="14" t="s">
        <v>965</v>
      </c>
      <c r="CC808" s="39">
        <v>0.25138888888888888</v>
      </c>
      <c r="CD808" s="39" t="s">
        <v>966</v>
      </c>
      <c r="CE808" s="14" t="s">
        <v>965</v>
      </c>
      <c r="CF808" s="39">
        <v>0.37291666666666662</v>
      </c>
      <c r="CG808" s="39" t="s">
        <v>965</v>
      </c>
      <c r="CH808" s="14" t="s">
        <v>965</v>
      </c>
      <c r="CI808" s="39">
        <v>0.37361111111111112</v>
      </c>
      <c r="CJ808" s="39" t="s">
        <v>965</v>
      </c>
      <c r="CK808" s="14" t="s">
        <v>20</v>
      </c>
      <c r="CL808" s="14" t="s">
        <v>20</v>
      </c>
      <c r="CM808" s="1">
        <f t="shared" si="204"/>
        <v>18</v>
      </c>
      <c r="CN808" s="1">
        <f t="shared" si="205"/>
        <v>0.5</v>
      </c>
      <c r="CO808" s="1">
        <f t="shared" si="206"/>
        <v>7</v>
      </c>
      <c r="CP808" s="1">
        <f t="shared" si="207"/>
        <v>0</v>
      </c>
      <c r="CQ808" s="1">
        <f t="shared" si="208"/>
        <v>5</v>
      </c>
      <c r="CR808" s="1">
        <f>SUM(COUNTIFS($T808:$CL808,{"PAT","MAT"}))</f>
        <v>0</v>
      </c>
      <c r="CS808" s="1">
        <f t="shared" si="209"/>
        <v>0</v>
      </c>
      <c r="CT808" s="1">
        <f t="shared" si="210"/>
        <v>20</v>
      </c>
      <c r="CU808" s="1">
        <f t="shared" si="211"/>
        <v>0</v>
      </c>
      <c r="CV808" s="1">
        <f t="shared" si="212"/>
        <v>0</v>
      </c>
      <c r="CW808" s="1">
        <f t="shared" si="213"/>
        <v>0</v>
      </c>
      <c r="CX808" s="1">
        <f t="shared" si="214"/>
        <v>0</v>
      </c>
      <c r="CY808" s="1">
        <f t="shared" si="215"/>
        <v>0</v>
      </c>
      <c r="CZ808" s="1">
        <f t="shared" si="216"/>
        <v>1</v>
      </c>
      <c r="DA808" s="1">
        <f t="shared" si="217"/>
        <v>1</v>
      </c>
      <c r="DB808" s="1">
        <f>SUM(CM808:CX808)+SUM(COUNTIFS(Q808:CL808,{"TERM","RESIGNED"}))</f>
        <v>50.5</v>
      </c>
      <c r="DC808" s="1" t="s">
        <v>45</v>
      </c>
    </row>
    <row r="809" spans="1:109" x14ac:dyDescent="0.25">
      <c r="A809" s="32">
        <f t="shared" si="218"/>
        <v>808</v>
      </c>
      <c r="B809" s="1" t="s">
        <v>172</v>
      </c>
      <c r="C809" s="1">
        <v>106228</v>
      </c>
      <c r="D809" s="27">
        <v>106228</v>
      </c>
      <c r="E809" s="1" t="s">
        <v>946</v>
      </c>
      <c r="F809" s="34" t="s">
        <v>1675</v>
      </c>
      <c r="G809" s="34" t="s">
        <v>190</v>
      </c>
      <c r="H809" s="30">
        <v>45273</v>
      </c>
      <c r="I809" s="30" t="s">
        <v>39</v>
      </c>
      <c r="J809" s="30" t="s">
        <v>39</v>
      </c>
      <c r="K809" s="1">
        <v>21</v>
      </c>
      <c r="L809" s="34" t="s">
        <v>1598</v>
      </c>
      <c r="M809" s="34" t="s">
        <v>827</v>
      </c>
      <c r="N809" s="1" t="s">
        <v>41</v>
      </c>
      <c r="O809" s="1" t="s">
        <v>42</v>
      </c>
      <c r="P809" s="1"/>
      <c r="Q809" s="1"/>
      <c r="R809" s="1" t="s">
        <v>43</v>
      </c>
      <c r="S809" s="33" t="s">
        <v>252</v>
      </c>
      <c r="T809" s="14" t="s">
        <v>25</v>
      </c>
      <c r="U809" s="39" t="s">
        <v>39</v>
      </c>
      <c r="V809" s="14" t="s">
        <v>25</v>
      </c>
      <c r="W809" s="14" t="s">
        <v>25</v>
      </c>
      <c r="X809" s="14" t="s">
        <v>25</v>
      </c>
      <c r="Y809" s="14" t="s">
        <v>25</v>
      </c>
      <c r="Z809" s="39" t="s">
        <v>39</v>
      </c>
      <c r="AA809" s="14" t="s">
        <v>25</v>
      </c>
      <c r="AB809" s="14" t="s">
        <v>25</v>
      </c>
      <c r="AC809" s="39" t="s">
        <v>39</v>
      </c>
      <c r="AD809" s="14" t="s">
        <v>25</v>
      </c>
      <c r="AE809" s="14" t="s">
        <v>25</v>
      </c>
      <c r="AF809" s="39" t="s">
        <v>39</v>
      </c>
      <c r="AG809" s="14" t="s">
        <v>25</v>
      </c>
      <c r="AH809" s="14" t="s">
        <v>25</v>
      </c>
      <c r="AI809" s="39" t="s">
        <v>39</v>
      </c>
      <c r="AJ809" s="14" t="s">
        <v>25</v>
      </c>
      <c r="AK809" s="14" t="s">
        <v>25</v>
      </c>
      <c r="AL809" s="39" t="s">
        <v>39</v>
      </c>
      <c r="AM809" s="14" t="s">
        <v>25</v>
      </c>
      <c r="AN809" s="14" t="s">
        <v>25</v>
      </c>
      <c r="AO809" s="14" t="s">
        <v>25</v>
      </c>
      <c r="AP809" s="14" t="s">
        <v>25</v>
      </c>
      <c r="AQ809" s="39" t="s">
        <v>39</v>
      </c>
      <c r="AR809" s="14" t="s">
        <v>25</v>
      </c>
      <c r="AS809" s="14" t="s">
        <v>25</v>
      </c>
      <c r="AT809" s="39" t="s">
        <v>39</v>
      </c>
      <c r="AU809" s="14" t="s">
        <v>25</v>
      </c>
      <c r="AV809" s="14" t="s">
        <v>965</v>
      </c>
      <c r="AW809" s="39" t="s">
        <v>39</v>
      </c>
      <c r="AX809" s="14" t="s">
        <v>965</v>
      </c>
      <c r="AY809" s="14" t="s">
        <v>965</v>
      </c>
      <c r="AZ809" s="39" t="s">
        <v>39</v>
      </c>
      <c r="BA809" s="14" t="s">
        <v>965</v>
      </c>
      <c r="BB809" s="14" t="s">
        <v>965</v>
      </c>
      <c r="BC809" s="39" t="s">
        <v>39</v>
      </c>
      <c r="BD809" s="14" t="s">
        <v>965</v>
      </c>
      <c r="BE809" s="14" t="s">
        <v>20</v>
      </c>
      <c r="BF809" s="14" t="s">
        <v>20</v>
      </c>
      <c r="BG809" s="14" t="s">
        <v>965</v>
      </c>
      <c r="BH809" s="39" t="s">
        <v>39</v>
      </c>
      <c r="BI809" s="39" t="s">
        <v>965</v>
      </c>
      <c r="BJ809" s="14" t="s">
        <v>965</v>
      </c>
      <c r="BK809" s="39" t="s">
        <v>39</v>
      </c>
      <c r="BL809" s="14" t="s">
        <v>965</v>
      </c>
      <c r="BM809" s="14" t="s">
        <v>965</v>
      </c>
      <c r="BN809" s="39" t="s">
        <v>39</v>
      </c>
      <c r="BO809" s="14" t="s">
        <v>965</v>
      </c>
      <c r="BP809" s="14" t="s">
        <v>965</v>
      </c>
      <c r="BQ809" s="39" t="s">
        <v>39</v>
      </c>
      <c r="BR809" s="14" t="s">
        <v>965</v>
      </c>
      <c r="BS809" s="14" t="s">
        <v>965</v>
      </c>
      <c r="BT809" s="39" t="e">
        <v>#N/A</v>
      </c>
      <c r="BU809" s="39" t="s">
        <v>965</v>
      </c>
      <c r="BV809" s="14" t="s">
        <v>20</v>
      </c>
      <c r="BW809" s="14" t="s">
        <v>20</v>
      </c>
      <c r="BX809" s="14" t="s">
        <v>20</v>
      </c>
      <c r="BY809" s="14" t="s">
        <v>965</v>
      </c>
      <c r="BZ809" s="39" t="s">
        <v>39</v>
      </c>
      <c r="CA809" s="39" t="s">
        <v>965</v>
      </c>
      <c r="CB809" s="14" t="s">
        <v>965</v>
      </c>
      <c r="CC809" s="39" t="s">
        <v>39</v>
      </c>
      <c r="CD809" s="39" t="s">
        <v>965</v>
      </c>
      <c r="CE809" s="14" t="s">
        <v>965</v>
      </c>
      <c r="CF809" s="39" t="s">
        <v>39</v>
      </c>
      <c r="CG809" s="39" t="s">
        <v>965</v>
      </c>
      <c r="CH809" s="14" t="s">
        <v>965</v>
      </c>
      <c r="CI809" s="39" t="s">
        <v>39</v>
      </c>
      <c r="CJ809" s="39" t="s">
        <v>965</v>
      </c>
      <c r="CK809" s="14" t="s">
        <v>20</v>
      </c>
      <c r="CL809" s="14" t="s">
        <v>20</v>
      </c>
      <c r="CM809" s="1">
        <f t="shared" si="204"/>
        <v>24</v>
      </c>
      <c r="CN809" s="1">
        <f t="shared" si="205"/>
        <v>0</v>
      </c>
      <c r="CO809" s="1">
        <f t="shared" si="206"/>
        <v>7</v>
      </c>
      <c r="CP809" s="1">
        <f t="shared" si="207"/>
        <v>0</v>
      </c>
      <c r="CQ809" s="1">
        <f t="shared" si="208"/>
        <v>0</v>
      </c>
      <c r="CR809" s="1">
        <f>SUM(COUNTIFS($T809:$CL809,{"PAT","MAT"}))</f>
        <v>0</v>
      </c>
      <c r="CS809" s="1">
        <f t="shared" si="209"/>
        <v>0</v>
      </c>
      <c r="CT809" s="1">
        <f t="shared" si="210"/>
        <v>20</v>
      </c>
      <c r="CU809" s="1">
        <f t="shared" si="211"/>
        <v>0</v>
      </c>
      <c r="CV809" s="1">
        <f t="shared" si="212"/>
        <v>0</v>
      </c>
      <c r="CW809" s="1">
        <f t="shared" si="213"/>
        <v>0</v>
      </c>
      <c r="CX809" s="1">
        <f t="shared" si="214"/>
        <v>0</v>
      </c>
      <c r="CY809" s="1">
        <f t="shared" si="215"/>
        <v>0</v>
      </c>
      <c r="CZ809" s="1">
        <f t="shared" si="216"/>
        <v>1</v>
      </c>
      <c r="DA809" s="1">
        <f t="shared" si="217"/>
        <v>1</v>
      </c>
      <c r="DB809" s="1">
        <f>SUM(CM809:CX809)+SUM(COUNTIFS(Q809:CL809,{"TERM","RESIGNED"}))</f>
        <v>51</v>
      </c>
      <c r="DC809" s="1" t="s">
        <v>45</v>
      </c>
    </row>
    <row r="810" spans="1:109" x14ac:dyDescent="0.25">
      <c r="A810" s="32">
        <f t="shared" si="218"/>
        <v>809</v>
      </c>
      <c r="B810" s="1" t="s">
        <v>172</v>
      </c>
      <c r="C810" s="1">
        <v>106230</v>
      </c>
      <c r="D810" s="27">
        <v>106230</v>
      </c>
      <c r="E810" s="1" t="s">
        <v>946</v>
      </c>
      <c r="F810" s="34" t="s">
        <v>1676</v>
      </c>
      <c r="G810" s="34" t="s">
        <v>186</v>
      </c>
      <c r="H810" s="30">
        <v>45273</v>
      </c>
      <c r="I810" s="30" t="s">
        <v>39</v>
      </c>
      <c r="J810" s="30" t="s">
        <v>39</v>
      </c>
      <c r="K810" s="1">
        <v>21</v>
      </c>
      <c r="L810" s="34" t="s">
        <v>1598</v>
      </c>
      <c r="M810" s="34" t="s">
        <v>827</v>
      </c>
      <c r="N810" s="1" t="s">
        <v>41</v>
      </c>
      <c r="O810" s="1" t="s">
        <v>42</v>
      </c>
      <c r="P810" s="1"/>
      <c r="Q810" s="1"/>
      <c r="R810" s="1" t="s">
        <v>43</v>
      </c>
      <c r="S810" s="33" t="s">
        <v>252</v>
      </c>
      <c r="T810" s="14" t="s">
        <v>25</v>
      </c>
      <c r="U810" s="39" t="s">
        <v>39</v>
      </c>
      <c r="V810" s="14" t="s">
        <v>25</v>
      </c>
      <c r="W810" s="14" t="s">
        <v>25</v>
      </c>
      <c r="X810" s="14" t="s">
        <v>25</v>
      </c>
      <c r="Y810" s="14" t="s">
        <v>25</v>
      </c>
      <c r="Z810" s="39" t="s">
        <v>39</v>
      </c>
      <c r="AA810" s="14" t="s">
        <v>25</v>
      </c>
      <c r="AB810" s="14" t="s">
        <v>25</v>
      </c>
      <c r="AC810" s="39" t="s">
        <v>39</v>
      </c>
      <c r="AD810" s="14" t="s">
        <v>25</v>
      </c>
      <c r="AE810" s="14" t="s">
        <v>25</v>
      </c>
      <c r="AF810" s="39" t="s">
        <v>39</v>
      </c>
      <c r="AG810" s="14" t="s">
        <v>25</v>
      </c>
      <c r="AH810" s="14" t="s">
        <v>25</v>
      </c>
      <c r="AI810" s="39" t="s">
        <v>39</v>
      </c>
      <c r="AJ810" s="14" t="s">
        <v>25</v>
      </c>
      <c r="AK810" s="14" t="s">
        <v>25</v>
      </c>
      <c r="AL810" s="39" t="s">
        <v>39</v>
      </c>
      <c r="AM810" s="14" t="s">
        <v>25</v>
      </c>
      <c r="AN810" s="14" t="s">
        <v>25</v>
      </c>
      <c r="AO810" s="14" t="s">
        <v>25</v>
      </c>
      <c r="AP810" s="14" t="s">
        <v>25</v>
      </c>
      <c r="AQ810" s="39" t="s">
        <v>39</v>
      </c>
      <c r="AR810" s="14" t="s">
        <v>25</v>
      </c>
      <c r="AS810" s="14" t="s">
        <v>25</v>
      </c>
      <c r="AT810" s="39" t="s">
        <v>39</v>
      </c>
      <c r="AU810" s="14" t="s">
        <v>25</v>
      </c>
      <c r="AV810" s="14" t="s">
        <v>965</v>
      </c>
      <c r="AW810" s="39" t="s">
        <v>39</v>
      </c>
      <c r="AX810" s="14" t="s">
        <v>965</v>
      </c>
      <c r="AY810" s="14" t="s">
        <v>965</v>
      </c>
      <c r="AZ810" s="39" t="s">
        <v>39</v>
      </c>
      <c r="BA810" s="14" t="s">
        <v>965</v>
      </c>
      <c r="BB810" s="14" t="s">
        <v>965</v>
      </c>
      <c r="BC810" s="39" t="s">
        <v>39</v>
      </c>
      <c r="BD810" s="14" t="s">
        <v>965</v>
      </c>
      <c r="BE810" s="14" t="s">
        <v>20</v>
      </c>
      <c r="BF810" s="14" t="s">
        <v>20</v>
      </c>
      <c r="BG810" s="14" t="s">
        <v>965</v>
      </c>
      <c r="BH810" s="39" t="s">
        <v>39</v>
      </c>
      <c r="BI810" s="39" t="s">
        <v>965</v>
      </c>
      <c r="BJ810" s="14" t="s">
        <v>965</v>
      </c>
      <c r="BK810" s="39" t="s">
        <v>39</v>
      </c>
      <c r="BL810" s="14" t="s">
        <v>965</v>
      </c>
      <c r="BM810" s="14" t="s">
        <v>965</v>
      </c>
      <c r="BN810" s="39" t="s">
        <v>39</v>
      </c>
      <c r="BO810" s="14" t="s">
        <v>965</v>
      </c>
      <c r="BP810" s="14" t="s">
        <v>965</v>
      </c>
      <c r="BQ810" s="39" t="s">
        <v>39</v>
      </c>
      <c r="BR810" s="14" t="s">
        <v>965</v>
      </c>
      <c r="BS810" s="14" t="s">
        <v>965</v>
      </c>
      <c r="BT810" s="39" t="e">
        <v>#N/A</v>
      </c>
      <c r="BU810" s="39" t="s">
        <v>965</v>
      </c>
      <c r="BV810" s="14" t="s">
        <v>20</v>
      </c>
      <c r="BW810" s="14" t="s">
        <v>20</v>
      </c>
      <c r="BX810" s="14" t="s">
        <v>20</v>
      </c>
      <c r="BY810" s="14" t="s">
        <v>965</v>
      </c>
      <c r="BZ810" s="39" t="s">
        <v>39</v>
      </c>
      <c r="CA810" s="39" t="s">
        <v>965</v>
      </c>
      <c r="CB810" s="14" t="s">
        <v>965</v>
      </c>
      <c r="CC810" s="39" t="s">
        <v>39</v>
      </c>
      <c r="CD810" s="39" t="s">
        <v>965</v>
      </c>
      <c r="CE810" s="14" t="s">
        <v>965</v>
      </c>
      <c r="CF810" s="39" t="s">
        <v>39</v>
      </c>
      <c r="CG810" s="39" t="s">
        <v>965</v>
      </c>
      <c r="CH810" s="14" t="s">
        <v>965</v>
      </c>
      <c r="CI810" s="39" t="s">
        <v>39</v>
      </c>
      <c r="CJ810" s="39" t="s">
        <v>965</v>
      </c>
      <c r="CK810" s="14" t="s">
        <v>20</v>
      </c>
      <c r="CL810" s="14" t="s">
        <v>20</v>
      </c>
      <c r="CM810" s="1">
        <f t="shared" si="204"/>
        <v>24</v>
      </c>
      <c r="CN810" s="1">
        <f t="shared" si="205"/>
        <v>0</v>
      </c>
      <c r="CO810" s="1">
        <f t="shared" si="206"/>
        <v>7</v>
      </c>
      <c r="CP810" s="1">
        <f t="shared" si="207"/>
        <v>0</v>
      </c>
      <c r="CQ810" s="1">
        <f t="shared" si="208"/>
        <v>0</v>
      </c>
      <c r="CR810" s="1">
        <f>SUM(COUNTIFS($T810:$CL810,{"PAT","MAT"}))</f>
        <v>0</v>
      </c>
      <c r="CS810" s="1">
        <f t="shared" si="209"/>
        <v>0</v>
      </c>
      <c r="CT810" s="1">
        <f t="shared" si="210"/>
        <v>20</v>
      </c>
      <c r="CU810" s="1">
        <f t="shared" si="211"/>
        <v>0</v>
      </c>
      <c r="CV810" s="1">
        <f t="shared" si="212"/>
        <v>0</v>
      </c>
      <c r="CW810" s="1">
        <f t="shared" si="213"/>
        <v>0</v>
      </c>
      <c r="CX810" s="1">
        <f t="shared" si="214"/>
        <v>0</v>
      </c>
      <c r="CY810" s="1">
        <f t="shared" si="215"/>
        <v>0</v>
      </c>
      <c r="CZ810" s="1">
        <f t="shared" si="216"/>
        <v>1</v>
      </c>
      <c r="DA810" s="1">
        <f t="shared" si="217"/>
        <v>1</v>
      </c>
      <c r="DB810" s="1">
        <f>SUM(CM810:CX810)+SUM(COUNTIFS(Q810:CL810,{"TERM","RESIGNED"}))</f>
        <v>51</v>
      </c>
      <c r="DC810" s="1" t="s">
        <v>45</v>
      </c>
    </row>
    <row r="811" spans="1:109" x14ac:dyDescent="0.25">
      <c r="A811" s="32">
        <f t="shared" si="218"/>
        <v>810</v>
      </c>
      <c r="B811" s="1" t="s">
        <v>172</v>
      </c>
      <c r="C811" s="1">
        <v>106231</v>
      </c>
      <c r="D811" s="27">
        <v>106231</v>
      </c>
      <c r="E811" s="1" t="s">
        <v>945</v>
      </c>
      <c r="F811" s="34" t="s">
        <v>1677</v>
      </c>
      <c r="G811" s="34" t="s">
        <v>186</v>
      </c>
      <c r="H811" s="30">
        <v>45273</v>
      </c>
      <c r="I811" s="30" t="s">
        <v>39</v>
      </c>
      <c r="J811" s="30" t="s">
        <v>39</v>
      </c>
      <c r="K811" s="1">
        <v>21</v>
      </c>
      <c r="L811" s="34" t="s">
        <v>1598</v>
      </c>
      <c r="M811" s="34" t="s">
        <v>827</v>
      </c>
      <c r="N811" s="1" t="s">
        <v>41</v>
      </c>
      <c r="O811" s="1" t="s">
        <v>42</v>
      </c>
      <c r="P811" s="1"/>
      <c r="Q811" s="1"/>
      <c r="R811" s="1" t="s">
        <v>43</v>
      </c>
      <c r="S811" s="33" t="s">
        <v>252</v>
      </c>
      <c r="T811" s="14" t="s">
        <v>25</v>
      </c>
      <c r="U811" s="39" t="s">
        <v>39</v>
      </c>
      <c r="V811" s="14" t="s">
        <v>25</v>
      </c>
      <c r="W811" s="14" t="s">
        <v>25</v>
      </c>
      <c r="X811" s="14" t="s">
        <v>25</v>
      </c>
      <c r="Y811" s="14" t="s">
        <v>25</v>
      </c>
      <c r="Z811" s="39" t="s">
        <v>39</v>
      </c>
      <c r="AA811" s="14" t="s">
        <v>25</v>
      </c>
      <c r="AB811" s="14" t="s">
        <v>25</v>
      </c>
      <c r="AC811" s="39" t="s">
        <v>39</v>
      </c>
      <c r="AD811" s="14" t="s">
        <v>25</v>
      </c>
      <c r="AE811" s="14" t="s">
        <v>25</v>
      </c>
      <c r="AF811" s="39" t="s">
        <v>39</v>
      </c>
      <c r="AG811" s="14" t="s">
        <v>25</v>
      </c>
      <c r="AH811" s="14" t="s">
        <v>25</v>
      </c>
      <c r="AI811" s="39" t="s">
        <v>39</v>
      </c>
      <c r="AJ811" s="14" t="s">
        <v>25</v>
      </c>
      <c r="AK811" s="14" t="s">
        <v>25</v>
      </c>
      <c r="AL811" s="39" t="s">
        <v>39</v>
      </c>
      <c r="AM811" s="14" t="s">
        <v>25</v>
      </c>
      <c r="AN811" s="14" t="s">
        <v>25</v>
      </c>
      <c r="AO811" s="14" t="s">
        <v>25</v>
      </c>
      <c r="AP811" s="14" t="s">
        <v>25</v>
      </c>
      <c r="AQ811" s="39" t="s">
        <v>39</v>
      </c>
      <c r="AR811" s="14" t="s">
        <v>25</v>
      </c>
      <c r="AS811" s="14" t="s">
        <v>25</v>
      </c>
      <c r="AT811" s="39" t="s">
        <v>39</v>
      </c>
      <c r="AU811" s="14" t="s">
        <v>25</v>
      </c>
      <c r="AV811" s="14" t="s">
        <v>965</v>
      </c>
      <c r="AW811" s="39" t="s">
        <v>39</v>
      </c>
      <c r="AX811" s="14" t="s">
        <v>965</v>
      </c>
      <c r="AY811" s="14" t="s">
        <v>965</v>
      </c>
      <c r="AZ811" s="39" t="s">
        <v>39</v>
      </c>
      <c r="BA811" s="14" t="s">
        <v>965</v>
      </c>
      <c r="BB811" s="14" t="s">
        <v>965</v>
      </c>
      <c r="BC811" s="39" t="s">
        <v>39</v>
      </c>
      <c r="BD811" s="14" t="s">
        <v>965</v>
      </c>
      <c r="BE811" s="14" t="s">
        <v>20</v>
      </c>
      <c r="BF811" s="14" t="s">
        <v>20</v>
      </c>
      <c r="BG811" s="14" t="s">
        <v>965</v>
      </c>
      <c r="BH811" s="39" t="s">
        <v>39</v>
      </c>
      <c r="BI811" s="39" t="s">
        <v>965</v>
      </c>
      <c r="BJ811" s="14" t="s">
        <v>965</v>
      </c>
      <c r="BK811" s="39" t="s">
        <v>39</v>
      </c>
      <c r="BL811" s="14" t="s">
        <v>965</v>
      </c>
      <c r="BM811" s="14" t="s">
        <v>965</v>
      </c>
      <c r="BN811" s="39" t="s">
        <v>39</v>
      </c>
      <c r="BO811" s="14" t="s">
        <v>965</v>
      </c>
      <c r="BP811" s="14" t="s">
        <v>965</v>
      </c>
      <c r="BQ811" s="39" t="s">
        <v>39</v>
      </c>
      <c r="BR811" s="14" t="s">
        <v>965</v>
      </c>
      <c r="BS811" s="14" t="s">
        <v>965</v>
      </c>
      <c r="BT811" s="39" t="e">
        <v>#N/A</v>
      </c>
      <c r="BU811" s="39" t="s">
        <v>965</v>
      </c>
      <c r="BV811" s="14" t="s">
        <v>20</v>
      </c>
      <c r="BW811" s="14" t="s">
        <v>20</v>
      </c>
      <c r="BX811" s="14" t="s">
        <v>20</v>
      </c>
      <c r="BY811" s="14" t="s">
        <v>965</v>
      </c>
      <c r="BZ811" s="39" t="s">
        <v>39</v>
      </c>
      <c r="CA811" s="39" t="s">
        <v>965</v>
      </c>
      <c r="CB811" s="14" t="s">
        <v>965</v>
      </c>
      <c r="CC811" s="39" t="s">
        <v>39</v>
      </c>
      <c r="CD811" s="39" t="s">
        <v>965</v>
      </c>
      <c r="CE811" s="14" t="s">
        <v>965</v>
      </c>
      <c r="CF811" s="39" t="s">
        <v>39</v>
      </c>
      <c r="CG811" s="39" t="s">
        <v>965</v>
      </c>
      <c r="CH811" s="14" t="s">
        <v>965</v>
      </c>
      <c r="CI811" s="39" t="s">
        <v>39</v>
      </c>
      <c r="CJ811" s="39" t="s">
        <v>965</v>
      </c>
      <c r="CK811" s="14" t="s">
        <v>20</v>
      </c>
      <c r="CL811" s="14" t="s">
        <v>20</v>
      </c>
      <c r="CM811" s="1">
        <f t="shared" si="204"/>
        <v>24</v>
      </c>
      <c r="CN811" s="1">
        <f t="shared" si="205"/>
        <v>0</v>
      </c>
      <c r="CO811" s="1">
        <f t="shared" si="206"/>
        <v>7</v>
      </c>
      <c r="CP811" s="1">
        <f t="shared" si="207"/>
        <v>0</v>
      </c>
      <c r="CQ811" s="1">
        <f t="shared" si="208"/>
        <v>0</v>
      </c>
      <c r="CR811" s="1">
        <f>SUM(COUNTIFS($T811:$CL811,{"PAT","MAT"}))</f>
        <v>0</v>
      </c>
      <c r="CS811" s="1">
        <f t="shared" si="209"/>
        <v>0</v>
      </c>
      <c r="CT811" s="1">
        <f t="shared" si="210"/>
        <v>20</v>
      </c>
      <c r="CU811" s="1">
        <f t="shared" si="211"/>
        <v>0</v>
      </c>
      <c r="CV811" s="1">
        <f t="shared" si="212"/>
        <v>0</v>
      </c>
      <c r="CW811" s="1">
        <f t="shared" si="213"/>
        <v>0</v>
      </c>
      <c r="CX811" s="1">
        <f t="shared" si="214"/>
        <v>0</v>
      </c>
      <c r="CY811" s="1">
        <f t="shared" si="215"/>
        <v>0</v>
      </c>
      <c r="CZ811" s="1">
        <f t="shared" si="216"/>
        <v>1</v>
      </c>
      <c r="DA811" s="1">
        <f t="shared" si="217"/>
        <v>1</v>
      </c>
      <c r="DB811" s="1">
        <f>SUM(CM811:CX811)+SUM(COUNTIFS(Q811:CL811,{"TERM","RESIGNED"}))</f>
        <v>51</v>
      </c>
      <c r="DC811" s="1" t="s">
        <v>45</v>
      </c>
    </row>
    <row r="812" spans="1:109" x14ac:dyDescent="0.25">
      <c r="A812" s="32">
        <f t="shared" si="218"/>
        <v>811</v>
      </c>
      <c r="B812" s="1" t="s">
        <v>172</v>
      </c>
      <c r="C812" s="1">
        <v>106232</v>
      </c>
      <c r="D812" s="27">
        <v>106232</v>
      </c>
      <c r="E812" s="1" t="s">
        <v>946</v>
      </c>
      <c r="F812" s="34" t="s">
        <v>1678</v>
      </c>
      <c r="G812" s="34" t="s">
        <v>186</v>
      </c>
      <c r="H812" s="30">
        <v>45273</v>
      </c>
      <c r="I812" s="30" t="s">
        <v>39</v>
      </c>
      <c r="J812" s="30" t="s">
        <v>39</v>
      </c>
      <c r="K812" s="1">
        <v>21</v>
      </c>
      <c r="L812" s="34" t="s">
        <v>1598</v>
      </c>
      <c r="M812" s="34" t="s">
        <v>827</v>
      </c>
      <c r="N812" s="1" t="s">
        <v>41</v>
      </c>
      <c r="O812" s="1" t="s">
        <v>42</v>
      </c>
      <c r="P812" s="1"/>
      <c r="Q812" s="1"/>
      <c r="R812" s="1" t="s">
        <v>43</v>
      </c>
      <c r="S812" s="33" t="s">
        <v>228</v>
      </c>
      <c r="T812" s="14" t="s">
        <v>25</v>
      </c>
      <c r="U812" s="39" t="s">
        <v>39</v>
      </c>
      <c r="V812" s="14" t="s">
        <v>25</v>
      </c>
      <c r="W812" s="14" t="s">
        <v>25</v>
      </c>
      <c r="X812" s="14" t="s">
        <v>25</v>
      </c>
      <c r="Y812" s="14" t="s">
        <v>25</v>
      </c>
      <c r="Z812" s="39" t="s">
        <v>39</v>
      </c>
      <c r="AA812" s="14" t="s">
        <v>25</v>
      </c>
      <c r="AB812" s="14" t="s">
        <v>25</v>
      </c>
      <c r="AC812" s="39" t="s">
        <v>39</v>
      </c>
      <c r="AD812" s="14" t="s">
        <v>25</v>
      </c>
      <c r="AE812" s="14" t="s">
        <v>25</v>
      </c>
      <c r="AF812" s="39" t="s">
        <v>39</v>
      </c>
      <c r="AG812" s="14" t="s">
        <v>25</v>
      </c>
      <c r="AH812" s="14" t="s">
        <v>25</v>
      </c>
      <c r="AI812" s="39" t="s">
        <v>39</v>
      </c>
      <c r="AJ812" s="14" t="s">
        <v>25</v>
      </c>
      <c r="AK812" s="14" t="s">
        <v>25</v>
      </c>
      <c r="AL812" s="39" t="s">
        <v>39</v>
      </c>
      <c r="AM812" s="14" t="s">
        <v>25</v>
      </c>
      <c r="AN812" s="14" t="s">
        <v>25</v>
      </c>
      <c r="AO812" s="14" t="s">
        <v>25</v>
      </c>
      <c r="AP812" s="14" t="s">
        <v>25</v>
      </c>
      <c r="AQ812" s="39" t="s">
        <v>39</v>
      </c>
      <c r="AR812" s="14" t="s">
        <v>25</v>
      </c>
      <c r="AS812" s="14" t="s">
        <v>25</v>
      </c>
      <c r="AT812" s="39" t="s">
        <v>39</v>
      </c>
      <c r="AU812" s="14" t="s">
        <v>25</v>
      </c>
      <c r="AV812" s="14" t="s">
        <v>965</v>
      </c>
      <c r="AW812" s="39" t="s">
        <v>39</v>
      </c>
      <c r="AX812" s="14" t="s">
        <v>965</v>
      </c>
      <c r="AY812" s="14" t="s">
        <v>965</v>
      </c>
      <c r="AZ812" s="39" t="s">
        <v>39</v>
      </c>
      <c r="BA812" s="14" t="s">
        <v>965</v>
      </c>
      <c r="BB812" s="14" t="s">
        <v>965</v>
      </c>
      <c r="BC812" s="39" t="s">
        <v>39</v>
      </c>
      <c r="BD812" s="14" t="s">
        <v>965</v>
      </c>
      <c r="BE812" s="14" t="s">
        <v>20</v>
      </c>
      <c r="BF812" s="14" t="s">
        <v>20</v>
      </c>
      <c r="BG812" s="14" t="s">
        <v>965</v>
      </c>
      <c r="BH812" s="39" t="s">
        <v>39</v>
      </c>
      <c r="BI812" s="39" t="s">
        <v>965</v>
      </c>
      <c r="BJ812" s="14" t="s">
        <v>965</v>
      </c>
      <c r="BK812" s="39" t="s">
        <v>39</v>
      </c>
      <c r="BL812" s="14" t="s">
        <v>965</v>
      </c>
      <c r="BM812" s="14" t="s">
        <v>965</v>
      </c>
      <c r="BN812" s="39" t="s">
        <v>39</v>
      </c>
      <c r="BO812" s="14" t="s">
        <v>965</v>
      </c>
      <c r="BP812" s="14" t="s">
        <v>965</v>
      </c>
      <c r="BQ812" s="39" t="s">
        <v>39</v>
      </c>
      <c r="BR812" s="14" t="s">
        <v>965</v>
      </c>
      <c r="BS812" s="14" t="s">
        <v>965</v>
      </c>
      <c r="BT812" s="39" t="e">
        <v>#N/A</v>
      </c>
      <c r="BU812" s="39" t="s">
        <v>965</v>
      </c>
      <c r="BV812" s="14" t="s">
        <v>20</v>
      </c>
      <c r="BW812" s="14" t="s">
        <v>20</v>
      </c>
      <c r="BX812" s="14" t="s">
        <v>20</v>
      </c>
      <c r="BY812" s="14" t="s">
        <v>965</v>
      </c>
      <c r="BZ812" s="39" t="s">
        <v>39</v>
      </c>
      <c r="CA812" s="39" t="s">
        <v>965</v>
      </c>
      <c r="CB812" s="14" t="s">
        <v>965</v>
      </c>
      <c r="CC812" s="39" t="s">
        <v>39</v>
      </c>
      <c r="CD812" s="39" t="s">
        <v>965</v>
      </c>
      <c r="CE812" s="14" t="s">
        <v>965</v>
      </c>
      <c r="CF812" s="39" t="s">
        <v>39</v>
      </c>
      <c r="CG812" s="39" t="s">
        <v>965</v>
      </c>
      <c r="CH812" s="14" t="s">
        <v>22</v>
      </c>
      <c r="CI812" s="39" t="s">
        <v>39</v>
      </c>
      <c r="CJ812" s="39" t="s">
        <v>22</v>
      </c>
      <c r="CK812" s="14" t="s">
        <v>20</v>
      </c>
      <c r="CL812" s="14" t="s">
        <v>20</v>
      </c>
      <c r="CM812" s="1">
        <f t="shared" si="204"/>
        <v>22</v>
      </c>
      <c r="CN812" s="1">
        <f t="shared" si="205"/>
        <v>0</v>
      </c>
      <c r="CO812" s="1">
        <f t="shared" si="206"/>
        <v>7</v>
      </c>
      <c r="CP812" s="1">
        <f t="shared" si="207"/>
        <v>0</v>
      </c>
      <c r="CQ812" s="1">
        <f t="shared" si="208"/>
        <v>2</v>
      </c>
      <c r="CR812" s="1">
        <f>SUM(COUNTIFS($T812:$CL812,{"PAT","MAT"}))</f>
        <v>0</v>
      </c>
      <c r="CS812" s="1">
        <f t="shared" si="209"/>
        <v>0</v>
      </c>
      <c r="CT812" s="1">
        <f t="shared" si="210"/>
        <v>20</v>
      </c>
      <c r="CU812" s="1">
        <f t="shared" si="211"/>
        <v>0</v>
      </c>
      <c r="CV812" s="1">
        <f t="shared" si="212"/>
        <v>0</v>
      </c>
      <c r="CW812" s="1">
        <f t="shared" si="213"/>
        <v>0</v>
      </c>
      <c r="CX812" s="1">
        <f t="shared" si="214"/>
        <v>0</v>
      </c>
      <c r="CY812" s="1">
        <f t="shared" si="215"/>
        <v>0</v>
      </c>
      <c r="CZ812" s="1">
        <f t="shared" si="216"/>
        <v>1</v>
      </c>
      <c r="DA812" s="1">
        <f t="shared" si="217"/>
        <v>1</v>
      </c>
      <c r="DB812" s="1">
        <f>SUM(CM812:CX812)+SUM(COUNTIFS(Q812:CL812,{"TERM","RESIGNED"}))</f>
        <v>51</v>
      </c>
      <c r="DC812" s="1" t="s">
        <v>45</v>
      </c>
    </row>
    <row r="813" spans="1:109" x14ac:dyDescent="0.25">
      <c r="A813" s="32">
        <f t="shared" si="218"/>
        <v>812</v>
      </c>
      <c r="B813" s="1" t="s">
        <v>172</v>
      </c>
      <c r="C813" s="1">
        <v>106233</v>
      </c>
      <c r="D813" s="27">
        <v>106233</v>
      </c>
      <c r="E813" s="1" t="s">
        <v>946</v>
      </c>
      <c r="F813" s="34" t="s">
        <v>1506</v>
      </c>
      <c r="G813" s="34" t="s">
        <v>123</v>
      </c>
      <c r="H813" s="30">
        <v>45273</v>
      </c>
      <c r="I813" s="30" t="s">
        <v>39</v>
      </c>
      <c r="J813" s="30" t="s">
        <v>39</v>
      </c>
      <c r="K813" s="1">
        <v>21</v>
      </c>
      <c r="L813" s="34" t="s">
        <v>1598</v>
      </c>
      <c r="M813" s="34" t="s">
        <v>827</v>
      </c>
      <c r="N813" s="1" t="s">
        <v>41</v>
      </c>
      <c r="O813" s="1" t="s">
        <v>42</v>
      </c>
      <c r="P813" s="1"/>
      <c r="Q813" s="1"/>
      <c r="R813" s="1" t="s">
        <v>43</v>
      </c>
      <c r="S813" s="33" t="s">
        <v>246</v>
      </c>
      <c r="T813" s="14" t="s">
        <v>25</v>
      </c>
      <c r="U813" s="39" t="s">
        <v>39</v>
      </c>
      <c r="V813" s="14" t="s">
        <v>25</v>
      </c>
      <c r="W813" s="14" t="s">
        <v>25</v>
      </c>
      <c r="X813" s="14" t="s">
        <v>25</v>
      </c>
      <c r="Y813" s="14" t="s">
        <v>25</v>
      </c>
      <c r="Z813" s="39" t="s">
        <v>39</v>
      </c>
      <c r="AA813" s="14" t="s">
        <v>25</v>
      </c>
      <c r="AB813" s="14" t="s">
        <v>25</v>
      </c>
      <c r="AC813" s="39" t="s">
        <v>39</v>
      </c>
      <c r="AD813" s="14" t="s">
        <v>25</v>
      </c>
      <c r="AE813" s="14" t="s">
        <v>25</v>
      </c>
      <c r="AF813" s="39" t="s">
        <v>39</v>
      </c>
      <c r="AG813" s="14" t="s">
        <v>25</v>
      </c>
      <c r="AH813" s="14" t="s">
        <v>25</v>
      </c>
      <c r="AI813" s="39" t="s">
        <v>39</v>
      </c>
      <c r="AJ813" s="14" t="s">
        <v>25</v>
      </c>
      <c r="AK813" s="14" t="s">
        <v>25</v>
      </c>
      <c r="AL813" s="39" t="s">
        <v>39</v>
      </c>
      <c r="AM813" s="14" t="s">
        <v>25</v>
      </c>
      <c r="AN813" s="14" t="s">
        <v>25</v>
      </c>
      <c r="AO813" s="14" t="s">
        <v>25</v>
      </c>
      <c r="AP813" s="14" t="s">
        <v>25</v>
      </c>
      <c r="AQ813" s="39" t="s">
        <v>39</v>
      </c>
      <c r="AR813" s="14" t="s">
        <v>25</v>
      </c>
      <c r="AS813" s="14" t="s">
        <v>25</v>
      </c>
      <c r="AT813" s="39" t="s">
        <v>39</v>
      </c>
      <c r="AU813" s="14" t="s">
        <v>25</v>
      </c>
      <c r="AV813" s="14" t="s">
        <v>965</v>
      </c>
      <c r="AW813" s="39" t="s">
        <v>39</v>
      </c>
      <c r="AX813" s="14" t="s">
        <v>965</v>
      </c>
      <c r="AY813" s="14" t="s">
        <v>965</v>
      </c>
      <c r="AZ813" s="39" t="s">
        <v>39</v>
      </c>
      <c r="BA813" s="14" t="s">
        <v>965</v>
      </c>
      <c r="BB813" s="14" t="s">
        <v>965</v>
      </c>
      <c r="BC813" s="39" t="s">
        <v>39</v>
      </c>
      <c r="BD813" s="14" t="s">
        <v>965</v>
      </c>
      <c r="BE813" s="14" t="s">
        <v>20</v>
      </c>
      <c r="BF813" s="14" t="s">
        <v>20</v>
      </c>
      <c r="BG813" s="14" t="s">
        <v>965</v>
      </c>
      <c r="BH813" s="39" t="s">
        <v>39</v>
      </c>
      <c r="BI813" s="39" t="s">
        <v>965</v>
      </c>
      <c r="BJ813" s="14" t="s">
        <v>965</v>
      </c>
      <c r="BK813" s="39" t="s">
        <v>39</v>
      </c>
      <c r="BL813" s="14" t="s">
        <v>965</v>
      </c>
      <c r="BM813" s="14" t="s">
        <v>965</v>
      </c>
      <c r="BN813" s="39" t="s">
        <v>39</v>
      </c>
      <c r="BO813" s="14" t="s">
        <v>965</v>
      </c>
      <c r="BP813" s="14" t="s">
        <v>965</v>
      </c>
      <c r="BQ813" s="39" t="s">
        <v>39</v>
      </c>
      <c r="BR813" s="14" t="s">
        <v>965</v>
      </c>
      <c r="BS813" s="14" t="s">
        <v>965</v>
      </c>
      <c r="BT813" s="39" t="e">
        <v>#N/A</v>
      </c>
      <c r="BU813" s="39" t="s">
        <v>965</v>
      </c>
      <c r="BV813" s="14" t="s">
        <v>20</v>
      </c>
      <c r="BW813" s="14" t="s">
        <v>20</v>
      </c>
      <c r="BX813" s="14" t="s">
        <v>20</v>
      </c>
      <c r="BY813" s="14" t="s">
        <v>965</v>
      </c>
      <c r="BZ813" s="39" t="s">
        <v>39</v>
      </c>
      <c r="CA813" s="39" t="s">
        <v>965</v>
      </c>
      <c r="CB813" s="14" t="s">
        <v>965</v>
      </c>
      <c r="CC813" s="39" t="s">
        <v>39</v>
      </c>
      <c r="CD813" s="39" t="s">
        <v>965</v>
      </c>
      <c r="CE813" s="14" t="s">
        <v>965</v>
      </c>
      <c r="CF813" s="39" t="s">
        <v>39</v>
      </c>
      <c r="CG813" s="39" t="s">
        <v>965</v>
      </c>
      <c r="CH813" s="14" t="s">
        <v>965</v>
      </c>
      <c r="CI813" s="39" t="s">
        <v>39</v>
      </c>
      <c r="CJ813" s="39" t="s">
        <v>965</v>
      </c>
      <c r="CK813" s="14" t="s">
        <v>20</v>
      </c>
      <c r="CL813" s="14" t="s">
        <v>20</v>
      </c>
      <c r="CM813" s="1">
        <f t="shared" si="204"/>
        <v>24</v>
      </c>
      <c r="CN813" s="1">
        <f t="shared" si="205"/>
        <v>0</v>
      </c>
      <c r="CO813" s="1">
        <f t="shared" si="206"/>
        <v>7</v>
      </c>
      <c r="CP813" s="1">
        <f t="shared" si="207"/>
        <v>0</v>
      </c>
      <c r="CQ813" s="1">
        <f t="shared" si="208"/>
        <v>0</v>
      </c>
      <c r="CR813" s="1">
        <f>SUM(COUNTIFS($T813:$CL813,{"PAT","MAT"}))</f>
        <v>0</v>
      </c>
      <c r="CS813" s="1">
        <f t="shared" si="209"/>
        <v>0</v>
      </c>
      <c r="CT813" s="1">
        <f t="shared" si="210"/>
        <v>20</v>
      </c>
      <c r="CU813" s="1">
        <f t="shared" si="211"/>
        <v>0</v>
      </c>
      <c r="CV813" s="1">
        <f t="shared" si="212"/>
        <v>0</v>
      </c>
      <c r="CW813" s="1">
        <f t="shared" si="213"/>
        <v>0</v>
      </c>
      <c r="CX813" s="1">
        <f t="shared" si="214"/>
        <v>0</v>
      </c>
      <c r="CY813" s="1">
        <f t="shared" si="215"/>
        <v>0</v>
      </c>
      <c r="CZ813" s="1">
        <f t="shared" si="216"/>
        <v>1</v>
      </c>
      <c r="DA813" s="1">
        <f t="shared" si="217"/>
        <v>1</v>
      </c>
      <c r="DB813" s="1">
        <f>SUM(CM813:CX813)+SUM(COUNTIFS(Q813:CL813,{"TERM","RESIGNED"}))</f>
        <v>51</v>
      </c>
      <c r="DC813" s="1" t="s">
        <v>45</v>
      </c>
    </row>
    <row r="814" spans="1:109" x14ac:dyDescent="0.25">
      <c r="A814" s="32">
        <f t="shared" si="218"/>
        <v>813</v>
      </c>
      <c r="B814" s="1" t="s">
        <v>172</v>
      </c>
      <c r="C814" s="1">
        <v>106250</v>
      </c>
      <c r="D814" s="27">
        <v>106250</v>
      </c>
      <c r="E814" s="1" t="s">
        <v>945</v>
      </c>
      <c r="F814" s="34" t="s">
        <v>1684</v>
      </c>
      <c r="G814" s="34" t="s">
        <v>162</v>
      </c>
      <c r="H814" s="30">
        <v>45278</v>
      </c>
      <c r="I814" s="30" t="s">
        <v>39</v>
      </c>
      <c r="J814" s="30" t="s">
        <v>39</v>
      </c>
      <c r="K814" s="1">
        <v>16</v>
      </c>
      <c r="L814" s="34" t="s">
        <v>1598</v>
      </c>
      <c r="M814" s="34" t="s">
        <v>124</v>
      </c>
      <c r="N814" s="1" t="s">
        <v>41</v>
      </c>
      <c r="O814" s="1" t="s">
        <v>42</v>
      </c>
      <c r="P814" s="1"/>
      <c r="Q814" s="1"/>
      <c r="R814" s="1" t="s">
        <v>43</v>
      </c>
      <c r="S814" s="33" t="s">
        <v>165</v>
      </c>
      <c r="T814" s="14" t="s">
        <v>25</v>
      </c>
      <c r="U814" s="39" t="s">
        <v>39</v>
      </c>
      <c r="V814" s="14" t="s">
        <v>25</v>
      </c>
      <c r="W814" s="14" t="s">
        <v>25</v>
      </c>
      <c r="X814" s="14" t="s">
        <v>25</v>
      </c>
      <c r="Y814" s="14" t="s">
        <v>25</v>
      </c>
      <c r="Z814" s="39" t="s">
        <v>39</v>
      </c>
      <c r="AA814" s="14" t="s">
        <v>25</v>
      </c>
      <c r="AB814" s="14" t="s">
        <v>25</v>
      </c>
      <c r="AC814" s="39" t="s">
        <v>39</v>
      </c>
      <c r="AD814" s="14" t="s">
        <v>25</v>
      </c>
      <c r="AE814" s="14" t="s">
        <v>25</v>
      </c>
      <c r="AF814" s="39" t="s">
        <v>39</v>
      </c>
      <c r="AG814" s="14" t="s">
        <v>25</v>
      </c>
      <c r="AH814" s="14" t="s">
        <v>25</v>
      </c>
      <c r="AI814" s="39" t="s">
        <v>39</v>
      </c>
      <c r="AJ814" s="14" t="s">
        <v>25</v>
      </c>
      <c r="AK814" s="14" t="s">
        <v>25</v>
      </c>
      <c r="AL814" s="39" t="s">
        <v>39</v>
      </c>
      <c r="AM814" s="14" t="s">
        <v>25</v>
      </c>
      <c r="AN814" s="14" t="s">
        <v>25</v>
      </c>
      <c r="AO814" s="14" t="s">
        <v>25</v>
      </c>
      <c r="AP814" s="14" t="s">
        <v>25</v>
      </c>
      <c r="AQ814" s="39" t="s">
        <v>39</v>
      </c>
      <c r="AR814" s="14" t="s">
        <v>25</v>
      </c>
      <c r="AS814" s="14" t="s">
        <v>25</v>
      </c>
      <c r="AT814" s="39" t="s">
        <v>39</v>
      </c>
      <c r="AU814" s="14" t="s">
        <v>25</v>
      </c>
      <c r="AV814" s="14" t="s">
        <v>25</v>
      </c>
      <c r="AW814" s="39" t="s">
        <v>39</v>
      </c>
      <c r="AX814" s="14" t="s">
        <v>25</v>
      </c>
      <c r="AY814" s="14" t="s">
        <v>25</v>
      </c>
      <c r="AZ814" s="39" t="s">
        <v>39</v>
      </c>
      <c r="BA814" s="14" t="s">
        <v>25</v>
      </c>
      <c r="BB814" s="14" t="s">
        <v>25</v>
      </c>
      <c r="BC814" s="39" t="s">
        <v>39</v>
      </c>
      <c r="BD814" s="14" t="s">
        <v>25</v>
      </c>
      <c r="BE814" s="14" t="s">
        <v>25</v>
      </c>
      <c r="BF814" s="14" t="s">
        <v>25</v>
      </c>
      <c r="BG814" s="14" t="s">
        <v>965</v>
      </c>
      <c r="BH814" s="39" t="s">
        <v>39</v>
      </c>
      <c r="BI814" s="39" t="s">
        <v>965</v>
      </c>
      <c r="BJ814" s="14" t="s">
        <v>965</v>
      </c>
      <c r="BK814" s="39" t="s">
        <v>39</v>
      </c>
      <c r="BL814" s="14" t="s">
        <v>965</v>
      </c>
      <c r="BM814" s="14" t="s">
        <v>965</v>
      </c>
      <c r="BN814" s="39" t="s">
        <v>39</v>
      </c>
      <c r="BO814" s="14" t="s">
        <v>965</v>
      </c>
      <c r="BP814" s="14" t="s">
        <v>965</v>
      </c>
      <c r="BQ814" s="39" t="s">
        <v>39</v>
      </c>
      <c r="BR814" s="14" t="s">
        <v>965</v>
      </c>
      <c r="BS814" s="14" t="s">
        <v>965</v>
      </c>
      <c r="BT814" s="39" t="e">
        <v>#N/A</v>
      </c>
      <c r="BU814" s="39" t="s">
        <v>965</v>
      </c>
      <c r="BV814" s="14" t="s">
        <v>20</v>
      </c>
      <c r="BW814" s="14" t="s">
        <v>20</v>
      </c>
      <c r="BX814" s="14" t="s">
        <v>20</v>
      </c>
      <c r="BY814" s="14" t="s">
        <v>965</v>
      </c>
      <c r="BZ814" s="39" t="s">
        <v>39</v>
      </c>
      <c r="CA814" s="39" t="s">
        <v>965</v>
      </c>
      <c r="CB814" s="14" t="s">
        <v>966</v>
      </c>
      <c r="CC814" s="39">
        <v>0.38055555555555554</v>
      </c>
      <c r="CD814" s="39" t="s">
        <v>966</v>
      </c>
      <c r="CE814" s="14" t="s">
        <v>966</v>
      </c>
      <c r="CF814" s="39">
        <v>0.3840277777777778</v>
      </c>
      <c r="CG814" s="39" t="s">
        <v>966</v>
      </c>
      <c r="CH814" s="14" t="s">
        <v>966</v>
      </c>
      <c r="CI814" s="39">
        <v>0.3756944444444445</v>
      </c>
      <c r="CJ814" s="39" t="s">
        <v>966</v>
      </c>
      <c r="CK814" s="14" t="s">
        <v>20</v>
      </c>
      <c r="CL814" s="14" t="s">
        <v>20</v>
      </c>
      <c r="CM814" s="1">
        <f t="shared" si="204"/>
        <v>12</v>
      </c>
      <c r="CN814" s="1">
        <f t="shared" si="205"/>
        <v>3</v>
      </c>
      <c r="CO814" s="1">
        <f t="shared" si="206"/>
        <v>5</v>
      </c>
      <c r="CP814" s="1">
        <f t="shared" si="207"/>
        <v>0</v>
      </c>
      <c r="CQ814" s="1">
        <f t="shared" si="208"/>
        <v>0</v>
      </c>
      <c r="CR814" s="1">
        <f>SUM(COUNTIFS($T814:$CL814,{"PAT","MAT"}))</f>
        <v>0</v>
      </c>
      <c r="CS814" s="1">
        <f t="shared" si="209"/>
        <v>0</v>
      </c>
      <c r="CT814" s="1">
        <f t="shared" si="210"/>
        <v>28</v>
      </c>
      <c r="CU814" s="1">
        <f t="shared" si="211"/>
        <v>0</v>
      </c>
      <c r="CV814" s="1">
        <f t="shared" si="212"/>
        <v>0</v>
      </c>
      <c r="CW814" s="1">
        <f t="shared" si="213"/>
        <v>0</v>
      </c>
      <c r="CX814" s="1">
        <f t="shared" si="214"/>
        <v>0</v>
      </c>
      <c r="CY814" s="1">
        <f t="shared" si="215"/>
        <v>0</v>
      </c>
      <c r="CZ814" s="1">
        <f t="shared" si="216"/>
        <v>0</v>
      </c>
      <c r="DA814" s="1">
        <f t="shared" si="217"/>
        <v>1</v>
      </c>
      <c r="DB814" s="1">
        <f>SUM(CM814:CX814)+SUM(COUNTIFS(Q814:CL814,{"TERM","RESIGNED"}))</f>
        <v>48</v>
      </c>
      <c r="DC814" s="1" t="s">
        <v>45</v>
      </c>
    </row>
    <row r="815" spans="1:109" x14ac:dyDescent="0.25">
      <c r="A815" s="32">
        <f t="shared" si="218"/>
        <v>814</v>
      </c>
      <c r="B815" s="1" t="s">
        <v>36</v>
      </c>
      <c r="C815" s="1">
        <v>18958</v>
      </c>
      <c r="D815" s="27">
        <v>18958</v>
      </c>
      <c r="E815" s="1" t="s">
        <v>945</v>
      </c>
      <c r="F815" s="34" t="s">
        <v>787</v>
      </c>
      <c r="G815" s="34" t="s">
        <v>123</v>
      </c>
      <c r="H815" s="30">
        <v>44876</v>
      </c>
      <c r="I815" s="30" t="s">
        <v>39</v>
      </c>
      <c r="J815" s="30">
        <v>45289</v>
      </c>
      <c r="K815" s="1">
        <f ca="1">IF(O815="ACTIVE",(TODAY()-H815),(J815-H815))</f>
        <v>413</v>
      </c>
      <c r="L815" s="34" t="str">
        <f>IF(OR(M815="Email Verification",M815="Operations",M815="OJT",M815="Bottom Quartile Group",M815="Training"),"Billable","Non Billable")</f>
        <v>Billable</v>
      </c>
      <c r="M815" s="34" t="s">
        <v>124</v>
      </c>
      <c r="N815" s="1" t="s">
        <v>41</v>
      </c>
      <c r="O815" s="1" t="s">
        <v>971</v>
      </c>
      <c r="P815" s="1" t="s">
        <v>998</v>
      </c>
      <c r="Q815" s="1" t="s">
        <v>1213</v>
      </c>
      <c r="R815" s="1" t="s">
        <v>43</v>
      </c>
      <c r="S815" s="33" t="s">
        <v>144</v>
      </c>
      <c r="T815" s="14" t="s">
        <v>965</v>
      </c>
      <c r="U815" s="39">
        <v>0.37638888888888899</v>
      </c>
      <c r="V815" s="14" t="s">
        <v>965</v>
      </c>
      <c r="W815" s="14" t="s">
        <v>20</v>
      </c>
      <c r="X815" s="14" t="s">
        <v>20</v>
      </c>
      <c r="Y815" s="14" t="s">
        <v>965</v>
      </c>
      <c r="Z815" s="39">
        <v>0.37291666666666662</v>
      </c>
      <c r="AA815" s="14" t="s">
        <v>965</v>
      </c>
      <c r="AB815" s="14" t="s">
        <v>965</v>
      </c>
      <c r="AC815" s="39">
        <v>0.36736111111111108</v>
      </c>
      <c r="AD815" s="14" t="s">
        <v>965</v>
      </c>
      <c r="AE815" s="14" t="s">
        <v>965</v>
      </c>
      <c r="AF815" s="39">
        <v>0.36944444444444446</v>
      </c>
      <c r="AG815" s="14" t="s">
        <v>965</v>
      </c>
      <c r="AH815" s="14" t="s">
        <v>965</v>
      </c>
      <c r="AI815" s="39">
        <v>0.37013888888888885</v>
      </c>
      <c r="AJ815" s="14" t="s">
        <v>965</v>
      </c>
      <c r="AK815" s="14" t="s">
        <v>965</v>
      </c>
      <c r="AL815" s="39">
        <v>0.36736111111111108</v>
      </c>
      <c r="AM815" s="14" t="s">
        <v>965</v>
      </c>
      <c r="AN815" s="14" t="s">
        <v>20</v>
      </c>
      <c r="AO815" s="14" t="s">
        <v>20</v>
      </c>
      <c r="AP815" s="14" t="s">
        <v>965</v>
      </c>
      <c r="AQ815" s="39">
        <v>0.37013888888888885</v>
      </c>
      <c r="AR815" s="14" t="s">
        <v>965</v>
      </c>
      <c r="AS815" s="14" t="s">
        <v>965</v>
      </c>
      <c r="AT815" s="39">
        <v>0.3666666666666667</v>
      </c>
      <c r="AU815" s="14" t="s">
        <v>965</v>
      </c>
      <c r="AV815" s="14" t="s">
        <v>965</v>
      </c>
      <c r="AW815" s="39">
        <v>0.36805555555555558</v>
      </c>
      <c r="AX815" s="14" t="s">
        <v>965</v>
      </c>
      <c r="AY815" s="14" t="s">
        <v>965</v>
      </c>
      <c r="AZ815" s="39">
        <v>0.36874999999999997</v>
      </c>
      <c r="BA815" s="14" t="s">
        <v>965</v>
      </c>
      <c r="BB815" s="14" t="s">
        <v>965</v>
      </c>
      <c r="BC815" s="39">
        <v>0.36874999999999997</v>
      </c>
      <c r="BD815" s="14" t="s">
        <v>965</v>
      </c>
      <c r="BE815" s="14" t="s">
        <v>20</v>
      </c>
      <c r="BF815" s="14" t="s">
        <v>20</v>
      </c>
      <c r="BG815" s="14" t="s">
        <v>965</v>
      </c>
      <c r="BH815" s="39">
        <v>0.3666666666666667</v>
      </c>
      <c r="BI815" s="39" t="s">
        <v>965</v>
      </c>
      <c r="BJ815" s="14" t="s">
        <v>965</v>
      </c>
      <c r="BK815" s="39">
        <v>0.36736111111111108</v>
      </c>
      <c r="BL815" s="14" t="s">
        <v>965</v>
      </c>
      <c r="BM815" s="14" t="s">
        <v>965</v>
      </c>
      <c r="BN815" s="39">
        <v>0.37083333333333335</v>
      </c>
      <c r="BO815" s="14" t="s">
        <v>965</v>
      </c>
      <c r="BP815" s="14" t="s">
        <v>965</v>
      </c>
      <c r="BQ815" s="39">
        <v>0.36527777777777781</v>
      </c>
      <c r="BR815" s="14" t="s">
        <v>965</v>
      </c>
      <c r="BS815" s="14" t="s">
        <v>22</v>
      </c>
      <c r="BT815" s="39" t="e">
        <v>#N/A</v>
      </c>
      <c r="BU815" s="39" t="s">
        <v>22</v>
      </c>
      <c r="BV815" s="14" t="s">
        <v>20</v>
      </c>
      <c r="BW815" s="14" t="s">
        <v>20</v>
      </c>
      <c r="BX815" s="14" t="s">
        <v>20</v>
      </c>
      <c r="BY815" s="14" t="s">
        <v>21</v>
      </c>
      <c r="BZ815" s="39" t="s">
        <v>39</v>
      </c>
      <c r="CA815" s="39" t="s">
        <v>21</v>
      </c>
      <c r="CB815" s="14" t="s">
        <v>21</v>
      </c>
      <c r="CC815" s="39" t="s">
        <v>39</v>
      </c>
      <c r="CD815" s="39" t="s">
        <v>21</v>
      </c>
      <c r="CE815" s="14" t="s">
        <v>21</v>
      </c>
      <c r="CF815" s="39" t="s">
        <v>39</v>
      </c>
      <c r="CG815" s="39" t="s">
        <v>21</v>
      </c>
      <c r="CH815" s="14" t="s">
        <v>971</v>
      </c>
      <c r="CI815" s="39" t="s">
        <v>39</v>
      </c>
      <c r="CJ815" s="39" t="s">
        <v>971</v>
      </c>
      <c r="CK815" s="14" t="s">
        <v>20</v>
      </c>
      <c r="CL815" s="14" t="s">
        <v>20</v>
      </c>
      <c r="CM815" s="1">
        <f t="shared" si="204"/>
        <v>30</v>
      </c>
      <c r="CN815" s="1">
        <f t="shared" si="205"/>
        <v>0</v>
      </c>
      <c r="CO815" s="1">
        <f t="shared" si="206"/>
        <v>11</v>
      </c>
      <c r="CP815" s="1">
        <f t="shared" si="207"/>
        <v>6</v>
      </c>
      <c r="CQ815" s="1">
        <f t="shared" si="208"/>
        <v>2</v>
      </c>
      <c r="CR815" s="1">
        <f>SUM(COUNTIFS($T815:$CL815,{"PAT","MAT"}))</f>
        <v>0</v>
      </c>
      <c r="CS815" s="1">
        <f t="shared" si="209"/>
        <v>0</v>
      </c>
      <c r="CT815" s="1">
        <f t="shared" si="210"/>
        <v>0</v>
      </c>
      <c r="CU815" s="1">
        <f t="shared" si="211"/>
        <v>0</v>
      </c>
      <c r="CV815" s="1">
        <f t="shared" si="212"/>
        <v>0</v>
      </c>
      <c r="CW815" s="1">
        <f t="shared" si="213"/>
        <v>0</v>
      </c>
      <c r="CX815" s="1">
        <f t="shared" si="214"/>
        <v>0</v>
      </c>
      <c r="CY815" s="1">
        <f t="shared" si="215"/>
        <v>0</v>
      </c>
      <c r="CZ815" s="1">
        <f t="shared" si="216"/>
        <v>1</v>
      </c>
      <c r="DA815" s="1">
        <f t="shared" si="217"/>
        <v>1</v>
      </c>
      <c r="DB815" s="1">
        <f>SUM(CM815:CX815)+SUM(COUNTIFS(Q815:CL815,{"TERM","RESIGNED"}))</f>
        <v>51</v>
      </c>
      <c r="DC815" s="1" t="s">
        <v>45</v>
      </c>
      <c r="DD815" s="1" t="s">
        <v>1020</v>
      </c>
      <c r="DE815" s="34"/>
    </row>
    <row r="816" spans="1:109" x14ac:dyDescent="0.25">
      <c r="A816" s="32">
        <f t="shared" si="218"/>
        <v>815</v>
      </c>
      <c r="B816" s="1" t="s">
        <v>172</v>
      </c>
      <c r="C816" s="1">
        <v>105518</v>
      </c>
      <c r="D816" s="27">
        <v>105518</v>
      </c>
      <c r="E816" s="1" t="s">
        <v>946</v>
      </c>
      <c r="F816" s="34" t="s">
        <v>1206</v>
      </c>
      <c r="G816" s="34" t="s">
        <v>123</v>
      </c>
      <c r="H816" s="30">
        <v>45163</v>
      </c>
      <c r="I816" s="30" t="s">
        <v>39</v>
      </c>
      <c r="J816" s="30">
        <v>45278</v>
      </c>
      <c r="K816" s="1">
        <f ca="1">IF(O816="ACTIVE",(TODAY()-H816),(J816-H816))</f>
        <v>115</v>
      </c>
      <c r="L816" s="34" t="str">
        <f>IF(OR(M816="Email Verification",M816="Operations",M816="OJT",M816="Bottom Quartile Group",M816="Training"),"Billable","Non Billable")</f>
        <v>Billable</v>
      </c>
      <c r="M816" s="34" t="s">
        <v>124</v>
      </c>
      <c r="N816" s="1" t="s">
        <v>41</v>
      </c>
      <c r="O816" s="1" t="s">
        <v>971</v>
      </c>
      <c r="P816" s="1" t="s">
        <v>998</v>
      </c>
      <c r="Q816" s="1" t="s">
        <v>1213</v>
      </c>
      <c r="R816" s="1" t="s">
        <v>43</v>
      </c>
      <c r="S816" s="33" t="s">
        <v>303</v>
      </c>
      <c r="T816" s="14" t="s">
        <v>965</v>
      </c>
      <c r="U816" s="39">
        <v>0.39374999999999999</v>
      </c>
      <c r="V816" s="14" t="s">
        <v>965</v>
      </c>
      <c r="W816" s="14" t="s">
        <v>20</v>
      </c>
      <c r="X816" s="14" t="s">
        <v>20</v>
      </c>
      <c r="Y816" s="14" t="s">
        <v>21</v>
      </c>
      <c r="Z816" s="39" t="s">
        <v>39</v>
      </c>
      <c r="AA816" s="14" t="s">
        <v>21</v>
      </c>
      <c r="AB816" s="14" t="s">
        <v>965</v>
      </c>
      <c r="AC816" s="39">
        <v>0.37291666666666662</v>
      </c>
      <c r="AD816" s="14" t="s">
        <v>965</v>
      </c>
      <c r="AE816" s="14" t="s">
        <v>965</v>
      </c>
      <c r="AF816" s="39">
        <v>0.40833333333333338</v>
      </c>
      <c r="AG816" s="14" t="s">
        <v>965</v>
      </c>
      <c r="AH816" s="14" t="s">
        <v>965</v>
      </c>
      <c r="AI816" s="39">
        <v>0.48333333333333334</v>
      </c>
      <c r="AJ816" s="14" t="s">
        <v>965</v>
      </c>
      <c r="AK816" s="14" t="s">
        <v>965</v>
      </c>
      <c r="AL816" s="39">
        <v>0.44166666666666665</v>
      </c>
      <c r="AM816" s="14" t="s">
        <v>965</v>
      </c>
      <c r="AN816" s="14" t="s">
        <v>20</v>
      </c>
      <c r="AO816" s="14" t="s">
        <v>20</v>
      </c>
      <c r="AP816" s="14" t="s">
        <v>965</v>
      </c>
      <c r="AQ816" s="39">
        <v>0.4236111111111111</v>
      </c>
      <c r="AR816" s="14" t="s">
        <v>965</v>
      </c>
      <c r="AS816" s="14" t="s">
        <v>965</v>
      </c>
      <c r="AT816" s="39">
        <v>0.42291666666666666</v>
      </c>
      <c r="AU816" s="14" t="s">
        <v>965</v>
      </c>
      <c r="AV816" s="14" t="s">
        <v>21</v>
      </c>
      <c r="AW816" s="39" t="s">
        <v>39</v>
      </c>
      <c r="AX816" s="14" t="s">
        <v>21</v>
      </c>
      <c r="AY816" s="14" t="s">
        <v>21</v>
      </c>
      <c r="AZ816" s="39" t="s">
        <v>39</v>
      </c>
      <c r="BA816" s="14" t="s">
        <v>21</v>
      </c>
      <c r="BB816" s="14" t="s">
        <v>21</v>
      </c>
      <c r="BC816" s="39" t="s">
        <v>39</v>
      </c>
      <c r="BD816" s="14" t="s">
        <v>21</v>
      </c>
      <c r="BE816" s="14" t="s">
        <v>20</v>
      </c>
      <c r="BF816" s="14" t="s">
        <v>20</v>
      </c>
      <c r="BG816" s="14" t="s">
        <v>971</v>
      </c>
      <c r="BH816" s="39" t="s">
        <v>39</v>
      </c>
      <c r="BI816" s="39" t="s">
        <v>971</v>
      </c>
      <c r="BJ816" s="14" t="s">
        <v>971</v>
      </c>
      <c r="BK816" s="39" t="s">
        <v>39</v>
      </c>
      <c r="BL816" s="14" t="s">
        <v>971</v>
      </c>
      <c r="BM816" s="14" t="s">
        <v>971</v>
      </c>
      <c r="BN816" s="39" t="s">
        <v>39</v>
      </c>
      <c r="BO816" s="14" t="s">
        <v>971</v>
      </c>
      <c r="BP816" s="14" t="s">
        <v>971</v>
      </c>
      <c r="BQ816" s="39" t="s">
        <v>39</v>
      </c>
      <c r="BR816" s="14" t="s">
        <v>971</v>
      </c>
      <c r="BS816" s="14" t="s">
        <v>971</v>
      </c>
      <c r="BT816" s="39" t="e">
        <v>#N/A</v>
      </c>
      <c r="BU816" s="39" t="s">
        <v>971</v>
      </c>
      <c r="BV816" s="14" t="s">
        <v>20</v>
      </c>
      <c r="BW816" s="14" t="s">
        <v>20</v>
      </c>
      <c r="BX816" s="14" t="s">
        <v>971</v>
      </c>
      <c r="BY816" s="14" t="s">
        <v>971</v>
      </c>
      <c r="BZ816" s="39" t="s">
        <v>39</v>
      </c>
      <c r="CA816" s="39" t="s">
        <v>971</v>
      </c>
      <c r="CB816" s="14" t="s">
        <v>971</v>
      </c>
      <c r="CC816" s="39" t="s">
        <v>39</v>
      </c>
      <c r="CD816" s="39" t="s">
        <v>971</v>
      </c>
      <c r="CE816" s="14" t="s">
        <v>971</v>
      </c>
      <c r="CF816" s="39" t="s">
        <v>39</v>
      </c>
      <c r="CG816" s="39" t="s">
        <v>971</v>
      </c>
      <c r="CH816" s="14" t="s">
        <v>971</v>
      </c>
      <c r="CI816" s="39" t="s">
        <v>39</v>
      </c>
      <c r="CJ816" s="39" t="s">
        <v>971</v>
      </c>
      <c r="CK816" s="14" t="s">
        <v>20</v>
      </c>
      <c r="CL816" s="14" t="s">
        <v>20</v>
      </c>
      <c r="CM816" s="1">
        <f t="shared" si="204"/>
        <v>14</v>
      </c>
      <c r="CN816" s="1">
        <f t="shared" si="205"/>
        <v>0</v>
      </c>
      <c r="CO816" s="1">
        <f t="shared" si="206"/>
        <v>10</v>
      </c>
      <c r="CP816" s="1">
        <f t="shared" si="207"/>
        <v>8</v>
      </c>
      <c r="CQ816" s="1">
        <f t="shared" si="208"/>
        <v>0</v>
      </c>
      <c r="CR816" s="1">
        <f>SUM(COUNTIFS($T816:$CL816,{"PAT","MAT"}))</f>
        <v>0</v>
      </c>
      <c r="CS816" s="1">
        <f t="shared" si="209"/>
        <v>0</v>
      </c>
      <c r="CT816" s="1">
        <f t="shared" si="210"/>
        <v>0</v>
      </c>
      <c r="CU816" s="1">
        <f t="shared" si="211"/>
        <v>0</v>
      </c>
      <c r="CV816" s="1">
        <f t="shared" si="212"/>
        <v>0</v>
      </c>
      <c r="CW816" s="1">
        <f t="shared" si="213"/>
        <v>0</v>
      </c>
      <c r="CX816" s="1">
        <f t="shared" si="214"/>
        <v>0</v>
      </c>
      <c r="CY816" s="1">
        <f t="shared" si="215"/>
        <v>0</v>
      </c>
      <c r="CZ816" s="1">
        <f t="shared" si="216"/>
        <v>0</v>
      </c>
      <c r="DA816" s="1">
        <f t="shared" si="217"/>
        <v>1</v>
      </c>
      <c r="DB816" s="1">
        <f>SUM(CM816:CX816)+SUM(COUNTIFS(Q816:CL816,{"TERM","RESIGNED"}))</f>
        <v>51</v>
      </c>
      <c r="DC816" s="1" t="s">
        <v>45</v>
      </c>
      <c r="DD816" s="1" t="s">
        <v>1020</v>
      </c>
      <c r="DE816" s="34"/>
    </row>
    <row r="817" spans="1:109" x14ac:dyDescent="0.25">
      <c r="A817" s="32">
        <f t="shared" si="218"/>
        <v>816</v>
      </c>
      <c r="B817" s="1" t="s">
        <v>172</v>
      </c>
      <c r="C817" s="1">
        <v>106049</v>
      </c>
      <c r="D817" s="27">
        <v>106049</v>
      </c>
      <c r="E817" s="1" t="s">
        <v>945</v>
      </c>
      <c r="F817" s="34" t="s">
        <v>1541</v>
      </c>
      <c r="G817" s="34" t="s">
        <v>190</v>
      </c>
      <c r="H817" s="30">
        <v>45254</v>
      </c>
      <c r="I817" s="30" t="s">
        <v>39</v>
      </c>
      <c r="J817" s="30">
        <v>45282</v>
      </c>
      <c r="K817" s="1">
        <v>17</v>
      </c>
      <c r="L817" s="34" t="s">
        <v>1598</v>
      </c>
      <c r="M817" s="34" t="s">
        <v>827</v>
      </c>
      <c r="N817" s="1" t="s">
        <v>41</v>
      </c>
      <c r="O817" s="1" t="s">
        <v>971</v>
      </c>
      <c r="P817" s="1" t="s">
        <v>1594</v>
      </c>
      <c r="Q817" s="1" t="s">
        <v>1779</v>
      </c>
      <c r="R817" s="1" t="s">
        <v>43</v>
      </c>
      <c r="S817" s="33" t="s">
        <v>223</v>
      </c>
      <c r="T817" s="14" t="s">
        <v>965</v>
      </c>
      <c r="U817" s="39" t="s">
        <v>39</v>
      </c>
      <c r="V817" s="14" t="s">
        <v>965</v>
      </c>
      <c r="W817" s="14" t="s">
        <v>20</v>
      </c>
      <c r="X817" s="14" t="s">
        <v>20</v>
      </c>
      <c r="Y817" s="14" t="s">
        <v>965</v>
      </c>
      <c r="Z817" s="39" t="s">
        <v>39</v>
      </c>
      <c r="AA817" s="14" t="s">
        <v>965</v>
      </c>
      <c r="AB817" s="14" t="s">
        <v>965</v>
      </c>
      <c r="AC817" s="39" t="s">
        <v>39</v>
      </c>
      <c r="AD817" s="14" t="s">
        <v>965</v>
      </c>
      <c r="AE817" s="14" t="s">
        <v>965</v>
      </c>
      <c r="AF817" s="39" t="s">
        <v>39</v>
      </c>
      <c r="AG817" s="14" t="s">
        <v>965</v>
      </c>
      <c r="AH817" s="14" t="s">
        <v>965</v>
      </c>
      <c r="AI817" s="39" t="s">
        <v>39</v>
      </c>
      <c r="AJ817" s="14" t="s">
        <v>965</v>
      </c>
      <c r="AK817" s="14" t="s">
        <v>965</v>
      </c>
      <c r="AL817" s="39" t="s">
        <v>39</v>
      </c>
      <c r="AM817" s="14" t="s">
        <v>965</v>
      </c>
      <c r="AN817" s="14" t="s">
        <v>20</v>
      </c>
      <c r="AO817" s="14" t="s">
        <v>20</v>
      </c>
      <c r="AP817" s="14" t="s">
        <v>965</v>
      </c>
      <c r="AQ817" s="39" t="s">
        <v>39</v>
      </c>
      <c r="AR817" s="14" t="s">
        <v>965</v>
      </c>
      <c r="AS817" s="14" t="s">
        <v>965</v>
      </c>
      <c r="AT817" s="39" t="s">
        <v>39</v>
      </c>
      <c r="AU817" s="14" t="s">
        <v>965</v>
      </c>
      <c r="AV817" s="14" t="s">
        <v>965</v>
      </c>
      <c r="AW817" s="39" t="s">
        <v>39</v>
      </c>
      <c r="AX817" s="14" t="s">
        <v>965</v>
      </c>
      <c r="AY817" s="14" t="s">
        <v>965</v>
      </c>
      <c r="AZ817" s="39" t="s">
        <v>39</v>
      </c>
      <c r="BA817" s="14" t="s">
        <v>965</v>
      </c>
      <c r="BB817" s="14" t="s">
        <v>965</v>
      </c>
      <c r="BC817" s="39" t="s">
        <v>39</v>
      </c>
      <c r="BD817" s="14" t="s">
        <v>965</v>
      </c>
      <c r="BE817" s="14" t="s">
        <v>20</v>
      </c>
      <c r="BF817" s="14" t="s">
        <v>20</v>
      </c>
      <c r="BG817" s="14" t="s">
        <v>965</v>
      </c>
      <c r="BH817" s="39" t="s">
        <v>39</v>
      </c>
      <c r="BI817" s="39" t="s">
        <v>965</v>
      </c>
      <c r="BJ817" s="14" t="s">
        <v>965</v>
      </c>
      <c r="BK817" s="39" t="s">
        <v>39</v>
      </c>
      <c r="BL817" s="14" t="s">
        <v>965</v>
      </c>
      <c r="BM817" s="14" t="s">
        <v>965</v>
      </c>
      <c r="BN817" s="39" t="s">
        <v>39</v>
      </c>
      <c r="BO817" s="14" t="s">
        <v>965</v>
      </c>
      <c r="BP817" s="14" t="s">
        <v>965</v>
      </c>
      <c r="BQ817" s="39" t="s">
        <v>39</v>
      </c>
      <c r="BR817" s="14" t="s">
        <v>965</v>
      </c>
      <c r="BS817" s="14" t="s">
        <v>971</v>
      </c>
      <c r="BT817" s="39" t="e">
        <v>#N/A</v>
      </c>
      <c r="BU817" s="39" t="s">
        <v>971</v>
      </c>
      <c r="BV817" s="14" t="s">
        <v>20</v>
      </c>
      <c r="BW817" s="14" t="s">
        <v>20</v>
      </c>
      <c r="BX817" s="14" t="s">
        <v>20</v>
      </c>
      <c r="BY817" s="14" t="s">
        <v>971</v>
      </c>
      <c r="BZ817" s="39" t="s">
        <v>39</v>
      </c>
      <c r="CA817" s="39" t="s">
        <v>971</v>
      </c>
      <c r="CB817" s="14" t="s">
        <v>971</v>
      </c>
      <c r="CC817" s="39" t="s">
        <v>39</v>
      </c>
      <c r="CD817" s="39" t="s">
        <v>971</v>
      </c>
      <c r="CE817" s="14" t="s">
        <v>971</v>
      </c>
      <c r="CF817" s="39" t="s">
        <v>39</v>
      </c>
      <c r="CG817" s="39" t="s">
        <v>971</v>
      </c>
      <c r="CH817" s="14" t="s">
        <v>971</v>
      </c>
      <c r="CI817" s="39" t="s">
        <v>39</v>
      </c>
      <c r="CJ817" s="39" t="s">
        <v>971</v>
      </c>
      <c r="CK817" s="14" t="s">
        <v>20</v>
      </c>
      <c r="CL817" s="14" t="s">
        <v>20</v>
      </c>
      <c r="CM817" s="1">
        <f t="shared" si="204"/>
        <v>30</v>
      </c>
      <c r="CN817" s="1">
        <f t="shared" si="205"/>
        <v>0</v>
      </c>
      <c r="CO817" s="1">
        <f t="shared" si="206"/>
        <v>11</v>
      </c>
      <c r="CP817" s="1">
        <f t="shared" si="207"/>
        <v>0</v>
      </c>
      <c r="CQ817" s="1">
        <f t="shared" si="208"/>
        <v>0</v>
      </c>
      <c r="CR817" s="1">
        <f>SUM(COUNTIFS($T817:$CL817,{"PAT","MAT"}))</f>
        <v>0</v>
      </c>
      <c r="CS817" s="1">
        <f t="shared" si="209"/>
        <v>0</v>
      </c>
      <c r="CT817" s="1">
        <f t="shared" si="210"/>
        <v>0</v>
      </c>
      <c r="CU817" s="1">
        <f t="shared" si="211"/>
        <v>0</v>
      </c>
      <c r="CV817" s="1">
        <f t="shared" si="212"/>
        <v>0</v>
      </c>
      <c r="CW817" s="1">
        <f t="shared" si="213"/>
        <v>0</v>
      </c>
      <c r="CX817" s="1">
        <f t="shared" si="214"/>
        <v>0</v>
      </c>
      <c r="CY817" s="1">
        <f t="shared" si="215"/>
        <v>0</v>
      </c>
      <c r="CZ817" s="1">
        <f t="shared" si="216"/>
        <v>1</v>
      </c>
      <c r="DA817" s="1">
        <f t="shared" si="217"/>
        <v>1</v>
      </c>
      <c r="DB817" s="1">
        <f>SUM(CM817:CX817)+SUM(COUNTIFS(Q817:CL817,{"TERM","RESIGNED"}))</f>
        <v>51</v>
      </c>
      <c r="DC817" s="1" t="s">
        <v>45</v>
      </c>
      <c r="DD817" s="1" t="s">
        <v>1018</v>
      </c>
    </row>
    <row r="818" spans="1:109" x14ac:dyDescent="0.25">
      <c r="A818" s="32">
        <f t="shared" si="218"/>
        <v>817</v>
      </c>
      <c r="B818" s="1" t="s">
        <v>172</v>
      </c>
      <c r="C818" s="1">
        <v>101674</v>
      </c>
      <c r="D818" s="27">
        <v>101674</v>
      </c>
      <c r="E818" s="1" t="s">
        <v>946</v>
      </c>
      <c r="F818" s="34" t="s">
        <v>439</v>
      </c>
      <c r="G818" s="34" t="s">
        <v>123</v>
      </c>
      <c r="H818" s="30">
        <v>44456</v>
      </c>
      <c r="I818" s="30" t="s">
        <v>39</v>
      </c>
      <c r="J818" s="30">
        <v>45286</v>
      </c>
      <c r="K818" s="1">
        <f t="shared" ref="K818:K827" ca="1" si="219">IF(O818="ACTIVE",(TODAY()-H818),(J818-H818))</f>
        <v>830</v>
      </c>
      <c r="L818" s="34" t="str">
        <f t="shared" ref="L818:L827" si="220">IF(OR(M818="Email Verification",M818="Operations",M818="OJT",M818="Bottom Quartile Group",M818="Training"),"Billable","Non Billable")</f>
        <v>Billable</v>
      </c>
      <c r="M818" s="34" t="s">
        <v>124</v>
      </c>
      <c r="N818" s="1" t="s">
        <v>41</v>
      </c>
      <c r="O818" s="1" t="s">
        <v>971</v>
      </c>
      <c r="P818" s="1" t="s">
        <v>975</v>
      </c>
      <c r="Q818" s="1" t="s">
        <v>1749</v>
      </c>
      <c r="R818" s="1" t="s">
        <v>43</v>
      </c>
      <c r="S818" s="33" t="s">
        <v>423</v>
      </c>
      <c r="T818" s="14" t="s">
        <v>21</v>
      </c>
      <c r="U818" s="39" t="s">
        <v>39</v>
      </c>
      <c r="V818" s="14" t="s">
        <v>21</v>
      </c>
      <c r="W818" s="14" t="s">
        <v>20</v>
      </c>
      <c r="X818" s="14" t="s">
        <v>20</v>
      </c>
      <c r="Y818" s="14" t="s">
        <v>21</v>
      </c>
      <c r="Z818" s="39" t="s">
        <v>39</v>
      </c>
      <c r="AA818" s="14" t="s">
        <v>21</v>
      </c>
      <c r="AB818" s="14" t="s">
        <v>965</v>
      </c>
      <c r="AC818" s="39">
        <v>0.37152777777777773</v>
      </c>
      <c r="AD818" s="14" t="s">
        <v>965</v>
      </c>
      <c r="AE818" s="14" t="s">
        <v>965</v>
      </c>
      <c r="AF818" s="39">
        <v>0.3833333333333333</v>
      </c>
      <c r="AG818" s="14" t="s">
        <v>965</v>
      </c>
      <c r="AH818" s="14" t="s">
        <v>965</v>
      </c>
      <c r="AI818" s="39">
        <v>0.39444444444444443</v>
      </c>
      <c r="AJ818" s="14" t="s">
        <v>965</v>
      </c>
      <c r="AK818" s="14" t="s">
        <v>965</v>
      </c>
      <c r="AL818" s="39">
        <v>0.32777777777777778</v>
      </c>
      <c r="AM818" s="14" t="s">
        <v>966</v>
      </c>
      <c r="AN818" s="14" t="s">
        <v>20</v>
      </c>
      <c r="AO818" s="14" t="s">
        <v>20</v>
      </c>
      <c r="AP818" s="14" t="s">
        <v>965</v>
      </c>
      <c r="AQ818" s="39">
        <v>0.37222222222222223</v>
      </c>
      <c r="AR818" s="14" t="s">
        <v>965</v>
      </c>
      <c r="AS818" s="14" t="s">
        <v>965</v>
      </c>
      <c r="AT818" s="39">
        <v>0.38750000000000001</v>
      </c>
      <c r="AU818" s="14" t="s">
        <v>965</v>
      </c>
      <c r="AV818" s="14" t="s">
        <v>965</v>
      </c>
      <c r="AW818" s="39">
        <v>0.38194444444444442</v>
      </c>
      <c r="AX818" s="14" t="s">
        <v>965</v>
      </c>
      <c r="AY818" s="14" t="s">
        <v>965</v>
      </c>
      <c r="AZ818" s="39">
        <v>0.3756944444444445</v>
      </c>
      <c r="BA818" s="14" t="s">
        <v>965</v>
      </c>
      <c r="BB818" s="14" t="s">
        <v>967</v>
      </c>
      <c r="BC818" s="39" t="s">
        <v>39</v>
      </c>
      <c r="BD818" s="14" t="s">
        <v>967</v>
      </c>
      <c r="BE818" s="14" t="s">
        <v>20</v>
      </c>
      <c r="BF818" s="14" t="s">
        <v>20</v>
      </c>
      <c r="BG818" s="14" t="s">
        <v>965</v>
      </c>
      <c r="BH818" s="39">
        <v>0.37291666666666662</v>
      </c>
      <c r="BI818" s="39" t="s">
        <v>965</v>
      </c>
      <c r="BJ818" s="14" t="s">
        <v>965</v>
      </c>
      <c r="BK818" s="39">
        <v>0.3430555555555555</v>
      </c>
      <c r="BL818" s="14" t="s">
        <v>966</v>
      </c>
      <c r="BM818" s="14" t="s">
        <v>965</v>
      </c>
      <c r="BN818" s="39">
        <v>0.2951388888888889</v>
      </c>
      <c r="BO818" s="14" t="s">
        <v>966</v>
      </c>
      <c r="BP818" s="14" t="s">
        <v>965</v>
      </c>
      <c r="BQ818" s="39">
        <v>0.35069444444444442</v>
      </c>
      <c r="BR818" s="14" t="s">
        <v>966</v>
      </c>
      <c r="BS818" s="14" t="s">
        <v>966</v>
      </c>
      <c r="BT818" s="39">
        <v>0.33819444444444446</v>
      </c>
      <c r="BU818" s="39" t="s">
        <v>966</v>
      </c>
      <c r="BV818" s="14" t="s">
        <v>20</v>
      </c>
      <c r="BW818" s="14" t="s">
        <v>20</v>
      </c>
      <c r="BX818" s="14" t="s">
        <v>20</v>
      </c>
      <c r="BY818" s="14" t="s">
        <v>975</v>
      </c>
      <c r="BZ818" s="39" t="s">
        <v>39</v>
      </c>
      <c r="CA818" s="39" t="s">
        <v>975</v>
      </c>
      <c r="CB818" s="14" t="s">
        <v>975</v>
      </c>
      <c r="CC818" s="39" t="s">
        <v>39</v>
      </c>
      <c r="CD818" s="39" t="s">
        <v>975</v>
      </c>
      <c r="CE818" s="14" t="s">
        <v>975</v>
      </c>
      <c r="CF818" s="39" t="s">
        <v>39</v>
      </c>
      <c r="CG818" s="39" t="s">
        <v>975</v>
      </c>
      <c r="CH818" s="14" t="s">
        <v>975</v>
      </c>
      <c r="CI818" s="39" t="s">
        <v>39</v>
      </c>
      <c r="CJ818" s="39" t="s">
        <v>975</v>
      </c>
      <c r="CK818" s="14" t="s">
        <v>20</v>
      </c>
      <c r="CL818" s="14" t="s">
        <v>20</v>
      </c>
      <c r="CM818" s="1">
        <f t="shared" si="204"/>
        <v>20</v>
      </c>
      <c r="CN818" s="1">
        <f t="shared" si="205"/>
        <v>3</v>
      </c>
      <c r="CO818" s="1">
        <f t="shared" si="206"/>
        <v>11</v>
      </c>
      <c r="CP818" s="1">
        <f t="shared" si="207"/>
        <v>4</v>
      </c>
      <c r="CQ818" s="1">
        <f t="shared" si="208"/>
        <v>0</v>
      </c>
      <c r="CR818" s="1">
        <f>SUM(COUNTIFS($T818:$CL818,{"PAT","MAT"}))</f>
        <v>0</v>
      </c>
      <c r="CS818" s="1">
        <f t="shared" si="209"/>
        <v>0</v>
      </c>
      <c r="CT818" s="1">
        <f t="shared" si="210"/>
        <v>0</v>
      </c>
      <c r="CU818" s="1">
        <f t="shared" si="211"/>
        <v>0</v>
      </c>
      <c r="CV818" s="1">
        <f t="shared" si="212"/>
        <v>2</v>
      </c>
      <c r="CW818" s="1">
        <f t="shared" si="213"/>
        <v>0</v>
      </c>
      <c r="CX818" s="1">
        <f t="shared" si="214"/>
        <v>0</v>
      </c>
      <c r="CY818" s="1">
        <f t="shared" si="215"/>
        <v>2</v>
      </c>
      <c r="CZ818" s="1">
        <f t="shared" si="216"/>
        <v>1</v>
      </c>
      <c r="DA818" s="1">
        <f t="shared" si="217"/>
        <v>1</v>
      </c>
      <c r="DB818" s="1">
        <f>SUM(CM818:CX818)+SUM(COUNTIFS(Q818:CL818,{"TERM","RESIGNED"}))</f>
        <v>48</v>
      </c>
      <c r="DC818" s="1" t="s">
        <v>45</v>
      </c>
      <c r="DD818" s="1" t="s">
        <v>1020</v>
      </c>
      <c r="DE818" s="34"/>
    </row>
    <row r="819" spans="1:109" x14ac:dyDescent="0.25">
      <c r="A819" s="32">
        <f t="shared" si="218"/>
        <v>818</v>
      </c>
      <c r="B819" s="1" t="s">
        <v>172</v>
      </c>
      <c r="C819" s="1">
        <v>103517</v>
      </c>
      <c r="D819" s="27">
        <v>103517</v>
      </c>
      <c r="E819" s="1" t="s">
        <v>945</v>
      </c>
      <c r="F819" s="34" t="s">
        <v>625</v>
      </c>
      <c r="G819" s="34" t="s">
        <v>123</v>
      </c>
      <c r="H819" s="30">
        <v>44749</v>
      </c>
      <c r="I819" s="30" t="s">
        <v>39</v>
      </c>
      <c r="J819" s="30">
        <v>45282</v>
      </c>
      <c r="K819" s="1">
        <f t="shared" ca="1" si="219"/>
        <v>533</v>
      </c>
      <c r="L819" s="34" t="str">
        <f t="shared" si="220"/>
        <v>Billable</v>
      </c>
      <c r="M819" s="34" t="s">
        <v>124</v>
      </c>
      <c r="N819" s="1" t="s">
        <v>41</v>
      </c>
      <c r="O819" s="1" t="s">
        <v>971</v>
      </c>
      <c r="P819" s="1" t="s">
        <v>975</v>
      </c>
      <c r="Q819" s="1" t="s">
        <v>1596</v>
      </c>
      <c r="R819" s="1" t="s">
        <v>43</v>
      </c>
      <c r="S819" s="33" t="s">
        <v>171</v>
      </c>
      <c r="T819" s="14" t="s">
        <v>965</v>
      </c>
      <c r="U819" s="39">
        <v>0.37152777777777801</v>
      </c>
      <c r="V819" s="14" t="s">
        <v>965</v>
      </c>
      <c r="W819" s="14" t="s">
        <v>20</v>
      </c>
      <c r="X819" s="14" t="s">
        <v>20</v>
      </c>
      <c r="Y819" s="14" t="s">
        <v>965</v>
      </c>
      <c r="Z819" s="39">
        <v>0.37708333333333338</v>
      </c>
      <c r="AA819" s="14" t="s">
        <v>965</v>
      </c>
      <c r="AB819" s="14" t="s">
        <v>967</v>
      </c>
      <c r="AC819" s="39" t="s">
        <v>39</v>
      </c>
      <c r="AD819" s="14" t="s">
        <v>967</v>
      </c>
      <c r="AE819" s="14" t="s">
        <v>965</v>
      </c>
      <c r="AF819" s="39">
        <v>0.37222222222222223</v>
      </c>
      <c r="AG819" s="14" t="s">
        <v>965</v>
      </c>
      <c r="AH819" s="14" t="s">
        <v>965</v>
      </c>
      <c r="AI819" s="39">
        <v>0.37152777777777773</v>
      </c>
      <c r="AJ819" s="14" t="s">
        <v>965</v>
      </c>
      <c r="AK819" s="14" t="s">
        <v>965</v>
      </c>
      <c r="AL819" s="39">
        <v>0.37916666666666665</v>
      </c>
      <c r="AM819" s="14" t="s">
        <v>965</v>
      </c>
      <c r="AN819" s="14" t="s">
        <v>20</v>
      </c>
      <c r="AO819" s="14" t="s">
        <v>20</v>
      </c>
      <c r="AP819" s="14" t="s">
        <v>965</v>
      </c>
      <c r="AQ819" s="39">
        <v>0.37777777777777777</v>
      </c>
      <c r="AR819" s="14" t="s">
        <v>965</v>
      </c>
      <c r="AS819" s="14" t="s">
        <v>965</v>
      </c>
      <c r="AT819" s="39">
        <v>0.40763888888888888</v>
      </c>
      <c r="AU819" s="14" t="s">
        <v>965</v>
      </c>
      <c r="AV819" s="14" t="s">
        <v>965</v>
      </c>
      <c r="AW819" s="39">
        <v>0.36527777777777781</v>
      </c>
      <c r="AX819" s="14" t="s">
        <v>965</v>
      </c>
      <c r="AY819" s="14" t="s">
        <v>965</v>
      </c>
      <c r="AZ819" s="39">
        <v>0.37361111111111112</v>
      </c>
      <c r="BA819" s="14" t="s">
        <v>965</v>
      </c>
      <c r="BB819" s="14" t="s">
        <v>965</v>
      </c>
      <c r="BC819" s="39">
        <v>0.37222222222222223</v>
      </c>
      <c r="BD819" s="14" t="s">
        <v>965</v>
      </c>
      <c r="BE819" s="14" t="s">
        <v>20</v>
      </c>
      <c r="BF819" s="14" t="s">
        <v>20</v>
      </c>
      <c r="BG819" s="14" t="s">
        <v>965</v>
      </c>
      <c r="BH819" s="39">
        <v>0.3756944444444445</v>
      </c>
      <c r="BI819" s="39" t="s">
        <v>965</v>
      </c>
      <c r="BJ819" s="14" t="s">
        <v>965</v>
      </c>
      <c r="BK819" s="39">
        <v>0.3979166666666667</v>
      </c>
      <c r="BL819" s="14" t="s">
        <v>965</v>
      </c>
      <c r="BM819" s="14" t="s">
        <v>965</v>
      </c>
      <c r="BN819" s="39">
        <v>0.39027777777777778</v>
      </c>
      <c r="BO819" s="14" t="s">
        <v>965</v>
      </c>
      <c r="BP819" s="14" t="s">
        <v>965</v>
      </c>
      <c r="BQ819" s="39">
        <v>0.3263888888888889</v>
      </c>
      <c r="BR819" s="14" t="s">
        <v>966</v>
      </c>
      <c r="BS819" s="14" t="s">
        <v>975</v>
      </c>
      <c r="BT819" s="39" t="e">
        <v>#N/A</v>
      </c>
      <c r="BU819" s="39" t="s">
        <v>975</v>
      </c>
      <c r="BV819" s="14" t="s">
        <v>20</v>
      </c>
      <c r="BW819" s="14" t="s">
        <v>20</v>
      </c>
      <c r="BX819" s="14" t="s">
        <v>20</v>
      </c>
      <c r="BY819" s="14" t="s">
        <v>975</v>
      </c>
      <c r="BZ819" s="39" t="s">
        <v>39</v>
      </c>
      <c r="CA819" s="39" t="s">
        <v>975</v>
      </c>
      <c r="CB819" s="14" t="s">
        <v>975</v>
      </c>
      <c r="CC819" s="39" t="s">
        <v>39</v>
      </c>
      <c r="CD819" s="39" t="s">
        <v>975</v>
      </c>
      <c r="CE819" s="14" t="s">
        <v>975</v>
      </c>
      <c r="CF819" s="39" t="s">
        <v>39</v>
      </c>
      <c r="CG819" s="39" t="s">
        <v>975</v>
      </c>
      <c r="CH819" s="14" t="s">
        <v>975</v>
      </c>
      <c r="CI819" s="39" t="s">
        <v>39</v>
      </c>
      <c r="CJ819" s="39" t="s">
        <v>975</v>
      </c>
      <c r="CK819" s="14" t="s">
        <v>20</v>
      </c>
      <c r="CL819" s="14" t="s">
        <v>20</v>
      </c>
      <c r="CM819" s="1">
        <f t="shared" si="204"/>
        <v>27</v>
      </c>
      <c r="CN819" s="1">
        <f t="shared" si="205"/>
        <v>0.5</v>
      </c>
      <c r="CO819" s="1">
        <f t="shared" si="206"/>
        <v>11</v>
      </c>
      <c r="CP819" s="1">
        <f t="shared" si="207"/>
        <v>0</v>
      </c>
      <c r="CQ819" s="1">
        <f t="shared" si="208"/>
        <v>0</v>
      </c>
      <c r="CR819" s="1">
        <f>SUM(COUNTIFS($T819:$CL819,{"PAT","MAT"}))</f>
        <v>0</v>
      </c>
      <c r="CS819" s="1">
        <f t="shared" si="209"/>
        <v>0</v>
      </c>
      <c r="CT819" s="1">
        <f t="shared" si="210"/>
        <v>0</v>
      </c>
      <c r="CU819" s="1">
        <f t="shared" si="211"/>
        <v>0</v>
      </c>
      <c r="CV819" s="1">
        <f t="shared" si="212"/>
        <v>2</v>
      </c>
      <c r="CW819" s="1">
        <f t="shared" si="213"/>
        <v>0</v>
      </c>
      <c r="CX819" s="1">
        <f t="shared" si="214"/>
        <v>0</v>
      </c>
      <c r="CY819" s="1">
        <f t="shared" si="215"/>
        <v>2</v>
      </c>
      <c r="CZ819" s="1">
        <f t="shared" si="216"/>
        <v>1</v>
      </c>
      <c r="DA819" s="1">
        <f t="shared" si="217"/>
        <v>1</v>
      </c>
      <c r="DB819" s="1">
        <f>SUM(CM819:CX819)+SUM(COUNTIFS(Q819:CL819,{"TERM","RESIGNED"}))</f>
        <v>50.5</v>
      </c>
      <c r="DC819" s="1" t="s">
        <v>45</v>
      </c>
      <c r="DD819" s="1" t="s">
        <v>1023</v>
      </c>
      <c r="DE819" s="34"/>
    </row>
    <row r="820" spans="1:109" x14ac:dyDescent="0.25">
      <c r="A820" s="32">
        <f t="shared" si="218"/>
        <v>819</v>
      </c>
      <c r="B820" s="1" t="s">
        <v>36</v>
      </c>
      <c r="C820" s="1">
        <v>18535</v>
      </c>
      <c r="D820" s="27">
        <v>18535</v>
      </c>
      <c r="E820" s="1" t="s">
        <v>946</v>
      </c>
      <c r="F820" s="34" t="s">
        <v>720</v>
      </c>
      <c r="G820" s="34" t="s">
        <v>123</v>
      </c>
      <c r="H820" s="30">
        <v>44827</v>
      </c>
      <c r="I820" s="30" t="s">
        <v>39</v>
      </c>
      <c r="J820" s="30">
        <v>45266</v>
      </c>
      <c r="K820" s="1">
        <f t="shared" ca="1" si="219"/>
        <v>439</v>
      </c>
      <c r="L820" s="34" t="str">
        <f t="shared" si="220"/>
        <v>Billable</v>
      </c>
      <c r="M820" s="34" t="s">
        <v>124</v>
      </c>
      <c r="N820" s="1" t="s">
        <v>41</v>
      </c>
      <c r="O820" s="1" t="s">
        <v>971</v>
      </c>
      <c r="P820" s="1" t="s">
        <v>998</v>
      </c>
      <c r="Q820" s="1" t="s">
        <v>1213</v>
      </c>
      <c r="R820" s="1" t="s">
        <v>43</v>
      </c>
      <c r="S820" s="33" t="s">
        <v>196</v>
      </c>
      <c r="T820" s="14" t="s">
        <v>21</v>
      </c>
      <c r="U820" s="39" t="s">
        <v>39</v>
      </c>
      <c r="V820" s="14" t="s">
        <v>21</v>
      </c>
      <c r="W820" s="14" t="s">
        <v>20</v>
      </c>
      <c r="X820" s="14" t="s">
        <v>20</v>
      </c>
      <c r="Y820" s="14" t="s">
        <v>21</v>
      </c>
      <c r="Z820" s="39" t="s">
        <v>39</v>
      </c>
      <c r="AA820" s="14" t="s">
        <v>21</v>
      </c>
      <c r="AB820" s="14" t="s">
        <v>21</v>
      </c>
      <c r="AC820" s="39" t="s">
        <v>39</v>
      </c>
      <c r="AD820" s="14" t="s">
        <v>21</v>
      </c>
      <c r="AE820" s="14" t="s">
        <v>971</v>
      </c>
      <c r="AF820" s="39" t="s">
        <v>39</v>
      </c>
      <c r="AG820" s="14" t="s">
        <v>971</v>
      </c>
      <c r="AH820" s="14" t="s">
        <v>971</v>
      </c>
      <c r="AI820" s="39" t="s">
        <v>39</v>
      </c>
      <c r="AJ820" s="14" t="s">
        <v>971</v>
      </c>
      <c r="AK820" s="14" t="s">
        <v>971</v>
      </c>
      <c r="AL820" s="39" t="s">
        <v>39</v>
      </c>
      <c r="AM820" s="14" t="s">
        <v>971</v>
      </c>
      <c r="AN820" s="14" t="s">
        <v>971</v>
      </c>
      <c r="AO820" s="14" t="s">
        <v>971</v>
      </c>
      <c r="AP820" s="14" t="s">
        <v>971</v>
      </c>
      <c r="AQ820" s="39" t="s">
        <v>39</v>
      </c>
      <c r="AR820" s="14" t="s">
        <v>971</v>
      </c>
      <c r="AS820" s="14" t="s">
        <v>971</v>
      </c>
      <c r="AT820" s="39" t="s">
        <v>39</v>
      </c>
      <c r="AU820" s="14" t="s">
        <v>971</v>
      </c>
      <c r="AV820" s="14" t="s">
        <v>971</v>
      </c>
      <c r="AW820" s="39" t="s">
        <v>39</v>
      </c>
      <c r="AX820" s="14" t="s">
        <v>971</v>
      </c>
      <c r="AY820" s="14" t="s">
        <v>971</v>
      </c>
      <c r="AZ820" s="39" t="s">
        <v>39</v>
      </c>
      <c r="BA820" s="14" t="s">
        <v>971</v>
      </c>
      <c r="BB820" s="14" t="s">
        <v>971</v>
      </c>
      <c r="BC820" s="39" t="s">
        <v>39</v>
      </c>
      <c r="BD820" s="14" t="s">
        <v>971</v>
      </c>
      <c r="BE820" s="14" t="s">
        <v>20</v>
      </c>
      <c r="BF820" s="14" t="s">
        <v>20</v>
      </c>
      <c r="BG820" s="14" t="s">
        <v>971</v>
      </c>
      <c r="BH820" s="39" t="s">
        <v>39</v>
      </c>
      <c r="BI820" s="39" t="s">
        <v>971</v>
      </c>
      <c r="BJ820" s="14" t="s">
        <v>971</v>
      </c>
      <c r="BK820" s="39" t="s">
        <v>39</v>
      </c>
      <c r="BL820" s="14" t="s">
        <v>971</v>
      </c>
      <c r="BM820" s="14" t="s">
        <v>971</v>
      </c>
      <c r="BN820" s="39" t="s">
        <v>39</v>
      </c>
      <c r="BO820" s="14" t="s">
        <v>971</v>
      </c>
      <c r="BP820" s="14" t="s">
        <v>971</v>
      </c>
      <c r="BQ820" s="39" t="s">
        <v>39</v>
      </c>
      <c r="BR820" s="14" t="s">
        <v>971</v>
      </c>
      <c r="BS820" s="14" t="s">
        <v>971</v>
      </c>
      <c r="BT820" s="39" t="e">
        <v>#N/A</v>
      </c>
      <c r="BU820" s="39" t="s">
        <v>971</v>
      </c>
      <c r="BV820" s="14" t="s">
        <v>20</v>
      </c>
      <c r="BW820" s="14" t="s">
        <v>20</v>
      </c>
      <c r="BX820" s="14" t="s">
        <v>20</v>
      </c>
      <c r="BY820" s="14" t="s">
        <v>971</v>
      </c>
      <c r="BZ820" s="39" t="s">
        <v>39</v>
      </c>
      <c r="CA820" s="39" t="s">
        <v>971</v>
      </c>
      <c r="CB820" s="14" t="s">
        <v>971</v>
      </c>
      <c r="CC820" s="39" t="s">
        <v>39</v>
      </c>
      <c r="CD820" s="39" t="s">
        <v>971</v>
      </c>
      <c r="CE820" s="14" t="s">
        <v>971</v>
      </c>
      <c r="CF820" s="39" t="s">
        <v>39</v>
      </c>
      <c r="CG820" s="39" t="s">
        <v>971</v>
      </c>
      <c r="CH820" s="14" t="s">
        <v>971</v>
      </c>
      <c r="CI820" s="39" t="s">
        <v>39</v>
      </c>
      <c r="CJ820" s="39" t="s">
        <v>971</v>
      </c>
      <c r="CK820" s="14" t="s">
        <v>20</v>
      </c>
      <c r="CL820" s="14" t="s">
        <v>20</v>
      </c>
      <c r="CM820" s="1">
        <f t="shared" si="204"/>
        <v>0</v>
      </c>
      <c r="CN820" s="1">
        <f t="shared" si="205"/>
        <v>0</v>
      </c>
      <c r="CO820" s="1">
        <f t="shared" si="206"/>
        <v>9</v>
      </c>
      <c r="CP820" s="1">
        <f t="shared" si="207"/>
        <v>6</v>
      </c>
      <c r="CQ820" s="1">
        <f t="shared" si="208"/>
        <v>0</v>
      </c>
      <c r="CR820" s="1">
        <f>SUM(COUNTIFS($T820:$CL820,{"PAT","MAT"}))</f>
        <v>0</v>
      </c>
      <c r="CS820" s="1">
        <f t="shared" si="209"/>
        <v>0</v>
      </c>
      <c r="CT820" s="1">
        <f t="shared" si="210"/>
        <v>0</v>
      </c>
      <c r="CU820" s="1">
        <f t="shared" si="211"/>
        <v>0</v>
      </c>
      <c r="CV820" s="1">
        <f t="shared" si="212"/>
        <v>0</v>
      </c>
      <c r="CW820" s="1">
        <f t="shared" si="213"/>
        <v>0</v>
      </c>
      <c r="CX820" s="1">
        <f t="shared" si="214"/>
        <v>0</v>
      </c>
      <c r="CY820" s="1">
        <f t="shared" si="215"/>
        <v>0</v>
      </c>
      <c r="CZ820" s="1">
        <f t="shared" si="216"/>
        <v>0</v>
      </c>
      <c r="DA820" s="1">
        <f t="shared" si="217"/>
        <v>0</v>
      </c>
      <c r="DB820" s="1">
        <f>SUM(CM820:CX820)+SUM(COUNTIFS(Q820:CL820,{"TERM","RESIGNED"}))</f>
        <v>51</v>
      </c>
      <c r="DC820" s="1" t="s">
        <v>45</v>
      </c>
      <c r="DD820" s="1"/>
      <c r="DE820" s="34"/>
    </row>
    <row r="821" spans="1:109" x14ac:dyDescent="0.25">
      <c r="A821" s="32">
        <f t="shared" si="218"/>
        <v>820</v>
      </c>
      <c r="B821" s="1" t="s">
        <v>36</v>
      </c>
      <c r="C821" s="1">
        <v>18567</v>
      </c>
      <c r="D821" s="27">
        <v>18567</v>
      </c>
      <c r="E821" s="1" t="s">
        <v>945</v>
      </c>
      <c r="F821" s="34" t="s">
        <v>729</v>
      </c>
      <c r="G821" s="34" t="s">
        <v>123</v>
      </c>
      <c r="H821" s="30">
        <v>44832</v>
      </c>
      <c r="I821" s="30" t="s">
        <v>39</v>
      </c>
      <c r="J821" s="30">
        <v>45278</v>
      </c>
      <c r="K821" s="1">
        <f t="shared" ca="1" si="219"/>
        <v>446</v>
      </c>
      <c r="L821" s="34" t="str">
        <f t="shared" si="220"/>
        <v>Billable</v>
      </c>
      <c r="M821" s="34" t="s">
        <v>124</v>
      </c>
      <c r="N821" s="1" t="s">
        <v>41</v>
      </c>
      <c r="O821" s="1" t="s">
        <v>971</v>
      </c>
      <c r="P821" s="1" t="s">
        <v>975</v>
      </c>
      <c r="Q821" s="1" t="s">
        <v>1596</v>
      </c>
      <c r="R821" s="1" t="s">
        <v>43</v>
      </c>
      <c r="S821" s="33" t="s">
        <v>972</v>
      </c>
      <c r="T821" s="14" t="s">
        <v>965</v>
      </c>
      <c r="U821" s="39">
        <v>0.37361111111111101</v>
      </c>
      <c r="V821" s="14" t="s">
        <v>965</v>
      </c>
      <c r="W821" s="14" t="s">
        <v>20</v>
      </c>
      <c r="X821" s="14" t="s">
        <v>20</v>
      </c>
      <c r="Y821" s="14" t="s">
        <v>967</v>
      </c>
      <c r="Z821" s="39" t="s">
        <v>39</v>
      </c>
      <c r="AA821" s="14" t="s">
        <v>967</v>
      </c>
      <c r="AB821" s="14" t="s">
        <v>965</v>
      </c>
      <c r="AC821" s="39">
        <v>0.3756944444444445</v>
      </c>
      <c r="AD821" s="14" t="s">
        <v>965</v>
      </c>
      <c r="AE821" s="14" t="s">
        <v>965</v>
      </c>
      <c r="AF821" s="39">
        <v>0.37638888888888888</v>
      </c>
      <c r="AG821" s="14" t="s">
        <v>965</v>
      </c>
      <c r="AH821" s="14" t="s">
        <v>965</v>
      </c>
      <c r="AI821" s="39">
        <v>0.37708333333333338</v>
      </c>
      <c r="AJ821" s="14" t="s">
        <v>965</v>
      </c>
      <c r="AK821" s="14" t="s">
        <v>965</v>
      </c>
      <c r="AL821" s="39">
        <v>0.38263888888888892</v>
      </c>
      <c r="AM821" s="14" t="s">
        <v>965</v>
      </c>
      <c r="AN821" s="14" t="s">
        <v>20</v>
      </c>
      <c r="AO821" s="14" t="s">
        <v>20</v>
      </c>
      <c r="AP821" s="14" t="s">
        <v>965</v>
      </c>
      <c r="AQ821" s="39">
        <v>0.36180555555555555</v>
      </c>
      <c r="AR821" s="14" t="s">
        <v>965</v>
      </c>
      <c r="AS821" s="14" t="s">
        <v>965</v>
      </c>
      <c r="AT821" s="39">
        <v>0.38125000000000003</v>
      </c>
      <c r="AU821" s="14" t="s">
        <v>965</v>
      </c>
      <c r="AV821" s="14" t="s">
        <v>965</v>
      </c>
      <c r="AW821" s="39">
        <v>0.36874999999999997</v>
      </c>
      <c r="AX821" s="14" t="s">
        <v>965</v>
      </c>
      <c r="AY821" s="14" t="s">
        <v>965</v>
      </c>
      <c r="AZ821" s="39">
        <v>0.3888888888888889</v>
      </c>
      <c r="BA821" s="14" t="s">
        <v>965</v>
      </c>
      <c r="BB821" s="14" t="s">
        <v>965</v>
      </c>
      <c r="BC821" s="39">
        <v>0.37916666666666665</v>
      </c>
      <c r="BD821" s="14" t="s">
        <v>965</v>
      </c>
      <c r="BE821" s="14" t="s">
        <v>20</v>
      </c>
      <c r="BF821" s="14" t="s">
        <v>20</v>
      </c>
      <c r="BG821" s="14" t="s">
        <v>975</v>
      </c>
      <c r="BH821" s="39" t="s">
        <v>39</v>
      </c>
      <c r="BI821" s="39" t="s">
        <v>975</v>
      </c>
      <c r="BJ821" s="14" t="s">
        <v>975</v>
      </c>
      <c r="BK821" s="39" t="s">
        <v>39</v>
      </c>
      <c r="BL821" s="14" t="s">
        <v>975</v>
      </c>
      <c r="BM821" s="14" t="s">
        <v>975</v>
      </c>
      <c r="BN821" s="39" t="s">
        <v>39</v>
      </c>
      <c r="BO821" s="14" t="s">
        <v>975</v>
      </c>
      <c r="BP821" s="14" t="s">
        <v>975</v>
      </c>
      <c r="BQ821" s="39" t="s">
        <v>39</v>
      </c>
      <c r="BR821" s="14" t="s">
        <v>975</v>
      </c>
      <c r="BS821" s="14" t="s">
        <v>975</v>
      </c>
      <c r="BT821" s="39" t="e">
        <v>#N/A</v>
      </c>
      <c r="BU821" s="39" t="s">
        <v>975</v>
      </c>
      <c r="BV821" s="14" t="s">
        <v>20</v>
      </c>
      <c r="BW821" s="14" t="s">
        <v>20</v>
      </c>
      <c r="BX821" s="14" t="s">
        <v>20</v>
      </c>
      <c r="BY821" s="14" t="s">
        <v>975</v>
      </c>
      <c r="BZ821" s="39" t="s">
        <v>39</v>
      </c>
      <c r="CA821" s="39" t="s">
        <v>975</v>
      </c>
      <c r="CB821" s="14" t="s">
        <v>975</v>
      </c>
      <c r="CC821" s="39" t="s">
        <v>39</v>
      </c>
      <c r="CD821" s="39" t="s">
        <v>975</v>
      </c>
      <c r="CE821" s="14" t="s">
        <v>975</v>
      </c>
      <c r="CF821" s="39" t="s">
        <v>39</v>
      </c>
      <c r="CG821" s="39" t="s">
        <v>975</v>
      </c>
      <c r="CH821" s="14" t="s">
        <v>975</v>
      </c>
      <c r="CI821" s="39" t="s">
        <v>39</v>
      </c>
      <c r="CJ821" s="39" t="s">
        <v>975</v>
      </c>
      <c r="CK821" s="14" t="s">
        <v>20</v>
      </c>
      <c r="CL821" s="14" t="s">
        <v>20</v>
      </c>
      <c r="CM821" s="1">
        <f t="shared" si="204"/>
        <v>20</v>
      </c>
      <c r="CN821" s="1">
        <f t="shared" si="205"/>
        <v>0</v>
      </c>
      <c r="CO821" s="1">
        <f t="shared" si="206"/>
        <v>11</v>
      </c>
      <c r="CP821" s="1">
        <f t="shared" si="207"/>
        <v>0</v>
      </c>
      <c r="CQ821" s="1">
        <f t="shared" si="208"/>
        <v>0</v>
      </c>
      <c r="CR821" s="1">
        <f>SUM(COUNTIFS($T821:$CL821,{"PAT","MAT"}))</f>
        <v>0</v>
      </c>
      <c r="CS821" s="1">
        <f t="shared" si="209"/>
        <v>0</v>
      </c>
      <c r="CT821" s="1">
        <f t="shared" si="210"/>
        <v>0</v>
      </c>
      <c r="CU821" s="1">
        <f t="shared" si="211"/>
        <v>0</v>
      </c>
      <c r="CV821" s="1">
        <f t="shared" si="212"/>
        <v>2</v>
      </c>
      <c r="CW821" s="1">
        <f t="shared" si="213"/>
        <v>0</v>
      </c>
      <c r="CX821" s="1">
        <f t="shared" si="214"/>
        <v>0</v>
      </c>
      <c r="CY821" s="1">
        <f t="shared" si="215"/>
        <v>2</v>
      </c>
      <c r="CZ821" s="1">
        <f t="shared" si="216"/>
        <v>1</v>
      </c>
      <c r="DA821" s="1">
        <f t="shared" si="217"/>
        <v>1</v>
      </c>
      <c r="DB821" s="1">
        <f>SUM(CM821:CX821)+SUM(COUNTIFS(Q821:CL821,{"TERM","RESIGNED"}))</f>
        <v>51</v>
      </c>
      <c r="DC821" s="1" t="s">
        <v>45</v>
      </c>
      <c r="DD821" s="1" t="s">
        <v>1021</v>
      </c>
      <c r="DE821" s="34"/>
    </row>
    <row r="822" spans="1:109" x14ac:dyDescent="0.25">
      <c r="A822" s="32">
        <f t="shared" si="218"/>
        <v>821</v>
      </c>
      <c r="B822" s="1" t="s">
        <v>36</v>
      </c>
      <c r="C822" s="1">
        <v>18782</v>
      </c>
      <c r="D822" s="27">
        <v>18782</v>
      </c>
      <c r="E822" s="1" t="s">
        <v>946</v>
      </c>
      <c r="F822" s="34" t="s">
        <v>761</v>
      </c>
      <c r="G822" s="34" t="s">
        <v>123</v>
      </c>
      <c r="H822" s="30">
        <v>44853</v>
      </c>
      <c r="I822" s="30" t="s">
        <v>39</v>
      </c>
      <c r="J822" s="30">
        <v>45282</v>
      </c>
      <c r="K822" s="1">
        <f t="shared" ca="1" si="219"/>
        <v>429</v>
      </c>
      <c r="L822" s="34" t="str">
        <f t="shared" si="220"/>
        <v>Billable</v>
      </c>
      <c r="M822" s="34" t="s">
        <v>124</v>
      </c>
      <c r="N822" s="1" t="s">
        <v>41</v>
      </c>
      <c r="O822" s="1" t="s">
        <v>971</v>
      </c>
      <c r="P822" s="1" t="s">
        <v>975</v>
      </c>
      <c r="Q822" s="1" t="s">
        <v>1596</v>
      </c>
      <c r="R822" s="1" t="s">
        <v>43</v>
      </c>
      <c r="S822" s="33" t="s">
        <v>362</v>
      </c>
      <c r="T822" s="14" t="s">
        <v>965</v>
      </c>
      <c r="U822" s="39">
        <v>0.40486111111111101</v>
      </c>
      <c r="V822" s="14" t="s">
        <v>965</v>
      </c>
      <c r="W822" s="14" t="s">
        <v>20</v>
      </c>
      <c r="X822" s="14" t="s">
        <v>20</v>
      </c>
      <c r="Y822" s="14" t="s">
        <v>965</v>
      </c>
      <c r="Z822" s="39">
        <v>0.39652777777777781</v>
      </c>
      <c r="AA822" s="14" t="s">
        <v>965</v>
      </c>
      <c r="AB822" s="14" t="s">
        <v>965</v>
      </c>
      <c r="AC822" s="39">
        <v>0.37986111111111115</v>
      </c>
      <c r="AD822" s="14" t="s">
        <v>965</v>
      </c>
      <c r="AE822" s="14" t="s">
        <v>965</v>
      </c>
      <c r="AF822" s="39">
        <v>0.38611111111111113</v>
      </c>
      <c r="AG822" s="14" t="s">
        <v>965</v>
      </c>
      <c r="AH822" s="14" t="s">
        <v>965</v>
      </c>
      <c r="AI822" s="39">
        <v>0.4055555555555555</v>
      </c>
      <c r="AJ822" s="14" t="s">
        <v>965</v>
      </c>
      <c r="AK822" s="14" t="s">
        <v>965</v>
      </c>
      <c r="AL822" s="39">
        <v>0.37847222222222227</v>
      </c>
      <c r="AM822" s="14" t="s">
        <v>965</v>
      </c>
      <c r="AN822" s="14" t="s">
        <v>20</v>
      </c>
      <c r="AO822" s="14" t="s">
        <v>20</v>
      </c>
      <c r="AP822" s="14" t="s">
        <v>965</v>
      </c>
      <c r="AQ822" s="39">
        <v>0.39999999999999997</v>
      </c>
      <c r="AR822" s="14" t="s">
        <v>965</v>
      </c>
      <c r="AS822" s="14" t="s">
        <v>965</v>
      </c>
      <c r="AT822" s="39">
        <v>0.37986111111111115</v>
      </c>
      <c r="AU822" s="14" t="s">
        <v>965</v>
      </c>
      <c r="AV822" s="14" t="s">
        <v>965</v>
      </c>
      <c r="AW822" s="39">
        <v>0.38680555555555557</v>
      </c>
      <c r="AX822" s="14" t="s">
        <v>965</v>
      </c>
      <c r="AY822" s="14" t="s">
        <v>965</v>
      </c>
      <c r="AZ822" s="39">
        <v>0.40902777777777777</v>
      </c>
      <c r="BA822" s="14" t="s">
        <v>965</v>
      </c>
      <c r="BB822" s="14" t="s">
        <v>965</v>
      </c>
      <c r="BC822" s="39">
        <v>0.38125000000000003</v>
      </c>
      <c r="BD822" s="14" t="s">
        <v>965</v>
      </c>
      <c r="BE822" s="14" t="s">
        <v>20</v>
      </c>
      <c r="BF822" s="14" t="s">
        <v>20</v>
      </c>
      <c r="BG822" s="14" t="s">
        <v>965</v>
      </c>
      <c r="BH822" s="39">
        <v>0.38611111111111113</v>
      </c>
      <c r="BI822" s="39" t="s">
        <v>965</v>
      </c>
      <c r="BJ822" s="14" t="s">
        <v>965</v>
      </c>
      <c r="BK822" s="39">
        <v>0.38125000000000003</v>
      </c>
      <c r="BL822" s="14" t="s">
        <v>965</v>
      </c>
      <c r="BM822" s="14" t="s">
        <v>965</v>
      </c>
      <c r="BN822" s="39">
        <v>0.37847222222222227</v>
      </c>
      <c r="BO822" s="14" t="s">
        <v>965</v>
      </c>
      <c r="BP822" s="14" t="s">
        <v>965</v>
      </c>
      <c r="BQ822" s="39">
        <v>0.3743055555555555</v>
      </c>
      <c r="BR822" s="14" t="s">
        <v>965</v>
      </c>
      <c r="BS822" s="14" t="s">
        <v>975</v>
      </c>
      <c r="BT822" s="39" t="e">
        <v>#N/A</v>
      </c>
      <c r="BU822" s="39" t="s">
        <v>975</v>
      </c>
      <c r="BV822" s="14" t="s">
        <v>20</v>
      </c>
      <c r="BW822" s="14" t="s">
        <v>20</v>
      </c>
      <c r="BX822" s="14" t="s">
        <v>20</v>
      </c>
      <c r="BY822" s="14" t="s">
        <v>975</v>
      </c>
      <c r="BZ822" s="39" t="s">
        <v>39</v>
      </c>
      <c r="CA822" s="39" t="s">
        <v>975</v>
      </c>
      <c r="CB822" s="14" t="s">
        <v>975</v>
      </c>
      <c r="CC822" s="39" t="s">
        <v>39</v>
      </c>
      <c r="CD822" s="39" t="s">
        <v>975</v>
      </c>
      <c r="CE822" s="14" t="s">
        <v>975</v>
      </c>
      <c r="CF822" s="39" t="s">
        <v>39</v>
      </c>
      <c r="CG822" s="39" t="s">
        <v>975</v>
      </c>
      <c r="CH822" s="14" t="s">
        <v>975</v>
      </c>
      <c r="CI822" s="39" t="s">
        <v>39</v>
      </c>
      <c r="CJ822" s="39" t="s">
        <v>975</v>
      </c>
      <c r="CK822" s="14" t="s">
        <v>20</v>
      </c>
      <c r="CL822" s="14" t="s">
        <v>20</v>
      </c>
      <c r="CM822" s="1">
        <f t="shared" si="204"/>
        <v>30</v>
      </c>
      <c r="CN822" s="1">
        <f t="shared" si="205"/>
        <v>0</v>
      </c>
      <c r="CO822" s="1">
        <f t="shared" si="206"/>
        <v>11</v>
      </c>
      <c r="CP822" s="1">
        <f t="shared" si="207"/>
        <v>0</v>
      </c>
      <c r="CQ822" s="1">
        <f t="shared" si="208"/>
        <v>0</v>
      </c>
      <c r="CR822" s="1">
        <f>SUM(COUNTIFS($T822:$CL822,{"PAT","MAT"}))</f>
        <v>0</v>
      </c>
      <c r="CS822" s="1">
        <f t="shared" si="209"/>
        <v>0</v>
      </c>
      <c r="CT822" s="1">
        <f t="shared" si="210"/>
        <v>0</v>
      </c>
      <c r="CU822" s="1">
        <f t="shared" si="211"/>
        <v>0</v>
      </c>
      <c r="CV822" s="1">
        <f t="shared" si="212"/>
        <v>0</v>
      </c>
      <c r="CW822" s="1">
        <f t="shared" si="213"/>
        <v>0</v>
      </c>
      <c r="CX822" s="1">
        <f t="shared" si="214"/>
        <v>0</v>
      </c>
      <c r="CY822" s="1">
        <f t="shared" si="215"/>
        <v>0</v>
      </c>
      <c r="CZ822" s="1">
        <f t="shared" si="216"/>
        <v>1</v>
      </c>
      <c r="DA822" s="1">
        <f t="shared" si="217"/>
        <v>1</v>
      </c>
      <c r="DB822" s="1">
        <f>SUM(CM822:CX822)+SUM(COUNTIFS(Q822:CL822,{"TERM","RESIGNED"}))</f>
        <v>51</v>
      </c>
      <c r="DC822" s="1" t="s">
        <v>45</v>
      </c>
      <c r="DD822" s="1" t="s">
        <v>1018</v>
      </c>
      <c r="DE822" s="34"/>
    </row>
    <row r="823" spans="1:109" x14ac:dyDescent="0.25">
      <c r="A823" s="32">
        <f t="shared" si="218"/>
        <v>822</v>
      </c>
      <c r="B823" s="1" t="s">
        <v>172</v>
      </c>
      <c r="C823" s="1">
        <v>102705</v>
      </c>
      <c r="D823" s="27">
        <v>102705</v>
      </c>
      <c r="E823" s="1" t="s">
        <v>945</v>
      </c>
      <c r="F823" s="34" t="s">
        <v>530</v>
      </c>
      <c r="G823" s="34" t="s">
        <v>123</v>
      </c>
      <c r="H823" s="30">
        <v>44658</v>
      </c>
      <c r="I823" s="30" t="s">
        <v>39</v>
      </c>
      <c r="J823" s="30">
        <v>45280</v>
      </c>
      <c r="K823" s="1">
        <f t="shared" ca="1" si="219"/>
        <v>622</v>
      </c>
      <c r="L823" s="34" t="str">
        <f t="shared" si="220"/>
        <v>Billable</v>
      </c>
      <c r="M823" s="34" t="s">
        <v>124</v>
      </c>
      <c r="N823" s="1" t="s">
        <v>41</v>
      </c>
      <c r="O823" s="1" t="s">
        <v>971</v>
      </c>
      <c r="P823" s="1" t="s">
        <v>975</v>
      </c>
      <c r="Q823" s="1" t="s">
        <v>1596</v>
      </c>
      <c r="R823" s="1" t="s">
        <v>43</v>
      </c>
      <c r="S823" s="33" t="s">
        <v>142</v>
      </c>
      <c r="T823" s="14" t="s">
        <v>965</v>
      </c>
      <c r="U823" s="39">
        <v>0.39305555555555599</v>
      </c>
      <c r="V823" s="14" t="s">
        <v>965</v>
      </c>
      <c r="W823" s="14" t="s">
        <v>20</v>
      </c>
      <c r="X823" s="14" t="s">
        <v>20</v>
      </c>
      <c r="Y823" s="14" t="s">
        <v>22</v>
      </c>
      <c r="Z823" s="39" t="s">
        <v>39</v>
      </c>
      <c r="AA823" s="14" t="s">
        <v>22</v>
      </c>
      <c r="AB823" s="14" t="s">
        <v>965</v>
      </c>
      <c r="AC823" s="39">
        <v>0.39583333333333331</v>
      </c>
      <c r="AD823" s="14" t="s">
        <v>965</v>
      </c>
      <c r="AE823" s="14" t="s">
        <v>965</v>
      </c>
      <c r="AF823" s="39">
        <v>0.36388888888888887</v>
      </c>
      <c r="AG823" s="14" t="s">
        <v>965</v>
      </c>
      <c r="AH823" s="14" t="s">
        <v>965</v>
      </c>
      <c r="AI823" s="39">
        <v>0.37013888888888885</v>
      </c>
      <c r="AJ823" s="14" t="s">
        <v>965</v>
      </c>
      <c r="AK823" s="14" t="s">
        <v>965</v>
      </c>
      <c r="AL823" s="39">
        <v>0.37291666666666662</v>
      </c>
      <c r="AM823" s="14" t="s">
        <v>965</v>
      </c>
      <c r="AN823" s="14" t="s">
        <v>20</v>
      </c>
      <c r="AO823" s="14" t="s">
        <v>20</v>
      </c>
      <c r="AP823" s="14" t="s">
        <v>965</v>
      </c>
      <c r="AQ823" s="39">
        <v>0.36805555555555558</v>
      </c>
      <c r="AR823" s="14" t="s">
        <v>965</v>
      </c>
      <c r="AS823" s="14" t="s">
        <v>22</v>
      </c>
      <c r="AT823" s="39" t="s">
        <v>39</v>
      </c>
      <c r="AU823" s="14" t="s">
        <v>22</v>
      </c>
      <c r="AV823" s="14" t="s">
        <v>965</v>
      </c>
      <c r="AW823" s="39">
        <v>0.375</v>
      </c>
      <c r="AX823" s="14" t="s">
        <v>965</v>
      </c>
      <c r="AY823" s="14" t="s">
        <v>965</v>
      </c>
      <c r="AZ823" s="39">
        <v>0.3743055555555555</v>
      </c>
      <c r="BA823" s="14" t="s">
        <v>965</v>
      </c>
      <c r="BB823" s="14" t="s">
        <v>965</v>
      </c>
      <c r="BC823" s="39">
        <v>0.37152777777777773</v>
      </c>
      <c r="BD823" s="14" t="s">
        <v>965</v>
      </c>
      <c r="BE823" s="14" t="s">
        <v>20</v>
      </c>
      <c r="BF823" s="14" t="s">
        <v>20</v>
      </c>
      <c r="BG823" s="14" t="s">
        <v>965</v>
      </c>
      <c r="BH823" s="39">
        <v>0.375</v>
      </c>
      <c r="BI823" s="39" t="s">
        <v>965</v>
      </c>
      <c r="BJ823" s="14" t="s">
        <v>965</v>
      </c>
      <c r="BK823" s="39">
        <v>0.37847222222222227</v>
      </c>
      <c r="BL823" s="14" t="s">
        <v>965</v>
      </c>
      <c r="BM823" s="14" t="s">
        <v>975</v>
      </c>
      <c r="BN823" s="39" t="s">
        <v>39</v>
      </c>
      <c r="BO823" s="14" t="s">
        <v>975</v>
      </c>
      <c r="BP823" s="14" t="s">
        <v>975</v>
      </c>
      <c r="BQ823" s="39" t="s">
        <v>39</v>
      </c>
      <c r="BR823" s="14" t="s">
        <v>975</v>
      </c>
      <c r="BS823" s="14" t="s">
        <v>975</v>
      </c>
      <c r="BT823" s="39" t="e">
        <v>#N/A</v>
      </c>
      <c r="BU823" s="39" t="s">
        <v>975</v>
      </c>
      <c r="BV823" s="14" t="s">
        <v>20</v>
      </c>
      <c r="BW823" s="14" t="s">
        <v>20</v>
      </c>
      <c r="BX823" s="14" t="s">
        <v>20</v>
      </c>
      <c r="BY823" s="14" t="s">
        <v>975</v>
      </c>
      <c r="BZ823" s="39" t="s">
        <v>39</v>
      </c>
      <c r="CA823" s="39" t="s">
        <v>975</v>
      </c>
      <c r="CB823" s="14" t="s">
        <v>975</v>
      </c>
      <c r="CC823" s="39" t="s">
        <v>39</v>
      </c>
      <c r="CD823" s="39" t="s">
        <v>975</v>
      </c>
      <c r="CE823" s="14" t="s">
        <v>975</v>
      </c>
      <c r="CF823" s="39" t="s">
        <v>39</v>
      </c>
      <c r="CG823" s="39" t="s">
        <v>975</v>
      </c>
      <c r="CH823" s="14" t="s">
        <v>975</v>
      </c>
      <c r="CI823" s="39" t="s">
        <v>39</v>
      </c>
      <c r="CJ823" s="39" t="s">
        <v>975</v>
      </c>
      <c r="CK823" s="14" t="s">
        <v>20</v>
      </c>
      <c r="CL823" s="14" t="s">
        <v>20</v>
      </c>
      <c r="CM823" s="1">
        <f t="shared" si="204"/>
        <v>22</v>
      </c>
      <c r="CN823" s="1">
        <f t="shared" si="205"/>
        <v>0</v>
      </c>
      <c r="CO823" s="1">
        <f t="shared" si="206"/>
        <v>11</v>
      </c>
      <c r="CP823" s="1">
        <f t="shared" si="207"/>
        <v>0</v>
      </c>
      <c r="CQ823" s="1">
        <f t="shared" si="208"/>
        <v>4</v>
      </c>
      <c r="CR823" s="1">
        <f>SUM(COUNTIFS($T823:$CL823,{"PAT","MAT"}))</f>
        <v>0</v>
      </c>
      <c r="CS823" s="1">
        <f t="shared" si="209"/>
        <v>0</v>
      </c>
      <c r="CT823" s="1">
        <f t="shared" si="210"/>
        <v>0</v>
      </c>
      <c r="CU823" s="1">
        <f t="shared" si="211"/>
        <v>0</v>
      </c>
      <c r="CV823" s="1">
        <f t="shared" si="212"/>
        <v>0</v>
      </c>
      <c r="CW823" s="1">
        <f t="shared" si="213"/>
        <v>0</v>
      </c>
      <c r="CX823" s="1">
        <f t="shared" si="214"/>
        <v>0</v>
      </c>
      <c r="CY823" s="1">
        <f t="shared" si="215"/>
        <v>0</v>
      </c>
      <c r="CZ823" s="1">
        <f t="shared" si="216"/>
        <v>1</v>
      </c>
      <c r="DA823" s="1">
        <f t="shared" si="217"/>
        <v>1</v>
      </c>
      <c r="DB823" s="1">
        <f>SUM(CM823:CX823)+SUM(COUNTIFS(Q823:CL823,{"TERM","RESIGNED"}))</f>
        <v>51</v>
      </c>
      <c r="DC823" s="1" t="s">
        <v>45</v>
      </c>
      <c r="DD823" s="1" t="s">
        <v>1020</v>
      </c>
      <c r="DE823" s="34"/>
    </row>
    <row r="824" spans="1:109" x14ac:dyDescent="0.25">
      <c r="A824" s="32">
        <f t="shared" si="218"/>
        <v>823</v>
      </c>
      <c r="B824" s="1" t="s">
        <v>172</v>
      </c>
      <c r="C824" s="1">
        <v>103201</v>
      </c>
      <c r="D824" s="27">
        <v>103201</v>
      </c>
      <c r="E824" s="1" t="s">
        <v>945</v>
      </c>
      <c r="F824" s="34" t="s">
        <v>601</v>
      </c>
      <c r="G824" s="34" t="s">
        <v>123</v>
      </c>
      <c r="H824" s="30">
        <v>44725</v>
      </c>
      <c r="I824" s="30" t="s">
        <v>39</v>
      </c>
      <c r="J824" s="30">
        <v>45279</v>
      </c>
      <c r="K824" s="1">
        <f t="shared" ca="1" si="219"/>
        <v>554</v>
      </c>
      <c r="L824" s="34" t="str">
        <f t="shared" si="220"/>
        <v>Billable</v>
      </c>
      <c r="M824" s="34" t="s">
        <v>124</v>
      </c>
      <c r="N824" s="1" t="s">
        <v>41</v>
      </c>
      <c r="O824" s="1" t="s">
        <v>971</v>
      </c>
      <c r="P824" s="1" t="s">
        <v>975</v>
      </c>
      <c r="Q824" s="1" t="s">
        <v>1596</v>
      </c>
      <c r="R824" s="1" t="s">
        <v>43</v>
      </c>
      <c r="S824" s="33" t="s">
        <v>323</v>
      </c>
      <c r="T824" s="14" t="s">
        <v>965</v>
      </c>
      <c r="U824" s="39">
        <v>0.37361111111111101</v>
      </c>
      <c r="V824" s="14" t="s">
        <v>965</v>
      </c>
      <c r="W824" s="14" t="s">
        <v>20</v>
      </c>
      <c r="X824" s="14" t="s">
        <v>20</v>
      </c>
      <c r="Y824" s="14" t="s">
        <v>965</v>
      </c>
      <c r="Z824" s="39">
        <v>0.37986111111111115</v>
      </c>
      <c r="AA824" s="14" t="s">
        <v>965</v>
      </c>
      <c r="AB824" s="14" t="s">
        <v>965</v>
      </c>
      <c r="AC824" s="39">
        <v>0.37777777777777777</v>
      </c>
      <c r="AD824" s="14" t="s">
        <v>965</v>
      </c>
      <c r="AE824" s="14" t="s">
        <v>965</v>
      </c>
      <c r="AF824" s="39">
        <v>0.37638888888888888</v>
      </c>
      <c r="AG824" s="14" t="s">
        <v>965</v>
      </c>
      <c r="AH824" s="14" t="s">
        <v>965</v>
      </c>
      <c r="AI824" s="39">
        <v>0.38055555555555554</v>
      </c>
      <c r="AJ824" s="14" t="s">
        <v>965</v>
      </c>
      <c r="AK824" s="14" t="s">
        <v>965</v>
      </c>
      <c r="AL824" s="39">
        <v>0.38055555555555554</v>
      </c>
      <c r="AM824" s="14" t="s">
        <v>965</v>
      </c>
      <c r="AN824" s="14" t="s">
        <v>20</v>
      </c>
      <c r="AO824" s="14" t="s">
        <v>20</v>
      </c>
      <c r="AP824" s="14" t="s">
        <v>965</v>
      </c>
      <c r="AQ824" s="39">
        <v>0.39444444444444443</v>
      </c>
      <c r="AR824" s="14" t="s">
        <v>965</v>
      </c>
      <c r="AS824" s="14" t="s">
        <v>965</v>
      </c>
      <c r="AT824" s="39">
        <v>0.38194444444444442</v>
      </c>
      <c r="AU824" s="14" t="s">
        <v>965</v>
      </c>
      <c r="AV824" s="14" t="s">
        <v>965</v>
      </c>
      <c r="AW824" s="39">
        <v>0.37847222222222227</v>
      </c>
      <c r="AX824" s="14" t="s">
        <v>965</v>
      </c>
      <c r="AY824" s="14" t="s">
        <v>965</v>
      </c>
      <c r="AZ824" s="39">
        <v>0.38750000000000001</v>
      </c>
      <c r="BA824" s="14" t="s">
        <v>965</v>
      </c>
      <c r="BB824" s="14" t="s">
        <v>965</v>
      </c>
      <c r="BC824" s="39">
        <v>0.37361111111111112</v>
      </c>
      <c r="BD824" s="14" t="s">
        <v>965</v>
      </c>
      <c r="BE824" s="14" t="s">
        <v>20</v>
      </c>
      <c r="BF824" s="14" t="s">
        <v>20</v>
      </c>
      <c r="BG824" s="14" t="s">
        <v>965</v>
      </c>
      <c r="BH824" s="39">
        <v>0.42777777777777781</v>
      </c>
      <c r="BI824" s="39" t="s">
        <v>965</v>
      </c>
      <c r="BJ824" s="14" t="s">
        <v>975</v>
      </c>
      <c r="BK824" s="39" t="s">
        <v>39</v>
      </c>
      <c r="BL824" s="14" t="s">
        <v>975</v>
      </c>
      <c r="BM824" s="14" t="s">
        <v>975</v>
      </c>
      <c r="BN824" s="39" t="s">
        <v>39</v>
      </c>
      <c r="BO824" s="14" t="s">
        <v>975</v>
      </c>
      <c r="BP824" s="14" t="s">
        <v>975</v>
      </c>
      <c r="BQ824" s="39" t="s">
        <v>39</v>
      </c>
      <c r="BR824" s="14" t="s">
        <v>975</v>
      </c>
      <c r="BS824" s="14" t="s">
        <v>975</v>
      </c>
      <c r="BT824" s="39" t="e">
        <v>#N/A</v>
      </c>
      <c r="BU824" s="39" t="s">
        <v>975</v>
      </c>
      <c r="BV824" s="14" t="s">
        <v>20</v>
      </c>
      <c r="BW824" s="14" t="s">
        <v>20</v>
      </c>
      <c r="BX824" s="14" t="s">
        <v>20</v>
      </c>
      <c r="BY824" s="14" t="s">
        <v>975</v>
      </c>
      <c r="BZ824" s="39" t="s">
        <v>39</v>
      </c>
      <c r="CA824" s="39" t="s">
        <v>975</v>
      </c>
      <c r="CB824" s="14" t="s">
        <v>975</v>
      </c>
      <c r="CC824" s="39" t="s">
        <v>39</v>
      </c>
      <c r="CD824" s="39" t="s">
        <v>975</v>
      </c>
      <c r="CE824" s="14" t="s">
        <v>975</v>
      </c>
      <c r="CF824" s="39" t="s">
        <v>39</v>
      </c>
      <c r="CG824" s="39" t="s">
        <v>975</v>
      </c>
      <c r="CH824" s="14" t="s">
        <v>975</v>
      </c>
      <c r="CI824" s="39" t="s">
        <v>39</v>
      </c>
      <c r="CJ824" s="39" t="s">
        <v>975</v>
      </c>
      <c r="CK824" s="14" t="s">
        <v>20</v>
      </c>
      <c r="CL824" s="14" t="s">
        <v>20</v>
      </c>
      <c r="CM824" s="1">
        <f t="shared" si="204"/>
        <v>24</v>
      </c>
      <c r="CN824" s="1">
        <f t="shared" si="205"/>
        <v>0</v>
      </c>
      <c r="CO824" s="1">
        <f t="shared" si="206"/>
        <v>11</v>
      </c>
      <c r="CP824" s="1">
        <f t="shared" si="207"/>
        <v>0</v>
      </c>
      <c r="CQ824" s="1">
        <f t="shared" si="208"/>
        <v>0</v>
      </c>
      <c r="CR824" s="1">
        <f>SUM(COUNTIFS($T824:$CL824,{"PAT","MAT"}))</f>
        <v>0</v>
      </c>
      <c r="CS824" s="1">
        <f t="shared" si="209"/>
        <v>0</v>
      </c>
      <c r="CT824" s="1">
        <f t="shared" si="210"/>
        <v>0</v>
      </c>
      <c r="CU824" s="1">
        <f t="shared" si="211"/>
        <v>0</v>
      </c>
      <c r="CV824" s="1">
        <f t="shared" si="212"/>
        <v>0</v>
      </c>
      <c r="CW824" s="1">
        <f t="shared" si="213"/>
        <v>0</v>
      </c>
      <c r="CX824" s="1">
        <f t="shared" si="214"/>
        <v>0</v>
      </c>
      <c r="CY824" s="1">
        <f t="shared" si="215"/>
        <v>0</v>
      </c>
      <c r="CZ824" s="1">
        <f t="shared" si="216"/>
        <v>1</v>
      </c>
      <c r="DA824" s="1">
        <f t="shared" si="217"/>
        <v>1</v>
      </c>
      <c r="DB824" s="1">
        <f>SUM(CM824:CX824)+SUM(COUNTIFS(Q824:CL824,{"TERM","RESIGNED"}))</f>
        <v>51</v>
      </c>
      <c r="DC824" s="1" t="s">
        <v>45</v>
      </c>
      <c r="DD824" s="1" t="s">
        <v>1021</v>
      </c>
      <c r="DE824" s="34"/>
    </row>
    <row r="825" spans="1:109" x14ac:dyDescent="0.25">
      <c r="A825" s="32">
        <f t="shared" si="218"/>
        <v>824</v>
      </c>
      <c r="B825" s="1" t="s">
        <v>172</v>
      </c>
      <c r="C825" s="1">
        <v>103599</v>
      </c>
      <c r="D825" s="27">
        <v>103599</v>
      </c>
      <c r="E825" s="1" t="s">
        <v>946</v>
      </c>
      <c r="F825" s="34" t="s">
        <v>641</v>
      </c>
      <c r="G825" s="34" t="s">
        <v>123</v>
      </c>
      <c r="H825" s="30">
        <v>44754</v>
      </c>
      <c r="I825" s="30" t="s">
        <v>39</v>
      </c>
      <c r="J825" s="30">
        <v>45282</v>
      </c>
      <c r="K825" s="1">
        <f t="shared" ca="1" si="219"/>
        <v>528</v>
      </c>
      <c r="L825" s="34" t="str">
        <f t="shared" si="220"/>
        <v>Billable</v>
      </c>
      <c r="M825" s="34" t="s">
        <v>124</v>
      </c>
      <c r="N825" s="1" t="s">
        <v>41</v>
      </c>
      <c r="O825" s="1" t="s">
        <v>971</v>
      </c>
      <c r="P825" s="1" t="s">
        <v>975</v>
      </c>
      <c r="Q825" s="1" t="s">
        <v>1596</v>
      </c>
      <c r="R825" s="1" t="s">
        <v>43</v>
      </c>
      <c r="S825" s="33" t="s">
        <v>148</v>
      </c>
      <c r="T825" s="14" t="s">
        <v>965</v>
      </c>
      <c r="U825" s="39">
        <v>0.41249999999999998</v>
      </c>
      <c r="V825" s="14" t="s">
        <v>965</v>
      </c>
      <c r="W825" s="14" t="s">
        <v>20</v>
      </c>
      <c r="X825" s="14" t="s">
        <v>20</v>
      </c>
      <c r="Y825" s="14" t="s">
        <v>965</v>
      </c>
      <c r="Z825" s="39">
        <v>0.38125000000000003</v>
      </c>
      <c r="AA825" s="14" t="s">
        <v>965</v>
      </c>
      <c r="AB825" s="14" t="s">
        <v>965</v>
      </c>
      <c r="AC825" s="39">
        <v>0.38750000000000001</v>
      </c>
      <c r="AD825" s="14" t="s">
        <v>965</v>
      </c>
      <c r="AE825" s="14" t="s">
        <v>967</v>
      </c>
      <c r="AF825" s="39" t="s">
        <v>39</v>
      </c>
      <c r="AG825" s="14" t="s">
        <v>967</v>
      </c>
      <c r="AH825" s="14" t="s">
        <v>965</v>
      </c>
      <c r="AI825" s="39">
        <v>0.3756944444444445</v>
      </c>
      <c r="AJ825" s="14" t="s">
        <v>965</v>
      </c>
      <c r="AK825" s="14" t="s">
        <v>965</v>
      </c>
      <c r="AL825" s="39">
        <v>0.37708333333333338</v>
      </c>
      <c r="AM825" s="14" t="s">
        <v>965</v>
      </c>
      <c r="AN825" s="14" t="s">
        <v>20</v>
      </c>
      <c r="AO825" s="14" t="s">
        <v>20</v>
      </c>
      <c r="AP825" s="14" t="s">
        <v>965</v>
      </c>
      <c r="AQ825" s="39">
        <v>0.42986111111111108</v>
      </c>
      <c r="AR825" s="14" t="s">
        <v>965</v>
      </c>
      <c r="AS825" s="14" t="s">
        <v>965</v>
      </c>
      <c r="AT825" s="39">
        <v>0.3743055555555555</v>
      </c>
      <c r="AU825" s="14" t="s">
        <v>965</v>
      </c>
      <c r="AV825" s="14" t="s">
        <v>968</v>
      </c>
      <c r="AW825" s="39" t="s">
        <v>39</v>
      </c>
      <c r="AX825" s="14" t="s">
        <v>968</v>
      </c>
      <c r="AY825" s="14" t="s">
        <v>965</v>
      </c>
      <c r="AZ825" s="39">
        <v>0.38055555555555554</v>
      </c>
      <c r="BA825" s="14" t="s">
        <v>965</v>
      </c>
      <c r="BB825" s="14" t="s">
        <v>965</v>
      </c>
      <c r="BC825" s="39">
        <v>0.38194444444444442</v>
      </c>
      <c r="BD825" s="14" t="s">
        <v>965</v>
      </c>
      <c r="BE825" s="14" t="s">
        <v>20</v>
      </c>
      <c r="BF825" s="14" t="s">
        <v>20</v>
      </c>
      <c r="BG825" s="14" t="s">
        <v>965</v>
      </c>
      <c r="BH825" s="39">
        <v>0.37708333333333338</v>
      </c>
      <c r="BI825" s="39" t="s">
        <v>965</v>
      </c>
      <c r="BJ825" s="14" t="s">
        <v>965</v>
      </c>
      <c r="BK825" s="39">
        <v>0.3840277777777778</v>
      </c>
      <c r="BL825" s="14" t="s">
        <v>965</v>
      </c>
      <c r="BM825" s="14" t="s">
        <v>965</v>
      </c>
      <c r="BN825" s="39">
        <v>0.37986111111111115</v>
      </c>
      <c r="BO825" s="14" t="s">
        <v>965</v>
      </c>
      <c r="BP825" s="14" t="s">
        <v>965</v>
      </c>
      <c r="BQ825" s="39">
        <v>0.38055555555555554</v>
      </c>
      <c r="BR825" s="14" t="s">
        <v>965</v>
      </c>
      <c r="BS825" s="14" t="s">
        <v>975</v>
      </c>
      <c r="BT825" s="39" t="e">
        <v>#N/A</v>
      </c>
      <c r="BU825" s="39" t="s">
        <v>975</v>
      </c>
      <c r="BV825" s="14" t="s">
        <v>20</v>
      </c>
      <c r="BW825" s="14" t="s">
        <v>20</v>
      </c>
      <c r="BX825" s="14" t="s">
        <v>975</v>
      </c>
      <c r="BY825" s="14" t="s">
        <v>975</v>
      </c>
      <c r="BZ825" s="39" t="s">
        <v>39</v>
      </c>
      <c r="CA825" s="39" t="s">
        <v>975</v>
      </c>
      <c r="CB825" s="14" t="s">
        <v>975</v>
      </c>
      <c r="CC825" s="39" t="s">
        <v>39</v>
      </c>
      <c r="CD825" s="39" t="s">
        <v>975</v>
      </c>
      <c r="CE825" s="14" t="s">
        <v>975</v>
      </c>
      <c r="CF825" s="39" t="s">
        <v>39</v>
      </c>
      <c r="CG825" s="39" t="s">
        <v>975</v>
      </c>
      <c r="CH825" s="14" t="s">
        <v>975</v>
      </c>
      <c r="CI825" s="39" t="s">
        <v>39</v>
      </c>
      <c r="CJ825" s="39" t="s">
        <v>975</v>
      </c>
      <c r="CK825" s="14" t="s">
        <v>20</v>
      </c>
      <c r="CL825" s="14" t="s">
        <v>20</v>
      </c>
      <c r="CM825" s="1">
        <f t="shared" si="204"/>
        <v>26</v>
      </c>
      <c r="CN825" s="1">
        <f t="shared" si="205"/>
        <v>0</v>
      </c>
      <c r="CO825" s="1">
        <f t="shared" si="206"/>
        <v>10</v>
      </c>
      <c r="CP825" s="1">
        <f t="shared" si="207"/>
        <v>0</v>
      </c>
      <c r="CQ825" s="1">
        <f t="shared" si="208"/>
        <v>0</v>
      </c>
      <c r="CR825" s="1">
        <f>SUM(COUNTIFS($T825:$CL825,{"PAT","MAT"}))</f>
        <v>0</v>
      </c>
      <c r="CS825" s="1">
        <f t="shared" si="209"/>
        <v>0</v>
      </c>
      <c r="CT825" s="1">
        <f t="shared" si="210"/>
        <v>0</v>
      </c>
      <c r="CU825" s="1">
        <f t="shared" si="211"/>
        <v>2</v>
      </c>
      <c r="CV825" s="1">
        <f t="shared" si="212"/>
        <v>2</v>
      </c>
      <c r="CW825" s="1">
        <f t="shared" si="213"/>
        <v>0</v>
      </c>
      <c r="CX825" s="1">
        <f t="shared" si="214"/>
        <v>0</v>
      </c>
      <c r="CY825" s="1">
        <f t="shared" si="215"/>
        <v>4</v>
      </c>
      <c r="CZ825" s="1">
        <f t="shared" si="216"/>
        <v>1</v>
      </c>
      <c r="DA825" s="1">
        <f t="shared" si="217"/>
        <v>1</v>
      </c>
      <c r="DB825" s="1">
        <f>SUM(CM825:CX825)+SUM(COUNTIFS(Q825:CL825,{"TERM","RESIGNED"}))</f>
        <v>51</v>
      </c>
      <c r="DC825" s="1" t="s">
        <v>45</v>
      </c>
      <c r="DD825" s="1" t="s">
        <v>1023</v>
      </c>
      <c r="DE825" s="34"/>
    </row>
    <row r="826" spans="1:109" x14ac:dyDescent="0.25">
      <c r="A826" s="32">
        <f t="shared" si="218"/>
        <v>825</v>
      </c>
      <c r="B826" s="1" t="s">
        <v>172</v>
      </c>
      <c r="C826" s="1">
        <v>104156</v>
      </c>
      <c r="D826" s="27">
        <v>104156</v>
      </c>
      <c r="E826" s="1" t="s">
        <v>945</v>
      </c>
      <c r="F826" s="34" t="s">
        <v>708</v>
      </c>
      <c r="G826" s="34" t="s">
        <v>190</v>
      </c>
      <c r="H826" s="30">
        <v>44817</v>
      </c>
      <c r="I826" s="30" t="s">
        <v>39</v>
      </c>
      <c r="J826" s="30">
        <v>45278</v>
      </c>
      <c r="K826" s="1">
        <f t="shared" ca="1" si="219"/>
        <v>461</v>
      </c>
      <c r="L826" s="34" t="str">
        <f t="shared" si="220"/>
        <v>Billable</v>
      </c>
      <c r="M826" s="34" t="s">
        <v>187</v>
      </c>
      <c r="N826" s="1" t="s">
        <v>41</v>
      </c>
      <c r="O826" s="1" t="s">
        <v>971</v>
      </c>
      <c r="P826" s="1" t="s">
        <v>975</v>
      </c>
      <c r="Q826" s="1" t="s">
        <v>1596</v>
      </c>
      <c r="R826" s="1" t="s">
        <v>43</v>
      </c>
      <c r="S826" s="33" t="s">
        <v>250</v>
      </c>
      <c r="T826" s="14" t="s">
        <v>965</v>
      </c>
      <c r="U826" s="39">
        <v>0.37638888888888899</v>
      </c>
      <c r="V826" s="14" t="s">
        <v>965</v>
      </c>
      <c r="W826" s="14" t="s">
        <v>20</v>
      </c>
      <c r="X826" s="14" t="s">
        <v>20</v>
      </c>
      <c r="Y826" s="14" t="s">
        <v>965</v>
      </c>
      <c r="Z826" s="39">
        <v>0.3743055555555555</v>
      </c>
      <c r="AA826" s="14" t="s">
        <v>965</v>
      </c>
      <c r="AB826" s="14" t="s">
        <v>965</v>
      </c>
      <c r="AC826" s="39">
        <v>0.37013888888888885</v>
      </c>
      <c r="AD826" s="14" t="s">
        <v>965</v>
      </c>
      <c r="AE826" s="14" t="s">
        <v>965</v>
      </c>
      <c r="AF826" s="39">
        <v>0.375</v>
      </c>
      <c r="AG826" s="14" t="s">
        <v>965</v>
      </c>
      <c r="AH826" s="14" t="s">
        <v>965</v>
      </c>
      <c r="AI826" s="39">
        <v>0.37291666666666662</v>
      </c>
      <c r="AJ826" s="14" t="s">
        <v>965</v>
      </c>
      <c r="AK826" s="14" t="s">
        <v>965</v>
      </c>
      <c r="AL826" s="39">
        <v>0.37986111111111115</v>
      </c>
      <c r="AM826" s="14" t="s">
        <v>965</v>
      </c>
      <c r="AN826" s="14" t="s">
        <v>20</v>
      </c>
      <c r="AO826" s="14" t="s">
        <v>20</v>
      </c>
      <c r="AP826" s="14" t="s">
        <v>965</v>
      </c>
      <c r="AQ826" s="39">
        <v>0.35555555555555557</v>
      </c>
      <c r="AR826" s="14" t="s">
        <v>965</v>
      </c>
      <c r="AS826" s="14" t="s">
        <v>965</v>
      </c>
      <c r="AT826" s="39">
        <v>0.37083333333333335</v>
      </c>
      <c r="AU826" s="14" t="s">
        <v>965</v>
      </c>
      <c r="AV826" s="14" t="s">
        <v>965</v>
      </c>
      <c r="AW826" s="39">
        <v>0.37013888888888885</v>
      </c>
      <c r="AX826" s="14" t="s">
        <v>965</v>
      </c>
      <c r="AY826" s="14" t="s">
        <v>965</v>
      </c>
      <c r="AZ826" s="39">
        <v>0.37013888888888885</v>
      </c>
      <c r="BA826" s="14" t="s">
        <v>965</v>
      </c>
      <c r="BB826" s="14" t="s">
        <v>965</v>
      </c>
      <c r="BC826" s="39">
        <v>0.375</v>
      </c>
      <c r="BD826" s="14" t="s">
        <v>965</v>
      </c>
      <c r="BE826" s="14" t="s">
        <v>20</v>
      </c>
      <c r="BF826" s="14" t="s">
        <v>20</v>
      </c>
      <c r="BG826" s="14" t="s">
        <v>975</v>
      </c>
      <c r="BH826" s="39" t="s">
        <v>39</v>
      </c>
      <c r="BI826" s="39" t="s">
        <v>975</v>
      </c>
      <c r="BJ826" s="14" t="s">
        <v>975</v>
      </c>
      <c r="BK826" s="39" t="s">
        <v>39</v>
      </c>
      <c r="BL826" s="14" t="s">
        <v>975</v>
      </c>
      <c r="BM826" s="14" t="s">
        <v>975</v>
      </c>
      <c r="BN826" s="39" t="s">
        <v>39</v>
      </c>
      <c r="BO826" s="14" t="s">
        <v>975</v>
      </c>
      <c r="BP826" s="14" t="s">
        <v>975</v>
      </c>
      <c r="BQ826" s="39" t="s">
        <v>39</v>
      </c>
      <c r="BR826" s="14" t="s">
        <v>975</v>
      </c>
      <c r="BS826" s="14" t="s">
        <v>975</v>
      </c>
      <c r="BT826" s="39" t="e">
        <v>#N/A</v>
      </c>
      <c r="BU826" s="39" t="s">
        <v>975</v>
      </c>
      <c r="BV826" s="14" t="s">
        <v>20</v>
      </c>
      <c r="BW826" s="14" t="s">
        <v>20</v>
      </c>
      <c r="BX826" s="14" t="s">
        <v>20</v>
      </c>
      <c r="BY826" s="14" t="s">
        <v>975</v>
      </c>
      <c r="BZ826" s="39" t="s">
        <v>39</v>
      </c>
      <c r="CA826" s="39" t="s">
        <v>975</v>
      </c>
      <c r="CB826" s="14" t="s">
        <v>975</v>
      </c>
      <c r="CC826" s="39" t="s">
        <v>39</v>
      </c>
      <c r="CD826" s="39" t="s">
        <v>975</v>
      </c>
      <c r="CE826" s="14" t="s">
        <v>975</v>
      </c>
      <c r="CF826" s="39" t="s">
        <v>39</v>
      </c>
      <c r="CG826" s="39" t="s">
        <v>975</v>
      </c>
      <c r="CH826" s="14" t="s">
        <v>975</v>
      </c>
      <c r="CI826" s="39" t="s">
        <v>39</v>
      </c>
      <c r="CJ826" s="39" t="s">
        <v>975</v>
      </c>
      <c r="CK826" s="14" t="s">
        <v>20</v>
      </c>
      <c r="CL826" s="14" t="s">
        <v>20</v>
      </c>
      <c r="CM826" s="1">
        <f t="shared" si="204"/>
        <v>22</v>
      </c>
      <c r="CN826" s="1">
        <f t="shared" si="205"/>
        <v>0</v>
      </c>
      <c r="CO826" s="1">
        <f t="shared" si="206"/>
        <v>11</v>
      </c>
      <c r="CP826" s="1">
        <f t="shared" si="207"/>
        <v>0</v>
      </c>
      <c r="CQ826" s="1">
        <f t="shared" si="208"/>
        <v>0</v>
      </c>
      <c r="CR826" s="1">
        <f>SUM(COUNTIFS($T826:$CL826,{"PAT","MAT"}))</f>
        <v>0</v>
      </c>
      <c r="CS826" s="1">
        <f t="shared" si="209"/>
        <v>0</v>
      </c>
      <c r="CT826" s="1">
        <f t="shared" si="210"/>
        <v>0</v>
      </c>
      <c r="CU826" s="1">
        <f t="shared" si="211"/>
        <v>0</v>
      </c>
      <c r="CV826" s="1">
        <f t="shared" si="212"/>
        <v>0</v>
      </c>
      <c r="CW826" s="1">
        <f t="shared" si="213"/>
        <v>0</v>
      </c>
      <c r="CX826" s="1">
        <f t="shared" si="214"/>
        <v>0</v>
      </c>
      <c r="CY826" s="1">
        <f t="shared" si="215"/>
        <v>0</v>
      </c>
      <c r="CZ826" s="1">
        <f t="shared" si="216"/>
        <v>1</v>
      </c>
      <c r="DA826" s="1">
        <f t="shared" si="217"/>
        <v>1</v>
      </c>
      <c r="DB826" s="1">
        <f>SUM(CM826:CX826)+SUM(COUNTIFS(Q826:CL826,{"TERM","RESIGNED"}))</f>
        <v>51</v>
      </c>
      <c r="DC826" s="1" t="s">
        <v>45</v>
      </c>
      <c r="DD826" s="1" t="s">
        <v>1019</v>
      </c>
      <c r="DE826" s="34"/>
    </row>
    <row r="827" spans="1:109" x14ac:dyDescent="0.25">
      <c r="A827" s="32">
        <f t="shared" si="218"/>
        <v>826</v>
      </c>
      <c r="B827" s="1" t="s">
        <v>172</v>
      </c>
      <c r="C827" s="1">
        <v>600492</v>
      </c>
      <c r="D827" s="27">
        <v>600492</v>
      </c>
      <c r="E827" s="1" t="s">
        <v>946</v>
      </c>
      <c r="F827" s="34" t="s">
        <v>1467</v>
      </c>
      <c r="G827" s="34" t="s">
        <v>186</v>
      </c>
      <c r="H827" s="30">
        <v>45237</v>
      </c>
      <c r="I827" s="30" t="s">
        <v>39</v>
      </c>
      <c r="J827" s="30">
        <v>45282</v>
      </c>
      <c r="K827" s="1">
        <f t="shared" ca="1" si="219"/>
        <v>45</v>
      </c>
      <c r="L827" s="34" t="str">
        <f t="shared" si="220"/>
        <v>Billable</v>
      </c>
      <c r="M827" s="34" t="s">
        <v>827</v>
      </c>
      <c r="N827" s="1" t="s">
        <v>270</v>
      </c>
      <c r="O827" s="1" t="s">
        <v>971</v>
      </c>
      <c r="P827" s="1" t="s">
        <v>998</v>
      </c>
      <c r="Q827" s="1" t="s">
        <v>1213</v>
      </c>
      <c r="R827" s="1" t="s">
        <v>43</v>
      </c>
      <c r="S827" s="33" t="s">
        <v>488</v>
      </c>
      <c r="T827" s="14" t="s">
        <v>965</v>
      </c>
      <c r="U827" s="39" t="s">
        <v>39</v>
      </c>
      <c r="V827" s="14" t="s">
        <v>965</v>
      </c>
      <c r="W827" s="14" t="s">
        <v>20</v>
      </c>
      <c r="X827" s="14" t="s">
        <v>20</v>
      </c>
      <c r="Y827" s="14" t="s">
        <v>965</v>
      </c>
      <c r="Z827" s="39" t="s">
        <v>39</v>
      </c>
      <c r="AA827" s="14" t="s">
        <v>965</v>
      </c>
      <c r="AB827" s="14" t="s">
        <v>965</v>
      </c>
      <c r="AC827" s="39" t="s">
        <v>39</v>
      </c>
      <c r="AD827" s="14" t="s">
        <v>965</v>
      </c>
      <c r="AE827" s="14" t="s">
        <v>965</v>
      </c>
      <c r="AF827" s="39" t="s">
        <v>39</v>
      </c>
      <c r="AG827" s="14" t="s">
        <v>965</v>
      </c>
      <c r="AH827" s="14" t="s">
        <v>965</v>
      </c>
      <c r="AI827" s="39" t="s">
        <v>39</v>
      </c>
      <c r="AJ827" s="14" t="s">
        <v>965</v>
      </c>
      <c r="AK827" s="14" t="s">
        <v>965</v>
      </c>
      <c r="AL827" s="39" t="s">
        <v>39</v>
      </c>
      <c r="AM827" s="14" t="s">
        <v>965</v>
      </c>
      <c r="AN827" s="14" t="s">
        <v>20</v>
      </c>
      <c r="AO827" s="14" t="s">
        <v>20</v>
      </c>
      <c r="AP827" s="14" t="s">
        <v>965</v>
      </c>
      <c r="AQ827" s="39" t="s">
        <v>39</v>
      </c>
      <c r="AR827" s="14" t="s">
        <v>965</v>
      </c>
      <c r="AS827" s="14" t="s">
        <v>965</v>
      </c>
      <c r="AT827" s="39" t="s">
        <v>39</v>
      </c>
      <c r="AU827" s="14" t="s">
        <v>965</v>
      </c>
      <c r="AV827" s="14" t="s">
        <v>965</v>
      </c>
      <c r="AW827" s="39" t="s">
        <v>39</v>
      </c>
      <c r="AX827" s="14" t="s">
        <v>965</v>
      </c>
      <c r="AY827" s="14" t="s">
        <v>22</v>
      </c>
      <c r="AZ827" s="39" t="s">
        <v>39</v>
      </c>
      <c r="BA827" s="14" t="s">
        <v>22</v>
      </c>
      <c r="BB827" s="14" t="s">
        <v>22</v>
      </c>
      <c r="BC827" s="39" t="s">
        <v>39</v>
      </c>
      <c r="BD827" s="14" t="s">
        <v>22</v>
      </c>
      <c r="BE827" s="14" t="s">
        <v>20</v>
      </c>
      <c r="BF827" s="14" t="s">
        <v>20</v>
      </c>
      <c r="BG827" s="14" t="s">
        <v>966</v>
      </c>
      <c r="BH827" s="39" t="s">
        <v>39</v>
      </c>
      <c r="BI827" s="39" t="s">
        <v>966</v>
      </c>
      <c r="BJ827" s="14" t="s">
        <v>21</v>
      </c>
      <c r="BK827" s="39" t="s">
        <v>39</v>
      </c>
      <c r="BL827" s="14" t="s">
        <v>21</v>
      </c>
      <c r="BM827" s="14" t="s">
        <v>21</v>
      </c>
      <c r="BN827" s="39" t="s">
        <v>39</v>
      </c>
      <c r="BO827" s="14" t="s">
        <v>21</v>
      </c>
      <c r="BP827" s="14" t="s">
        <v>21</v>
      </c>
      <c r="BQ827" s="39" t="s">
        <v>39</v>
      </c>
      <c r="BR827" s="14" t="s">
        <v>21</v>
      </c>
      <c r="BS827" s="14" t="s">
        <v>971</v>
      </c>
      <c r="BT827" s="39" t="e">
        <v>#N/A</v>
      </c>
      <c r="BU827" s="39" t="s">
        <v>971</v>
      </c>
      <c r="BV827" s="14" t="s">
        <v>20</v>
      </c>
      <c r="BW827" s="14" t="s">
        <v>20</v>
      </c>
      <c r="BX827" s="14" t="s">
        <v>20</v>
      </c>
      <c r="BY827" s="14" t="s">
        <v>971</v>
      </c>
      <c r="BZ827" s="39" t="s">
        <v>39</v>
      </c>
      <c r="CA827" s="39" t="s">
        <v>971</v>
      </c>
      <c r="CB827" s="14" t="s">
        <v>971</v>
      </c>
      <c r="CC827" s="39" t="s">
        <v>39</v>
      </c>
      <c r="CD827" s="39" t="s">
        <v>971</v>
      </c>
      <c r="CE827" s="14" t="s">
        <v>971</v>
      </c>
      <c r="CF827" s="39" t="s">
        <v>39</v>
      </c>
      <c r="CG827" s="39" t="s">
        <v>971</v>
      </c>
      <c r="CH827" s="14" t="s">
        <v>971</v>
      </c>
      <c r="CI827" s="39" t="s">
        <v>39</v>
      </c>
      <c r="CJ827" s="39" t="s">
        <v>971</v>
      </c>
      <c r="CK827" s="14" t="s">
        <v>20</v>
      </c>
      <c r="CL827" s="14" t="s">
        <v>20</v>
      </c>
      <c r="CM827" s="1">
        <f t="shared" si="204"/>
        <v>18</v>
      </c>
      <c r="CN827" s="1">
        <f t="shared" si="205"/>
        <v>1</v>
      </c>
      <c r="CO827" s="1">
        <f t="shared" si="206"/>
        <v>11</v>
      </c>
      <c r="CP827" s="1">
        <f t="shared" si="207"/>
        <v>6</v>
      </c>
      <c r="CQ827" s="1">
        <f t="shared" si="208"/>
        <v>4</v>
      </c>
      <c r="CR827" s="1">
        <f>SUM(COUNTIFS($T827:$CL827,{"PAT","MAT"}))</f>
        <v>0</v>
      </c>
      <c r="CS827" s="1">
        <f t="shared" si="209"/>
        <v>0</v>
      </c>
      <c r="CT827" s="1">
        <f t="shared" si="210"/>
        <v>0</v>
      </c>
      <c r="CU827" s="1">
        <f t="shared" si="211"/>
        <v>0</v>
      </c>
      <c r="CV827" s="1">
        <f t="shared" si="212"/>
        <v>0</v>
      </c>
      <c r="CW827" s="1">
        <f t="shared" si="213"/>
        <v>0</v>
      </c>
      <c r="CX827" s="1">
        <f t="shared" si="214"/>
        <v>0</v>
      </c>
      <c r="CY827" s="1">
        <f t="shared" si="215"/>
        <v>0</v>
      </c>
      <c r="CZ827" s="1">
        <f t="shared" si="216"/>
        <v>1</v>
      </c>
      <c r="DA827" s="1">
        <f t="shared" si="217"/>
        <v>1</v>
      </c>
      <c r="DB827" s="1">
        <f>SUM(CM827:CX827)+SUM(COUNTIFS(Q827:CL827,{"TERM","RESIGNED"}))</f>
        <v>50</v>
      </c>
      <c r="DC827" s="1" t="s">
        <v>45</v>
      </c>
      <c r="DD827" s="1" t="s">
        <v>1018</v>
      </c>
    </row>
    <row r="828" spans="1:109" x14ac:dyDescent="0.25">
      <c r="A828" s="32">
        <f t="shared" si="218"/>
        <v>827</v>
      </c>
      <c r="B828" s="1" t="s">
        <v>172</v>
      </c>
      <c r="C828" s="1">
        <v>106119</v>
      </c>
      <c r="D828" s="27">
        <v>106119</v>
      </c>
      <c r="E828" s="1" t="s">
        <v>946</v>
      </c>
      <c r="F828" s="34" t="s">
        <v>1590</v>
      </c>
      <c r="G828" s="34" t="s">
        <v>162</v>
      </c>
      <c r="H828" s="30">
        <v>45261</v>
      </c>
      <c r="I828" s="30" t="s">
        <v>39</v>
      </c>
      <c r="J828" s="30">
        <v>45281</v>
      </c>
      <c r="K828" s="1">
        <v>4</v>
      </c>
      <c r="L828" s="34" t="s">
        <v>1598</v>
      </c>
      <c r="M828" s="34" t="s">
        <v>124</v>
      </c>
      <c r="N828" s="1" t="s">
        <v>41</v>
      </c>
      <c r="O828" s="1" t="s">
        <v>971</v>
      </c>
      <c r="P828" s="1" t="s">
        <v>998</v>
      </c>
      <c r="Q828" s="1" t="s">
        <v>1213</v>
      </c>
      <c r="R828" s="1" t="s">
        <v>43</v>
      </c>
      <c r="S828" s="33" t="s">
        <v>142</v>
      </c>
      <c r="T828" s="14" t="s">
        <v>965</v>
      </c>
      <c r="U828" s="39" t="s">
        <v>39</v>
      </c>
      <c r="V828" s="14" t="s">
        <v>965</v>
      </c>
      <c r="W828" s="14" t="s">
        <v>20</v>
      </c>
      <c r="X828" s="14" t="s">
        <v>20</v>
      </c>
      <c r="Y828" s="14" t="s">
        <v>21</v>
      </c>
      <c r="Z828" s="39">
        <v>0.29930555555555555</v>
      </c>
      <c r="AA828" s="14" t="s">
        <v>21</v>
      </c>
      <c r="AB828" s="14" t="s">
        <v>965</v>
      </c>
      <c r="AC828" s="39">
        <v>0.39999999999999997</v>
      </c>
      <c r="AD828" s="14" t="s">
        <v>965</v>
      </c>
      <c r="AE828" s="14" t="s">
        <v>965</v>
      </c>
      <c r="AF828" s="39">
        <v>0.39444444444444443</v>
      </c>
      <c r="AG828" s="14" t="s">
        <v>965</v>
      </c>
      <c r="AH828" s="14" t="s">
        <v>965</v>
      </c>
      <c r="AI828" s="39">
        <v>0.375</v>
      </c>
      <c r="AJ828" s="14" t="s">
        <v>965</v>
      </c>
      <c r="AK828" s="14" t="s">
        <v>965</v>
      </c>
      <c r="AL828" s="39">
        <v>0.3888888888888889</v>
      </c>
      <c r="AM828" s="14" t="s">
        <v>965</v>
      </c>
      <c r="AN828" s="14" t="s">
        <v>20</v>
      </c>
      <c r="AO828" s="14" t="s">
        <v>20</v>
      </c>
      <c r="AP828" s="14" t="s">
        <v>965</v>
      </c>
      <c r="AQ828" s="39">
        <v>0.38055555555555554</v>
      </c>
      <c r="AR828" s="14" t="s">
        <v>965</v>
      </c>
      <c r="AS828" s="14" t="s">
        <v>965</v>
      </c>
      <c r="AT828" s="39">
        <v>0.38819444444444445</v>
      </c>
      <c r="AU828" s="14" t="s">
        <v>965</v>
      </c>
      <c r="AV828" s="14" t="s">
        <v>965</v>
      </c>
      <c r="AW828" s="39">
        <v>0.3833333333333333</v>
      </c>
      <c r="AX828" s="14" t="s">
        <v>965</v>
      </c>
      <c r="AY828" s="14" t="s">
        <v>965</v>
      </c>
      <c r="AZ828" s="39">
        <v>0.39444444444444443</v>
      </c>
      <c r="BA828" s="14" t="s">
        <v>965</v>
      </c>
      <c r="BB828" s="14" t="s">
        <v>965</v>
      </c>
      <c r="BC828" s="39">
        <v>0.3840277777777778</v>
      </c>
      <c r="BD828" s="14" t="s">
        <v>965</v>
      </c>
      <c r="BE828" s="14" t="s">
        <v>20</v>
      </c>
      <c r="BF828" s="14" t="s">
        <v>20</v>
      </c>
      <c r="BG828" s="14" t="s">
        <v>21</v>
      </c>
      <c r="BH828" s="39" t="s">
        <v>39</v>
      </c>
      <c r="BI828" s="39" t="s">
        <v>21</v>
      </c>
      <c r="BJ828" s="14" t="s">
        <v>21</v>
      </c>
      <c r="BK828" s="39" t="s">
        <v>39</v>
      </c>
      <c r="BL828" s="14" t="s">
        <v>21</v>
      </c>
      <c r="BM828" s="14" t="s">
        <v>21</v>
      </c>
      <c r="BN828" s="39" t="s">
        <v>39</v>
      </c>
      <c r="BO828" s="14" t="s">
        <v>21</v>
      </c>
      <c r="BP828" s="14" t="s">
        <v>971</v>
      </c>
      <c r="BQ828" s="39" t="s">
        <v>39</v>
      </c>
      <c r="BR828" s="14" t="s">
        <v>971</v>
      </c>
      <c r="BS828" s="14" t="s">
        <v>971</v>
      </c>
      <c r="BT828" s="39" t="e">
        <v>#N/A</v>
      </c>
      <c r="BU828" s="39" t="s">
        <v>971</v>
      </c>
      <c r="BV828" s="14" t="s">
        <v>20</v>
      </c>
      <c r="BW828" s="14" t="s">
        <v>20</v>
      </c>
      <c r="BX828" s="14" t="s">
        <v>971</v>
      </c>
      <c r="BY828" s="14" t="s">
        <v>971</v>
      </c>
      <c r="BZ828" s="39" t="s">
        <v>39</v>
      </c>
      <c r="CA828" s="39" t="s">
        <v>971</v>
      </c>
      <c r="CB828" s="14" t="s">
        <v>971</v>
      </c>
      <c r="CC828" s="39" t="s">
        <v>39</v>
      </c>
      <c r="CD828" s="39" t="s">
        <v>971</v>
      </c>
      <c r="CE828" s="14" t="s">
        <v>971</v>
      </c>
      <c r="CF828" s="39" t="s">
        <v>39</v>
      </c>
      <c r="CG828" s="39" t="s">
        <v>971</v>
      </c>
      <c r="CH828" s="14" t="s">
        <v>971</v>
      </c>
      <c r="CI828" s="39" t="s">
        <v>39</v>
      </c>
      <c r="CJ828" s="39" t="s">
        <v>971</v>
      </c>
      <c r="CK828" s="14" t="s">
        <v>20</v>
      </c>
      <c r="CL828" s="14" t="s">
        <v>20</v>
      </c>
      <c r="CM828" s="1">
        <f t="shared" si="204"/>
        <v>20</v>
      </c>
      <c r="CN828" s="1">
        <f t="shared" si="205"/>
        <v>0</v>
      </c>
      <c r="CO828" s="1">
        <f t="shared" si="206"/>
        <v>10</v>
      </c>
      <c r="CP828" s="1">
        <f t="shared" si="207"/>
        <v>8</v>
      </c>
      <c r="CQ828" s="1">
        <f t="shared" si="208"/>
        <v>0</v>
      </c>
      <c r="CR828" s="1">
        <f>SUM(COUNTIFS($T828:$CL828,{"PAT","MAT"}))</f>
        <v>0</v>
      </c>
      <c r="CS828" s="1">
        <f t="shared" si="209"/>
        <v>0</v>
      </c>
      <c r="CT828" s="1">
        <f t="shared" si="210"/>
        <v>0</v>
      </c>
      <c r="CU828" s="1">
        <f t="shared" si="211"/>
        <v>0</v>
      </c>
      <c r="CV828" s="1">
        <f t="shared" si="212"/>
        <v>0</v>
      </c>
      <c r="CW828" s="1">
        <f t="shared" si="213"/>
        <v>0</v>
      </c>
      <c r="CX828" s="1">
        <f t="shared" si="214"/>
        <v>0</v>
      </c>
      <c r="CY828" s="1">
        <f t="shared" si="215"/>
        <v>0</v>
      </c>
      <c r="CZ828" s="1">
        <f t="shared" si="216"/>
        <v>1</v>
      </c>
      <c r="DA828" s="1">
        <f t="shared" si="217"/>
        <v>1</v>
      </c>
      <c r="DB828" s="1">
        <f>SUM(CM828:CX828)+SUM(COUNTIFS(Q828:CL828,{"TERM","RESIGNED"}))</f>
        <v>51</v>
      </c>
      <c r="DC828" s="1" t="s">
        <v>45</v>
      </c>
    </row>
    <row r="829" spans="1:109" x14ac:dyDescent="0.25">
      <c r="A829" s="32">
        <f t="shared" si="218"/>
        <v>828</v>
      </c>
      <c r="B829" s="1" t="s">
        <v>36</v>
      </c>
      <c r="C829" s="1">
        <v>18595</v>
      </c>
      <c r="D829" s="27">
        <v>18595</v>
      </c>
      <c r="E829" s="1" t="s">
        <v>946</v>
      </c>
      <c r="F829" s="34" t="s">
        <v>731</v>
      </c>
      <c r="G829" s="34" t="s">
        <v>190</v>
      </c>
      <c r="H829" s="30">
        <v>44832</v>
      </c>
      <c r="I829" s="30" t="s">
        <v>39</v>
      </c>
      <c r="J829" s="30">
        <v>45275</v>
      </c>
      <c r="K829" s="1">
        <f t="shared" ref="K829:K841" ca="1" si="221">IF(O829="ACTIVE",(TODAY()-H829),(J829-H829))</f>
        <v>443</v>
      </c>
      <c r="L829" s="34" t="str">
        <f t="shared" ref="L829:L841" si="222">IF(OR(M829="Email Verification",M829="Operations",M829="OJT",M829="Bottom Quartile Group",M829="Training"),"Billable","Non Billable")</f>
        <v>Billable</v>
      </c>
      <c r="M829" s="34" t="s">
        <v>187</v>
      </c>
      <c r="N829" s="1" t="s">
        <v>41</v>
      </c>
      <c r="O829" s="1" t="s">
        <v>971</v>
      </c>
      <c r="P829" s="1" t="s">
        <v>975</v>
      </c>
      <c r="Q829" s="1" t="s">
        <v>1596</v>
      </c>
      <c r="R829" s="1" t="s">
        <v>43</v>
      </c>
      <c r="S829" s="33" t="s">
        <v>255</v>
      </c>
      <c r="T829" s="14" t="s">
        <v>965</v>
      </c>
      <c r="U829" s="39">
        <v>0.38055555555555598</v>
      </c>
      <c r="V829" s="14" t="s">
        <v>965</v>
      </c>
      <c r="W829" s="14" t="s">
        <v>20</v>
      </c>
      <c r="X829" s="14" t="s">
        <v>20</v>
      </c>
      <c r="Y829" s="14" t="s">
        <v>965</v>
      </c>
      <c r="Z829" s="39">
        <v>0.38680555555555557</v>
      </c>
      <c r="AA829" s="14" t="s">
        <v>965</v>
      </c>
      <c r="AB829" s="14" t="s">
        <v>965</v>
      </c>
      <c r="AC829" s="39">
        <v>0.39652777777777781</v>
      </c>
      <c r="AD829" s="14" t="s">
        <v>965</v>
      </c>
      <c r="AE829" s="14" t="s">
        <v>965</v>
      </c>
      <c r="AF829" s="39">
        <v>0.40486111111111112</v>
      </c>
      <c r="AG829" s="14" t="s">
        <v>965</v>
      </c>
      <c r="AH829" s="14" t="s">
        <v>965</v>
      </c>
      <c r="AI829" s="39">
        <v>0.38263888888888892</v>
      </c>
      <c r="AJ829" s="14" t="s">
        <v>965</v>
      </c>
      <c r="AK829" s="14" t="s">
        <v>965</v>
      </c>
      <c r="AL829" s="39">
        <v>0.38958333333333334</v>
      </c>
      <c r="AM829" s="14" t="s">
        <v>965</v>
      </c>
      <c r="AN829" s="14" t="s">
        <v>20</v>
      </c>
      <c r="AO829" s="14" t="s">
        <v>20</v>
      </c>
      <c r="AP829" s="14" t="s">
        <v>965</v>
      </c>
      <c r="AQ829" s="39">
        <v>0.38194444444444442</v>
      </c>
      <c r="AR829" s="14" t="s">
        <v>965</v>
      </c>
      <c r="AS829" s="14" t="s">
        <v>965</v>
      </c>
      <c r="AT829" s="39">
        <v>0.37916666666666665</v>
      </c>
      <c r="AU829" s="14" t="s">
        <v>965</v>
      </c>
      <c r="AV829" s="14" t="s">
        <v>965</v>
      </c>
      <c r="AW829" s="39">
        <v>0.38680555555555557</v>
      </c>
      <c r="AX829" s="14" t="s">
        <v>965</v>
      </c>
      <c r="AY829" s="14" t="s">
        <v>965</v>
      </c>
      <c r="AZ829" s="39">
        <v>0.49027777777777781</v>
      </c>
      <c r="BA829" s="14" t="s">
        <v>965</v>
      </c>
      <c r="BB829" s="14" t="s">
        <v>975</v>
      </c>
      <c r="BC829" s="39" t="s">
        <v>39</v>
      </c>
      <c r="BD829" s="14" t="s">
        <v>975</v>
      </c>
      <c r="BE829" s="14" t="s">
        <v>20</v>
      </c>
      <c r="BF829" s="14" t="s">
        <v>20</v>
      </c>
      <c r="BG829" s="14" t="s">
        <v>975</v>
      </c>
      <c r="BH829" s="39" t="s">
        <v>39</v>
      </c>
      <c r="BI829" s="39" t="s">
        <v>975</v>
      </c>
      <c r="BJ829" s="14" t="s">
        <v>975</v>
      </c>
      <c r="BK829" s="39" t="s">
        <v>39</v>
      </c>
      <c r="BL829" s="14" t="s">
        <v>975</v>
      </c>
      <c r="BM829" s="14" t="s">
        <v>975</v>
      </c>
      <c r="BN829" s="39" t="s">
        <v>39</v>
      </c>
      <c r="BO829" s="14" t="s">
        <v>975</v>
      </c>
      <c r="BP829" s="14" t="s">
        <v>975</v>
      </c>
      <c r="BQ829" s="39" t="s">
        <v>39</v>
      </c>
      <c r="BR829" s="14" t="s">
        <v>975</v>
      </c>
      <c r="BS829" s="14" t="s">
        <v>975</v>
      </c>
      <c r="BT829" s="39" t="e">
        <v>#N/A</v>
      </c>
      <c r="BU829" s="39" t="s">
        <v>975</v>
      </c>
      <c r="BV829" s="14" t="s">
        <v>20</v>
      </c>
      <c r="BW829" s="14" t="s">
        <v>20</v>
      </c>
      <c r="BX829" s="14" t="s">
        <v>975</v>
      </c>
      <c r="BY829" s="14" t="s">
        <v>975</v>
      </c>
      <c r="BZ829" s="39" t="s">
        <v>39</v>
      </c>
      <c r="CA829" s="39" t="s">
        <v>975</v>
      </c>
      <c r="CB829" s="14" t="s">
        <v>975</v>
      </c>
      <c r="CC829" s="39" t="s">
        <v>39</v>
      </c>
      <c r="CD829" s="39" t="s">
        <v>975</v>
      </c>
      <c r="CE829" s="14" t="s">
        <v>975</v>
      </c>
      <c r="CF829" s="39" t="s">
        <v>39</v>
      </c>
      <c r="CG829" s="39" t="s">
        <v>975</v>
      </c>
      <c r="CH829" s="14" t="s">
        <v>975</v>
      </c>
      <c r="CI829" s="39" t="s">
        <v>39</v>
      </c>
      <c r="CJ829" s="39" t="s">
        <v>975</v>
      </c>
      <c r="CK829" s="14" t="s">
        <v>20</v>
      </c>
      <c r="CL829" s="14" t="s">
        <v>20</v>
      </c>
      <c r="CM829" s="1">
        <f t="shared" si="204"/>
        <v>20</v>
      </c>
      <c r="CN829" s="1">
        <f t="shared" si="205"/>
        <v>0</v>
      </c>
      <c r="CO829" s="1">
        <f t="shared" si="206"/>
        <v>10</v>
      </c>
      <c r="CP829" s="1">
        <f t="shared" si="207"/>
        <v>0</v>
      </c>
      <c r="CQ829" s="1">
        <f t="shared" si="208"/>
        <v>0</v>
      </c>
      <c r="CR829" s="1">
        <f>SUM(COUNTIFS($T829:$CL829,{"PAT","MAT"}))</f>
        <v>0</v>
      </c>
      <c r="CS829" s="1">
        <f t="shared" si="209"/>
        <v>0</v>
      </c>
      <c r="CT829" s="1">
        <f t="shared" si="210"/>
        <v>0</v>
      </c>
      <c r="CU829" s="1">
        <f t="shared" si="211"/>
        <v>0</v>
      </c>
      <c r="CV829" s="1">
        <f t="shared" si="212"/>
        <v>0</v>
      </c>
      <c r="CW829" s="1">
        <f t="shared" si="213"/>
        <v>0</v>
      </c>
      <c r="CX829" s="1">
        <f t="shared" si="214"/>
        <v>0</v>
      </c>
      <c r="CY829" s="1">
        <f t="shared" si="215"/>
        <v>0</v>
      </c>
      <c r="CZ829" s="1">
        <f t="shared" si="216"/>
        <v>1</v>
      </c>
      <c r="DA829" s="1">
        <f t="shared" si="217"/>
        <v>1</v>
      </c>
      <c r="DB829" s="1">
        <f>SUM(CM829:CX829)+SUM(COUNTIFS(Q829:CL829,{"TERM","RESIGNED"}))</f>
        <v>51</v>
      </c>
      <c r="DC829" s="1" t="s">
        <v>45</v>
      </c>
      <c r="DD829" s="1" t="s">
        <v>1025</v>
      </c>
      <c r="DE829" s="34"/>
    </row>
    <row r="830" spans="1:109" x14ac:dyDescent="0.25">
      <c r="A830" s="32">
        <f t="shared" si="218"/>
        <v>829</v>
      </c>
      <c r="B830" s="1" t="s">
        <v>36</v>
      </c>
      <c r="C830" s="1">
        <v>19086</v>
      </c>
      <c r="D830" s="27">
        <v>19086</v>
      </c>
      <c r="E830" s="1" t="s">
        <v>946</v>
      </c>
      <c r="F830" s="34" t="s">
        <v>1067</v>
      </c>
      <c r="G830" s="34" t="s">
        <v>162</v>
      </c>
      <c r="H830" s="30">
        <v>45125</v>
      </c>
      <c r="I830" s="30" t="s">
        <v>39</v>
      </c>
      <c r="J830" s="30">
        <v>45281</v>
      </c>
      <c r="K830" s="1">
        <f t="shared" ca="1" si="221"/>
        <v>156</v>
      </c>
      <c r="L830" s="34" t="str">
        <f t="shared" si="222"/>
        <v>Billable</v>
      </c>
      <c r="M830" s="34" t="s">
        <v>124</v>
      </c>
      <c r="N830" s="1" t="s">
        <v>41</v>
      </c>
      <c r="O830" s="1" t="s">
        <v>971</v>
      </c>
      <c r="P830" s="1" t="s">
        <v>998</v>
      </c>
      <c r="Q830" s="1" t="s">
        <v>1213</v>
      </c>
      <c r="R830" s="1" t="s">
        <v>43</v>
      </c>
      <c r="S830" s="33" t="s">
        <v>163</v>
      </c>
      <c r="T830" s="14" t="s">
        <v>965</v>
      </c>
      <c r="U830" s="39">
        <v>0.39444444444444399</v>
      </c>
      <c r="V830" s="14" t="s">
        <v>965</v>
      </c>
      <c r="W830" s="14" t="s">
        <v>20</v>
      </c>
      <c r="X830" s="14" t="s">
        <v>20</v>
      </c>
      <c r="Y830" s="14" t="s">
        <v>965</v>
      </c>
      <c r="Z830" s="39">
        <v>0.39027777777777778</v>
      </c>
      <c r="AA830" s="14" t="s">
        <v>965</v>
      </c>
      <c r="AB830" s="14" t="s">
        <v>965</v>
      </c>
      <c r="AC830" s="39">
        <v>0.35833333333333334</v>
      </c>
      <c r="AD830" s="14" t="s">
        <v>965</v>
      </c>
      <c r="AE830" s="14" t="s">
        <v>965</v>
      </c>
      <c r="AF830" s="39">
        <v>0.3923611111111111</v>
      </c>
      <c r="AG830" s="14" t="s">
        <v>965</v>
      </c>
      <c r="AH830" s="14" t="s">
        <v>965</v>
      </c>
      <c r="AI830" s="39">
        <v>0.39305555555555555</v>
      </c>
      <c r="AJ830" s="14" t="s">
        <v>965</v>
      </c>
      <c r="AK830" s="14" t="s">
        <v>965</v>
      </c>
      <c r="AL830" s="39">
        <v>0.39027777777777778</v>
      </c>
      <c r="AM830" s="14" t="s">
        <v>965</v>
      </c>
      <c r="AN830" s="14" t="s">
        <v>20</v>
      </c>
      <c r="AO830" s="14" t="s">
        <v>20</v>
      </c>
      <c r="AP830" s="14" t="s">
        <v>967</v>
      </c>
      <c r="AQ830" s="39" t="s">
        <v>39</v>
      </c>
      <c r="AR830" s="14" t="s">
        <v>967</v>
      </c>
      <c r="AS830" s="14" t="s">
        <v>968</v>
      </c>
      <c r="AT830" s="39" t="s">
        <v>39</v>
      </c>
      <c r="AU830" s="14" t="s">
        <v>968</v>
      </c>
      <c r="AV830" s="14" t="s">
        <v>968</v>
      </c>
      <c r="AW830" s="39" t="s">
        <v>39</v>
      </c>
      <c r="AX830" s="14" t="s">
        <v>968</v>
      </c>
      <c r="AY830" s="14" t="s">
        <v>22</v>
      </c>
      <c r="AZ830" s="39" t="s">
        <v>39</v>
      </c>
      <c r="BA830" s="14" t="s">
        <v>22</v>
      </c>
      <c r="BB830" s="14" t="s">
        <v>22</v>
      </c>
      <c r="BC830" s="39" t="s">
        <v>39</v>
      </c>
      <c r="BD830" s="14" t="s">
        <v>22</v>
      </c>
      <c r="BE830" s="14" t="s">
        <v>20</v>
      </c>
      <c r="BF830" s="14" t="s">
        <v>20</v>
      </c>
      <c r="BG830" s="14" t="s">
        <v>21</v>
      </c>
      <c r="BH830" s="39" t="s">
        <v>39</v>
      </c>
      <c r="BI830" s="39" t="s">
        <v>21</v>
      </c>
      <c r="BJ830" s="14" t="s">
        <v>21</v>
      </c>
      <c r="BK830" s="39" t="s">
        <v>39</v>
      </c>
      <c r="BL830" s="14" t="s">
        <v>21</v>
      </c>
      <c r="BM830" s="14" t="s">
        <v>21</v>
      </c>
      <c r="BN830" s="39" t="s">
        <v>39</v>
      </c>
      <c r="BO830" s="14" t="s">
        <v>21</v>
      </c>
      <c r="BP830" s="14" t="s">
        <v>971</v>
      </c>
      <c r="BQ830" s="39" t="s">
        <v>39</v>
      </c>
      <c r="BR830" s="14" t="s">
        <v>971</v>
      </c>
      <c r="BS830" s="14" t="s">
        <v>971</v>
      </c>
      <c r="BT830" s="39" t="e">
        <v>#N/A</v>
      </c>
      <c r="BU830" s="39" t="s">
        <v>971</v>
      </c>
      <c r="BV830" s="14" t="s">
        <v>20</v>
      </c>
      <c r="BW830" s="14" t="s">
        <v>20</v>
      </c>
      <c r="BX830" s="14" t="s">
        <v>971</v>
      </c>
      <c r="BY830" s="14" t="s">
        <v>971</v>
      </c>
      <c r="BZ830" s="39" t="s">
        <v>39</v>
      </c>
      <c r="CA830" s="39" t="s">
        <v>971</v>
      </c>
      <c r="CB830" s="14" t="s">
        <v>971</v>
      </c>
      <c r="CC830" s="39" t="s">
        <v>39</v>
      </c>
      <c r="CD830" s="39" t="s">
        <v>971</v>
      </c>
      <c r="CE830" s="14" t="s">
        <v>971</v>
      </c>
      <c r="CF830" s="39" t="s">
        <v>39</v>
      </c>
      <c r="CG830" s="39" t="s">
        <v>971</v>
      </c>
      <c r="CH830" s="14" t="s">
        <v>971</v>
      </c>
      <c r="CI830" s="39" t="s">
        <v>39</v>
      </c>
      <c r="CJ830" s="39" t="s">
        <v>971</v>
      </c>
      <c r="CK830" s="14" t="s">
        <v>20</v>
      </c>
      <c r="CL830" s="14" t="s">
        <v>20</v>
      </c>
      <c r="CM830" s="1">
        <f t="shared" si="204"/>
        <v>12</v>
      </c>
      <c r="CN830" s="1">
        <f t="shared" si="205"/>
        <v>0</v>
      </c>
      <c r="CO830" s="1">
        <f t="shared" si="206"/>
        <v>10</v>
      </c>
      <c r="CP830" s="1">
        <f t="shared" si="207"/>
        <v>6</v>
      </c>
      <c r="CQ830" s="1">
        <f t="shared" si="208"/>
        <v>4</v>
      </c>
      <c r="CR830" s="1">
        <f>SUM(COUNTIFS($T830:$CL830,{"PAT","MAT"}))</f>
        <v>0</v>
      </c>
      <c r="CS830" s="1">
        <f t="shared" si="209"/>
        <v>0</v>
      </c>
      <c r="CT830" s="1">
        <f t="shared" si="210"/>
        <v>0</v>
      </c>
      <c r="CU830" s="1">
        <f t="shared" si="211"/>
        <v>4</v>
      </c>
      <c r="CV830" s="1">
        <f t="shared" si="212"/>
        <v>2</v>
      </c>
      <c r="CW830" s="1">
        <f t="shared" si="213"/>
        <v>0</v>
      </c>
      <c r="CX830" s="1">
        <f t="shared" si="214"/>
        <v>0</v>
      </c>
      <c r="CY830" s="1">
        <f t="shared" si="215"/>
        <v>6</v>
      </c>
      <c r="CZ830" s="1">
        <f t="shared" si="216"/>
        <v>0</v>
      </c>
      <c r="DA830" s="1">
        <f t="shared" si="217"/>
        <v>0</v>
      </c>
      <c r="DB830" s="1">
        <f>SUM(CM830:CX830)+SUM(COUNTIFS(Q830:CL830,{"TERM","RESIGNED"}))</f>
        <v>51</v>
      </c>
      <c r="DC830" s="1" t="s">
        <v>45</v>
      </c>
      <c r="DD830" s="1" t="s">
        <v>1020</v>
      </c>
      <c r="DE830" s="34"/>
    </row>
    <row r="831" spans="1:109" x14ac:dyDescent="0.25">
      <c r="A831" s="32">
        <f t="shared" si="218"/>
        <v>830</v>
      </c>
      <c r="B831" s="1" t="s">
        <v>172</v>
      </c>
      <c r="C831" s="1">
        <v>102020</v>
      </c>
      <c r="D831" s="27">
        <v>102020</v>
      </c>
      <c r="E831" s="1" t="s">
        <v>946</v>
      </c>
      <c r="F831" s="34" t="s">
        <v>471</v>
      </c>
      <c r="G831" s="34" t="s">
        <v>123</v>
      </c>
      <c r="H831" s="30">
        <v>44517</v>
      </c>
      <c r="I831" s="30" t="s">
        <v>39</v>
      </c>
      <c r="J831" s="30">
        <v>45281</v>
      </c>
      <c r="K831" s="1">
        <f t="shared" ca="1" si="221"/>
        <v>764</v>
      </c>
      <c r="L831" s="34" t="str">
        <f t="shared" si="222"/>
        <v>Billable</v>
      </c>
      <c r="M831" s="34" t="s">
        <v>124</v>
      </c>
      <c r="N831" s="1" t="s">
        <v>41</v>
      </c>
      <c r="O831" s="1" t="s">
        <v>971</v>
      </c>
      <c r="P831" s="1" t="s">
        <v>975</v>
      </c>
      <c r="Q831" s="1" t="s">
        <v>1596</v>
      </c>
      <c r="R831" s="1" t="s">
        <v>43</v>
      </c>
      <c r="S831" s="33" t="s">
        <v>254</v>
      </c>
      <c r="T831" s="14" t="s">
        <v>21</v>
      </c>
      <c r="U831" s="39" t="s">
        <v>39</v>
      </c>
      <c r="V831" s="14" t="s">
        <v>21</v>
      </c>
      <c r="W831" s="14" t="s">
        <v>20</v>
      </c>
      <c r="X831" s="14" t="s">
        <v>20</v>
      </c>
      <c r="Y831" s="14" t="s">
        <v>21</v>
      </c>
      <c r="Z831" s="39" t="s">
        <v>39</v>
      </c>
      <c r="AA831" s="14" t="s">
        <v>21</v>
      </c>
      <c r="AB831" s="14" t="s">
        <v>965</v>
      </c>
      <c r="AC831" s="39">
        <v>0.39166666666666666</v>
      </c>
      <c r="AD831" s="14" t="s">
        <v>965</v>
      </c>
      <c r="AE831" s="14" t="s">
        <v>965</v>
      </c>
      <c r="AF831" s="39">
        <v>0.39930555555555558</v>
      </c>
      <c r="AG831" s="14" t="s">
        <v>965</v>
      </c>
      <c r="AH831" s="14" t="s">
        <v>965</v>
      </c>
      <c r="AI831" s="39">
        <v>0.41319444444444442</v>
      </c>
      <c r="AJ831" s="14" t="s">
        <v>965</v>
      </c>
      <c r="AK831" s="14" t="s">
        <v>965</v>
      </c>
      <c r="AL831" s="39">
        <v>0.38472222222222219</v>
      </c>
      <c r="AM831" s="14" t="s">
        <v>965</v>
      </c>
      <c r="AN831" s="14" t="s">
        <v>20</v>
      </c>
      <c r="AO831" s="14" t="s">
        <v>20</v>
      </c>
      <c r="AP831" s="14" t="s">
        <v>965</v>
      </c>
      <c r="AQ831" s="39">
        <v>0.41180555555555554</v>
      </c>
      <c r="AR831" s="14" t="s">
        <v>965</v>
      </c>
      <c r="AS831" s="14" t="s">
        <v>21</v>
      </c>
      <c r="AT831" s="39" t="s">
        <v>39</v>
      </c>
      <c r="AU831" s="14" t="s">
        <v>21</v>
      </c>
      <c r="AV831" s="14" t="s">
        <v>965</v>
      </c>
      <c r="AW831" s="39">
        <v>0.39999999999999997</v>
      </c>
      <c r="AX831" s="14" t="s">
        <v>965</v>
      </c>
      <c r="AY831" s="14" t="s">
        <v>965</v>
      </c>
      <c r="AZ831" s="39">
        <v>0.4152777777777778</v>
      </c>
      <c r="BA831" s="14" t="s">
        <v>965</v>
      </c>
      <c r="BB831" s="14" t="s">
        <v>965</v>
      </c>
      <c r="BC831" s="39">
        <v>0.38472222222222219</v>
      </c>
      <c r="BD831" s="14" t="s">
        <v>965</v>
      </c>
      <c r="BE831" s="14" t="s">
        <v>20</v>
      </c>
      <c r="BF831" s="14" t="s">
        <v>20</v>
      </c>
      <c r="BG831" s="14" t="s">
        <v>965</v>
      </c>
      <c r="BH831" s="39">
        <v>0.38819444444444445</v>
      </c>
      <c r="BI831" s="39" t="s">
        <v>965</v>
      </c>
      <c r="BJ831" s="14" t="s">
        <v>965</v>
      </c>
      <c r="BK831" s="39">
        <v>0.39027777777777778</v>
      </c>
      <c r="BL831" s="14" t="s">
        <v>965</v>
      </c>
      <c r="BM831" s="14" t="s">
        <v>965</v>
      </c>
      <c r="BN831" s="39">
        <v>0.38541666666666669</v>
      </c>
      <c r="BO831" s="14" t="s">
        <v>965</v>
      </c>
      <c r="BP831" s="14" t="s">
        <v>975</v>
      </c>
      <c r="BQ831" s="39" t="s">
        <v>39</v>
      </c>
      <c r="BR831" s="14" t="s">
        <v>975</v>
      </c>
      <c r="BS831" s="14" t="s">
        <v>975</v>
      </c>
      <c r="BT831" s="39" t="e">
        <v>#N/A</v>
      </c>
      <c r="BU831" s="39" t="s">
        <v>975</v>
      </c>
      <c r="BV831" s="14" t="s">
        <v>20</v>
      </c>
      <c r="BW831" s="14" t="s">
        <v>20</v>
      </c>
      <c r="BX831" s="14" t="s">
        <v>975</v>
      </c>
      <c r="BY831" s="14" t="s">
        <v>975</v>
      </c>
      <c r="BZ831" s="39" t="s">
        <v>39</v>
      </c>
      <c r="CA831" s="39" t="s">
        <v>975</v>
      </c>
      <c r="CB831" s="14" t="s">
        <v>975</v>
      </c>
      <c r="CC831" s="39" t="s">
        <v>39</v>
      </c>
      <c r="CD831" s="39" t="s">
        <v>975</v>
      </c>
      <c r="CE831" s="14" t="s">
        <v>975</v>
      </c>
      <c r="CF831" s="39" t="s">
        <v>39</v>
      </c>
      <c r="CG831" s="39" t="s">
        <v>975</v>
      </c>
      <c r="CH831" s="14" t="s">
        <v>975</v>
      </c>
      <c r="CI831" s="39" t="s">
        <v>39</v>
      </c>
      <c r="CJ831" s="39" t="s">
        <v>975</v>
      </c>
      <c r="CK831" s="14" t="s">
        <v>20</v>
      </c>
      <c r="CL831" s="14" t="s">
        <v>20</v>
      </c>
      <c r="CM831" s="1">
        <f t="shared" si="204"/>
        <v>22</v>
      </c>
      <c r="CN831" s="1">
        <f t="shared" si="205"/>
        <v>0</v>
      </c>
      <c r="CO831" s="1">
        <f t="shared" si="206"/>
        <v>10</v>
      </c>
      <c r="CP831" s="1">
        <f t="shared" si="207"/>
        <v>6</v>
      </c>
      <c r="CQ831" s="1">
        <f t="shared" si="208"/>
        <v>0</v>
      </c>
      <c r="CR831" s="1">
        <f>SUM(COUNTIFS($T831:$CL831,{"PAT","MAT"}))</f>
        <v>0</v>
      </c>
      <c r="CS831" s="1">
        <f t="shared" si="209"/>
        <v>0</v>
      </c>
      <c r="CT831" s="1">
        <f t="shared" si="210"/>
        <v>0</v>
      </c>
      <c r="CU831" s="1">
        <f t="shared" si="211"/>
        <v>0</v>
      </c>
      <c r="CV831" s="1">
        <f t="shared" si="212"/>
        <v>0</v>
      </c>
      <c r="CW831" s="1">
        <f t="shared" si="213"/>
        <v>0</v>
      </c>
      <c r="CX831" s="1">
        <f t="shared" si="214"/>
        <v>0</v>
      </c>
      <c r="CY831" s="1">
        <f t="shared" si="215"/>
        <v>0</v>
      </c>
      <c r="CZ831" s="1">
        <f t="shared" si="216"/>
        <v>1</v>
      </c>
      <c r="DA831" s="1">
        <f t="shared" si="217"/>
        <v>1</v>
      </c>
      <c r="DB831" s="1">
        <f>SUM(CM831:CX831)+SUM(COUNTIFS(Q831:CL831,{"TERM","RESIGNED"}))</f>
        <v>51</v>
      </c>
      <c r="DC831" s="1" t="s">
        <v>45</v>
      </c>
      <c r="DD831" s="1" t="s">
        <v>1018</v>
      </c>
      <c r="DE831" s="34"/>
    </row>
    <row r="832" spans="1:109" x14ac:dyDescent="0.25">
      <c r="A832" s="32">
        <f t="shared" si="218"/>
        <v>831</v>
      </c>
      <c r="B832" s="1" t="s">
        <v>36</v>
      </c>
      <c r="C832" s="1">
        <v>17861</v>
      </c>
      <c r="D832" s="27">
        <v>17861</v>
      </c>
      <c r="E832" s="1" t="s">
        <v>946</v>
      </c>
      <c r="F832" s="34" t="s">
        <v>136</v>
      </c>
      <c r="G832" s="34" t="s">
        <v>143</v>
      </c>
      <c r="H832" s="30">
        <v>44134</v>
      </c>
      <c r="I832" s="30" t="s">
        <v>39</v>
      </c>
      <c r="J832" s="30">
        <v>45279</v>
      </c>
      <c r="K832" s="1">
        <f t="shared" ca="1" si="221"/>
        <v>1145</v>
      </c>
      <c r="L832" s="34" t="str">
        <f t="shared" si="222"/>
        <v>Billable</v>
      </c>
      <c r="M832" s="34" t="s">
        <v>124</v>
      </c>
      <c r="N832" s="1" t="s">
        <v>41</v>
      </c>
      <c r="O832" s="1" t="s">
        <v>971</v>
      </c>
      <c r="P832" s="1" t="s">
        <v>975</v>
      </c>
      <c r="Q832" s="1" t="s">
        <v>1596</v>
      </c>
      <c r="R832" s="1" t="s">
        <v>43</v>
      </c>
      <c r="S832" s="33" t="s">
        <v>137</v>
      </c>
      <c r="T832" s="14" t="s">
        <v>965</v>
      </c>
      <c r="U832" s="39">
        <v>0.37083333333333302</v>
      </c>
      <c r="V832" s="14" t="s">
        <v>965</v>
      </c>
      <c r="W832" s="14" t="s">
        <v>20</v>
      </c>
      <c r="X832" s="14" t="s">
        <v>20</v>
      </c>
      <c r="Y832" s="14" t="s">
        <v>965</v>
      </c>
      <c r="Z832" s="39">
        <v>0.37083333333333335</v>
      </c>
      <c r="AA832" s="14" t="s">
        <v>965</v>
      </c>
      <c r="AB832" s="14" t="s">
        <v>965</v>
      </c>
      <c r="AC832" s="39">
        <v>0.38958333333333334</v>
      </c>
      <c r="AD832" s="14" t="s">
        <v>965</v>
      </c>
      <c r="AE832" s="14" t="s">
        <v>965</v>
      </c>
      <c r="AF832" s="39">
        <v>0.39513888888888887</v>
      </c>
      <c r="AG832" s="14" t="s">
        <v>965</v>
      </c>
      <c r="AH832" s="14" t="s">
        <v>965</v>
      </c>
      <c r="AI832" s="39">
        <v>0.39444444444444443</v>
      </c>
      <c r="AJ832" s="14" t="s">
        <v>965</v>
      </c>
      <c r="AK832" s="14" t="s">
        <v>965</v>
      </c>
      <c r="AL832" s="39">
        <v>0.3743055555555555</v>
      </c>
      <c r="AM832" s="14" t="s">
        <v>965</v>
      </c>
      <c r="AN832" s="14" t="s">
        <v>20</v>
      </c>
      <c r="AO832" s="14" t="s">
        <v>20</v>
      </c>
      <c r="AP832" s="14" t="s">
        <v>965</v>
      </c>
      <c r="AQ832" s="39">
        <v>0.375</v>
      </c>
      <c r="AR832" s="14" t="s">
        <v>965</v>
      </c>
      <c r="AS832" s="14" t="s">
        <v>965</v>
      </c>
      <c r="AT832" s="39">
        <v>0.37708333333333338</v>
      </c>
      <c r="AU832" s="14" t="s">
        <v>965</v>
      </c>
      <c r="AV832" s="14" t="s">
        <v>965</v>
      </c>
      <c r="AW832" s="39">
        <v>0.37916666666666665</v>
      </c>
      <c r="AX832" s="14" t="s">
        <v>965</v>
      </c>
      <c r="AY832" s="14" t="s">
        <v>965</v>
      </c>
      <c r="AZ832" s="39">
        <v>0.37638888888888888</v>
      </c>
      <c r="BA832" s="14" t="s">
        <v>965</v>
      </c>
      <c r="BB832" s="14" t="s">
        <v>965</v>
      </c>
      <c r="BC832" s="39">
        <v>0.37291666666666662</v>
      </c>
      <c r="BD832" s="14" t="s">
        <v>965</v>
      </c>
      <c r="BE832" s="14" t="s">
        <v>20</v>
      </c>
      <c r="BF832" s="14" t="s">
        <v>20</v>
      </c>
      <c r="BG832" s="14" t="s">
        <v>965</v>
      </c>
      <c r="BH832" s="39">
        <v>0.37361111111111112</v>
      </c>
      <c r="BI832" s="39" t="s">
        <v>965</v>
      </c>
      <c r="BJ832" s="14" t="s">
        <v>975</v>
      </c>
      <c r="BK832" s="39" t="s">
        <v>39</v>
      </c>
      <c r="BL832" s="14" t="s">
        <v>975</v>
      </c>
      <c r="BM832" s="14" t="s">
        <v>975</v>
      </c>
      <c r="BN832" s="39" t="s">
        <v>39</v>
      </c>
      <c r="BO832" s="14" t="s">
        <v>975</v>
      </c>
      <c r="BP832" s="14" t="s">
        <v>975</v>
      </c>
      <c r="BQ832" s="39" t="s">
        <v>39</v>
      </c>
      <c r="BR832" s="14" t="s">
        <v>975</v>
      </c>
      <c r="BS832" s="14" t="s">
        <v>975</v>
      </c>
      <c r="BT832" s="39" t="e">
        <v>#N/A</v>
      </c>
      <c r="BU832" s="39" t="s">
        <v>975</v>
      </c>
      <c r="BV832" s="14" t="s">
        <v>20</v>
      </c>
      <c r="BW832" s="14" t="s">
        <v>20</v>
      </c>
      <c r="BX832" s="14" t="s">
        <v>975</v>
      </c>
      <c r="BY832" s="14" t="s">
        <v>975</v>
      </c>
      <c r="BZ832" s="39" t="s">
        <v>39</v>
      </c>
      <c r="CA832" s="39" t="s">
        <v>975</v>
      </c>
      <c r="CB832" s="14" t="s">
        <v>975</v>
      </c>
      <c r="CC832" s="39" t="s">
        <v>39</v>
      </c>
      <c r="CD832" s="39" t="s">
        <v>975</v>
      </c>
      <c r="CE832" s="14" t="s">
        <v>975</v>
      </c>
      <c r="CF832" s="39" t="s">
        <v>39</v>
      </c>
      <c r="CG832" s="39" t="s">
        <v>975</v>
      </c>
      <c r="CH832" s="14" t="s">
        <v>975</v>
      </c>
      <c r="CI832" s="39" t="s">
        <v>39</v>
      </c>
      <c r="CJ832" s="39" t="s">
        <v>975</v>
      </c>
      <c r="CK832" s="14" t="s">
        <v>20</v>
      </c>
      <c r="CL832" s="14" t="s">
        <v>20</v>
      </c>
      <c r="CM832" s="1">
        <f t="shared" si="204"/>
        <v>24</v>
      </c>
      <c r="CN832" s="1">
        <f t="shared" si="205"/>
        <v>0</v>
      </c>
      <c r="CO832" s="1">
        <f t="shared" si="206"/>
        <v>10</v>
      </c>
      <c r="CP832" s="1">
        <f t="shared" si="207"/>
        <v>0</v>
      </c>
      <c r="CQ832" s="1">
        <f t="shared" si="208"/>
        <v>0</v>
      </c>
      <c r="CR832" s="1">
        <f>SUM(COUNTIFS($T832:$CL832,{"PAT","MAT"}))</f>
        <v>0</v>
      </c>
      <c r="CS832" s="1">
        <f t="shared" si="209"/>
        <v>0</v>
      </c>
      <c r="CT832" s="1">
        <f t="shared" si="210"/>
        <v>0</v>
      </c>
      <c r="CU832" s="1">
        <f t="shared" si="211"/>
        <v>0</v>
      </c>
      <c r="CV832" s="1">
        <f t="shared" si="212"/>
        <v>0</v>
      </c>
      <c r="CW832" s="1">
        <f t="shared" si="213"/>
        <v>0</v>
      </c>
      <c r="CX832" s="1">
        <f t="shared" si="214"/>
        <v>0</v>
      </c>
      <c r="CY832" s="1">
        <f t="shared" si="215"/>
        <v>0</v>
      </c>
      <c r="CZ832" s="1">
        <f t="shared" si="216"/>
        <v>1</v>
      </c>
      <c r="DA832" s="1">
        <f t="shared" si="217"/>
        <v>1</v>
      </c>
      <c r="DB832" s="1">
        <f>SUM(CM832:CX832)+SUM(COUNTIFS(Q832:CL832,{"TERM","RESIGNED"}))</f>
        <v>51</v>
      </c>
      <c r="DC832" s="1" t="s">
        <v>45</v>
      </c>
      <c r="DD832" s="1" t="s">
        <v>1018</v>
      </c>
      <c r="DE832" s="34"/>
    </row>
    <row r="833" spans="1:109" x14ac:dyDescent="0.25">
      <c r="A833" s="32">
        <f t="shared" si="218"/>
        <v>832</v>
      </c>
      <c r="B833" s="1" t="s">
        <v>172</v>
      </c>
      <c r="C833" s="1">
        <v>103583</v>
      </c>
      <c r="D833" s="27">
        <v>103583</v>
      </c>
      <c r="E833" s="1" t="s">
        <v>946</v>
      </c>
      <c r="F833" s="34" t="s">
        <v>642</v>
      </c>
      <c r="G833" s="34" t="s">
        <v>190</v>
      </c>
      <c r="H833" s="30">
        <v>44754</v>
      </c>
      <c r="I833" s="30" t="s">
        <v>39</v>
      </c>
      <c r="J833" s="30">
        <v>45275</v>
      </c>
      <c r="K833" s="1">
        <f t="shared" ca="1" si="221"/>
        <v>521</v>
      </c>
      <c r="L833" s="34" t="str">
        <f t="shared" si="222"/>
        <v>Billable</v>
      </c>
      <c r="M833" s="34" t="s">
        <v>187</v>
      </c>
      <c r="N833" s="1" t="s">
        <v>41</v>
      </c>
      <c r="O833" s="1" t="s">
        <v>971</v>
      </c>
      <c r="P833" s="1" t="s">
        <v>975</v>
      </c>
      <c r="Q833" s="1" t="s">
        <v>1596</v>
      </c>
      <c r="R833" s="1" t="s">
        <v>43</v>
      </c>
      <c r="S833" s="33" t="s">
        <v>182</v>
      </c>
      <c r="T833" s="14" t="s">
        <v>965</v>
      </c>
      <c r="U833" s="39" t="s">
        <v>39</v>
      </c>
      <c r="V833" s="14" t="s">
        <v>965</v>
      </c>
      <c r="W833" s="14" t="s">
        <v>20</v>
      </c>
      <c r="X833" s="14" t="s">
        <v>20</v>
      </c>
      <c r="Y833" s="14" t="s">
        <v>965</v>
      </c>
      <c r="Z833" s="39" t="s">
        <v>39</v>
      </c>
      <c r="AA833" s="14" t="s">
        <v>965</v>
      </c>
      <c r="AB833" s="14" t="s">
        <v>965</v>
      </c>
      <c r="AC833" s="39" t="s">
        <v>39</v>
      </c>
      <c r="AD833" s="14" t="s">
        <v>965</v>
      </c>
      <c r="AE833" s="14" t="s">
        <v>965</v>
      </c>
      <c r="AF833" s="39" t="s">
        <v>39</v>
      </c>
      <c r="AG833" s="14" t="s">
        <v>965</v>
      </c>
      <c r="AH833" s="14" t="s">
        <v>965</v>
      </c>
      <c r="AI833" s="39" t="s">
        <v>39</v>
      </c>
      <c r="AJ833" s="14" t="s">
        <v>965</v>
      </c>
      <c r="AK833" s="14" t="s">
        <v>965</v>
      </c>
      <c r="AL833" s="39" t="s">
        <v>39</v>
      </c>
      <c r="AM833" s="14" t="s">
        <v>965</v>
      </c>
      <c r="AN833" s="14" t="s">
        <v>20</v>
      </c>
      <c r="AO833" s="14" t="s">
        <v>20</v>
      </c>
      <c r="AP833" s="14" t="s">
        <v>965</v>
      </c>
      <c r="AQ833" s="39" t="s">
        <v>39</v>
      </c>
      <c r="AR833" s="14" t="s">
        <v>965</v>
      </c>
      <c r="AS833" s="14" t="s">
        <v>965</v>
      </c>
      <c r="AT833" s="39" t="s">
        <v>39</v>
      </c>
      <c r="AU833" s="14" t="s">
        <v>965</v>
      </c>
      <c r="AV833" s="14" t="s">
        <v>965</v>
      </c>
      <c r="AW833" s="39" t="s">
        <v>39</v>
      </c>
      <c r="AX833" s="14" t="s">
        <v>965</v>
      </c>
      <c r="AY833" s="14" t="s">
        <v>965</v>
      </c>
      <c r="AZ833" s="39" t="s">
        <v>39</v>
      </c>
      <c r="BA833" s="14" t="s">
        <v>965</v>
      </c>
      <c r="BB833" s="14" t="s">
        <v>975</v>
      </c>
      <c r="BC833" s="39" t="s">
        <v>39</v>
      </c>
      <c r="BD833" s="14" t="s">
        <v>975</v>
      </c>
      <c r="BE833" s="14" t="s">
        <v>20</v>
      </c>
      <c r="BF833" s="14" t="s">
        <v>20</v>
      </c>
      <c r="BG833" s="14" t="s">
        <v>975</v>
      </c>
      <c r="BH833" s="39" t="s">
        <v>39</v>
      </c>
      <c r="BI833" s="39" t="s">
        <v>975</v>
      </c>
      <c r="BJ833" s="14" t="s">
        <v>975</v>
      </c>
      <c r="BK833" s="39" t="s">
        <v>39</v>
      </c>
      <c r="BL833" s="14" t="s">
        <v>975</v>
      </c>
      <c r="BM833" s="14" t="s">
        <v>975</v>
      </c>
      <c r="BN833" s="39" t="s">
        <v>39</v>
      </c>
      <c r="BO833" s="14" t="s">
        <v>975</v>
      </c>
      <c r="BP833" s="14" t="s">
        <v>975</v>
      </c>
      <c r="BQ833" s="39" t="s">
        <v>39</v>
      </c>
      <c r="BR833" s="14" t="s">
        <v>975</v>
      </c>
      <c r="BS833" s="14" t="s">
        <v>975</v>
      </c>
      <c r="BT833" s="39" t="e">
        <v>#N/A</v>
      </c>
      <c r="BU833" s="39" t="s">
        <v>975</v>
      </c>
      <c r="BV833" s="14" t="s">
        <v>20</v>
      </c>
      <c r="BW833" s="14" t="s">
        <v>20</v>
      </c>
      <c r="BX833" s="14" t="s">
        <v>975</v>
      </c>
      <c r="BY833" s="14" t="s">
        <v>975</v>
      </c>
      <c r="BZ833" s="39" t="s">
        <v>39</v>
      </c>
      <c r="CA833" s="39" t="s">
        <v>975</v>
      </c>
      <c r="CB833" s="14" t="s">
        <v>975</v>
      </c>
      <c r="CC833" s="39" t="s">
        <v>39</v>
      </c>
      <c r="CD833" s="39" t="s">
        <v>975</v>
      </c>
      <c r="CE833" s="14" t="s">
        <v>975</v>
      </c>
      <c r="CF833" s="39" t="s">
        <v>39</v>
      </c>
      <c r="CG833" s="39" t="s">
        <v>975</v>
      </c>
      <c r="CH833" s="14" t="s">
        <v>975</v>
      </c>
      <c r="CI833" s="39" t="s">
        <v>39</v>
      </c>
      <c r="CJ833" s="39" t="s">
        <v>975</v>
      </c>
      <c r="CK833" s="14" t="s">
        <v>20</v>
      </c>
      <c r="CL833" s="14" t="s">
        <v>20</v>
      </c>
      <c r="CM833" s="1">
        <f t="shared" si="204"/>
        <v>20</v>
      </c>
      <c r="CN833" s="1">
        <f t="shared" si="205"/>
        <v>0</v>
      </c>
      <c r="CO833" s="1">
        <f t="shared" si="206"/>
        <v>10</v>
      </c>
      <c r="CP833" s="1">
        <f t="shared" si="207"/>
        <v>0</v>
      </c>
      <c r="CQ833" s="1">
        <f t="shared" si="208"/>
        <v>0</v>
      </c>
      <c r="CR833" s="1">
        <f>SUM(COUNTIFS($T833:$CL833,{"PAT","MAT"}))</f>
        <v>0</v>
      </c>
      <c r="CS833" s="1">
        <f t="shared" si="209"/>
        <v>0</v>
      </c>
      <c r="CT833" s="1">
        <f t="shared" si="210"/>
        <v>0</v>
      </c>
      <c r="CU833" s="1">
        <f t="shared" si="211"/>
        <v>0</v>
      </c>
      <c r="CV833" s="1">
        <f t="shared" si="212"/>
        <v>0</v>
      </c>
      <c r="CW833" s="1">
        <f t="shared" si="213"/>
        <v>0</v>
      </c>
      <c r="CX833" s="1">
        <f t="shared" si="214"/>
        <v>0</v>
      </c>
      <c r="CY833" s="1">
        <f t="shared" si="215"/>
        <v>0</v>
      </c>
      <c r="CZ833" s="1">
        <f t="shared" si="216"/>
        <v>1</v>
      </c>
      <c r="DA833" s="1">
        <f t="shared" si="217"/>
        <v>1</v>
      </c>
      <c r="DB833" s="1">
        <f>SUM(CM833:CX833)+SUM(COUNTIFS(Q833:CL833,{"TERM","RESIGNED"}))</f>
        <v>51</v>
      </c>
      <c r="DC833" s="1" t="s">
        <v>45</v>
      </c>
      <c r="DD833" s="1" t="s">
        <v>1018</v>
      </c>
      <c r="DE833" s="34"/>
    </row>
    <row r="834" spans="1:109" x14ac:dyDescent="0.25">
      <c r="A834" s="32">
        <f t="shared" si="218"/>
        <v>833</v>
      </c>
      <c r="B834" s="1" t="s">
        <v>172</v>
      </c>
      <c r="C834" s="1">
        <v>104075</v>
      </c>
      <c r="D834" s="27">
        <v>104075</v>
      </c>
      <c r="E834" s="1" t="s">
        <v>945</v>
      </c>
      <c r="F834" s="34" t="s">
        <v>695</v>
      </c>
      <c r="G834" s="34" t="s">
        <v>123</v>
      </c>
      <c r="H834" s="30">
        <v>44806</v>
      </c>
      <c r="I834" s="30" t="s">
        <v>39</v>
      </c>
      <c r="J834" s="30">
        <v>45279</v>
      </c>
      <c r="K834" s="1">
        <f t="shared" ca="1" si="221"/>
        <v>473</v>
      </c>
      <c r="L834" s="34" t="str">
        <f t="shared" si="222"/>
        <v>Billable</v>
      </c>
      <c r="M834" s="34" t="s">
        <v>124</v>
      </c>
      <c r="N834" s="1" t="s">
        <v>41</v>
      </c>
      <c r="O834" s="1" t="s">
        <v>971</v>
      </c>
      <c r="P834" s="1" t="s">
        <v>975</v>
      </c>
      <c r="Q834" s="1" t="s">
        <v>1596</v>
      </c>
      <c r="R834" s="1" t="s">
        <v>43</v>
      </c>
      <c r="S834" s="33" t="s">
        <v>429</v>
      </c>
      <c r="T834" s="14" t="s">
        <v>965</v>
      </c>
      <c r="U834" s="39">
        <v>0.44930555555555601</v>
      </c>
      <c r="V834" s="14" t="s">
        <v>965</v>
      </c>
      <c r="W834" s="14" t="s">
        <v>20</v>
      </c>
      <c r="X834" s="14" t="s">
        <v>20</v>
      </c>
      <c r="Y834" s="14" t="s">
        <v>965</v>
      </c>
      <c r="Z834" s="39">
        <v>0.40416666666666662</v>
      </c>
      <c r="AA834" s="14" t="s">
        <v>965</v>
      </c>
      <c r="AB834" s="14" t="s">
        <v>965</v>
      </c>
      <c r="AC834" s="39">
        <v>0.39097222222222222</v>
      </c>
      <c r="AD834" s="14" t="s">
        <v>965</v>
      </c>
      <c r="AE834" s="14" t="s">
        <v>965</v>
      </c>
      <c r="AF834" s="39">
        <v>0.39374999999999999</v>
      </c>
      <c r="AG834" s="14" t="s">
        <v>965</v>
      </c>
      <c r="AH834" s="14" t="s">
        <v>965</v>
      </c>
      <c r="AI834" s="39">
        <v>0.40208333333333335</v>
      </c>
      <c r="AJ834" s="14" t="s">
        <v>965</v>
      </c>
      <c r="AK834" s="14" t="s">
        <v>965</v>
      </c>
      <c r="AL834" s="39">
        <v>0.38819444444444445</v>
      </c>
      <c r="AM834" s="14" t="s">
        <v>965</v>
      </c>
      <c r="AN834" s="14" t="s">
        <v>20</v>
      </c>
      <c r="AO834" s="14" t="s">
        <v>20</v>
      </c>
      <c r="AP834" s="14" t="s">
        <v>965</v>
      </c>
      <c r="AQ834" s="39">
        <v>0.37708333333333338</v>
      </c>
      <c r="AR834" s="14" t="s">
        <v>965</v>
      </c>
      <c r="AS834" s="14" t="s">
        <v>965</v>
      </c>
      <c r="AT834" s="39">
        <v>0.38125000000000003</v>
      </c>
      <c r="AU834" s="14" t="s">
        <v>965</v>
      </c>
      <c r="AV834" s="14" t="s">
        <v>965</v>
      </c>
      <c r="AW834" s="39">
        <v>0.41666666666666669</v>
      </c>
      <c r="AX834" s="14" t="s">
        <v>965</v>
      </c>
      <c r="AY834" s="14" t="s">
        <v>965</v>
      </c>
      <c r="AZ834" s="39">
        <v>0.42083333333333334</v>
      </c>
      <c r="BA834" s="14" t="s">
        <v>965</v>
      </c>
      <c r="BB834" s="14" t="s">
        <v>965</v>
      </c>
      <c r="BC834" s="39">
        <v>0.43472222222222223</v>
      </c>
      <c r="BD834" s="14" t="s">
        <v>965</v>
      </c>
      <c r="BE834" s="14" t="s">
        <v>20</v>
      </c>
      <c r="BF834" s="14" t="s">
        <v>20</v>
      </c>
      <c r="BG834" s="14" t="s">
        <v>966</v>
      </c>
      <c r="BH834" s="39">
        <v>0.37847222222222227</v>
      </c>
      <c r="BI834" s="39" t="s">
        <v>966</v>
      </c>
      <c r="BJ834" s="14" t="s">
        <v>975</v>
      </c>
      <c r="BK834" s="39" t="s">
        <v>39</v>
      </c>
      <c r="BL834" s="14" t="s">
        <v>975</v>
      </c>
      <c r="BM834" s="14" t="s">
        <v>975</v>
      </c>
      <c r="BN834" s="39" t="s">
        <v>39</v>
      </c>
      <c r="BO834" s="14" t="s">
        <v>975</v>
      </c>
      <c r="BP834" s="14" t="s">
        <v>975</v>
      </c>
      <c r="BQ834" s="39" t="s">
        <v>39</v>
      </c>
      <c r="BR834" s="14" t="s">
        <v>975</v>
      </c>
      <c r="BS834" s="14" t="s">
        <v>975</v>
      </c>
      <c r="BT834" s="39" t="e">
        <v>#N/A</v>
      </c>
      <c r="BU834" s="39" t="s">
        <v>975</v>
      </c>
      <c r="BV834" s="14" t="s">
        <v>20</v>
      </c>
      <c r="BW834" s="14" t="s">
        <v>20</v>
      </c>
      <c r="BX834" s="14" t="s">
        <v>975</v>
      </c>
      <c r="BY834" s="14" t="s">
        <v>975</v>
      </c>
      <c r="BZ834" s="39" t="s">
        <v>39</v>
      </c>
      <c r="CA834" s="39" t="s">
        <v>975</v>
      </c>
      <c r="CB834" s="14" t="s">
        <v>975</v>
      </c>
      <c r="CC834" s="39" t="s">
        <v>39</v>
      </c>
      <c r="CD834" s="39" t="s">
        <v>975</v>
      </c>
      <c r="CE834" s="14" t="s">
        <v>975</v>
      </c>
      <c r="CF834" s="39" t="s">
        <v>39</v>
      </c>
      <c r="CG834" s="39" t="s">
        <v>975</v>
      </c>
      <c r="CH834" s="14" t="s">
        <v>975</v>
      </c>
      <c r="CI834" s="39" t="s">
        <v>39</v>
      </c>
      <c r="CJ834" s="39" t="s">
        <v>975</v>
      </c>
      <c r="CK834" s="14" t="s">
        <v>20</v>
      </c>
      <c r="CL834" s="14" t="s">
        <v>20</v>
      </c>
      <c r="CM834" s="1">
        <f t="shared" ref="CM834:CM893" si="223">COUNTIFS($T834:$CL834,"P")</f>
        <v>22</v>
      </c>
      <c r="CN834" s="1">
        <f t="shared" ref="CN834:CN893" si="224">COUNTIFS($T834:$CL834,"HD")/2</f>
        <v>1</v>
      </c>
      <c r="CO834" s="1">
        <f t="shared" ref="CO834:CO893" si="225">COUNTIFS($T834:$CL834,"DO")</f>
        <v>10</v>
      </c>
      <c r="CP834" s="1">
        <f t="shared" ref="CP834:CP893" si="226">COUNTIFS($T834:$CL834,"UPL")</f>
        <v>0</v>
      </c>
      <c r="CQ834" s="1">
        <f t="shared" ref="CQ834:CQ893" si="227">COUNTIFS($T834:$CL834,"LWP")</f>
        <v>0</v>
      </c>
      <c r="CR834" s="1">
        <f>SUM(COUNTIFS($T834:$CL834,{"PAT","MAT"}))</f>
        <v>0</v>
      </c>
      <c r="CS834" s="1">
        <f t="shared" ref="CS834:CS893" si="228">COUNTIFS($T834:$CL834,"HO")</f>
        <v>0</v>
      </c>
      <c r="CT834" s="1">
        <f t="shared" ref="CT834:CT893" si="229">COUNTIFS($T834:$CL834,"NA")</f>
        <v>0</v>
      </c>
      <c r="CU834" s="1">
        <f t="shared" ref="CU834:CU893" si="230">COUNTIFS($T834:$CL834,"PL")</f>
        <v>0</v>
      </c>
      <c r="CV834" s="1">
        <f t="shared" ref="CV834:CV893" si="231">COUNTIFS($T834:$CL834,"CL")</f>
        <v>0</v>
      </c>
      <c r="CW834" s="1">
        <f t="shared" ref="CW834:CW893" si="232">COUNTIFS($T834:$CL834,"BL")</f>
        <v>0</v>
      </c>
      <c r="CX834" s="1">
        <f t="shared" ref="CX834:CX893" si="233">COUNTIFS($T834:$CL834,"CO")</f>
        <v>0</v>
      </c>
      <c r="CY834" s="1">
        <f t="shared" ref="CY834:CY893" si="234">SUM(CU834:CX834)</f>
        <v>0</v>
      </c>
      <c r="CZ834" s="1">
        <f t="shared" ref="CZ834:CZ893" si="235">IF(SUM(CM834+CN834)&gt;=17,1,0)</f>
        <v>1</v>
      </c>
      <c r="DA834" s="1">
        <f t="shared" ref="DA834:DA893" si="236">IF(SUM(CM834+CN834)&gt;=13,1,0)</f>
        <v>1</v>
      </c>
      <c r="DB834" s="1">
        <f>SUM(CM834:CX834)+SUM(COUNTIFS(Q834:CL834,{"TERM","RESIGNED"}))</f>
        <v>50</v>
      </c>
      <c r="DC834" s="1" t="s">
        <v>45</v>
      </c>
      <c r="DD834" s="1" t="s">
        <v>1020</v>
      </c>
      <c r="DE834" s="34"/>
    </row>
    <row r="835" spans="1:109" x14ac:dyDescent="0.25">
      <c r="A835" s="32">
        <f t="shared" ref="A835:A893" si="237">A834+1</f>
        <v>834</v>
      </c>
      <c r="B835" s="1" t="s">
        <v>172</v>
      </c>
      <c r="C835" s="1">
        <v>104087</v>
      </c>
      <c r="D835" s="27">
        <v>104087</v>
      </c>
      <c r="E835" s="1" t="s">
        <v>945</v>
      </c>
      <c r="F835" s="34" t="s">
        <v>696</v>
      </c>
      <c r="G835" s="34" t="s">
        <v>123</v>
      </c>
      <c r="H835" s="30">
        <v>44806</v>
      </c>
      <c r="I835" s="30" t="s">
        <v>39</v>
      </c>
      <c r="J835" s="30">
        <v>45279</v>
      </c>
      <c r="K835" s="1">
        <f t="shared" ca="1" si="221"/>
        <v>473</v>
      </c>
      <c r="L835" s="34" t="str">
        <f t="shared" si="222"/>
        <v>Billable</v>
      </c>
      <c r="M835" s="34" t="s">
        <v>124</v>
      </c>
      <c r="N835" s="1" t="s">
        <v>41</v>
      </c>
      <c r="O835" s="1" t="s">
        <v>971</v>
      </c>
      <c r="P835" s="1" t="s">
        <v>975</v>
      </c>
      <c r="Q835" s="1" t="s">
        <v>1596</v>
      </c>
      <c r="R835" s="1" t="s">
        <v>43</v>
      </c>
      <c r="S835" s="33" t="s">
        <v>429</v>
      </c>
      <c r="T835" s="14" t="s">
        <v>965</v>
      </c>
      <c r="U835" s="39">
        <v>0.44027777777777799</v>
      </c>
      <c r="V835" s="14" t="s">
        <v>965</v>
      </c>
      <c r="W835" s="14" t="s">
        <v>20</v>
      </c>
      <c r="X835" s="14" t="s">
        <v>20</v>
      </c>
      <c r="Y835" s="14" t="s">
        <v>965</v>
      </c>
      <c r="Z835" s="39">
        <v>0.40347222222222223</v>
      </c>
      <c r="AA835" s="14" t="s">
        <v>965</v>
      </c>
      <c r="AB835" s="14" t="s">
        <v>965</v>
      </c>
      <c r="AC835" s="39">
        <v>0.38055555555555554</v>
      </c>
      <c r="AD835" s="14" t="s">
        <v>965</v>
      </c>
      <c r="AE835" s="14" t="s">
        <v>965</v>
      </c>
      <c r="AF835" s="39">
        <v>0.39166666666666666</v>
      </c>
      <c r="AG835" s="14" t="s">
        <v>965</v>
      </c>
      <c r="AH835" s="14" t="s">
        <v>965</v>
      </c>
      <c r="AI835" s="39">
        <v>0.40138888888888885</v>
      </c>
      <c r="AJ835" s="14" t="s">
        <v>965</v>
      </c>
      <c r="AK835" s="14" t="s">
        <v>965</v>
      </c>
      <c r="AL835" s="39">
        <v>0.38750000000000001</v>
      </c>
      <c r="AM835" s="14" t="s">
        <v>965</v>
      </c>
      <c r="AN835" s="14" t="s">
        <v>20</v>
      </c>
      <c r="AO835" s="14" t="s">
        <v>20</v>
      </c>
      <c r="AP835" s="14" t="s">
        <v>965</v>
      </c>
      <c r="AQ835" s="39">
        <v>0.37708333333333338</v>
      </c>
      <c r="AR835" s="14" t="s">
        <v>965</v>
      </c>
      <c r="AS835" s="14" t="s">
        <v>965</v>
      </c>
      <c r="AT835" s="39">
        <v>0.37986111111111115</v>
      </c>
      <c r="AU835" s="14" t="s">
        <v>965</v>
      </c>
      <c r="AV835" s="14" t="s">
        <v>965</v>
      </c>
      <c r="AW835" s="39">
        <v>0.41666666666666669</v>
      </c>
      <c r="AX835" s="14" t="s">
        <v>965</v>
      </c>
      <c r="AY835" s="14" t="s">
        <v>965</v>
      </c>
      <c r="AZ835" s="39">
        <v>0.41944444444444445</v>
      </c>
      <c r="BA835" s="14" t="s">
        <v>965</v>
      </c>
      <c r="BB835" s="14" t="s">
        <v>965</v>
      </c>
      <c r="BC835" s="39">
        <v>0.43402777777777773</v>
      </c>
      <c r="BD835" s="14" t="s">
        <v>965</v>
      </c>
      <c r="BE835" s="14" t="s">
        <v>20</v>
      </c>
      <c r="BF835" s="14" t="s">
        <v>20</v>
      </c>
      <c r="BG835" s="14" t="s">
        <v>966</v>
      </c>
      <c r="BH835" s="39">
        <v>0.37916666666666665</v>
      </c>
      <c r="BI835" s="39" t="s">
        <v>966</v>
      </c>
      <c r="BJ835" s="14" t="s">
        <v>975</v>
      </c>
      <c r="BK835" s="39" t="s">
        <v>39</v>
      </c>
      <c r="BL835" s="14" t="s">
        <v>975</v>
      </c>
      <c r="BM835" s="14" t="s">
        <v>975</v>
      </c>
      <c r="BN835" s="39" t="s">
        <v>39</v>
      </c>
      <c r="BO835" s="14" t="s">
        <v>975</v>
      </c>
      <c r="BP835" s="14" t="s">
        <v>975</v>
      </c>
      <c r="BQ835" s="39" t="s">
        <v>39</v>
      </c>
      <c r="BR835" s="14" t="s">
        <v>975</v>
      </c>
      <c r="BS835" s="14" t="s">
        <v>975</v>
      </c>
      <c r="BT835" s="39" t="e">
        <v>#N/A</v>
      </c>
      <c r="BU835" s="39" t="s">
        <v>975</v>
      </c>
      <c r="BV835" s="14" t="s">
        <v>20</v>
      </c>
      <c r="BW835" s="14" t="s">
        <v>20</v>
      </c>
      <c r="BX835" s="14" t="s">
        <v>975</v>
      </c>
      <c r="BY835" s="14" t="s">
        <v>975</v>
      </c>
      <c r="BZ835" s="39" t="s">
        <v>39</v>
      </c>
      <c r="CA835" s="39" t="s">
        <v>975</v>
      </c>
      <c r="CB835" s="14" t="s">
        <v>975</v>
      </c>
      <c r="CC835" s="39" t="s">
        <v>39</v>
      </c>
      <c r="CD835" s="39" t="s">
        <v>975</v>
      </c>
      <c r="CE835" s="14" t="s">
        <v>975</v>
      </c>
      <c r="CF835" s="39" t="s">
        <v>39</v>
      </c>
      <c r="CG835" s="39" t="s">
        <v>975</v>
      </c>
      <c r="CH835" s="14" t="s">
        <v>975</v>
      </c>
      <c r="CI835" s="39" t="s">
        <v>39</v>
      </c>
      <c r="CJ835" s="39" t="s">
        <v>975</v>
      </c>
      <c r="CK835" s="14" t="s">
        <v>20</v>
      </c>
      <c r="CL835" s="14" t="s">
        <v>20</v>
      </c>
      <c r="CM835" s="1">
        <f t="shared" si="223"/>
        <v>22</v>
      </c>
      <c r="CN835" s="1">
        <f t="shared" si="224"/>
        <v>1</v>
      </c>
      <c r="CO835" s="1">
        <f t="shared" si="225"/>
        <v>10</v>
      </c>
      <c r="CP835" s="1">
        <f t="shared" si="226"/>
        <v>0</v>
      </c>
      <c r="CQ835" s="1">
        <f t="shared" si="227"/>
        <v>0</v>
      </c>
      <c r="CR835" s="1">
        <f>SUM(COUNTIFS($T835:$CL835,{"PAT","MAT"}))</f>
        <v>0</v>
      </c>
      <c r="CS835" s="1">
        <f t="shared" si="228"/>
        <v>0</v>
      </c>
      <c r="CT835" s="1">
        <f t="shared" si="229"/>
        <v>0</v>
      </c>
      <c r="CU835" s="1">
        <f t="shared" si="230"/>
        <v>0</v>
      </c>
      <c r="CV835" s="1">
        <f t="shared" si="231"/>
        <v>0</v>
      </c>
      <c r="CW835" s="1">
        <f t="shared" si="232"/>
        <v>0</v>
      </c>
      <c r="CX835" s="1">
        <f t="shared" si="233"/>
        <v>0</v>
      </c>
      <c r="CY835" s="1">
        <f t="shared" si="234"/>
        <v>0</v>
      </c>
      <c r="CZ835" s="1">
        <f t="shared" si="235"/>
        <v>1</v>
      </c>
      <c r="DA835" s="1">
        <f t="shared" si="236"/>
        <v>1</v>
      </c>
      <c r="DB835" s="1">
        <f>SUM(CM835:CX835)+SUM(COUNTIFS(Q835:CL835,{"TERM","RESIGNED"}))</f>
        <v>50</v>
      </c>
      <c r="DC835" s="1" t="s">
        <v>45</v>
      </c>
      <c r="DD835" s="1" t="s">
        <v>1020</v>
      </c>
      <c r="DE835" s="34"/>
    </row>
    <row r="836" spans="1:109" x14ac:dyDescent="0.25">
      <c r="A836" s="32">
        <f t="shared" si="237"/>
        <v>835</v>
      </c>
      <c r="B836" s="1" t="s">
        <v>172</v>
      </c>
      <c r="C836" s="1">
        <v>104276</v>
      </c>
      <c r="D836" s="27">
        <v>104276</v>
      </c>
      <c r="E836" s="1" t="s">
        <v>946</v>
      </c>
      <c r="F836" s="34" t="s">
        <v>808</v>
      </c>
      <c r="G836" s="34" t="s">
        <v>123</v>
      </c>
      <c r="H836" s="30">
        <v>44887</v>
      </c>
      <c r="I836" s="30" t="s">
        <v>39</v>
      </c>
      <c r="J836" s="30">
        <v>45279</v>
      </c>
      <c r="K836" s="1">
        <f t="shared" ca="1" si="221"/>
        <v>392</v>
      </c>
      <c r="L836" s="34" t="str">
        <f t="shared" si="222"/>
        <v>Billable</v>
      </c>
      <c r="M836" s="34" t="s">
        <v>124</v>
      </c>
      <c r="N836" s="1" t="s">
        <v>41</v>
      </c>
      <c r="O836" s="1" t="s">
        <v>971</v>
      </c>
      <c r="P836" s="1" t="s">
        <v>975</v>
      </c>
      <c r="Q836" s="1" t="s">
        <v>1596</v>
      </c>
      <c r="R836" s="1" t="s">
        <v>43</v>
      </c>
      <c r="S836" s="33" t="s">
        <v>429</v>
      </c>
      <c r="T836" s="14" t="s">
        <v>965</v>
      </c>
      <c r="U836" s="39">
        <v>0.44930555555555601</v>
      </c>
      <c r="V836" s="14" t="s">
        <v>965</v>
      </c>
      <c r="W836" s="14" t="s">
        <v>20</v>
      </c>
      <c r="X836" s="14" t="s">
        <v>20</v>
      </c>
      <c r="Y836" s="14" t="s">
        <v>965</v>
      </c>
      <c r="Z836" s="39">
        <v>0.39930555555555558</v>
      </c>
      <c r="AA836" s="14" t="s">
        <v>965</v>
      </c>
      <c r="AB836" s="14" t="s">
        <v>965</v>
      </c>
      <c r="AC836" s="39">
        <v>0.38472222222222219</v>
      </c>
      <c r="AD836" s="14" t="s">
        <v>965</v>
      </c>
      <c r="AE836" s="14" t="s">
        <v>965</v>
      </c>
      <c r="AF836" s="39">
        <v>0.38819444444444445</v>
      </c>
      <c r="AG836" s="14" t="s">
        <v>965</v>
      </c>
      <c r="AH836" s="14" t="s">
        <v>965</v>
      </c>
      <c r="AI836" s="39">
        <v>0.3972222222222222</v>
      </c>
      <c r="AJ836" s="14" t="s">
        <v>965</v>
      </c>
      <c r="AK836" s="14" t="s">
        <v>965</v>
      </c>
      <c r="AL836" s="39">
        <v>0.38125000000000003</v>
      </c>
      <c r="AM836" s="14" t="s">
        <v>965</v>
      </c>
      <c r="AN836" s="14" t="s">
        <v>20</v>
      </c>
      <c r="AO836" s="14" t="s">
        <v>20</v>
      </c>
      <c r="AP836" s="14" t="s">
        <v>965</v>
      </c>
      <c r="AQ836" s="39">
        <v>0.38125000000000003</v>
      </c>
      <c r="AR836" s="14" t="s">
        <v>965</v>
      </c>
      <c r="AS836" s="14" t="s">
        <v>965</v>
      </c>
      <c r="AT836" s="39">
        <v>0.3756944444444445</v>
      </c>
      <c r="AU836" s="14" t="s">
        <v>965</v>
      </c>
      <c r="AV836" s="14" t="s">
        <v>965</v>
      </c>
      <c r="AW836" s="39">
        <v>0.3979166666666667</v>
      </c>
      <c r="AX836" s="14" t="s">
        <v>965</v>
      </c>
      <c r="AY836" s="14" t="s">
        <v>965</v>
      </c>
      <c r="AZ836" s="39">
        <v>0.41388888888888892</v>
      </c>
      <c r="BA836" s="14" t="s">
        <v>965</v>
      </c>
      <c r="BB836" s="14" t="s">
        <v>965</v>
      </c>
      <c r="BC836" s="39">
        <v>0.41875000000000001</v>
      </c>
      <c r="BD836" s="14" t="s">
        <v>965</v>
      </c>
      <c r="BE836" s="14" t="s">
        <v>20</v>
      </c>
      <c r="BF836" s="14" t="s">
        <v>20</v>
      </c>
      <c r="BG836" s="14" t="s">
        <v>966</v>
      </c>
      <c r="BH836" s="39">
        <v>0.39999999999999997</v>
      </c>
      <c r="BI836" s="39" t="s">
        <v>966</v>
      </c>
      <c r="BJ836" s="14" t="s">
        <v>975</v>
      </c>
      <c r="BK836" s="39" t="s">
        <v>39</v>
      </c>
      <c r="BL836" s="14" t="s">
        <v>975</v>
      </c>
      <c r="BM836" s="14" t="s">
        <v>975</v>
      </c>
      <c r="BN836" s="39" t="s">
        <v>39</v>
      </c>
      <c r="BO836" s="14" t="s">
        <v>975</v>
      </c>
      <c r="BP836" s="14" t="s">
        <v>975</v>
      </c>
      <c r="BQ836" s="39" t="s">
        <v>39</v>
      </c>
      <c r="BR836" s="14" t="s">
        <v>975</v>
      </c>
      <c r="BS836" s="14" t="s">
        <v>975</v>
      </c>
      <c r="BT836" s="39" t="e">
        <v>#N/A</v>
      </c>
      <c r="BU836" s="39" t="s">
        <v>975</v>
      </c>
      <c r="BV836" s="14" t="s">
        <v>20</v>
      </c>
      <c r="BW836" s="14" t="s">
        <v>20</v>
      </c>
      <c r="BX836" s="14" t="s">
        <v>975</v>
      </c>
      <c r="BY836" s="14" t="s">
        <v>975</v>
      </c>
      <c r="BZ836" s="39" t="s">
        <v>39</v>
      </c>
      <c r="CA836" s="39" t="s">
        <v>975</v>
      </c>
      <c r="CB836" s="14" t="s">
        <v>975</v>
      </c>
      <c r="CC836" s="39" t="s">
        <v>39</v>
      </c>
      <c r="CD836" s="39" t="s">
        <v>975</v>
      </c>
      <c r="CE836" s="14" t="s">
        <v>975</v>
      </c>
      <c r="CF836" s="39" t="s">
        <v>39</v>
      </c>
      <c r="CG836" s="39" t="s">
        <v>975</v>
      </c>
      <c r="CH836" s="14" t="s">
        <v>975</v>
      </c>
      <c r="CI836" s="39" t="s">
        <v>39</v>
      </c>
      <c r="CJ836" s="39" t="s">
        <v>975</v>
      </c>
      <c r="CK836" s="14" t="s">
        <v>20</v>
      </c>
      <c r="CL836" s="14" t="s">
        <v>20</v>
      </c>
      <c r="CM836" s="1">
        <f t="shared" si="223"/>
        <v>22</v>
      </c>
      <c r="CN836" s="1">
        <f t="shared" si="224"/>
        <v>1</v>
      </c>
      <c r="CO836" s="1">
        <f t="shared" si="225"/>
        <v>10</v>
      </c>
      <c r="CP836" s="1">
        <f t="shared" si="226"/>
        <v>0</v>
      </c>
      <c r="CQ836" s="1">
        <f t="shared" si="227"/>
        <v>0</v>
      </c>
      <c r="CR836" s="1">
        <f>SUM(COUNTIFS($T836:$CL836,{"PAT","MAT"}))</f>
        <v>0</v>
      </c>
      <c r="CS836" s="1">
        <f t="shared" si="228"/>
        <v>0</v>
      </c>
      <c r="CT836" s="1">
        <f t="shared" si="229"/>
        <v>0</v>
      </c>
      <c r="CU836" s="1">
        <f t="shared" si="230"/>
        <v>0</v>
      </c>
      <c r="CV836" s="1">
        <f t="shared" si="231"/>
        <v>0</v>
      </c>
      <c r="CW836" s="1">
        <f t="shared" si="232"/>
        <v>0</v>
      </c>
      <c r="CX836" s="1">
        <f t="shared" si="233"/>
        <v>0</v>
      </c>
      <c r="CY836" s="1">
        <f t="shared" si="234"/>
        <v>0</v>
      </c>
      <c r="CZ836" s="1">
        <f t="shared" si="235"/>
        <v>1</v>
      </c>
      <c r="DA836" s="1">
        <f t="shared" si="236"/>
        <v>1</v>
      </c>
      <c r="DB836" s="1">
        <f>SUM(CM836:CX836)+SUM(COUNTIFS(Q836:CL836,{"TERM","RESIGNED"}))</f>
        <v>50</v>
      </c>
      <c r="DC836" s="1" t="s">
        <v>45</v>
      </c>
      <c r="DD836" s="1" t="s">
        <v>1020</v>
      </c>
      <c r="DE836" s="34"/>
    </row>
    <row r="837" spans="1:109" x14ac:dyDescent="0.25">
      <c r="A837" s="32">
        <f t="shared" si="237"/>
        <v>836</v>
      </c>
      <c r="B837" s="1" t="s">
        <v>172</v>
      </c>
      <c r="C837" s="1">
        <v>104375</v>
      </c>
      <c r="D837" s="27">
        <v>104375</v>
      </c>
      <c r="E837" s="1" t="s">
        <v>945</v>
      </c>
      <c r="F837" s="34" t="s">
        <v>831</v>
      </c>
      <c r="G837" s="34" t="s">
        <v>190</v>
      </c>
      <c r="H837" s="30">
        <v>44897</v>
      </c>
      <c r="I837" s="30" t="s">
        <v>39</v>
      </c>
      <c r="J837" s="30">
        <v>45280</v>
      </c>
      <c r="K837" s="1">
        <f t="shared" ca="1" si="221"/>
        <v>383</v>
      </c>
      <c r="L837" s="34" t="str">
        <f t="shared" si="222"/>
        <v>Billable</v>
      </c>
      <c r="M837" s="34" t="s">
        <v>187</v>
      </c>
      <c r="N837" s="1" t="s">
        <v>41</v>
      </c>
      <c r="O837" s="1" t="s">
        <v>971</v>
      </c>
      <c r="P837" s="1" t="s">
        <v>975</v>
      </c>
      <c r="Q837" s="1" t="s">
        <v>1596</v>
      </c>
      <c r="R837" s="1" t="s">
        <v>43</v>
      </c>
      <c r="S837" s="33" t="s">
        <v>248</v>
      </c>
      <c r="T837" s="14" t="s">
        <v>965</v>
      </c>
      <c r="U837" s="39" t="s">
        <v>39</v>
      </c>
      <c r="V837" s="14" t="s">
        <v>965</v>
      </c>
      <c r="W837" s="14" t="s">
        <v>20</v>
      </c>
      <c r="X837" s="14" t="s">
        <v>20</v>
      </c>
      <c r="Y837" s="14" t="s">
        <v>22</v>
      </c>
      <c r="Z837" s="39" t="s">
        <v>39</v>
      </c>
      <c r="AA837" s="14" t="s">
        <v>22</v>
      </c>
      <c r="AB837" s="14" t="s">
        <v>965</v>
      </c>
      <c r="AC837" s="39" t="s">
        <v>39</v>
      </c>
      <c r="AD837" s="14" t="s">
        <v>965</v>
      </c>
      <c r="AE837" s="14" t="s">
        <v>965</v>
      </c>
      <c r="AF837" s="39" t="s">
        <v>39</v>
      </c>
      <c r="AG837" s="14" t="s">
        <v>965</v>
      </c>
      <c r="AH837" s="14" t="s">
        <v>965</v>
      </c>
      <c r="AI837" s="39" t="s">
        <v>39</v>
      </c>
      <c r="AJ837" s="14" t="s">
        <v>965</v>
      </c>
      <c r="AK837" s="14" t="s">
        <v>965</v>
      </c>
      <c r="AL837" s="39" t="s">
        <v>39</v>
      </c>
      <c r="AM837" s="14" t="s">
        <v>965</v>
      </c>
      <c r="AN837" s="14" t="s">
        <v>20</v>
      </c>
      <c r="AO837" s="14" t="s">
        <v>20</v>
      </c>
      <c r="AP837" s="14" t="s">
        <v>965</v>
      </c>
      <c r="AQ837" s="39" t="s">
        <v>39</v>
      </c>
      <c r="AR837" s="14" t="s">
        <v>965</v>
      </c>
      <c r="AS837" s="14" t="s">
        <v>965</v>
      </c>
      <c r="AT837" s="39" t="s">
        <v>39</v>
      </c>
      <c r="AU837" s="14" t="s">
        <v>965</v>
      </c>
      <c r="AV837" s="14" t="s">
        <v>965</v>
      </c>
      <c r="AW837" s="39" t="s">
        <v>39</v>
      </c>
      <c r="AX837" s="14" t="s">
        <v>965</v>
      </c>
      <c r="AY837" s="14" t="s">
        <v>965</v>
      </c>
      <c r="AZ837" s="39" t="s">
        <v>39</v>
      </c>
      <c r="BA837" s="14" t="s">
        <v>965</v>
      </c>
      <c r="BB837" s="14" t="s">
        <v>965</v>
      </c>
      <c r="BC837" s="39" t="s">
        <v>39</v>
      </c>
      <c r="BD837" s="14" t="s">
        <v>965</v>
      </c>
      <c r="BE837" s="14" t="s">
        <v>20</v>
      </c>
      <c r="BF837" s="14" t="s">
        <v>20</v>
      </c>
      <c r="BG837" s="14" t="s">
        <v>965</v>
      </c>
      <c r="BH837" s="39" t="s">
        <v>39</v>
      </c>
      <c r="BI837" s="39" t="s">
        <v>965</v>
      </c>
      <c r="BJ837" s="14" t="s">
        <v>965</v>
      </c>
      <c r="BK837" s="39" t="s">
        <v>39</v>
      </c>
      <c r="BL837" s="14" t="s">
        <v>965</v>
      </c>
      <c r="BM837" s="14" t="s">
        <v>975</v>
      </c>
      <c r="BN837" s="39" t="s">
        <v>39</v>
      </c>
      <c r="BO837" s="14" t="s">
        <v>975</v>
      </c>
      <c r="BP837" s="14" t="s">
        <v>975</v>
      </c>
      <c r="BQ837" s="39" t="s">
        <v>39</v>
      </c>
      <c r="BR837" s="14" t="s">
        <v>975</v>
      </c>
      <c r="BS837" s="14" t="s">
        <v>975</v>
      </c>
      <c r="BT837" s="39" t="e">
        <v>#N/A</v>
      </c>
      <c r="BU837" s="39" t="s">
        <v>975</v>
      </c>
      <c r="BV837" s="14" t="s">
        <v>20</v>
      </c>
      <c r="BW837" s="14" t="s">
        <v>20</v>
      </c>
      <c r="BX837" s="14" t="s">
        <v>975</v>
      </c>
      <c r="BY837" s="14" t="s">
        <v>975</v>
      </c>
      <c r="BZ837" s="39" t="s">
        <v>39</v>
      </c>
      <c r="CA837" s="39" t="s">
        <v>975</v>
      </c>
      <c r="CB837" s="14" t="s">
        <v>975</v>
      </c>
      <c r="CC837" s="39" t="s">
        <v>39</v>
      </c>
      <c r="CD837" s="39" t="s">
        <v>975</v>
      </c>
      <c r="CE837" s="14" t="s">
        <v>975</v>
      </c>
      <c r="CF837" s="39" t="s">
        <v>39</v>
      </c>
      <c r="CG837" s="39" t="s">
        <v>975</v>
      </c>
      <c r="CH837" s="14" t="s">
        <v>975</v>
      </c>
      <c r="CI837" s="39" t="s">
        <v>39</v>
      </c>
      <c r="CJ837" s="39" t="s">
        <v>975</v>
      </c>
      <c r="CK837" s="14" t="s">
        <v>20</v>
      </c>
      <c r="CL837" s="14" t="s">
        <v>20</v>
      </c>
      <c r="CM837" s="1">
        <f t="shared" si="223"/>
        <v>24</v>
      </c>
      <c r="CN837" s="1">
        <f t="shared" si="224"/>
        <v>0</v>
      </c>
      <c r="CO837" s="1">
        <f t="shared" si="225"/>
        <v>10</v>
      </c>
      <c r="CP837" s="1">
        <f t="shared" si="226"/>
        <v>0</v>
      </c>
      <c r="CQ837" s="1">
        <f t="shared" si="227"/>
        <v>2</v>
      </c>
      <c r="CR837" s="1">
        <f>SUM(COUNTIFS($T837:$CL837,{"PAT","MAT"}))</f>
        <v>0</v>
      </c>
      <c r="CS837" s="1">
        <f t="shared" si="228"/>
        <v>0</v>
      </c>
      <c r="CT837" s="1">
        <f t="shared" si="229"/>
        <v>0</v>
      </c>
      <c r="CU837" s="1">
        <f t="shared" si="230"/>
        <v>0</v>
      </c>
      <c r="CV837" s="1">
        <f t="shared" si="231"/>
        <v>0</v>
      </c>
      <c r="CW837" s="1">
        <f t="shared" si="232"/>
        <v>0</v>
      </c>
      <c r="CX837" s="1">
        <f t="shared" si="233"/>
        <v>0</v>
      </c>
      <c r="CY837" s="1">
        <f t="shared" si="234"/>
        <v>0</v>
      </c>
      <c r="CZ837" s="1">
        <f t="shared" si="235"/>
        <v>1</v>
      </c>
      <c r="DA837" s="1">
        <f t="shared" si="236"/>
        <v>1</v>
      </c>
      <c r="DB837" s="1">
        <f>SUM(CM837:CX837)+SUM(COUNTIFS(Q837:CL837,{"TERM","RESIGNED"}))</f>
        <v>51</v>
      </c>
      <c r="DC837" s="1" t="s">
        <v>45</v>
      </c>
      <c r="DD837" s="1" t="s">
        <v>1020</v>
      </c>
      <c r="DE837" s="34"/>
    </row>
    <row r="838" spans="1:109" x14ac:dyDescent="0.25">
      <c r="A838" s="32">
        <f t="shared" si="237"/>
        <v>837</v>
      </c>
      <c r="B838" s="1" t="s">
        <v>172</v>
      </c>
      <c r="C838" s="1">
        <v>104425</v>
      </c>
      <c r="D838" s="27">
        <v>104425</v>
      </c>
      <c r="E838" s="1" t="s">
        <v>945</v>
      </c>
      <c r="F838" s="34" t="s">
        <v>828</v>
      </c>
      <c r="G838" s="34" t="s">
        <v>123</v>
      </c>
      <c r="H838" s="30">
        <v>44897</v>
      </c>
      <c r="I838" s="30" t="s">
        <v>39</v>
      </c>
      <c r="J838" s="30">
        <v>45275</v>
      </c>
      <c r="K838" s="1">
        <f t="shared" ca="1" si="221"/>
        <v>378</v>
      </c>
      <c r="L838" s="34" t="str">
        <f t="shared" si="222"/>
        <v>Billable</v>
      </c>
      <c r="M838" s="34" t="s">
        <v>124</v>
      </c>
      <c r="N838" s="1" t="s">
        <v>41</v>
      </c>
      <c r="O838" s="1" t="s">
        <v>971</v>
      </c>
      <c r="P838" s="1" t="s">
        <v>998</v>
      </c>
      <c r="Q838" s="1" t="s">
        <v>1213</v>
      </c>
      <c r="R838" s="1" t="s">
        <v>43</v>
      </c>
      <c r="S838" s="33" t="s">
        <v>135</v>
      </c>
      <c r="T838" s="14" t="s">
        <v>967</v>
      </c>
      <c r="U838" s="39" t="s">
        <v>39</v>
      </c>
      <c r="V838" s="14" t="s">
        <v>967</v>
      </c>
      <c r="W838" s="14" t="s">
        <v>20</v>
      </c>
      <c r="X838" s="14" t="s">
        <v>20</v>
      </c>
      <c r="Y838" s="14" t="s">
        <v>965</v>
      </c>
      <c r="Z838" s="39">
        <v>0.28333333333333333</v>
      </c>
      <c r="AA838" s="14" t="s">
        <v>965</v>
      </c>
      <c r="AB838" s="14" t="s">
        <v>965</v>
      </c>
      <c r="AC838" s="39">
        <v>0.37916666666666665</v>
      </c>
      <c r="AD838" s="14" t="s">
        <v>965</v>
      </c>
      <c r="AE838" s="14" t="s">
        <v>965</v>
      </c>
      <c r="AF838" s="39">
        <v>0.37638888888888888</v>
      </c>
      <c r="AG838" s="14" t="s">
        <v>965</v>
      </c>
      <c r="AH838" s="14" t="s">
        <v>965</v>
      </c>
      <c r="AI838" s="39">
        <v>0.36944444444444446</v>
      </c>
      <c r="AJ838" s="14" t="s">
        <v>965</v>
      </c>
      <c r="AK838" s="14" t="s">
        <v>22</v>
      </c>
      <c r="AL838" s="39">
        <v>0.36388888888888887</v>
      </c>
      <c r="AM838" s="14" t="s">
        <v>22</v>
      </c>
      <c r="AN838" s="14" t="s">
        <v>20</v>
      </c>
      <c r="AO838" s="14" t="s">
        <v>20</v>
      </c>
      <c r="AP838" s="14" t="s">
        <v>965</v>
      </c>
      <c r="AQ838" s="39">
        <v>0.37777777777777777</v>
      </c>
      <c r="AR838" s="14" t="s">
        <v>965</v>
      </c>
      <c r="AS838" s="14" t="s">
        <v>21</v>
      </c>
      <c r="AT838" s="39" t="s">
        <v>39</v>
      </c>
      <c r="AU838" s="14" t="s">
        <v>21</v>
      </c>
      <c r="AV838" s="14" t="s">
        <v>21</v>
      </c>
      <c r="AW838" s="39" t="s">
        <v>39</v>
      </c>
      <c r="AX838" s="14" t="s">
        <v>21</v>
      </c>
      <c r="AY838" s="14" t="s">
        <v>21</v>
      </c>
      <c r="AZ838" s="39" t="s">
        <v>39</v>
      </c>
      <c r="BA838" s="14" t="s">
        <v>21</v>
      </c>
      <c r="BB838" s="14" t="s">
        <v>971</v>
      </c>
      <c r="BC838" s="39" t="s">
        <v>39</v>
      </c>
      <c r="BD838" s="14" t="s">
        <v>971</v>
      </c>
      <c r="BE838" s="14" t="s">
        <v>20</v>
      </c>
      <c r="BF838" s="14" t="s">
        <v>20</v>
      </c>
      <c r="BG838" s="14" t="s">
        <v>971</v>
      </c>
      <c r="BH838" s="39" t="s">
        <v>39</v>
      </c>
      <c r="BI838" s="39" t="s">
        <v>971</v>
      </c>
      <c r="BJ838" s="14" t="s">
        <v>971</v>
      </c>
      <c r="BK838" s="39" t="s">
        <v>39</v>
      </c>
      <c r="BL838" s="14" t="s">
        <v>971</v>
      </c>
      <c r="BM838" s="14" t="s">
        <v>971</v>
      </c>
      <c r="BN838" s="39" t="s">
        <v>39</v>
      </c>
      <c r="BO838" s="14" t="s">
        <v>971</v>
      </c>
      <c r="BP838" s="14" t="s">
        <v>971</v>
      </c>
      <c r="BQ838" s="39" t="s">
        <v>39</v>
      </c>
      <c r="BR838" s="14" t="s">
        <v>971</v>
      </c>
      <c r="BS838" s="14" t="s">
        <v>971</v>
      </c>
      <c r="BT838" s="39" t="e">
        <v>#N/A</v>
      </c>
      <c r="BU838" s="39" t="s">
        <v>971</v>
      </c>
      <c r="BV838" s="14" t="s">
        <v>20</v>
      </c>
      <c r="BW838" s="14" t="s">
        <v>20</v>
      </c>
      <c r="BX838" s="14" t="s">
        <v>971</v>
      </c>
      <c r="BY838" s="14" t="s">
        <v>971</v>
      </c>
      <c r="BZ838" s="39" t="s">
        <v>39</v>
      </c>
      <c r="CA838" s="39" t="s">
        <v>971</v>
      </c>
      <c r="CB838" s="14" t="s">
        <v>971</v>
      </c>
      <c r="CC838" s="39" t="s">
        <v>39</v>
      </c>
      <c r="CD838" s="39" t="s">
        <v>971</v>
      </c>
      <c r="CE838" s="14" t="s">
        <v>971</v>
      </c>
      <c r="CF838" s="39" t="s">
        <v>39</v>
      </c>
      <c r="CG838" s="39" t="s">
        <v>971</v>
      </c>
      <c r="CH838" s="14" t="s">
        <v>971</v>
      </c>
      <c r="CI838" s="39" t="s">
        <v>39</v>
      </c>
      <c r="CJ838" s="39" t="s">
        <v>971</v>
      </c>
      <c r="CK838" s="14" t="s">
        <v>20</v>
      </c>
      <c r="CL838" s="14" t="s">
        <v>20</v>
      </c>
      <c r="CM838" s="1">
        <f t="shared" si="223"/>
        <v>10</v>
      </c>
      <c r="CN838" s="1">
        <f t="shared" si="224"/>
        <v>0</v>
      </c>
      <c r="CO838" s="1">
        <f t="shared" si="225"/>
        <v>10</v>
      </c>
      <c r="CP838" s="1">
        <f t="shared" si="226"/>
        <v>6</v>
      </c>
      <c r="CQ838" s="1">
        <f t="shared" si="227"/>
        <v>2</v>
      </c>
      <c r="CR838" s="1">
        <f>SUM(COUNTIFS($T838:$CL838,{"PAT","MAT"}))</f>
        <v>0</v>
      </c>
      <c r="CS838" s="1">
        <f t="shared" si="228"/>
        <v>0</v>
      </c>
      <c r="CT838" s="1">
        <f t="shared" si="229"/>
        <v>0</v>
      </c>
      <c r="CU838" s="1">
        <f t="shared" si="230"/>
        <v>0</v>
      </c>
      <c r="CV838" s="1">
        <f t="shared" si="231"/>
        <v>2</v>
      </c>
      <c r="CW838" s="1">
        <f t="shared" si="232"/>
        <v>0</v>
      </c>
      <c r="CX838" s="1">
        <f t="shared" si="233"/>
        <v>0</v>
      </c>
      <c r="CY838" s="1">
        <f t="shared" si="234"/>
        <v>2</v>
      </c>
      <c r="CZ838" s="1">
        <f t="shared" si="235"/>
        <v>0</v>
      </c>
      <c r="DA838" s="1">
        <f t="shared" si="236"/>
        <v>0</v>
      </c>
      <c r="DB838" s="1">
        <f>SUM(CM838:CX838)+SUM(COUNTIFS(Q838:CL838,{"TERM","RESIGNED"}))</f>
        <v>51</v>
      </c>
      <c r="DC838" s="1" t="s">
        <v>45</v>
      </c>
      <c r="DD838" s="1" t="s">
        <v>1021</v>
      </c>
      <c r="DE838" s="34"/>
    </row>
    <row r="839" spans="1:109" x14ac:dyDescent="0.25">
      <c r="A839" s="32">
        <f t="shared" si="237"/>
        <v>838</v>
      </c>
      <c r="B839" s="1" t="s">
        <v>172</v>
      </c>
      <c r="C839" s="1">
        <v>600195</v>
      </c>
      <c r="D839" s="27">
        <v>600195</v>
      </c>
      <c r="E839" s="1" t="s">
        <v>945</v>
      </c>
      <c r="F839" s="34" t="s">
        <v>560</v>
      </c>
      <c r="G839" s="34" t="s">
        <v>190</v>
      </c>
      <c r="H839" s="30">
        <v>44698</v>
      </c>
      <c r="I839" s="30" t="s">
        <v>39</v>
      </c>
      <c r="J839" s="30">
        <v>45280</v>
      </c>
      <c r="K839" s="1">
        <f t="shared" ca="1" si="221"/>
        <v>582</v>
      </c>
      <c r="L839" s="34" t="str">
        <f t="shared" si="222"/>
        <v>Billable</v>
      </c>
      <c r="M839" s="34" t="s">
        <v>187</v>
      </c>
      <c r="N839" s="1" t="s">
        <v>270</v>
      </c>
      <c r="O839" s="1" t="s">
        <v>971</v>
      </c>
      <c r="P839" s="1" t="s">
        <v>998</v>
      </c>
      <c r="Q839" s="1" t="s">
        <v>1213</v>
      </c>
      <c r="R839" s="1" t="s">
        <v>43</v>
      </c>
      <c r="S839" s="33" t="s">
        <v>292</v>
      </c>
      <c r="T839" s="14" t="s">
        <v>965</v>
      </c>
      <c r="U839" s="39">
        <v>0.37222222222222201</v>
      </c>
      <c r="V839" s="14" t="s">
        <v>965</v>
      </c>
      <c r="W839" s="14" t="s">
        <v>20</v>
      </c>
      <c r="X839" s="14" t="s">
        <v>20</v>
      </c>
      <c r="Y839" s="14" t="s">
        <v>966</v>
      </c>
      <c r="Z839" s="39">
        <v>0.27152777777777776</v>
      </c>
      <c r="AA839" s="14" t="s">
        <v>966</v>
      </c>
      <c r="AB839" s="14" t="s">
        <v>965</v>
      </c>
      <c r="AC839" s="39">
        <v>0.375</v>
      </c>
      <c r="AD839" s="14" t="s">
        <v>965</v>
      </c>
      <c r="AE839" s="14" t="s">
        <v>965</v>
      </c>
      <c r="AF839" s="39">
        <v>0.36388888888888887</v>
      </c>
      <c r="AG839" s="14" t="s">
        <v>965</v>
      </c>
      <c r="AH839" s="14" t="s">
        <v>965</v>
      </c>
      <c r="AI839" s="39">
        <v>0.37708333333333338</v>
      </c>
      <c r="AJ839" s="14" t="s">
        <v>965</v>
      </c>
      <c r="AK839" s="14" t="s">
        <v>21</v>
      </c>
      <c r="AL839" s="39" t="s">
        <v>39</v>
      </c>
      <c r="AM839" s="14" t="s">
        <v>21</v>
      </c>
      <c r="AN839" s="14" t="s">
        <v>20</v>
      </c>
      <c r="AO839" s="14" t="s">
        <v>20</v>
      </c>
      <c r="AP839" s="14" t="s">
        <v>965</v>
      </c>
      <c r="AQ839" s="39">
        <v>0.38263888888888892</v>
      </c>
      <c r="AR839" s="14" t="s">
        <v>965</v>
      </c>
      <c r="AS839" s="14" t="s">
        <v>965</v>
      </c>
      <c r="AT839" s="39">
        <v>0.37916666666666665</v>
      </c>
      <c r="AU839" s="14" t="s">
        <v>965</v>
      </c>
      <c r="AV839" s="14" t="s">
        <v>21</v>
      </c>
      <c r="AW839" s="39" t="s">
        <v>39</v>
      </c>
      <c r="AX839" s="14" t="s">
        <v>21</v>
      </c>
      <c r="AY839" s="14" t="s">
        <v>965</v>
      </c>
      <c r="AZ839" s="39">
        <v>0.37152777777777773</v>
      </c>
      <c r="BA839" s="14" t="s">
        <v>965</v>
      </c>
      <c r="BB839" s="14" t="s">
        <v>21</v>
      </c>
      <c r="BC839" s="39" t="s">
        <v>39</v>
      </c>
      <c r="BD839" s="14" t="s">
        <v>21</v>
      </c>
      <c r="BE839" s="14" t="s">
        <v>20</v>
      </c>
      <c r="BF839" s="14" t="s">
        <v>20</v>
      </c>
      <c r="BG839" s="14" t="s">
        <v>21</v>
      </c>
      <c r="BH839" s="39" t="s">
        <v>39</v>
      </c>
      <c r="BI839" s="39" t="s">
        <v>21</v>
      </c>
      <c r="BJ839" s="14" t="s">
        <v>21</v>
      </c>
      <c r="BK839" s="39" t="s">
        <v>39</v>
      </c>
      <c r="BL839" s="14" t="s">
        <v>21</v>
      </c>
      <c r="BM839" s="14" t="s">
        <v>971</v>
      </c>
      <c r="BN839" s="39" t="s">
        <v>39</v>
      </c>
      <c r="BO839" s="14" t="s">
        <v>971</v>
      </c>
      <c r="BP839" s="14" t="s">
        <v>971</v>
      </c>
      <c r="BQ839" s="39" t="s">
        <v>39</v>
      </c>
      <c r="BR839" s="14" t="s">
        <v>971</v>
      </c>
      <c r="BS839" s="14" t="s">
        <v>971</v>
      </c>
      <c r="BT839" s="39" t="e">
        <v>#N/A</v>
      </c>
      <c r="BU839" s="39" t="s">
        <v>971</v>
      </c>
      <c r="BV839" s="14" t="s">
        <v>20</v>
      </c>
      <c r="BW839" s="14" t="s">
        <v>20</v>
      </c>
      <c r="BX839" s="14" t="s">
        <v>971</v>
      </c>
      <c r="BY839" s="14" t="s">
        <v>971</v>
      </c>
      <c r="BZ839" s="39" t="s">
        <v>39</v>
      </c>
      <c r="CA839" s="39" t="s">
        <v>971</v>
      </c>
      <c r="CB839" s="14" t="s">
        <v>971</v>
      </c>
      <c r="CC839" s="39" t="s">
        <v>39</v>
      </c>
      <c r="CD839" s="39" t="s">
        <v>971</v>
      </c>
      <c r="CE839" s="14" t="s">
        <v>971</v>
      </c>
      <c r="CF839" s="39" t="s">
        <v>39</v>
      </c>
      <c r="CG839" s="39" t="s">
        <v>971</v>
      </c>
      <c r="CH839" s="14" t="s">
        <v>971</v>
      </c>
      <c r="CI839" s="39" t="s">
        <v>39</v>
      </c>
      <c r="CJ839" s="39" t="s">
        <v>971</v>
      </c>
      <c r="CK839" s="14" t="s">
        <v>20</v>
      </c>
      <c r="CL839" s="14" t="s">
        <v>20</v>
      </c>
      <c r="CM839" s="1">
        <f t="shared" si="223"/>
        <v>14</v>
      </c>
      <c r="CN839" s="1">
        <f t="shared" si="224"/>
        <v>1</v>
      </c>
      <c r="CO839" s="1">
        <f t="shared" si="225"/>
        <v>10</v>
      </c>
      <c r="CP839" s="1">
        <f t="shared" si="226"/>
        <v>10</v>
      </c>
      <c r="CQ839" s="1">
        <f t="shared" si="227"/>
        <v>0</v>
      </c>
      <c r="CR839" s="1">
        <f>SUM(COUNTIFS($T839:$CL839,{"PAT","MAT"}))</f>
        <v>0</v>
      </c>
      <c r="CS839" s="1">
        <f t="shared" si="228"/>
        <v>0</v>
      </c>
      <c r="CT839" s="1">
        <f t="shared" si="229"/>
        <v>0</v>
      </c>
      <c r="CU839" s="1">
        <f t="shared" si="230"/>
        <v>0</v>
      </c>
      <c r="CV839" s="1">
        <f t="shared" si="231"/>
        <v>0</v>
      </c>
      <c r="CW839" s="1">
        <f t="shared" si="232"/>
        <v>0</v>
      </c>
      <c r="CX839" s="1">
        <f t="shared" si="233"/>
        <v>0</v>
      </c>
      <c r="CY839" s="1">
        <f t="shared" si="234"/>
        <v>0</v>
      </c>
      <c r="CZ839" s="1">
        <f t="shared" si="235"/>
        <v>0</v>
      </c>
      <c r="DA839" s="1">
        <f t="shared" si="236"/>
        <v>1</v>
      </c>
      <c r="DB839" s="1">
        <f>SUM(CM839:CX839)+SUM(COUNTIFS(Q839:CL839,{"TERM","RESIGNED"}))</f>
        <v>50</v>
      </c>
      <c r="DC839" s="1" t="s">
        <v>45</v>
      </c>
      <c r="DD839" s="1" t="s">
        <v>1018</v>
      </c>
      <c r="DE839" s="34"/>
    </row>
    <row r="840" spans="1:109" x14ac:dyDescent="0.25">
      <c r="A840" s="32">
        <f t="shared" si="237"/>
        <v>839</v>
      </c>
      <c r="B840" s="1" t="s">
        <v>172</v>
      </c>
      <c r="C840" s="1">
        <v>105433</v>
      </c>
      <c r="D840" s="27">
        <v>105433</v>
      </c>
      <c r="E840" s="1" t="s">
        <v>945</v>
      </c>
      <c r="F840" s="34" t="s">
        <v>1131</v>
      </c>
      <c r="G840" s="34" t="s">
        <v>123</v>
      </c>
      <c r="H840" s="30">
        <v>45155</v>
      </c>
      <c r="I840" s="30" t="s">
        <v>39</v>
      </c>
      <c r="J840" s="30">
        <v>45275</v>
      </c>
      <c r="K840" s="1">
        <f t="shared" ca="1" si="221"/>
        <v>120</v>
      </c>
      <c r="L840" s="34" t="str">
        <f t="shared" si="222"/>
        <v>Billable</v>
      </c>
      <c r="M840" s="34" t="s">
        <v>124</v>
      </c>
      <c r="N840" s="1" t="s">
        <v>41</v>
      </c>
      <c r="O840" s="1" t="s">
        <v>971</v>
      </c>
      <c r="P840" s="1" t="s">
        <v>998</v>
      </c>
      <c r="Q840" s="1" t="s">
        <v>1213</v>
      </c>
      <c r="R840" s="1" t="s">
        <v>43</v>
      </c>
      <c r="S840" s="33" t="s">
        <v>256</v>
      </c>
      <c r="T840" s="14" t="s">
        <v>965</v>
      </c>
      <c r="U840" s="39">
        <v>0.405555555555556</v>
      </c>
      <c r="V840" s="14" t="s">
        <v>965</v>
      </c>
      <c r="W840" s="14" t="s">
        <v>20</v>
      </c>
      <c r="X840" s="14" t="s">
        <v>20</v>
      </c>
      <c r="Y840" s="14" t="s">
        <v>965</v>
      </c>
      <c r="Z840" s="39">
        <v>0.4069444444444445</v>
      </c>
      <c r="AA840" s="14" t="s">
        <v>965</v>
      </c>
      <c r="AB840" s="14" t="s">
        <v>965</v>
      </c>
      <c r="AC840" s="39">
        <v>0.3840277777777778</v>
      </c>
      <c r="AD840" s="14" t="s">
        <v>965</v>
      </c>
      <c r="AE840" s="14" t="s">
        <v>965</v>
      </c>
      <c r="AF840" s="39">
        <v>0.39097222222222222</v>
      </c>
      <c r="AG840" s="14" t="s">
        <v>965</v>
      </c>
      <c r="AH840" s="14" t="s">
        <v>965</v>
      </c>
      <c r="AI840" s="39">
        <v>0.41041666666666665</v>
      </c>
      <c r="AJ840" s="14" t="s">
        <v>965</v>
      </c>
      <c r="AK840" s="14" t="s">
        <v>22</v>
      </c>
      <c r="AL840" s="39">
        <v>0.37986111111111115</v>
      </c>
      <c r="AM840" s="14" t="s">
        <v>22</v>
      </c>
      <c r="AN840" s="14" t="s">
        <v>20</v>
      </c>
      <c r="AO840" s="14" t="s">
        <v>20</v>
      </c>
      <c r="AP840" s="14" t="s">
        <v>965</v>
      </c>
      <c r="AQ840" s="39">
        <v>0.41180555555555554</v>
      </c>
      <c r="AR840" s="14" t="s">
        <v>965</v>
      </c>
      <c r="AS840" s="14" t="s">
        <v>21</v>
      </c>
      <c r="AT840" s="39" t="s">
        <v>39</v>
      </c>
      <c r="AU840" s="14" t="s">
        <v>21</v>
      </c>
      <c r="AV840" s="14" t="s">
        <v>21</v>
      </c>
      <c r="AW840" s="39" t="s">
        <v>39</v>
      </c>
      <c r="AX840" s="14" t="s">
        <v>21</v>
      </c>
      <c r="AY840" s="14" t="s">
        <v>21</v>
      </c>
      <c r="AZ840" s="39" t="s">
        <v>39</v>
      </c>
      <c r="BA840" s="14" t="s">
        <v>21</v>
      </c>
      <c r="BB840" s="14" t="s">
        <v>971</v>
      </c>
      <c r="BC840" s="39" t="s">
        <v>39</v>
      </c>
      <c r="BD840" s="14" t="s">
        <v>971</v>
      </c>
      <c r="BE840" s="14" t="s">
        <v>20</v>
      </c>
      <c r="BF840" s="14" t="s">
        <v>20</v>
      </c>
      <c r="BG840" s="14" t="s">
        <v>971</v>
      </c>
      <c r="BH840" s="39" t="s">
        <v>39</v>
      </c>
      <c r="BI840" s="39" t="s">
        <v>971</v>
      </c>
      <c r="BJ840" s="14" t="s">
        <v>971</v>
      </c>
      <c r="BK840" s="39" t="s">
        <v>39</v>
      </c>
      <c r="BL840" s="14" t="s">
        <v>971</v>
      </c>
      <c r="BM840" s="14" t="s">
        <v>971</v>
      </c>
      <c r="BN840" s="39" t="s">
        <v>39</v>
      </c>
      <c r="BO840" s="14" t="s">
        <v>971</v>
      </c>
      <c r="BP840" s="14" t="s">
        <v>971</v>
      </c>
      <c r="BQ840" s="39" t="s">
        <v>39</v>
      </c>
      <c r="BR840" s="14" t="s">
        <v>971</v>
      </c>
      <c r="BS840" s="14" t="s">
        <v>971</v>
      </c>
      <c r="BT840" s="39" t="e">
        <v>#N/A</v>
      </c>
      <c r="BU840" s="39" t="s">
        <v>971</v>
      </c>
      <c r="BV840" s="14" t="s">
        <v>20</v>
      </c>
      <c r="BW840" s="14" t="s">
        <v>20</v>
      </c>
      <c r="BX840" s="14" t="s">
        <v>971</v>
      </c>
      <c r="BY840" s="14" t="s">
        <v>971</v>
      </c>
      <c r="BZ840" s="39" t="s">
        <v>39</v>
      </c>
      <c r="CA840" s="39" t="s">
        <v>971</v>
      </c>
      <c r="CB840" s="14" t="s">
        <v>971</v>
      </c>
      <c r="CC840" s="39" t="s">
        <v>39</v>
      </c>
      <c r="CD840" s="39" t="s">
        <v>971</v>
      </c>
      <c r="CE840" s="14" t="s">
        <v>971</v>
      </c>
      <c r="CF840" s="39" t="s">
        <v>39</v>
      </c>
      <c r="CG840" s="39" t="s">
        <v>971</v>
      </c>
      <c r="CH840" s="14" t="s">
        <v>971</v>
      </c>
      <c r="CI840" s="39" t="s">
        <v>39</v>
      </c>
      <c r="CJ840" s="39" t="s">
        <v>971</v>
      </c>
      <c r="CK840" s="14" t="s">
        <v>20</v>
      </c>
      <c r="CL840" s="14" t="s">
        <v>20</v>
      </c>
      <c r="CM840" s="1">
        <f t="shared" si="223"/>
        <v>12</v>
      </c>
      <c r="CN840" s="1">
        <f t="shared" si="224"/>
        <v>0</v>
      </c>
      <c r="CO840" s="1">
        <f t="shared" si="225"/>
        <v>10</v>
      </c>
      <c r="CP840" s="1">
        <f t="shared" si="226"/>
        <v>6</v>
      </c>
      <c r="CQ840" s="1">
        <f t="shared" si="227"/>
        <v>2</v>
      </c>
      <c r="CR840" s="1">
        <f>SUM(COUNTIFS($T840:$CL840,{"PAT","MAT"}))</f>
        <v>0</v>
      </c>
      <c r="CS840" s="1">
        <f t="shared" si="228"/>
        <v>0</v>
      </c>
      <c r="CT840" s="1">
        <f t="shared" si="229"/>
        <v>0</v>
      </c>
      <c r="CU840" s="1">
        <f t="shared" si="230"/>
        <v>0</v>
      </c>
      <c r="CV840" s="1">
        <f t="shared" si="231"/>
        <v>0</v>
      </c>
      <c r="CW840" s="1">
        <f t="shared" si="232"/>
        <v>0</v>
      </c>
      <c r="CX840" s="1">
        <f t="shared" si="233"/>
        <v>0</v>
      </c>
      <c r="CY840" s="1">
        <f t="shared" si="234"/>
        <v>0</v>
      </c>
      <c r="CZ840" s="1">
        <f t="shared" si="235"/>
        <v>0</v>
      </c>
      <c r="DA840" s="1">
        <f t="shared" si="236"/>
        <v>0</v>
      </c>
      <c r="DB840" s="1">
        <f>SUM(CM840:CX840)+SUM(COUNTIFS(Q840:CL840,{"TERM","RESIGNED"}))</f>
        <v>51</v>
      </c>
      <c r="DC840" s="1" t="s">
        <v>45</v>
      </c>
      <c r="DD840" s="1" t="s">
        <v>1018</v>
      </c>
      <c r="DE840" s="34"/>
    </row>
    <row r="841" spans="1:109" x14ac:dyDescent="0.25">
      <c r="A841" s="32">
        <f t="shared" si="237"/>
        <v>840</v>
      </c>
      <c r="B841" s="1" t="s">
        <v>172</v>
      </c>
      <c r="C841" s="1">
        <v>105811</v>
      </c>
      <c r="D841" s="27">
        <v>105811</v>
      </c>
      <c r="E841" s="1" t="s">
        <v>945</v>
      </c>
      <c r="F841" s="34" t="s">
        <v>1296</v>
      </c>
      <c r="G841" s="34" t="s">
        <v>123</v>
      </c>
      <c r="H841" s="30">
        <v>45195</v>
      </c>
      <c r="I841" s="30" t="s">
        <v>39</v>
      </c>
      <c r="J841" s="30">
        <v>45275</v>
      </c>
      <c r="K841" s="1">
        <f t="shared" ca="1" si="221"/>
        <v>80</v>
      </c>
      <c r="L841" s="34" t="str">
        <f t="shared" si="222"/>
        <v>Billable</v>
      </c>
      <c r="M841" s="34" t="s">
        <v>124</v>
      </c>
      <c r="N841" s="1" t="s">
        <v>41</v>
      </c>
      <c r="O841" s="1" t="s">
        <v>971</v>
      </c>
      <c r="P841" s="1" t="s">
        <v>998</v>
      </c>
      <c r="Q841" s="1" t="s">
        <v>1213</v>
      </c>
      <c r="R841" s="1" t="s">
        <v>43</v>
      </c>
      <c r="S841" s="33" t="s">
        <v>66</v>
      </c>
      <c r="T841" s="14" t="s">
        <v>965</v>
      </c>
      <c r="U841" s="39">
        <v>0.38402777777777802</v>
      </c>
      <c r="V841" s="14" t="s">
        <v>965</v>
      </c>
      <c r="W841" s="14" t="s">
        <v>20</v>
      </c>
      <c r="X841" s="14" t="s">
        <v>20</v>
      </c>
      <c r="Y841" s="14" t="s">
        <v>21</v>
      </c>
      <c r="Z841" s="39" t="s">
        <v>39</v>
      </c>
      <c r="AA841" s="14" t="s">
        <v>21</v>
      </c>
      <c r="AB841" s="14" t="s">
        <v>21</v>
      </c>
      <c r="AC841" s="39" t="s">
        <v>39</v>
      </c>
      <c r="AD841" s="14" t="s">
        <v>21</v>
      </c>
      <c r="AE841" s="14" t="s">
        <v>21</v>
      </c>
      <c r="AF841" s="39" t="s">
        <v>39</v>
      </c>
      <c r="AG841" s="14" t="s">
        <v>21</v>
      </c>
      <c r="AH841" s="14" t="s">
        <v>21</v>
      </c>
      <c r="AI841" s="39" t="s">
        <v>39</v>
      </c>
      <c r="AJ841" s="14" t="s">
        <v>21</v>
      </c>
      <c r="AK841" s="14" t="s">
        <v>21</v>
      </c>
      <c r="AL841" s="39" t="s">
        <v>39</v>
      </c>
      <c r="AM841" s="14" t="s">
        <v>21</v>
      </c>
      <c r="AN841" s="14" t="s">
        <v>20</v>
      </c>
      <c r="AO841" s="14" t="s">
        <v>20</v>
      </c>
      <c r="AP841" s="14" t="s">
        <v>965</v>
      </c>
      <c r="AQ841" s="39">
        <v>0.34097222222222223</v>
      </c>
      <c r="AR841" s="14" t="s">
        <v>966</v>
      </c>
      <c r="AS841" s="14" t="s">
        <v>21</v>
      </c>
      <c r="AT841" s="39" t="s">
        <v>39</v>
      </c>
      <c r="AU841" s="14" t="s">
        <v>21</v>
      </c>
      <c r="AV841" s="14" t="s">
        <v>21</v>
      </c>
      <c r="AW841" s="39" t="s">
        <v>39</v>
      </c>
      <c r="AX841" s="14" t="s">
        <v>21</v>
      </c>
      <c r="AY841" s="14" t="s">
        <v>21</v>
      </c>
      <c r="AZ841" s="39" t="s">
        <v>39</v>
      </c>
      <c r="BA841" s="14" t="s">
        <v>21</v>
      </c>
      <c r="BB841" s="14" t="s">
        <v>971</v>
      </c>
      <c r="BC841" s="39" t="s">
        <v>39</v>
      </c>
      <c r="BD841" s="14" t="s">
        <v>971</v>
      </c>
      <c r="BE841" s="14" t="s">
        <v>20</v>
      </c>
      <c r="BF841" s="14" t="s">
        <v>20</v>
      </c>
      <c r="BG841" s="14" t="s">
        <v>971</v>
      </c>
      <c r="BH841" s="39" t="s">
        <v>39</v>
      </c>
      <c r="BI841" s="39" t="s">
        <v>971</v>
      </c>
      <c r="BJ841" s="14" t="s">
        <v>971</v>
      </c>
      <c r="BK841" s="39" t="s">
        <v>39</v>
      </c>
      <c r="BL841" s="14" t="s">
        <v>971</v>
      </c>
      <c r="BM841" s="14" t="s">
        <v>971</v>
      </c>
      <c r="BN841" s="39" t="s">
        <v>39</v>
      </c>
      <c r="BO841" s="14" t="s">
        <v>971</v>
      </c>
      <c r="BP841" s="14" t="s">
        <v>971</v>
      </c>
      <c r="BQ841" s="39" t="s">
        <v>39</v>
      </c>
      <c r="BR841" s="14" t="s">
        <v>971</v>
      </c>
      <c r="BS841" s="14" t="s">
        <v>971</v>
      </c>
      <c r="BT841" s="39" t="e">
        <v>#N/A</v>
      </c>
      <c r="BU841" s="39" t="s">
        <v>971</v>
      </c>
      <c r="BV841" s="14" t="s">
        <v>20</v>
      </c>
      <c r="BW841" s="14" t="s">
        <v>20</v>
      </c>
      <c r="BX841" s="14" t="s">
        <v>971</v>
      </c>
      <c r="BY841" s="14" t="s">
        <v>971</v>
      </c>
      <c r="BZ841" s="39" t="s">
        <v>39</v>
      </c>
      <c r="CA841" s="39" t="s">
        <v>971</v>
      </c>
      <c r="CB841" s="14" t="s">
        <v>971</v>
      </c>
      <c r="CC841" s="39" t="s">
        <v>39</v>
      </c>
      <c r="CD841" s="39" t="s">
        <v>971</v>
      </c>
      <c r="CE841" s="14" t="s">
        <v>971</v>
      </c>
      <c r="CF841" s="39" t="s">
        <v>39</v>
      </c>
      <c r="CG841" s="39" t="s">
        <v>971</v>
      </c>
      <c r="CH841" s="14" t="s">
        <v>971</v>
      </c>
      <c r="CI841" s="39" t="s">
        <v>39</v>
      </c>
      <c r="CJ841" s="39" t="s">
        <v>971</v>
      </c>
      <c r="CK841" s="14" t="s">
        <v>20</v>
      </c>
      <c r="CL841" s="14" t="s">
        <v>20</v>
      </c>
      <c r="CM841" s="1">
        <f t="shared" si="223"/>
        <v>3</v>
      </c>
      <c r="CN841" s="1">
        <f t="shared" si="224"/>
        <v>0.5</v>
      </c>
      <c r="CO841" s="1">
        <f t="shared" si="225"/>
        <v>10</v>
      </c>
      <c r="CP841" s="1">
        <f t="shared" si="226"/>
        <v>16</v>
      </c>
      <c r="CQ841" s="1">
        <f t="shared" si="227"/>
        <v>0</v>
      </c>
      <c r="CR841" s="1">
        <f>SUM(COUNTIFS($T841:$CL841,{"PAT","MAT"}))</f>
        <v>0</v>
      </c>
      <c r="CS841" s="1">
        <f t="shared" si="228"/>
        <v>0</v>
      </c>
      <c r="CT841" s="1">
        <f t="shared" si="229"/>
        <v>0</v>
      </c>
      <c r="CU841" s="1">
        <f t="shared" si="230"/>
        <v>0</v>
      </c>
      <c r="CV841" s="1">
        <f t="shared" si="231"/>
        <v>0</v>
      </c>
      <c r="CW841" s="1">
        <f t="shared" si="232"/>
        <v>0</v>
      </c>
      <c r="CX841" s="1">
        <f t="shared" si="233"/>
        <v>0</v>
      </c>
      <c r="CY841" s="1">
        <f t="shared" si="234"/>
        <v>0</v>
      </c>
      <c r="CZ841" s="1">
        <f t="shared" si="235"/>
        <v>0</v>
      </c>
      <c r="DA841" s="1">
        <f t="shared" si="236"/>
        <v>0</v>
      </c>
      <c r="DB841" s="1">
        <f>SUM(CM841:CX841)+SUM(COUNTIFS(Q841:CL841,{"TERM","RESIGNED"}))</f>
        <v>50.5</v>
      </c>
      <c r="DC841" s="1" t="s">
        <v>45</v>
      </c>
      <c r="DD841" s="1" t="s">
        <v>1018</v>
      </c>
    </row>
    <row r="842" spans="1:109" x14ac:dyDescent="0.25">
      <c r="A842" s="32">
        <f t="shared" si="237"/>
        <v>841</v>
      </c>
      <c r="B842" s="1" t="s">
        <v>172</v>
      </c>
      <c r="C842" s="1">
        <v>106095</v>
      </c>
      <c r="D842" s="1">
        <v>106095</v>
      </c>
      <c r="E842" s="1" t="s">
        <v>946</v>
      </c>
      <c r="F842" s="34" t="s">
        <v>1574</v>
      </c>
      <c r="G842" s="34" t="s">
        <v>186</v>
      </c>
      <c r="H842" s="30">
        <v>45258</v>
      </c>
      <c r="I842" s="30" t="s">
        <v>39</v>
      </c>
      <c r="J842" s="30">
        <v>45278</v>
      </c>
      <c r="K842" s="42">
        <v>16</v>
      </c>
      <c r="L842" s="44" t="s">
        <v>1598</v>
      </c>
      <c r="M842" s="34" t="s">
        <v>1007</v>
      </c>
      <c r="N842" s="1" t="s">
        <v>41</v>
      </c>
      <c r="O842" s="1" t="s">
        <v>971</v>
      </c>
      <c r="P842" s="1" t="s">
        <v>998</v>
      </c>
      <c r="Q842" s="1" t="s">
        <v>1213</v>
      </c>
      <c r="R842" s="1" t="s">
        <v>43</v>
      </c>
      <c r="S842" s="33" t="s">
        <v>261</v>
      </c>
      <c r="T842" s="14" t="s">
        <v>965</v>
      </c>
      <c r="U842" s="39" t="s">
        <v>39</v>
      </c>
      <c r="V842" s="14" t="s">
        <v>965</v>
      </c>
      <c r="W842" s="14" t="s">
        <v>20</v>
      </c>
      <c r="X842" s="14" t="s">
        <v>20</v>
      </c>
      <c r="Y842" s="14" t="s">
        <v>965</v>
      </c>
      <c r="Z842" s="39" t="s">
        <v>39</v>
      </c>
      <c r="AA842" s="14" t="s">
        <v>965</v>
      </c>
      <c r="AB842" s="14" t="s">
        <v>965</v>
      </c>
      <c r="AC842" s="39" t="s">
        <v>39</v>
      </c>
      <c r="AD842" s="14" t="s">
        <v>965</v>
      </c>
      <c r="AE842" s="14" t="s">
        <v>965</v>
      </c>
      <c r="AF842" s="39" t="s">
        <v>39</v>
      </c>
      <c r="AG842" s="14" t="s">
        <v>965</v>
      </c>
      <c r="AH842" s="14" t="s">
        <v>965</v>
      </c>
      <c r="AI842" s="39" t="s">
        <v>39</v>
      </c>
      <c r="AJ842" s="14" t="s">
        <v>965</v>
      </c>
      <c r="AK842" s="14" t="s">
        <v>965</v>
      </c>
      <c r="AL842" s="39" t="s">
        <v>39</v>
      </c>
      <c r="AM842" s="14" t="s">
        <v>965</v>
      </c>
      <c r="AN842" s="14" t="s">
        <v>20</v>
      </c>
      <c r="AO842" s="14" t="s">
        <v>20</v>
      </c>
      <c r="AP842" s="14" t="s">
        <v>965</v>
      </c>
      <c r="AQ842" s="39" t="s">
        <v>39</v>
      </c>
      <c r="AR842" s="14" t="s">
        <v>965</v>
      </c>
      <c r="AS842" s="14" t="s">
        <v>22</v>
      </c>
      <c r="AT842" s="39" t="s">
        <v>39</v>
      </c>
      <c r="AU842" s="14" t="s">
        <v>22</v>
      </c>
      <c r="AV842" s="14" t="s">
        <v>21</v>
      </c>
      <c r="AW842" s="39" t="s">
        <v>39</v>
      </c>
      <c r="AX842" s="14" t="s">
        <v>21</v>
      </c>
      <c r="AY842" s="14" t="s">
        <v>21</v>
      </c>
      <c r="AZ842" s="39" t="s">
        <v>39</v>
      </c>
      <c r="BA842" s="14" t="s">
        <v>21</v>
      </c>
      <c r="BB842" s="14" t="s">
        <v>21</v>
      </c>
      <c r="BC842" s="39" t="s">
        <v>39</v>
      </c>
      <c r="BD842" s="14" t="s">
        <v>21</v>
      </c>
      <c r="BE842" s="14" t="s">
        <v>20</v>
      </c>
      <c r="BF842" s="14" t="s">
        <v>20</v>
      </c>
      <c r="BG842" s="14" t="s">
        <v>971</v>
      </c>
      <c r="BH842" s="39" t="s">
        <v>39</v>
      </c>
      <c r="BI842" s="39" t="s">
        <v>971</v>
      </c>
      <c r="BJ842" s="14" t="s">
        <v>971</v>
      </c>
      <c r="BK842" s="39" t="s">
        <v>39</v>
      </c>
      <c r="BL842" s="14" t="s">
        <v>971</v>
      </c>
      <c r="BM842" s="14" t="s">
        <v>971</v>
      </c>
      <c r="BN842" s="39" t="s">
        <v>39</v>
      </c>
      <c r="BO842" s="14" t="s">
        <v>971</v>
      </c>
      <c r="BP842" s="14" t="s">
        <v>971</v>
      </c>
      <c r="BQ842" s="39" t="s">
        <v>39</v>
      </c>
      <c r="BR842" s="14" t="s">
        <v>971</v>
      </c>
      <c r="BS842" s="14" t="s">
        <v>971</v>
      </c>
      <c r="BT842" s="39" t="e">
        <v>#N/A</v>
      </c>
      <c r="BU842" s="39" t="s">
        <v>971</v>
      </c>
      <c r="BV842" s="14" t="s">
        <v>20</v>
      </c>
      <c r="BW842" s="14" t="s">
        <v>20</v>
      </c>
      <c r="BX842" s="14" t="s">
        <v>971</v>
      </c>
      <c r="BY842" s="14" t="s">
        <v>971</v>
      </c>
      <c r="BZ842" s="39" t="s">
        <v>39</v>
      </c>
      <c r="CA842" s="39" t="s">
        <v>971</v>
      </c>
      <c r="CB842" s="14" t="s">
        <v>971</v>
      </c>
      <c r="CC842" s="39" t="s">
        <v>39</v>
      </c>
      <c r="CD842" s="39" t="s">
        <v>971</v>
      </c>
      <c r="CE842" s="14" t="s">
        <v>971</v>
      </c>
      <c r="CF842" s="39" t="s">
        <v>39</v>
      </c>
      <c r="CG842" s="39" t="s">
        <v>971</v>
      </c>
      <c r="CH842" s="14" t="s">
        <v>971</v>
      </c>
      <c r="CI842" s="39" t="s">
        <v>39</v>
      </c>
      <c r="CJ842" s="39" t="s">
        <v>971</v>
      </c>
      <c r="CK842" s="14" t="s">
        <v>20</v>
      </c>
      <c r="CL842" s="14" t="s">
        <v>20</v>
      </c>
      <c r="CM842" s="1">
        <f t="shared" si="223"/>
        <v>14</v>
      </c>
      <c r="CN842" s="1">
        <f t="shared" si="224"/>
        <v>0</v>
      </c>
      <c r="CO842" s="1">
        <f t="shared" si="225"/>
        <v>10</v>
      </c>
      <c r="CP842" s="1">
        <f t="shared" si="226"/>
        <v>6</v>
      </c>
      <c r="CQ842" s="1">
        <f t="shared" si="227"/>
        <v>2</v>
      </c>
      <c r="CR842" s="1">
        <f>SUM(COUNTIFS($T842:$CL842,{"PAT","MAT"}))</f>
        <v>0</v>
      </c>
      <c r="CS842" s="1">
        <f t="shared" si="228"/>
        <v>0</v>
      </c>
      <c r="CT842" s="1">
        <f t="shared" si="229"/>
        <v>0</v>
      </c>
      <c r="CU842" s="1">
        <f t="shared" si="230"/>
        <v>0</v>
      </c>
      <c r="CV842" s="1">
        <f t="shared" si="231"/>
        <v>0</v>
      </c>
      <c r="CW842" s="1">
        <f t="shared" si="232"/>
        <v>0</v>
      </c>
      <c r="CX842" s="1">
        <f t="shared" si="233"/>
        <v>0</v>
      </c>
      <c r="CY842" s="1">
        <f t="shared" si="234"/>
        <v>0</v>
      </c>
      <c r="CZ842" s="1">
        <f t="shared" si="235"/>
        <v>0</v>
      </c>
      <c r="DA842" s="1">
        <f t="shared" si="236"/>
        <v>1</v>
      </c>
      <c r="DB842" s="1">
        <f>SUM(CM842:CX842)+SUM(COUNTIFS(Q842:CL842,{"TERM","RESIGNED"}))</f>
        <v>51</v>
      </c>
      <c r="DC842" s="1" t="s">
        <v>45</v>
      </c>
      <c r="DD842" s="1" t="s">
        <v>1018</v>
      </c>
    </row>
    <row r="843" spans="1:109" x14ac:dyDescent="0.25">
      <c r="A843" s="32">
        <f t="shared" si="237"/>
        <v>842</v>
      </c>
      <c r="B843" s="1" t="s">
        <v>172</v>
      </c>
      <c r="C843" s="1">
        <v>106100</v>
      </c>
      <c r="D843" s="1">
        <v>106100</v>
      </c>
      <c r="E843" s="1" t="s">
        <v>945</v>
      </c>
      <c r="F843" s="34" t="s">
        <v>1577</v>
      </c>
      <c r="G843" s="34" t="s">
        <v>186</v>
      </c>
      <c r="H843" s="30">
        <v>45261</v>
      </c>
      <c r="I843" s="30" t="s">
        <v>39</v>
      </c>
      <c r="J843" s="30">
        <v>45280</v>
      </c>
      <c r="K843" s="42">
        <f t="shared" ref="K843:K855" ca="1" si="238">IF(O843="ACTIVE",(TODAY()-H843),(J843-H843))</f>
        <v>19</v>
      </c>
      <c r="L843" s="44" t="str">
        <f t="shared" ref="L843:L855" si="239">IF(OR(M843="Email Verification",M843="Operations",M843="OJT",M843="Bottom Quartile Group",M843="Training"),"Billable","Non Billable")</f>
        <v>Billable</v>
      </c>
      <c r="M843" s="34" t="s">
        <v>1007</v>
      </c>
      <c r="N843" s="1" t="s">
        <v>41</v>
      </c>
      <c r="O843" s="1" t="s">
        <v>971</v>
      </c>
      <c r="P843" s="1" t="s">
        <v>998</v>
      </c>
      <c r="Q843" s="1" t="s">
        <v>1213</v>
      </c>
      <c r="R843" s="1" t="s">
        <v>43</v>
      </c>
      <c r="S843" s="33" t="s">
        <v>228</v>
      </c>
      <c r="T843" s="14" t="s">
        <v>965</v>
      </c>
      <c r="U843" s="39" t="s">
        <v>39</v>
      </c>
      <c r="V843" s="14" t="s">
        <v>965</v>
      </c>
      <c r="W843" s="14" t="s">
        <v>20</v>
      </c>
      <c r="X843" s="14" t="s">
        <v>20</v>
      </c>
      <c r="Y843" s="14" t="s">
        <v>965</v>
      </c>
      <c r="Z843" s="39" t="s">
        <v>39</v>
      </c>
      <c r="AA843" s="14" t="s">
        <v>965</v>
      </c>
      <c r="AB843" s="14" t="s">
        <v>965</v>
      </c>
      <c r="AC843" s="39" t="s">
        <v>39</v>
      </c>
      <c r="AD843" s="14" t="s">
        <v>965</v>
      </c>
      <c r="AE843" s="14" t="s">
        <v>965</v>
      </c>
      <c r="AF843" s="39" t="s">
        <v>39</v>
      </c>
      <c r="AG843" s="14" t="s">
        <v>965</v>
      </c>
      <c r="AH843" s="14" t="s">
        <v>965</v>
      </c>
      <c r="AI843" s="39" t="s">
        <v>39</v>
      </c>
      <c r="AJ843" s="14" t="s">
        <v>965</v>
      </c>
      <c r="AK843" s="14" t="s">
        <v>965</v>
      </c>
      <c r="AL843" s="39" t="s">
        <v>39</v>
      </c>
      <c r="AM843" s="14" t="s">
        <v>965</v>
      </c>
      <c r="AN843" s="14" t="s">
        <v>20</v>
      </c>
      <c r="AO843" s="14" t="s">
        <v>20</v>
      </c>
      <c r="AP843" s="14" t="s">
        <v>965</v>
      </c>
      <c r="AQ843" s="39" t="s">
        <v>39</v>
      </c>
      <c r="AR843" s="14" t="s">
        <v>965</v>
      </c>
      <c r="AS843" s="14" t="s">
        <v>965</v>
      </c>
      <c r="AT843" s="39" t="s">
        <v>39</v>
      </c>
      <c r="AU843" s="14" t="s">
        <v>965</v>
      </c>
      <c r="AV843" s="14" t="s">
        <v>965</v>
      </c>
      <c r="AW843" s="39" t="s">
        <v>39</v>
      </c>
      <c r="AX843" s="14" t="s">
        <v>965</v>
      </c>
      <c r="AY843" s="14" t="s">
        <v>965</v>
      </c>
      <c r="AZ843" s="39" t="s">
        <v>39</v>
      </c>
      <c r="BA843" s="14" t="s">
        <v>965</v>
      </c>
      <c r="BB843" s="14" t="s">
        <v>21</v>
      </c>
      <c r="BC843" s="39" t="s">
        <v>39</v>
      </c>
      <c r="BD843" s="14" t="s">
        <v>21</v>
      </c>
      <c r="BE843" s="14" t="s">
        <v>20</v>
      </c>
      <c r="BF843" s="14" t="s">
        <v>20</v>
      </c>
      <c r="BG843" s="14" t="s">
        <v>21</v>
      </c>
      <c r="BH843" s="39" t="s">
        <v>39</v>
      </c>
      <c r="BI843" s="39" t="s">
        <v>21</v>
      </c>
      <c r="BJ843" s="14" t="s">
        <v>21</v>
      </c>
      <c r="BK843" s="39" t="s">
        <v>39</v>
      </c>
      <c r="BL843" s="14" t="s">
        <v>21</v>
      </c>
      <c r="BM843" s="14" t="s">
        <v>971</v>
      </c>
      <c r="BN843" s="39" t="s">
        <v>39</v>
      </c>
      <c r="BO843" s="14" t="s">
        <v>971</v>
      </c>
      <c r="BP843" s="14" t="s">
        <v>971</v>
      </c>
      <c r="BQ843" s="39" t="s">
        <v>39</v>
      </c>
      <c r="BR843" s="14" t="s">
        <v>971</v>
      </c>
      <c r="BS843" s="14" t="s">
        <v>971</v>
      </c>
      <c r="BT843" s="39" t="e">
        <v>#N/A</v>
      </c>
      <c r="BU843" s="39" t="s">
        <v>971</v>
      </c>
      <c r="BV843" s="14" t="s">
        <v>20</v>
      </c>
      <c r="BW843" s="14" t="s">
        <v>20</v>
      </c>
      <c r="BX843" s="14" t="s">
        <v>971</v>
      </c>
      <c r="BY843" s="14" t="s">
        <v>971</v>
      </c>
      <c r="BZ843" s="39" t="s">
        <v>39</v>
      </c>
      <c r="CA843" s="39" t="s">
        <v>971</v>
      </c>
      <c r="CB843" s="14" t="s">
        <v>971</v>
      </c>
      <c r="CC843" s="39" t="s">
        <v>39</v>
      </c>
      <c r="CD843" s="39" t="s">
        <v>971</v>
      </c>
      <c r="CE843" s="14" t="s">
        <v>971</v>
      </c>
      <c r="CF843" s="39" t="s">
        <v>39</v>
      </c>
      <c r="CG843" s="39" t="s">
        <v>971</v>
      </c>
      <c r="CH843" s="14" t="s">
        <v>971</v>
      </c>
      <c r="CI843" s="39" t="s">
        <v>39</v>
      </c>
      <c r="CJ843" s="39" t="s">
        <v>971</v>
      </c>
      <c r="CK843" s="14" t="s">
        <v>20</v>
      </c>
      <c r="CL843" s="14" t="s">
        <v>20</v>
      </c>
      <c r="CM843" s="1">
        <f t="shared" si="223"/>
        <v>20</v>
      </c>
      <c r="CN843" s="1">
        <f t="shared" si="224"/>
        <v>0</v>
      </c>
      <c r="CO843" s="1">
        <f t="shared" si="225"/>
        <v>10</v>
      </c>
      <c r="CP843" s="1">
        <f t="shared" si="226"/>
        <v>6</v>
      </c>
      <c r="CQ843" s="1">
        <f t="shared" si="227"/>
        <v>0</v>
      </c>
      <c r="CR843" s="1">
        <f>SUM(COUNTIFS($T843:$CL843,{"PAT","MAT"}))</f>
        <v>0</v>
      </c>
      <c r="CS843" s="1">
        <f t="shared" si="228"/>
        <v>0</v>
      </c>
      <c r="CT843" s="1">
        <f t="shared" si="229"/>
        <v>0</v>
      </c>
      <c r="CU843" s="1">
        <f t="shared" si="230"/>
        <v>0</v>
      </c>
      <c r="CV843" s="1">
        <f t="shared" si="231"/>
        <v>0</v>
      </c>
      <c r="CW843" s="1">
        <f t="shared" si="232"/>
        <v>0</v>
      </c>
      <c r="CX843" s="1">
        <f t="shared" si="233"/>
        <v>0</v>
      </c>
      <c r="CY843" s="1">
        <f t="shared" si="234"/>
        <v>0</v>
      </c>
      <c r="CZ843" s="1">
        <f t="shared" si="235"/>
        <v>1</v>
      </c>
      <c r="DA843" s="1">
        <f t="shared" si="236"/>
        <v>1</v>
      </c>
      <c r="DB843" s="1">
        <f>SUM(CM843:CX843)+SUM(COUNTIFS(Q843:CL843,{"TERM","RESIGNED"}))</f>
        <v>51</v>
      </c>
      <c r="DC843" s="1" t="s">
        <v>45</v>
      </c>
      <c r="DD843" s="1" t="s">
        <v>1018</v>
      </c>
    </row>
    <row r="844" spans="1:109" x14ac:dyDescent="0.25">
      <c r="A844" s="32">
        <f t="shared" si="237"/>
        <v>843</v>
      </c>
      <c r="B844" s="1" t="s">
        <v>36</v>
      </c>
      <c r="C844" s="1">
        <v>19233</v>
      </c>
      <c r="D844" s="27">
        <v>19233</v>
      </c>
      <c r="E844" s="1" t="s">
        <v>946</v>
      </c>
      <c r="F844" s="34" t="s">
        <v>1356</v>
      </c>
      <c r="G844" s="34" t="s">
        <v>186</v>
      </c>
      <c r="H844" s="30">
        <v>45212</v>
      </c>
      <c r="I844" s="30" t="s">
        <v>39</v>
      </c>
      <c r="J844" s="30">
        <v>45273</v>
      </c>
      <c r="K844" s="1">
        <f t="shared" ca="1" si="238"/>
        <v>61</v>
      </c>
      <c r="L844" s="34" t="str">
        <f t="shared" si="239"/>
        <v>Billable</v>
      </c>
      <c r="M844" s="34" t="s">
        <v>187</v>
      </c>
      <c r="N844" s="1" t="s">
        <v>41</v>
      </c>
      <c r="O844" s="1" t="s">
        <v>971</v>
      </c>
      <c r="P844" s="1" t="s">
        <v>998</v>
      </c>
      <c r="Q844" s="1" t="s">
        <v>1213</v>
      </c>
      <c r="R844" s="1" t="s">
        <v>43</v>
      </c>
      <c r="S844" s="33" t="s">
        <v>255</v>
      </c>
      <c r="T844" s="14" t="s">
        <v>965</v>
      </c>
      <c r="U844" s="39">
        <v>0.39513888888888898</v>
      </c>
      <c r="V844" s="14" t="s">
        <v>965</v>
      </c>
      <c r="W844" s="14" t="s">
        <v>20</v>
      </c>
      <c r="X844" s="14" t="s">
        <v>20</v>
      </c>
      <c r="Y844" s="14" t="s">
        <v>965</v>
      </c>
      <c r="Z844" s="39">
        <v>0.39930555555555558</v>
      </c>
      <c r="AA844" s="14" t="s">
        <v>965</v>
      </c>
      <c r="AB844" s="14" t="s">
        <v>21</v>
      </c>
      <c r="AC844" s="39" t="s">
        <v>39</v>
      </c>
      <c r="AD844" s="14" t="s">
        <v>21</v>
      </c>
      <c r="AE844" s="14" t="s">
        <v>21</v>
      </c>
      <c r="AF844" s="39" t="s">
        <v>39</v>
      </c>
      <c r="AG844" s="14" t="s">
        <v>21</v>
      </c>
      <c r="AH844" s="14" t="s">
        <v>22</v>
      </c>
      <c r="AI844" s="39">
        <v>0.10833333333333334</v>
      </c>
      <c r="AJ844" s="14" t="s">
        <v>22</v>
      </c>
      <c r="AK844" s="14" t="s">
        <v>21</v>
      </c>
      <c r="AL844" s="39" t="s">
        <v>39</v>
      </c>
      <c r="AM844" s="14" t="s">
        <v>21</v>
      </c>
      <c r="AN844" s="14" t="s">
        <v>20</v>
      </c>
      <c r="AO844" s="14" t="s">
        <v>20</v>
      </c>
      <c r="AP844" s="14" t="s">
        <v>21</v>
      </c>
      <c r="AQ844" s="39" t="s">
        <v>39</v>
      </c>
      <c r="AR844" s="14" t="s">
        <v>21</v>
      </c>
      <c r="AS844" s="14" t="s">
        <v>21</v>
      </c>
      <c r="AT844" s="39" t="s">
        <v>39</v>
      </c>
      <c r="AU844" s="14" t="s">
        <v>21</v>
      </c>
      <c r="AV844" s="14" t="s">
        <v>971</v>
      </c>
      <c r="AW844" s="39" t="s">
        <v>39</v>
      </c>
      <c r="AX844" s="14" t="s">
        <v>971</v>
      </c>
      <c r="AY844" s="14" t="s">
        <v>971</v>
      </c>
      <c r="AZ844" s="39" t="s">
        <v>39</v>
      </c>
      <c r="BA844" s="14" t="s">
        <v>971</v>
      </c>
      <c r="BB844" s="14" t="s">
        <v>971</v>
      </c>
      <c r="BC844" s="39" t="s">
        <v>39</v>
      </c>
      <c r="BD844" s="14" t="s">
        <v>971</v>
      </c>
      <c r="BE844" s="14" t="s">
        <v>20</v>
      </c>
      <c r="BF844" s="14" t="s">
        <v>20</v>
      </c>
      <c r="BG844" s="14" t="s">
        <v>971</v>
      </c>
      <c r="BH844" s="39" t="s">
        <v>39</v>
      </c>
      <c r="BI844" s="39" t="s">
        <v>971</v>
      </c>
      <c r="BJ844" s="14" t="s">
        <v>971</v>
      </c>
      <c r="BK844" s="39" t="s">
        <v>39</v>
      </c>
      <c r="BL844" s="14" t="s">
        <v>971</v>
      </c>
      <c r="BM844" s="14" t="s">
        <v>971</v>
      </c>
      <c r="BN844" s="39" t="s">
        <v>39</v>
      </c>
      <c r="BO844" s="14" t="s">
        <v>971</v>
      </c>
      <c r="BP844" s="14" t="s">
        <v>971</v>
      </c>
      <c r="BQ844" s="39" t="s">
        <v>39</v>
      </c>
      <c r="BR844" s="14" t="s">
        <v>971</v>
      </c>
      <c r="BS844" s="14" t="s">
        <v>971</v>
      </c>
      <c r="BT844" s="39" t="e">
        <v>#N/A</v>
      </c>
      <c r="BU844" s="39" t="s">
        <v>971</v>
      </c>
      <c r="BV844" s="14" t="s">
        <v>20</v>
      </c>
      <c r="BW844" s="14" t="s">
        <v>20</v>
      </c>
      <c r="BX844" s="14" t="s">
        <v>971</v>
      </c>
      <c r="BY844" s="14" t="s">
        <v>971</v>
      </c>
      <c r="BZ844" s="39" t="s">
        <v>39</v>
      </c>
      <c r="CA844" s="39" t="s">
        <v>971</v>
      </c>
      <c r="CB844" s="14" t="s">
        <v>971</v>
      </c>
      <c r="CC844" s="39" t="s">
        <v>39</v>
      </c>
      <c r="CD844" s="39" t="s">
        <v>971</v>
      </c>
      <c r="CE844" s="14" t="s">
        <v>971</v>
      </c>
      <c r="CF844" s="39" t="s">
        <v>39</v>
      </c>
      <c r="CG844" s="39" t="s">
        <v>971</v>
      </c>
      <c r="CH844" s="14" t="s">
        <v>971</v>
      </c>
      <c r="CI844" s="39" t="s">
        <v>39</v>
      </c>
      <c r="CJ844" s="39" t="s">
        <v>971</v>
      </c>
      <c r="CK844" s="14" t="s">
        <v>20</v>
      </c>
      <c r="CL844" s="14" t="s">
        <v>20</v>
      </c>
      <c r="CM844" s="1">
        <f t="shared" si="223"/>
        <v>4</v>
      </c>
      <c r="CN844" s="1">
        <f t="shared" si="224"/>
        <v>0</v>
      </c>
      <c r="CO844" s="1">
        <f t="shared" si="225"/>
        <v>10</v>
      </c>
      <c r="CP844" s="1">
        <f t="shared" si="226"/>
        <v>10</v>
      </c>
      <c r="CQ844" s="1">
        <f t="shared" si="227"/>
        <v>2</v>
      </c>
      <c r="CR844" s="1">
        <f>SUM(COUNTIFS($T844:$CL844,{"PAT","MAT"}))</f>
        <v>0</v>
      </c>
      <c r="CS844" s="1">
        <f t="shared" si="228"/>
        <v>0</v>
      </c>
      <c r="CT844" s="1">
        <f t="shared" si="229"/>
        <v>0</v>
      </c>
      <c r="CU844" s="1">
        <f t="shared" si="230"/>
        <v>0</v>
      </c>
      <c r="CV844" s="1">
        <f t="shared" si="231"/>
        <v>0</v>
      </c>
      <c r="CW844" s="1">
        <f t="shared" si="232"/>
        <v>0</v>
      </c>
      <c r="CX844" s="1">
        <f t="shared" si="233"/>
        <v>0</v>
      </c>
      <c r="CY844" s="1">
        <f t="shared" si="234"/>
        <v>0</v>
      </c>
      <c r="CZ844" s="1">
        <f t="shared" si="235"/>
        <v>0</v>
      </c>
      <c r="DA844" s="1">
        <f t="shared" si="236"/>
        <v>0</v>
      </c>
      <c r="DB844" s="1">
        <f>SUM(CM844:CX844)+SUM(COUNTIFS(Q844:CL844,{"TERM","RESIGNED"}))</f>
        <v>51</v>
      </c>
      <c r="DC844" s="1" t="s">
        <v>45</v>
      </c>
      <c r="DD844" s="1" t="s">
        <v>1018</v>
      </c>
    </row>
    <row r="845" spans="1:109" x14ac:dyDescent="0.25">
      <c r="A845" s="32">
        <f t="shared" si="237"/>
        <v>844</v>
      </c>
      <c r="B845" s="1" t="s">
        <v>36</v>
      </c>
      <c r="C845" s="1">
        <v>19371</v>
      </c>
      <c r="D845" s="27">
        <v>19371</v>
      </c>
      <c r="E845" s="1" t="s">
        <v>946</v>
      </c>
      <c r="F845" s="34" t="s">
        <v>1429</v>
      </c>
      <c r="G845" s="34" t="s">
        <v>123</v>
      </c>
      <c r="H845" s="30">
        <v>45226</v>
      </c>
      <c r="I845" s="30" t="s">
        <v>39</v>
      </c>
      <c r="J845" s="30">
        <v>45274</v>
      </c>
      <c r="K845" s="1">
        <f t="shared" ca="1" si="238"/>
        <v>48</v>
      </c>
      <c r="L845" s="34" t="str">
        <f t="shared" si="239"/>
        <v>Billable</v>
      </c>
      <c r="M845" s="34" t="s">
        <v>124</v>
      </c>
      <c r="N845" s="1" t="s">
        <v>41</v>
      </c>
      <c r="O845" s="1" t="s">
        <v>971</v>
      </c>
      <c r="P845" s="1" t="s">
        <v>998</v>
      </c>
      <c r="Q845" s="1" t="s">
        <v>1213</v>
      </c>
      <c r="R845" s="1" t="s">
        <v>43</v>
      </c>
      <c r="S845" s="33" t="s">
        <v>432</v>
      </c>
      <c r="T845" s="14" t="s">
        <v>21</v>
      </c>
      <c r="U845" s="39" t="s">
        <v>39</v>
      </c>
      <c r="V845" s="14" t="s">
        <v>21</v>
      </c>
      <c r="W845" s="14" t="s">
        <v>20</v>
      </c>
      <c r="X845" s="14" t="s">
        <v>20</v>
      </c>
      <c r="Y845" s="14" t="s">
        <v>21</v>
      </c>
      <c r="Z845" s="39" t="s">
        <v>39</v>
      </c>
      <c r="AA845" s="14" t="s">
        <v>21</v>
      </c>
      <c r="AB845" s="14" t="s">
        <v>965</v>
      </c>
      <c r="AC845" s="39">
        <v>0.38125000000000003</v>
      </c>
      <c r="AD845" s="14" t="s">
        <v>965</v>
      </c>
      <c r="AE845" s="14" t="s">
        <v>965</v>
      </c>
      <c r="AF845" s="39">
        <v>0.3840277777777778</v>
      </c>
      <c r="AG845" s="14" t="s">
        <v>965</v>
      </c>
      <c r="AH845" s="14" t="s">
        <v>965</v>
      </c>
      <c r="AI845" s="39">
        <v>0.38194444444444442</v>
      </c>
      <c r="AJ845" s="14" t="s">
        <v>965</v>
      </c>
      <c r="AK845" s="14" t="s">
        <v>965</v>
      </c>
      <c r="AL845" s="39">
        <v>0.38472222222222219</v>
      </c>
      <c r="AM845" s="14" t="s">
        <v>965</v>
      </c>
      <c r="AN845" s="14" t="s">
        <v>20</v>
      </c>
      <c r="AO845" s="14" t="s">
        <v>20</v>
      </c>
      <c r="AP845" s="14" t="s">
        <v>21</v>
      </c>
      <c r="AQ845" s="39" t="s">
        <v>39</v>
      </c>
      <c r="AR845" s="14" t="s">
        <v>21</v>
      </c>
      <c r="AS845" s="14" t="s">
        <v>21</v>
      </c>
      <c r="AT845" s="39" t="s">
        <v>39</v>
      </c>
      <c r="AU845" s="14" t="s">
        <v>21</v>
      </c>
      <c r="AV845" s="14" t="s">
        <v>21</v>
      </c>
      <c r="AW845" s="39" t="s">
        <v>39</v>
      </c>
      <c r="AX845" s="14" t="s">
        <v>21</v>
      </c>
      <c r="AY845" s="14" t="s">
        <v>971</v>
      </c>
      <c r="AZ845" s="39" t="s">
        <v>39</v>
      </c>
      <c r="BA845" s="14" t="s">
        <v>971</v>
      </c>
      <c r="BB845" s="14" t="s">
        <v>971</v>
      </c>
      <c r="BC845" s="39" t="s">
        <v>39</v>
      </c>
      <c r="BD845" s="14" t="s">
        <v>971</v>
      </c>
      <c r="BE845" s="14" t="s">
        <v>20</v>
      </c>
      <c r="BF845" s="14" t="s">
        <v>20</v>
      </c>
      <c r="BG845" s="14" t="s">
        <v>971</v>
      </c>
      <c r="BH845" s="39" t="s">
        <v>39</v>
      </c>
      <c r="BI845" s="39" t="s">
        <v>971</v>
      </c>
      <c r="BJ845" s="14" t="s">
        <v>971</v>
      </c>
      <c r="BK845" s="39" t="s">
        <v>39</v>
      </c>
      <c r="BL845" s="14" t="s">
        <v>971</v>
      </c>
      <c r="BM845" s="14" t="s">
        <v>971</v>
      </c>
      <c r="BN845" s="39" t="s">
        <v>39</v>
      </c>
      <c r="BO845" s="14" t="s">
        <v>971</v>
      </c>
      <c r="BP845" s="14" t="s">
        <v>971</v>
      </c>
      <c r="BQ845" s="39" t="s">
        <v>39</v>
      </c>
      <c r="BR845" s="14" t="s">
        <v>971</v>
      </c>
      <c r="BS845" s="14" t="s">
        <v>971</v>
      </c>
      <c r="BT845" s="39" t="e">
        <v>#N/A</v>
      </c>
      <c r="BU845" s="39" t="s">
        <v>971</v>
      </c>
      <c r="BV845" s="14" t="s">
        <v>20</v>
      </c>
      <c r="BW845" s="14" t="s">
        <v>20</v>
      </c>
      <c r="BX845" s="14" t="s">
        <v>971</v>
      </c>
      <c r="BY845" s="14" t="s">
        <v>971</v>
      </c>
      <c r="BZ845" s="39" t="s">
        <v>39</v>
      </c>
      <c r="CA845" s="39" t="s">
        <v>971</v>
      </c>
      <c r="CB845" s="14" t="s">
        <v>971</v>
      </c>
      <c r="CC845" s="39" t="s">
        <v>39</v>
      </c>
      <c r="CD845" s="39" t="s">
        <v>971</v>
      </c>
      <c r="CE845" s="14" t="s">
        <v>971</v>
      </c>
      <c r="CF845" s="39" t="s">
        <v>39</v>
      </c>
      <c r="CG845" s="39" t="s">
        <v>971</v>
      </c>
      <c r="CH845" s="14" t="s">
        <v>971</v>
      </c>
      <c r="CI845" s="39" t="s">
        <v>39</v>
      </c>
      <c r="CJ845" s="39" t="s">
        <v>971</v>
      </c>
      <c r="CK845" s="14" t="s">
        <v>20</v>
      </c>
      <c r="CL845" s="14" t="s">
        <v>20</v>
      </c>
      <c r="CM845" s="1">
        <f t="shared" si="223"/>
        <v>8</v>
      </c>
      <c r="CN845" s="1">
        <f t="shared" si="224"/>
        <v>0</v>
      </c>
      <c r="CO845" s="1">
        <f t="shared" si="225"/>
        <v>10</v>
      </c>
      <c r="CP845" s="1">
        <f t="shared" si="226"/>
        <v>10</v>
      </c>
      <c r="CQ845" s="1">
        <f t="shared" si="227"/>
        <v>0</v>
      </c>
      <c r="CR845" s="1">
        <f>SUM(COUNTIFS($T845:$CL845,{"PAT","MAT"}))</f>
        <v>0</v>
      </c>
      <c r="CS845" s="1">
        <f t="shared" si="228"/>
        <v>0</v>
      </c>
      <c r="CT845" s="1">
        <f t="shared" si="229"/>
        <v>0</v>
      </c>
      <c r="CU845" s="1">
        <f t="shared" si="230"/>
        <v>0</v>
      </c>
      <c r="CV845" s="1">
        <f t="shared" si="231"/>
        <v>0</v>
      </c>
      <c r="CW845" s="1">
        <f t="shared" si="232"/>
        <v>0</v>
      </c>
      <c r="CX845" s="1">
        <f t="shared" si="233"/>
        <v>0</v>
      </c>
      <c r="CY845" s="1">
        <f t="shared" si="234"/>
        <v>0</v>
      </c>
      <c r="CZ845" s="1">
        <f t="shared" si="235"/>
        <v>0</v>
      </c>
      <c r="DA845" s="1">
        <f t="shared" si="236"/>
        <v>0</v>
      </c>
      <c r="DB845" s="1">
        <f>SUM(CM845:CX845)+SUM(COUNTIFS(Q845:CL845,{"TERM","RESIGNED"}))</f>
        <v>51</v>
      </c>
      <c r="DC845" s="1" t="s">
        <v>45</v>
      </c>
      <c r="DD845" s="1" t="s">
        <v>1023</v>
      </c>
    </row>
    <row r="846" spans="1:109" x14ac:dyDescent="0.25">
      <c r="A846" s="32">
        <f t="shared" si="237"/>
        <v>845</v>
      </c>
      <c r="B846" s="1" t="s">
        <v>172</v>
      </c>
      <c r="C846" s="1">
        <v>103843</v>
      </c>
      <c r="D846" s="27">
        <v>103843</v>
      </c>
      <c r="E846" s="1" t="s">
        <v>946</v>
      </c>
      <c r="F846" s="34" t="s">
        <v>666</v>
      </c>
      <c r="G846" s="34" t="s">
        <v>123</v>
      </c>
      <c r="H846" s="30">
        <v>44778</v>
      </c>
      <c r="I846" s="30" t="s">
        <v>39</v>
      </c>
      <c r="J846" s="30">
        <v>45272</v>
      </c>
      <c r="K846" s="1">
        <f t="shared" ca="1" si="238"/>
        <v>494</v>
      </c>
      <c r="L846" s="34" t="str">
        <f t="shared" si="239"/>
        <v>Billable</v>
      </c>
      <c r="M846" s="34" t="s">
        <v>124</v>
      </c>
      <c r="N846" s="1" t="s">
        <v>41</v>
      </c>
      <c r="O846" s="1" t="s">
        <v>971</v>
      </c>
      <c r="P846" s="1" t="s">
        <v>998</v>
      </c>
      <c r="Q846" s="1" t="s">
        <v>1213</v>
      </c>
      <c r="R846" s="1" t="s">
        <v>43</v>
      </c>
      <c r="S846" s="33" t="s">
        <v>253</v>
      </c>
      <c r="T846" s="14" t="s">
        <v>21</v>
      </c>
      <c r="U846" s="39" t="s">
        <v>39</v>
      </c>
      <c r="V846" s="14" t="s">
        <v>21</v>
      </c>
      <c r="W846" s="14" t="s">
        <v>20</v>
      </c>
      <c r="X846" s="14" t="s">
        <v>20</v>
      </c>
      <c r="Y846" s="14" t="s">
        <v>965</v>
      </c>
      <c r="Z846" s="39">
        <v>0.38055555555555554</v>
      </c>
      <c r="AA846" s="14" t="s">
        <v>965</v>
      </c>
      <c r="AB846" s="14" t="s">
        <v>965</v>
      </c>
      <c r="AC846" s="39">
        <v>0.38055555555555554</v>
      </c>
      <c r="AD846" s="14" t="s">
        <v>965</v>
      </c>
      <c r="AE846" s="14" t="s">
        <v>22</v>
      </c>
      <c r="AF846" s="39">
        <v>0.14166666666666666</v>
      </c>
      <c r="AG846" s="14" t="s">
        <v>22</v>
      </c>
      <c r="AH846" s="14" t="s">
        <v>21</v>
      </c>
      <c r="AI846" s="39" t="s">
        <v>39</v>
      </c>
      <c r="AJ846" s="14" t="s">
        <v>21</v>
      </c>
      <c r="AK846" s="14" t="s">
        <v>21</v>
      </c>
      <c r="AL846" s="39" t="s">
        <v>39</v>
      </c>
      <c r="AM846" s="14" t="s">
        <v>21</v>
      </c>
      <c r="AN846" s="14" t="s">
        <v>20</v>
      </c>
      <c r="AO846" s="14" t="s">
        <v>20</v>
      </c>
      <c r="AP846" s="14" t="s">
        <v>21</v>
      </c>
      <c r="AQ846" s="39" t="s">
        <v>39</v>
      </c>
      <c r="AR846" s="14" t="s">
        <v>21</v>
      </c>
      <c r="AS846" s="14" t="s">
        <v>971</v>
      </c>
      <c r="AT846" s="39" t="s">
        <v>39</v>
      </c>
      <c r="AU846" s="14" t="s">
        <v>971</v>
      </c>
      <c r="AV846" s="14" t="s">
        <v>971</v>
      </c>
      <c r="AW846" s="39" t="s">
        <v>39</v>
      </c>
      <c r="AX846" s="14" t="s">
        <v>971</v>
      </c>
      <c r="AY846" s="14" t="s">
        <v>971</v>
      </c>
      <c r="AZ846" s="39" t="s">
        <v>39</v>
      </c>
      <c r="BA846" s="14" t="s">
        <v>971</v>
      </c>
      <c r="BB846" s="14" t="s">
        <v>971</v>
      </c>
      <c r="BC846" s="39" t="s">
        <v>39</v>
      </c>
      <c r="BD846" s="14" t="s">
        <v>971</v>
      </c>
      <c r="BE846" s="14" t="s">
        <v>20</v>
      </c>
      <c r="BF846" s="14" t="s">
        <v>20</v>
      </c>
      <c r="BG846" s="14" t="s">
        <v>971</v>
      </c>
      <c r="BH846" s="39" t="s">
        <v>39</v>
      </c>
      <c r="BI846" s="39" t="s">
        <v>971</v>
      </c>
      <c r="BJ846" s="14" t="s">
        <v>971</v>
      </c>
      <c r="BK846" s="39" t="s">
        <v>39</v>
      </c>
      <c r="BL846" s="14" t="s">
        <v>971</v>
      </c>
      <c r="BM846" s="14" t="s">
        <v>971</v>
      </c>
      <c r="BN846" s="39" t="s">
        <v>39</v>
      </c>
      <c r="BO846" s="14" t="s">
        <v>971</v>
      </c>
      <c r="BP846" s="14" t="s">
        <v>971</v>
      </c>
      <c r="BQ846" s="39" t="s">
        <v>39</v>
      </c>
      <c r="BR846" s="14" t="s">
        <v>971</v>
      </c>
      <c r="BS846" s="14" t="s">
        <v>971</v>
      </c>
      <c r="BT846" s="39" t="e">
        <v>#N/A</v>
      </c>
      <c r="BU846" s="39" t="s">
        <v>971</v>
      </c>
      <c r="BV846" s="14" t="s">
        <v>20</v>
      </c>
      <c r="BW846" s="14" t="s">
        <v>20</v>
      </c>
      <c r="BX846" s="14" t="s">
        <v>971</v>
      </c>
      <c r="BY846" s="14" t="s">
        <v>971</v>
      </c>
      <c r="BZ846" s="39" t="s">
        <v>39</v>
      </c>
      <c r="CA846" s="39" t="s">
        <v>971</v>
      </c>
      <c r="CB846" s="14" t="s">
        <v>971</v>
      </c>
      <c r="CC846" s="39" t="s">
        <v>39</v>
      </c>
      <c r="CD846" s="39" t="s">
        <v>971</v>
      </c>
      <c r="CE846" s="14" t="s">
        <v>971</v>
      </c>
      <c r="CF846" s="39" t="s">
        <v>39</v>
      </c>
      <c r="CG846" s="39" t="s">
        <v>971</v>
      </c>
      <c r="CH846" s="14" t="s">
        <v>971</v>
      </c>
      <c r="CI846" s="39" t="s">
        <v>39</v>
      </c>
      <c r="CJ846" s="39" t="s">
        <v>971</v>
      </c>
      <c r="CK846" s="14" t="s">
        <v>20</v>
      </c>
      <c r="CL846" s="14" t="s">
        <v>20</v>
      </c>
      <c r="CM846" s="1">
        <f t="shared" si="223"/>
        <v>4</v>
      </c>
      <c r="CN846" s="1">
        <f t="shared" si="224"/>
        <v>0</v>
      </c>
      <c r="CO846" s="1">
        <f t="shared" si="225"/>
        <v>10</v>
      </c>
      <c r="CP846" s="1">
        <f t="shared" si="226"/>
        <v>8</v>
      </c>
      <c r="CQ846" s="1">
        <f t="shared" si="227"/>
        <v>2</v>
      </c>
      <c r="CR846" s="1">
        <f>SUM(COUNTIFS($T846:$CL846,{"PAT","MAT"}))</f>
        <v>0</v>
      </c>
      <c r="CS846" s="1">
        <f t="shared" si="228"/>
        <v>0</v>
      </c>
      <c r="CT846" s="1">
        <f t="shared" si="229"/>
        <v>0</v>
      </c>
      <c r="CU846" s="1">
        <f t="shared" si="230"/>
        <v>0</v>
      </c>
      <c r="CV846" s="1">
        <f t="shared" si="231"/>
        <v>0</v>
      </c>
      <c r="CW846" s="1">
        <f t="shared" si="232"/>
        <v>0</v>
      </c>
      <c r="CX846" s="1">
        <f t="shared" si="233"/>
        <v>0</v>
      </c>
      <c r="CY846" s="1">
        <f t="shared" si="234"/>
        <v>0</v>
      </c>
      <c r="CZ846" s="1">
        <f t="shared" si="235"/>
        <v>0</v>
      </c>
      <c r="DA846" s="1">
        <f t="shared" si="236"/>
        <v>0</v>
      </c>
      <c r="DB846" s="1">
        <f>SUM(CM846:CX846)+SUM(COUNTIFS(Q846:CL846,{"TERM","RESIGNED"}))</f>
        <v>51</v>
      </c>
      <c r="DC846" s="1" t="s">
        <v>45</v>
      </c>
      <c r="DD846" s="1" t="s">
        <v>1018</v>
      </c>
      <c r="DE846" s="34"/>
    </row>
    <row r="847" spans="1:109" x14ac:dyDescent="0.25">
      <c r="A847" s="32">
        <f t="shared" si="237"/>
        <v>846</v>
      </c>
      <c r="B847" s="1" t="s">
        <v>172</v>
      </c>
      <c r="C847" s="1">
        <v>104142</v>
      </c>
      <c r="D847" s="27">
        <v>104142</v>
      </c>
      <c r="E847" s="1" t="s">
        <v>946</v>
      </c>
      <c r="F847" s="34" t="s">
        <v>703</v>
      </c>
      <c r="G847" s="34" t="s">
        <v>162</v>
      </c>
      <c r="H847" s="30">
        <v>44813</v>
      </c>
      <c r="I847" s="30" t="s">
        <v>39</v>
      </c>
      <c r="J847" s="30">
        <v>45273</v>
      </c>
      <c r="K847" s="1">
        <f t="shared" ca="1" si="238"/>
        <v>460</v>
      </c>
      <c r="L847" s="34" t="str">
        <f t="shared" si="239"/>
        <v>Billable</v>
      </c>
      <c r="M847" s="34" t="s">
        <v>124</v>
      </c>
      <c r="N847" s="1" t="s">
        <v>41</v>
      </c>
      <c r="O847" s="1" t="s">
        <v>971</v>
      </c>
      <c r="P847" s="1" t="s">
        <v>975</v>
      </c>
      <c r="Q847" s="1" t="s">
        <v>1596</v>
      </c>
      <c r="R847" s="1" t="s">
        <v>43</v>
      </c>
      <c r="S847" s="33" t="s">
        <v>165</v>
      </c>
      <c r="T847" s="14" t="s">
        <v>965</v>
      </c>
      <c r="U847" s="39">
        <v>0.375694444444444</v>
      </c>
      <c r="V847" s="14" t="s">
        <v>965</v>
      </c>
      <c r="W847" s="14" t="s">
        <v>20</v>
      </c>
      <c r="X847" s="14" t="s">
        <v>20</v>
      </c>
      <c r="Y847" s="14" t="s">
        <v>965</v>
      </c>
      <c r="Z847" s="39">
        <v>0.37222222222222223</v>
      </c>
      <c r="AA847" s="14" t="s">
        <v>965</v>
      </c>
      <c r="AB847" s="14" t="s">
        <v>965</v>
      </c>
      <c r="AC847" s="39">
        <v>0.37013888888888885</v>
      </c>
      <c r="AD847" s="14" t="s">
        <v>965</v>
      </c>
      <c r="AE847" s="14" t="s">
        <v>965</v>
      </c>
      <c r="AF847" s="39">
        <v>0.37152777777777773</v>
      </c>
      <c r="AG847" s="14" t="s">
        <v>965</v>
      </c>
      <c r="AH847" s="14" t="s">
        <v>968</v>
      </c>
      <c r="AI847" s="39" t="s">
        <v>39</v>
      </c>
      <c r="AJ847" s="14" t="s">
        <v>968</v>
      </c>
      <c r="AK847" s="14" t="s">
        <v>965</v>
      </c>
      <c r="AL847" s="39">
        <v>0.36874999999999997</v>
      </c>
      <c r="AM847" s="14" t="s">
        <v>965</v>
      </c>
      <c r="AN847" s="14" t="s">
        <v>20</v>
      </c>
      <c r="AO847" s="14" t="s">
        <v>20</v>
      </c>
      <c r="AP847" s="14" t="s">
        <v>965</v>
      </c>
      <c r="AQ847" s="39">
        <v>0.38611111111111113</v>
      </c>
      <c r="AR847" s="14" t="s">
        <v>965</v>
      </c>
      <c r="AS847" s="14" t="s">
        <v>965</v>
      </c>
      <c r="AT847" s="39">
        <v>0.37083333333333335</v>
      </c>
      <c r="AU847" s="14" t="s">
        <v>965</v>
      </c>
      <c r="AV847" s="14" t="s">
        <v>975</v>
      </c>
      <c r="AW847" s="39" t="s">
        <v>39</v>
      </c>
      <c r="AX847" s="14" t="s">
        <v>975</v>
      </c>
      <c r="AY847" s="14" t="s">
        <v>975</v>
      </c>
      <c r="AZ847" s="39" t="s">
        <v>39</v>
      </c>
      <c r="BA847" s="14" t="s">
        <v>975</v>
      </c>
      <c r="BB847" s="14" t="s">
        <v>975</v>
      </c>
      <c r="BC847" s="39" t="s">
        <v>39</v>
      </c>
      <c r="BD847" s="14" t="s">
        <v>975</v>
      </c>
      <c r="BE847" s="14" t="s">
        <v>20</v>
      </c>
      <c r="BF847" s="14" t="s">
        <v>20</v>
      </c>
      <c r="BG847" s="14" t="s">
        <v>975</v>
      </c>
      <c r="BH847" s="39" t="s">
        <v>39</v>
      </c>
      <c r="BI847" s="39" t="s">
        <v>975</v>
      </c>
      <c r="BJ847" s="14" t="s">
        <v>975</v>
      </c>
      <c r="BK847" s="39" t="s">
        <v>39</v>
      </c>
      <c r="BL847" s="14" t="s">
        <v>975</v>
      </c>
      <c r="BM847" s="14" t="s">
        <v>975</v>
      </c>
      <c r="BN847" s="39" t="s">
        <v>39</v>
      </c>
      <c r="BO847" s="14" t="s">
        <v>975</v>
      </c>
      <c r="BP847" s="14" t="s">
        <v>975</v>
      </c>
      <c r="BQ847" s="39" t="s">
        <v>39</v>
      </c>
      <c r="BR847" s="14" t="s">
        <v>975</v>
      </c>
      <c r="BS847" s="14" t="s">
        <v>975</v>
      </c>
      <c r="BT847" s="39" t="e">
        <v>#N/A</v>
      </c>
      <c r="BU847" s="39" t="s">
        <v>975</v>
      </c>
      <c r="BV847" s="14" t="s">
        <v>20</v>
      </c>
      <c r="BW847" s="14" t="s">
        <v>20</v>
      </c>
      <c r="BX847" s="14" t="s">
        <v>975</v>
      </c>
      <c r="BY847" s="14" t="s">
        <v>975</v>
      </c>
      <c r="BZ847" s="39" t="s">
        <v>39</v>
      </c>
      <c r="CA847" s="39" t="s">
        <v>975</v>
      </c>
      <c r="CB847" s="14" t="s">
        <v>975</v>
      </c>
      <c r="CC847" s="39" t="s">
        <v>39</v>
      </c>
      <c r="CD847" s="39" t="s">
        <v>975</v>
      </c>
      <c r="CE847" s="14" t="s">
        <v>975</v>
      </c>
      <c r="CF847" s="39" t="s">
        <v>39</v>
      </c>
      <c r="CG847" s="39" t="s">
        <v>975</v>
      </c>
      <c r="CH847" s="14" t="s">
        <v>975</v>
      </c>
      <c r="CI847" s="39" t="s">
        <v>39</v>
      </c>
      <c r="CJ847" s="39" t="s">
        <v>975</v>
      </c>
      <c r="CK847" s="14" t="s">
        <v>20</v>
      </c>
      <c r="CL847" s="14" t="s">
        <v>20</v>
      </c>
      <c r="CM847" s="1">
        <f t="shared" si="223"/>
        <v>14</v>
      </c>
      <c r="CN847" s="1">
        <f t="shared" si="224"/>
        <v>0</v>
      </c>
      <c r="CO847" s="1">
        <f t="shared" si="225"/>
        <v>10</v>
      </c>
      <c r="CP847" s="1">
        <f t="shared" si="226"/>
        <v>0</v>
      </c>
      <c r="CQ847" s="1">
        <f t="shared" si="227"/>
        <v>0</v>
      </c>
      <c r="CR847" s="1">
        <f>SUM(COUNTIFS($T847:$CL847,{"PAT","MAT"}))</f>
        <v>0</v>
      </c>
      <c r="CS847" s="1">
        <f t="shared" si="228"/>
        <v>0</v>
      </c>
      <c r="CT847" s="1">
        <f t="shared" si="229"/>
        <v>0</v>
      </c>
      <c r="CU847" s="1">
        <f t="shared" si="230"/>
        <v>2</v>
      </c>
      <c r="CV847" s="1">
        <f t="shared" si="231"/>
        <v>0</v>
      </c>
      <c r="CW847" s="1">
        <f t="shared" si="232"/>
        <v>0</v>
      </c>
      <c r="CX847" s="1">
        <f t="shared" si="233"/>
        <v>0</v>
      </c>
      <c r="CY847" s="1">
        <f t="shared" si="234"/>
        <v>2</v>
      </c>
      <c r="CZ847" s="1">
        <f t="shared" si="235"/>
        <v>0</v>
      </c>
      <c r="DA847" s="1">
        <f t="shared" si="236"/>
        <v>1</v>
      </c>
      <c r="DB847" s="1">
        <f>SUM(CM847:CX847)+SUM(COUNTIFS(Q847:CL847,{"TERM","RESIGNED"}))</f>
        <v>51</v>
      </c>
      <c r="DC847" s="1" t="s">
        <v>45</v>
      </c>
      <c r="DD847" s="1" t="s">
        <v>1020</v>
      </c>
      <c r="DE847" s="34"/>
    </row>
    <row r="848" spans="1:109" x14ac:dyDescent="0.25">
      <c r="A848" s="32">
        <f t="shared" si="237"/>
        <v>847</v>
      </c>
      <c r="B848" s="1" t="s">
        <v>172</v>
      </c>
      <c r="C848" s="1">
        <v>600311</v>
      </c>
      <c r="D848" s="27">
        <v>600311</v>
      </c>
      <c r="E848" s="1" t="s">
        <v>946</v>
      </c>
      <c r="F848" s="34" t="s">
        <v>880</v>
      </c>
      <c r="G848" s="34" t="s">
        <v>190</v>
      </c>
      <c r="H848" s="30">
        <v>44925</v>
      </c>
      <c r="I848" s="30" t="s">
        <v>39</v>
      </c>
      <c r="J848" s="30">
        <v>45272</v>
      </c>
      <c r="K848" s="1">
        <f t="shared" ca="1" si="238"/>
        <v>347</v>
      </c>
      <c r="L848" s="34" t="str">
        <f t="shared" si="239"/>
        <v>Billable</v>
      </c>
      <c r="M848" s="34" t="s">
        <v>187</v>
      </c>
      <c r="N848" s="1" t="s">
        <v>270</v>
      </c>
      <c r="O848" s="1" t="s">
        <v>971</v>
      </c>
      <c r="P848" s="1" t="s">
        <v>1594</v>
      </c>
      <c r="Q848" s="1" t="s">
        <v>1658</v>
      </c>
      <c r="R848" s="1" t="s">
        <v>43</v>
      </c>
      <c r="S848" s="33" t="s">
        <v>292</v>
      </c>
      <c r="T848" s="14" t="s">
        <v>965</v>
      </c>
      <c r="U848" s="39">
        <v>0.36875000000000002</v>
      </c>
      <c r="V848" s="14" t="s">
        <v>965</v>
      </c>
      <c r="W848" s="14" t="s">
        <v>20</v>
      </c>
      <c r="X848" s="14" t="s">
        <v>20</v>
      </c>
      <c r="Y848" s="14" t="s">
        <v>965</v>
      </c>
      <c r="Z848" s="39">
        <v>0.37013888888888885</v>
      </c>
      <c r="AA848" s="14" t="s">
        <v>965</v>
      </c>
      <c r="AB848" s="14" t="s">
        <v>965</v>
      </c>
      <c r="AC848" s="39">
        <v>0.36527777777777781</v>
      </c>
      <c r="AD848" s="14" t="s">
        <v>965</v>
      </c>
      <c r="AE848" s="14" t="s">
        <v>965</v>
      </c>
      <c r="AF848" s="39">
        <v>0.37847222222222227</v>
      </c>
      <c r="AG848" s="14" t="s">
        <v>965</v>
      </c>
      <c r="AH848" s="14" t="s">
        <v>965</v>
      </c>
      <c r="AI848" s="39">
        <v>0.37361111111111112</v>
      </c>
      <c r="AJ848" s="14" t="s">
        <v>965</v>
      </c>
      <c r="AK848" s="14" t="s">
        <v>22</v>
      </c>
      <c r="AL848" s="39">
        <v>0.3666666666666667</v>
      </c>
      <c r="AM848" s="14" t="s">
        <v>22</v>
      </c>
      <c r="AN848" s="14" t="s">
        <v>20</v>
      </c>
      <c r="AO848" s="14" t="s">
        <v>20</v>
      </c>
      <c r="AP848" s="14" t="s">
        <v>22</v>
      </c>
      <c r="AQ848" s="39">
        <v>0.18194444444444444</v>
      </c>
      <c r="AR848" s="14" t="s">
        <v>22</v>
      </c>
      <c r="AS848" s="14" t="s">
        <v>971</v>
      </c>
      <c r="AT848" s="39" t="s">
        <v>39</v>
      </c>
      <c r="AU848" s="14" t="s">
        <v>971</v>
      </c>
      <c r="AV848" s="14" t="s">
        <v>971</v>
      </c>
      <c r="AW848" s="39" t="s">
        <v>39</v>
      </c>
      <c r="AX848" s="14" t="s">
        <v>971</v>
      </c>
      <c r="AY848" s="14" t="s">
        <v>971</v>
      </c>
      <c r="AZ848" s="39" t="s">
        <v>39</v>
      </c>
      <c r="BA848" s="14" t="s">
        <v>971</v>
      </c>
      <c r="BB848" s="14" t="s">
        <v>971</v>
      </c>
      <c r="BC848" s="39" t="s">
        <v>39</v>
      </c>
      <c r="BD848" s="14" t="s">
        <v>971</v>
      </c>
      <c r="BE848" s="14" t="s">
        <v>20</v>
      </c>
      <c r="BF848" s="14" t="s">
        <v>20</v>
      </c>
      <c r="BG848" s="14" t="s">
        <v>971</v>
      </c>
      <c r="BH848" s="39" t="s">
        <v>39</v>
      </c>
      <c r="BI848" s="39" t="s">
        <v>971</v>
      </c>
      <c r="BJ848" s="14" t="s">
        <v>971</v>
      </c>
      <c r="BK848" s="39" t="s">
        <v>39</v>
      </c>
      <c r="BL848" s="14" t="s">
        <v>971</v>
      </c>
      <c r="BM848" s="14" t="s">
        <v>971</v>
      </c>
      <c r="BN848" s="39" t="s">
        <v>39</v>
      </c>
      <c r="BO848" s="14" t="s">
        <v>971</v>
      </c>
      <c r="BP848" s="14" t="s">
        <v>971</v>
      </c>
      <c r="BQ848" s="39" t="s">
        <v>39</v>
      </c>
      <c r="BR848" s="14" t="s">
        <v>971</v>
      </c>
      <c r="BS848" s="14" t="s">
        <v>971</v>
      </c>
      <c r="BT848" s="39" t="e">
        <v>#N/A</v>
      </c>
      <c r="BU848" s="39" t="s">
        <v>971</v>
      </c>
      <c r="BV848" s="14" t="s">
        <v>20</v>
      </c>
      <c r="BW848" s="14" t="s">
        <v>20</v>
      </c>
      <c r="BX848" s="14" t="s">
        <v>971</v>
      </c>
      <c r="BY848" s="14" t="s">
        <v>971</v>
      </c>
      <c r="BZ848" s="39" t="s">
        <v>39</v>
      </c>
      <c r="CA848" s="39" t="s">
        <v>971</v>
      </c>
      <c r="CB848" s="14" t="s">
        <v>971</v>
      </c>
      <c r="CC848" s="39" t="s">
        <v>39</v>
      </c>
      <c r="CD848" s="39" t="s">
        <v>971</v>
      </c>
      <c r="CE848" s="14" t="s">
        <v>971</v>
      </c>
      <c r="CF848" s="39" t="s">
        <v>39</v>
      </c>
      <c r="CG848" s="39" t="s">
        <v>971</v>
      </c>
      <c r="CH848" s="14" t="s">
        <v>971</v>
      </c>
      <c r="CI848" s="39" t="s">
        <v>39</v>
      </c>
      <c r="CJ848" s="39" t="s">
        <v>971</v>
      </c>
      <c r="CK848" s="14" t="s">
        <v>20</v>
      </c>
      <c r="CL848" s="14" t="s">
        <v>20</v>
      </c>
      <c r="CM848" s="1">
        <f t="shared" si="223"/>
        <v>10</v>
      </c>
      <c r="CN848" s="1">
        <f t="shared" si="224"/>
        <v>0</v>
      </c>
      <c r="CO848" s="1">
        <f t="shared" si="225"/>
        <v>10</v>
      </c>
      <c r="CP848" s="1">
        <f t="shared" si="226"/>
        <v>0</v>
      </c>
      <c r="CQ848" s="1">
        <f t="shared" si="227"/>
        <v>4</v>
      </c>
      <c r="CR848" s="1">
        <f>SUM(COUNTIFS($T848:$CL848,{"PAT","MAT"}))</f>
        <v>0</v>
      </c>
      <c r="CS848" s="1">
        <f t="shared" si="228"/>
        <v>0</v>
      </c>
      <c r="CT848" s="1">
        <f t="shared" si="229"/>
        <v>0</v>
      </c>
      <c r="CU848" s="1">
        <f t="shared" si="230"/>
        <v>0</v>
      </c>
      <c r="CV848" s="1">
        <f t="shared" si="231"/>
        <v>0</v>
      </c>
      <c r="CW848" s="1">
        <f t="shared" si="232"/>
        <v>0</v>
      </c>
      <c r="CX848" s="1">
        <f t="shared" si="233"/>
        <v>0</v>
      </c>
      <c r="CY848" s="1">
        <f t="shared" si="234"/>
        <v>0</v>
      </c>
      <c r="CZ848" s="1">
        <f t="shared" si="235"/>
        <v>0</v>
      </c>
      <c r="DA848" s="1">
        <f t="shared" si="236"/>
        <v>0</v>
      </c>
      <c r="DB848" s="1">
        <f>SUM(CM848:CX848)+SUM(COUNTIFS(Q848:CL848,{"TERM","RESIGNED"}))</f>
        <v>51</v>
      </c>
      <c r="DC848" s="1" t="s">
        <v>45</v>
      </c>
      <c r="DD848" s="1" t="s">
        <v>1018</v>
      </c>
      <c r="DE848" s="34"/>
    </row>
    <row r="849" spans="1:109" x14ac:dyDescent="0.25">
      <c r="A849" s="32">
        <f t="shared" si="237"/>
        <v>848</v>
      </c>
      <c r="B849" s="1" t="s">
        <v>172</v>
      </c>
      <c r="C849" s="1">
        <v>105475</v>
      </c>
      <c r="D849" s="27">
        <v>105475</v>
      </c>
      <c r="E849" s="1" t="s">
        <v>946</v>
      </c>
      <c r="F849" s="34" t="s">
        <v>1146</v>
      </c>
      <c r="G849" s="34" t="s">
        <v>162</v>
      </c>
      <c r="H849" s="30">
        <v>45160</v>
      </c>
      <c r="I849" s="30" t="s">
        <v>39</v>
      </c>
      <c r="J849" s="30">
        <v>45273</v>
      </c>
      <c r="K849" s="1">
        <f t="shared" ca="1" si="238"/>
        <v>113</v>
      </c>
      <c r="L849" s="34" t="str">
        <f t="shared" si="239"/>
        <v>Billable</v>
      </c>
      <c r="M849" s="34" t="s">
        <v>124</v>
      </c>
      <c r="N849" s="1" t="s">
        <v>41</v>
      </c>
      <c r="O849" s="1" t="s">
        <v>971</v>
      </c>
      <c r="P849" s="1" t="s">
        <v>975</v>
      </c>
      <c r="Q849" s="1" t="s">
        <v>1596</v>
      </c>
      <c r="R849" s="1" t="s">
        <v>43</v>
      </c>
      <c r="S849" s="33" t="s">
        <v>165</v>
      </c>
      <c r="T849" s="14" t="s">
        <v>965</v>
      </c>
      <c r="U849" s="39">
        <v>0.37986111111111098</v>
      </c>
      <c r="V849" s="14" t="s">
        <v>965</v>
      </c>
      <c r="W849" s="14" t="s">
        <v>20</v>
      </c>
      <c r="X849" s="14" t="s">
        <v>20</v>
      </c>
      <c r="Y849" s="14" t="s">
        <v>965</v>
      </c>
      <c r="Z849" s="39">
        <v>0.38541666666666669</v>
      </c>
      <c r="AA849" s="14" t="s">
        <v>965</v>
      </c>
      <c r="AB849" s="14" t="s">
        <v>965</v>
      </c>
      <c r="AC849" s="39">
        <v>0.38680555555555557</v>
      </c>
      <c r="AD849" s="14" t="s">
        <v>965</v>
      </c>
      <c r="AE849" s="14" t="s">
        <v>965</v>
      </c>
      <c r="AF849" s="39">
        <v>0.38680555555555557</v>
      </c>
      <c r="AG849" s="14" t="s">
        <v>965</v>
      </c>
      <c r="AH849" s="14" t="s">
        <v>965</v>
      </c>
      <c r="AI849" s="39">
        <v>0.38472222222222219</v>
      </c>
      <c r="AJ849" s="14" t="s">
        <v>965</v>
      </c>
      <c r="AK849" s="14" t="s">
        <v>965</v>
      </c>
      <c r="AL849" s="39">
        <v>0.38611111111111113</v>
      </c>
      <c r="AM849" s="14" t="s">
        <v>965</v>
      </c>
      <c r="AN849" s="14" t="s">
        <v>20</v>
      </c>
      <c r="AO849" s="14" t="s">
        <v>20</v>
      </c>
      <c r="AP849" s="14" t="s">
        <v>965</v>
      </c>
      <c r="AQ849" s="39">
        <v>0.37638888888888888</v>
      </c>
      <c r="AR849" s="14" t="s">
        <v>965</v>
      </c>
      <c r="AS849" s="14" t="s">
        <v>965</v>
      </c>
      <c r="AT849" s="39">
        <v>0.37291666666666662</v>
      </c>
      <c r="AU849" s="14" t="s">
        <v>965</v>
      </c>
      <c r="AV849" s="14" t="s">
        <v>975</v>
      </c>
      <c r="AW849" s="39" t="s">
        <v>39</v>
      </c>
      <c r="AX849" s="14" t="s">
        <v>975</v>
      </c>
      <c r="AY849" s="14" t="s">
        <v>975</v>
      </c>
      <c r="AZ849" s="39" t="s">
        <v>39</v>
      </c>
      <c r="BA849" s="14" t="s">
        <v>975</v>
      </c>
      <c r="BB849" s="14" t="s">
        <v>975</v>
      </c>
      <c r="BC849" s="39" t="s">
        <v>39</v>
      </c>
      <c r="BD849" s="14" t="s">
        <v>975</v>
      </c>
      <c r="BE849" s="14" t="s">
        <v>20</v>
      </c>
      <c r="BF849" s="14" t="s">
        <v>20</v>
      </c>
      <c r="BG849" s="14" t="s">
        <v>975</v>
      </c>
      <c r="BH849" s="39" t="s">
        <v>39</v>
      </c>
      <c r="BI849" s="39" t="s">
        <v>975</v>
      </c>
      <c r="BJ849" s="14" t="s">
        <v>975</v>
      </c>
      <c r="BK849" s="39" t="s">
        <v>39</v>
      </c>
      <c r="BL849" s="14" t="s">
        <v>975</v>
      </c>
      <c r="BM849" s="14" t="s">
        <v>975</v>
      </c>
      <c r="BN849" s="39" t="s">
        <v>39</v>
      </c>
      <c r="BO849" s="14" t="s">
        <v>975</v>
      </c>
      <c r="BP849" s="14" t="s">
        <v>975</v>
      </c>
      <c r="BQ849" s="39" t="s">
        <v>39</v>
      </c>
      <c r="BR849" s="14" t="s">
        <v>975</v>
      </c>
      <c r="BS849" s="14" t="s">
        <v>975</v>
      </c>
      <c r="BT849" s="39" t="e">
        <v>#N/A</v>
      </c>
      <c r="BU849" s="39" t="s">
        <v>975</v>
      </c>
      <c r="BV849" s="14" t="s">
        <v>20</v>
      </c>
      <c r="BW849" s="14" t="s">
        <v>20</v>
      </c>
      <c r="BX849" s="14" t="s">
        <v>975</v>
      </c>
      <c r="BY849" s="14" t="s">
        <v>975</v>
      </c>
      <c r="BZ849" s="39" t="s">
        <v>39</v>
      </c>
      <c r="CA849" s="39" t="s">
        <v>975</v>
      </c>
      <c r="CB849" s="14" t="s">
        <v>975</v>
      </c>
      <c r="CC849" s="39" t="s">
        <v>39</v>
      </c>
      <c r="CD849" s="39" t="s">
        <v>975</v>
      </c>
      <c r="CE849" s="14" t="s">
        <v>975</v>
      </c>
      <c r="CF849" s="39" t="s">
        <v>39</v>
      </c>
      <c r="CG849" s="39" t="s">
        <v>975</v>
      </c>
      <c r="CH849" s="14" t="s">
        <v>975</v>
      </c>
      <c r="CI849" s="39" t="s">
        <v>39</v>
      </c>
      <c r="CJ849" s="39" t="s">
        <v>975</v>
      </c>
      <c r="CK849" s="14" t="s">
        <v>20</v>
      </c>
      <c r="CL849" s="14" t="s">
        <v>20</v>
      </c>
      <c r="CM849" s="1">
        <f t="shared" si="223"/>
        <v>16</v>
      </c>
      <c r="CN849" s="1">
        <f t="shared" si="224"/>
        <v>0</v>
      </c>
      <c r="CO849" s="1">
        <f t="shared" si="225"/>
        <v>10</v>
      </c>
      <c r="CP849" s="1">
        <f t="shared" si="226"/>
        <v>0</v>
      </c>
      <c r="CQ849" s="1">
        <f t="shared" si="227"/>
        <v>0</v>
      </c>
      <c r="CR849" s="1">
        <f>SUM(COUNTIFS($T849:$CL849,{"PAT","MAT"}))</f>
        <v>0</v>
      </c>
      <c r="CS849" s="1">
        <f t="shared" si="228"/>
        <v>0</v>
      </c>
      <c r="CT849" s="1">
        <f t="shared" si="229"/>
        <v>0</v>
      </c>
      <c r="CU849" s="1">
        <f t="shared" si="230"/>
        <v>0</v>
      </c>
      <c r="CV849" s="1">
        <f t="shared" si="231"/>
        <v>0</v>
      </c>
      <c r="CW849" s="1">
        <f t="shared" si="232"/>
        <v>0</v>
      </c>
      <c r="CX849" s="1">
        <f t="shared" si="233"/>
        <v>0</v>
      </c>
      <c r="CY849" s="1">
        <f t="shared" si="234"/>
        <v>0</v>
      </c>
      <c r="CZ849" s="1">
        <f t="shared" si="235"/>
        <v>0</v>
      </c>
      <c r="DA849" s="1">
        <f t="shared" si="236"/>
        <v>1</v>
      </c>
      <c r="DB849" s="1">
        <f>SUM(CM849:CX849)+SUM(COUNTIFS(Q849:CL849,{"TERM","RESIGNED"}))</f>
        <v>51</v>
      </c>
      <c r="DC849" s="1" t="s">
        <v>45</v>
      </c>
      <c r="DD849" s="1" t="s">
        <v>1020</v>
      </c>
      <c r="DE849" s="34"/>
    </row>
    <row r="850" spans="1:109" x14ac:dyDescent="0.25">
      <c r="A850" s="32">
        <f t="shared" si="237"/>
        <v>849</v>
      </c>
      <c r="B850" s="1" t="s">
        <v>172</v>
      </c>
      <c r="C850" s="1">
        <v>105659</v>
      </c>
      <c r="D850" s="27">
        <v>105659</v>
      </c>
      <c r="E850" s="1" t="s">
        <v>945</v>
      </c>
      <c r="F850" s="34" t="s">
        <v>1232</v>
      </c>
      <c r="G850" s="34" t="s">
        <v>123</v>
      </c>
      <c r="H850" s="30">
        <v>45174</v>
      </c>
      <c r="I850" s="30" t="s">
        <v>39</v>
      </c>
      <c r="J850" s="30">
        <v>45266</v>
      </c>
      <c r="K850" s="1">
        <f t="shared" ca="1" si="238"/>
        <v>92</v>
      </c>
      <c r="L850" s="34" t="str">
        <f t="shared" si="239"/>
        <v>Billable</v>
      </c>
      <c r="M850" s="34" t="s">
        <v>124</v>
      </c>
      <c r="N850" s="1" t="s">
        <v>41</v>
      </c>
      <c r="O850" s="1" t="s">
        <v>971</v>
      </c>
      <c r="P850" s="1" t="s">
        <v>998</v>
      </c>
      <c r="Q850" s="1" t="s">
        <v>1213</v>
      </c>
      <c r="R850" s="1" t="s">
        <v>43</v>
      </c>
      <c r="S850" s="33" t="s">
        <v>126</v>
      </c>
      <c r="T850" s="14" t="s">
        <v>21</v>
      </c>
      <c r="U850" s="39" t="s">
        <v>39</v>
      </c>
      <c r="V850" s="14" t="s">
        <v>21</v>
      </c>
      <c r="W850" s="14" t="s">
        <v>20</v>
      </c>
      <c r="X850" s="14" t="s">
        <v>20</v>
      </c>
      <c r="Y850" s="14" t="s">
        <v>21</v>
      </c>
      <c r="Z850" s="39" t="s">
        <v>39</v>
      </c>
      <c r="AA850" s="14" t="s">
        <v>21</v>
      </c>
      <c r="AB850" s="14" t="s">
        <v>21</v>
      </c>
      <c r="AC850" s="39" t="s">
        <v>39</v>
      </c>
      <c r="AD850" s="14" t="s">
        <v>21</v>
      </c>
      <c r="AE850" s="14" t="s">
        <v>971</v>
      </c>
      <c r="AF850" s="39" t="s">
        <v>39</v>
      </c>
      <c r="AG850" s="14" t="s">
        <v>971</v>
      </c>
      <c r="AH850" s="14" t="s">
        <v>971</v>
      </c>
      <c r="AI850" s="39" t="s">
        <v>39</v>
      </c>
      <c r="AJ850" s="14" t="s">
        <v>971</v>
      </c>
      <c r="AK850" s="14" t="s">
        <v>971</v>
      </c>
      <c r="AL850" s="39" t="s">
        <v>39</v>
      </c>
      <c r="AM850" s="14" t="s">
        <v>971</v>
      </c>
      <c r="AN850" s="14" t="s">
        <v>20</v>
      </c>
      <c r="AO850" s="14" t="s">
        <v>20</v>
      </c>
      <c r="AP850" s="14" t="s">
        <v>971</v>
      </c>
      <c r="AQ850" s="39" t="s">
        <v>39</v>
      </c>
      <c r="AR850" s="14" t="s">
        <v>971</v>
      </c>
      <c r="AS850" s="14" t="s">
        <v>971</v>
      </c>
      <c r="AT850" s="39" t="s">
        <v>39</v>
      </c>
      <c r="AU850" s="14" t="s">
        <v>971</v>
      </c>
      <c r="AV850" s="14" t="s">
        <v>971</v>
      </c>
      <c r="AW850" s="39" t="s">
        <v>39</v>
      </c>
      <c r="AX850" s="14" t="s">
        <v>971</v>
      </c>
      <c r="AY850" s="14" t="s">
        <v>971</v>
      </c>
      <c r="AZ850" s="39" t="s">
        <v>39</v>
      </c>
      <c r="BA850" s="14" t="s">
        <v>971</v>
      </c>
      <c r="BB850" s="14" t="s">
        <v>971</v>
      </c>
      <c r="BC850" s="39" t="s">
        <v>39</v>
      </c>
      <c r="BD850" s="14" t="s">
        <v>971</v>
      </c>
      <c r="BE850" s="14" t="s">
        <v>20</v>
      </c>
      <c r="BF850" s="14" t="s">
        <v>20</v>
      </c>
      <c r="BG850" s="14" t="s">
        <v>971</v>
      </c>
      <c r="BH850" s="39" t="s">
        <v>39</v>
      </c>
      <c r="BI850" s="39" t="s">
        <v>971</v>
      </c>
      <c r="BJ850" s="14" t="s">
        <v>971</v>
      </c>
      <c r="BK850" s="39" t="s">
        <v>39</v>
      </c>
      <c r="BL850" s="14" t="s">
        <v>971</v>
      </c>
      <c r="BM850" s="14" t="s">
        <v>971</v>
      </c>
      <c r="BN850" s="39" t="s">
        <v>39</v>
      </c>
      <c r="BO850" s="14" t="s">
        <v>971</v>
      </c>
      <c r="BP850" s="14" t="s">
        <v>971</v>
      </c>
      <c r="BQ850" s="39" t="s">
        <v>39</v>
      </c>
      <c r="BR850" s="14" t="s">
        <v>971</v>
      </c>
      <c r="BS850" s="14" t="s">
        <v>971</v>
      </c>
      <c r="BT850" s="39" t="e">
        <v>#N/A</v>
      </c>
      <c r="BU850" s="39" t="s">
        <v>971</v>
      </c>
      <c r="BV850" s="14" t="s">
        <v>20</v>
      </c>
      <c r="BW850" s="14" t="s">
        <v>20</v>
      </c>
      <c r="BX850" s="14" t="s">
        <v>971</v>
      </c>
      <c r="BY850" s="14" t="s">
        <v>971</v>
      </c>
      <c r="BZ850" s="39" t="s">
        <v>39</v>
      </c>
      <c r="CA850" s="39" t="s">
        <v>971</v>
      </c>
      <c r="CB850" s="14" t="s">
        <v>971</v>
      </c>
      <c r="CC850" s="39" t="s">
        <v>39</v>
      </c>
      <c r="CD850" s="39" t="s">
        <v>971</v>
      </c>
      <c r="CE850" s="14" t="s">
        <v>971</v>
      </c>
      <c r="CF850" s="39" t="s">
        <v>39</v>
      </c>
      <c r="CG850" s="39" t="s">
        <v>971</v>
      </c>
      <c r="CH850" s="14" t="s">
        <v>971</v>
      </c>
      <c r="CI850" s="39" t="s">
        <v>39</v>
      </c>
      <c r="CJ850" s="39" t="s">
        <v>971</v>
      </c>
      <c r="CK850" s="14" t="s">
        <v>20</v>
      </c>
      <c r="CL850" s="14" t="s">
        <v>20</v>
      </c>
      <c r="CM850" s="1">
        <f t="shared" si="223"/>
        <v>0</v>
      </c>
      <c r="CN850" s="1">
        <f t="shared" si="224"/>
        <v>0</v>
      </c>
      <c r="CO850" s="1">
        <f t="shared" si="225"/>
        <v>10</v>
      </c>
      <c r="CP850" s="1">
        <f t="shared" si="226"/>
        <v>6</v>
      </c>
      <c r="CQ850" s="1">
        <f t="shared" si="227"/>
        <v>0</v>
      </c>
      <c r="CR850" s="1">
        <f>SUM(COUNTIFS($T850:$CL850,{"PAT","MAT"}))</f>
        <v>0</v>
      </c>
      <c r="CS850" s="1">
        <f t="shared" si="228"/>
        <v>0</v>
      </c>
      <c r="CT850" s="1">
        <f t="shared" si="229"/>
        <v>0</v>
      </c>
      <c r="CU850" s="1">
        <f t="shared" si="230"/>
        <v>0</v>
      </c>
      <c r="CV850" s="1">
        <f t="shared" si="231"/>
        <v>0</v>
      </c>
      <c r="CW850" s="1">
        <f t="shared" si="232"/>
        <v>0</v>
      </c>
      <c r="CX850" s="1">
        <f t="shared" si="233"/>
        <v>0</v>
      </c>
      <c r="CY850" s="1">
        <f t="shared" si="234"/>
        <v>0</v>
      </c>
      <c r="CZ850" s="1">
        <f t="shared" si="235"/>
        <v>0</v>
      </c>
      <c r="DA850" s="1">
        <f t="shared" si="236"/>
        <v>0</v>
      </c>
      <c r="DB850" s="1">
        <f>SUM(CM850:CX850)+SUM(COUNTIFS(Q850:CL850,{"TERM","RESIGNED"}))</f>
        <v>51</v>
      </c>
      <c r="DC850" s="1" t="s">
        <v>45</v>
      </c>
      <c r="DD850" s="1" t="s">
        <v>1021</v>
      </c>
    </row>
    <row r="851" spans="1:109" x14ac:dyDescent="0.25">
      <c r="A851" s="32">
        <f t="shared" si="237"/>
        <v>850</v>
      </c>
      <c r="B851" s="1" t="s">
        <v>172</v>
      </c>
      <c r="C851" s="1">
        <v>105660</v>
      </c>
      <c r="D851" s="27">
        <v>105660</v>
      </c>
      <c r="E851" s="1" t="s">
        <v>946</v>
      </c>
      <c r="F851" s="34" t="s">
        <v>1233</v>
      </c>
      <c r="G851" s="34" t="s">
        <v>123</v>
      </c>
      <c r="H851" s="30">
        <v>45174</v>
      </c>
      <c r="I851" s="30" t="s">
        <v>39</v>
      </c>
      <c r="J851" s="30">
        <v>45266</v>
      </c>
      <c r="K851" s="1">
        <f t="shared" ca="1" si="238"/>
        <v>92</v>
      </c>
      <c r="L851" s="34" t="str">
        <f t="shared" si="239"/>
        <v>Billable</v>
      </c>
      <c r="M851" s="34" t="s">
        <v>124</v>
      </c>
      <c r="N851" s="1" t="s">
        <v>41</v>
      </c>
      <c r="O851" s="1" t="s">
        <v>971</v>
      </c>
      <c r="P851" s="1" t="s">
        <v>998</v>
      </c>
      <c r="Q851" s="1" t="s">
        <v>1213</v>
      </c>
      <c r="R851" s="1" t="s">
        <v>43</v>
      </c>
      <c r="S851" s="33" t="s">
        <v>198</v>
      </c>
      <c r="T851" s="14" t="s">
        <v>21</v>
      </c>
      <c r="U851" s="39" t="s">
        <v>39</v>
      </c>
      <c r="V851" s="14" t="s">
        <v>21</v>
      </c>
      <c r="W851" s="14" t="s">
        <v>20</v>
      </c>
      <c r="X851" s="14" t="s">
        <v>20</v>
      </c>
      <c r="Y851" s="14" t="s">
        <v>21</v>
      </c>
      <c r="Z851" s="39" t="s">
        <v>39</v>
      </c>
      <c r="AA851" s="14" t="s">
        <v>21</v>
      </c>
      <c r="AB851" s="14" t="s">
        <v>21</v>
      </c>
      <c r="AC851" s="39" t="s">
        <v>39</v>
      </c>
      <c r="AD851" s="14" t="s">
        <v>21</v>
      </c>
      <c r="AE851" s="14" t="s">
        <v>971</v>
      </c>
      <c r="AF851" s="39" t="s">
        <v>39</v>
      </c>
      <c r="AG851" s="14" t="s">
        <v>971</v>
      </c>
      <c r="AH851" s="14" t="s">
        <v>971</v>
      </c>
      <c r="AI851" s="39" t="s">
        <v>39</v>
      </c>
      <c r="AJ851" s="14" t="s">
        <v>971</v>
      </c>
      <c r="AK851" s="14" t="s">
        <v>971</v>
      </c>
      <c r="AL851" s="39" t="s">
        <v>39</v>
      </c>
      <c r="AM851" s="14" t="s">
        <v>971</v>
      </c>
      <c r="AN851" s="14" t="s">
        <v>20</v>
      </c>
      <c r="AO851" s="14" t="s">
        <v>20</v>
      </c>
      <c r="AP851" s="14" t="s">
        <v>971</v>
      </c>
      <c r="AQ851" s="39" t="s">
        <v>39</v>
      </c>
      <c r="AR851" s="14" t="s">
        <v>971</v>
      </c>
      <c r="AS851" s="14" t="s">
        <v>971</v>
      </c>
      <c r="AT851" s="39" t="s">
        <v>39</v>
      </c>
      <c r="AU851" s="14" t="s">
        <v>971</v>
      </c>
      <c r="AV851" s="14" t="s">
        <v>971</v>
      </c>
      <c r="AW851" s="39" t="s">
        <v>39</v>
      </c>
      <c r="AX851" s="14" t="s">
        <v>971</v>
      </c>
      <c r="AY851" s="14" t="s">
        <v>971</v>
      </c>
      <c r="AZ851" s="39" t="s">
        <v>39</v>
      </c>
      <c r="BA851" s="14" t="s">
        <v>971</v>
      </c>
      <c r="BB851" s="14" t="s">
        <v>971</v>
      </c>
      <c r="BC851" s="39" t="s">
        <v>39</v>
      </c>
      <c r="BD851" s="14" t="s">
        <v>971</v>
      </c>
      <c r="BE851" s="14" t="s">
        <v>20</v>
      </c>
      <c r="BF851" s="14" t="s">
        <v>20</v>
      </c>
      <c r="BG851" s="14" t="s">
        <v>971</v>
      </c>
      <c r="BH851" s="39" t="s">
        <v>39</v>
      </c>
      <c r="BI851" s="39" t="s">
        <v>971</v>
      </c>
      <c r="BJ851" s="14" t="s">
        <v>971</v>
      </c>
      <c r="BK851" s="39" t="s">
        <v>39</v>
      </c>
      <c r="BL851" s="14" t="s">
        <v>971</v>
      </c>
      <c r="BM851" s="14" t="s">
        <v>971</v>
      </c>
      <c r="BN851" s="39" t="s">
        <v>39</v>
      </c>
      <c r="BO851" s="14" t="s">
        <v>971</v>
      </c>
      <c r="BP851" s="14" t="s">
        <v>971</v>
      </c>
      <c r="BQ851" s="39" t="s">
        <v>39</v>
      </c>
      <c r="BR851" s="14" t="s">
        <v>971</v>
      </c>
      <c r="BS851" s="14" t="s">
        <v>971</v>
      </c>
      <c r="BT851" s="39" t="e">
        <v>#N/A</v>
      </c>
      <c r="BU851" s="39" t="s">
        <v>971</v>
      </c>
      <c r="BV851" s="14" t="s">
        <v>20</v>
      </c>
      <c r="BW851" s="14" t="s">
        <v>20</v>
      </c>
      <c r="BX851" s="14" t="s">
        <v>971</v>
      </c>
      <c r="BY851" s="14" t="s">
        <v>971</v>
      </c>
      <c r="BZ851" s="39" t="s">
        <v>39</v>
      </c>
      <c r="CA851" s="39" t="s">
        <v>971</v>
      </c>
      <c r="CB851" s="14" t="s">
        <v>971</v>
      </c>
      <c r="CC851" s="39" t="s">
        <v>39</v>
      </c>
      <c r="CD851" s="39" t="s">
        <v>971</v>
      </c>
      <c r="CE851" s="14" t="s">
        <v>971</v>
      </c>
      <c r="CF851" s="39" t="s">
        <v>39</v>
      </c>
      <c r="CG851" s="39" t="s">
        <v>971</v>
      </c>
      <c r="CH851" s="14" t="s">
        <v>971</v>
      </c>
      <c r="CI851" s="39" t="s">
        <v>39</v>
      </c>
      <c r="CJ851" s="39" t="s">
        <v>971</v>
      </c>
      <c r="CK851" s="14" t="s">
        <v>20</v>
      </c>
      <c r="CL851" s="14" t="s">
        <v>20</v>
      </c>
      <c r="CM851" s="1">
        <f t="shared" si="223"/>
        <v>0</v>
      </c>
      <c r="CN851" s="1">
        <f t="shared" si="224"/>
        <v>0</v>
      </c>
      <c r="CO851" s="1">
        <f t="shared" si="225"/>
        <v>10</v>
      </c>
      <c r="CP851" s="1">
        <f t="shared" si="226"/>
        <v>6</v>
      </c>
      <c r="CQ851" s="1">
        <f t="shared" si="227"/>
        <v>0</v>
      </c>
      <c r="CR851" s="1">
        <f>SUM(COUNTIFS($T851:$CL851,{"PAT","MAT"}))</f>
        <v>0</v>
      </c>
      <c r="CS851" s="1">
        <f t="shared" si="228"/>
        <v>0</v>
      </c>
      <c r="CT851" s="1">
        <f t="shared" si="229"/>
        <v>0</v>
      </c>
      <c r="CU851" s="1">
        <f t="shared" si="230"/>
        <v>0</v>
      </c>
      <c r="CV851" s="1">
        <f t="shared" si="231"/>
        <v>0</v>
      </c>
      <c r="CW851" s="1">
        <f t="shared" si="232"/>
        <v>0</v>
      </c>
      <c r="CX851" s="1">
        <f t="shared" si="233"/>
        <v>0</v>
      </c>
      <c r="CY851" s="1">
        <f t="shared" si="234"/>
        <v>0</v>
      </c>
      <c r="CZ851" s="1">
        <f t="shared" si="235"/>
        <v>0</v>
      </c>
      <c r="DA851" s="1">
        <f t="shared" si="236"/>
        <v>0</v>
      </c>
      <c r="DB851" s="1">
        <f>SUM(CM851:CX851)+SUM(COUNTIFS(Q851:CL851,{"TERM","RESIGNED"}))</f>
        <v>51</v>
      </c>
      <c r="DC851" s="1" t="s">
        <v>45</v>
      </c>
      <c r="DD851" s="1" t="s">
        <v>1023</v>
      </c>
    </row>
    <row r="852" spans="1:109" x14ac:dyDescent="0.25">
      <c r="A852" s="32">
        <f t="shared" si="237"/>
        <v>851</v>
      </c>
      <c r="B852" s="1" t="s">
        <v>172</v>
      </c>
      <c r="C852" s="1">
        <v>105925</v>
      </c>
      <c r="D852" s="27">
        <v>105925</v>
      </c>
      <c r="E852" s="1" t="s">
        <v>946</v>
      </c>
      <c r="F852" s="34" t="s">
        <v>1330</v>
      </c>
      <c r="G852" s="34" t="s">
        <v>123</v>
      </c>
      <c r="H852" s="30">
        <v>45205</v>
      </c>
      <c r="I852" s="30" t="s">
        <v>39</v>
      </c>
      <c r="J852" s="30">
        <v>45267</v>
      </c>
      <c r="K852" s="1">
        <f t="shared" ca="1" si="238"/>
        <v>62</v>
      </c>
      <c r="L852" s="34" t="str">
        <f t="shared" si="239"/>
        <v>Billable</v>
      </c>
      <c r="M852" s="34" t="s">
        <v>124</v>
      </c>
      <c r="N852" s="1" t="s">
        <v>41</v>
      </c>
      <c r="O852" s="1" t="s">
        <v>971</v>
      </c>
      <c r="P852" s="1" t="s">
        <v>998</v>
      </c>
      <c r="Q852" s="1" t="s">
        <v>1213</v>
      </c>
      <c r="R852" s="1" t="s">
        <v>43</v>
      </c>
      <c r="S852" s="33" t="s">
        <v>109</v>
      </c>
      <c r="T852" s="14" t="s">
        <v>965</v>
      </c>
      <c r="U852" s="39">
        <v>0.39791666666666697</v>
      </c>
      <c r="V852" s="14" t="s">
        <v>965</v>
      </c>
      <c r="W852" s="14" t="s">
        <v>20</v>
      </c>
      <c r="X852" s="14" t="s">
        <v>20</v>
      </c>
      <c r="Y852" s="14" t="s">
        <v>21</v>
      </c>
      <c r="Z852" s="39" t="s">
        <v>39</v>
      </c>
      <c r="AA852" s="14" t="s">
        <v>21</v>
      </c>
      <c r="AB852" s="14" t="s">
        <v>21</v>
      </c>
      <c r="AC852" s="39" t="s">
        <v>39</v>
      </c>
      <c r="AD852" s="14" t="s">
        <v>21</v>
      </c>
      <c r="AE852" s="14" t="s">
        <v>21</v>
      </c>
      <c r="AF852" s="39" t="s">
        <v>39</v>
      </c>
      <c r="AG852" s="14" t="s">
        <v>21</v>
      </c>
      <c r="AH852" s="14" t="s">
        <v>971</v>
      </c>
      <c r="AI852" s="39" t="s">
        <v>39</v>
      </c>
      <c r="AJ852" s="14" t="s">
        <v>971</v>
      </c>
      <c r="AK852" s="14" t="s">
        <v>971</v>
      </c>
      <c r="AL852" s="39" t="s">
        <v>39</v>
      </c>
      <c r="AM852" s="14" t="s">
        <v>971</v>
      </c>
      <c r="AN852" s="14" t="s">
        <v>20</v>
      </c>
      <c r="AO852" s="14" t="s">
        <v>20</v>
      </c>
      <c r="AP852" s="14" t="s">
        <v>971</v>
      </c>
      <c r="AQ852" s="39" t="s">
        <v>39</v>
      </c>
      <c r="AR852" s="14" t="s">
        <v>971</v>
      </c>
      <c r="AS852" s="14" t="s">
        <v>971</v>
      </c>
      <c r="AT852" s="39" t="s">
        <v>39</v>
      </c>
      <c r="AU852" s="14" t="s">
        <v>971</v>
      </c>
      <c r="AV852" s="14" t="s">
        <v>971</v>
      </c>
      <c r="AW852" s="39" t="s">
        <v>39</v>
      </c>
      <c r="AX852" s="14" t="s">
        <v>971</v>
      </c>
      <c r="AY852" s="14" t="s">
        <v>971</v>
      </c>
      <c r="AZ852" s="39" t="s">
        <v>39</v>
      </c>
      <c r="BA852" s="14" t="s">
        <v>971</v>
      </c>
      <c r="BB852" s="14" t="s">
        <v>971</v>
      </c>
      <c r="BC852" s="39" t="s">
        <v>39</v>
      </c>
      <c r="BD852" s="14" t="s">
        <v>971</v>
      </c>
      <c r="BE852" s="14" t="s">
        <v>20</v>
      </c>
      <c r="BF852" s="14" t="s">
        <v>20</v>
      </c>
      <c r="BG852" s="14" t="s">
        <v>971</v>
      </c>
      <c r="BH852" s="39" t="s">
        <v>39</v>
      </c>
      <c r="BI852" s="39" t="s">
        <v>971</v>
      </c>
      <c r="BJ852" s="14" t="s">
        <v>971</v>
      </c>
      <c r="BK852" s="39" t="s">
        <v>39</v>
      </c>
      <c r="BL852" s="14" t="s">
        <v>971</v>
      </c>
      <c r="BM852" s="14" t="s">
        <v>971</v>
      </c>
      <c r="BN852" s="39" t="s">
        <v>39</v>
      </c>
      <c r="BO852" s="14" t="s">
        <v>971</v>
      </c>
      <c r="BP852" s="14" t="s">
        <v>971</v>
      </c>
      <c r="BQ852" s="39" t="s">
        <v>39</v>
      </c>
      <c r="BR852" s="14" t="s">
        <v>971</v>
      </c>
      <c r="BS852" s="14" t="s">
        <v>971</v>
      </c>
      <c r="BT852" s="39" t="e">
        <v>#N/A</v>
      </c>
      <c r="BU852" s="39" t="s">
        <v>971</v>
      </c>
      <c r="BV852" s="14" t="s">
        <v>20</v>
      </c>
      <c r="BW852" s="14" t="s">
        <v>20</v>
      </c>
      <c r="BX852" s="14" t="s">
        <v>971</v>
      </c>
      <c r="BY852" s="14" t="s">
        <v>971</v>
      </c>
      <c r="BZ852" s="39" t="s">
        <v>39</v>
      </c>
      <c r="CA852" s="39" t="s">
        <v>971</v>
      </c>
      <c r="CB852" s="14" t="s">
        <v>971</v>
      </c>
      <c r="CC852" s="39" t="s">
        <v>39</v>
      </c>
      <c r="CD852" s="39" t="s">
        <v>971</v>
      </c>
      <c r="CE852" s="14" t="s">
        <v>971</v>
      </c>
      <c r="CF852" s="39" t="s">
        <v>39</v>
      </c>
      <c r="CG852" s="39" t="s">
        <v>971</v>
      </c>
      <c r="CH852" s="14" t="s">
        <v>971</v>
      </c>
      <c r="CI852" s="39" t="s">
        <v>39</v>
      </c>
      <c r="CJ852" s="39" t="s">
        <v>971</v>
      </c>
      <c r="CK852" s="14" t="s">
        <v>20</v>
      </c>
      <c r="CL852" s="14" t="s">
        <v>20</v>
      </c>
      <c r="CM852" s="1">
        <f t="shared" si="223"/>
        <v>2</v>
      </c>
      <c r="CN852" s="1">
        <f t="shared" si="224"/>
        <v>0</v>
      </c>
      <c r="CO852" s="1">
        <f t="shared" si="225"/>
        <v>10</v>
      </c>
      <c r="CP852" s="1">
        <f t="shared" si="226"/>
        <v>6</v>
      </c>
      <c r="CQ852" s="1">
        <f t="shared" si="227"/>
        <v>0</v>
      </c>
      <c r="CR852" s="1">
        <f>SUM(COUNTIFS($T852:$CL852,{"PAT","MAT"}))</f>
        <v>0</v>
      </c>
      <c r="CS852" s="1">
        <f t="shared" si="228"/>
        <v>0</v>
      </c>
      <c r="CT852" s="1">
        <f t="shared" si="229"/>
        <v>0</v>
      </c>
      <c r="CU852" s="1">
        <f t="shared" si="230"/>
        <v>0</v>
      </c>
      <c r="CV852" s="1">
        <f t="shared" si="231"/>
        <v>0</v>
      </c>
      <c r="CW852" s="1">
        <f t="shared" si="232"/>
        <v>0</v>
      </c>
      <c r="CX852" s="1">
        <f t="shared" si="233"/>
        <v>0</v>
      </c>
      <c r="CY852" s="1">
        <f t="shared" si="234"/>
        <v>0</v>
      </c>
      <c r="CZ852" s="1">
        <f t="shared" si="235"/>
        <v>0</v>
      </c>
      <c r="DA852" s="1">
        <f t="shared" si="236"/>
        <v>0</v>
      </c>
      <c r="DB852" s="1">
        <f>SUM(CM852:CX852)+SUM(COUNTIFS(Q852:CL852,{"TERM","RESIGNED"}))</f>
        <v>51</v>
      </c>
      <c r="DC852" s="1" t="s">
        <v>45</v>
      </c>
      <c r="DD852" s="1" t="s">
        <v>1018</v>
      </c>
    </row>
    <row r="853" spans="1:109" x14ac:dyDescent="0.25">
      <c r="A853" s="32">
        <f t="shared" si="237"/>
        <v>852</v>
      </c>
      <c r="B853" s="1" t="s">
        <v>36</v>
      </c>
      <c r="C853" s="1">
        <v>19312</v>
      </c>
      <c r="D853" s="27">
        <v>19312</v>
      </c>
      <c r="E853" s="1" t="s">
        <v>946</v>
      </c>
      <c r="F853" s="34" t="s">
        <v>1389</v>
      </c>
      <c r="G853" s="34" t="s">
        <v>123</v>
      </c>
      <c r="H853" s="30">
        <v>45219</v>
      </c>
      <c r="I853" s="30" t="s">
        <v>39</v>
      </c>
      <c r="J853" s="30">
        <v>45273</v>
      </c>
      <c r="K853" s="1">
        <f t="shared" ca="1" si="238"/>
        <v>54</v>
      </c>
      <c r="L853" s="34" t="str">
        <f t="shared" si="239"/>
        <v>Billable</v>
      </c>
      <c r="M853" s="34" t="s">
        <v>124</v>
      </c>
      <c r="N853" s="1" t="s">
        <v>41</v>
      </c>
      <c r="O853" s="1" t="s">
        <v>971</v>
      </c>
      <c r="P853" s="1" t="s">
        <v>998</v>
      </c>
      <c r="Q853" s="1" t="s">
        <v>1213</v>
      </c>
      <c r="R853" s="1" t="s">
        <v>43</v>
      </c>
      <c r="S853" s="33" t="s">
        <v>429</v>
      </c>
      <c r="T853" s="14" t="s">
        <v>965</v>
      </c>
      <c r="U853" s="39">
        <v>0.45138888888888901</v>
      </c>
      <c r="V853" s="14" t="s">
        <v>965</v>
      </c>
      <c r="W853" s="14" t="s">
        <v>20</v>
      </c>
      <c r="X853" s="14" t="s">
        <v>20</v>
      </c>
      <c r="Y853" s="14" t="s">
        <v>965</v>
      </c>
      <c r="Z853" s="39">
        <v>0.40625</v>
      </c>
      <c r="AA853" s="14" t="s">
        <v>965</v>
      </c>
      <c r="AB853" s="14" t="s">
        <v>965</v>
      </c>
      <c r="AC853" s="39">
        <v>0.39374999999999999</v>
      </c>
      <c r="AD853" s="14" t="s">
        <v>965</v>
      </c>
      <c r="AE853" s="14" t="s">
        <v>966</v>
      </c>
      <c r="AF853" s="39">
        <v>0.3979166666666667</v>
      </c>
      <c r="AG853" s="14" t="s">
        <v>966</v>
      </c>
      <c r="AH853" s="14" t="s">
        <v>966</v>
      </c>
      <c r="AI853" s="39">
        <v>0.40208333333333335</v>
      </c>
      <c r="AJ853" s="14" t="s">
        <v>966</v>
      </c>
      <c r="AK853" s="14" t="s">
        <v>21</v>
      </c>
      <c r="AL853" s="39" t="s">
        <v>39</v>
      </c>
      <c r="AM853" s="14" t="s">
        <v>21</v>
      </c>
      <c r="AN853" s="14" t="s">
        <v>20</v>
      </c>
      <c r="AO853" s="14" t="s">
        <v>20</v>
      </c>
      <c r="AP853" s="14" t="s">
        <v>21</v>
      </c>
      <c r="AQ853" s="39" t="s">
        <v>39</v>
      </c>
      <c r="AR853" s="14" t="s">
        <v>21</v>
      </c>
      <c r="AS853" s="14" t="s">
        <v>21</v>
      </c>
      <c r="AT853" s="39" t="s">
        <v>39</v>
      </c>
      <c r="AU853" s="14" t="s">
        <v>21</v>
      </c>
      <c r="AV853" s="14" t="s">
        <v>971</v>
      </c>
      <c r="AW853" s="39" t="s">
        <v>39</v>
      </c>
      <c r="AX853" s="14" t="s">
        <v>971</v>
      </c>
      <c r="AY853" s="14" t="s">
        <v>971</v>
      </c>
      <c r="AZ853" s="39" t="s">
        <v>39</v>
      </c>
      <c r="BA853" s="14" t="s">
        <v>971</v>
      </c>
      <c r="BB853" s="14" t="s">
        <v>971</v>
      </c>
      <c r="BC853" s="39" t="s">
        <v>39</v>
      </c>
      <c r="BD853" s="14" t="s">
        <v>971</v>
      </c>
      <c r="BE853" s="14" t="s">
        <v>20</v>
      </c>
      <c r="BF853" s="14" t="s">
        <v>20</v>
      </c>
      <c r="BG853" s="14" t="s">
        <v>971</v>
      </c>
      <c r="BH853" s="39" t="s">
        <v>39</v>
      </c>
      <c r="BI853" s="39" t="s">
        <v>971</v>
      </c>
      <c r="BJ853" s="14" t="s">
        <v>971</v>
      </c>
      <c r="BK853" s="39" t="s">
        <v>39</v>
      </c>
      <c r="BL853" s="14" t="s">
        <v>971</v>
      </c>
      <c r="BM853" s="14" t="s">
        <v>971</v>
      </c>
      <c r="BN853" s="39" t="s">
        <v>39</v>
      </c>
      <c r="BO853" s="14" t="s">
        <v>971</v>
      </c>
      <c r="BP853" s="14" t="s">
        <v>971</v>
      </c>
      <c r="BQ853" s="39" t="s">
        <v>39</v>
      </c>
      <c r="BR853" s="14" t="s">
        <v>971</v>
      </c>
      <c r="BS853" s="14" t="s">
        <v>971</v>
      </c>
      <c r="BT853" s="39" t="e">
        <v>#N/A</v>
      </c>
      <c r="BU853" s="39" t="s">
        <v>971</v>
      </c>
      <c r="BV853" s="14" t="s">
        <v>20</v>
      </c>
      <c r="BW853" s="14" t="s">
        <v>20</v>
      </c>
      <c r="BX853" s="14" t="s">
        <v>971</v>
      </c>
      <c r="BY853" s="14" t="s">
        <v>971</v>
      </c>
      <c r="BZ853" s="39" t="s">
        <v>39</v>
      </c>
      <c r="CA853" s="39" t="s">
        <v>971</v>
      </c>
      <c r="CB853" s="14" t="s">
        <v>971</v>
      </c>
      <c r="CC853" s="39" t="s">
        <v>39</v>
      </c>
      <c r="CD853" s="39" t="s">
        <v>971</v>
      </c>
      <c r="CE853" s="14" t="s">
        <v>971</v>
      </c>
      <c r="CF853" s="39" t="s">
        <v>39</v>
      </c>
      <c r="CG853" s="39" t="s">
        <v>971</v>
      </c>
      <c r="CH853" s="14" t="s">
        <v>971</v>
      </c>
      <c r="CI853" s="39" t="s">
        <v>39</v>
      </c>
      <c r="CJ853" s="39" t="s">
        <v>971</v>
      </c>
      <c r="CK853" s="14" t="s">
        <v>20</v>
      </c>
      <c r="CL853" s="14" t="s">
        <v>20</v>
      </c>
      <c r="CM853" s="1">
        <f t="shared" si="223"/>
        <v>6</v>
      </c>
      <c r="CN853" s="1">
        <f t="shared" si="224"/>
        <v>2</v>
      </c>
      <c r="CO853" s="1">
        <f t="shared" si="225"/>
        <v>10</v>
      </c>
      <c r="CP853" s="1">
        <f t="shared" si="226"/>
        <v>6</v>
      </c>
      <c r="CQ853" s="1">
        <f t="shared" si="227"/>
        <v>0</v>
      </c>
      <c r="CR853" s="1">
        <f>SUM(COUNTIFS($T853:$CL853,{"PAT","MAT"}))</f>
        <v>0</v>
      </c>
      <c r="CS853" s="1">
        <f t="shared" si="228"/>
        <v>0</v>
      </c>
      <c r="CT853" s="1">
        <f t="shared" si="229"/>
        <v>0</v>
      </c>
      <c r="CU853" s="1">
        <f t="shared" si="230"/>
        <v>0</v>
      </c>
      <c r="CV853" s="1">
        <f t="shared" si="231"/>
        <v>0</v>
      </c>
      <c r="CW853" s="1">
        <f t="shared" si="232"/>
        <v>0</v>
      </c>
      <c r="CX853" s="1">
        <f t="shared" si="233"/>
        <v>0</v>
      </c>
      <c r="CY853" s="1">
        <f t="shared" si="234"/>
        <v>0</v>
      </c>
      <c r="CZ853" s="1">
        <f t="shared" si="235"/>
        <v>0</v>
      </c>
      <c r="DA853" s="1">
        <f t="shared" si="236"/>
        <v>0</v>
      </c>
      <c r="DB853" s="1">
        <f>SUM(CM853:CX853)+SUM(COUNTIFS(Q853:CL853,{"TERM","RESIGNED"}))</f>
        <v>49</v>
      </c>
      <c r="DC853" s="1" t="s">
        <v>45</v>
      </c>
      <c r="DD853" s="1" t="s">
        <v>1020</v>
      </c>
    </row>
    <row r="854" spans="1:109" x14ac:dyDescent="0.25">
      <c r="A854" s="32">
        <f t="shared" si="237"/>
        <v>853</v>
      </c>
      <c r="B854" s="1" t="s">
        <v>36</v>
      </c>
      <c r="C854" s="1">
        <v>19317</v>
      </c>
      <c r="D854" s="27">
        <v>19317</v>
      </c>
      <c r="E854" s="1" t="s">
        <v>946</v>
      </c>
      <c r="F854" s="34" t="s">
        <v>1391</v>
      </c>
      <c r="G854" s="34" t="s">
        <v>123</v>
      </c>
      <c r="H854" s="30">
        <v>45219</v>
      </c>
      <c r="I854" s="30" t="s">
        <v>39</v>
      </c>
      <c r="J854" s="30">
        <v>45273</v>
      </c>
      <c r="K854" s="1">
        <f t="shared" ca="1" si="238"/>
        <v>54</v>
      </c>
      <c r="L854" s="34" t="str">
        <f t="shared" si="239"/>
        <v>Billable</v>
      </c>
      <c r="M854" s="34" t="s">
        <v>124</v>
      </c>
      <c r="N854" s="1" t="s">
        <v>41</v>
      </c>
      <c r="O854" s="1" t="s">
        <v>971</v>
      </c>
      <c r="P854" s="1" t="s">
        <v>998</v>
      </c>
      <c r="Q854" s="1" t="s">
        <v>1213</v>
      </c>
      <c r="R854" s="1" t="s">
        <v>43</v>
      </c>
      <c r="S854" s="33" t="s">
        <v>429</v>
      </c>
      <c r="T854" s="14" t="s">
        <v>965</v>
      </c>
      <c r="U854" s="39">
        <v>0.453472222222222</v>
      </c>
      <c r="V854" s="14" t="s">
        <v>965</v>
      </c>
      <c r="W854" s="14" t="s">
        <v>20</v>
      </c>
      <c r="X854" s="14" t="s">
        <v>20</v>
      </c>
      <c r="Y854" s="14" t="s">
        <v>965</v>
      </c>
      <c r="Z854" s="39">
        <v>0.4069444444444445</v>
      </c>
      <c r="AA854" s="14" t="s">
        <v>965</v>
      </c>
      <c r="AB854" s="14" t="s">
        <v>965</v>
      </c>
      <c r="AC854" s="39">
        <v>0.39652777777777781</v>
      </c>
      <c r="AD854" s="14" t="s">
        <v>965</v>
      </c>
      <c r="AE854" s="14" t="s">
        <v>966</v>
      </c>
      <c r="AF854" s="39">
        <v>0.39444444444444443</v>
      </c>
      <c r="AG854" s="14" t="s">
        <v>966</v>
      </c>
      <c r="AH854" s="14" t="s">
        <v>966</v>
      </c>
      <c r="AI854" s="39">
        <v>0.40208333333333335</v>
      </c>
      <c r="AJ854" s="14" t="s">
        <v>966</v>
      </c>
      <c r="AK854" s="14" t="s">
        <v>21</v>
      </c>
      <c r="AL854" s="39" t="s">
        <v>39</v>
      </c>
      <c r="AM854" s="14" t="s">
        <v>21</v>
      </c>
      <c r="AN854" s="14" t="s">
        <v>20</v>
      </c>
      <c r="AO854" s="14" t="s">
        <v>20</v>
      </c>
      <c r="AP854" s="14" t="s">
        <v>21</v>
      </c>
      <c r="AQ854" s="39" t="s">
        <v>39</v>
      </c>
      <c r="AR854" s="14" t="s">
        <v>21</v>
      </c>
      <c r="AS854" s="14" t="s">
        <v>21</v>
      </c>
      <c r="AT854" s="39" t="s">
        <v>39</v>
      </c>
      <c r="AU854" s="14" t="s">
        <v>21</v>
      </c>
      <c r="AV854" s="14" t="s">
        <v>971</v>
      </c>
      <c r="AW854" s="39" t="s">
        <v>39</v>
      </c>
      <c r="AX854" s="14" t="s">
        <v>971</v>
      </c>
      <c r="AY854" s="14" t="s">
        <v>971</v>
      </c>
      <c r="AZ854" s="39" t="s">
        <v>39</v>
      </c>
      <c r="BA854" s="14" t="s">
        <v>971</v>
      </c>
      <c r="BB854" s="14" t="s">
        <v>971</v>
      </c>
      <c r="BC854" s="39" t="s">
        <v>39</v>
      </c>
      <c r="BD854" s="14" t="s">
        <v>971</v>
      </c>
      <c r="BE854" s="14" t="s">
        <v>20</v>
      </c>
      <c r="BF854" s="14" t="s">
        <v>20</v>
      </c>
      <c r="BG854" s="14" t="s">
        <v>971</v>
      </c>
      <c r="BH854" s="39" t="s">
        <v>39</v>
      </c>
      <c r="BI854" s="39" t="s">
        <v>971</v>
      </c>
      <c r="BJ854" s="14" t="s">
        <v>971</v>
      </c>
      <c r="BK854" s="39" t="s">
        <v>39</v>
      </c>
      <c r="BL854" s="14" t="s">
        <v>971</v>
      </c>
      <c r="BM854" s="14" t="s">
        <v>971</v>
      </c>
      <c r="BN854" s="39" t="s">
        <v>39</v>
      </c>
      <c r="BO854" s="14" t="s">
        <v>971</v>
      </c>
      <c r="BP854" s="14" t="s">
        <v>971</v>
      </c>
      <c r="BQ854" s="39" t="s">
        <v>39</v>
      </c>
      <c r="BR854" s="14" t="s">
        <v>971</v>
      </c>
      <c r="BS854" s="14" t="s">
        <v>971</v>
      </c>
      <c r="BT854" s="39" t="e">
        <v>#N/A</v>
      </c>
      <c r="BU854" s="39" t="s">
        <v>971</v>
      </c>
      <c r="BV854" s="14" t="s">
        <v>20</v>
      </c>
      <c r="BW854" s="14" t="s">
        <v>20</v>
      </c>
      <c r="BX854" s="14" t="s">
        <v>971</v>
      </c>
      <c r="BY854" s="14" t="s">
        <v>971</v>
      </c>
      <c r="BZ854" s="39" t="s">
        <v>39</v>
      </c>
      <c r="CA854" s="39" t="s">
        <v>971</v>
      </c>
      <c r="CB854" s="14" t="s">
        <v>971</v>
      </c>
      <c r="CC854" s="39" t="s">
        <v>39</v>
      </c>
      <c r="CD854" s="39" t="s">
        <v>971</v>
      </c>
      <c r="CE854" s="14" t="s">
        <v>971</v>
      </c>
      <c r="CF854" s="39" t="s">
        <v>39</v>
      </c>
      <c r="CG854" s="39" t="s">
        <v>971</v>
      </c>
      <c r="CH854" s="14" t="s">
        <v>971</v>
      </c>
      <c r="CI854" s="39" t="s">
        <v>39</v>
      </c>
      <c r="CJ854" s="39" t="s">
        <v>971</v>
      </c>
      <c r="CK854" s="14" t="s">
        <v>20</v>
      </c>
      <c r="CL854" s="14" t="s">
        <v>20</v>
      </c>
      <c r="CM854" s="1">
        <f t="shared" si="223"/>
        <v>6</v>
      </c>
      <c r="CN854" s="1">
        <f t="shared" si="224"/>
        <v>2</v>
      </c>
      <c r="CO854" s="1">
        <f t="shared" si="225"/>
        <v>10</v>
      </c>
      <c r="CP854" s="1">
        <f t="shared" si="226"/>
        <v>6</v>
      </c>
      <c r="CQ854" s="1">
        <f t="shared" si="227"/>
        <v>0</v>
      </c>
      <c r="CR854" s="1">
        <f>SUM(COUNTIFS($T854:$CL854,{"PAT","MAT"}))</f>
        <v>0</v>
      </c>
      <c r="CS854" s="1">
        <f t="shared" si="228"/>
        <v>0</v>
      </c>
      <c r="CT854" s="1">
        <f t="shared" si="229"/>
        <v>0</v>
      </c>
      <c r="CU854" s="1">
        <f t="shared" si="230"/>
        <v>0</v>
      </c>
      <c r="CV854" s="1">
        <f t="shared" si="231"/>
        <v>0</v>
      </c>
      <c r="CW854" s="1">
        <f t="shared" si="232"/>
        <v>0</v>
      </c>
      <c r="CX854" s="1">
        <f t="shared" si="233"/>
        <v>0</v>
      </c>
      <c r="CY854" s="1">
        <f t="shared" si="234"/>
        <v>0</v>
      </c>
      <c r="CZ854" s="1">
        <f t="shared" si="235"/>
        <v>0</v>
      </c>
      <c r="DA854" s="1">
        <f t="shared" si="236"/>
        <v>0</v>
      </c>
      <c r="DB854" s="1">
        <f>SUM(CM854:CX854)+SUM(COUNTIFS(Q854:CL854,{"TERM","RESIGNED"}))</f>
        <v>49</v>
      </c>
      <c r="DC854" s="1" t="s">
        <v>45</v>
      </c>
      <c r="DD854" s="1" t="s">
        <v>1020</v>
      </c>
    </row>
    <row r="855" spans="1:109" x14ac:dyDescent="0.25">
      <c r="A855" s="32">
        <f t="shared" si="237"/>
        <v>854</v>
      </c>
      <c r="B855" s="1" t="s">
        <v>36</v>
      </c>
      <c r="C855" s="1">
        <v>19430</v>
      </c>
      <c r="D855" s="27">
        <v>19430</v>
      </c>
      <c r="E855" s="1" t="s">
        <v>946</v>
      </c>
      <c r="F855" s="34" t="s">
        <v>1472</v>
      </c>
      <c r="G855" s="34" t="s">
        <v>190</v>
      </c>
      <c r="H855" s="30">
        <v>45238</v>
      </c>
      <c r="I855" s="30" t="s">
        <v>39</v>
      </c>
      <c r="J855" s="30">
        <v>45271</v>
      </c>
      <c r="K855" s="1">
        <f t="shared" ca="1" si="238"/>
        <v>33</v>
      </c>
      <c r="L855" s="34" t="str">
        <f t="shared" si="239"/>
        <v>Billable</v>
      </c>
      <c r="M855" s="34" t="s">
        <v>187</v>
      </c>
      <c r="N855" s="1" t="s">
        <v>41</v>
      </c>
      <c r="O855" s="1" t="s">
        <v>971</v>
      </c>
      <c r="P855" s="1" t="s">
        <v>998</v>
      </c>
      <c r="Q855" s="1" t="s">
        <v>1213</v>
      </c>
      <c r="R855" s="1" t="s">
        <v>43</v>
      </c>
      <c r="S855" s="33" t="s">
        <v>252</v>
      </c>
      <c r="T855" s="14" t="s">
        <v>21</v>
      </c>
      <c r="U855" s="39" t="s">
        <v>39</v>
      </c>
      <c r="V855" s="14" t="s">
        <v>21</v>
      </c>
      <c r="W855" s="14" t="s">
        <v>20</v>
      </c>
      <c r="X855" s="14" t="s">
        <v>20</v>
      </c>
      <c r="Y855" s="14" t="s">
        <v>21</v>
      </c>
      <c r="Z855" s="39" t="s">
        <v>39</v>
      </c>
      <c r="AA855" s="14" t="s">
        <v>21</v>
      </c>
      <c r="AB855" s="14" t="s">
        <v>22</v>
      </c>
      <c r="AC855" s="39">
        <v>0.13680555555555554</v>
      </c>
      <c r="AD855" s="14" t="s">
        <v>22</v>
      </c>
      <c r="AE855" s="14" t="s">
        <v>21</v>
      </c>
      <c r="AF855" s="39" t="s">
        <v>39</v>
      </c>
      <c r="AG855" s="14" t="s">
        <v>21</v>
      </c>
      <c r="AH855" s="14" t="s">
        <v>21</v>
      </c>
      <c r="AI855" s="39" t="s">
        <v>39</v>
      </c>
      <c r="AJ855" s="14" t="s">
        <v>21</v>
      </c>
      <c r="AK855" s="14" t="s">
        <v>21</v>
      </c>
      <c r="AL855" s="39" t="s">
        <v>39</v>
      </c>
      <c r="AM855" s="14" t="s">
        <v>21</v>
      </c>
      <c r="AN855" s="14" t="s">
        <v>20</v>
      </c>
      <c r="AO855" s="14" t="s">
        <v>20</v>
      </c>
      <c r="AP855" s="14" t="s">
        <v>971</v>
      </c>
      <c r="AQ855" s="39" t="s">
        <v>39</v>
      </c>
      <c r="AR855" s="14" t="s">
        <v>971</v>
      </c>
      <c r="AS855" s="14" t="s">
        <v>971</v>
      </c>
      <c r="AT855" s="39" t="s">
        <v>39</v>
      </c>
      <c r="AU855" s="14" t="s">
        <v>971</v>
      </c>
      <c r="AV855" s="14" t="s">
        <v>971</v>
      </c>
      <c r="AW855" s="39" t="s">
        <v>39</v>
      </c>
      <c r="AX855" s="14" t="s">
        <v>971</v>
      </c>
      <c r="AY855" s="14" t="s">
        <v>971</v>
      </c>
      <c r="AZ855" s="39" t="s">
        <v>39</v>
      </c>
      <c r="BA855" s="14" t="s">
        <v>971</v>
      </c>
      <c r="BB855" s="14" t="s">
        <v>971</v>
      </c>
      <c r="BC855" s="39" t="s">
        <v>39</v>
      </c>
      <c r="BD855" s="14" t="s">
        <v>971</v>
      </c>
      <c r="BE855" s="14" t="s">
        <v>20</v>
      </c>
      <c r="BF855" s="14" t="s">
        <v>20</v>
      </c>
      <c r="BG855" s="14" t="s">
        <v>971</v>
      </c>
      <c r="BH855" s="39" t="s">
        <v>39</v>
      </c>
      <c r="BI855" s="39" t="s">
        <v>971</v>
      </c>
      <c r="BJ855" s="14" t="s">
        <v>971</v>
      </c>
      <c r="BK855" s="39" t="s">
        <v>39</v>
      </c>
      <c r="BL855" s="14" t="s">
        <v>971</v>
      </c>
      <c r="BM855" s="14" t="s">
        <v>971</v>
      </c>
      <c r="BN855" s="39" t="s">
        <v>39</v>
      </c>
      <c r="BO855" s="14" t="s">
        <v>971</v>
      </c>
      <c r="BP855" s="14" t="s">
        <v>971</v>
      </c>
      <c r="BQ855" s="39" t="s">
        <v>39</v>
      </c>
      <c r="BR855" s="14" t="s">
        <v>971</v>
      </c>
      <c r="BS855" s="14" t="s">
        <v>971</v>
      </c>
      <c r="BT855" s="39" t="e">
        <v>#N/A</v>
      </c>
      <c r="BU855" s="39" t="s">
        <v>971</v>
      </c>
      <c r="BV855" s="14" t="s">
        <v>20</v>
      </c>
      <c r="BW855" s="14" t="s">
        <v>20</v>
      </c>
      <c r="BX855" s="14" t="s">
        <v>971</v>
      </c>
      <c r="BY855" s="14" t="s">
        <v>971</v>
      </c>
      <c r="BZ855" s="39" t="s">
        <v>39</v>
      </c>
      <c r="CA855" s="39" t="s">
        <v>971</v>
      </c>
      <c r="CB855" s="14" t="s">
        <v>971</v>
      </c>
      <c r="CC855" s="39" t="s">
        <v>39</v>
      </c>
      <c r="CD855" s="39" t="s">
        <v>971</v>
      </c>
      <c r="CE855" s="14" t="s">
        <v>971</v>
      </c>
      <c r="CF855" s="39" t="s">
        <v>39</v>
      </c>
      <c r="CG855" s="39" t="s">
        <v>971</v>
      </c>
      <c r="CH855" s="14" t="s">
        <v>971</v>
      </c>
      <c r="CI855" s="39" t="s">
        <v>39</v>
      </c>
      <c r="CJ855" s="39" t="s">
        <v>971</v>
      </c>
      <c r="CK855" s="14" t="s">
        <v>20</v>
      </c>
      <c r="CL855" s="14" t="s">
        <v>20</v>
      </c>
      <c r="CM855" s="1">
        <f t="shared" si="223"/>
        <v>0</v>
      </c>
      <c r="CN855" s="1">
        <f t="shared" si="224"/>
        <v>0</v>
      </c>
      <c r="CO855" s="1">
        <f t="shared" si="225"/>
        <v>10</v>
      </c>
      <c r="CP855" s="1">
        <f t="shared" si="226"/>
        <v>10</v>
      </c>
      <c r="CQ855" s="1">
        <f t="shared" si="227"/>
        <v>2</v>
      </c>
      <c r="CR855" s="1">
        <f>SUM(COUNTIFS($T855:$CL855,{"PAT","MAT"}))</f>
        <v>0</v>
      </c>
      <c r="CS855" s="1">
        <f t="shared" si="228"/>
        <v>0</v>
      </c>
      <c r="CT855" s="1">
        <f t="shared" si="229"/>
        <v>0</v>
      </c>
      <c r="CU855" s="1">
        <f t="shared" si="230"/>
        <v>0</v>
      </c>
      <c r="CV855" s="1">
        <f t="shared" si="231"/>
        <v>0</v>
      </c>
      <c r="CW855" s="1">
        <f t="shared" si="232"/>
        <v>0</v>
      </c>
      <c r="CX855" s="1">
        <f t="shared" si="233"/>
        <v>0</v>
      </c>
      <c r="CY855" s="1">
        <f t="shared" si="234"/>
        <v>0</v>
      </c>
      <c r="CZ855" s="1">
        <f t="shared" si="235"/>
        <v>0</v>
      </c>
      <c r="DA855" s="1">
        <f t="shared" si="236"/>
        <v>0</v>
      </c>
      <c r="DB855" s="1">
        <f>SUM(CM855:CX855)+SUM(COUNTIFS(Q855:CL855,{"TERM","RESIGNED"}))</f>
        <v>51</v>
      </c>
      <c r="DC855" s="1" t="s">
        <v>45</v>
      </c>
      <c r="DD855" s="1" t="s">
        <v>1018</v>
      </c>
    </row>
    <row r="856" spans="1:109" x14ac:dyDescent="0.25">
      <c r="A856" s="32">
        <f t="shared" si="237"/>
        <v>855</v>
      </c>
      <c r="B856" s="1" t="s">
        <v>172</v>
      </c>
      <c r="C856" s="1">
        <v>106120</v>
      </c>
      <c r="D856" s="27">
        <v>106120</v>
      </c>
      <c r="E856" s="1" t="s">
        <v>946</v>
      </c>
      <c r="F856" s="34" t="s">
        <v>1591</v>
      </c>
      <c r="G856" s="34" t="s">
        <v>162</v>
      </c>
      <c r="H856" s="30">
        <v>45261</v>
      </c>
      <c r="I856" s="30" t="s">
        <v>39</v>
      </c>
      <c r="J856" s="30">
        <v>45272</v>
      </c>
      <c r="K856" s="1">
        <v>4</v>
      </c>
      <c r="L856" s="34" t="s">
        <v>1598</v>
      </c>
      <c r="M856" s="34" t="s">
        <v>124</v>
      </c>
      <c r="N856" s="1" t="s">
        <v>41</v>
      </c>
      <c r="O856" s="1" t="s">
        <v>971</v>
      </c>
      <c r="P856" s="1" t="s">
        <v>998</v>
      </c>
      <c r="Q856" s="1" t="s">
        <v>1213</v>
      </c>
      <c r="R856" s="1" t="s">
        <v>43</v>
      </c>
      <c r="S856" s="33" t="s">
        <v>367</v>
      </c>
      <c r="T856" s="14" t="s">
        <v>965</v>
      </c>
      <c r="U856" s="39" t="s">
        <v>39</v>
      </c>
      <c r="V856" s="14" t="s">
        <v>965</v>
      </c>
      <c r="W856" s="14" t="s">
        <v>20</v>
      </c>
      <c r="X856" s="14" t="s">
        <v>20</v>
      </c>
      <c r="Y856" s="14" t="s">
        <v>965</v>
      </c>
      <c r="Z856" s="39" t="s">
        <v>39</v>
      </c>
      <c r="AA856" s="14" t="s">
        <v>965</v>
      </c>
      <c r="AB856" s="14" t="s">
        <v>965</v>
      </c>
      <c r="AC856" s="39">
        <v>0.33611111111111108</v>
      </c>
      <c r="AD856" s="14" t="s">
        <v>965</v>
      </c>
      <c r="AE856" s="14" t="s">
        <v>22</v>
      </c>
      <c r="AF856" s="39">
        <v>0.19652777777777777</v>
      </c>
      <c r="AG856" s="14" t="s">
        <v>22</v>
      </c>
      <c r="AH856" s="14" t="s">
        <v>21</v>
      </c>
      <c r="AI856" s="39" t="s">
        <v>39</v>
      </c>
      <c r="AJ856" s="14" t="s">
        <v>21</v>
      </c>
      <c r="AK856" s="14" t="s">
        <v>21</v>
      </c>
      <c r="AL856" s="39" t="s">
        <v>39</v>
      </c>
      <c r="AM856" s="14" t="s">
        <v>21</v>
      </c>
      <c r="AN856" s="14" t="s">
        <v>20</v>
      </c>
      <c r="AO856" s="14" t="s">
        <v>20</v>
      </c>
      <c r="AP856" s="14" t="s">
        <v>21</v>
      </c>
      <c r="AQ856" s="39" t="s">
        <v>39</v>
      </c>
      <c r="AR856" s="14" t="s">
        <v>21</v>
      </c>
      <c r="AS856" s="14" t="s">
        <v>971</v>
      </c>
      <c r="AT856" s="39" t="s">
        <v>39</v>
      </c>
      <c r="AU856" s="14" t="s">
        <v>971</v>
      </c>
      <c r="AV856" s="14" t="s">
        <v>971</v>
      </c>
      <c r="AW856" s="39" t="s">
        <v>39</v>
      </c>
      <c r="AX856" s="14" t="s">
        <v>971</v>
      </c>
      <c r="AY856" s="14" t="s">
        <v>971</v>
      </c>
      <c r="AZ856" s="39" t="s">
        <v>39</v>
      </c>
      <c r="BA856" s="14" t="s">
        <v>971</v>
      </c>
      <c r="BB856" s="14" t="s">
        <v>971</v>
      </c>
      <c r="BC856" s="39" t="s">
        <v>39</v>
      </c>
      <c r="BD856" s="14" t="s">
        <v>971</v>
      </c>
      <c r="BE856" s="14" t="s">
        <v>20</v>
      </c>
      <c r="BF856" s="14" t="s">
        <v>20</v>
      </c>
      <c r="BG856" s="14" t="s">
        <v>971</v>
      </c>
      <c r="BH856" s="39" t="s">
        <v>39</v>
      </c>
      <c r="BI856" s="39" t="s">
        <v>971</v>
      </c>
      <c r="BJ856" s="14" t="s">
        <v>971</v>
      </c>
      <c r="BK856" s="39" t="s">
        <v>39</v>
      </c>
      <c r="BL856" s="14" t="s">
        <v>971</v>
      </c>
      <c r="BM856" s="14" t="s">
        <v>971</v>
      </c>
      <c r="BN856" s="39" t="s">
        <v>39</v>
      </c>
      <c r="BO856" s="14" t="s">
        <v>971</v>
      </c>
      <c r="BP856" s="14" t="s">
        <v>971</v>
      </c>
      <c r="BQ856" s="39" t="s">
        <v>39</v>
      </c>
      <c r="BR856" s="14" t="s">
        <v>971</v>
      </c>
      <c r="BS856" s="14" t="s">
        <v>971</v>
      </c>
      <c r="BT856" s="39" t="e">
        <v>#N/A</v>
      </c>
      <c r="BU856" s="39" t="s">
        <v>971</v>
      </c>
      <c r="BV856" s="14" t="s">
        <v>20</v>
      </c>
      <c r="BW856" s="14" t="s">
        <v>20</v>
      </c>
      <c r="BX856" s="14" t="s">
        <v>971</v>
      </c>
      <c r="BY856" s="14" t="s">
        <v>971</v>
      </c>
      <c r="BZ856" s="39" t="s">
        <v>39</v>
      </c>
      <c r="CA856" s="39" t="s">
        <v>971</v>
      </c>
      <c r="CB856" s="14" t="s">
        <v>971</v>
      </c>
      <c r="CC856" s="39" t="s">
        <v>39</v>
      </c>
      <c r="CD856" s="39" t="s">
        <v>971</v>
      </c>
      <c r="CE856" s="14" t="s">
        <v>971</v>
      </c>
      <c r="CF856" s="39" t="s">
        <v>39</v>
      </c>
      <c r="CG856" s="39" t="s">
        <v>971</v>
      </c>
      <c r="CH856" s="14" t="s">
        <v>971</v>
      </c>
      <c r="CI856" s="39" t="s">
        <v>39</v>
      </c>
      <c r="CJ856" s="39" t="s">
        <v>971</v>
      </c>
      <c r="CK856" s="14" t="s">
        <v>20</v>
      </c>
      <c r="CL856" s="14" t="s">
        <v>20</v>
      </c>
      <c r="CM856" s="1">
        <f t="shared" si="223"/>
        <v>6</v>
      </c>
      <c r="CN856" s="1">
        <f t="shared" si="224"/>
        <v>0</v>
      </c>
      <c r="CO856" s="1">
        <f t="shared" si="225"/>
        <v>10</v>
      </c>
      <c r="CP856" s="1">
        <f t="shared" si="226"/>
        <v>6</v>
      </c>
      <c r="CQ856" s="1">
        <f t="shared" si="227"/>
        <v>2</v>
      </c>
      <c r="CR856" s="1">
        <f>SUM(COUNTIFS($T856:$CL856,{"PAT","MAT"}))</f>
        <v>0</v>
      </c>
      <c r="CS856" s="1">
        <f t="shared" si="228"/>
        <v>0</v>
      </c>
      <c r="CT856" s="1">
        <f t="shared" si="229"/>
        <v>0</v>
      </c>
      <c r="CU856" s="1">
        <f t="shared" si="230"/>
        <v>0</v>
      </c>
      <c r="CV856" s="1">
        <f t="shared" si="231"/>
        <v>0</v>
      </c>
      <c r="CW856" s="1">
        <f t="shared" si="232"/>
        <v>0</v>
      </c>
      <c r="CX856" s="1">
        <f t="shared" si="233"/>
        <v>0</v>
      </c>
      <c r="CY856" s="1">
        <f t="shared" si="234"/>
        <v>0</v>
      </c>
      <c r="CZ856" s="1">
        <f t="shared" si="235"/>
        <v>0</v>
      </c>
      <c r="DA856" s="1">
        <f t="shared" si="236"/>
        <v>0</v>
      </c>
      <c r="DB856" s="1">
        <f>SUM(CM856:CX856)+SUM(COUNTIFS(Q856:CL856,{"TERM","RESIGNED"}))</f>
        <v>51</v>
      </c>
      <c r="DC856" s="1" t="s">
        <v>45</v>
      </c>
    </row>
    <row r="857" spans="1:109" x14ac:dyDescent="0.25">
      <c r="A857" s="32">
        <f t="shared" si="237"/>
        <v>856</v>
      </c>
      <c r="B857" s="1" t="s">
        <v>172</v>
      </c>
      <c r="C857" s="1">
        <v>106090</v>
      </c>
      <c r="D857" s="27">
        <v>106090</v>
      </c>
      <c r="E857" s="1" t="s">
        <v>946</v>
      </c>
      <c r="F857" s="34" t="s">
        <v>1569</v>
      </c>
      <c r="G857" s="34" t="s">
        <v>162</v>
      </c>
      <c r="H857" s="30">
        <v>45258</v>
      </c>
      <c r="I857" s="30" t="s">
        <v>39</v>
      </c>
      <c r="J857" s="30">
        <v>45266</v>
      </c>
      <c r="K857" s="1">
        <v>13</v>
      </c>
      <c r="L857" s="34" t="s">
        <v>1598</v>
      </c>
      <c r="M857" s="34" t="s">
        <v>124</v>
      </c>
      <c r="N857" s="1" t="s">
        <v>41</v>
      </c>
      <c r="O857" s="1" t="s">
        <v>971</v>
      </c>
      <c r="P857" s="1" t="s">
        <v>998</v>
      </c>
      <c r="Q857" s="1" t="s">
        <v>1213</v>
      </c>
      <c r="R857" s="1" t="s">
        <v>43</v>
      </c>
      <c r="S857" s="33" t="s">
        <v>144</v>
      </c>
      <c r="T857" s="14" t="s">
        <v>21</v>
      </c>
      <c r="U857" s="39" t="s">
        <v>39</v>
      </c>
      <c r="V857" s="14" t="s">
        <v>21</v>
      </c>
      <c r="W857" s="14" t="s">
        <v>20</v>
      </c>
      <c r="X857" s="14" t="s">
        <v>20</v>
      </c>
      <c r="Y857" s="14" t="s">
        <v>21</v>
      </c>
      <c r="Z857" s="39" t="s">
        <v>39</v>
      </c>
      <c r="AA857" s="14" t="s">
        <v>21</v>
      </c>
      <c r="AB857" s="14" t="s">
        <v>21</v>
      </c>
      <c r="AC857" s="39" t="s">
        <v>39</v>
      </c>
      <c r="AD857" s="14" t="s">
        <v>21</v>
      </c>
      <c r="AE857" s="14" t="s">
        <v>971</v>
      </c>
      <c r="AF857" s="39" t="s">
        <v>39</v>
      </c>
      <c r="AG857" s="14" t="s">
        <v>971</v>
      </c>
      <c r="AH857" s="14" t="s">
        <v>971</v>
      </c>
      <c r="AI857" s="39" t="s">
        <v>39</v>
      </c>
      <c r="AJ857" s="14" t="s">
        <v>971</v>
      </c>
      <c r="AK857" s="14" t="s">
        <v>971</v>
      </c>
      <c r="AL857" s="39" t="s">
        <v>39</v>
      </c>
      <c r="AM857" s="14" t="s">
        <v>971</v>
      </c>
      <c r="AN857" s="14" t="s">
        <v>20</v>
      </c>
      <c r="AO857" s="14" t="s">
        <v>20</v>
      </c>
      <c r="AP857" s="14" t="s">
        <v>971</v>
      </c>
      <c r="AQ857" s="39" t="s">
        <v>39</v>
      </c>
      <c r="AR857" s="14" t="s">
        <v>971</v>
      </c>
      <c r="AS857" s="14" t="s">
        <v>971</v>
      </c>
      <c r="AT857" s="39" t="s">
        <v>39</v>
      </c>
      <c r="AU857" s="14" t="s">
        <v>971</v>
      </c>
      <c r="AV857" s="14" t="s">
        <v>971</v>
      </c>
      <c r="AW857" s="39" t="s">
        <v>39</v>
      </c>
      <c r="AX857" s="14" t="s">
        <v>971</v>
      </c>
      <c r="AY857" s="14" t="s">
        <v>971</v>
      </c>
      <c r="AZ857" s="39" t="s">
        <v>39</v>
      </c>
      <c r="BA857" s="14" t="s">
        <v>971</v>
      </c>
      <c r="BB857" s="14" t="s">
        <v>971</v>
      </c>
      <c r="BC857" s="39" t="s">
        <v>39</v>
      </c>
      <c r="BD857" s="14" t="s">
        <v>971</v>
      </c>
      <c r="BE857" s="14" t="s">
        <v>20</v>
      </c>
      <c r="BF857" s="14" t="s">
        <v>20</v>
      </c>
      <c r="BG857" s="14" t="s">
        <v>971</v>
      </c>
      <c r="BH857" s="39" t="s">
        <v>39</v>
      </c>
      <c r="BI857" s="39" t="s">
        <v>971</v>
      </c>
      <c r="BJ857" s="14" t="s">
        <v>971</v>
      </c>
      <c r="BK857" s="39" t="s">
        <v>39</v>
      </c>
      <c r="BL857" s="14" t="s">
        <v>971</v>
      </c>
      <c r="BM857" s="14" t="s">
        <v>971</v>
      </c>
      <c r="BN857" s="39" t="s">
        <v>39</v>
      </c>
      <c r="BO857" s="14" t="s">
        <v>971</v>
      </c>
      <c r="BP857" s="14" t="s">
        <v>971</v>
      </c>
      <c r="BQ857" s="39" t="s">
        <v>39</v>
      </c>
      <c r="BR857" s="14" t="s">
        <v>971</v>
      </c>
      <c r="BS857" s="14" t="s">
        <v>971</v>
      </c>
      <c r="BT857" s="39" t="e">
        <v>#N/A</v>
      </c>
      <c r="BU857" s="39" t="s">
        <v>971</v>
      </c>
      <c r="BV857" s="14" t="s">
        <v>20</v>
      </c>
      <c r="BW857" s="14" t="s">
        <v>20</v>
      </c>
      <c r="BX857" s="14" t="s">
        <v>971</v>
      </c>
      <c r="BY857" s="14" t="s">
        <v>971</v>
      </c>
      <c r="BZ857" s="39" t="s">
        <v>39</v>
      </c>
      <c r="CA857" s="39" t="s">
        <v>971</v>
      </c>
      <c r="CB857" s="14" t="s">
        <v>971</v>
      </c>
      <c r="CC857" s="39" t="s">
        <v>39</v>
      </c>
      <c r="CD857" s="39" t="s">
        <v>971</v>
      </c>
      <c r="CE857" s="14" t="s">
        <v>971</v>
      </c>
      <c r="CF857" s="39" t="s">
        <v>39</v>
      </c>
      <c r="CG857" s="39" t="s">
        <v>971</v>
      </c>
      <c r="CH857" s="14" t="s">
        <v>971</v>
      </c>
      <c r="CI857" s="39" t="s">
        <v>39</v>
      </c>
      <c r="CJ857" s="39" t="s">
        <v>971</v>
      </c>
      <c r="CK857" s="14" t="s">
        <v>20</v>
      </c>
      <c r="CL857" s="14" t="s">
        <v>20</v>
      </c>
      <c r="CM857" s="1">
        <f t="shared" si="223"/>
        <v>0</v>
      </c>
      <c r="CN857" s="1">
        <f t="shared" si="224"/>
        <v>0</v>
      </c>
      <c r="CO857" s="1">
        <f t="shared" si="225"/>
        <v>10</v>
      </c>
      <c r="CP857" s="1">
        <f t="shared" si="226"/>
        <v>6</v>
      </c>
      <c r="CQ857" s="1">
        <f t="shared" si="227"/>
        <v>0</v>
      </c>
      <c r="CR857" s="1">
        <f>SUM(COUNTIFS($T857:$CL857,{"PAT","MAT"}))</f>
        <v>0</v>
      </c>
      <c r="CS857" s="1">
        <f t="shared" si="228"/>
        <v>0</v>
      </c>
      <c r="CT857" s="1">
        <f t="shared" si="229"/>
        <v>0</v>
      </c>
      <c r="CU857" s="1">
        <f t="shared" si="230"/>
        <v>0</v>
      </c>
      <c r="CV857" s="1">
        <f t="shared" si="231"/>
        <v>0</v>
      </c>
      <c r="CW857" s="1">
        <f t="shared" si="232"/>
        <v>0</v>
      </c>
      <c r="CX857" s="1">
        <f t="shared" si="233"/>
        <v>0</v>
      </c>
      <c r="CY857" s="1">
        <f t="shared" si="234"/>
        <v>0</v>
      </c>
      <c r="CZ857" s="1">
        <f t="shared" si="235"/>
        <v>0</v>
      </c>
      <c r="DA857" s="1">
        <f t="shared" si="236"/>
        <v>0</v>
      </c>
      <c r="DB857" s="1">
        <f>SUM(CM857:CX857)+SUM(COUNTIFS(Q857:CL857,{"TERM","RESIGNED"}))</f>
        <v>51</v>
      </c>
      <c r="DC857" s="1" t="s">
        <v>45</v>
      </c>
    </row>
    <row r="858" spans="1:109" x14ac:dyDescent="0.25">
      <c r="A858" s="32">
        <f t="shared" si="237"/>
        <v>857</v>
      </c>
      <c r="B858" s="1" t="s">
        <v>172</v>
      </c>
      <c r="C858" s="1">
        <v>106091</v>
      </c>
      <c r="D858" s="27">
        <v>106091</v>
      </c>
      <c r="E858" s="1" t="s">
        <v>946</v>
      </c>
      <c r="F858" s="34" t="s">
        <v>1570</v>
      </c>
      <c r="G858" s="34" t="s">
        <v>162</v>
      </c>
      <c r="H858" s="30">
        <v>45258</v>
      </c>
      <c r="I858" s="30" t="s">
        <v>39</v>
      </c>
      <c r="J858" s="30">
        <v>45264</v>
      </c>
      <c r="K858" s="1">
        <v>13</v>
      </c>
      <c r="L858" s="34" t="s">
        <v>1598</v>
      </c>
      <c r="M858" s="34" t="s">
        <v>124</v>
      </c>
      <c r="N858" s="1" t="s">
        <v>41</v>
      </c>
      <c r="O858" s="1" t="s">
        <v>971</v>
      </c>
      <c r="P858" s="1" t="s">
        <v>998</v>
      </c>
      <c r="Q858" s="1" t="s">
        <v>1213</v>
      </c>
      <c r="R858" s="1" t="s">
        <v>43</v>
      </c>
      <c r="S858" s="33" t="s">
        <v>144</v>
      </c>
      <c r="T858" s="14" t="s">
        <v>21</v>
      </c>
      <c r="U858" s="39" t="s">
        <v>39</v>
      </c>
      <c r="V858" s="14" t="s">
        <v>21</v>
      </c>
      <c r="W858" s="14" t="s">
        <v>20</v>
      </c>
      <c r="X858" s="14" t="s">
        <v>20</v>
      </c>
      <c r="Y858" s="14" t="s">
        <v>971</v>
      </c>
      <c r="Z858" s="39" t="s">
        <v>39</v>
      </c>
      <c r="AA858" s="14" t="s">
        <v>971</v>
      </c>
      <c r="AB858" s="14" t="s">
        <v>971</v>
      </c>
      <c r="AC858" s="39" t="s">
        <v>39</v>
      </c>
      <c r="AD858" s="14" t="s">
        <v>971</v>
      </c>
      <c r="AE858" s="14" t="s">
        <v>971</v>
      </c>
      <c r="AF858" s="39" t="s">
        <v>39</v>
      </c>
      <c r="AG858" s="14" t="s">
        <v>971</v>
      </c>
      <c r="AH858" s="14" t="s">
        <v>971</v>
      </c>
      <c r="AI858" s="39" t="s">
        <v>39</v>
      </c>
      <c r="AJ858" s="14" t="s">
        <v>971</v>
      </c>
      <c r="AK858" s="14" t="s">
        <v>971</v>
      </c>
      <c r="AL858" s="39" t="s">
        <v>39</v>
      </c>
      <c r="AM858" s="14" t="s">
        <v>971</v>
      </c>
      <c r="AN858" s="14" t="s">
        <v>20</v>
      </c>
      <c r="AO858" s="14" t="s">
        <v>20</v>
      </c>
      <c r="AP858" s="14" t="s">
        <v>971</v>
      </c>
      <c r="AQ858" s="39" t="s">
        <v>39</v>
      </c>
      <c r="AR858" s="14" t="s">
        <v>971</v>
      </c>
      <c r="AS858" s="14" t="s">
        <v>971</v>
      </c>
      <c r="AT858" s="39" t="s">
        <v>39</v>
      </c>
      <c r="AU858" s="14" t="s">
        <v>971</v>
      </c>
      <c r="AV858" s="14" t="s">
        <v>971</v>
      </c>
      <c r="AW858" s="39" t="s">
        <v>39</v>
      </c>
      <c r="AX858" s="14" t="s">
        <v>971</v>
      </c>
      <c r="AY858" s="14" t="s">
        <v>971</v>
      </c>
      <c r="AZ858" s="39" t="s">
        <v>39</v>
      </c>
      <c r="BA858" s="14" t="s">
        <v>971</v>
      </c>
      <c r="BB858" s="14" t="s">
        <v>971</v>
      </c>
      <c r="BC858" s="39" t="s">
        <v>39</v>
      </c>
      <c r="BD858" s="14" t="s">
        <v>971</v>
      </c>
      <c r="BE858" s="14" t="s">
        <v>20</v>
      </c>
      <c r="BF858" s="14" t="s">
        <v>20</v>
      </c>
      <c r="BG858" s="14" t="s">
        <v>971</v>
      </c>
      <c r="BH858" s="39" t="s">
        <v>39</v>
      </c>
      <c r="BI858" s="39" t="s">
        <v>971</v>
      </c>
      <c r="BJ858" s="14" t="s">
        <v>971</v>
      </c>
      <c r="BK858" s="39" t="s">
        <v>39</v>
      </c>
      <c r="BL858" s="14" t="s">
        <v>971</v>
      </c>
      <c r="BM858" s="14" t="s">
        <v>971</v>
      </c>
      <c r="BN858" s="39" t="s">
        <v>39</v>
      </c>
      <c r="BO858" s="14" t="s">
        <v>971</v>
      </c>
      <c r="BP858" s="14" t="s">
        <v>971</v>
      </c>
      <c r="BQ858" s="39" t="s">
        <v>39</v>
      </c>
      <c r="BR858" s="14" t="s">
        <v>971</v>
      </c>
      <c r="BS858" s="14" t="s">
        <v>971</v>
      </c>
      <c r="BT858" s="39" t="e">
        <v>#N/A</v>
      </c>
      <c r="BU858" s="39" t="s">
        <v>971</v>
      </c>
      <c r="BV858" s="14" t="s">
        <v>20</v>
      </c>
      <c r="BW858" s="14" t="s">
        <v>20</v>
      </c>
      <c r="BX858" s="14" t="s">
        <v>971</v>
      </c>
      <c r="BY858" s="14" t="s">
        <v>971</v>
      </c>
      <c r="BZ858" s="39" t="s">
        <v>39</v>
      </c>
      <c r="CA858" s="39" t="s">
        <v>971</v>
      </c>
      <c r="CB858" s="14" t="s">
        <v>971</v>
      </c>
      <c r="CC858" s="39" t="s">
        <v>39</v>
      </c>
      <c r="CD858" s="39" t="s">
        <v>971</v>
      </c>
      <c r="CE858" s="14" t="s">
        <v>971</v>
      </c>
      <c r="CF858" s="39" t="s">
        <v>39</v>
      </c>
      <c r="CG858" s="39" t="s">
        <v>971</v>
      </c>
      <c r="CH858" s="14" t="s">
        <v>971</v>
      </c>
      <c r="CI858" s="39" t="s">
        <v>39</v>
      </c>
      <c r="CJ858" s="39" t="s">
        <v>971</v>
      </c>
      <c r="CK858" s="14" t="s">
        <v>20</v>
      </c>
      <c r="CL858" s="14" t="s">
        <v>20</v>
      </c>
      <c r="CM858" s="1">
        <f t="shared" si="223"/>
        <v>0</v>
      </c>
      <c r="CN858" s="1">
        <f t="shared" si="224"/>
        <v>0</v>
      </c>
      <c r="CO858" s="1">
        <f t="shared" si="225"/>
        <v>10</v>
      </c>
      <c r="CP858" s="1">
        <f t="shared" si="226"/>
        <v>2</v>
      </c>
      <c r="CQ858" s="1">
        <f t="shared" si="227"/>
        <v>0</v>
      </c>
      <c r="CR858" s="1">
        <f>SUM(COUNTIFS($T858:$CL858,{"PAT","MAT"}))</f>
        <v>0</v>
      </c>
      <c r="CS858" s="1">
        <f t="shared" si="228"/>
        <v>0</v>
      </c>
      <c r="CT858" s="1">
        <f t="shared" si="229"/>
        <v>0</v>
      </c>
      <c r="CU858" s="1">
        <f t="shared" si="230"/>
        <v>0</v>
      </c>
      <c r="CV858" s="1">
        <f t="shared" si="231"/>
        <v>0</v>
      </c>
      <c r="CW858" s="1">
        <f t="shared" si="232"/>
        <v>0</v>
      </c>
      <c r="CX858" s="1">
        <f t="shared" si="233"/>
        <v>0</v>
      </c>
      <c r="CY858" s="1">
        <f t="shared" si="234"/>
        <v>0</v>
      </c>
      <c r="CZ858" s="1">
        <f t="shared" si="235"/>
        <v>0</v>
      </c>
      <c r="DA858" s="1">
        <f t="shared" si="236"/>
        <v>0</v>
      </c>
      <c r="DB858" s="1">
        <f>SUM(CM858:CX858)+SUM(COUNTIFS(Q858:CL858,{"TERM","RESIGNED"}))</f>
        <v>51</v>
      </c>
      <c r="DC858" s="1" t="s">
        <v>45</v>
      </c>
    </row>
    <row r="859" spans="1:109" x14ac:dyDescent="0.25">
      <c r="A859" s="32">
        <f t="shared" si="237"/>
        <v>858</v>
      </c>
      <c r="B859" s="1" t="s">
        <v>172</v>
      </c>
      <c r="C859" s="1">
        <v>104235</v>
      </c>
      <c r="D859" s="27">
        <v>104235</v>
      </c>
      <c r="E859" s="1" t="s">
        <v>946</v>
      </c>
      <c r="F859" s="34" t="s">
        <v>714</v>
      </c>
      <c r="G859" s="34" t="s">
        <v>190</v>
      </c>
      <c r="H859" s="30">
        <v>44820</v>
      </c>
      <c r="I859" s="30" t="s">
        <v>39</v>
      </c>
      <c r="J859" s="30">
        <v>45267</v>
      </c>
      <c r="K859" s="1">
        <f t="shared" ref="K859:K882" ca="1" si="240">IF(O859="ACTIVE",(TODAY()-H859),(J859-H859))</f>
        <v>447</v>
      </c>
      <c r="L859" s="34" t="str">
        <f t="shared" ref="L859:L882" si="241">IF(OR(M859="Email Verification",M859="Operations",M859="OJT",M859="Bottom Quartile Group",M859="Training"),"Billable","Non Billable")</f>
        <v>Billable</v>
      </c>
      <c r="M859" s="34" t="s">
        <v>187</v>
      </c>
      <c r="N859" s="1" t="s">
        <v>41</v>
      </c>
      <c r="O859" s="1" t="s">
        <v>971</v>
      </c>
      <c r="P859" s="1" t="s">
        <v>998</v>
      </c>
      <c r="Q859" s="1" t="s">
        <v>1213</v>
      </c>
      <c r="R859" s="1" t="s">
        <v>43</v>
      </c>
      <c r="S859" s="33" t="s">
        <v>949</v>
      </c>
      <c r="T859" s="14" t="s">
        <v>22</v>
      </c>
      <c r="U859" s="39">
        <v>0.13680555555555601</v>
      </c>
      <c r="V859" s="14" t="s">
        <v>22</v>
      </c>
      <c r="W859" s="14" t="s">
        <v>20</v>
      </c>
      <c r="X859" s="14" t="s">
        <v>20</v>
      </c>
      <c r="Y859" s="14" t="s">
        <v>21</v>
      </c>
      <c r="Z859" s="39" t="s">
        <v>39</v>
      </c>
      <c r="AA859" s="14" t="s">
        <v>21</v>
      </c>
      <c r="AB859" s="14" t="s">
        <v>21</v>
      </c>
      <c r="AC859" s="39" t="s">
        <v>39</v>
      </c>
      <c r="AD859" s="14" t="s">
        <v>21</v>
      </c>
      <c r="AE859" s="14" t="s">
        <v>21</v>
      </c>
      <c r="AF859" s="39" t="s">
        <v>39</v>
      </c>
      <c r="AG859" s="14" t="s">
        <v>21</v>
      </c>
      <c r="AH859" s="14" t="s">
        <v>971</v>
      </c>
      <c r="AI859" s="39" t="s">
        <v>39</v>
      </c>
      <c r="AJ859" s="14" t="s">
        <v>971</v>
      </c>
      <c r="AK859" s="14" t="s">
        <v>971</v>
      </c>
      <c r="AL859" s="39" t="s">
        <v>39</v>
      </c>
      <c r="AM859" s="14" t="s">
        <v>971</v>
      </c>
      <c r="AN859" s="14" t="s">
        <v>20</v>
      </c>
      <c r="AO859" s="14" t="s">
        <v>20</v>
      </c>
      <c r="AP859" s="14" t="s">
        <v>971</v>
      </c>
      <c r="AQ859" s="39" t="s">
        <v>39</v>
      </c>
      <c r="AR859" s="14" t="s">
        <v>971</v>
      </c>
      <c r="AS859" s="14" t="s">
        <v>971</v>
      </c>
      <c r="AT859" s="39" t="s">
        <v>39</v>
      </c>
      <c r="AU859" s="14" t="s">
        <v>971</v>
      </c>
      <c r="AV859" s="14" t="s">
        <v>971</v>
      </c>
      <c r="AW859" s="39" t="s">
        <v>39</v>
      </c>
      <c r="AX859" s="14" t="s">
        <v>971</v>
      </c>
      <c r="AY859" s="14" t="s">
        <v>971</v>
      </c>
      <c r="AZ859" s="39" t="s">
        <v>39</v>
      </c>
      <c r="BA859" s="14" t="s">
        <v>971</v>
      </c>
      <c r="BB859" s="14" t="s">
        <v>971</v>
      </c>
      <c r="BC859" s="39" t="s">
        <v>39</v>
      </c>
      <c r="BD859" s="14" t="s">
        <v>971</v>
      </c>
      <c r="BE859" s="14" t="s">
        <v>20</v>
      </c>
      <c r="BF859" s="14" t="s">
        <v>20</v>
      </c>
      <c r="BG859" s="14" t="s">
        <v>971</v>
      </c>
      <c r="BH859" s="39" t="s">
        <v>39</v>
      </c>
      <c r="BI859" s="39" t="s">
        <v>971</v>
      </c>
      <c r="BJ859" s="14" t="s">
        <v>971</v>
      </c>
      <c r="BK859" s="39" t="s">
        <v>39</v>
      </c>
      <c r="BL859" s="14" t="s">
        <v>971</v>
      </c>
      <c r="BM859" s="14" t="s">
        <v>971</v>
      </c>
      <c r="BN859" s="39" t="s">
        <v>39</v>
      </c>
      <c r="BO859" s="14" t="s">
        <v>971</v>
      </c>
      <c r="BP859" s="14" t="s">
        <v>971</v>
      </c>
      <c r="BQ859" s="39" t="s">
        <v>39</v>
      </c>
      <c r="BR859" s="14" t="s">
        <v>971</v>
      </c>
      <c r="BS859" s="14" t="s">
        <v>971</v>
      </c>
      <c r="BT859" s="39" t="e">
        <v>#N/A</v>
      </c>
      <c r="BU859" s="39" t="s">
        <v>971</v>
      </c>
      <c r="BV859" s="14" t="s">
        <v>20</v>
      </c>
      <c r="BW859" s="14" t="s">
        <v>20</v>
      </c>
      <c r="BX859" s="14" t="s">
        <v>971</v>
      </c>
      <c r="BY859" s="14" t="s">
        <v>971</v>
      </c>
      <c r="BZ859" s="39" t="s">
        <v>39</v>
      </c>
      <c r="CA859" s="39" t="s">
        <v>971</v>
      </c>
      <c r="CB859" s="14" t="s">
        <v>971</v>
      </c>
      <c r="CC859" s="39" t="s">
        <v>39</v>
      </c>
      <c r="CD859" s="39" t="s">
        <v>971</v>
      </c>
      <c r="CE859" s="14" t="s">
        <v>971</v>
      </c>
      <c r="CF859" s="39" t="s">
        <v>39</v>
      </c>
      <c r="CG859" s="39" t="s">
        <v>971</v>
      </c>
      <c r="CH859" s="14" t="s">
        <v>971</v>
      </c>
      <c r="CI859" s="39" t="s">
        <v>39</v>
      </c>
      <c r="CJ859" s="39" t="s">
        <v>971</v>
      </c>
      <c r="CK859" s="14" t="s">
        <v>20</v>
      </c>
      <c r="CL859" s="14" t="s">
        <v>20</v>
      </c>
      <c r="CM859" s="1">
        <f t="shared" si="223"/>
        <v>0</v>
      </c>
      <c r="CN859" s="1">
        <f t="shared" si="224"/>
        <v>0</v>
      </c>
      <c r="CO859" s="1">
        <f t="shared" si="225"/>
        <v>10</v>
      </c>
      <c r="CP859" s="1">
        <f t="shared" si="226"/>
        <v>6</v>
      </c>
      <c r="CQ859" s="1">
        <f t="shared" si="227"/>
        <v>2</v>
      </c>
      <c r="CR859" s="1">
        <f>SUM(COUNTIFS($T859:$CL859,{"PAT","MAT"}))</f>
        <v>0</v>
      </c>
      <c r="CS859" s="1">
        <f t="shared" si="228"/>
        <v>0</v>
      </c>
      <c r="CT859" s="1">
        <f t="shared" si="229"/>
        <v>0</v>
      </c>
      <c r="CU859" s="1">
        <f t="shared" si="230"/>
        <v>0</v>
      </c>
      <c r="CV859" s="1">
        <f t="shared" si="231"/>
        <v>0</v>
      </c>
      <c r="CW859" s="1">
        <f t="shared" si="232"/>
        <v>0</v>
      </c>
      <c r="CX859" s="1">
        <f t="shared" si="233"/>
        <v>0</v>
      </c>
      <c r="CY859" s="1">
        <f t="shared" si="234"/>
        <v>0</v>
      </c>
      <c r="CZ859" s="1">
        <f t="shared" si="235"/>
        <v>0</v>
      </c>
      <c r="DA859" s="1">
        <f t="shared" si="236"/>
        <v>0</v>
      </c>
      <c r="DB859" s="1">
        <f>SUM(CM859:CX859)+SUM(COUNTIFS(Q859:CL859,{"TERM","RESIGNED"}))</f>
        <v>51</v>
      </c>
      <c r="DC859" s="1" t="s">
        <v>45</v>
      </c>
      <c r="DD859" s="1" t="s">
        <v>1018</v>
      </c>
      <c r="DE859" s="34"/>
    </row>
    <row r="860" spans="1:109" x14ac:dyDescent="0.25">
      <c r="A860" s="32">
        <f t="shared" si="237"/>
        <v>859</v>
      </c>
      <c r="B860" s="1" t="s">
        <v>172</v>
      </c>
      <c r="C860" s="1">
        <v>105694</v>
      </c>
      <c r="D860" s="27">
        <v>105694</v>
      </c>
      <c r="E860" s="1" t="s">
        <v>945</v>
      </c>
      <c r="F860" s="34" t="s">
        <v>1251</v>
      </c>
      <c r="G860" s="34" t="s">
        <v>123</v>
      </c>
      <c r="H860" s="30">
        <v>45177</v>
      </c>
      <c r="I860" s="30" t="s">
        <v>39</v>
      </c>
      <c r="J860" s="30">
        <v>45266</v>
      </c>
      <c r="K860" s="1">
        <f t="shared" ca="1" si="240"/>
        <v>89</v>
      </c>
      <c r="L860" s="34" t="str">
        <f t="shared" si="241"/>
        <v>Billable</v>
      </c>
      <c r="M860" s="34" t="s">
        <v>124</v>
      </c>
      <c r="N860" s="1" t="s">
        <v>41</v>
      </c>
      <c r="O860" s="1" t="s">
        <v>971</v>
      </c>
      <c r="P860" s="1" t="s">
        <v>998</v>
      </c>
      <c r="Q860" s="1" t="s">
        <v>1213</v>
      </c>
      <c r="R860" s="1" t="s">
        <v>43</v>
      </c>
      <c r="S860" s="33" t="s">
        <v>126</v>
      </c>
      <c r="T860" s="14" t="s">
        <v>21</v>
      </c>
      <c r="U860" s="39" t="s">
        <v>39</v>
      </c>
      <c r="V860" s="14" t="s">
        <v>21</v>
      </c>
      <c r="W860" s="14" t="s">
        <v>20</v>
      </c>
      <c r="X860" s="14" t="s">
        <v>20</v>
      </c>
      <c r="Y860" s="14" t="s">
        <v>21</v>
      </c>
      <c r="Z860" s="39" t="s">
        <v>39</v>
      </c>
      <c r="AA860" s="14" t="s">
        <v>21</v>
      </c>
      <c r="AB860" s="14" t="s">
        <v>21</v>
      </c>
      <c r="AC860" s="39" t="s">
        <v>39</v>
      </c>
      <c r="AD860" s="14" t="s">
        <v>21</v>
      </c>
      <c r="AE860" s="14" t="s">
        <v>971</v>
      </c>
      <c r="AF860" s="39" t="s">
        <v>39</v>
      </c>
      <c r="AG860" s="14" t="s">
        <v>971</v>
      </c>
      <c r="AH860" s="14" t="s">
        <v>971</v>
      </c>
      <c r="AI860" s="39" t="s">
        <v>39</v>
      </c>
      <c r="AJ860" s="14" t="s">
        <v>971</v>
      </c>
      <c r="AK860" s="14" t="s">
        <v>971</v>
      </c>
      <c r="AL860" s="39" t="s">
        <v>39</v>
      </c>
      <c r="AM860" s="14" t="s">
        <v>971</v>
      </c>
      <c r="AN860" s="14" t="s">
        <v>20</v>
      </c>
      <c r="AO860" s="14" t="s">
        <v>20</v>
      </c>
      <c r="AP860" s="14" t="s">
        <v>971</v>
      </c>
      <c r="AQ860" s="39" t="s">
        <v>39</v>
      </c>
      <c r="AR860" s="14" t="s">
        <v>971</v>
      </c>
      <c r="AS860" s="14" t="s">
        <v>971</v>
      </c>
      <c r="AT860" s="39" t="s">
        <v>39</v>
      </c>
      <c r="AU860" s="14" t="s">
        <v>971</v>
      </c>
      <c r="AV860" s="14" t="s">
        <v>971</v>
      </c>
      <c r="AW860" s="39" t="s">
        <v>39</v>
      </c>
      <c r="AX860" s="14" t="s">
        <v>971</v>
      </c>
      <c r="AY860" s="14" t="s">
        <v>971</v>
      </c>
      <c r="AZ860" s="39" t="s">
        <v>39</v>
      </c>
      <c r="BA860" s="14" t="s">
        <v>971</v>
      </c>
      <c r="BB860" s="14" t="s">
        <v>971</v>
      </c>
      <c r="BC860" s="39" t="s">
        <v>39</v>
      </c>
      <c r="BD860" s="14" t="s">
        <v>971</v>
      </c>
      <c r="BE860" s="14" t="s">
        <v>20</v>
      </c>
      <c r="BF860" s="14" t="s">
        <v>20</v>
      </c>
      <c r="BG860" s="14" t="s">
        <v>971</v>
      </c>
      <c r="BH860" s="39" t="s">
        <v>39</v>
      </c>
      <c r="BI860" s="39" t="s">
        <v>971</v>
      </c>
      <c r="BJ860" s="14" t="s">
        <v>971</v>
      </c>
      <c r="BK860" s="39" t="s">
        <v>39</v>
      </c>
      <c r="BL860" s="14" t="s">
        <v>971</v>
      </c>
      <c r="BM860" s="14" t="s">
        <v>971</v>
      </c>
      <c r="BN860" s="39" t="s">
        <v>39</v>
      </c>
      <c r="BO860" s="14" t="s">
        <v>971</v>
      </c>
      <c r="BP860" s="14" t="s">
        <v>971</v>
      </c>
      <c r="BQ860" s="39" t="s">
        <v>39</v>
      </c>
      <c r="BR860" s="14" t="s">
        <v>971</v>
      </c>
      <c r="BS860" s="14" t="s">
        <v>971</v>
      </c>
      <c r="BT860" s="39" t="e">
        <v>#N/A</v>
      </c>
      <c r="BU860" s="39" t="s">
        <v>971</v>
      </c>
      <c r="BV860" s="14" t="s">
        <v>20</v>
      </c>
      <c r="BW860" s="14" t="s">
        <v>20</v>
      </c>
      <c r="BX860" s="14" t="s">
        <v>971</v>
      </c>
      <c r="BY860" s="14" t="s">
        <v>971</v>
      </c>
      <c r="BZ860" s="39" t="s">
        <v>39</v>
      </c>
      <c r="CA860" s="39" t="s">
        <v>971</v>
      </c>
      <c r="CB860" s="14" t="s">
        <v>971</v>
      </c>
      <c r="CC860" s="39" t="s">
        <v>39</v>
      </c>
      <c r="CD860" s="39" t="s">
        <v>971</v>
      </c>
      <c r="CE860" s="14" t="s">
        <v>971</v>
      </c>
      <c r="CF860" s="39" t="s">
        <v>39</v>
      </c>
      <c r="CG860" s="39" t="s">
        <v>971</v>
      </c>
      <c r="CH860" s="14" t="s">
        <v>971</v>
      </c>
      <c r="CI860" s="39" t="s">
        <v>39</v>
      </c>
      <c r="CJ860" s="39" t="s">
        <v>971</v>
      </c>
      <c r="CK860" s="14" t="s">
        <v>20</v>
      </c>
      <c r="CL860" s="14" t="s">
        <v>20</v>
      </c>
      <c r="CM860" s="1">
        <f t="shared" si="223"/>
        <v>0</v>
      </c>
      <c r="CN860" s="1">
        <f t="shared" si="224"/>
        <v>0</v>
      </c>
      <c r="CO860" s="1">
        <f t="shared" si="225"/>
        <v>10</v>
      </c>
      <c r="CP860" s="1">
        <f t="shared" si="226"/>
        <v>6</v>
      </c>
      <c r="CQ860" s="1">
        <f t="shared" si="227"/>
        <v>0</v>
      </c>
      <c r="CR860" s="1">
        <f>SUM(COUNTIFS($T860:$CL860,{"PAT","MAT"}))</f>
        <v>0</v>
      </c>
      <c r="CS860" s="1">
        <f t="shared" si="228"/>
        <v>0</v>
      </c>
      <c r="CT860" s="1">
        <f t="shared" si="229"/>
        <v>0</v>
      </c>
      <c r="CU860" s="1">
        <f t="shared" si="230"/>
        <v>0</v>
      </c>
      <c r="CV860" s="1">
        <f t="shared" si="231"/>
        <v>0</v>
      </c>
      <c r="CW860" s="1">
        <f t="shared" si="232"/>
        <v>0</v>
      </c>
      <c r="CX860" s="1">
        <f t="shared" si="233"/>
        <v>0</v>
      </c>
      <c r="CY860" s="1">
        <f t="shared" si="234"/>
        <v>0</v>
      </c>
      <c r="CZ860" s="1">
        <f t="shared" si="235"/>
        <v>0</v>
      </c>
      <c r="DA860" s="1">
        <f t="shared" si="236"/>
        <v>0</v>
      </c>
      <c r="DB860" s="1">
        <f>SUM(CM860:CX860)+SUM(COUNTIFS(Q860:CL860,{"TERM","RESIGNED"}))</f>
        <v>51</v>
      </c>
      <c r="DC860" s="1" t="s">
        <v>45</v>
      </c>
      <c r="DD860" s="1" t="s">
        <v>1021</v>
      </c>
    </row>
    <row r="861" spans="1:109" x14ac:dyDescent="0.25">
      <c r="A861" s="32">
        <f t="shared" si="237"/>
        <v>860</v>
      </c>
      <c r="B861" s="1" t="s">
        <v>172</v>
      </c>
      <c r="C861" s="1">
        <v>105776</v>
      </c>
      <c r="D861" s="27">
        <v>105776</v>
      </c>
      <c r="E861" s="1" t="s">
        <v>946</v>
      </c>
      <c r="F861" s="34" t="s">
        <v>1284</v>
      </c>
      <c r="G861" s="34" t="s">
        <v>123</v>
      </c>
      <c r="H861" s="30">
        <v>45190</v>
      </c>
      <c r="I861" s="30" t="s">
        <v>39</v>
      </c>
      <c r="J861" s="30">
        <v>45266</v>
      </c>
      <c r="K861" s="1">
        <f t="shared" ca="1" si="240"/>
        <v>76</v>
      </c>
      <c r="L861" s="34" t="str">
        <f t="shared" si="241"/>
        <v>Billable</v>
      </c>
      <c r="M861" s="34" t="s">
        <v>124</v>
      </c>
      <c r="N861" s="1" t="s">
        <v>41</v>
      </c>
      <c r="O861" s="1" t="s">
        <v>971</v>
      </c>
      <c r="P861" s="1" t="s">
        <v>998</v>
      </c>
      <c r="Q861" s="1" t="s">
        <v>1213</v>
      </c>
      <c r="R861" s="1" t="s">
        <v>43</v>
      </c>
      <c r="S861" s="33" t="s">
        <v>135</v>
      </c>
      <c r="T861" s="14" t="s">
        <v>21</v>
      </c>
      <c r="U861" s="39">
        <v>0.35625000000000001</v>
      </c>
      <c r="V861" s="14" t="s">
        <v>21</v>
      </c>
      <c r="W861" s="14" t="s">
        <v>20</v>
      </c>
      <c r="X861" s="14" t="s">
        <v>20</v>
      </c>
      <c r="Y861" s="14" t="s">
        <v>21</v>
      </c>
      <c r="Z861" s="39" t="s">
        <v>39</v>
      </c>
      <c r="AA861" s="14" t="s">
        <v>21</v>
      </c>
      <c r="AB861" s="14" t="s">
        <v>21</v>
      </c>
      <c r="AC861" s="39" t="s">
        <v>39</v>
      </c>
      <c r="AD861" s="14" t="s">
        <v>21</v>
      </c>
      <c r="AE861" s="14" t="s">
        <v>971</v>
      </c>
      <c r="AF861" s="39" t="s">
        <v>39</v>
      </c>
      <c r="AG861" s="14" t="s">
        <v>971</v>
      </c>
      <c r="AH861" s="14" t="s">
        <v>971</v>
      </c>
      <c r="AI861" s="39" t="s">
        <v>39</v>
      </c>
      <c r="AJ861" s="14" t="s">
        <v>971</v>
      </c>
      <c r="AK861" s="14" t="s">
        <v>971</v>
      </c>
      <c r="AL861" s="39" t="s">
        <v>39</v>
      </c>
      <c r="AM861" s="14" t="s">
        <v>971</v>
      </c>
      <c r="AN861" s="14" t="s">
        <v>20</v>
      </c>
      <c r="AO861" s="14" t="s">
        <v>20</v>
      </c>
      <c r="AP861" s="14" t="s">
        <v>971</v>
      </c>
      <c r="AQ861" s="39" t="s">
        <v>39</v>
      </c>
      <c r="AR861" s="14" t="s">
        <v>971</v>
      </c>
      <c r="AS861" s="14" t="s">
        <v>971</v>
      </c>
      <c r="AT861" s="39" t="s">
        <v>39</v>
      </c>
      <c r="AU861" s="14" t="s">
        <v>971</v>
      </c>
      <c r="AV861" s="14" t="s">
        <v>971</v>
      </c>
      <c r="AW861" s="39" t="s">
        <v>39</v>
      </c>
      <c r="AX861" s="14" t="s">
        <v>971</v>
      </c>
      <c r="AY861" s="14" t="s">
        <v>971</v>
      </c>
      <c r="AZ861" s="39" t="s">
        <v>39</v>
      </c>
      <c r="BA861" s="14" t="s">
        <v>971</v>
      </c>
      <c r="BB861" s="14" t="s">
        <v>971</v>
      </c>
      <c r="BC861" s="39" t="s">
        <v>39</v>
      </c>
      <c r="BD861" s="14" t="s">
        <v>971</v>
      </c>
      <c r="BE861" s="14" t="s">
        <v>20</v>
      </c>
      <c r="BF861" s="14" t="s">
        <v>20</v>
      </c>
      <c r="BG861" s="14" t="s">
        <v>971</v>
      </c>
      <c r="BH861" s="39" t="s">
        <v>39</v>
      </c>
      <c r="BI861" s="39" t="s">
        <v>971</v>
      </c>
      <c r="BJ861" s="14" t="s">
        <v>971</v>
      </c>
      <c r="BK861" s="39" t="s">
        <v>39</v>
      </c>
      <c r="BL861" s="14" t="s">
        <v>971</v>
      </c>
      <c r="BM861" s="14" t="s">
        <v>971</v>
      </c>
      <c r="BN861" s="39" t="s">
        <v>39</v>
      </c>
      <c r="BO861" s="14" t="s">
        <v>971</v>
      </c>
      <c r="BP861" s="14" t="s">
        <v>971</v>
      </c>
      <c r="BQ861" s="39" t="s">
        <v>39</v>
      </c>
      <c r="BR861" s="14" t="s">
        <v>971</v>
      </c>
      <c r="BS861" s="14" t="s">
        <v>971</v>
      </c>
      <c r="BT861" s="39" t="e">
        <v>#N/A</v>
      </c>
      <c r="BU861" s="39" t="s">
        <v>971</v>
      </c>
      <c r="BV861" s="14" t="s">
        <v>20</v>
      </c>
      <c r="BW861" s="14" t="s">
        <v>20</v>
      </c>
      <c r="BX861" s="14" t="s">
        <v>971</v>
      </c>
      <c r="BY861" s="14" t="s">
        <v>971</v>
      </c>
      <c r="BZ861" s="39" t="s">
        <v>39</v>
      </c>
      <c r="CA861" s="39" t="s">
        <v>971</v>
      </c>
      <c r="CB861" s="14" t="s">
        <v>971</v>
      </c>
      <c r="CC861" s="39" t="s">
        <v>39</v>
      </c>
      <c r="CD861" s="39" t="s">
        <v>971</v>
      </c>
      <c r="CE861" s="14" t="s">
        <v>971</v>
      </c>
      <c r="CF861" s="39" t="s">
        <v>39</v>
      </c>
      <c r="CG861" s="39" t="s">
        <v>971</v>
      </c>
      <c r="CH861" s="14" t="s">
        <v>971</v>
      </c>
      <c r="CI861" s="39" t="s">
        <v>39</v>
      </c>
      <c r="CJ861" s="39" t="s">
        <v>971</v>
      </c>
      <c r="CK861" s="14" t="s">
        <v>20</v>
      </c>
      <c r="CL861" s="14" t="s">
        <v>20</v>
      </c>
      <c r="CM861" s="1">
        <f t="shared" si="223"/>
        <v>0</v>
      </c>
      <c r="CN861" s="1">
        <f t="shared" si="224"/>
        <v>0</v>
      </c>
      <c r="CO861" s="1">
        <f t="shared" si="225"/>
        <v>10</v>
      </c>
      <c r="CP861" s="1">
        <f t="shared" si="226"/>
        <v>6</v>
      </c>
      <c r="CQ861" s="1">
        <f t="shared" si="227"/>
        <v>0</v>
      </c>
      <c r="CR861" s="1">
        <f>SUM(COUNTIFS($T861:$CL861,{"PAT","MAT"}))</f>
        <v>0</v>
      </c>
      <c r="CS861" s="1">
        <f t="shared" si="228"/>
        <v>0</v>
      </c>
      <c r="CT861" s="1">
        <f t="shared" si="229"/>
        <v>0</v>
      </c>
      <c r="CU861" s="1">
        <f t="shared" si="230"/>
        <v>0</v>
      </c>
      <c r="CV861" s="1">
        <f t="shared" si="231"/>
        <v>0</v>
      </c>
      <c r="CW861" s="1">
        <f t="shared" si="232"/>
        <v>0</v>
      </c>
      <c r="CX861" s="1">
        <f t="shared" si="233"/>
        <v>0</v>
      </c>
      <c r="CY861" s="1">
        <f t="shared" si="234"/>
        <v>0</v>
      </c>
      <c r="CZ861" s="1">
        <f t="shared" si="235"/>
        <v>0</v>
      </c>
      <c r="DA861" s="1">
        <f t="shared" si="236"/>
        <v>0</v>
      </c>
      <c r="DB861" s="1">
        <f>SUM(CM861:CX861)+SUM(COUNTIFS(Q861:CL861,{"TERM","RESIGNED"}))</f>
        <v>51</v>
      </c>
      <c r="DC861" s="1" t="s">
        <v>45</v>
      </c>
      <c r="DD861" s="1" t="s">
        <v>1018</v>
      </c>
    </row>
    <row r="862" spans="1:109" x14ac:dyDescent="0.25">
      <c r="A862" s="32">
        <f t="shared" si="237"/>
        <v>861</v>
      </c>
      <c r="B862" s="1" t="s">
        <v>172</v>
      </c>
      <c r="C862" s="1">
        <v>105843</v>
      </c>
      <c r="D862" s="27">
        <v>105843</v>
      </c>
      <c r="E862" s="1" t="s">
        <v>946</v>
      </c>
      <c r="F862" s="34" t="s">
        <v>1305</v>
      </c>
      <c r="G862" s="34" t="s">
        <v>123</v>
      </c>
      <c r="H862" s="30">
        <v>45198</v>
      </c>
      <c r="I862" s="30" t="s">
        <v>39</v>
      </c>
      <c r="J862" s="30">
        <v>45266</v>
      </c>
      <c r="K862" s="1">
        <f t="shared" ca="1" si="240"/>
        <v>68</v>
      </c>
      <c r="L862" s="34" t="str">
        <f t="shared" si="241"/>
        <v>Billable</v>
      </c>
      <c r="M862" s="34" t="s">
        <v>124</v>
      </c>
      <c r="N862" s="1" t="s">
        <v>41</v>
      </c>
      <c r="O862" s="1" t="s">
        <v>971</v>
      </c>
      <c r="P862" s="1" t="s">
        <v>998</v>
      </c>
      <c r="Q862" s="1" t="s">
        <v>1213</v>
      </c>
      <c r="R862" s="1" t="s">
        <v>43</v>
      </c>
      <c r="S862" s="33" t="s">
        <v>132</v>
      </c>
      <c r="T862" s="14" t="s">
        <v>21</v>
      </c>
      <c r="U862" s="39" t="s">
        <v>39</v>
      </c>
      <c r="V862" s="14" t="s">
        <v>21</v>
      </c>
      <c r="W862" s="14" t="s">
        <v>20</v>
      </c>
      <c r="X862" s="14" t="s">
        <v>20</v>
      </c>
      <c r="Y862" s="14" t="s">
        <v>21</v>
      </c>
      <c r="Z862" s="39" t="s">
        <v>39</v>
      </c>
      <c r="AA862" s="14" t="s">
        <v>21</v>
      </c>
      <c r="AB862" s="14" t="s">
        <v>21</v>
      </c>
      <c r="AC862" s="39" t="s">
        <v>39</v>
      </c>
      <c r="AD862" s="14" t="s">
        <v>21</v>
      </c>
      <c r="AE862" s="14" t="s">
        <v>971</v>
      </c>
      <c r="AF862" s="39" t="s">
        <v>39</v>
      </c>
      <c r="AG862" s="14" t="s">
        <v>971</v>
      </c>
      <c r="AH862" s="14" t="s">
        <v>971</v>
      </c>
      <c r="AI862" s="39" t="s">
        <v>39</v>
      </c>
      <c r="AJ862" s="14" t="s">
        <v>971</v>
      </c>
      <c r="AK862" s="14" t="s">
        <v>971</v>
      </c>
      <c r="AL862" s="39" t="s">
        <v>39</v>
      </c>
      <c r="AM862" s="14" t="s">
        <v>971</v>
      </c>
      <c r="AN862" s="14" t="s">
        <v>20</v>
      </c>
      <c r="AO862" s="14" t="s">
        <v>20</v>
      </c>
      <c r="AP862" s="14" t="s">
        <v>971</v>
      </c>
      <c r="AQ862" s="39" t="s">
        <v>39</v>
      </c>
      <c r="AR862" s="14" t="s">
        <v>971</v>
      </c>
      <c r="AS862" s="14" t="s">
        <v>971</v>
      </c>
      <c r="AT862" s="39" t="s">
        <v>39</v>
      </c>
      <c r="AU862" s="14" t="s">
        <v>971</v>
      </c>
      <c r="AV862" s="14" t="s">
        <v>971</v>
      </c>
      <c r="AW862" s="39" t="s">
        <v>39</v>
      </c>
      <c r="AX862" s="14" t="s">
        <v>971</v>
      </c>
      <c r="AY862" s="14" t="s">
        <v>971</v>
      </c>
      <c r="AZ862" s="39" t="s">
        <v>39</v>
      </c>
      <c r="BA862" s="14" t="s">
        <v>971</v>
      </c>
      <c r="BB862" s="14" t="s">
        <v>971</v>
      </c>
      <c r="BC862" s="39" t="s">
        <v>39</v>
      </c>
      <c r="BD862" s="14" t="s">
        <v>971</v>
      </c>
      <c r="BE862" s="14" t="s">
        <v>20</v>
      </c>
      <c r="BF862" s="14" t="s">
        <v>20</v>
      </c>
      <c r="BG862" s="14" t="s">
        <v>971</v>
      </c>
      <c r="BH862" s="39" t="s">
        <v>39</v>
      </c>
      <c r="BI862" s="39" t="s">
        <v>971</v>
      </c>
      <c r="BJ862" s="14" t="s">
        <v>971</v>
      </c>
      <c r="BK862" s="39" t="s">
        <v>39</v>
      </c>
      <c r="BL862" s="14" t="s">
        <v>971</v>
      </c>
      <c r="BM862" s="14" t="s">
        <v>971</v>
      </c>
      <c r="BN862" s="39" t="s">
        <v>39</v>
      </c>
      <c r="BO862" s="14" t="s">
        <v>971</v>
      </c>
      <c r="BP862" s="14" t="s">
        <v>971</v>
      </c>
      <c r="BQ862" s="39" t="s">
        <v>39</v>
      </c>
      <c r="BR862" s="14" t="s">
        <v>971</v>
      </c>
      <c r="BS862" s="14" t="s">
        <v>971</v>
      </c>
      <c r="BT862" s="39" t="e">
        <v>#N/A</v>
      </c>
      <c r="BU862" s="39" t="s">
        <v>971</v>
      </c>
      <c r="BV862" s="14" t="s">
        <v>20</v>
      </c>
      <c r="BW862" s="14" t="s">
        <v>20</v>
      </c>
      <c r="BX862" s="14" t="s">
        <v>971</v>
      </c>
      <c r="BY862" s="14" t="s">
        <v>971</v>
      </c>
      <c r="BZ862" s="39" t="s">
        <v>39</v>
      </c>
      <c r="CA862" s="39" t="s">
        <v>971</v>
      </c>
      <c r="CB862" s="14" t="s">
        <v>971</v>
      </c>
      <c r="CC862" s="39" t="s">
        <v>39</v>
      </c>
      <c r="CD862" s="39" t="s">
        <v>971</v>
      </c>
      <c r="CE862" s="14" t="s">
        <v>971</v>
      </c>
      <c r="CF862" s="39" t="s">
        <v>39</v>
      </c>
      <c r="CG862" s="39" t="s">
        <v>971</v>
      </c>
      <c r="CH862" s="14" t="s">
        <v>971</v>
      </c>
      <c r="CI862" s="39" t="s">
        <v>39</v>
      </c>
      <c r="CJ862" s="39" t="s">
        <v>971</v>
      </c>
      <c r="CK862" s="14" t="s">
        <v>20</v>
      </c>
      <c r="CL862" s="14" t="s">
        <v>20</v>
      </c>
      <c r="CM862" s="1">
        <f t="shared" si="223"/>
        <v>0</v>
      </c>
      <c r="CN862" s="1">
        <f t="shared" si="224"/>
        <v>0</v>
      </c>
      <c r="CO862" s="1">
        <f t="shared" si="225"/>
        <v>10</v>
      </c>
      <c r="CP862" s="1">
        <f t="shared" si="226"/>
        <v>6</v>
      </c>
      <c r="CQ862" s="1">
        <f t="shared" si="227"/>
        <v>0</v>
      </c>
      <c r="CR862" s="1">
        <f>SUM(COUNTIFS($T862:$CL862,{"PAT","MAT"}))</f>
        <v>0</v>
      </c>
      <c r="CS862" s="1">
        <f t="shared" si="228"/>
        <v>0</v>
      </c>
      <c r="CT862" s="1">
        <f t="shared" si="229"/>
        <v>0</v>
      </c>
      <c r="CU862" s="1">
        <f t="shared" si="230"/>
        <v>0</v>
      </c>
      <c r="CV862" s="1">
        <f t="shared" si="231"/>
        <v>0</v>
      </c>
      <c r="CW862" s="1">
        <f t="shared" si="232"/>
        <v>0</v>
      </c>
      <c r="CX862" s="1">
        <f t="shared" si="233"/>
        <v>0</v>
      </c>
      <c r="CY862" s="1">
        <f t="shared" si="234"/>
        <v>0</v>
      </c>
      <c r="CZ862" s="1">
        <f t="shared" si="235"/>
        <v>0</v>
      </c>
      <c r="DA862" s="1">
        <f t="shared" si="236"/>
        <v>0</v>
      </c>
      <c r="DB862" s="1">
        <f>SUM(CM862:CX862)+SUM(COUNTIFS(Q862:CL862,{"TERM","RESIGNED"}))</f>
        <v>51</v>
      </c>
      <c r="DC862" s="1" t="s">
        <v>45</v>
      </c>
      <c r="DD862" s="1" t="s">
        <v>1020</v>
      </c>
    </row>
    <row r="863" spans="1:109" x14ac:dyDescent="0.25">
      <c r="A863" s="32">
        <f t="shared" si="237"/>
        <v>862</v>
      </c>
      <c r="B863" s="1" t="s">
        <v>36</v>
      </c>
      <c r="C863" s="1">
        <v>19145</v>
      </c>
      <c r="D863" s="27">
        <v>19145</v>
      </c>
      <c r="E863" s="1" t="s">
        <v>946</v>
      </c>
      <c r="F863" s="34" t="s">
        <v>1075</v>
      </c>
      <c r="G863" s="34" t="s">
        <v>123</v>
      </c>
      <c r="H863" s="30">
        <v>45128</v>
      </c>
      <c r="I863" s="30" t="s">
        <v>39</v>
      </c>
      <c r="J863" s="30">
        <v>45267</v>
      </c>
      <c r="K863" s="1">
        <f t="shared" ca="1" si="240"/>
        <v>139</v>
      </c>
      <c r="L863" s="34" t="str">
        <f t="shared" si="241"/>
        <v>Billable</v>
      </c>
      <c r="M863" s="34" t="s">
        <v>124</v>
      </c>
      <c r="N863" s="1" t="s">
        <v>41</v>
      </c>
      <c r="O863" s="1" t="s">
        <v>971</v>
      </c>
      <c r="P863" s="1" t="s">
        <v>998</v>
      </c>
      <c r="Q863" s="1" t="s">
        <v>1213</v>
      </c>
      <c r="R863" s="1" t="s">
        <v>43</v>
      </c>
      <c r="S863" s="33" t="s">
        <v>362</v>
      </c>
      <c r="T863" s="14" t="s">
        <v>22</v>
      </c>
      <c r="U863" s="39">
        <v>0.22152777777777799</v>
      </c>
      <c r="V863" s="14" t="s">
        <v>22</v>
      </c>
      <c r="W863" s="14" t="s">
        <v>20</v>
      </c>
      <c r="X863" s="14" t="s">
        <v>20</v>
      </c>
      <c r="Y863" s="14" t="s">
        <v>21</v>
      </c>
      <c r="Z863" s="39" t="s">
        <v>39</v>
      </c>
      <c r="AA863" s="14" t="s">
        <v>21</v>
      </c>
      <c r="AB863" s="14" t="s">
        <v>21</v>
      </c>
      <c r="AC863" s="39" t="s">
        <v>39</v>
      </c>
      <c r="AD863" s="14" t="s">
        <v>21</v>
      </c>
      <c r="AE863" s="14" t="s">
        <v>21</v>
      </c>
      <c r="AF863" s="39" t="s">
        <v>39</v>
      </c>
      <c r="AG863" s="14" t="s">
        <v>21</v>
      </c>
      <c r="AH863" s="14" t="s">
        <v>971</v>
      </c>
      <c r="AI863" s="39" t="s">
        <v>39</v>
      </c>
      <c r="AJ863" s="14" t="s">
        <v>971</v>
      </c>
      <c r="AK863" s="14" t="s">
        <v>971</v>
      </c>
      <c r="AL863" s="39" t="s">
        <v>39</v>
      </c>
      <c r="AM863" s="14" t="s">
        <v>971</v>
      </c>
      <c r="AN863" s="14" t="s">
        <v>20</v>
      </c>
      <c r="AO863" s="14" t="s">
        <v>20</v>
      </c>
      <c r="AP863" s="14" t="s">
        <v>971</v>
      </c>
      <c r="AQ863" s="39" t="s">
        <v>39</v>
      </c>
      <c r="AR863" s="14" t="s">
        <v>971</v>
      </c>
      <c r="AS863" s="14" t="s">
        <v>971</v>
      </c>
      <c r="AT863" s="39" t="s">
        <v>39</v>
      </c>
      <c r="AU863" s="14" t="s">
        <v>971</v>
      </c>
      <c r="AV863" s="14" t="s">
        <v>971</v>
      </c>
      <c r="AW863" s="39" t="s">
        <v>39</v>
      </c>
      <c r="AX863" s="14" t="s">
        <v>971</v>
      </c>
      <c r="AY863" s="14" t="s">
        <v>971</v>
      </c>
      <c r="AZ863" s="39" t="s">
        <v>39</v>
      </c>
      <c r="BA863" s="14" t="s">
        <v>971</v>
      </c>
      <c r="BB863" s="14" t="s">
        <v>971</v>
      </c>
      <c r="BC863" s="39" t="s">
        <v>39</v>
      </c>
      <c r="BD863" s="14" t="s">
        <v>971</v>
      </c>
      <c r="BE863" s="14" t="s">
        <v>20</v>
      </c>
      <c r="BF863" s="14" t="s">
        <v>20</v>
      </c>
      <c r="BG863" s="14" t="s">
        <v>971</v>
      </c>
      <c r="BH863" s="39" t="s">
        <v>39</v>
      </c>
      <c r="BI863" s="39" t="s">
        <v>971</v>
      </c>
      <c r="BJ863" s="14" t="s">
        <v>971</v>
      </c>
      <c r="BK863" s="39" t="s">
        <v>39</v>
      </c>
      <c r="BL863" s="14" t="s">
        <v>971</v>
      </c>
      <c r="BM863" s="14" t="s">
        <v>971</v>
      </c>
      <c r="BN863" s="39" t="s">
        <v>39</v>
      </c>
      <c r="BO863" s="14" t="s">
        <v>971</v>
      </c>
      <c r="BP863" s="14" t="s">
        <v>971</v>
      </c>
      <c r="BQ863" s="39" t="s">
        <v>39</v>
      </c>
      <c r="BR863" s="14" t="s">
        <v>971</v>
      </c>
      <c r="BS863" s="14" t="s">
        <v>971</v>
      </c>
      <c r="BT863" s="39" t="e">
        <v>#N/A</v>
      </c>
      <c r="BU863" s="39" t="s">
        <v>971</v>
      </c>
      <c r="BV863" s="14" t="s">
        <v>20</v>
      </c>
      <c r="BW863" s="14" t="s">
        <v>20</v>
      </c>
      <c r="BX863" s="14" t="s">
        <v>971</v>
      </c>
      <c r="BY863" s="14" t="s">
        <v>971</v>
      </c>
      <c r="BZ863" s="39" t="s">
        <v>39</v>
      </c>
      <c r="CA863" s="39" t="s">
        <v>971</v>
      </c>
      <c r="CB863" s="14" t="s">
        <v>971</v>
      </c>
      <c r="CC863" s="39" t="s">
        <v>39</v>
      </c>
      <c r="CD863" s="39" t="s">
        <v>971</v>
      </c>
      <c r="CE863" s="14" t="s">
        <v>971</v>
      </c>
      <c r="CF863" s="39" t="s">
        <v>39</v>
      </c>
      <c r="CG863" s="39" t="s">
        <v>971</v>
      </c>
      <c r="CH863" s="14" t="s">
        <v>971</v>
      </c>
      <c r="CI863" s="39" t="s">
        <v>39</v>
      </c>
      <c r="CJ863" s="39" t="s">
        <v>971</v>
      </c>
      <c r="CK863" s="14" t="s">
        <v>20</v>
      </c>
      <c r="CL863" s="14" t="s">
        <v>20</v>
      </c>
      <c r="CM863" s="1">
        <f t="shared" si="223"/>
        <v>0</v>
      </c>
      <c r="CN863" s="1">
        <f t="shared" si="224"/>
        <v>0</v>
      </c>
      <c r="CO863" s="1">
        <f t="shared" si="225"/>
        <v>10</v>
      </c>
      <c r="CP863" s="1">
        <f t="shared" si="226"/>
        <v>6</v>
      </c>
      <c r="CQ863" s="1">
        <f t="shared" si="227"/>
        <v>2</v>
      </c>
      <c r="CR863" s="1">
        <f>SUM(COUNTIFS($T863:$CL863,{"PAT","MAT"}))</f>
        <v>0</v>
      </c>
      <c r="CS863" s="1">
        <f t="shared" si="228"/>
        <v>0</v>
      </c>
      <c r="CT863" s="1">
        <f t="shared" si="229"/>
        <v>0</v>
      </c>
      <c r="CU863" s="1">
        <f t="shared" si="230"/>
        <v>0</v>
      </c>
      <c r="CV863" s="1">
        <f t="shared" si="231"/>
        <v>0</v>
      </c>
      <c r="CW863" s="1">
        <f t="shared" si="232"/>
        <v>0</v>
      </c>
      <c r="CX863" s="1">
        <f t="shared" si="233"/>
        <v>0</v>
      </c>
      <c r="CY863" s="1">
        <f t="shared" si="234"/>
        <v>0</v>
      </c>
      <c r="CZ863" s="1">
        <f t="shared" si="235"/>
        <v>0</v>
      </c>
      <c r="DA863" s="1">
        <f t="shared" si="236"/>
        <v>0</v>
      </c>
      <c r="DB863" s="1">
        <f>SUM(CM863:CX863)+SUM(COUNTIFS(Q863:CL863,{"TERM","RESIGNED"}))</f>
        <v>51</v>
      </c>
      <c r="DC863" s="1" t="s">
        <v>45</v>
      </c>
      <c r="DD863" s="1" t="s">
        <v>1018</v>
      </c>
      <c r="DE863" s="34"/>
    </row>
    <row r="864" spans="1:109" x14ac:dyDescent="0.25">
      <c r="A864" s="32">
        <f t="shared" si="237"/>
        <v>863</v>
      </c>
      <c r="B864" s="1" t="s">
        <v>172</v>
      </c>
      <c r="C864" s="1">
        <v>105047</v>
      </c>
      <c r="D864" s="27">
        <v>105047</v>
      </c>
      <c r="E864" s="1" t="s">
        <v>945</v>
      </c>
      <c r="F864" s="34" t="s">
        <v>926</v>
      </c>
      <c r="G864" s="34" t="s">
        <v>123</v>
      </c>
      <c r="H864" s="30">
        <v>44960</v>
      </c>
      <c r="I864" s="30" t="s">
        <v>39</v>
      </c>
      <c r="J864" s="30">
        <v>45267</v>
      </c>
      <c r="K864" s="1">
        <f t="shared" ca="1" si="240"/>
        <v>307</v>
      </c>
      <c r="L864" s="34" t="str">
        <f t="shared" si="241"/>
        <v>Billable</v>
      </c>
      <c r="M864" s="34" t="s">
        <v>124</v>
      </c>
      <c r="N864" s="1" t="s">
        <v>41</v>
      </c>
      <c r="O864" s="1" t="s">
        <v>971</v>
      </c>
      <c r="P864" s="1" t="s">
        <v>998</v>
      </c>
      <c r="Q864" s="1" t="s">
        <v>1213</v>
      </c>
      <c r="R864" s="1" t="s">
        <v>43</v>
      </c>
      <c r="S864" s="33" t="s">
        <v>285</v>
      </c>
      <c r="T864" s="14" t="s">
        <v>965</v>
      </c>
      <c r="U864" s="39" t="s">
        <v>39</v>
      </c>
      <c r="V864" s="14" t="s">
        <v>965</v>
      </c>
      <c r="W864" s="14" t="s">
        <v>20</v>
      </c>
      <c r="X864" s="14" t="s">
        <v>20</v>
      </c>
      <c r="Y864" s="14" t="s">
        <v>21</v>
      </c>
      <c r="Z864" s="39" t="s">
        <v>39</v>
      </c>
      <c r="AA864" s="14" t="s">
        <v>21</v>
      </c>
      <c r="AB864" s="14" t="s">
        <v>21</v>
      </c>
      <c r="AC864" s="39" t="s">
        <v>39</v>
      </c>
      <c r="AD864" s="14" t="s">
        <v>21</v>
      </c>
      <c r="AE864" s="14" t="s">
        <v>21</v>
      </c>
      <c r="AF864" s="39" t="s">
        <v>39</v>
      </c>
      <c r="AG864" s="14" t="s">
        <v>21</v>
      </c>
      <c r="AH864" s="14" t="s">
        <v>971</v>
      </c>
      <c r="AI864" s="39" t="s">
        <v>39</v>
      </c>
      <c r="AJ864" s="14" t="s">
        <v>971</v>
      </c>
      <c r="AK864" s="14" t="s">
        <v>971</v>
      </c>
      <c r="AL864" s="39" t="s">
        <v>39</v>
      </c>
      <c r="AM864" s="14" t="s">
        <v>971</v>
      </c>
      <c r="AN864" s="14" t="s">
        <v>20</v>
      </c>
      <c r="AO864" s="14" t="s">
        <v>20</v>
      </c>
      <c r="AP864" s="14" t="s">
        <v>971</v>
      </c>
      <c r="AQ864" s="39" t="s">
        <v>39</v>
      </c>
      <c r="AR864" s="14" t="s">
        <v>971</v>
      </c>
      <c r="AS864" s="14" t="s">
        <v>971</v>
      </c>
      <c r="AT864" s="39" t="s">
        <v>39</v>
      </c>
      <c r="AU864" s="14" t="s">
        <v>971</v>
      </c>
      <c r="AV864" s="14" t="s">
        <v>971</v>
      </c>
      <c r="AW864" s="39" t="s">
        <v>39</v>
      </c>
      <c r="AX864" s="14" t="s">
        <v>971</v>
      </c>
      <c r="AY864" s="14" t="s">
        <v>971</v>
      </c>
      <c r="AZ864" s="39" t="s">
        <v>39</v>
      </c>
      <c r="BA864" s="14" t="s">
        <v>971</v>
      </c>
      <c r="BB864" s="14" t="s">
        <v>971</v>
      </c>
      <c r="BC864" s="39" t="s">
        <v>39</v>
      </c>
      <c r="BD864" s="14" t="s">
        <v>971</v>
      </c>
      <c r="BE864" s="14" t="s">
        <v>20</v>
      </c>
      <c r="BF864" s="14" t="s">
        <v>20</v>
      </c>
      <c r="BG864" s="14" t="s">
        <v>971</v>
      </c>
      <c r="BH864" s="39" t="s">
        <v>39</v>
      </c>
      <c r="BI864" s="39" t="s">
        <v>971</v>
      </c>
      <c r="BJ864" s="14" t="s">
        <v>971</v>
      </c>
      <c r="BK864" s="39" t="s">
        <v>39</v>
      </c>
      <c r="BL864" s="14" t="s">
        <v>971</v>
      </c>
      <c r="BM864" s="14" t="s">
        <v>971</v>
      </c>
      <c r="BN864" s="39" t="s">
        <v>39</v>
      </c>
      <c r="BO864" s="14" t="s">
        <v>971</v>
      </c>
      <c r="BP864" s="14" t="s">
        <v>971</v>
      </c>
      <c r="BQ864" s="39" t="s">
        <v>39</v>
      </c>
      <c r="BR864" s="14" t="s">
        <v>971</v>
      </c>
      <c r="BS864" s="14" t="s">
        <v>971</v>
      </c>
      <c r="BT864" s="39" t="e">
        <v>#N/A</v>
      </c>
      <c r="BU864" s="39" t="s">
        <v>971</v>
      </c>
      <c r="BV864" s="14" t="s">
        <v>20</v>
      </c>
      <c r="BW864" s="14" t="s">
        <v>20</v>
      </c>
      <c r="BX864" s="14" t="s">
        <v>971</v>
      </c>
      <c r="BY864" s="14" t="s">
        <v>971</v>
      </c>
      <c r="BZ864" s="39" t="s">
        <v>39</v>
      </c>
      <c r="CA864" s="39" t="s">
        <v>971</v>
      </c>
      <c r="CB864" s="14" t="s">
        <v>971</v>
      </c>
      <c r="CC864" s="39" t="s">
        <v>39</v>
      </c>
      <c r="CD864" s="39" t="s">
        <v>971</v>
      </c>
      <c r="CE864" s="14" t="s">
        <v>971</v>
      </c>
      <c r="CF864" s="39" t="s">
        <v>39</v>
      </c>
      <c r="CG864" s="39" t="s">
        <v>971</v>
      </c>
      <c r="CH864" s="14" t="s">
        <v>971</v>
      </c>
      <c r="CI864" s="39" t="s">
        <v>39</v>
      </c>
      <c r="CJ864" s="39" t="s">
        <v>971</v>
      </c>
      <c r="CK864" s="14" t="s">
        <v>20</v>
      </c>
      <c r="CL864" s="14" t="s">
        <v>20</v>
      </c>
      <c r="CM864" s="1">
        <f t="shared" si="223"/>
        <v>2</v>
      </c>
      <c r="CN864" s="1">
        <f t="shared" si="224"/>
        <v>0</v>
      </c>
      <c r="CO864" s="1">
        <f t="shared" si="225"/>
        <v>10</v>
      </c>
      <c r="CP864" s="1">
        <f t="shared" si="226"/>
        <v>6</v>
      </c>
      <c r="CQ864" s="1">
        <f t="shared" si="227"/>
        <v>0</v>
      </c>
      <c r="CR864" s="1">
        <f>SUM(COUNTIFS($T864:$CL864,{"PAT","MAT"}))</f>
        <v>0</v>
      </c>
      <c r="CS864" s="1">
        <f t="shared" si="228"/>
        <v>0</v>
      </c>
      <c r="CT864" s="1">
        <f t="shared" si="229"/>
        <v>0</v>
      </c>
      <c r="CU864" s="1">
        <f t="shared" si="230"/>
        <v>0</v>
      </c>
      <c r="CV864" s="1">
        <f t="shared" si="231"/>
        <v>0</v>
      </c>
      <c r="CW864" s="1">
        <f t="shared" si="232"/>
        <v>0</v>
      </c>
      <c r="CX864" s="1">
        <f t="shared" si="233"/>
        <v>0</v>
      </c>
      <c r="CY864" s="1">
        <f t="shared" si="234"/>
        <v>0</v>
      </c>
      <c r="CZ864" s="1">
        <f t="shared" si="235"/>
        <v>0</v>
      </c>
      <c r="DA864" s="1">
        <f t="shared" si="236"/>
        <v>0</v>
      </c>
      <c r="DB864" s="1">
        <f>SUM(CM864:CX864)+SUM(COUNTIFS(Q864:CL864,{"TERM","RESIGNED"}))</f>
        <v>51</v>
      </c>
      <c r="DC864" s="1" t="s">
        <v>45</v>
      </c>
      <c r="DD864" s="1" t="s">
        <v>1023</v>
      </c>
      <c r="DE864" s="34"/>
    </row>
    <row r="865" spans="1:109" x14ac:dyDescent="0.25">
      <c r="A865" s="32">
        <f t="shared" si="237"/>
        <v>864</v>
      </c>
      <c r="B865" s="1" t="s">
        <v>172</v>
      </c>
      <c r="C865" s="1">
        <v>105544</v>
      </c>
      <c r="D865" s="27">
        <v>105544</v>
      </c>
      <c r="E865" s="1" t="s">
        <v>946</v>
      </c>
      <c r="F865" s="34" t="s">
        <v>1210</v>
      </c>
      <c r="G865" s="34" t="s">
        <v>162</v>
      </c>
      <c r="H865" s="30">
        <v>45163</v>
      </c>
      <c r="I865" s="30" t="s">
        <v>39</v>
      </c>
      <c r="J865" s="30">
        <v>45268</v>
      </c>
      <c r="K865" s="1">
        <f t="shared" ca="1" si="240"/>
        <v>105</v>
      </c>
      <c r="L865" s="34" t="str">
        <f t="shared" si="241"/>
        <v>Billable</v>
      </c>
      <c r="M865" s="34" t="s">
        <v>124</v>
      </c>
      <c r="N865" s="1" t="s">
        <v>41</v>
      </c>
      <c r="O865" s="1" t="s">
        <v>971</v>
      </c>
      <c r="P865" s="1" t="s">
        <v>998</v>
      </c>
      <c r="Q865" s="1" t="s">
        <v>1213</v>
      </c>
      <c r="R865" s="1" t="s">
        <v>43</v>
      </c>
      <c r="S865" s="33" t="s">
        <v>163</v>
      </c>
      <c r="T865" s="14" t="s">
        <v>965</v>
      </c>
      <c r="U865" s="39">
        <v>0.38402777777777802</v>
      </c>
      <c r="V865" s="14" t="s">
        <v>965</v>
      </c>
      <c r="W865" s="14" t="s">
        <v>20</v>
      </c>
      <c r="X865" s="14" t="s">
        <v>20</v>
      </c>
      <c r="Y865" s="14" t="s">
        <v>22</v>
      </c>
      <c r="Z865" s="39">
        <v>5.1388888888888894E-2</v>
      </c>
      <c r="AA865" s="14" t="s">
        <v>22</v>
      </c>
      <c r="AB865" s="14" t="s">
        <v>21</v>
      </c>
      <c r="AC865" s="39" t="s">
        <v>39</v>
      </c>
      <c r="AD865" s="14" t="s">
        <v>21</v>
      </c>
      <c r="AE865" s="14" t="s">
        <v>21</v>
      </c>
      <c r="AF865" s="39" t="s">
        <v>39</v>
      </c>
      <c r="AG865" s="14" t="s">
        <v>21</v>
      </c>
      <c r="AH865" s="14" t="s">
        <v>21</v>
      </c>
      <c r="AI865" s="39" t="s">
        <v>39</v>
      </c>
      <c r="AJ865" s="14" t="s">
        <v>21</v>
      </c>
      <c r="AK865" s="14" t="s">
        <v>971</v>
      </c>
      <c r="AL865" s="39" t="s">
        <v>39</v>
      </c>
      <c r="AM865" s="14" t="s">
        <v>971</v>
      </c>
      <c r="AN865" s="14" t="s">
        <v>20</v>
      </c>
      <c r="AO865" s="14" t="s">
        <v>20</v>
      </c>
      <c r="AP865" s="14" t="s">
        <v>971</v>
      </c>
      <c r="AQ865" s="39" t="s">
        <v>39</v>
      </c>
      <c r="AR865" s="14" t="s">
        <v>971</v>
      </c>
      <c r="AS865" s="14" t="s">
        <v>971</v>
      </c>
      <c r="AT865" s="39" t="s">
        <v>39</v>
      </c>
      <c r="AU865" s="14" t="s">
        <v>971</v>
      </c>
      <c r="AV865" s="14" t="s">
        <v>971</v>
      </c>
      <c r="AW865" s="39" t="s">
        <v>39</v>
      </c>
      <c r="AX865" s="14" t="s">
        <v>971</v>
      </c>
      <c r="AY865" s="14" t="s">
        <v>971</v>
      </c>
      <c r="AZ865" s="39" t="s">
        <v>39</v>
      </c>
      <c r="BA865" s="14" t="s">
        <v>971</v>
      </c>
      <c r="BB865" s="14" t="s">
        <v>971</v>
      </c>
      <c r="BC865" s="39" t="s">
        <v>39</v>
      </c>
      <c r="BD865" s="14" t="s">
        <v>971</v>
      </c>
      <c r="BE865" s="14" t="s">
        <v>20</v>
      </c>
      <c r="BF865" s="14" t="s">
        <v>20</v>
      </c>
      <c r="BG865" s="14" t="s">
        <v>971</v>
      </c>
      <c r="BH865" s="39" t="s">
        <v>39</v>
      </c>
      <c r="BI865" s="39" t="s">
        <v>971</v>
      </c>
      <c r="BJ865" s="14" t="s">
        <v>971</v>
      </c>
      <c r="BK865" s="39" t="s">
        <v>39</v>
      </c>
      <c r="BL865" s="14" t="s">
        <v>971</v>
      </c>
      <c r="BM865" s="14" t="s">
        <v>971</v>
      </c>
      <c r="BN865" s="39" t="s">
        <v>39</v>
      </c>
      <c r="BO865" s="14" t="s">
        <v>971</v>
      </c>
      <c r="BP865" s="14" t="s">
        <v>971</v>
      </c>
      <c r="BQ865" s="39" t="s">
        <v>39</v>
      </c>
      <c r="BR865" s="14" t="s">
        <v>971</v>
      </c>
      <c r="BS865" s="14" t="s">
        <v>971</v>
      </c>
      <c r="BT865" s="39" t="e">
        <v>#N/A</v>
      </c>
      <c r="BU865" s="39" t="s">
        <v>971</v>
      </c>
      <c r="BV865" s="14" t="s">
        <v>20</v>
      </c>
      <c r="BW865" s="14" t="s">
        <v>20</v>
      </c>
      <c r="BX865" s="14" t="s">
        <v>971</v>
      </c>
      <c r="BY865" s="14" t="s">
        <v>971</v>
      </c>
      <c r="BZ865" s="39" t="s">
        <v>39</v>
      </c>
      <c r="CA865" s="39" t="s">
        <v>971</v>
      </c>
      <c r="CB865" s="14" t="s">
        <v>971</v>
      </c>
      <c r="CC865" s="39" t="s">
        <v>39</v>
      </c>
      <c r="CD865" s="39" t="s">
        <v>971</v>
      </c>
      <c r="CE865" s="14" t="s">
        <v>971</v>
      </c>
      <c r="CF865" s="39" t="s">
        <v>39</v>
      </c>
      <c r="CG865" s="39" t="s">
        <v>971</v>
      </c>
      <c r="CH865" s="14" t="s">
        <v>971</v>
      </c>
      <c r="CI865" s="39" t="s">
        <v>39</v>
      </c>
      <c r="CJ865" s="39" t="s">
        <v>971</v>
      </c>
      <c r="CK865" s="14" t="s">
        <v>20</v>
      </c>
      <c r="CL865" s="14" t="s">
        <v>20</v>
      </c>
      <c r="CM865" s="1">
        <f t="shared" si="223"/>
        <v>2</v>
      </c>
      <c r="CN865" s="1">
        <f t="shared" si="224"/>
        <v>0</v>
      </c>
      <c r="CO865" s="1">
        <f t="shared" si="225"/>
        <v>10</v>
      </c>
      <c r="CP865" s="1">
        <f t="shared" si="226"/>
        <v>6</v>
      </c>
      <c r="CQ865" s="1">
        <f t="shared" si="227"/>
        <v>2</v>
      </c>
      <c r="CR865" s="1">
        <f>SUM(COUNTIFS($T865:$CL865,{"PAT","MAT"}))</f>
        <v>0</v>
      </c>
      <c r="CS865" s="1">
        <f t="shared" si="228"/>
        <v>0</v>
      </c>
      <c r="CT865" s="1">
        <f t="shared" si="229"/>
        <v>0</v>
      </c>
      <c r="CU865" s="1">
        <f t="shared" si="230"/>
        <v>0</v>
      </c>
      <c r="CV865" s="1">
        <f t="shared" si="231"/>
        <v>0</v>
      </c>
      <c r="CW865" s="1">
        <f t="shared" si="232"/>
        <v>0</v>
      </c>
      <c r="CX865" s="1">
        <f t="shared" si="233"/>
        <v>0</v>
      </c>
      <c r="CY865" s="1">
        <f t="shared" si="234"/>
        <v>0</v>
      </c>
      <c r="CZ865" s="1">
        <f t="shared" si="235"/>
        <v>0</v>
      </c>
      <c r="DA865" s="1">
        <f t="shared" si="236"/>
        <v>0</v>
      </c>
      <c r="DB865" s="1">
        <f>SUM(CM865:CX865)+SUM(COUNTIFS(Q865:CL865,{"TERM","RESIGNED"}))</f>
        <v>51</v>
      </c>
      <c r="DC865" s="1" t="s">
        <v>45</v>
      </c>
      <c r="DD865" s="1" t="s">
        <v>1020</v>
      </c>
      <c r="DE865" s="34"/>
    </row>
    <row r="866" spans="1:109" x14ac:dyDescent="0.25">
      <c r="A866" s="32">
        <f t="shared" si="237"/>
        <v>865</v>
      </c>
      <c r="B866" s="1" t="s">
        <v>172</v>
      </c>
      <c r="C866" s="1">
        <v>105683</v>
      </c>
      <c r="D866" s="27">
        <v>105683</v>
      </c>
      <c r="E866" s="1" t="s">
        <v>946</v>
      </c>
      <c r="F866" s="34" t="s">
        <v>1248</v>
      </c>
      <c r="G866" s="34" t="s">
        <v>186</v>
      </c>
      <c r="H866" s="30">
        <v>45177</v>
      </c>
      <c r="I866" s="30" t="s">
        <v>39</v>
      </c>
      <c r="J866" s="30">
        <v>45266</v>
      </c>
      <c r="K866" s="1">
        <f t="shared" ca="1" si="240"/>
        <v>89</v>
      </c>
      <c r="L866" s="34" t="str">
        <f t="shared" si="241"/>
        <v>Billable</v>
      </c>
      <c r="M866" s="34" t="s">
        <v>187</v>
      </c>
      <c r="N866" s="1" t="s">
        <v>41</v>
      </c>
      <c r="O866" s="1" t="s">
        <v>971</v>
      </c>
      <c r="P866" s="1" t="s">
        <v>998</v>
      </c>
      <c r="Q866" s="1" t="s">
        <v>1213</v>
      </c>
      <c r="R866" s="1" t="s">
        <v>43</v>
      </c>
      <c r="S866" s="33" t="s">
        <v>949</v>
      </c>
      <c r="T866" s="14" t="s">
        <v>21</v>
      </c>
      <c r="U866" s="39" t="s">
        <v>39</v>
      </c>
      <c r="V866" s="14" t="s">
        <v>21</v>
      </c>
      <c r="W866" s="14" t="s">
        <v>20</v>
      </c>
      <c r="X866" s="14" t="s">
        <v>20</v>
      </c>
      <c r="Y866" s="14" t="s">
        <v>21</v>
      </c>
      <c r="Z866" s="39" t="s">
        <v>39</v>
      </c>
      <c r="AA866" s="14" t="s">
        <v>21</v>
      </c>
      <c r="AB866" s="14" t="s">
        <v>21</v>
      </c>
      <c r="AC866" s="39" t="s">
        <v>39</v>
      </c>
      <c r="AD866" s="14" t="s">
        <v>21</v>
      </c>
      <c r="AE866" s="14" t="s">
        <v>971</v>
      </c>
      <c r="AF866" s="39" t="s">
        <v>39</v>
      </c>
      <c r="AG866" s="14" t="s">
        <v>971</v>
      </c>
      <c r="AH866" s="14" t="s">
        <v>971</v>
      </c>
      <c r="AI866" s="39" t="s">
        <v>39</v>
      </c>
      <c r="AJ866" s="14" t="s">
        <v>971</v>
      </c>
      <c r="AK866" s="14" t="s">
        <v>971</v>
      </c>
      <c r="AL866" s="39" t="s">
        <v>39</v>
      </c>
      <c r="AM866" s="14" t="s">
        <v>971</v>
      </c>
      <c r="AN866" s="14" t="s">
        <v>20</v>
      </c>
      <c r="AO866" s="14" t="s">
        <v>20</v>
      </c>
      <c r="AP866" s="14" t="s">
        <v>971</v>
      </c>
      <c r="AQ866" s="39" t="s">
        <v>39</v>
      </c>
      <c r="AR866" s="14" t="s">
        <v>971</v>
      </c>
      <c r="AS866" s="14" t="s">
        <v>971</v>
      </c>
      <c r="AT866" s="39" t="s">
        <v>39</v>
      </c>
      <c r="AU866" s="14" t="s">
        <v>971</v>
      </c>
      <c r="AV866" s="14" t="s">
        <v>971</v>
      </c>
      <c r="AW866" s="39" t="s">
        <v>39</v>
      </c>
      <c r="AX866" s="14" t="s">
        <v>971</v>
      </c>
      <c r="AY866" s="14" t="s">
        <v>971</v>
      </c>
      <c r="AZ866" s="39" t="s">
        <v>39</v>
      </c>
      <c r="BA866" s="14" t="s">
        <v>971</v>
      </c>
      <c r="BB866" s="14" t="s">
        <v>971</v>
      </c>
      <c r="BC866" s="39" t="s">
        <v>39</v>
      </c>
      <c r="BD866" s="14" t="s">
        <v>971</v>
      </c>
      <c r="BE866" s="14" t="s">
        <v>20</v>
      </c>
      <c r="BF866" s="14" t="s">
        <v>20</v>
      </c>
      <c r="BG866" s="14" t="s">
        <v>971</v>
      </c>
      <c r="BH866" s="39" t="s">
        <v>39</v>
      </c>
      <c r="BI866" s="39" t="s">
        <v>971</v>
      </c>
      <c r="BJ866" s="14" t="s">
        <v>971</v>
      </c>
      <c r="BK866" s="39" t="s">
        <v>39</v>
      </c>
      <c r="BL866" s="14" t="s">
        <v>971</v>
      </c>
      <c r="BM866" s="14" t="s">
        <v>971</v>
      </c>
      <c r="BN866" s="39" t="s">
        <v>39</v>
      </c>
      <c r="BO866" s="14" t="s">
        <v>971</v>
      </c>
      <c r="BP866" s="14" t="s">
        <v>971</v>
      </c>
      <c r="BQ866" s="39" t="s">
        <v>39</v>
      </c>
      <c r="BR866" s="14" t="s">
        <v>971</v>
      </c>
      <c r="BS866" s="14" t="s">
        <v>971</v>
      </c>
      <c r="BT866" s="39" t="e">
        <v>#N/A</v>
      </c>
      <c r="BU866" s="39" t="s">
        <v>971</v>
      </c>
      <c r="BV866" s="14" t="s">
        <v>20</v>
      </c>
      <c r="BW866" s="14" t="s">
        <v>20</v>
      </c>
      <c r="BX866" s="14" t="s">
        <v>971</v>
      </c>
      <c r="BY866" s="14" t="s">
        <v>971</v>
      </c>
      <c r="BZ866" s="39" t="s">
        <v>39</v>
      </c>
      <c r="CA866" s="39" t="s">
        <v>971</v>
      </c>
      <c r="CB866" s="14" t="s">
        <v>971</v>
      </c>
      <c r="CC866" s="39" t="s">
        <v>39</v>
      </c>
      <c r="CD866" s="39" t="s">
        <v>971</v>
      </c>
      <c r="CE866" s="14" t="s">
        <v>971</v>
      </c>
      <c r="CF866" s="39" t="s">
        <v>39</v>
      </c>
      <c r="CG866" s="39" t="s">
        <v>971</v>
      </c>
      <c r="CH866" s="14" t="s">
        <v>971</v>
      </c>
      <c r="CI866" s="39" t="s">
        <v>39</v>
      </c>
      <c r="CJ866" s="39" t="s">
        <v>971</v>
      </c>
      <c r="CK866" s="14" t="s">
        <v>20</v>
      </c>
      <c r="CL866" s="14" t="s">
        <v>20</v>
      </c>
      <c r="CM866" s="1">
        <f t="shared" si="223"/>
        <v>0</v>
      </c>
      <c r="CN866" s="1">
        <f t="shared" si="224"/>
        <v>0</v>
      </c>
      <c r="CO866" s="1">
        <f t="shared" si="225"/>
        <v>10</v>
      </c>
      <c r="CP866" s="1">
        <f t="shared" si="226"/>
        <v>6</v>
      </c>
      <c r="CQ866" s="1">
        <f t="shared" si="227"/>
        <v>0</v>
      </c>
      <c r="CR866" s="1">
        <f>SUM(COUNTIFS($T866:$CL866,{"PAT","MAT"}))</f>
        <v>0</v>
      </c>
      <c r="CS866" s="1">
        <f t="shared" si="228"/>
        <v>0</v>
      </c>
      <c r="CT866" s="1">
        <f t="shared" si="229"/>
        <v>0</v>
      </c>
      <c r="CU866" s="1">
        <f t="shared" si="230"/>
        <v>0</v>
      </c>
      <c r="CV866" s="1">
        <f t="shared" si="231"/>
        <v>0</v>
      </c>
      <c r="CW866" s="1">
        <f t="shared" si="232"/>
        <v>0</v>
      </c>
      <c r="CX866" s="1">
        <f t="shared" si="233"/>
        <v>0</v>
      </c>
      <c r="CY866" s="1">
        <f t="shared" si="234"/>
        <v>0</v>
      </c>
      <c r="CZ866" s="1">
        <f t="shared" si="235"/>
        <v>0</v>
      </c>
      <c r="DA866" s="1">
        <f t="shared" si="236"/>
        <v>0</v>
      </c>
      <c r="DB866" s="1">
        <f>SUM(CM866:CX866)+SUM(COUNTIFS(Q866:CL866,{"TERM","RESIGNED"}))</f>
        <v>51</v>
      </c>
      <c r="DC866" s="1" t="s">
        <v>45</v>
      </c>
      <c r="DD866" s="1" t="s">
        <v>1018</v>
      </c>
    </row>
    <row r="867" spans="1:109" x14ac:dyDescent="0.25">
      <c r="A867" s="32">
        <f t="shared" si="237"/>
        <v>866</v>
      </c>
      <c r="B867" s="1" t="s">
        <v>36</v>
      </c>
      <c r="C867" s="1">
        <v>19228</v>
      </c>
      <c r="D867" s="27">
        <v>19228</v>
      </c>
      <c r="E867" s="1" t="s">
        <v>946</v>
      </c>
      <c r="F867" s="34" t="s">
        <v>1354</v>
      </c>
      <c r="G867" s="34" t="s">
        <v>1335</v>
      </c>
      <c r="H867" s="30">
        <v>45212</v>
      </c>
      <c r="I867" s="30" t="s">
        <v>39</v>
      </c>
      <c r="J867" s="30">
        <v>45266</v>
      </c>
      <c r="K867" s="1">
        <f t="shared" ca="1" si="240"/>
        <v>54</v>
      </c>
      <c r="L867" s="34" t="str">
        <f t="shared" si="241"/>
        <v>Billable</v>
      </c>
      <c r="M867" s="34" t="s">
        <v>187</v>
      </c>
      <c r="N867" s="1" t="s">
        <v>41</v>
      </c>
      <c r="O867" s="1" t="s">
        <v>971</v>
      </c>
      <c r="P867" s="1" t="s">
        <v>998</v>
      </c>
      <c r="Q867" s="1" t="s">
        <v>1213</v>
      </c>
      <c r="R867" s="1" t="s">
        <v>43</v>
      </c>
      <c r="S867" s="33" t="s">
        <v>949</v>
      </c>
      <c r="T867" s="14" t="s">
        <v>21</v>
      </c>
      <c r="U867" s="39" t="s">
        <v>39</v>
      </c>
      <c r="V867" s="14" t="s">
        <v>21</v>
      </c>
      <c r="W867" s="14" t="s">
        <v>20</v>
      </c>
      <c r="X867" s="14" t="s">
        <v>20</v>
      </c>
      <c r="Y867" s="14" t="s">
        <v>21</v>
      </c>
      <c r="Z867" s="39" t="s">
        <v>39</v>
      </c>
      <c r="AA867" s="14" t="s">
        <v>21</v>
      </c>
      <c r="AB867" s="14" t="s">
        <v>21</v>
      </c>
      <c r="AC867" s="39" t="s">
        <v>39</v>
      </c>
      <c r="AD867" s="14" t="s">
        <v>21</v>
      </c>
      <c r="AE867" s="14" t="s">
        <v>971</v>
      </c>
      <c r="AF867" s="39" t="s">
        <v>39</v>
      </c>
      <c r="AG867" s="14" t="s">
        <v>971</v>
      </c>
      <c r="AH867" s="14" t="s">
        <v>971</v>
      </c>
      <c r="AI867" s="39" t="s">
        <v>39</v>
      </c>
      <c r="AJ867" s="14" t="s">
        <v>971</v>
      </c>
      <c r="AK867" s="14" t="s">
        <v>971</v>
      </c>
      <c r="AL867" s="39" t="s">
        <v>39</v>
      </c>
      <c r="AM867" s="14" t="s">
        <v>971</v>
      </c>
      <c r="AN867" s="14" t="s">
        <v>20</v>
      </c>
      <c r="AO867" s="14" t="s">
        <v>20</v>
      </c>
      <c r="AP867" s="14" t="s">
        <v>971</v>
      </c>
      <c r="AQ867" s="39" t="s">
        <v>39</v>
      </c>
      <c r="AR867" s="14" t="s">
        <v>971</v>
      </c>
      <c r="AS867" s="14" t="s">
        <v>971</v>
      </c>
      <c r="AT867" s="39" t="s">
        <v>39</v>
      </c>
      <c r="AU867" s="14" t="s">
        <v>971</v>
      </c>
      <c r="AV867" s="14" t="s">
        <v>971</v>
      </c>
      <c r="AW867" s="39" t="s">
        <v>39</v>
      </c>
      <c r="AX867" s="14" t="s">
        <v>971</v>
      </c>
      <c r="AY867" s="14" t="s">
        <v>971</v>
      </c>
      <c r="AZ867" s="39" t="s">
        <v>39</v>
      </c>
      <c r="BA867" s="14" t="s">
        <v>971</v>
      </c>
      <c r="BB867" s="14" t="s">
        <v>971</v>
      </c>
      <c r="BC867" s="39" t="s">
        <v>39</v>
      </c>
      <c r="BD867" s="14" t="s">
        <v>971</v>
      </c>
      <c r="BE867" s="14" t="s">
        <v>20</v>
      </c>
      <c r="BF867" s="14" t="s">
        <v>20</v>
      </c>
      <c r="BG867" s="14" t="s">
        <v>971</v>
      </c>
      <c r="BH867" s="39" t="s">
        <v>39</v>
      </c>
      <c r="BI867" s="39" t="s">
        <v>971</v>
      </c>
      <c r="BJ867" s="14" t="s">
        <v>971</v>
      </c>
      <c r="BK867" s="39" t="s">
        <v>39</v>
      </c>
      <c r="BL867" s="14" t="s">
        <v>971</v>
      </c>
      <c r="BM867" s="14" t="s">
        <v>971</v>
      </c>
      <c r="BN867" s="39" t="s">
        <v>39</v>
      </c>
      <c r="BO867" s="14" t="s">
        <v>971</v>
      </c>
      <c r="BP867" s="14" t="s">
        <v>971</v>
      </c>
      <c r="BQ867" s="39" t="s">
        <v>39</v>
      </c>
      <c r="BR867" s="14" t="s">
        <v>971</v>
      </c>
      <c r="BS867" s="14" t="s">
        <v>971</v>
      </c>
      <c r="BT867" s="39" t="e">
        <v>#N/A</v>
      </c>
      <c r="BU867" s="39" t="s">
        <v>971</v>
      </c>
      <c r="BV867" s="14" t="s">
        <v>20</v>
      </c>
      <c r="BW867" s="14" t="s">
        <v>20</v>
      </c>
      <c r="BX867" s="14" t="s">
        <v>971</v>
      </c>
      <c r="BY867" s="14" t="s">
        <v>971</v>
      </c>
      <c r="BZ867" s="39" t="s">
        <v>39</v>
      </c>
      <c r="CA867" s="39" t="s">
        <v>971</v>
      </c>
      <c r="CB867" s="14" t="s">
        <v>971</v>
      </c>
      <c r="CC867" s="39" t="s">
        <v>39</v>
      </c>
      <c r="CD867" s="39" t="s">
        <v>971</v>
      </c>
      <c r="CE867" s="14" t="s">
        <v>971</v>
      </c>
      <c r="CF867" s="39" t="s">
        <v>39</v>
      </c>
      <c r="CG867" s="39" t="s">
        <v>971</v>
      </c>
      <c r="CH867" s="14" t="s">
        <v>971</v>
      </c>
      <c r="CI867" s="39" t="s">
        <v>39</v>
      </c>
      <c r="CJ867" s="39" t="s">
        <v>971</v>
      </c>
      <c r="CK867" s="14" t="s">
        <v>20</v>
      </c>
      <c r="CL867" s="14" t="s">
        <v>20</v>
      </c>
      <c r="CM867" s="1">
        <f t="shared" si="223"/>
        <v>0</v>
      </c>
      <c r="CN867" s="1">
        <f t="shared" si="224"/>
        <v>0</v>
      </c>
      <c r="CO867" s="1">
        <f t="shared" si="225"/>
        <v>10</v>
      </c>
      <c r="CP867" s="1">
        <f t="shared" si="226"/>
        <v>6</v>
      </c>
      <c r="CQ867" s="1">
        <f t="shared" si="227"/>
        <v>0</v>
      </c>
      <c r="CR867" s="1">
        <f>SUM(COUNTIFS($T867:$CL867,{"PAT","MAT"}))</f>
        <v>0</v>
      </c>
      <c r="CS867" s="1">
        <f t="shared" si="228"/>
        <v>0</v>
      </c>
      <c r="CT867" s="1">
        <f t="shared" si="229"/>
        <v>0</v>
      </c>
      <c r="CU867" s="1">
        <f t="shared" si="230"/>
        <v>0</v>
      </c>
      <c r="CV867" s="1">
        <f t="shared" si="231"/>
        <v>0</v>
      </c>
      <c r="CW867" s="1">
        <f t="shared" si="232"/>
        <v>0</v>
      </c>
      <c r="CX867" s="1">
        <f t="shared" si="233"/>
        <v>0</v>
      </c>
      <c r="CY867" s="1">
        <f t="shared" si="234"/>
        <v>0</v>
      </c>
      <c r="CZ867" s="1">
        <f t="shared" si="235"/>
        <v>0</v>
      </c>
      <c r="DA867" s="1">
        <f t="shared" si="236"/>
        <v>0</v>
      </c>
      <c r="DB867" s="1">
        <f>SUM(CM867:CX867)+SUM(COUNTIFS(Q867:CL867,{"TERM","RESIGNED"}))</f>
        <v>51</v>
      </c>
      <c r="DC867" s="1" t="s">
        <v>45</v>
      </c>
      <c r="DD867" s="1" t="s">
        <v>1018</v>
      </c>
    </row>
    <row r="868" spans="1:109" x14ac:dyDescent="0.25">
      <c r="A868" s="32">
        <f t="shared" si="237"/>
        <v>867</v>
      </c>
      <c r="B868" s="1" t="s">
        <v>36</v>
      </c>
      <c r="C868" s="1">
        <v>19286</v>
      </c>
      <c r="D868" s="27">
        <v>19286</v>
      </c>
      <c r="E868" s="1" t="s">
        <v>946</v>
      </c>
      <c r="F868" s="34" t="s">
        <v>1380</v>
      </c>
      <c r="G868" s="34" t="s">
        <v>123</v>
      </c>
      <c r="H868" s="30">
        <v>45216</v>
      </c>
      <c r="I868" s="30" t="s">
        <v>39</v>
      </c>
      <c r="J868" s="30">
        <v>45267</v>
      </c>
      <c r="K868" s="1">
        <f t="shared" ca="1" si="240"/>
        <v>51</v>
      </c>
      <c r="L868" s="34" t="str">
        <f t="shared" si="241"/>
        <v>Billable</v>
      </c>
      <c r="M868" s="34" t="s">
        <v>124</v>
      </c>
      <c r="N868" s="1" t="s">
        <v>41</v>
      </c>
      <c r="O868" s="1" t="s">
        <v>971</v>
      </c>
      <c r="P868" s="1" t="s">
        <v>998</v>
      </c>
      <c r="Q868" s="1" t="s">
        <v>1213</v>
      </c>
      <c r="R868" s="1" t="s">
        <v>43</v>
      </c>
      <c r="S868" s="33" t="s">
        <v>366</v>
      </c>
      <c r="T868" s="14" t="s">
        <v>22</v>
      </c>
      <c r="U868" s="39">
        <v>0.219444444444444</v>
      </c>
      <c r="V868" s="14" t="s">
        <v>22</v>
      </c>
      <c r="W868" s="14" t="s">
        <v>20</v>
      </c>
      <c r="X868" s="14" t="s">
        <v>20</v>
      </c>
      <c r="Y868" s="14" t="s">
        <v>21</v>
      </c>
      <c r="Z868" s="39" t="s">
        <v>39</v>
      </c>
      <c r="AA868" s="14" t="s">
        <v>21</v>
      </c>
      <c r="AB868" s="14" t="s">
        <v>21</v>
      </c>
      <c r="AC868" s="39" t="s">
        <v>39</v>
      </c>
      <c r="AD868" s="14" t="s">
        <v>21</v>
      </c>
      <c r="AE868" s="14" t="s">
        <v>21</v>
      </c>
      <c r="AF868" s="39" t="s">
        <v>39</v>
      </c>
      <c r="AG868" s="14" t="s">
        <v>21</v>
      </c>
      <c r="AH868" s="14" t="s">
        <v>971</v>
      </c>
      <c r="AI868" s="39" t="s">
        <v>39</v>
      </c>
      <c r="AJ868" s="14" t="s">
        <v>971</v>
      </c>
      <c r="AK868" s="14" t="s">
        <v>971</v>
      </c>
      <c r="AL868" s="39" t="s">
        <v>39</v>
      </c>
      <c r="AM868" s="14" t="s">
        <v>971</v>
      </c>
      <c r="AN868" s="14" t="s">
        <v>20</v>
      </c>
      <c r="AO868" s="14" t="s">
        <v>20</v>
      </c>
      <c r="AP868" s="14" t="s">
        <v>971</v>
      </c>
      <c r="AQ868" s="39" t="s">
        <v>39</v>
      </c>
      <c r="AR868" s="14" t="s">
        <v>971</v>
      </c>
      <c r="AS868" s="14" t="s">
        <v>971</v>
      </c>
      <c r="AT868" s="39" t="s">
        <v>39</v>
      </c>
      <c r="AU868" s="14" t="s">
        <v>971</v>
      </c>
      <c r="AV868" s="14" t="s">
        <v>971</v>
      </c>
      <c r="AW868" s="39" t="s">
        <v>39</v>
      </c>
      <c r="AX868" s="14" t="s">
        <v>971</v>
      </c>
      <c r="AY868" s="14" t="s">
        <v>971</v>
      </c>
      <c r="AZ868" s="39" t="s">
        <v>39</v>
      </c>
      <c r="BA868" s="14" t="s">
        <v>971</v>
      </c>
      <c r="BB868" s="14" t="s">
        <v>971</v>
      </c>
      <c r="BC868" s="39" t="s">
        <v>39</v>
      </c>
      <c r="BD868" s="14" t="s">
        <v>971</v>
      </c>
      <c r="BE868" s="14" t="s">
        <v>20</v>
      </c>
      <c r="BF868" s="14" t="s">
        <v>20</v>
      </c>
      <c r="BG868" s="14" t="s">
        <v>971</v>
      </c>
      <c r="BH868" s="39" t="s">
        <v>39</v>
      </c>
      <c r="BI868" s="39" t="s">
        <v>971</v>
      </c>
      <c r="BJ868" s="14" t="s">
        <v>971</v>
      </c>
      <c r="BK868" s="39" t="s">
        <v>39</v>
      </c>
      <c r="BL868" s="14" t="s">
        <v>971</v>
      </c>
      <c r="BM868" s="14" t="s">
        <v>971</v>
      </c>
      <c r="BN868" s="39" t="s">
        <v>39</v>
      </c>
      <c r="BO868" s="14" t="s">
        <v>971</v>
      </c>
      <c r="BP868" s="14" t="s">
        <v>971</v>
      </c>
      <c r="BQ868" s="39" t="s">
        <v>39</v>
      </c>
      <c r="BR868" s="14" t="s">
        <v>971</v>
      </c>
      <c r="BS868" s="14" t="s">
        <v>971</v>
      </c>
      <c r="BT868" s="39" t="e">
        <v>#N/A</v>
      </c>
      <c r="BU868" s="39" t="s">
        <v>971</v>
      </c>
      <c r="BV868" s="14" t="s">
        <v>20</v>
      </c>
      <c r="BW868" s="14" t="s">
        <v>20</v>
      </c>
      <c r="BX868" s="14" t="s">
        <v>971</v>
      </c>
      <c r="BY868" s="14" t="s">
        <v>971</v>
      </c>
      <c r="BZ868" s="39" t="s">
        <v>39</v>
      </c>
      <c r="CA868" s="39" t="s">
        <v>971</v>
      </c>
      <c r="CB868" s="14" t="s">
        <v>971</v>
      </c>
      <c r="CC868" s="39" t="s">
        <v>39</v>
      </c>
      <c r="CD868" s="39" t="s">
        <v>971</v>
      </c>
      <c r="CE868" s="14" t="s">
        <v>971</v>
      </c>
      <c r="CF868" s="39" t="s">
        <v>39</v>
      </c>
      <c r="CG868" s="39" t="s">
        <v>971</v>
      </c>
      <c r="CH868" s="14" t="s">
        <v>971</v>
      </c>
      <c r="CI868" s="39" t="s">
        <v>39</v>
      </c>
      <c r="CJ868" s="39" t="s">
        <v>971</v>
      </c>
      <c r="CK868" s="14" t="s">
        <v>20</v>
      </c>
      <c r="CL868" s="14" t="s">
        <v>20</v>
      </c>
      <c r="CM868" s="1">
        <f t="shared" si="223"/>
        <v>0</v>
      </c>
      <c r="CN868" s="1">
        <f t="shared" si="224"/>
        <v>0</v>
      </c>
      <c r="CO868" s="1">
        <f t="shared" si="225"/>
        <v>10</v>
      </c>
      <c r="CP868" s="1">
        <f t="shared" si="226"/>
        <v>6</v>
      </c>
      <c r="CQ868" s="1">
        <f t="shared" si="227"/>
        <v>2</v>
      </c>
      <c r="CR868" s="1">
        <f>SUM(COUNTIFS($T868:$CL868,{"PAT","MAT"}))</f>
        <v>0</v>
      </c>
      <c r="CS868" s="1">
        <f t="shared" si="228"/>
        <v>0</v>
      </c>
      <c r="CT868" s="1">
        <f t="shared" si="229"/>
        <v>0</v>
      </c>
      <c r="CU868" s="1">
        <f t="shared" si="230"/>
        <v>0</v>
      </c>
      <c r="CV868" s="1">
        <f t="shared" si="231"/>
        <v>0</v>
      </c>
      <c r="CW868" s="1">
        <f t="shared" si="232"/>
        <v>0</v>
      </c>
      <c r="CX868" s="1">
        <f t="shared" si="233"/>
        <v>0</v>
      </c>
      <c r="CY868" s="1">
        <f t="shared" si="234"/>
        <v>0</v>
      </c>
      <c r="CZ868" s="1">
        <f t="shared" si="235"/>
        <v>0</v>
      </c>
      <c r="DA868" s="1">
        <f t="shared" si="236"/>
        <v>0</v>
      </c>
      <c r="DB868" s="1">
        <f>SUM(CM868:CX868)+SUM(COUNTIFS(Q868:CL868,{"TERM","RESIGNED"}))</f>
        <v>51</v>
      </c>
      <c r="DC868" s="1" t="s">
        <v>45</v>
      </c>
      <c r="DD868" s="1" t="s">
        <v>1023</v>
      </c>
    </row>
    <row r="869" spans="1:109" x14ac:dyDescent="0.25">
      <c r="A869" s="32">
        <f t="shared" si="237"/>
        <v>868</v>
      </c>
      <c r="B869" s="1" t="s">
        <v>36</v>
      </c>
      <c r="C869" s="1">
        <v>19318</v>
      </c>
      <c r="D869" s="27">
        <v>19318</v>
      </c>
      <c r="E869" s="1" t="s">
        <v>946</v>
      </c>
      <c r="F869" s="34" t="s">
        <v>1392</v>
      </c>
      <c r="G869" s="34" t="s">
        <v>123</v>
      </c>
      <c r="H869" s="30">
        <v>45219</v>
      </c>
      <c r="I869" s="30" t="s">
        <v>39</v>
      </c>
      <c r="J869" s="30">
        <v>45266</v>
      </c>
      <c r="K869" s="1">
        <f t="shared" ca="1" si="240"/>
        <v>47</v>
      </c>
      <c r="L869" s="34" t="str">
        <f t="shared" si="241"/>
        <v>Billable</v>
      </c>
      <c r="M869" s="34" t="s">
        <v>124</v>
      </c>
      <c r="N869" s="1" t="s">
        <v>41</v>
      </c>
      <c r="O869" s="1" t="s">
        <v>971</v>
      </c>
      <c r="P869" s="1" t="s">
        <v>998</v>
      </c>
      <c r="Q869" s="1" t="s">
        <v>1213</v>
      </c>
      <c r="R869" s="1" t="s">
        <v>43</v>
      </c>
      <c r="S869" s="33" t="s">
        <v>429</v>
      </c>
      <c r="T869" s="14" t="s">
        <v>21</v>
      </c>
      <c r="U869" s="39" t="s">
        <v>39</v>
      </c>
      <c r="V869" s="14" t="s">
        <v>21</v>
      </c>
      <c r="W869" s="14" t="s">
        <v>20</v>
      </c>
      <c r="X869" s="14" t="s">
        <v>20</v>
      </c>
      <c r="Y869" s="14" t="s">
        <v>21</v>
      </c>
      <c r="Z869" s="39" t="s">
        <v>39</v>
      </c>
      <c r="AA869" s="14" t="s">
        <v>21</v>
      </c>
      <c r="AB869" s="14" t="s">
        <v>21</v>
      </c>
      <c r="AC869" s="39" t="s">
        <v>39</v>
      </c>
      <c r="AD869" s="14" t="s">
        <v>21</v>
      </c>
      <c r="AE869" s="14" t="s">
        <v>971</v>
      </c>
      <c r="AF869" s="39" t="s">
        <v>39</v>
      </c>
      <c r="AG869" s="14" t="s">
        <v>971</v>
      </c>
      <c r="AH869" s="14" t="s">
        <v>971</v>
      </c>
      <c r="AI869" s="39" t="s">
        <v>39</v>
      </c>
      <c r="AJ869" s="14" t="s">
        <v>971</v>
      </c>
      <c r="AK869" s="14" t="s">
        <v>971</v>
      </c>
      <c r="AL869" s="39" t="s">
        <v>39</v>
      </c>
      <c r="AM869" s="14" t="s">
        <v>971</v>
      </c>
      <c r="AN869" s="14" t="s">
        <v>20</v>
      </c>
      <c r="AO869" s="14" t="s">
        <v>20</v>
      </c>
      <c r="AP869" s="14" t="s">
        <v>971</v>
      </c>
      <c r="AQ869" s="39" t="s">
        <v>39</v>
      </c>
      <c r="AR869" s="14" t="s">
        <v>971</v>
      </c>
      <c r="AS869" s="14" t="s">
        <v>971</v>
      </c>
      <c r="AT869" s="39" t="s">
        <v>39</v>
      </c>
      <c r="AU869" s="14" t="s">
        <v>971</v>
      </c>
      <c r="AV869" s="14" t="s">
        <v>971</v>
      </c>
      <c r="AW869" s="39" t="s">
        <v>39</v>
      </c>
      <c r="AX869" s="14" t="s">
        <v>971</v>
      </c>
      <c r="AY869" s="14" t="s">
        <v>971</v>
      </c>
      <c r="AZ869" s="39" t="s">
        <v>39</v>
      </c>
      <c r="BA869" s="14" t="s">
        <v>971</v>
      </c>
      <c r="BB869" s="14" t="s">
        <v>971</v>
      </c>
      <c r="BC869" s="39" t="s">
        <v>39</v>
      </c>
      <c r="BD869" s="14" t="s">
        <v>971</v>
      </c>
      <c r="BE869" s="14" t="s">
        <v>20</v>
      </c>
      <c r="BF869" s="14" t="s">
        <v>20</v>
      </c>
      <c r="BG869" s="14" t="s">
        <v>971</v>
      </c>
      <c r="BH869" s="39" t="s">
        <v>39</v>
      </c>
      <c r="BI869" s="39" t="s">
        <v>971</v>
      </c>
      <c r="BJ869" s="14" t="s">
        <v>971</v>
      </c>
      <c r="BK869" s="39" t="s">
        <v>39</v>
      </c>
      <c r="BL869" s="14" t="s">
        <v>971</v>
      </c>
      <c r="BM869" s="14" t="s">
        <v>971</v>
      </c>
      <c r="BN869" s="39" t="s">
        <v>39</v>
      </c>
      <c r="BO869" s="14" t="s">
        <v>971</v>
      </c>
      <c r="BP869" s="14" t="s">
        <v>971</v>
      </c>
      <c r="BQ869" s="39" t="s">
        <v>39</v>
      </c>
      <c r="BR869" s="14" t="s">
        <v>971</v>
      </c>
      <c r="BS869" s="14" t="s">
        <v>971</v>
      </c>
      <c r="BT869" s="39" t="e">
        <v>#N/A</v>
      </c>
      <c r="BU869" s="39" t="s">
        <v>971</v>
      </c>
      <c r="BV869" s="14" t="s">
        <v>20</v>
      </c>
      <c r="BW869" s="14" t="s">
        <v>20</v>
      </c>
      <c r="BX869" s="14" t="s">
        <v>971</v>
      </c>
      <c r="BY869" s="14" t="s">
        <v>971</v>
      </c>
      <c r="BZ869" s="39" t="s">
        <v>39</v>
      </c>
      <c r="CA869" s="39" t="s">
        <v>971</v>
      </c>
      <c r="CB869" s="14" t="s">
        <v>971</v>
      </c>
      <c r="CC869" s="39" t="s">
        <v>39</v>
      </c>
      <c r="CD869" s="39" t="s">
        <v>971</v>
      </c>
      <c r="CE869" s="14" t="s">
        <v>971</v>
      </c>
      <c r="CF869" s="39" t="s">
        <v>39</v>
      </c>
      <c r="CG869" s="39" t="s">
        <v>971</v>
      </c>
      <c r="CH869" s="14" t="s">
        <v>971</v>
      </c>
      <c r="CI869" s="39" t="s">
        <v>39</v>
      </c>
      <c r="CJ869" s="39" t="s">
        <v>971</v>
      </c>
      <c r="CK869" s="14" t="s">
        <v>20</v>
      </c>
      <c r="CL869" s="14" t="s">
        <v>20</v>
      </c>
      <c r="CM869" s="1">
        <f t="shared" si="223"/>
        <v>0</v>
      </c>
      <c r="CN869" s="1">
        <f t="shared" si="224"/>
        <v>0</v>
      </c>
      <c r="CO869" s="1">
        <f t="shared" si="225"/>
        <v>10</v>
      </c>
      <c r="CP869" s="1">
        <f t="shared" si="226"/>
        <v>6</v>
      </c>
      <c r="CQ869" s="1">
        <f t="shared" si="227"/>
        <v>0</v>
      </c>
      <c r="CR869" s="1">
        <f>SUM(COUNTIFS($T869:$CL869,{"PAT","MAT"}))</f>
        <v>0</v>
      </c>
      <c r="CS869" s="1">
        <f t="shared" si="228"/>
        <v>0</v>
      </c>
      <c r="CT869" s="1">
        <f t="shared" si="229"/>
        <v>0</v>
      </c>
      <c r="CU869" s="1">
        <f t="shared" si="230"/>
        <v>0</v>
      </c>
      <c r="CV869" s="1">
        <f t="shared" si="231"/>
        <v>0</v>
      </c>
      <c r="CW869" s="1">
        <f t="shared" si="232"/>
        <v>0</v>
      </c>
      <c r="CX869" s="1">
        <f t="shared" si="233"/>
        <v>0</v>
      </c>
      <c r="CY869" s="1">
        <f t="shared" si="234"/>
        <v>0</v>
      </c>
      <c r="CZ869" s="1">
        <f t="shared" si="235"/>
        <v>0</v>
      </c>
      <c r="DA869" s="1">
        <f t="shared" si="236"/>
        <v>0</v>
      </c>
      <c r="DB869" s="1">
        <f>SUM(CM869:CX869)+SUM(COUNTIFS(Q869:CL869,{"TERM","RESIGNED"}))</f>
        <v>51</v>
      </c>
      <c r="DC869" s="1" t="s">
        <v>45</v>
      </c>
      <c r="DD869" s="1" t="s">
        <v>1020</v>
      </c>
    </row>
    <row r="870" spans="1:109" x14ac:dyDescent="0.25">
      <c r="A870" s="32">
        <f t="shared" si="237"/>
        <v>869</v>
      </c>
      <c r="B870" s="1" t="s">
        <v>36</v>
      </c>
      <c r="C870" s="1">
        <v>19319</v>
      </c>
      <c r="D870" s="27">
        <v>19319</v>
      </c>
      <c r="E870" s="1" t="s">
        <v>946</v>
      </c>
      <c r="F870" s="34" t="s">
        <v>1393</v>
      </c>
      <c r="G870" s="34" t="s">
        <v>123</v>
      </c>
      <c r="H870" s="30">
        <v>45219</v>
      </c>
      <c r="I870" s="30" t="s">
        <v>39</v>
      </c>
      <c r="J870" s="30">
        <v>45266</v>
      </c>
      <c r="K870" s="1">
        <f t="shared" ca="1" si="240"/>
        <v>47</v>
      </c>
      <c r="L870" s="34" t="str">
        <f t="shared" si="241"/>
        <v>Billable</v>
      </c>
      <c r="M870" s="34" t="s">
        <v>124</v>
      </c>
      <c r="N870" s="1" t="s">
        <v>41</v>
      </c>
      <c r="O870" s="1" t="s">
        <v>971</v>
      </c>
      <c r="P870" s="1" t="s">
        <v>998</v>
      </c>
      <c r="Q870" s="1" t="s">
        <v>1213</v>
      </c>
      <c r="R870" s="1" t="s">
        <v>43</v>
      </c>
      <c r="S870" s="33" t="s">
        <v>429</v>
      </c>
      <c r="T870" s="14" t="s">
        <v>21</v>
      </c>
      <c r="U870" s="39" t="s">
        <v>39</v>
      </c>
      <c r="V870" s="14" t="s">
        <v>21</v>
      </c>
      <c r="W870" s="14" t="s">
        <v>20</v>
      </c>
      <c r="X870" s="14" t="s">
        <v>20</v>
      </c>
      <c r="Y870" s="14" t="s">
        <v>21</v>
      </c>
      <c r="Z870" s="39" t="s">
        <v>39</v>
      </c>
      <c r="AA870" s="14" t="s">
        <v>21</v>
      </c>
      <c r="AB870" s="14" t="s">
        <v>21</v>
      </c>
      <c r="AC870" s="39" t="s">
        <v>39</v>
      </c>
      <c r="AD870" s="14" t="s">
        <v>21</v>
      </c>
      <c r="AE870" s="14" t="s">
        <v>971</v>
      </c>
      <c r="AF870" s="39" t="s">
        <v>39</v>
      </c>
      <c r="AG870" s="14" t="s">
        <v>971</v>
      </c>
      <c r="AH870" s="14" t="s">
        <v>971</v>
      </c>
      <c r="AI870" s="39" t="s">
        <v>39</v>
      </c>
      <c r="AJ870" s="14" t="s">
        <v>971</v>
      </c>
      <c r="AK870" s="14" t="s">
        <v>971</v>
      </c>
      <c r="AL870" s="39" t="s">
        <v>39</v>
      </c>
      <c r="AM870" s="14" t="s">
        <v>971</v>
      </c>
      <c r="AN870" s="14" t="s">
        <v>20</v>
      </c>
      <c r="AO870" s="14" t="s">
        <v>20</v>
      </c>
      <c r="AP870" s="14" t="s">
        <v>971</v>
      </c>
      <c r="AQ870" s="39" t="s">
        <v>39</v>
      </c>
      <c r="AR870" s="14" t="s">
        <v>971</v>
      </c>
      <c r="AS870" s="14" t="s">
        <v>971</v>
      </c>
      <c r="AT870" s="39" t="s">
        <v>39</v>
      </c>
      <c r="AU870" s="14" t="s">
        <v>971</v>
      </c>
      <c r="AV870" s="14" t="s">
        <v>971</v>
      </c>
      <c r="AW870" s="39" t="s">
        <v>39</v>
      </c>
      <c r="AX870" s="14" t="s">
        <v>971</v>
      </c>
      <c r="AY870" s="14" t="s">
        <v>971</v>
      </c>
      <c r="AZ870" s="39" t="s">
        <v>39</v>
      </c>
      <c r="BA870" s="14" t="s">
        <v>971</v>
      </c>
      <c r="BB870" s="14" t="s">
        <v>971</v>
      </c>
      <c r="BC870" s="39" t="s">
        <v>39</v>
      </c>
      <c r="BD870" s="14" t="s">
        <v>971</v>
      </c>
      <c r="BE870" s="14" t="s">
        <v>20</v>
      </c>
      <c r="BF870" s="14" t="s">
        <v>20</v>
      </c>
      <c r="BG870" s="14" t="s">
        <v>971</v>
      </c>
      <c r="BH870" s="39" t="s">
        <v>39</v>
      </c>
      <c r="BI870" s="39" t="s">
        <v>971</v>
      </c>
      <c r="BJ870" s="14" t="s">
        <v>971</v>
      </c>
      <c r="BK870" s="39" t="s">
        <v>39</v>
      </c>
      <c r="BL870" s="14" t="s">
        <v>971</v>
      </c>
      <c r="BM870" s="14" t="s">
        <v>971</v>
      </c>
      <c r="BN870" s="39" t="s">
        <v>39</v>
      </c>
      <c r="BO870" s="14" t="s">
        <v>971</v>
      </c>
      <c r="BP870" s="14" t="s">
        <v>971</v>
      </c>
      <c r="BQ870" s="39" t="s">
        <v>39</v>
      </c>
      <c r="BR870" s="14" t="s">
        <v>971</v>
      </c>
      <c r="BS870" s="14" t="s">
        <v>971</v>
      </c>
      <c r="BT870" s="39" t="e">
        <v>#N/A</v>
      </c>
      <c r="BU870" s="39" t="s">
        <v>971</v>
      </c>
      <c r="BV870" s="14" t="s">
        <v>20</v>
      </c>
      <c r="BW870" s="14" t="s">
        <v>20</v>
      </c>
      <c r="BX870" s="14" t="s">
        <v>971</v>
      </c>
      <c r="BY870" s="14" t="s">
        <v>971</v>
      </c>
      <c r="BZ870" s="39" t="s">
        <v>39</v>
      </c>
      <c r="CA870" s="39" t="s">
        <v>971</v>
      </c>
      <c r="CB870" s="14" t="s">
        <v>971</v>
      </c>
      <c r="CC870" s="39" t="s">
        <v>39</v>
      </c>
      <c r="CD870" s="39" t="s">
        <v>971</v>
      </c>
      <c r="CE870" s="14" t="s">
        <v>971</v>
      </c>
      <c r="CF870" s="39" t="s">
        <v>39</v>
      </c>
      <c r="CG870" s="39" t="s">
        <v>971</v>
      </c>
      <c r="CH870" s="14" t="s">
        <v>971</v>
      </c>
      <c r="CI870" s="39" t="s">
        <v>39</v>
      </c>
      <c r="CJ870" s="39" t="s">
        <v>971</v>
      </c>
      <c r="CK870" s="14" t="s">
        <v>20</v>
      </c>
      <c r="CL870" s="14" t="s">
        <v>20</v>
      </c>
      <c r="CM870" s="1">
        <f t="shared" si="223"/>
        <v>0</v>
      </c>
      <c r="CN870" s="1">
        <f t="shared" si="224"/>
        <v>0</v>
      </c>
      <c r="CO870" s="1">
        <f t="shared" si="225"/>
        <v>10</v>
      </c>
      <c r="CP870" s="1">
        <f t="shared" si="226"/>
        <v>6</v>
      </c>
      <c r="CQ870" s="1">
        <f t="shared" si="227"/>
        <v>0</v>
      </c>
      <c r="CR870" s="1">
        <f>SUM(COUNTIFS($T870:$CL870,{"PAT","MAT"}))</f>
        <v>0</v>
      </c>
      <c r="CS870" s="1">
        <f t="shared" si="228"/>
        <v>0</v>
      </c>
      <c r="CT870" s="1">
        <f t="shared" si="229"/>
        <v>0</v>
      </c>
      <c r="CU870" s="1">
        <f t="shared" si="230"/>
        <v>0</v>
      </c>
      <c r="CV870" s="1">
        <f t="shared" si="231"/>
        <v>0</v>
      </c>
      <c r="CW870" s="1">
        <f t="shared" si="232"/>
        <v>0</v>
      </c>
      <c r="CX870" s="1">
        <f t="shared" si="233"/>
        <v>0</v>
      </c>
      <c r="CY870" s="1">
        <f t="shared" si="234"/>
        <v>0</v>
      </c>
      <c r="CZ870" s="1">
        <f t="shared" si="235"/>
        <v>0</v>
      </c>
      <c r="DA870" s="1">
        <f t="shared" si="236"/>
        <v>0</v>
      </c>
      <c r="DB870" s="1">
        <f>SUM(CM870:CX870)+SUM(COUNTIFS(Q870:CL870,{"TERM","RESIGNED"}))</f>
        <v>51</v>
      </c>
      <c r="DC870" s="1" t="s">
        <v>45</v>
      </c>
      <c r="DD870" s="1" t="s">
        <v>1020</v>
      </c>
    </row>
    <row r="871" spans="1:109" x14ac:dyDescent="0.25">
      <c r="A871" s="32">
        <f t="shared" si="237"/>
        <v>870</v>
      </c>
      <c r="B871" s="1" t="s">
        <v>36</v>
      </c>
      <c r="C871" s="1">
        <v>19320</v>
      </c>
      <c r="D871" s="27">
        <v>19320</v>
      </c>
      <c r="E871" s="1" t="s">
        <v>946</v>
      </c>
      <c r="F871" s="34" t="s">
        <v>1394</v>
      </c>
      <c r="G871" s="34" t="s">
        <v>123</v>
      </c>
      <c r="H871" s="30">
        <v>45219</v>
      </c>
      <c r="I871" s="30" t="s">
        <v>39</v>
      </c>
      <c r="J871" s="30">
        <v>45266</v>
      </c>
      <c r="K871" s="1">
        <f t="shared" ca="1" si="240"/>
        <v>47</v>
      </c>
      <c r="L871" s="34" t="str">
        <f t="shared" si="241"/>
        <v>Billable</v>
      </c>
      <c r="M871" s="34" t="s">
        <v>124</v>
      </c>
      <c r="N871" s="1" t="s">
        <v>41</v>
      </c>
      <c r="O871" s="1" t="s">
        <v>971</v>
      </c>
      <c r="P871" s="1" t="s">
        <v>998</v>
      </c>
      <c r="Q871" s="1" t="s">
        <v>1213</v>
      </c>
      <c r="R871" s="1" t="s">
        <v>43</v>
      </c>
      <c r="S871" s="33" t="s">
        <v>429</v>
      </c>
      <c r="T871" s="14" t="s">
        <v>21</v>
      </c>
      <c r="U871" s="39" t="s">
        <v>39</v>
      </c>
      <c r="V871" s="14" t="s">
        <v>21</v>
      </c>
      <c r="W871" s="14" t="s">
        <v>20</v>
      </c>
      <c r="X871" s="14" t="s">
        <v>20</v>
      </c>
      <c r="Y871" s="14" t="s">
        <v>21</v>
      </c>
      <c r="Z871" s="39" t="s">
        <v>39</v>
      </c>
      <c r="AA871" s="14" t="s">
        <v>21</v>
      </c>
      <c r="AB871" s="14" t="s">
        <v>21</v>
      </c>
      <c r="AC871" s="39" t="s">
        <v>39</v>
      </c>
      <c r="AD871" s="14" t="s">
        <v>21</v>
      </c>
      <c r="AE871" s="14" t="s">
        <v>971</v>
      </c>
      <c r="AF871" s="39" t="s">
        <v>39</v>
      </c>
      <c r="AG871" s="14" t="s">
        <v>971</v>
      </c>
      <c r="AH871" s="14" t="s">
        <v>971</v>
      </c>
      <c r="AI871" s="39" t="s">
        <v>39</v>
      </c>
      <c r="AJ871" s="14" t="s">
        <v>971</v>
      </c>
      <c r="AK871" s="14" t="s">
        <v>971</v>
      </c>
      <c r="AL871" s="39" t="s">
        <v>39</v>
      </c>
      <c r="AM871" s="14" t="s">
        <v>971</v>
      </c>
      <c r="AN871" s="14" t="s">
        <v>20</v>
      </c>
      <c r="AO871" s="14" t="s">
        <v>20</v>
      </c>
      <c r="AP871" s="14" t="s">
        <v>971</v>
      </c>
      <c r="AQ871" s="39" t="s">
        <v>39</v>
      </c>
      <c r="AR871" s="14" t="s">
        <v>971</v>
      </c>
      <c r="AS871" s="14" t="s">
        <v>971</v>
      </c>
      <c r="AT871" s="39" t="s">
        <v>39</v>
      </c>
      <c r="AU871" s="14" t="s">
        <v>971</v>
      </c>
      <c r="AV871" s="14" t="s">
        <v>971</v>
      </c>
      <c r="AW871" s="39" t="s">
        <v>39</v>
      </c>
      <c r="AX871" s="14" t="s">
        <v>971</v>
      </c>
      <c r="AY871" s="14" t="s">
        <v>971</v>
      </c>
      <c r="AZ871" s="39" t="s">
        <v>39</v>
      </c>
      <c r="BA871" s="14" t="s">
        <v>971</v>
      </c>
      <c r="BB871" s="14" t="s">
        <v>971</v>
      </c>
      <c r="BC871" s="39" t="s">
        <v>39</v>
      </c>
      <c r="BD871" s="14" t="s">
        <v>971</v>
      </c>
      <c r="BE871" s="14" t="s">
        <v>20</v>
      </c>
      <c r="BF871" s="14" t="s">
        <v>20</v>
      </c>
      <c r="BG871" s="14" t="s">
        <v>971</v>
      </c>
      <c r="BH871" s="39" t="s">
        <v>39</v>
      </c>
      <c r="BI871" s="39" t="s">
        <v>971</v>
      </c>
      <c r="BJ871" s="14" t="s">
        <v>971</v>
      </c>
      <c r="BK871" s="39" t="s">
        <v>39</v>
      </c>
      <c r="BL871" s="14" t="s">
        <v>971</v>
      </c>
      <c r="BM871" s="14" t="s">
        <v>971</v>
      </c>
      <c r="BN871" s="39" t="s">
        <v>39</v>
      </c>
      <c r="BO871" s="14" t="s">
        <v>971</v>
      </c>
      <c r="BP871" s="14" t="s">
        <v>971</v>
      </c>
      <c r="BQ871" s="39" t="s">
        <v>39</v>
      </c>
      <c r="BR871" s="14" t="s">
        <v>971</v>
      </c>
      <c r="BS871" s="14" t="s">
        <v>971</v>
      </c>
      <c r="BT871" s="39" t="e">
        <v>#N/A</v>
      </c>
      <c r="BU871" s="39" t="s">
        <v>971</v>
      </c>
      <c r="BV871" s="14" t="s">
        <v>20</v>
      </c>
      <c r="BW871" s="14" t="s">
        <v>20</v>
      </c>
      <c r="BX871" s="14" t="s">
        <v>971</v>
      </c>
      <c r="BY871" s="14" t="s">
        <v>971</v>
      </c>
      <c r="BZ871" s="39" t="s">
        <v>39</v>
      </c>
      <c r="CA871" s="39" t="s">
        <v>971</v>
      </c>
      <c r="CB871" s="14" t="s">
        <v>971</v>
      </c>
      <c r="CC871" s="39" t="s">
        <v>39</v>
      </c>
      <c r="CD871" s="39" t="s">
        <v>971</v>
      </c>
      <c r="CE871" s="14" t="s">
        <v>971</v>
      </c>
      <c r="CF871" s="39" t="s">
        <v>39</v>
      </c>
      <c r="CG871" s="39" t="s">
        <v>971</v>
      </c>
      <c r="CH871" s="14" t="s">
        <v>971</v>
      </c>
      <c r="CI871" s="39" t="s">
        <v>39</v>
      </c>
      <c r="CJ871" s="39" t="s">
        <v>971</v>
      </c>
      <c r="CK871" s="14" t="s">
        <v>20</v>
      </c>
      <c r="CL871" s="14" t="s">
        <v>20</v>
      </c>
      <c r="CM871" s="1">
        <f t="shared" si="223"/>
        <v>0</v>
      </c>
      <c r="CN871" s="1">
        <f t="shared" si="224"/>
        <v>0</v>
      </c>
      <c r="CO871" s="1">
        <f t="shared" si="225"/>
        <v>10</v>
      </c>
      <c r="CP871" s="1">
        <f t="shared" si="226"/>
        <v>6</v>
      </c>
      <c r="CQ871" s="1">
        <f t="shared" si="227"/>
        <v>0</v>
      </c>
      <c r="CR871" s="1">
        <f>SUM(COUNTIFS($T871:$CL871,{"PAT","MAT"}))</f>
        <v>0</v>
      </c>
      <c r="CS871" s="1">
        <f t="shared" si="228"/>
        <v>0</v>
      </c>
      <c r="CT871" s="1">
        <f t="shared" si="229"/>
        <v>0</v>
      </c>
      <c r="CU871" s="1">
        <f t="shared" si="230"/>
        <v>0</v>
      </c>
      <c r="CV871" s="1">
        <f t="shared" si="231"/>
        <v>0</v>
      </c>
      <c r="CW871" s="1">
        <f t="shared" si="232"/>
        <v>0</v>
      </c>
      <c r="CX871" s="1">
        <f t="shared" si="233"/>
        <v>0</v>
      </c>
      <c r="CY871" s="1">
        <f t="shared" si="234"/>
        <v>0</v>
      </c>
      <c r="CZ871" s="1">
        <f t="shared" si="235"/>
        <v>0</v>
      </c>
      <c r="DA871" s="1">
        <f t="shared" si="236"/>
        <v>0</v>
      </c>
      <c r="DB871" s="1">
        <f>SUM(CM871:CX871)+SUM(COUNTIFS(Q871:CL871,{"TERM","RESIGNED"}))</f>
        <v>51</v>
      </c>
      <c r="DC871" s="1" t="s">
        <v>45</v>
      </c>
      <c r="DD871" s="1" t="s">
        <v>1020</v>
      </c>
    </row>
    <row r="872" spans="1:109" x14ac:dyDescent="0.25">
      <c r="A872" s="32">
        <f t="shared" si="237"/>
        <v>871</v>
      </c>
      <c r="B872" s="1" t="s">
        <v>36</v>
      </c>
      <c r="C872" s="1">
        <v>19336</v>
      </c>
      <c r="D872" s="27">
        <v>19336</v>
      </c>
      <c r="E872" s="1" t="s">
        <v>946</v>
      </c>
      <c r="F872" s="34" t="s">
        <v>1404</v>
      </c>
      <c r="G872" s="34" t="s">
        <v>186</v>
      </c>
      <c r="H872" s="30">
        <v>45224</v>
      </c>
      <c r="I872" s="30" t="s">
        <v>39</v>
      </c>
      <c r="J872" s="30">
        <v>45267</v>
      </c>
      <c r="K872" s="1">
        <f t="shared" ca="1" si="240"/>
        <v>43</v>
      </c>
      <c r="L872" s="34" t="str">
        <f t="shared" si="241"/>
        <v>Billable</v>
      </c>
      <c r="M872" s="34" t="s">
        <v>827</v>
      </c>
      <c r="N872" s="1" t="s">
        <v>41</v>
      </c>
      <c r="O872" s="1" t="s">
        <v>971</v>
      </c>
      <c r="P872" s="1" t="s">
        <v>998</v>
      </c>
      <c r="Q872" s="1" t="s">
        <v>1213</v>
      </c>
      <c r="R872" s="1" t="s">
        <v>43</v>
      </c>
      <c r="S872" s="33" t="s">
        <v>252</v>
      </c>
      <c r="T872" s="14" t="s">
        <v>22</v>
      </c>
      <c r="U872" s="39" t="s">
        <v>39</v>
      </c>
      <c r="V872" s="14" t="s">
        <v>22</v>
      </c>
      <c r="W872" s="14" t="s">
        <v>20</v>
      </c>
      <c r="X872" s="14" t="s">
        <v>20</v>
      </c>
      <c r="Y872" s="14" t="s">
        <v>21</v>
      </c>
      <c r="Z872" s="39" t="s">
        <v>39</v>
      </c>
      <c r="AA872" s="14" t="s">
        <v>21</v>
      </c>
      <c r="AB872" s="14" t="s">
        <v>21</v>
      </c>
      <c r="AC872" s="39" t="s">
        <v>39</v>
      </c>
      <c r="AD872" s="14" t="s">
        <v>21</v>
      </c>
      <c r="AE872" s="14" t="s">
        <v>21</v>
      </c>
      <c r="AF872" s="39" t="s">
        <v>39</v>
      </c>
      <c r="AG872" s="14" t="s">
        <v>21</v>
      </c>
      <c r="AH872" s="14" t="s">
        <v>971</v>
      </c>
      <c r="AI872" s="39" t="s">
        <v>39</v>
      </c>
      <c r="AJ872" s="14" t="s">
        <v>971</v>
      </c>
      <c r="AK872" s="14" t="s">
        <v>971</v>
      </c>
      <c r="AL872" s="39" t="s">
        <v>39</v>
      </c>
      <c r="AM872" s="14" t="s">
        <v>971</v>
      </c>
      <c r="AN872" s="14" t="s">
        <v>20</v>
      </c>
      <c r="AO872" s="14" t="s">
        <v>20</v>
      </c>
      <c r="AP872" s="14" t="s">
        <v>971</v>
      </c>
      <c r="AQ872" s="39" t="s">
        <v>39</v>
      </c>
      <c r="AR872" s="14" t="s">
        <v>971</v>
      </c>
      <c r="AS872" s="14" t="s">
        <v>971</v>
      </c>
      <c r="AT872" s="39" t="s">
        <v>39</v>
      </c>
      <c r="AU872" s="14" t="s">
        <v>971</v>
      </c>
      <c r="AV872" s="14" t="s">
        <v>971</v>
      </c>
      <c r="AW872" s="39" t="s">
        <v>39</v>
      </c>
      <c r="AX872" s="14" t="s">
        <v>971</v>
      </c>
      <c r="AY872" s="14" t="s">
        <v>971</v>
      </c>
      <c r="AZ872" s="39" t="s">
        <v>39</v>
      </c>
      <c r="BA872" s="14" t="s">
        <v>971</v>
      </c>
      <c r="BB872" s="14" t="s">
        <v>971</v>
      </c>
      <c r="BC872" s="39" t="s">
        <v>39</v>
      </c>
      <c r="BD872" s="14" t="s">
        <v>971</v>
      </c>
      <c r="BE872" s="14" t="s">
        <v>20</v>
      </c>
      <c r="BF872" s="14" t="s">
        <v>20</v>
      </c>
      <c r="BG872" s="14" t="s">
        <v>971</v>
      </c>
      <c r="BH872" s="39" t="s">
        <v>39</v>
      </c>
      <c r="BI872" s="39" t="s">
        <v>971</v>
      </c>
      <c r="BJ872" s="14" t="s">
        <v>971</v>
      </c>
      <c r="BK872" s="39" t="s">
        <v>39</v>
      </c>
      <c r="BL872" s="14" t="s">
        <v>971</v>
      </c>
      <c r="BM872" s="14" t="s">
        <v>971</v>
      </c>
      <c r="BN872" s="39" t="s">
        <v>39</v>
      </c>
      <c r="BO872" s="14" t="s">
        <v>971</v>
      </c>
      <c r="BP872" s="14" t="s">
        <v>971</v>
      </c>
      <c r="BQ872" s="39" t="s">
        <v>39</v>
      </c>
      <c r="BR872" s="14" t="s">
        <v>971</v>
      </c>
      <c r="BS872" s="14" t="s">
        <v>971</v>
      </c>
      <c r="BT872" s="39" t="e">
        <v>#N/A</v>
      </c>
      <c r="BU872" s="39" t="s">
        <v>971</v>
      </c>
      <c r="BV872" s="14" t="s">
        <v>20</v>
      </c>
      <c r="BW872" s="14" t="s">
        <v>20</v>
      </c>
      <c r="BX872" s="14" t="s">
        <v>971</v>
      </c>
      <c r="BY872" s="14" t="s">
        <v>971</v>
      </c>
      <c r="BZ872" s="39" t="s">
        <v>39</v>
      </c>
      <c r="CA872" s="39" t="s">
        <v>971</v>
      </c>
      <c r="CB872" s="14" t="s">
        <v>971</v>
      </c>
      <c r="CC872" s="39" t="s">
        <v>39</v>
      </c>
      <c r="CD872" s="39" t="s">
        <v>971</v>
      </c>
      <c r="CE872" s="14" t="s">
        <v>971</v>
      </c>
      <c r="CF872" s="39" t="s">
        <v>39</v>
      </c>
      <c r="CG872" s="39" t="s">
        <v>971</v>
      </c>
      <c r="CH872" s="14" t="s">
        <v>971</v>
      </c>
      <c r="CI872" s="39" t="s">
        <v>39</v>
      </c>
      <c r="CJ872" s="39" t="s">
        <v>971</v>
      </c>
      <c r="CK872" s="14" t="s">
        <v>20</v>
      </c>
      <c r="CL872" s="14" t="s">
        <v>20</v>
      </c>
      <c r="CM872" s="1">
        <f t="shared" si="223"/>
        <v>0</v>
      </c>
      <c r="CN872" s="1">
        <f t="shared" si="224"/>
        <v>0</v>
      </c>
      <c r="CO872" s="1">
        <f t="shared" si="225"/>
        <v>10</v>
      </c>
      <c r="CP872" s="1">
        <f t="shared" si="226"/>
        <v>6</v>
      </c>
      <c r="CQ872" s="1">
        <f t="shared" si="227"/>
        <v>2</v>
      </c>
      <c r="CR872" s="1">
        <f>SUM(COUNTIFS($T872:$CL872,{"PAT","MAT"}))</f>
        <v>0</v>
      </c>
      <c r="CS872" s="1">
        <f t="shared" si="228"/>
        <v>0</v>
      </c>
      <c r="CT872" s="1">
        <f t="shared" si="229"/>
        <v>0</v>
      </c>
      <c r="CU872" s="1">
        <f t="shared" si="230"/>
        <v>0</v>
      </c>
      <c r="CV872" s="1">
        <f t="shared" si="231"/>
        <v>0</v>
      </c>
      <c r="CW872" s="1">
        <f t="shared" si="232"/>
        <v>0</v>
      </c>
      <c r="CX872" s="1">
        <f t="shared" si="233"/>
        <v>0</v>
      </c>
      <c r="CY872" s="1">
        <f t="shared" si="234"/>
        <v>0</v>
      </c>
      <c r="CZ872" s="1">
        <f t="shared" si="235"/>
        <v>0</v>
      </c>
      <c r="DA872" s="1">
        <f t="shared" si="236"/>
        <v>0</v>
      </c>
      <c r="DB872" s="1">
        <f>SUM(CM872:CX872)+SUM(COUNTIFS(Q872:CL872,{"TERM","RESIGNED"}))</f>
        <v>51</v>
      </c>
      <c r="DC872" s="1" t="s">
        <v>45</v>
      </c>
      <c r="DD872" s="1" t="s">
        <v>1023</v>
      </c>
    </row>
    <row r="873" spans="1:109" x14ac:dyDescent="0.25">
      <c r="A873" s="32">
        <f t="shared" si="237"/>
        <v>872</v>
      </c>
      <c r="B873" s="1" t="s">
        <v>36</v>
      </c>
      <c r="C873" s="1">
        <v>19375</v>
      </c>
      <c r="D873" s="27">
        <v>19375</v>
      </c>
      <c r="E873" s="1" t="s">
        <v>945</v>
      </c>
      <c r="F873" s="34" t="s">
        <v>1431</v>
      </c>
      <c r="G873" s="34" t="s">
        <v>123</v>
      </c>
      <c r="H873" s="30">
        <v>45226</v>
      </c>
      <c r="I873" s="30" t="s">
        <v>39</v>
      </c>
      <c r="J873" s="30">
        <v>45266</v>
      </c>
      <c r="K873" s="1">
        <f t="shared" ca="1" si="240"/>
        <v>40</v>
      </c>
      <c r="L873" s="34" t="str">
        <f t="shared" si="241"/>
        <v>Billable</v>
      </c>
      <c r="M873" s="34" t="s">
        <v>827</v>
      </c>
      <c r="N873" s="1" t="s">
        <v>41</v>
      </c>
      <c r="O873" s="1" t="s">
        <v>971</v>
      </c>
      <c r="P873" s="1" t="s">
        <v>998</v>
      </c>
      <c r="Q873" s="1" t="s">
        <v>1213</v>
      </c>
      <c r="R873" s="1" t="s">
        <v>43</v>
      </c>
      <c r="S873" s="33" t="s">
        <v>247</v>
      </c>
      <c r="T873" s="14" t="s">
        <v>21</v>
      </c>
      <c r="U873" s="39" t="s">
        <v>39</v>
      </c>
      <c r="V873" s="14" t="s">
        <v>21</v>
      </c>
      <c r="W873" s="14" t="s">
        <v>20</v>
      </c>
      <c r="X873" s="14" t="s">
        <v>20</v>
      </c>
      <c r="Y873" s="14" t="s">
        <v>21</v>
      </c>
      <c r="Z873" s="39" t="s">
        <v>39</v>
      </c>
      <c r="AA873" s="14" t="s">
        <v>21</v>
      </c>
      <c r="AB873" s="14" t="s">
        <v>21</v>
      </c>
      <c r="AC873" s="39" t="s">
        <v>39</v>
      </c>
      <c r="AD873" s="14" t="s">
        <v>21</v>
      </c>
      <c r="AE873" s="14" t="s">
        <v>971</v>
      </c>
      <c r="AF873" s="39" t="s">
        <v>39</v>
      </c>
      <c r="AG873" s="14" t="s">
        <v>971</v>
      </c>
      <c r="AH873" s="14" t="s">
        <v>971</v>
      </c>
      <c r="AI873" s="39" t="s">
        <v>39</v>
      </c>
      <c r="AJ873" s="14" t="s">
        <v>971</v>
      </c>
      <c r="AK873" s="14" t="s">
        <v>971</v>
      </c>
      <c r="AL873" s="39" t="s">
        <v>39</v>
      </c>
      <c r="AM873" s="14" t="s">
        <v>971</v>
      </c>
      <c r="AN873" s="14" t="s">
        <v>20</v>
      </c>
      <c r="AO873" s="14" t="s">
        <v>20</v>
      </c>
      <c r="AP873" s="14" t="s">
        <v>971</v>
      </c>
      <c r="AQ873" s="39" t="s">
        <v>39</v>
      </c>
      <c r="AR873" s="14" t="s">
        <v>971</v>
      </c>
      <c r="AS873" s="14" t="s">
        <v>971</v>
      </c>
      <c r="AT873" s="39" t="s">
        <v>39</v>
      </c>
      <c r="AU873" s="14" t="s">
        <v>971</v>
      </c>
      <c r="AV873" s="14" t="s">
        <v>971</v>
      </c>
      <c r="AW873" s="39" t="s">
        <v>39</v>
      </c>
      <c r="AX873" s="14" t="s">
        <v>971</v>
      </c>
      <c r="AY873" s="14" t="s">
        <v>971</v>
      </c>
      <c r="AZ873" s="39" t="s">
        <v>39</v>
      </c>
      <c r="BA873" s="14" t="s">
        <v>971</v>
      </c>
      <c r="BB873" s="14" t="s">
        <v>971</v>
      </c>
      <c r="BC873" s="39" t="s">
        <v>39</v>
      </c>
      <c r="BD873" s="14" t="s">
        <v>971</v>
      </c>
      <c r="BE873" s="14" t="s">
        <v>20</v>
      </c>
      <c r="BF873" s="14" t="s">
        <v>20</v>
      </c>
      <c r="BG873" s="14" t="s">
        <v>971</v>
      </c>
      <c r="BH873" s="39" t="s">
        <v>39</v>
      </c>
      <c r="BI873" s="39" t="s">
        <v>971</v>
      </c>
      <c r="BJ873" s="14" t="s">
        <v>971</v>
      </c>
      <c r="BK873" s="39" t="s">
        <v>39</v>
      </c>
      <c r="BL873" s="14" t="s">
        <v>971</v>
      </c>
      <c r="BM873" s="14" t="s">
        <v>971</v>
      </c>
      <c r="BN873" s="39" t="s">
        <v>39</v>
      </c>
      <c r="BO873" s="14" t="s">
        <v>971</v>
      </c>
      <c r="BP873" s="14" t="s">
        <v>971</v>
      </c>
      <c r="BQ873" s="39" t="s">
        <v>39</v>
      </c>
      <c r="BR873" s="14" t="s">
        <v>971</v>
      </c>
      <c r="BS873" s="14" t="s">
        <v>971</v>
      </c>
      <c r="BT873" s="39" t="e">
        <v>#N/A</v>
      </c>
      <c r="BU873" s="39" t="s">
        <v>971</v>
      </c>
      <c r="BV873" s="14" t="s">
        <v>20</v>
      </c>
      <c r="BW873" s="14" t="s">
        <v>20</v>
      </c>
      <c r="BX873" s="14" t="s">
        <v>971</v>
      </c>
      <c r="BY873" s="14" t="s">
        <v>971</v>
      </c>
      <c r="BZ873" s="39" t="s">
        <v>39</v>
      </c>
      <c r="CA873" s="39" t="s">
        <v>971</v>
      </c>
      <c r="CB873" s="14" t="s">
        <v>971</v>
      </c>
      <c r="CC873" s="39" t="s">
        <v>39</v>
      </c>
      <c r="CD873" s="39" t="s">
        <v>971</v>
      </c>
      <c r="CE873" s="14" t="s">
        <v>971</v>
      </c>
      <c r="CF873" s="39" t="s">
        <v>39</v>
      </c>
      <c r="CG873" s="39" t="s">
        <v>971</v>
      </c>
      <c r="CH873" s="14" t="s">
        <v>971</v>
      </c>
      <c r="CI873" s="39" t="s">
        <v>39</v>
      </c>
      <c r="CJ873" s="39" t="s">
        <v>971</v>
      </c>
      <c r="CK873" s="14" t="s">
        <v>20</v>
      </c>
      <c r="CL873" s="14" t="s">
        <v>20</v>
      </c>
      <c r="CM873" s="1">
        <f t="shared" si="223"/>
        <v>0</v>
      </c>
      <c r="CN873" s="1">
        <f t="shared" si="224"/>
        <v>0</v>
      </c>
      <c r="CO873" s="1">
        <f t="shared" si="225"/>
        <v>10</v>
      </c>
      <c r="CP873" s="1">
        <f t="shared" si="226"/>
        <v>6</v>
      </c>
      <c r="CQ873" s="1">
        <f t="shared" si="227"/>
        <v>0</v>
      </c>
      <c r="CR873" s="1">
        <f>SUM(COUNTIFS($T873:$CL873,{"PAT","MAT"}))</f>
        <v>0</v>
      </c>
      <c r="CS873" s="1">
        <f t="shared" si="228"/>
        <v>0</v>
      </c>
      <c r="CT873" s="1">
        <f t="shared" si="229"/>
        <v>0</v>
      </c>
      <c r="CU873" s="1">
        <f t="shared" si="230"/>
        <v>0</v>
      </c>
      <c r="CV873" s="1">
        <f t="shared" si="231"/>
        <v>0</v>
      </c>
      <c r="CW873" s="1">
        <f t="shared" si="232"/>
        <v>0</v>
      </c>
      <c r="CX873" s="1">
        <f t="shared" si="233"/>
        <v>0</v>
      </c>
      <c r="CY873" s="1">
        <f t="shared" si="234"/>
        <v>0</v>
      </c>
      <c r="CZ873" s="1">
        <f t="shared" si="235"/>
        <v>0</v>
      </c>
      <c r="DA873" s="1">
        <f t="shared" si="236"/>
        <v>0</v>
      </c>
      <c r="DB873" s="1">
        <f>SUM(CM873:CX873)+SUM(COUNTIFS(Q873:CL873,{"TERM","RESIGNED"}))</f>
        <v>51</v>
      </c>
      <c r="DC873" s="1" t="s">
        <v>45</v>
      </c>
      <c r="DD873" s="1" t="s">
        <v>1018</v>
      </c>
    </row>
    <row r="874" spans="1:109" x14ac:dyDescent="0.25">
      <c r="A874" s="32">
        <f t="shared" si="237"/>
        <v>873</v>
      </c>
      <c r="B874" s="1" t="s">
        <v>36</v>
      </c>
      <c r="C874" s="1">
        <v>19405</v>
      </c>
      <c r="D874" s="27">
        <v>19405</v>
      </c>
      <c r="E874" s="1" t="s">
        <v>946</v>
      </c>
      <c r="F874" s="34" t="s">
        <v>1447</v>
      </c>
      <c r="G874" s="34" t="s">
        <v>186</v>
      </c>
      <c r="H874" s="30">
        <v>45233</v>
      </c>
      <c r="I874" s="30" t="s">
        <v>39</v>
      </c>
      <c r="J874" s="30">
        <v>45266</v>
      </c>
      <c r="K874" s="1">
        <f t="shared" ca="1" si="240"/>
        <v>33</v>
      </c>
      <c r="L874" s="34" t="str">
        <f t="shared" si="241"/>
        <v>Billable</v>
      </c>
      <c r="M874" s="34" t="s">
        <v>827</v>
      </c>
      <c r="N874" s="1" t="s">
        <v>41</v>
      </c>
      <c r="O874" s="1" t="s">
        <v>971</v>
      </c>
      <c r="P874" s="1" t="s">
        <v>998</v>
      </c>
      <c r="Q874" s="1" t="s">
        <v>1213</v>
      </c>
      <c r="R874" s="1" t="s">
        <v>43</v>
      </c>
      <c r="S874" s="33" t="s">
        <v>252</v>
      </c>
      <c r="T874" s="14" t="s">
        <v>21</v>
      </c>
      <c r="U874" s="39" t="s">
        <v>39</v>
      </c>
      <c r="V874" s="14" t="s">
        <v>21</v>
      </c>
      <c r="W874" s="14" t="s">
        <v>20</v>
      </c>
      <c r="X874" s="14" t="s">
        <v>20</v>
      </c>
      <c r="Y874" s="14" t="s">
        <v>21</v>
      </c>
      <c r="Z874" s="39" t="s">
        <v>39</v>
      </c>
      <c r="AA874" s="14" t="s">
        <v>21</v>
      </c>
      <c r="AB874" s="14" t="s">
        <v>21</v>
      </c>
      <c r="AC874" s="39" t="s">
        <v>39</v>
      </c>
      <c r="AD874" s="14" t="s">
        <v>21</v>
      </c>
      <c r="AE874" s="14" t="s">
        <v>971</v>
      </c>
      <c r="AF874" s="39" t="s">
        <v>39</v>
      </c>
      <c r="AG874" s="14" t="s">
        <v>971</v>
      </c>
      <c r="AH874" s="14" t="s">
        <v>971</v>
      </c>
      <c r="AI874" s="39" t="s">
        <v>39</v>
      </c>
      <c r="AJ874" s="14" t="s">
        <v>971</v>
      </c>
      <c r="AK874" s="14" t="s">
        <v>971</v>
      </c>
      <c r="AL874" s="39" t="s">
        <v>39</v>
      </c>
      <c r="AM874" s="14" t="s">
        <v>971</v>
      </c>
      <c r="AN874" s="14" t="s">
        <v>20</v>
      </c>
      <c r="AO874" s="14" t="s">
        <v>20</v>
      </c>
      <c r="AP874" s="14" t="s">
        <v>971</v>
      </c>
      <c r="AQ874" s="39" t="s">
        <v>39</v>
      </c>
      <c r="AR874" s="14" t="s">
        <v>971</v>
      </c>
      <c r="AS874" s="14" t="s">
        <v>971</v>
      </c>
      <c r="AT874" s="39" t="s">
        <v>39</v>
      </c>
      <c r="AU874" s="14" t="s">
        <v>971</v>
      </c>
      <c r="AV874" s="14" t="s">
        <v>971</v>
      </c>
      <c r="AW874" s="39" t="s">
        <v>39</v>
      </c>
      <c r="AX874" s="14" t="s">
        <v>971</v>
      </c>
      <c r="AY874" s="14" t="s">
        <v>971</v>
      </c>
      <c r="AZ874" s="39" t="s">
        <v>39</v>
      </c>
      <c r="BA874" s="14" t="s">
        <v>971</v>
      </c>
      <c r="BB874" s="14" t="s">
        <v>971</v>
      </c>
      <c r="BC874" s="39" t="s">
        <v>39</v>
      </c>
      <c r="BD874" s="14" t="s">
        <v>971</v>
      </c>
      <c r="BE874" s="14" t="s">
        <v>20</v>
      </c>
      <c r="BF874" s="14" t="s">
        <v>20</v>
      </c>
      <c r="BG874" s="14" t="s">
        <v>971</v>
      </c>
      <c r="BH874" s="39" t="s">
        <v>39</v>
      </c>
      <c r="BI874" s="39" t="s">
        <v>971</v>
      </c>
      <c r="BJ874" s="14" t="s">
        <v>971</v>
      </c>
      <c r="BK874" s="39" t="s">
        <v>39</v>
      </c>
      <c r="BL874" s="14" t="s">
        <v>971</v>
      </c>
      <c r="BM874" s="14" t="s">
        <v>971</v>
      </c>
      <c r="BN874" s="39" t="s">
        <v>39</v>
      </c>
      <c r="BO874" s="14" t="s">
        <v>971</v>
      </c>
      <c r="BP874" s="14" t="s">
        <v>971</v>
      </c>
      <c r="BQ874" s="39" t="s">
        <v>39</v>
      </c>
      <c r="BR874" s="14" t="s">
        <v>971</v>
      </c>
      <c r="BS874" s="14" t="s">
        <v>971</v>
      </c>
      <c r="BT874" s="39" t="e">
        <v>#N/A</v>
      </c>
      <c r="BU874" s="39" t="s">
        <v>971</v>
      </c>
      <c r="BV874" s="14" t="s">
        <v>20</v>
      </c>
      <c r="BW874" s="14" t="s">
        <v>20</v>
      </c>
      <c r="BX874" s="14" t="s">
        <v>971</v>
      </c>
      <c r="BY874" s="14" t="s">
        <v>971</v>
      </c>
      <c r="BZ874" s="39" t="s">
        <v>39</v>
      </c>
      <c r="CA874" s="39" t="s">
        <v>971</v>
      </c>
      <c r="CB874" s="14" t="s">
        <v>971</v>
      </c>
      <c r="CC874" s="39" t="s">
        <v>39</v>
      </c>
      <c r="CD874" s="39" t="s">
        <v>971</v>
      </c>
      <c r="CE874" s="14" t="s">
        <v>971</v>
      </c>
      <c r="CF874" s="39" t="s">
        <v>39</v>
      </c>
      <c r="CG874" s="39" t="s">
        <v>971</v>
      </c>
      <c r="CH874" s="14" t="s">
        <v>971</v>
      </c>
      <c r="CI874" s="39" t="s">
        <v>39</v>
      </c>
      <c r="CJ874" s="39" t="s">
        <v>971</v>
      </c>
      <c r="CK874" s="14" t="s">
        <v>20</v>
      </c>
      <c r="CL874" s="14" t="s">
        <v>20</v>
      </c>
      <c r="CM874" s="1">
        <f t="shared" si="223"/>
        <v>0</v>
      </c>
      <c r="CN874" s="1">
        <f t="shared" si="224"/>
        <v>0</v>
      </c>
      <c r="CO874" s="1">
        <f t="shared" si="225"/>
        <v>10</v>
      </c>
      <c r="CP874" s="1">
        <f t="shared" si="226"/>
        <v>6</v>
      </c>
      <c r="CQ874" s="1">
        <f t="shared" si="227"/>
        <v>0</v>
      </c>
      <c r="CR874" s="1">
        <f>SUM(COUNTIFS($T874:$CL874,{"PAT","MAT"}))</f>
        <v>0</v>
      </c>
      <c r="CS874" s="1">
        <f t="shared" si="228"/>
        <v>0</v>
      </c>
      <c r="CT874" s="1">
        <f t="shared" si="229"/>
        <v>0</v>
      </c>
      <c r="CU874" s="1">
        <f t="shared" si="230"/>
        <v>0</v>
      </c>
      <c r="CV874" s="1">
        <f t="shared" si="231"/>
        <v>0</v>
      </c>
      <c r="CW874" s="1">
        <f t="shared" si="232"/>
        <v>0</v>
      </c>
      <c r="CX874" s="1">
        <f t="shared" si="233"/>
        <v>0</v>
      </c>
      <c r="CY874" s="1">
        <f t="shared" si="234"/>
        <v>0</v>
      </c>
      <c r="CZ874" s="1">
        <f t="shared" si="235"/>
        <v>0</v>
      </c>
      <c r="DA874" s="1">
        <f t="shared" si="236"/>
        <v>0</v>
      </c>
      <c r="DB874" s="1">
        <f>SUM(CM874:CX874)+SUM(COUNTIFS(Q874:CL874,{"TERM","RESIGNED"}))</f>
        <v>51</v>
      </c>
      <c r="DC874" s="1" t="s">
        <v>45</v>
      </c>
      <c r="DD874" s="1" t="s">
        <v>1023</v>
      </c>
    </row>
    <row r="875" spans="1:109" x14ac:dyDescent="0.25">
      <c r="A875" s="32">
        <f t="shared" si="237"/>
        <v>874</v>
      </c>
      <c r="B875" s="1" t="s">
        <v>36</v>
      </c>
      <c r="C875" s="1">
        <v>19409</v>
      </c>
      <c r="D875" s="27">
        <v>19409</v>
      </c>
      <c r="E875" s="1" t="s">
        <v>945</v>
      </c>
      <c r="F875" s="34" t="s">
        <v>1449</v>
      </c>
      <c r="G875" s="34" t="s">
        <v>123</v>
      </c>
      <c r="H875" s="30">
        <v>45233</v>
      </c>
      <c r="I875" s="30" t="s">
        <v>39</v>
      </c>
      <c r="J875" s="30">
        <v>45266</v>
      </c>
      <c r="K875" s="1">
        <f t="shared" ca="1" si="240"/>
        <v>33</v>
      </c>
      <c r="L875" s="34" t="str">
        <f t="shared" si="241"/>
        <v>Billable</v>
      </c>
      <c r="M875" s="34" t="s">
        <v>827</v>
      </c>
      <c r="N875" s="1" t="s">
        <v>41</v>
      </c>
      <c r="O875" s="1" t="s">
        <v>971</v>
      </c>
      <c r="P875" s="1" t="s">
        <v>998</v>
      </c>
      <c r="Q875" s="1" t="s">
        <v>1213</v>
      </c>
      <c r="R875" s="1" t="s">
        <v>43</v>
      </c>
      <c r="S875" s="33" t="s">
        <v>246</v>
      </c>
      <c r="T875" s="14" t="s">
        <v>21</v>
      </c>
      <c r="U875" s="39" t="s">
        <v>39</v>
      </c>
      <c r="V875" s="14" t="s">
        <v>21</v>
      </c>
      <c r="W875" s="14" t="s">
        <v>20</v>
      </c>
      <c r="X875" s="14" t="s">
        <v>20</v>
      </c>
      <c r="Y875" s="14" t="s">
        <v>21</v>
      </c>
      <c r="Z875" s="39" t="s">
        <v>39</v>
      </c>
      <c r="AA875" s="14" t="s">
        <v>21</v>
      </c>
      <c r="AB875" s="14" t="s">
        <v>21</v>
      </c>
      <c r="AC875" s="39" t="s">
        <v>39</v>
      </c>
      <c r="AD875" s="14" t="s">
        <v>21</v>
      </c>
      <c r="AE875" s="14" t="s">
        <v>971</v>
      </c>
      <c r="AF875" s="39" t="s">
        <v>39</v>
      </c>
      <c r="AG875" s="14" t="s">
        <v>971</v>
      </c>
      <c r="AH875" s="14" t="s">
        <v>971</v>
      </c>
      <c r="AI875" s="39" t="s">
        <v>39</v>
      </c>
      <c r="AJ875" s="14" t="s">
        <v>971</v>
      </c>
      <c r="AK875" s="14" t="s">
        <v>971</v>
      </c>
      <c r="AL875" s="39" t="s">
        <v>39</v>
      </c>
      <c r="AM875" s="14" t="s">
        <v>971</v>
      </c>
      <c r="AN875" s="14" t="s">
        <v>20</v>
      </c>
      <c r="AO875" s="14" t="s">
        <v>20</v>
      </c>
      <c r="AP875" s="14" t="s">
        <v>971</v>
      </c>
      <c r="AQ875" s="39" t="s">
        <v>39</v>
      </c>
      <c r="AR875" s="14" t="s">
        <v>971</v>
      </c>
      <c r="AS875" s="14" t="s">
        <v>971</v>
      </c>
      <c r="AT875" s="39" t="s">
        <v>39</v>
      </c>
      <c r="AU875" s="14" t="s">
        <v>971</v>
      </c>
      <c r="AV875" s="14" t="s">
        <v>971</v>
      </c>
      <c r="AW875" s="39" t="s">
        <v>39</v>
      </c>
      <c r="AX875" s="14" t="s">
        <v>971</v>
      </c>
      <c r="AY875" s="14" t="s">
        <v>971</v>
      </c>
      <c r="AZ875" s="39" t="s">
        <v>39</v>
      </c>
      <c r="BA875" s="14" t="s">
        <v>971</v>
      </c>
      <c r="BB875" s="14" t="s">
        <v>971</v>
      </c>
      <c r="BC875" s="39" t="s">
        <v>39</v>
      </c>
      <c r="BD875" s="14" t="s">
        <v>971</v>
      </c>
      <c r="BE875" s="14" t="s">
        <v>20</v>
      </c>
      <c r="BF875" s="14" t="s">
        <v>20</v>
      </c>
      <c r="BG875" s="14" t="s">
        <v>971</v>
      </c>
      <c r="BH875" s="39" t="s">
        <v>39</v>
      </c>
      <c r="BI875" s="39" t="s">
        <v>971</v>
      </c>
      <c r="BJ875" s="14" t="s">
        <v>971</v>
      </c>
      <c r="BK875" s="39" t="s">
        <v>39</v>
      </c>
      <c r="BL875" s="14" t="s">
        <v>971</v>
      </c>
      <c r="BM875" s="14" t="s">
        <v>971</v>
      </c>
      <c r="BN875" s="39" t="s">
        <v>39</v>
      </c>
      <c r="BO875" s="14" t="s">
        <v>971</v>
      </c>
      <c r="BP875" s="14" t="s">
        <v>971</v>
      </c>
      <c r="BQ875" s="39" t="s">
        <v>39</v>
      </c>
      <c r="BR875" s="14" t="s">
        <v>971</v>
      </c>
      <c r="BS875" s="14" t="s">
        <v>971</v>
      </c>
      <c r="BT875" s="39" t="e">
        <v>#N/A</v>
      </c>
      <c r="BU875" s="39" t="s">
        <v>971</v>
      </c>
      <c r="BV875" s="14" t="s">
        <v>20</v>
      </c>
      <c r="BW875" s="14" t="s">
        <v>20</v>
      </c>
      <c r="BX875" s="14" t="s">
        <v>971</v>
      </c>
      <c r="BY875" s="14" t="s">
        <v>971</v>
      </c>
      <c r="BZ875" s="39" t="s">
        <v>39</v>
      </c>
      <c r="CA875" s="39" t="s">
        <v>971</v>
      </c>
      <c r="CB875" s="14" t="s">
        <v>971</v>
      </c>
      <c r="CC875" s="39" t="s">
        <v>39</v>
      </c>
      <c r="CD875" s="39" t="s">
        <v>971</v>
      </c>
      <c r="CE875" s="14" t="s">
        <v>971</v>
      </c>
      <c r="CF875" s="39" t="s">
        <v>39</v>
      </c>
      <c r="CG875" s="39" t="s">
        <v>971</v>
      </c>
      <c r="CH875" s="14" t="s">
        <v>971</v>
      </c>
      <c r="CI875" s="39" t="s">
        <v>39</v>
      </c>
      <c r="CJ875" s="39" t="s">
        <v>971</v>
      </c>
      <c r="CK875" s="14" t="s">
        <v>20</v>
      </c>
      <c r="CL875" s="14" t="s">
        <v>20</v>
      </c>
      <c r="CM875" s="1">
        <f t="shared" si="223"/>
        <v>0</v>
      </c>
      <c r="CN875" s="1">
        <f t="shared" si="224"/>
        <v>0</v>
      </c>
      <c r="CO875" s="1">
        <f t="shared" si="225"/>
        <v>10</v>
      </c>
      <c r="CP875" s="1">
        <f t="shared" si="226"/>
        <v>6</v>
      </c>
      <c r="CQ875" s="1">
        <f t="shared" si="227"/>
        <v>0</v>
      </c>
      <c r="CR875" s="1">
        <f>SUM(COUNTIFS($T875:$CL875,{"PAT","MAT"}))</f>
        <v>0</v>
      </c>
      <c r="CS875" s="1">
        <f t="shared" si="228"/>
        <v>0</v>
      </c>
      <c r="CT875" s="1">
        <f t="shared" si="229"/>
        <v>0</v>
      </c>
      <c r="CU875" s="1">
        <f t="shared" si="230"/>
        <v>0</v>
      </c>
      <c r="CV875" s="1">
        <f t="shared" si="231"/>
        <v>0</v>
      </c>
      <c r="CW875" s="1">
        <f t="shared" si="232"/>
        <v>0</v>
      </c>
      <c r="CX875" s="1">
        <f t="shared" si="233"/>
        <v>0</v>
      </c>
      <c r="CY875" s="1">
        <f t="shared" si="234"/>
        <v>0</v>
      </c>
      <c r="CZ875" s="1">
        <f t="shared" si="235"/>
        <v>0</v>
      </c>
      <c r="DA875" s="1">
        <f t="shared" si="236"/>
        <v>0</v>
      </c>
      <c r="DB875" s="1">
        <f>SUM(CM875:CX875)+SUM(COUNTIFS(Q875:CL875,{"TERM","RESIGNED"}))</f>
        <v>51</v>
      </c>
      <c r="DC875" s="1" t="s">
        <v>45</v>
      </c>
      <c r="DD875" s="1" t="s">
        <v>1018</v>
      </c>
    </row>
    <row r="876" spans="1:109" x14ac:dyDescent="0.25">
      <c r="A876" s="32">
        <f t="shared" si="237"/>
        <v>875</v>
      </c>
      <c r="B876" s="1" t="s">
        <v>36</v>
      </c>
      <c r="C876" s="1">
        <v>19411</v>
      </c>
      <c r="D876" s="27">
        <v>19411</v>
      </c>
      <c r="E876" s="1" t="s">
        <v>946</v>
      </c>
      <c r="F876" s="34" t="s">
        <v>1450</v>
      </c>
      <c r="G876" s="34" t="s">
        <v>123</v>
      </c>
      <c r="H876" s="30">
        <v>45233</v>
      </c>
      <c r="I876" s="30" t="s">
        <v>39</v>
      </c>
      <c r="J876" s="30">
        <v>45266</v>
      </c>
      <c r="K876" s="1">
        <f t="shared" ca="1" si="240"/>
        <v>33</v>
      </c>
      <c r="L876" s="34" t="str">
        <f t="shared" si="241"/>
        <v>Billable</v>
      </c>
      <c r="M876" s="34" t="s">
        <v>827</v>
      </c>
      <c r="N876" s="1" t="s">
        <v>41</v>
      </c>
      <c r="O876" s="1" t="s">
        <v>971</v>
      </c>
      <c r="P876" s="1" t="s">
        <v>998</v>
      </c>
      <c r="Q876" s="1" t="s">
        <v>1213</v>
      </c>
      <c r="R876" s="1" t="s">
        <v>43</v>
      </c>
      <c r="S876" s="33" t="s">
        <v>246</v>
      </c>
      <c r="T876" s="14" t="s">
        <v>21</v>
      </c>
      <c r="U876" s="39" t="s">
        <v>39</v>
      </c>
      <c r="V876" s="14" t="s">
        <v>21</v>
      </c>
      <c r="W876" s="14" t="s">
        <v>20</v>
      </c>
      <c r="X876" s="14" t="s">
        <v>20</v>
      </c>
      <c r="Y876" s="14" t="s">
        <v>21</v>
      </c>
      <c r="Z876" s="39" t="s">
        <v>39</v>
      </c>
      <c r="AA876" s="14" t="s">
        <v>21</v>
      </c>
      <c r="AB876" s="14" t="s">
        <v>21</v>
      </c>
      <c r="AC876" s="39" t="s">
        <v>39</v>
      </c>
      <c r="AD876" s="14" t="s">
        <v>21</v>
      </c>
      <c r="AE876" s="14" t="s">
        <v>971</v>
      </c>
      <c r="AF876" s="39" t="s">
        <v>39</v>
      </c>
      <c r="AG876" s="14" t="s">
        <v>971</v>
      </c>
      <c r="AH876" s="14" t="s">
        <v>971</v>
      </c>
      <c r="AI876" s="39" t="s">
        <v>39</v>
      </c>
      <c r="AJ876" s="14" t="s">
        <v>971</v>
      </c>
      <c r="AK876" s="14" t="s">
        <v>971</v>
      </c>
      <c r="AL876" s="39" t="s">
        <v>39</v>
      </c>
      <c r="AM876" s="14" t="s">
        <v>971</v>
      </c>
      <c r="AN876" s="14" t="s">
        <v>20</v>
      </c>
      <c r="AO876" s="14" t="s">
        <v>20</v>
      </c>
      <c r="AP876" s="14" t="s">
        <v>971</v>
      </c>
      <c r="AQ876" s="39" t="s">
        <v>39</v>
      </c>
      <c r="AR876" s="14" t="s">
        <v>971</v>
      </c>
      <c r="AS876" s="14" t="s">
        <v>971</v>
      </c>
      <c r="AT876" s="39" t="s">
        <v>39</v>
      </c>
      <c r="AU876" s="14" t="s">
        <v>971</v>
      </c>
      <c r="AV876" s="14" t="s">
        <v>971</v>
      </c>
      <c r="AW876" s="39" t="s">
        <v>39</v>
      </c>
      <c r="AX876" s="14" t="s">
        <v>971</v>
      </c>
      <c r="AY876" s="14" t="s">
        <v>971</v>
      </c>
      <c r="AZ876" s="39" t="s">
        <v>39</v>
      </c>
      <c r="BA876" s="14" t="s">
        <v>971</v>
      </c>
      <c r="BB876" s="14" t="s">
        <v>971</v>
      </c>
      <c r="BC876" s="39" t="s">
        <v>39</v>
      </c>
      <c r="BD876" s="14" t="s">
        <v>971</v>
      </c>
      <c r="BE876" s="14" t="s">
        <v>20</v>
      </c>
      <c r="BF876" s="14" t="s">
        <v>20</v>
      </c>
      <c r="BG876" s="14" t="s">
        <v>971</v>
      </c>
      <c r="BH876" s="39" t="s">
        <v>39</v>
      </c>
      <c r="BI876" s="39" t="s">
        <v>971</v>
      </c>
      <c r="BJ876" s="14" t="s">
        <v>971</v>
      </c>
      <c r="BK876" s="39" t="s">
        <v>39</v>
      </c>
      <c r="BL876" s="14" t="s">
        <v>971</v>
      </c>
      <c r="BM876" s="14" t="s">
        <v>971</v>
      </c>
      <c r="BN876" s="39" t="s">
        <v>39</v>
      </c>
      <c r="BO876" s="14" t="s">
        <v>971</v>
      </c>
      <c r="BP876" s="14" t="s">
        <v>971</v>
      </c>
      <c r="BQ876" s="39" t="s">
        <v>39</v>
      </c>
      <c r="BR876" s="14" t="s">
        <v>971</v>
      </c>
      <c r="BS876" s="14" t="s">
        <v>971</v>
      </c>
      <c r="BT876" s="39" t="e">
        <v>#N/A</v>
      </c>
      <c r="BU876" s="39" t="s">
        <v>971</v>
      </c>
      <c r="BV876" s="14" t="s">
        <v>20</v>
      </c>
      <c r="BW876" s="14" t="s">
        <v>20</v>
      </c>
      <c r="BX876" s="14" t="s">
        <v>971</v>
      </c>
      <c r="BY876" s="14" t="s">
        <v>971</v>
      </c>
      <c r="BZ876" s="39" t="s">
        <v>39</v>
      </c>
      <c r="CA876" s="39" t="s">
        <v>971</v>
      </c>
      <c r="CB876" s="14" t="s">
        <v>971</v>
      </c>
      <c r="CC876" s="39" t="s">
        <v>39</v>
      </c>
      <c r="CD876" s="39" t="s">
        <v>971</v>
      </c>
      <c r="CE876" s="14" t="s">
        <v>971</v>
      </c>
      <c r="CF876" s="39" t="s">
        <v>39</v>
      </c>
      <c r="CG876" s="39" t="s">
        <v>971</v>
      </c>
      <c r="CH876" s="14" t="s">
        <v>971</v>
      </c>
      <c r="CI876" s="39" t="s">
        <v>39</v>
      </c>
      <c r="CJ876" s="39" t="s">
        <v>971</v>
      </c>
      <c r="CK876" s="14" t="s">
        <v>20</v>
      </c>
      <c r="CL876" s="14" t="s">
        <v>20</v>
      </c>
      <c r="CM876" s="1">
        <f t="shared" si="223"/>
        <v>0</v>
      </c>
      <c r="CN876" s="1">
        <f t="shared" si="224"/>
        <v>0</v>
      </c>
      <c r="CO876" s="1">
        <f t="shared" si="225"/>
        <v>10</v>
      </c>
      <c r="CP876" s="1">
        <f t="shared" si="226"/>
        <v>6</v>
      </c>
      <c r="CQ876" s="1">
        <f t="shared" si="227"/>
        <v>0</v>
      </c>
      <c r="CR876" s="1">
        <f>SUM(COUNTIFS($T876:$CL876,{"PAT","MAT"}))</f>
        <v>0</v>
      </c>
      <c r="CS876" s="1">
        <f t="shared" si="228"/>
        <v>0</v>
      </c>
      <c r="CT876" s="1">
        <f t="shared" si="229"/>
        <v>0</v>
      </c>
      <c r="CU876" s="1">
        <f t="shared" si="230"/>
        <v>0</v>
      </c>
      <c r="CV876" s="1">
        <f t="shared" si="231"/>
        <v>0</v>
      </c>
      <c r="CW876" s="1">
        <f t="shared" si="232"/>
        <v>0</v>
      </c>
      <c r="CX876" s="1">
        <f t="shared" si="233"/>
        <v>0</v>
      </c>
      <c r="CY876" s="1">
        <f t="shared" si="234"/>
        <v>0</v>
      </c>
      <c r="CZ876" s="1">
        <f t="shared" si="235"/>
        <v>0</v>
      </c>
      <c r="DA876" s="1">
        <f t="shared" si="236"/>
        <v>0</v>
      </c>
      <c r="DB876" s="1">
        <f>SUM(CM876:CX876)+SUM(COUNTIFS(Q876:CL876,{"TERM","RESIGNED"}))</f>
        <v>51</v>
      </c>
      <c r="DC876" s="1" t="s">
        <v>45</v>
      </c>
      <c r="DD876" s="1" t="s">
        <v>1018</v>
      </c>
    </row>
    <row r="877" spans="1:109" x14ac:dyDescent="0.25">
      <c r="A877" s="32">
        <f t="shared" si="237"/>
        <v>876</v>
      </c>
      <c r="B877" s="1" t="s">
        <v>36</v>
      </c>
      <c r="C877" s="1">
        <v>19426</v>
      </c>
      <c r="D877" s="27">
        <v>19426</v>
      </c>
      <c r="E877" s="1" t="s">
        <v>946</v>
      </c>
      <c r="F877" s="34" t="s">
        <v>1397</v>
      </c>
      <c r="G877" s="34" t="s">
        <v>123</v>
      </c>
      <c r="H877" s="30">
        <v>45233</v>
      </c>
      <c r="I877" s="30" t="s">
        <v>39</v>
      </c>
      <c r="J877" s="30">
        <v>45267</v>
      </c>
      <c r="K877" s="1">
        <f t="shared" ca="1" si="240"/>
        <v>34</v>
      </c>
      <c r="L877" s="34" t="str">
        <f t="shared" si="241"/>
        <v>Billable</v>
      </c>
      <c r="M877" s="34" t="s">
        <v>827</v>
      </c>
      <c r="N877" s="1" t="s">
        <v>41</v>
      </c>
      <c r="O877" s="1" t="s">
        <v>971</v>
      </c>
      <c r="P877" s="1" t="s">
        <v>998</v>
      </c>
      <c r="Q877" s="1" t="s">
        <v>1213</v>
      </c>
      <c r="R877" s="1" t="s">
        <v>43</v>
      </c>
      <c r="S877" s="33" t="s">
        <v>246</v>
      </c>
      <c r="T877" s="14" t="s">
        <v>965</v>
      </c>
      <c r="U877" s="39" t="s">
        <v>39</v>
      </c>
      <c r="V877" s="14" t="s">
        <v>965</v>
      </c>
      <c r="W877" s="14" t="s">
        <v>20</v>
      </c>
      <c r="X877" s="14" t="s">
        <v>20</v>
      </c>
      <c r="Y877" s="14" t="s">
        <v>21</v>
      </c>
      <c r="Z877" s="39" t="s">
        <v>39</v>
      </c>
      <c r="AA877" s="14" t="s">
        <v>21</v>
      </c>
      <c r="AB877" s="14" t="s">
        <v>21</v>
      </c>
      <c r="AC877" s="39" t="s">
        <v>39</v>
      </c>
      <c r="AD877" s="14" t="s">
        <v>21</v>
      </c>
      <c r="AE877" s="14" t="s">
        <v>21</v>
      </c>
      <c r="AF877" s="39" t="s">
        <v>39</v>
      </c>
      <c r="AG877" s="14" t="s">
        <v>21</v>
      </c>
      <c r="AH877" s="14" t="s">
        <v>971</v>
      </c>
      <c r="AI877" s="39" t="s">
        <v>39</v>
      </c>
      <c r="AJ877" s="14" t="s">
        <v>971</v>
      </c>
      <c r="AK877" s="14" t="s">
        <v>971</v>
      </c>
      <c r="AL877" s="39" t="s">
        <v>39</v>
      </c>
      <c r="AM877" s="14" t="s">
        <v>971</v>
      </c>
      <c r="AN877" s="14" t="s">
        <v>20</v>
      </c>
      <c r="AO877" s="14" t="s">
        <v>20</v>
      </c>
      <c r="AP877" s="14" t="s">
        <v>971</v>
      </c>
      <c r="AQ877" s="39" t="s">
        <v>39</v>
      </c>
      <c r="AR877" s="14" t="s">
        <v>971</v>
      </c>
      <c r="AS877" s="14" t="s">
        <v>971</v>
      </c>
      <c r="AT877" s="39" t="s">
        <v>39</v>
      </c>
      <c r="AU877" s="14" t="s">
        <v>971</v>
      </c>
      <c r="AV877" s="14" t="s">
        <v>971</v>
      </c>
      <c r="AW877" s="39" t="s">
        <v>39</v>
      </c>
      <c r="AX877" s="14" t="s">
        <v>971</v>
      </c>
      <c r="AY877" s="14" t="s">
        <v>971</v>
      </c>
      <c r="AZ877" s="39" t="s">
        <v>39</v>
      </c>
      <c r="BA877" s="14" t="s">
        <v>971</v>
      </c>
      <c r="BB877" s="14" t="s">
        <v>971</v>
      </c>
      <c r="BC877" s="39" t="s">
        <v>39</v>
      </c>
      <c r="BD877" s="14" t="s">
        <v>971</v>
      </c>
      <c r="BE877" s="14" t="s">
        <v>20</v>
      </c>
      <c r="BF877" s="14" t="s">
        <v>20</v>
      </c>
      <c r="BG877" s="14" t="s">
        <v>971</v>
      </c>
      <c r="BH877" s="39" t="s">
        <v>39</v>
      </c>
      <c r="BI877" s="39" t="s">
        <v>971</v>
      </c>
      <c r="BJ877" s="14" t="s">
        <v>971</v>
      </c>
      <c r="BK877" s="39" t="s">
        <v>39</v>
      </c>
      <c r="BL877" s="14" t="s">
        <v>971</v>
      </c>
      <c r="BM877" s="14" t="s">
        <v>971</v>
      </c>
      <c r="BN877" s="39" t="s">
        <v>39</v>
      </c>
      <c r="BO877" s="14" t="s">
        <v>971</v>
      </c>
      <c r="BP877" s="14" t="s">
        <v>971</v>
      </c>
      <c r="BQ877" s="39" t="s">
        <v>39</v>
      </c>
      <c r="BR877" s="14" t="s">
        <v>971</v>
      </c>
      <c r="BS877" s="14" t="s">
        <v>971</v>
      </c>
      <c r="BT877" s="39" t="e">
        <v>#N/A</v>
      </c>
      <c r="BU877" s="39" t="s">
        <v>971</v>
      </c>
      <c r="BV877" s="14" t="s">
        <v>20</v>
      </c>
      <c r="BW877" s="14" t="s">
        <v>20</v>
      </c>
      <c r="BX877" s="14" t="s">
        <v>971</v>
      </c>
      <c r="BY877" s="14" t="s">
        <v>971</v>
      </c>
      <c r="BZ877" s="39" t="s">
        <v>39</v>
      </c>
      <c r="CA877" s="39" t="s">
        <v>971</v>
      </c>
      <c r="CB877" s="14" t="s">
        <v>971</v>
      </c>
      <c r="CC877" s="39" t="s">
        <v>39</v>
      </c>
      <c r="CD877" s="39" t="s">
        <v>971</v>
      </c>
      <c r="CE877" s="14" t="s">
        <v>971</v>
      </c>
      <c r="CF877" s="39" t="s">
        <v>39</v>
      </c>
      <c r="CG877" s="39" t="s">
        <v>971</v>
      </c>
      <c r="CH877" s="14" t="s">
        <v>971</v>
      </c>
      <c r="CI877" s="39" t="s">
        <v>39</v>
      </c>
      <c r="CJ877" s="39" t="s">
        <v>971</v>
      </c>
      <c r="CK877" s="14" t="s">
        <v>20</v>
      </c>
      <c r="CL877" s="14" t="s">
        <v>20</v>
      </c>
      <c r="CM877" s="1">
        <f t="shared" si="223"/>
        <v>2</v>
      </c>
      <c r="CN877" s="1">
        <f t="shared" si="224"/>
        <v>0</v>
      </c>
      <c r="CO877" s="1">
        <f t="shared" si="225"/>
        <v>10</v>
      </c>
      <c r="CP877" s="1">
        <f t="shared" si="226"/>
        <v>6</v>
      </c>
      <c r="CQ877" s="1">
        <f t="shared" si="227"/>
        <v>0</v>
      </c>
      <c r="CR877" s="1">
        <f>SUM(COUNTIFS($T877:$CL877,{"PAT","MAT"}))</f>
        <v>0</v>
      </c>
      <c r="CS877" s="1">
        <f t="shared" si="228"/>
        <v>0</v>
      </c>
      <c r="CT877" s="1">
        <f t="shared" si="229"/>
        <v>0</v>
      </c>
      <c r="CU877" s="1">
        <f t="shared" si="230"/>
        <v>0</v>
      </c>
      <c r="CV877" s="1">
        <f t="shared" si="231"/>
        <v>0</v>
      </c>
      <c r="CW877" s="1">
        <f t="shared" si="232"/>
        <v>0</v>
      </c>
      <c r="CX877" s="1">
        <f t="shared" si="233"/>
        <v>0</v>
      </c>
      <c r="CY877" s="1">
        <f t="shared" si="234"/>
        <v>0</v>
      </c>
      <c r="CZ877" s="1">
        <f t="shared" si="235"/>
        <v>0</v>
      </c>
      <c r="DA877" s="1">
        <f t="shared" si="236"/>
        <v>0</v>
      </c>
      <c r="DB877" s="1">
        <f>SUM(CM877:CX877)+SUM(COUNTIFS(Q877:CL877,{"TERM","RESIGNED"}))</f>
        <v>51</v>
      </c>
      <c r="DC877" s="1" t="s">
        <v>45</v>
      </c>
      <c r="DD877" s="1" t="s">
        <v>1018</v>
      </c>
    </row>
    <row r="878" spans="1:109" x14ac:dyDescent="0.25">
      <c r="A878" s="32">
        <f t="shared" si="237"/>
        <v>877</v>
      </c>
      <c r="B878" s="1" t="s">
        <v>36</v>
      </c>
      <c r="C878" s="1">
        <v>19427</v>
      </c>
      <c r="D878" s="27">
        <v>19427</v>
      </c>
      <c r="E878" s="1" t="s">
        <v>945</v>
      </c>
      <c r="F878" s="34" t="s">
        <v>1460</v>
      </c>
      <c r="G878" s="34" t="s">
        <v>186</v>
      </c>
      <c r="H878" s="30">
        <v>45233</v>
      </c>
      <c r="I878" s="30" t="s">
        <v>39</v>
      </c>
      <c r="J878" s="30">
        <v>45266</v>
      </c>
      <c r="K878" s="1">
        <f t="shared" ca="1" si="240"/>
        <v>33</v>
      </c>
      <c r="L878" s="34" t="str">
        <f t="shared" si="241"/>
        <v>Billable</v>
      </c>
      <c r="M878" s="34" t="s">
        <v>827</v>
      </c>
      <c r="N878" s="1" t="s">
        <v>41</v>
      </c>
      <c r="O878" s="1" t="s">
        <v>971</v>
      </c>
      <c r="P878" s="1" t="s">
        <v>998</v>
      </c>
      <c r="Q878" s="1" t="s">
        <v>1213</v>
      </c>
      <c r="R878" s="1" t="s">
        <v>43</v>
      </c>
      <c r="S878" s="33" t="s">
        <v>252</v>
      </c>
      <c r="T878" s="14" t="s">
        <v>21</v>
      </c>
      <c r="U878" s="39" t="s">
        <v>39</v>
      </c>
      <c r="V878" s="14" t="s">
        <v>21</v>
      </c>
      <c r="W878" s="14" t="s">
        <v>20</v>
      </c>
      <c r="X878" s="14" t="s">
        <v>20</v>
      </c>
      <c r="Y878" s="14" t="s">
        <v>21</v>
      </c>
      <c r="Z878" s="39" t="s">
        <v>39</v>
      </c>
      <c r="AA878" s="14" t="s">
        <v>21</v>
      </c>
      <c r="AB878" s="14" t="s">
        <v>21</v>
      </c>
      <c r="AC878" s="39" t="s">
        <v>39</v>
      </c>
      <c r="AD878" s="14" t="s">
        <v>21</v>
      </c>
      <c r="AE878" s="14" t="s">
        <v>971</v>
      </c>
      <c r="AF878" s="39" t="s">
        <v>39</v>
      </c>
      <c r="AG878" s="14" t="s">
        <v>971</v>
      </c>
      <c r="AH878" s="14" t="s">
        <v>971</v>
      </c>
      <c r="AI878" s="39" t="s">
        <v>39</v>
      </c>
      <c r="AJ878" s="14" t="s">
        <v>971</v>
      </c>
      <c r="AK878" s="14" t="s">
        <v>971</v>
      </c>
      <c r="AL878" s="39" t="s">
        <v>39</v>
      </c>
      <c r="AM878" s="14" t="s">
        <v>971</v>
      </c>
      <c r="AN878" s="14" t="s">
        <v>20</v>
      </c>
      <c r="AO878" s="14" t="s">
        <v>20</v>
      </c>
      <c r="AP878" s="14" t="s">
        <v>971</v>
      </c>
      <c r="AQ878" s="39" t="s">
        <v>39</v>
      </c>
      <c r="AR878" s="14" t="s">
        <v>971</v>
      </c>
      <c r="AS878" s="14" t="s">
        <v>971</v>
      </c>
      <c r="AT878" s="39" t="s">
        <v>39</v>
      </c>
      <c r="AU878" s="14" t="s">
        <v>971</v>
      </c>
      <c r="AV878" s="14" t="s">
        <v>971</v>
      </c>
      <c r="AW878" s="39" t="s">
        <v>39</v>
      </c>
      <c r="AX878" s="14" t="s">
        <v>971</v>
      </c>
      <c r="AY878" s="14" t="s">
        <v>971</v>
      </c>
      <c r="AZ878" s="39" t="s">
        <v>39</v>
      </c>
      <c r="BA878" s="14" t="s">
        <v>971</v>
      </c>
      <c r="BB878" s="14" t="s">
        <v>971</v>
      </c>
      <c r="BC878" s="39" t="s">
        <v>39</v>
      </c>
      <c r="BD878" s="14" t="s">
        <v>971</v>
      </c>
      <c r="BE878" s="14" t="s">
        <v>20</v>
      </c>
      <c r="BF878" s="14" t="s">
        <v>20</v>
      </c>
      <c r="BG878" s="14" t="s">
        <v>971</v>
      </c>
      <c r="BH878" s="39" t="s">
        <v>39</v>
      </c>
      <c r="BI878" s="39" t="s">
        <v>971</v>
      </c>
      <c r="BJ878" s="14" t="s">
        <v>971</v>
      </c>
      <c r="BK878" s="39" t="s">
        <v>39</v>
      </c>
      <c r="BL878" s="14" t="s">
        <v>971</v>
      </c>
      <c r="BM878" s="14" t="s">
        <v>971</v>
      </c>
      <c r="BN878" s="39" t="s">
        <v>39</v>
      </c>
      <c r="BO878" s="14" t="s">
        <v>971</v>
      </c>
      <c r="BP878" s="14" t="s">
        <v>971</v>
      </c>
      <c r="BQ878" s="39" t="s">
        <v>39</v>
      </c>
      <c r="BR878" s="14" t="s">
        <v>971</v>
      </c>
      <c r="BS878" s="14" t="s">
        <v>971</v>
      </c>
      <c r="BT878" s="39" t="e">
        <v>#N/A</v>
      </c>
      <c r="BU878" s="39" t="s">
        <v>971</v>
      </c>
      <c r="BV878" s="14" t="s">
        <v>20</v>
      </c>
      <c r="BW878" s="14" t="s">
        <v>20</v>
      </c>
      <c r="BX878" s="14" t="s">
        <v>971</v>
      </c>
      <c r="BY878" s="14" t="s">
        <v>971</v>
      </c>
      <c r="BZ878" s="39" t="s">
        <v>39</v>
      </c>
      <c r="CA878" s="39" t="s">
        <v>971</v>
      </c>
      <c r="CB878" s="14" t="s">
        <v>971</v>
      </c>
      <c r="CC878" s="39" t="s">
        <v>39</v>
      </c>
      <c r="CD878" s="39" t="s">
        <v>971</v>
      </c>
      <c r="CE878" s="14" t="s">
        <v>971</v>
      </c>
      <c r="CF878" s="39" t="s">
        <v>39</v>
      </c>
      <c r="CG878" s="39" t="s">
        <v>971</v>
      </c>
      <c r="CH878" s="14" t="s">
        <v>971</v>
      </c>
      <c r="CI878" s="39" t="s">
        <v>39</v>
      </c>
      <c r="CJ878" s="39" t="s">
        <v>971</v>
      </c>
      <c r="CK878" s="14" t="s">
        <v>20</v>
      </c>
      <c r="CL878" s="14" t="s">
        <v>20</v>
      </c>
      <c r="CM878" s="1">
        <f t="shared" si="223"/>
        <v>0</v>
      </c>
      <c r="CN878" s="1">
        <f t="shared" si="224"/>
        <v>0</v>
      </c>
      <c r="CO878" s="1">
        <f t="shared" si="225"/>
        <v>10</v>
      </c>
      <c r="CP878" s="1">
        <f t="shared" si="226"/>
        <v>6</v>
      </c>
      <c r="CQ878" s="1">
        <f t="shared" si="227"/>
        <v>0</v>
      </c>
      <c r="CR878" s="1">
        <f>SUM(COUNTIFS($T878:$CL878,{"PAT","MAT"}))</f>
        <v>0</v>
      </c>
      <c r="CS878" s="1">
        <f t="shared" si="228"/>
        <v>0</v>
      </c>
      <c r="CT878" s="1">
        <f t="shared" si="229"/>
        <v>0</v>
      </c>
      <c r="CU878" s="1">
        <f t="shared" si="230"/>
        <v>0</v>
      </c>
      <c r="CV878" s="1">
        <f t="shared" si="231"/>
        <v>0</v>
      </c>
      <c r="CW878" s="1">
        <f t="shared" si="232"/>
        <v>0</v>
      </c>
      <c r="CX878" s="1">
        <f t="shared" si="233"/>
        <v>0</v>
      </c>
      <c r="CY878" s="1">
        <f t="shared" si="234"/>
        <v>0</v>
      </c>
      <c r="CZ878" s="1">
        <f t="shared" si="235"/>
        <v>0</v>
      </c>
      <c r="DA878" s="1">
        <f t="shared" si="236"/>
        <v>0</v>
      </c>
      <c r="DB878" s="1">
        <f>SUM(CM878:CX878)+SUM(COUNTIFS(Q878:CL878,{"TERM","RESIGNED"}))</f>
        <v>51</v>
      </c>
      <c r="DC878" s="1" t="s">
        <v>45</v>
      </c>
      <c r="DD878" s="1" t="s">
        <v>1023</v>
      </c>
    </row>
    <row r="879" spans="1:109" x14ac:dyDescent="0.25">
      <c r="A879" s="32">
        <f t="shared" si="237"/>
        <v>878</v>
      </c>
      <c r="B879" s="1" t="s">
        <v>36</v>
      </c>
      <c r="C879" s="1">
        <v>19435</v>
      </c>
      <c r="D879" s="27">
        <v>19435</v>
      </c>
      <c r="E879" s="1" t="s">
        <v>946</v>
      </c>
      <c r="F879" s="34" t="s">
        <v>1426</v>
      </c>
      <c r="G879" s="34" t="s">
        <v>190</v>
      </c>
      <c r="H879" s="30">
        <v>45238</v>
      </c>
      <c r="I879" s="30" t="s">
        <v>39</v>
      </c>
      <c r="J879" s="30">
        <v>45266</v>
      </c>
      <c r="K879" s="1">
        <f t="shared" ca="1" si="240"/>
        <v>28</v>
      </c>
      <c r="L879" s="34" t="str">
        <f t="shared" si="241"/>
        <v>Billable</v>
      </c>
      <c r="M879" s="34" t="s">
        <v>1007</v>
      </c>
      <c r="N879" s="1" t="s">
        <v>41</v>
      </c>
      <c r="O879" s="1" t="s">
        <v>971</v>
      </c>
      <c r="P879" s="1" t="s">
        <v>998</v>
      </c>
      <c r="Q879" s="1" t="s">
        <v>1213</v>
      </c>
      <c r="R879" s="1" t="s">
        <v>43</v>
      </c>
      <c r="S879" s="33" t="s">
        <v>223</v>
      </c>
      <c r="T879" s="14" t="s">
        <v>21</v>
      </c>
      <c r="U879" s="39" t="s">
        <v>39</v>
      </c>
      <c r="V879" s="14" t="s">
        <v>21</v>
      </c>
      <c r="W879" s="14" t="s">
        <v>20</v>
      </c>
      <c r="X879" s="14" t="s">
        <v>20</v>
      </c>
      <c r="Y879" s="14" t="s">
        <v>21</v>
      </c>
      <c r="Z879" s="39" t="s">
        <v>39</v>
      </c>
      <c r="AA879" s="14" t="s">
        <v>21</v>
      </c>
      <c r="AB879" s="14" t="s">
        <v>21</v>
      </c>
      <c r="AC879" s="39" t="s">
        <v>39</v>
      </c>
      <c r="AD879" s="14" t="s">
        <v>21</v>
      </c>
      <c r="AE879" s="14" t="s">
        <v>971</v>
      </c>
      <c r="AF879" s="39" t="s">
        <v>39</v>
      </c>
      <c r="AG879" s="14" t="s">
        <v>971</v>
      </c>
      <c r="AH879" s="14" t="s">
        <v>971</v>
      </c>
      <c r="AI879" s="39" t="s">
        <v>39</v>
      </c>
      <c r="AJ879" s="14" t="s">
        <v>971</v>
      </c>
      <c r="AK879" s="14" t="s">
        <v>971</v>
      </c>
      <c r="AL879" s="39" t="s">
        <v>39</v>
      </c>
      <c r="AM879" s="14" t="s">
        <v>971</v>
      </c>
      <c r="AN879" s="14" t="s">
        <v>20</v>
      </c>
      <c r="AO879" s="14" t="s">
        <v>20</v>
      </c>
      <c r="AP879" s="14" t="s">
        <v>971</v>
      </c>
      <c r="AQ879" s="39" t="s">
        <v>39</v>
      </c>
      <c r="AR879" s="14" t="s">
        <v>971</v>
      </c>
      <c r="AS879" s="14" t="s">
        <v>971</v>
      </c>
      <c r="AT879" s="39" t="s">
        <v>39</v>
      </c>
      <c r="AU879" s="14" t="s">
        <v>971</v>
      </c>
      <c r="AV879" s="14" t="s">
        <v>971</v>
      </c>
      <c r="AW879" s="39" t="s">
        <v>39</v>
      </c>
      <c r="AX879" s="14" t="s">
        <v>971</v>
      </c>
      <c r="AY879" s="14" t="s">
        <v>971</v>
      </c>
      <c r="AZ879" s="39" t="s">
        <v>39</v>
      </c>
      <c r="BA879" s="14" t="s">
        <v>971</v>
      </c>
      <c r="BB879" s="14" t="s">
        <v>971</v>
      </c>
      <c r="BC879" s="39" t="s">
        <v>39</v>
      </c>
      <c r="BD879" s="14" t="s">
        <v>971</v>
      </c>
      <c r="BE879" s="14" t="s">
        <v>20</v>
      </c>
      <c r="BF879" s="14" t="s">
        <v>20</v>
      </c>
      <c r="BG879" s="14" t="s">
        <v>971</v>
      </c>
      <c r="BH879" s="39" t="s">
        <v>39</v>
      </c>
      <c r="BI879" s="39" t="s">
        <v>971</v>
      </c>
      <c r="BJ879" s="14" t="s">
        <v>971</v>
      </c>
      <c r="BK879" s="39" t="s">
        <v>39</v>
      </c>
      <c r="BL879" s="14" t="s">
        <v>971</v>
      </c>
      <c r="BM879" s="14" t="s">
        <v>971</v>
      </c>
      <c r="BN879" s="39" t="s">
        <v>39</v>
      </c>
      <c r="BO879" s="14" t="s">
        <v>971</v>
      </c>
      <c r="BP879" s="14" t="s">
        <v>971</v>
      </c>
      <c r="BQ879" s="39" t="s">
        <v>39</v>
      </c>
      <c r="BR879" s="14" t="s">
        <v>971</v>
      </c>
      <c r="BS879" s="14" t="s">
        <v>971</v>
      </c>
      <c r="BT879" s="39" t="e">
        <v>#N/A</v>
      </c>
      <c r="BU879" s="39" t="s">
        <v>971</v>
      </c>
      <c r="BV879" s="14" t="s">
        <v>20</v>
      </c>
      <c r="BW879" s="14" t="s">
        <v>20</v>
      </c>
      <c r="BX879" s="14" t="s">
        <v>971</v>
      </c>
      <c r="BY879" s="14" t="s">
        <v>971</v>
      </c>
      <c r="BZ879" s="39" t="s">
        <v>39</v>
      </c>
      <c r="CA879" s="39" t="s">
        <v>971</v>
      </c>
      <c r="CB879" s="14" t="s">
        <v>971</v>
      </c>
      <c r="CC879" s="39" t="s">
        <v>39</v>
      </c>
      <c r="CD879" s="39" t="s">
        <v>971</v>
      </c>
      <c r="CE879" s="14" t="s">
        <v>971</v>
      </c>
      <c r="CF879" s="39" t="s">
        <v>39</v>
      </c>
      <c r="CG879" s="39" t="s">
        <v>971</v>
      </c>
      <c r="CH879" s="14" t="s">
        <v>971</v>
      </c>
      <c r="CI879" s="39" t="s">
        <v>39</v>
      </c>
      <c r="CJ879" s="39" t="s">
        <v>971</v>
      </c>
      <c r="CK879" s="14" t="s">
        <v>20</v>
      </c>
      <c r="CL879" s="14" t="s">
        <v>20</v>
      </c>
      <c r="CM879" s="1">
        <f t="shared" si="223"/>
        <v>0</v>
      </c>
      <c r="CN879" s="1">
        <f t="shared" si="224"/>
        <v>0</v>
      </c>
      <c r="CO879" s="1">
        <f t="shared" si="225"/>
        <v>10</v>
      </c>
      <c r="CP879" s="1">
        <f t="shared" si="226"/>
        <v>6</v>
      </c>
      <c r="CQ879" s="1">
        <f t="shared" si="227"/>
        <v>0</v>
      </c>
      <c r="CR879" s="1">
        <f>SUM(COUNTIFS($T879:$CL879,{"PAT","MAT"}))</f>
        <v>0</v>
      </c>
      <c r="CS879" s="1">
        <f t="shared" si="228"/>
        <v>0</v>
      </c>
      <c r="CT879" s="1">
        <f t="shared" si="229"/>
        <v>0</v>
      </c>
      <c r="CU879" s="1">
        <f t="shared" si="230"/>
        <v>0</v>
      </c>
      <c r="CV879" s="1">
        <f t="shared" si="231"/>
        <v>0</v>
      </c>
      <c r="CW879" s="1">
        <f t="shared" si="232"/>
        <v>0</v>
      </c>
      <c r="CX879" s="1">
        <f t="shared" si="233"/>
        <v>0</v>
      </c>
      <c r="CY879" s="1">
        <f t="shared" si="234"/>
        <v>0</v>
      </c>
      <c r="CZ879" s="1">
        <f t="shared" si="235"/>
        <v>0</v>
      </c>
      <c r="DA879" s="1">
        <f t="shared" si="236"/>
        <v>0</v>
      </c>
      <c r="DB879" s="1">
        <f>SUM(CM879:CX879)+SUM(COUNTIFS(Q879:CL879,{"TERM","RESIGNED"}))</f>
        <v>51</v>
      </c>
      <c r="DC879" s="1" t="s">
        <v>45</v>
      </c>
      <c r="DD879" s="1" t="s">
        <v>1018</v>
      </c>
    </row>
    <row r="880" spans="1:109" x14ac:dyDescent="0.25">
      <c r="A880" s="32">
        <f t="shared" si="237"/>
        <v>879</v>
      </c>
      <c r="B880" s="1" t="s">
        <v>36</v>
      </c>
      <c r="C880" s="1">
        <v>19437</v>
      </c>
      <c r="D880" s="27">
        <v>19437</v>
      </c>
      <c r="E880" s="1" t="s">
        <v>945</v>
      </c>
      <c r="F880" s="34" t="s">
        <v>1475</v>
      </c>
      <c r="G880" s="34" t="s">
        <v>186</v>
      </c>
      <c r="H880" s="30">
        <v>45238</v>
      </c>
      <c r="I880" s="30" t="s">
        <v>39</v>
      </c>
      <c r="J880" s="30">
        <v>45266</v>
      </c>
      <c r="K880" s="1">
        <f t="shared" ca="1" si="240"/>
        <v>28</v>
      </c>
      <c r="L880" s="34" t="str">
        <f t="shared" si="241"/>
        <v>Billable</v>
      </c>
      <c r="M880" s="34" t="s">
        <v>827</v>
      </c>
      <c r="N880" s="1" t="s">
        <v>41</v>
      </c>
      <c r="O880" s="1" t="s">
        <v>971</v>
      </c>
      <c r="P880" s="1" t="s">
        <v>998</v>
      </c>
      <c r="Q880" s="1" t="s">
        <v>1213</v>
      </c>
      <c r="R880" s="1" t="s">
        <v>43</v>
      </c>
      <c r="S880" s="33" t="s">
        <v>252</v>
      </c>
      <c r="T880" s="14" t="s">
        <v>21</v>
      </c>
      <c r="U880" s="39" t="s">
        <v>39</v>
      </c>
      <c r="V880" s="14" t="s">
        <v>21</v>
      </c>
      <c r="W880" s="14" t="s">
        <v>20</v>
      </c>
      <c r="X880" s="14" t="s">
        <v>20</v>
      </c>
      <c r="Y880" s="14" t="s">
        <v>21</v>
      </c>
      <c r="Z880" s="39" t="s">
        <v>39</v>
      </c>
      <c r="AA880" s="14" t="s">
        <v>21</v>
      </c>
      <c r="AB880" s="14" t="s">
        <v>21</v>
      </c>
      <c r="AC880" s="39" t="s">
        <v>39</v>
      </c>
      <c r="AD880" s="14" t="s">
        <v>21</v>
      </c>
      <c r="AE880" s="14" t="s">
        <v>971</v>
      </c>
      <c r="AF880" s="39" t="s">
        <v>39</v>
      </c>
      <c r="AG880" s="14" t="s">
        <v>971</v>
      </c>
      <c r="AH880" s="14" t="s">
        <v>971</v>
      </c>
      <c r="AI880" s="39" t="s">
        <v>39</v>
      </c>
      <c r="AJ880" s="14" t="s">
        <v>971</v>
      </c>
      <c r="AK880" s="14" t="s">
        <v>971</v>
      </c>
      <c r="AL880" s="39" t="s">
        <v>39</v>
      </c>
      <c r="AM880" s="14" t="s">
        <v>971</v>
      </c>
      <c r="AN880" s="14" t="s">
        <v>20</v>
      </c>
      <c r="AO880" s="14" t="s">
        <v>20</v>
      </c>
      <c r="AP880" s="14" t="s">
        <v>971</v>
      </c>
      <c r="AQ880" s="39" t="s">
        <v>39</v>
      </c>
      <c r="AR880" s="14" t="s">
        <v>971</v>
      </c>
      <c r="AS880" s="14" t="s">
        <v>971</v>
      </c>
      <c r="AT880" s="39" t="s">
        <v>39</v>
      </c>
      <c r="AU880" s="14" t="s">
        <v>971</v>
      </c>
      <c r="AV880" s="14" t="s">
        <v>971</v>
      </c>
      <c r="AW880" s="39" t="s">
        <v>39</v>
      </c>
      <c r="AX880" s="14" t="s">
        <v>971</v>
      </c>
      <c r="AY880" s="14" t="s">
        <v>971</v>
      </c>
      <c r="AZ880" s="39" t="s">
        <v>39</v>
      </c>
      <c r="BA880" s="14" t="s">
        <v>971</v>
      </c>
      <c r="BB880" s="14" t="s">
        <v>971</v>
      </c>
      <c r="BC880" s="39" t="s">
        <v>39</v>
      </c>
      <c r="BD880" s="14" t="s">
        <v>971</v>
      </c>
      <c r="BE880" s="14" t="s">
        <v>20</v>
      </c>
      <c r="BF880" s="14" t="s">
        <v>20</v>
      </c>
      <c r="BG880" s="14" t="s">
        <v>971</v>
      </c>
      <c r="BH880" s="39" t="s">
        <v>39</v>
      </c>
      <c r="BI880" s="39" t="s">
        <v>971</v>
      </c>
      <c r="BJ880" s="14" t="s">
        <v>971</v>
      </c>
      <c r="BK880" s="39" t="s">
        <v>39</v>
      </c>
      <c r="BL880" s="14" t="s">
        <v>971</v>
      </c>
      <c r="BM880" s="14" t="s">
        <v>971</v>
      </c>
      <c r="BN880" s="39" t="s">
        <v>39</v>
      </c>
      <c r="BO880" s="14" t="s">
        <v>971</v>
      </c>
      <c r="BP880" s="14" t="s">
        <v>971</v>
      </c>
      <c r="BQ880" s="39" t="s">
        <v>39</v>
      </c>
      <c r="BR880" s="14" t="s">
        <v>971</v>
      </c>
      <c r="BS880" s="14" t="s">
        <v>971</v>
      </c>
      <c r="BT880" s="39" t="e">
        <v>#N/A</v>
      </c>
      <c r="BU880" s="39" t="s">
        <v>971</v>
      </c>
      <c r="BV880" s="14" t="s">
        <v>20</v>
      </c>
      <c r="BW880" s="14" t="s">
        <v>20</v>
      </c>
      <c r="BX880" s="14" t="s">
        <v>971</v>
      </c>
      <c r="BY880" s="14" t="s">
        <v>971</v>
      </c>
      <c r="BZ880" s="39" t="s">
        <v>39</v>
      </c>
      <c r="CA880" s="39" t="s">
        <v>971</v>
      </c>
      <c r="CB880" s="14" t="s">
        <v>971</v>
      </c>
      <c r="CC880" s="39" t="s">
        <v>39</v>
      </c>
      <c r="CD880" s="39" t="s">
        <v>971</v>
      </c>
      <c r="CE880" s="14" t="s">
        <v>971</v>
      </c>
      <c r="CF880" s="39" t="s">
        <v>39</v>
      </c>
      <c r="CG880" s="39" t="s">
        <v>971</v>
      </c>
      <c r="CH880" s="14" t="s">
        <v>971</v>
      </c>
      <c r="CI880" s="39" t="s">
        <v>39</v>
      </c>
      <c r="CJ880" s="39" t="s">
        <v>971</v>
      </c>
      <c r="CK880" s="14" t="s">
        <v>20</v>
      </c>
      <c r="CL880" s="14" t="s">
        <v>20</v>
      </c>
      <c r="CM880" s="1">
        <f t="shared" si="223"/>
        <v>0</v>
      </c>
      <c r="CN880" s="1">
        <f t="shared" si="224"/>
        <v>0</v>
      </c>
      <c r="CO880" s="1">
        <f t="shared" si="225"/>
        <v>10</v>
      </c>
      <c r="CP880" s="1">
        <f t="shared" si="226"/>
        <v>6</v>
      </c>
      <c r="CQ880" s="1">
        <f t="shared" si="227"/>
        <v>0</v>
      </c>
      <c r="CR880" s="1">
        <f>SUM(COUNTIFS($T880:$CL880,{"PAT","MAT"}))</f>
        <v>0</v>
      </c>
      <c r="CS880" s="1">
        <f t="shared" si="228"/>
        <v>0</v>
      </c>
      <c r="CT880" s="1">
        <f t="shared" si="229"/>
        <v>0</v>
      </c>
      <c r="CU880" s="1">
        <f t="shared" si="230"/>
        <v>0</v>
      </c>
      <c r="CV880" s="1">
        <f t="shared" si="231"/>
        <v>0</v>
      </c>
      <c r="CW880" s="1">
        <f t="shared" si="232"/>
        <v>0</v>
      </c>
      <c r="CX880" s="1">
        <f t="shared" si="233"/>
        <v>0</v>
      </c>
      <c r="CY880" s="1">
        <f t="shared" si="234"/>
        <v>0</v>
      </c>
      <c r="CZ880" s="1">
        <f t="shared" si="235"/>
        <v>0</v>
      </c>
      <c r="DA880" s="1">
        <f t="shared" si="236"/>
        <v>0</v>
      </c>
      <c r="DB880" s="1">
        <f>SUM(CM880:CX880)+SUM(COUNTIFS(Q880:CL880,{"TERM","RESIGNED"}))</f>
        <v>51</v>
      </c>
      <c r="DC880" s="1" t="s">
        <v>45</v>
      </c>
      <c r="DD880" s="1" t="s">
        <v>1018</v>
      </c>
    </row>
    <row r="881" spans="1:109" x14ac:dyDescent="0.25">
      <c r="A881" s="32">
        <f t="shared" si="237"/>
        <v>880</v>
      </c>
      <c r="B881" s="1" t="s">
        <v>36</v>
      </c>
      <c r="C881" s="1">
        <v>19450</v>
      </c>
      <c r="D881" s="27">
        <v>19450</v>
      </c>
      <c r="E881" s="1" t="s">
        <v>946</v>
      </c>
      <c r="F881" s="34" t="s">
        <v>1485</v>
      </c>
      <c r="G881" s="34" t="s">
        <v>123</v>
      </c>
      <c r="H881" s="30">
        <v>45238</v>
      </c>
      <c r="I881" s="30" t="s">
        <v>39</v>
      </c>
      <c r="J881" s="30">
        <v>45266</v>
      </c>
      <c r="K881" s="1">
        <f t="shared" ca="1" si="240"/>
        <v>28</v>
      </c>
      <c r="L881" s="34" t="str">
        <f t="shared" si="241"/>
        <v>Billable</v>
      </c>
      <c r="M881" s="34" t="s">
        <v>827</v>
      </c>
      <c r="N881" s="1" t="s">
        <v>41</v>
      </c>
      <c r="O881" s="1" t="s">
        <v>971</v>
      </c>
      <c r="P881" s="1" t="s">
        <v>998</v>
      </c>
      <c r="Q881" s="1" t="s">
        <v>1213</v>
      </c>
      <c r="R881" s="1" t="s">
        <v>43</v>
      </c>
      <c r="S881" s="33" t="s">
        <v>246</v>
      </c>
      <c r="T881" s="14" t="s">
        <v>21</v>
      </c>
      <c r="U881" s="39" t="s">
        <v>39</v>
      </c>
      <c r="V881" s="14" t="s">
        <v>21</v>
      </c>
      <c r="W881" s="14" t="s">
        <v>20</v>
      </c>
      <c r="X881" s="14" t="s">
        <v>20</v>
      </c>
      <c r="Y881" s="14" t="s">
        <v>21</v>
      </c>
      <c r="Z881" s="39" t="s">
        <v>39</v>
      </c>
      <c r="AA881" s="14" t="s">
        <v>21</v>
      </c>
      <c r="AB881" s="14" t="s">
        <v>21</v>
      </c>
      <c r="AC881" s="39" t="s">
        <v>39</v>
      </c>
      <c r="AD881" s="14" t="s">
        <v>21</v>
      </c>
      <c r="AE881" s="14" t="s">
        <v>971</v>
      </c>
      <c r="AF881" s="39" t="s">
        <v>39</v>
      </c>
      <c r="AG881" s="14" t="s">
        <v>971</v>
      </c>
      <c r="AH881" s="14" t="s">
        <v>971</v>
      </c>
      <c r="AI881" s="39" t="s">
        <v>39</v>
      </c>
      <c r="AJ881" s="14" t="s">
        <v>971</v>
      </c>
      <c r="AK881" s="14" t="s">
        <v>971</v>
      </c>
      <c r="AL881" s="39" t="s">
        <v>39</v>
      </c>
      <c r="AM881" s="14" t="s">
        <v>971</v>
      </c>
      <c r="AN881" s="14" t="s">
        <v>20</v>
      </c>
      <c r="AO881" s="14" t="s">
        <v>20</v>
      </c>
      <c r="AP881" s="14" t="s">
        <v>971</v>
      </c>
      <c r="AQ881" s="39" t="s">
        <v>39</v>
      </c>
      <c r="AR881" s="14" t="s">
        <v>971</v>
      </c>
      <c r="AS881" s="14" t="s">
        <v>971</v>
      </c>
      <c r="AT881" s="39" t="s">
        <v>39</v>
      </c>
      <c r="AU881" s="14" t="s">
        <v>971</v>
      </c>
      <c r="AV881" s="14" t="s">
        <v>971</v>
      </c>
      <c r="AW881" s="39" t="s">
        <v>39</v>
      </c>
      <c r="AX881" s="14" t="s">
        <v>971</v>
      </c>
      <c r="AY881" s="14" t="s">
        <v>971</v>
      </c>
      <c r="AZ881" s="39" t="s">
        <v>39</v>
      </c>
      <c r="BA881" s="14" t="s">
        <v>971</v>
      </c>
      <c r="BB881" s="14" t="s">
        <v>971</v>
      </c>
      <c r="BC881" s="39" t="s">
        <v>39</v>
      </c>
      <c r="BD881" s="14" t="s">
        <v>971</v>
      </c>
      <c r="BE881" s="14" t="s">
        <v>20</v>
      </c>
      <c r="BF881" s="14" t="s">
        <v>20</v>
      </c>
      <c r="BG881" s="14" t="s">
        <v>971</v>
      </c>
      <c r="BH881" s="39" t="s">
        <v>39</v>
      </c>
      <c r="BI881" s="39" t="s">
        <v>971</v>
      </c>
      <c r="BJ881" s="14" t="s">
        <v>971</v>
      </c>
      <c r="BK881" s="39" t="s">
        <v>39</v>
      </c>
      <c r="BL881" s="14" t="s">
        <v>971</v>
      </c>
      <c r="BM881" s="14" t="s">
        <v>971</v>
      </c>
      <c r="BN881" s="39" t="s">
        <v>39</v>
      </c>
      <c r="BO881" s="14" t="s">
        <v>971</v>
      </c>
      <c r="BP881" s="14" t="s">
        <v>971</v>
      </c>
      <c r="BQ881" s="39" t="s">
        <v>39</v>
      </c>
      <c r="BR881" s="14" t="s">
        <v>971</v>
      </c>
      <c r="BS881" s="14" t="s">
        <v>971</v>
      </c>
      <c r="BT881" s="39" t="e">
        <v>#N/A</v>
      </c>
      <c r="BU881" s="39" t="s">
        <v>971</v>
      </c>
      <c r="BV881" s="14" t="s">
        <v>20</v>
      </c>
      <c r="BW881" s="14" t="s">
        <v>20</v>
      </c>
      <c r="BX881" s="14" t="s">
        <v>971</v>
      </c>
      <c r="BY881" s="14" t="s">
        <v>971</v>
      </c>
      <c r="BZ881" s="39" t="s">
        <v>39</v>
      </c>
      <c r="CA881" s="39" t="s">
        <v>971</v>
      </c>
      <c r="CB881" s="14" t="s">
        <v>971</v>
      </c>
      <c r="CC881" s="39" t="s">
        <v>39</v>
      </c>
      <c r="CD881" s="39" t="s">
        <v>971</v>
      </c>
      <c r="CE881" s="14" t="s">
        <v>971</v>
      </c>
      <c r="CF881" s="39" t="s">
        <v>39</v>
      </c>
      <c r="CG881" s="39" t="s">
        <v>971</v>
      </c>
      <c r="CH881" s="14" t="s">
        <v>971</v>
      </c>
      <c r="CI881" s="39" t="s">
        <v>39</v>
      </c>
      <c r="CJ881" s="39" t="s">
        <v>971</v>
      </c>
      <c r="CK881" s="14" t="s">
        <v>20</v>
      </c>
      <c r="CL881" s="14" t="s">
        <v>20</v>
      </c>
      <c r="CM881" s="1">
        <f t="shared" si="223"/>
        <v>0</v>
      </c>
      <c r="CN881" s="1">
        <f t="shared" si="224"/>
        <v>0</v>
      </c>
      <c r="CO881" s="1">
        <f t="shared" si="225"/>
        <v>10</v>
      </c>
      <c r="CP881" s="1">
        <f t="shared" si="226"/>
        <v>6</v>
      </c>
      <c r="CQ881" s="1">
        <f t="shared" si="227"/>
        <v>0</v>
      </c>
      <c r="CR881" s="1">
        <f>SUM(COUNTIFS($T881:$CL881,{"PAT","MAT"}))</f>
        <v>0</v>
      </c>
      <c r="CS881" s="1">
        <f t="shared" si="228"/>
        <v>0</v>
      </c>
      <c r="CT881" s="1">
        <f t="shared" si="229"/>
        <v>0</v>
      </c>
      <c r="CU881" s="1">
        <f t="shared" si="230"/>
        <v>0</v>
      </c>
      <c r="CV881" s="1">
        <f t="shared" si="231"/>
        <v>0</v>
      </c>
      <c r="CW881" s="1">
        <f t="shared" si="232"/>
        <v>0</v>
      </c>
      <c r="CX881" s="1">
        <f t="shared" si="233"/>
        <v>0</v>
      </c>
      <c r="CY881" s="1">
        <f t="shared" si="234"/>
        <v>0</v>
      </c>
      <c r="CZ881" s="1">
        <f t="shared" si="235"/>
        <v>0</v>
      </c>
      <c r="DA881" s="1">
        <f t="shared" si="236"/>
        <v>0</v>
      </c>
      <c r="DB881" s="1">
        <f>SUM(CM881:CX881)+SUM(COUNTIFS(Q881:CL881,{"TERM","RESIGNED"}))</f>
        <v>51</v>
      </c>
      <c r="DC881" s="1" t="s">
        <v>45</v>
      </c>
      <c r="DD881" s="1" t="s">
        <v>1018</v>
      </c>
    </row>
    <row r="882" spans="1:109" x14ac:dyDescent="0.25">
      <c r="A882" s="32">
        <f t="shared" si="237"/>
        <v>881</v>
      </c>
      <c r="B882" s="1" t="s">
        <v>172</v>
      </c>
      <c r="C882" s="1">
        <v>600493</v>
      </c>
      <c r="D882" s="27">
        <v>600493</v>
      </c>
      <c r="E882" s="1" t="s">
        <v>946</v>
      </c>
      <c r="F882" s="34" t="s">
        <v>1468</v>
      </c>
      <c r="G882" s="34" t="s">
        <v>190</v>
      </c>
      <c r="H882" s="30">
        <v>45237</v>
      </c>
      <c r="I882" s="30" t="s">
        <v>39</v>
      </c>
      <c r="J882" s="30">
        <v>45266</v>
      </c>
      <c r="K882" s="1">
        <f t="shared" ca="1" si="240"/>
        <v>29</v>
      </c>
      <c r="L882" s="34" t="str">
        <f t="shared" si="241"/>
        <v>Billable</v>
      </c>
      <c r="M882" s="34" t="s">
        <v>827</v>
      </c>
      <c r="N882" s="1" t="s">
        <v>270</v>
      </c>
      <c r="O882" s="1" t="s">
        <v>971</v>
      </c>
      <c r="P882" s="1" t="s">
        <v>998</v>
      </c>
      <c r="Q882" s="1" t="s">
        <v>1213</v>
      </c>
      <c r="R882" s="1" t="s">
        <v>43</v>
      </c>
      <c r="S882" s="33" t="s">
        <v>488</v>
      </c>
      <c r="T882" s="14" t="s">
        <v>21</v>
      </c>
      <c r="U882" s="39" t="s">
        <v>39</v>
      </c>
      <c r="V882" s="14" t="s">
        <v>21</v>
      </c>
      <c r="W882" s="14" t="s">
        <v>20</v>
      </c>
      <c r="X882" s="14" t="s">
        <v>20</v>
      </c>
      <c r="Y882" s="14" t="s">
        <v>21</v>
      </c>
      <c r="Z882" s="39" t="s">
        <v>39</v>
      </c>
      <c r="AA882" s="14" t="s">
        <v>21</v>
      </c>
      <c r="AB882" s="14" t="s">
        <v>21</v>
      </c>
      <c r="AC882" s="39" t="s">
        <v>39</v>
      </c>
      <c r="AD882" s="14" t="s">
        <v>21</v>
      </c>
      <c r="AE882" s="14" t="s">
        <v>971</v>
      </c>
      <c r="AF882" s="39" t="s">
        <v>39</v>
      </c>
      <c r="AG882" s="14" t="s">
        <v>971</v>
      </c>
      <c r="AH882" s="14" t="s">
        <v>971</v>
      </c>
      <c r="AI882" s="39" t="s">
        <v>39</v>
      </c>
      <c r="AJ882" s="14" t="s">
        <v>971</v>
      </c>
      <c r="AK882" s="14" t="s">
        <v>971</v>
      </c>
      <c r="AL882" s="39" t="s">
        <v>39</v>
      </c>
      <c r="AM882" s="14" t="s">
        <v>971</v>
      </c>
      <c r="AN882" s="14" t="s">
        <v>20</v>
      </c>
      <c r="AO882" s="14" t="s">
        <v>20</v>
      </c>
      <c r="AP882" s="14" t="s">
        <v>971</v>
      </c>
      <c r="AQ882" s="39" t="s">
        <v>39</v>
      </c>
      <c r="AR882" s="14" t="s">
        <v>971</v>
      </c>
      <c r="AS882" s="14" t="s">
        <v>971</v>
      </c>
      <c r="AT882" s="39" t="s">
        <v>39</v>
      </c>
      <c r="AU882" s="14" t="s">
        <v>971</v>
      </c>
      <c r="AV882" s="14" t="s">
        <v>971</v>
      </c>
      <c r="AW882" s="39" t="s">
        <v>39</v>
      </c>
      <c r="AX882" s="14" t="s">
        <v>971</v>
      </c>
      <c r="AY882" s="14" t="s">
        <v>971</v>
      </c>
      <c r="AZ882" s="39" t="s">
        <v>39</v>
      </c>
      <c r="BA882" s="14" t="s">
        <v>971</v>
      </c>
      <c r="BB882" s="14" t="s">
        <v>971</v>
      </c>
      <c r="BC882" s="39" t="s">
        <v>39</v>
      </c>
      <c r="BD882" s="14" t="s">
        <v>971</v>
      </c>
      <c r="BE882" s="14" t="s">
        <v>20</v>
      </c>
      <c r="BF882" s="14" t="s">
        <v>20</v>
      </c>
      <c r="BG882" s="14" t="s">
        <v>971</v>
      </c>
      <c r="BH882" s="39" t="s">
        <v>39</v>
      </c>
      <c r="BI882" s="39" t="s">
        <v>971</v>
      </c>
      <c r="BJ882" s="14" t="s">
        <v>971</v>
      </c>
      <c r="BK882" s="39" t="s">
        <v>39</v>
      </c>
      <c r="BL882" s="14" t="s">
        <v>971</v>
      </c>
      <c r="BM882" s="14" t="s">
        <v>971</v>
      </c>
      <c r="BN882" s="39" t="s">
        <v>39</v>
      </c>
      <c r="BO882" s="14" t="s">
        <v>971</v>
      </c>
      <c r="BP882" s="14" t="s">
        <v>971</v>
      </c>
      <c r="BQ882" s="39" t="s">
        <v>39</v>
      </c>
      <c r="BR882" s="14" t="s">
        <v>971</v>
      </c>
      <c r="BS882" s="14" t="s">
        <v>971</v>
      </c>
      <c r="BT882" s="39" t="e">
        <v>#N/A</v>
      </c>
      <c r="BU882" s="39" t="s">
        <v>971</v>
      </c>
      <c r="BV882" s="14" t="s">
        <v>20</v>
      </c>
      <c r="BW882" s="14" t="s">
        <v>20</v>
      </c>
      <c r="BX882" s="14" t="s">
        <v>971</v>
      </c>
      <c r="BY882" s="14" t="s">
        <v>971</v>
      </c>
      <c r="BZ882" s="39" t="s">
        <v>39</v>
      </c>
      <c r="CA882" s="39" t="s">
        <v>971</v>
      </c>
      <c r="CB882" s="14" t="s">
        <v>971</v>
      </c>
      <c r="CC882" s="39" t="s">
        <v>39</v>
      </c>
      <c r="CD882" s="39" t="s">
        <v>971</v>
      </c>
      <c r="CE882" s="14" t="s">
        <v>971</v>
      </c>
      <c r="CF882" s="39" t="s">
        <v>39</v>
      </c>
      <c r="CG882" s="39" t="s">
        <v>971</v>
      </c>
      <c r="CH882" s="14" t="s">
        <v>971</v>
      </c>
      <c r="CI882" s="39" t="s">
        <v>39</v>
      </c>
      <c r="CJ882" s="39" t="s">
        <v>971</v>
      </c>
      <c r="CK882" s="14" t="s">
        <v>20</v>
      </c>
      <c r="CL882" s="14" t="s">
        <v>20</v>
      </c>
      <c r="CM882" s="1">
        <f t="shared" si="223"/>
        <v>0</v>
      </c>
      <c r="CN882" s="1">
        <f t="shared" si="224"/>
        <v>0</v>
      </c>
      <c r="CO882" s="1">
        <f t="shared" si="225"/>
        <v>10</v>
      </c>
      <c r="CP882" s="1">
        <f t="shared" si="226"/>
        <v>6</v>
      </c>
      <c r="CQ882" s="1">
        <f t="shared" si="227"/>
        <v>0</v>
      </c>
      <c r="CR882" s="1">
        <f>SUM(COUNTIFS($T882:$CL882,{"PAT","MAT"}))</f>
        <v>0</v>
      </c>
      <c r="CS882" s="1">
        <f t="shared" si="228"/>
        <v>0</v>
      </c>
      <c r="CT882" s="1">
        <f t="shared" si="229"/>
        <v>0</v>
      </c>
      <c r="CU882" s="1">
        <f t="shared" si="230"/>
        <v>0</v>
      </c>
      <c r="CV882" s="1">
        <f t="shared" si="231"/>
        <v>0</v>
      </c>
      <c r="CW882" s="1">
        <f t="shared" si="232"/>
        <v>0</v>
      </c>
      <c r="CX882" s="1">
        <f t="shared" si="233"/>
        <v>0</v>
      </c>
      <c r="CY882" s="1">
        <f t="shared" si="234"/>
        <v>0</v>
      </c>
      <c r="CZ882" s="1">
        <f t="shared" si="235"/>
        <v>0</v>
      </c>
      <c r="DA882" s="1">
        <f t="shared" si="236"/>
        <v>0</v>
      </c>
      <c r="DB882" s="1">
        <f>SUM(CM882:CX882)+SUM(COUNTIFS(Q882:CL882,{"TERM","RESIGNED"}))</f>
        <v>51</v>
      </c>
      <c r="DC882" s="1" t="s">
        <v>45</v>
      </c>
      <c r="DD882" s="1" t="s">
        <v>1018</v>
      </c>
    </row>
    <row r="883" spans="1:109" x14ac:dyDescent="0.25">
      <c r="A883" s="32">
        <f t="shared" si="237"/>
        <v>882</v>
      </c>
      <c r="B883" s="1" t="s">
        <v>172</v>
      </c>
      <c r="C883" s="1">
        <v>105976</v>
      </c>
      <c r="D883" s="27">
        <v>105976</v>
      </c>
      <c r="E883" s="1" t="s">
        <v>945</v>
      </c>
      <c r="F883" s="34" t="s">
        <v>1491</v>
      </c>
      <c r="G883" s="34" t="s">
        <v>186</v>
      </c>
      <c r="H883" s="30">
        <v>45244</v>
      </c>
      <c r="I883" s="30" t="s">
        <v>39</v>
      </c>
      <c r="J883" s="30">
        <v>45266</v>
      </c>
      <c r="K883" s="1">
        <v>21</v>
      </c>
      <c r="L883" s="34" t="s">
        <v>1598</v>
      </c>
      <c r="M883" s="34" t="s">
        <v>1007</v>
      </c>
      <c r="N883" s="1" t="s">
        <v>41</v>
      </c>
      <c r="O883" s="1" t="s">
        <v>971</v>
      </c>
      <c r="P883" s="1" t="s">
        <v>998</v>
      </c>
      <c r="Q883" s="1" t="s">
        <v>1213</v>
      </c>
      <c r="R883" s="1" t="s">
        <v>43</v>
      </c>
      <c r="S883" s="33" t="s">
        <v>261</v>
      </c>
      <c r="T883" s="14" t="s">
        <v>21</v>
      </c>
      <c r="U883" s="39" t="s">
        <v>39</v>
      </c>
      <c r="V883" s="14" t="s">
        <v>21</v>
      </c>
      <c r="W883" s="14" t="s">
        <v>20</v>
      </c>
      <c r="X883" s="14" t="s">
        <v>20</v>
      </c>
      <c r="Y883" s="14" t="s">
        <v>21</v>
      </c>
      <c r="Z883" s="39" t="s">
        <v>39</v>
      </c>
      <c r="AA883" s="14" t="s">
        <v>21</v>
      </c>
      <c r="AB883" s="14" t="s">
        <v>21</v>
      </c>
      <c r="AC883" s="39" t="s">
        <v>39</v>
      </c>
      <c r="AD883" s="14" t="s">
        <v>21</v>
      </c>
      <c r="AE883" s="14" t="s">
        <v>971</v>
      </c>
      <c r="AF883" s="39" t="s">
        <v>39</v>
      </c>
      <c r="AG883" s="14" t="s">
        <v>971</v>
      </c>
      <c r="AH883" s="14" t="s">
        <v>971</v>
      </c>
      <c r="AI883" s="39" t="s">
        <v>39</v>
      </c>
      <c r="AJ883" s="14" t="s">
        <v>971</v>
      </c>
      <c r="AK883" s="14" t="s">
        <v>971</v>
      </c>
      <c r="AL883" s="39" t="s">
        <v>39</v>
      </c>
      <c r="AM883" s="14" t="s">
        <v>971</v>
      </c>
      <c r="AN883" s="14" t="s">
        <v>20</v>
      </c>
      <c r="AO883" s="14" t="s">
        <v>20</v>
      </c>
      <c r="AP883" s="14" t="s">
        <v>971</v>
      </c>
      <c r="AQ883" s="39" t="s">
        <v>39</v>
      </c>
      <c r="AR883" s="14" t="s">
        <v>971</v>
      </c>
      <c r="AS883" s="14" t="s">
        <v>971</v>
      </c>
      <c r="AT883" s="39" t="s">
        <v>39</v>
      </c>
      <c r="AU883" s="14" t="s">
        <v>971</v>
      </c>
      <c r="AV883" s="14" t="s">
        <v>971</v>
      </c>
      <c r="AW883" s="39" t="s">
        <v>39</v>
      </c>
      <c r="AX883" s="14" t="s">
        <v>971</v>
      </c>
      <c r="AY883" s="14" t="s">
        <v>971</v>
      </c>
      <c r="AZ883" s="39" t="s">
        <v>39</v>
      </c>
      <c r="BA883" s="14" t="s">
        <v>971</v>
      </c>
      <c r="BB883" s="14" t="s">
        <v>971</v>
      </c>
      <c r="BC883" s="39" t="s">
        <v>39</v>
      </c>
      <c r="BD883" s="14" t="s">
        <v>971</v>
      </c>
      <c r="BE883" s="14" t="s">
        <v>20</v>
      </c>
      <c r="BF883" s="14" t="s">
        <v>20</v>
      </c>
      <c r="BG883" s="14" t="s">
        <v>971</v>
      </c>
      <c r="BH883" s="39" t="s">
        <v>39</v>
      </c>
      <c r="BI883" s="39" t="s">
        <v>971</v>
      </c>
      <c r="BJ883" s="14" t="s">
        <v>971</v>
      </c>
      <c r="BK883" s="39" t="s">
        <v>39</v>
      </c>
      <c r="BL883" s="14" t="s">
        <v>971</v>
      </c>
      <c r="BM883" s="14" t="s">
        <v>971</v>
      </c>
      <c r="BN883" s="39" t="s">
        <v>39</v>
      </c>
      <c r="BO883" s="14" t="s">
        <v>971</v>
      </c>
      <c r="BP883" s="14" t="s">
        <v>971</v>
      </c>
      <c r="BQ883" s="39" t="s">
        <v>39</v>
      </c>
      <c r="BR883" s="14" t="s">
        <v>971</v>
      </c>
      <c r="BS883" s="14" t="s">
        <v>971</v>
      </c>
      <c r="BT883" s="39" t="e">
        <v>#N/A</v>
      </c>
      <c r="BU883" s="39" t="s">
        <v>971</v>
      </c>
      <c r="BV883" s="14" t="s">
        <v>20</v>
      </c>
      <c r="BW883" s="14" t="s">
        <v>20</v>
      </c>
      <c r="BX883" s="14" t="s">
        <v>971</v>
      </c>
      <c r="BY883" s="14" t="s">
        <v>971</v>
      </c>
      <c r="BZ883" s="39" t="s">
        <v>39</v>
      </c>
      <c r="CA883" s="39" t="s">
        <v>971</v>
      </c>
      <c r="CB883" s="14" t="s">
        <v>971</v>
      </c>
      <c r="CC883" s="39" t="s">
        <v>39</v>
      </c>
      <c r="CD883" s="39" t="s">
        <v>971</v>
      </c>
      <c r="CE883" s="14" t="s">
        <v>971</v>
      </c>
      <c r="CF883" s="39" t="s">
        <v>39</v>
      </c>
      <c r="CG883" s="39" t="s">
        <v>971</v>
      </c>
      <c r="CH883" s="14" t="s">
        <v>971</v>
      </c>
      <c r="CI883" s="39" t="s">
        <v>39</v>
      </c>
      <c r="CJ883" s="39" t="s">
        <v>971</v>
      </c>
      <c r="CK883" s="14" t="s">
        <v>20</v>
      </c>
      <c r="CL883" s="14" t="s">
        <v>20</v>
      </c>
      <c r="CM883" s="1">
        <f t="shared" si="223"/>
        <v>0</v>
      </c>
      <c r="CN883" s="1">
        <f t="shared" si="224"/>
        <v>0</v>
      </c>
      <c r="CO883" s="1">
        <f t="shared" si="225"/>
        <v>10</v>
      </c>
      <c r="CP883" s="1">
        <f t="shared" si="226"/>
        <v>6</v>
      </c>
      <c r="CQ883" s="1">
        <f t="shared" si="227"/>
        <v>0</v>
      </c>
      <c r="CR883" s="1">
        <f>SUM(COUNTIFS($T883:$CL883,{"PAT","MAT"}))</f>
        <v>0</v>
      </c>
      <c r="CS883" s="1">
        <f t="shared" si="228"/>
        <v>0</v>
      </c>
      <c r="CT883" s="1">
        <f t="shared" si="229"/>
        <v>0</v>
      </c>
      <c r="CU883" s="1">
        <f t="shared" si="230"/>
        <v>0</v>
      </c>
      <c r="CV883" s="1">
        <f t="shared" si="231"/>
        <v>0</v>
      </c>
      <c r="CW883" s="1">
        <f t="shared" si="232"/>
        <v>0</v>
      </c>
      <c r="CX883" s="1">
        <f t="shared" si="233"/>
        <v>0</v>
      </c>
      <c r="CY883" s="1">
        <f t="shared" si="234"/>
        <v>0</v>
      </c>
      <c r="CZ883" s="1">
        <f t="shared" si="235"/>
        <v>0</v>
      </c>
      <c r="DA883" s="1">
        <f t="shared" si="236"/>
        <v>0</v>
      </c>
      <c r="DB883" s="1">
        <f>SUM(CM883:CX883)+SUM(COUNTIFS(Q883:CL883,{"TERM","RESIGNED"}))</f>
        <v>51</v>
      </c>
      <c r="DC883" s="1" t="s">
        <v>45</v>
      </c>
      <c r="DD883" s="1" t="s">
        <v>1018</v>
      </c>
    </row>
    <row r="884" spans="1:109" x14ac:dyDescent="0.25">
      <c r="A884" s="32">
        <f t="shared" si="237"/>
        <v>883</v>
      </c>
      <c r="B884" s="1" t="s">
        <v>172</v>
      </c>
      <c r="C884" s="1">
        <v>106024</v>
      </c>
      <c r="D884" s="27">
        <v>106024</v>
      </c>
      <c r="E884" s="1" t="s">
        <v>945</v>
      </c>
      <c r="F884" s="34" t="s">
        <v>1522</v>
      </c>
      <c r="G884" s="34" t="s">
        <v>123</v>
      </c>
      <c r="H884" s="30">
        <v>45247</v>
      </c>
      <c r="I884" s="30" t="s">
        <v>39</v>
      </c>
      <c r="J884" s="30">
        <v>45267</v>
      </c>
      <c r="K884" s="1">
        <v>18</v>
      </c>
      <c r="L884" s="34" t="s">
        <v>1598</v>
      </c>
      <c r="M884" s="34" t="s">
        <v>1007</v>
      </c>
      <c r="N884" s="1" t="s">
        <v>41</v>
      </c>
      <c r="O884" s="1" t="s">
        <v>971</v>
      </c>
      <c r="P884" s="1" t="s">
        <v>998</v>
      </c>
      <c r="Q884" s="1" t="s">
        <v>1213</v>
      </c>
      <c r="R884" s="1" t="s">
        <v>43</v>
      </c>
      <c r="S884" s="33" t="s">
        <v>310</v>
      </c>
      <c r="T884" s="14" t="s">
        <v>965</v>
      </c>
      <c r="U884" s="39" t="s">
        <v>39</v>
      </c>
      <c r="V884" s="14" t="s">
        <v>965</v>
      </c>
      <c r="W884" s="14" t="s">
        <v>20</v>
      </c>
      <c r="X884" s="14" t="s">
        <v>20</v>
      </c>
      <c r="Y884" s="14" t="s">
        <v>21</v>
      </c>
      <c r="Z884" s="39" t="s">
        <v>39</v>
      </c>
      <c r="AA884" s="14" t="s">
        <v>21</v>
      </c>
      <c r="AB884" s="14" t="s">
        <v>21</v>
      </c>
      <c r="AC884" s="39" t="s">
        <v>39</v>
      </c>
      <c r="AD884" s="14" t="s">
        <v>21</v>
      </c>
      <c r="AE884" s="14" t="s">
        <v>21</v>
      </c>
      <c r="AF884" s="39" t="s">
        <v>39</v>
      </c>
      <c r="AG884" s="14" t="s">
        <v>21</v>
      </c>
      <c r="AH884" s="14" t="s">
        <v>971</v>
      </c>
      <c r="AI884" s="39" t="s">
        <v>39</v>
      </c>
      <c r="AJ884" s="14" t="s">
        <v>971</v>
      </c>
      <c r="AK884" s="14" t="s">
        <v>971</v>
      </c>
      <c r="AL884" s="39" t="s">
        <v>39</v>
      </c>
      <c r="AM884" s="14" t="s">
        <v>971</v>
      </c>
      <c r="AN884" s="14" t="s">
        <v>20</v>
      </c>
      <c r="AO884" s="14" t="s">
        <v>20</v>
      </c>
      <c r="AP884" s="14" t="s">
        <v>971</v>
      </c>
      <c r="AQ884" s="39" t="s">
        <v>39</v>
      </c>
      <c r="AR884" s="14" t="s">
        <v>971</v>
      </c>
      <c r="AS884" s="14" t="s">
        <v>971</v>
      </c>
      <c r="AT884" s="39" t="s">
        <v>39</v>
      </c>
      <c r="AU884" s="14" t="s">
        <v>971</v>
      </c>
      <c r="AV884" s="14" t="s">
        <v>971</v>
      </c>
      <c r="AW884" s="39" t="s">
        <v>39</v>
      </c>
      <c r="AX884" s="14" t="s">
        <v>971</v>
      </c>
      <c r="AY884" s="14" t="s">
        <v>971</v>
      </c>
      <c r="AZ884" s="39" t="s">
        <v>39</v>
      </c>
      <c r="BA884" s="14" t="s">
        <v>971</v>
      </c>
      <c r="BB884" s="14" t="s">
        <v>971</v>
      </c>
      <c r="BC884" s="39" t="s">
        <v>39</v>
      </c>
      <c r="BD884" s="14" t="s">
        <v>971</v>
      </c>
      <c r="BE884" s="14" t="s">
        <v>20</v>
      </c>
      <c r="BF884" s="14" t="s">
        <v>20</v>
      </c>
      <c r="BG884" s="14" t="s">
        <v>971</v>
      </c>
      <c r="BH884" s="39" t="s">
        <v>39</v>
      </c>
      <c r="BI884" s="39" t="s">
        <v>971</v>
      </c>
      <c r="BJ884" s="14" t="s">
        <v>971</v>
      </c>
      <c r="BK884" s="39" t="s">
        <v>39</v>
      </c>
      <c r="BL884" s="14" t="s">
        <v>971</v>
      </c>
      <c r="BM884" s="14" t="s">
        <v>971</v>
      </c>
      <c r="BN884" s="39" t="s">
        <v>39</v>
      </c>
      <c r="BO884" s="14" t="s">
        <v>971</v>
      </c>
      <c r="BP884" s="14" t="s">
        <v>971</v>
      </c>
      <c r="BQ884" s="39" t="s">
        <v>39</v>
      </c>
      <c r="BR884" s="14" t="s">
        <v>971</v>
      </c>
      <c r="BS884" s="14" t="s">
        <v>971</v>
      </c>
      <c r="BT884" s="39" t="e">
        <v>#N/A</v>
      </c>
      <c r="BU884" s="39" t="s">
        <v>971</v>
      </c>
      <c r="BV884" s="14" t="s">
        <v>20</v>
      </c>
      <c r="BW884" s="14" t="s">
        <v>20</v>
      </c>
      <c r="BX884" s="14" t="s">
        <v>971</v>
      </c>
      <c r="BY884" s="14" t="s">
        <v>971</v>
      </c>
      <c r="BZ884" s="39" t="s">
        <v>39</v>
      </c>
      <c r="CA884" s="39" t="s">
        <v>971</v>
      </c>
      <c r="CB884" s="14" t="s">
        <v>971</v>
      </c>
      <c r="CC884" s="39" t="s">
        <v>39</v>
      </c>
      <c r="CD884" s="39" t="s">
        <v>971</v>
      </c>
      <c r="CE884" s="14" t="s">
        <v>971</v>
      </c>
      <c r="CF884" s="39" t="s">
        <v>39</v>
      </c>
      <c r="CG884" s="39" t="s">
        <v>971</v>
      </c>
      <c r="CH884" s="14" t="s">
        <v>971</v>
      </c>
      <c r="CI884" s="39" t="s">
        <v>39</v>
      </c>
      <c r="CJ884" s="39" t="s">
        <v>971</v>
      </c>
      <c r="CK884" s="14" t="s">
        <v>20</v>
      </c>
      <c r="CL884" s="14" t="s">
        <v>20</v>
      </c>
      <c r="CM884" s="1">
        <f t="shared" si="223"/>
        <v>2</v>
      </c>
      <c r="CN884" s="1">
        <f t="shared" si="224"/>
        <v>0</v>
      </c>
      <c r="CO884" s="1">
        <f t="shared" si="225"/>
        <v>10</v>
      </c>
      <c r="CP884" s="1">
        <f t="shared" si="226"/>
        <v>6</v>
      </c>
      <c r="CQ884" s="1">
        <f t="shared" si="227"/>
        <v>0</v>
      </c>
      <c r="CR884" s="1">
        <f>SUM(COUNTIFS($T884:$CL884,{"PAT","MAT"}))</f>
        <v>0</v>
      </c>
      <c r="CS884" s="1">
        <f t="shared" si="228"/>
        <v>0</v>
      </c>
      <c r="CT884" s="1">
        <f t="shared" si="229"/>
        <v>0</v>
      </c>
      <c r="CU884" s="1">
        <f t="shared" si="230"/>
        <v>0</v>
      </c>
      <c r="CV884" s="1">
        <f t="shared" si="231"/>
        <v>0</v>
      </c>
      <c r="CW884" s="1">
        <f t="shared" si="232"/>
        <v>0</v>
      </c>
      <c r="CX884" s="1">
        <f t="shared" si="233"/>
        <v>0</v>
      </c>
      <c r="CY884" s="1">
        <f t="shared" si="234"/>
        <v>0</v>
      </c>
      <c r="CZ884" s="1">
        <f t="shared" si="235"/>
        <v>0</v>
      </c>
      <c r="DA884" s="1">
        <f t="shared" si="236"/>
        <v>0</v>
      </c>
      <c r="DB884" s="1">
        <f>SUM(CM884:CX884)+SUM(COUNTIFS(Q884:CL884,{"TERM","RESIGNED"}))</f>
        <v>51</v>
      </c>
      <c r="DC884" s="1" t="s">
        <v>45</v>
      </c>
      <c r="DD884" s="1" t="s">
        <v>1018</v>
      </c>
    </row>
    <row r="885" spans="1:109" x14ac:dyDescent="0.25">
      <c r="A885" s="32">
        <f t="shared" si="237"/>
        <v>884</v>
      </c>
      <c r="B885" s="1" t="s">
        <v>36</v>
      </c>
      <c r="C885" s="1">
        <v>18193</v>
      </c>
      <c r="D885" s="27">
        <v>18193</v>
      </c>
      <c r="E885" s="1" t="s">
        <v>945</v>
      </c>
      <c r="F885" s="34" t="s">
        <v>170</v>
      </c>
      <c r="G885" s="34" t="s">
        <v>958</v>
      </c>
      <c r="H885" s="30">
        <v>44187</v>
      </c>
      <c r="I885" s="30" t="s">
        <v>39</v>
      </c>
      <c r="J885" s="30">
        <v>45264</v>
      </c>
      <c r="K885" s="1">
        <f t="shared" ref="K885:K891" ca="1" si="242">IF(O885="ACTIVE",(TODAY()-H885),(J885-H885))</f>
        <v>1077</v>
      </c>
      <c r="L885" s="34" t="str">
        <f t="shared" ref="L885:L891" si="243">IF(OR(M885="Email Verification",M885="Operations",M885="OJT",M885="Bottom Quartile Group",M885="Training"),"Billable","Non Billable")</f>
        <v>Billable</v>
      </c>
      <c r="M885" s="34" t="s">
        <v>124</v>
      </c>
      <c r="N885" s="1" t="s">
        <v>41</v>
      </c>
      <c r="O885" s="1" t="s">
        <v>971</v>
      </c>
      <c r="P885" s="1" t="s">
        <v>975</v>
      </c>
      <c r="Q885" s="1" t="s">
        <v>1596</v>
      </c>
      <c r="R885" s="1" t="s">
        <v>57</v>
      </c>
      <c r="S885" s="33" t="s">
        <v>165</v>
      </c>
      <c r="T885" s="14" t="s">
        <v>965</v>
      </c>
      <c r="U885" s="39">
        <v>0.37708333333333299</v>
      </c>
      <c r="V885" s="14" t="s">
        <v>965</v>
      </c>
      <c r="W885" s="14" t="s">
        <v>20</v>
      </c>
      <c r="X885" s="14" t="s">
        <v>20</v>
      </c>
      <c r="Y885" s="14" t="s">
        <v>975</v>
      </c>
      <c r="Z885" s="39" t="s">
        <v>39</v>
      </c>
      <c r="AA885" s="14" t="s">
        <v>975</v>
      </c>
      <c r="AB885" s="14" t="s">
        <v>975</v>
      </c>
      <c r="AC885" s="39" t="s">
        <v>39</v>
      </c>
      <c r="AD885" s="14" t="s">
        <v>975</v>
      </c>
      <c r="AE885" s="14" t="s">
        <v>975</v>
      </c>
      <c r="AF885" s="39" t="s">
        <v>39</v>
      </c>
      <c r="AG885" s="14" t="s">
        <v>975</v>
      </c>
      <c r="AH885" s="14" t="s">
        <v>975</v>
      </c>
      <c r="AI885" s="39" t="s">
        <v>39</v>
      </c>
      <c r="AJ885" s="14" t="s">
        <v>975</v>
      </c>
      <c r="AK885" s="14" t="s">
        <v>975</v>
      </c>
      <c r="AL885" s="39" t="s">
        <v>39</v>
      </c>
      <c r="AM885" s="14" t="s">
        <v>975</v>
      </c>
      <c r="AN885" s="14" t="s">
        <v>20</v>
      </c>
      <c r="AO885" s="14" t="s">
        <v>20</v>
      </c>
      <c r="AP885" s="14" t="s">
        <v>975</v>
      </c>
      <c r="AQ885" s="39" t="s">
        <v>39</v>
      </c>
      <c r="AR885" s="14" t="s">
        <v>975</v>
      </c>
      <c r="AS885" s="14" t="s">
        <v>975</v>
      </c>
      <c r="AT885" s="39" t="s">
        <v>39</v>
      </c>
      <c r="AU885" s="14" t="s">
        <v>975</v>
      </c>
      <c r="AV885" s="14" t="s">
        <v>975</v>
      </c>
      <c r="AW885" s="39" t="s">
        <v>39</v>
      </c>
      <c r="AX885" s="14" t="s">
        <v>975</v>
      </c>
      <c r="AY885" s="14" t="s">
        <v>975</v>
      </c>
      <c r="AZ885" s="39" t="s">
        <v>39</v>
      </c>
      <c r="BA885" s="14" t="s">
        <v>975</v>
      </c>
      <c r="BB885" s="14" t="s">
        <v>975</v>
      </c>
      <c r="BC885" s="39" t="s">
        <v>39</v>
      </c>
      <c r="BD885" s="14" t="s">
        <v>975</v>
      </c>
      <c r="BE885" s="14" t="s">
        <v>20</v>
      </c>
      <c r="BF885" s="14" t="s">
        <v>20</v>
      </c>
      <c r="BG885" s="14" t="s">
        <v>975</v>
      </c>
      <c r="BH885" s="39" t="s">
        <v>39</v>
      </c>
      <c r="BI885" s="39" t="s">
        <v>975</v>
      </c>
      <c r="BJ885" s="14" t="s">
        <v>975</v>
      </c>
      <c r="BK885" s="39" t="s">
        <v>39</v>
      </c>
      <c r="BL885" s="14" t="s">
        <v>975</v>
      </c>
      <c r="BM885" s="14" t="s">
        <v>975</v>
      </c>
      <c r="BN885" s="39" t="s">
        <v>39</v>
      </c>
      <c r="BO885" s="14" t="s">
        <v>975</v>
      </c>
      <c r="BP885" s="14" t="s">
        <v>975</v>
      </c>
      <c r="BQ885" s="39" t="s">
        <v>39</v>
      </c>
      <c r="BR885" s="14" t="s">
        <v>975</v>
      </c>
      <c r="BS885" s="14" t="s">
        <v>975</v>
      </c>
      <c r="BT885" s="39" t="e">
        <v>#N/A</v>
      </c>
      <c r="BU885" s="39" t="s">
        <v>975</v>
      </c>
      <c r="BV885" s="14" t="s">
        <v>20</v>
      </c>
      <c r="BW885" s="14" t="s">
        <v>20</v>
      </c>
      <c r="BX885" s="14" t="s">
        <v>975</v>
      </c>
      <c r="BY885" s="14" t="s">
        <v>975</v>
      </c>
      <c r="BZ885" s="39" t="s">
        <v>39</v>
      </c>
      <c r="CA885" s="39" t="s">
        <v>975</v>
      </c>
      <c r="CB885" s="14" t="s">
        <v>975</v>
      </c>
      <c r="CC885" s="39" t="s">
        <v>39</v>
      </c>
      <c r="CD885" s="39" t="s">
        <v>975</v>
      </c>
      <c r="CE885" s="14" t="s">
        <v>975</v>
      </c>
      <c r="CF885" s="39" t="s">
        <v>39</v>
      </c>
      <c r="CG885" s="39" t="s">
        <v>975</v>
      </c>
      <c r="CH885" s="14" t="s">
        <v>975</v>
      </c>
      <c r="CI885" s="39" t="s">
        <v>39</v>
      </c>
      <c r="CJ885" s="39" t="s">
        <v>975</v>
      </c>
      <c r="CK885" s="14" t="s">
        <v>20</v>
      </c>
      <c r="CL885" s="14" t="s">
        <v>20</v>
      </c>
      <c r="CM885" s="1">
        <f t="shared" si="223"/>
        <v>2</v>
      </c>
      <c r="CN885" s="1">
        <f t="shared" si="224"/>
        <v>0</v>
      </c>
      <c r="CO885" s="1">
        <f t="shared" si="225"/>
        <v>10</v>
      </c>
      <c r="CP885" s="1">
        <f t="shared" si="226"/>
        <v>0</v>
      </c>
      <c r="CQ885" s="1">
        <f t="shared" si="227"/>
        <v>0</v>
      </c>
      <c r="CR885" s="1">
        <f>SUM(COUNTIFS($T885:$CL885,{"PAT","MAT"}))</f>
        <v>0</v>
      </c>
      <c r="CS885" s="1">
        <f t="shared" si="228"/>
        <v>0</v>
      </c>
      <c r="CT885" s="1">
        <f t="shared" si="229"/>
        <v>0</v>
      </c>
      <c r="CU885" s="1">
        <f t="shared" si="230"/>
        <v>0</v>
      </c>
      <c r="CV885" s="1">
        <f t="shared" si="231"/>
        <v>0</v>
      </c>
      <c r="CW885" s="1">
        <f t="shared" si="232"/>
        <v>0</v>
      </c>
      <c r="CX885" s="1">
        <f t="shared" si="233"/>
        <v>0</v>
      </c>
      <c r="CY885" s="1">
        <f t="shared" si="234"/>
        <v>0</v>
      </c>
      <c r="CZ885" s="1">
        <f t="shared" si="235"/>
        <v>0</v>
      </c>
      <c r="DA885" s="1">
        <f t="shared" si="236"/>
        <v>0</v>
      </c>
      <c r="DB885" s="1">
        <f>SUM(CM885:CX885)+SUM(COUNTIFS(Q885:CL885,{"TERM","RESIGNED"}))</f>
        <v>51</v>
      </c>
      <c r="DC885" s="1" t="s">
        <v>45</v>
      </c>
      <c r="DD885" s="1" t="s">
        <v>1020</v>
      </c>
      <c r="DE885" s="34"/>
    </row>
    <row r="886" spans="1:109" x14ac:dyDescent="0.25">
      <c r="A886" s="32">
        <f t="shared" si="237"/>
        <v>885</v>
      </c>
      <c r="B886" s="1" t="s">
        <v>36</v>
      </c>
      <c r="C886" s="1">
        <v>18923</v>
      </c>
      <c r="D886" s="27">
        <v>18923</v>
      </c>
      <c r="E886" s="1" t="s">
        <v>945</v>
      </c>
      <c r="F886" s="34" t="s">
        <v>793</v>
      </c>
      <c r="G886" s="34" t="s">
        <v>190</v>
      </c>
      <c r="H886" s="30">
        <v>44876</v>
      </c>
      <c r="I886" s="30" t="s">
        <v>39</v>
      </c>
      <c r="J886" s="30">
        <v>45264</v>
      </c>
      <c r="K886" s="1">
        <f t="shared" ca="1" si="242"/>
        <v>388</v>
      </c>
      <c r="L886" s="34" t="str">
        <f t="shared" si="243"/>
        <v>Billable</v>
      </c>
      <c r="M886" s="34" t="s">
        <v>187</v>
      </c>
      <c r="N886" s="1" t="s">
        <v>41</v>
      </c>
      <c r="O886" s="1" t="s">
        <v>971</v>
      </c>
      <c r="P886" s="1" t="s">
        <v>975</v>
      </c>
      <c r="Q886" s="1" t="s">
        <v>1596</v>
      </c>
      <c r="R886" s="1" t="s">
        <v>43</v>
      </c>
      <c r="S886" s="33" t="s">
        <v>188</v>
      </c>
      <c r="T886" s="14" t="s">
        <v>965</v>
      </c>
      <c r="U886" s="39">
        <v>0.40625</v>
      </c>
      <c r="V886" s="14" t="s">
        <v>965</v>
      </c>
      <c r="W886" s="14" t="s">
        <v>20</v>
      </c>
      <c r="X886" s="14" t="s">
        <v>20</v>
      </c>
      <c r="Y886" s="14" t="s">
        <v>975</v>
      </c>
      <c r="Z886" s="39" t="s">
        <v>39</v>
      </c>
      <c r="AA886" s="14" t="s">
        <v>975</v>
      </c>
      <c r="AB886" s="14" t="s">
        <v>975</v>
      </c>
      <c r="AC886" s="39" t="s">
        <v>39</v>
      </c>
      <c r="AD886" s="14" t="s">
        <v>975</v>
      </c>
      <c r="AE886" s="14" t="s">
        <v>975</v>
      </c>
      <c r="AF886" s="39" t="s">
        <v>39</v>
      </c>
      <c r="AG886" s="14" t="s">
        <v>975</v>
      </c>
      <c r="AH886" s="14" t="s">
        <v>975</v>
      </c>
      <c r="AI886" s="39" t="s">
        <v>39</v>
      </c>
      <c r="AJ886" s="14" t="s">
        <v>975</v>
      </c>
      <c r="AK886" s="14" t="s">
        <v>975</v>
      </c>
      <c r="AL886" s="39" t="s">
        <v>39</v>
      </c>
      <c r="AM886" s="14" t="s">
        <v>975</v>
      </c>
      <c r="AN886" s="14" t="s">
        <v>20</v>
      </c>
      <c r="AO886" s="14" t="s">
        <v>20</v>
      </c>
      <c r="AP886" s="14" t="s">
        <v>975</v>
      </c>
      <c r="AQ886" s="39" t="s">
        <v>39</v>
      </c>
      <c r="AR886" s="14" t="s">
        <v>975</v>
      </c>
      <c r="AS886" s="14" t="s">
        <v>975</v>
      </c>
      <c r="AT886" s="39" t="s">
        <v>39</v>
      </c>
      <c r="AU886" s="14" t="s">
        <v>975</v>
      </c>
      <c r="AV886" s="14" t="s">
        <v>975</v>
      </c>
      <c r="AW886" s="39" t="s">
        <v>39</v>
      </c>
      <c r="AX886" s="14" t="s">
        <v>975</v>
      </c>
      <c r="AY886" s="14" t="s">
        <v>975</v>
      </c>
      <c r="AZ886" s="39" t="s">
        <v>39</v>
      </c>
      <c r="BA886" s="14" t="s">
        <v>975</v>
      </c>
      <c r="BB886" s="14" t="s">
        <v>975</v>
      </c>
      <c r="BC886" s="39" t="s">
        <v>39</v>
      </c>
      <c r="BD886" s="14" t="s">
        <v>975</v>
      </c>
      <c r="BE886" s="14" t="s">
        <v>20</v>
      </c>
      <c r="BF886" s="14" t="s">
        <v>20</v>
      </c>
      <c r="BG886" s="14" t="s">
        <v>975</v>
      </c>
      <c r="BH886" s="39" t="s">
        <v>39</v>
      </c>
      <c r="BI886" s="39" t="s">
        <v>975</v>
      </c>
      <c r="BJ886" s="14" t="s">
        <v>975</v>
      </c>
      <c r="BK886" s="39" t="s">
        <v>39</v>
      </c>
      <c r="BL886" s="14" t="s">
        <v>975</v>
      </c>
      <c r="BM886" s="14" t="s">
        <v>975</v>
      </c>
      <c r="BN886" s="39" t="s">
        <v>39</v>
      </c>
      <c r="BO886" s="14" t="s">
        <v>975</v>
      </c>
      <c r="BP886" s="14" t="s">
        <v>975</v>
      </c>
      <c r="BQ886" s="39" t="s">
        <v>39</v>
      </c>
      <c r="BR886" s="14" t="s">
        <v>975</v>
      </c>
      <c r="BS886" s="14" t="s">
        <v>975</v>
      </c>
      <c r="BT886" s="39" t="e">
        <v>#N/A</v>
      </c>
      <c r="BU886" s="39" t="s">
        <v>975</v>
      </c>
      <c r="BV886" s="14" t="s">
        <v>20</v>
      </c>
      <c r="BW886" s="14" t="s">
        <v>20</v>
      </c>
      <c r="BX886" s="14" t="s">
        <v>975</v>
      </c>
      <c r="BY886" s="14" t="s">
        <v>975</v>
      </c>
      <c r="BZ886" s="39" t="s">
        <v>39</v>
      </c>
      <c r="CA886" s="39" t="s">
        <v>975</v>
      </c>
      <c r="CB886" s="14" t="s">
        <v>975</v>
      </c>
      <c r="CC886" s="39" t="s">
        <v>39</v>
      </c>
      <c r="CD886" s="39" t="s">
        <v>975</v>
      </c>
      <c r="CE886" s="14" t="s">
        <v>975</v>
      </c>
      <c r="CF886" s="39" t="s">
        <v>39</v>
      </c>
      <c r="CG886" s="39" t="s">
        <v>975</v>
      </c>
      <c r="CH886" s="14" t="s">
        <v>975</v>
      </c>
      <c r="CI886" s="39" t="s">
        <v>39</v>
      </c>
      <c r="CJ886" s="39" t="s">
        <v>975</v>
      </c>
      <c r="CK886" s="14" t="s">
        <v>20</v>
      </c>
      <c r="CL886" s="14" t="s">
        <v>20</v>
      </c>
      <c r="CM886" s="1">
        <f t="shared" si="223"/>
        <v>2</v>
      </c>
      <c r="CN886" s="1">
        <f t="shared" si="224"/>
        <v>0</v>
      </c>
      <c r="CO886" s="1">
        <f t="shared" si="225"/>
        <v>10</v>
      </c>
      <c r="CP886" s="1">
        <f t="shared" si="226"/>
        <v>0</v>
      </c>
      <c r="CQ886" s="1">
        <f t="shared" si="227"/>
        <v>0</v>
      </c>
      <c r="CR886" s="1">
        <f>SUM(COUNTIFS($T886:$CL886,{"PAT","MAT"}))</f>
        <v>0</v>
      </c>
      <c r="CS886" s="1">
        <f t="shared" si="228"/>
        <v>0</v>
      </c>
      <c r="CT886" s="1">
        <f t="shared" si="229"/>
        <v>0</v>
      </c>
      <c r="CU886" s="1">
        <f t="shared" si="230"/>
        <v>0</v>
      </c>
      <c r="CV886" s="1">
        <f t="shared" si="231"/>
        <v>0</v>
      </c>
      <c r="CW886" s="1">
        <f t="shared" si="232"/>
        <v>0</v>
      </c>
      <c r="CX886" s="1">
        <f t="shared" si="233"/>
        <v>0</v>
      </c>
      <c r="CY886" s="1">
        <f t="shared" si="234"/>
        <v>0</v>
      </c>
      <c r="CZ886" s="1">
        <f t="shared" si="235"/>
        <v>0</v>
      </c>
      <c r="DA886" s="1">
        <f t="shared" si="236"/>
        <v>0</v>
      </c>
      <c r="DB886" s="1">
        <f>SUM(CM886:CX886)+SUM(COUNTIFS(Q886:CL886,{"TERM","RESIGNED"}))</f>
        <v>51</v>
      </c>
      <c r="DC886" s="1" t="s">
        <v>45</v>
      </c>
      <c r="DD886" s="1" t="s">
        <v>1025</v>
      </c>
      <c r="DE886" s="34"/>
    </row>
    <row r="887" spans="1:109" x14ac:dyDescent="0.25">
      <c r="A887" s="32">
        <f t="shared" si="237"/>
        <v>886</v>
      </c>
      <c r="B887" s="1" t="s">
        <v>172</v>
      </c>
      <c r="C887" s="1">
        <v>101902</v>
      </c>
      <c r="D887" s="27">
        <v>101902</v>
      </c>
      <c r="E887" s="1" t="s">
        <v>945</v>
      </c>
      <c r="F887" s="34" t="s">
        <v>459</v>
      </c>
      <c r="G887" s="34" t="s">
        <v>186</v>
      </c>
      <c r="H887" s="30">
        <v>44489</v>
      </c>
      <c r="I887" s="30" t="s">
        <v>39</v>
      </c>
      <c r="J887" s="30">
        <v>45261</v>
      </c>
      <c r="K887" s="1">
        <f t="shared" ca="1" si="242"/>
        <v>772</v>
      </c>
      <c r="L887" s="34" t="str">
        <f t="shared" si="243"/>
        <v>Billable</v>
      </c>
      <c r="M887" s="34" t="s">
        <v>187</v>
      </c>
      <c r="N887" s="1" t="s">
        <v>41</v>
      </c>
      <c r="O887" s="1" t="s">
        <v>971</v>
      </c>
      <c r="P887" s="1" t="s">
        <v>975</v>
      </c>
      <c r="Q887" s="1" t="s">
        <v>1596</v>
      </c>
      <c r="R887" s="1" t="s">
        <v>57</v>
      </c>
      <c r="S887" s="33" t="s">
        <v>188</v>
      </c>
      <c r="T887" s="14" t="s">
        <v>975</v>
      </c>
      <c r="U887" s="39" t="s">
        <v>39</v>
      </c>
      <c r="V887" s="14" t="s">
        <v>975</v>
      </c>
      <c r="W887" s="14" t="s">
        <v>20</v>
      </c>
      <c r="X887" s="14" t="s">
        <v>20</v>
      </c>
      <c r="Y887" s="14" t="s">
        <v>975</v>
      </c>
      <c r="Z887" s="39" t="s">
        <v>39</v>
      </c>
      <c r="AA887" s="14" t="s">
        <v>975</v>
      </c>
      <c r="AB887" s="14" t="s">
        <v>975</v>
      </c>
      <c r="AC887" s="39" t="s">
        <v>39</v>
      </c>
      <c r="AD887" s="14" t="s">
        <v>975</v>
      </c>
      <c r="AE887" s="14" t="s">
        <v>975</v>
      </c>
      <c r="AF887" s="39" t="s">
        <v>39</v>
      </c>
      <c r="AG887" s="14" t="s">
        <v>975</v>
      </c>
      <c r="AH887" s="14" t="s">
        <v>975</v>
      </c>
      <c r="AI887" s="39" t="s">
        <v>39</v>
      </c>
      <c r="AJ887" s="14" t="s">
        <v>975</v>
      </c>
      <c r="AK887" s="14" t="s">
        <v>975</v>
      </c>
      <c r="AL887" s="39" t="s">
        <v>39</v>
      </c>
      <c r="AM887" s="14" t="s">
        <v>975</v>
      </c>
      <c r="AN887" s="14" t="s">
        <v>20</v>
      </c>
      <c r="AO887" s="14" t="s">
        <v>20</v>
      </c>
      <c r="AP887" s="14" t="s">
        <v>975</v>
      </c>
      <c r="AQ887" s="39" t="s">
        <v>39</v>
      </c>
      <c r="AR887" s="14" t="s">
        <v>975</v>
      </c>
      <c r="AS887" s="14" t="s">
        <v>975</v>
      </c>
      <c r="AT887" s="39" t="s">
        <v>39</v>
      </c>
      <c r="AU887" s="14" t="s">
        <v>975</v>
      </c>
      <c r="AV887" s="14" t="s">
        <v>975</v>
      </c>
      <c r="AW887" s="39" t="s">
        <v>39</v>
      </c>
      <c r="AX887" s="14" t="s">
        <v>975</v>
      </c>
      <c r="AY887" s="14" t="s">
        <v>975</v>
      </c>
      <c r="AZ887" s="39" t="s">
        <v>39</v>
      </c>
      <c r="BA887" s="14" t="s">
        <v>975</v>
      </c>
      <c r="BB887" s="14" t="s">
        <v>975</v>
      </c>
      <c r="BC887" s="39" t="s">
        <v>39</v>
      </c>
      <c r="BD887" s="14" t="s">
        <v>975</v>
      </c>
      <c r="BE887" s="14" t="s">
        <v>20</v>
      </c>
      <c r="BF887" s="14" t="s">
        <v>20</v>
      </c>
      <c r="BG887" s="14" t="s">
        <v>975</v>
      </c>
      <c r="BH887" s="39" t="s">
        <v>39</v>
      </c>
      <c r="BI887" s="39" t="s">
        <v>975</v>
      </c>
      <c r="BJ887" s="14" t="s">
        <v>975</v>
      </c>
      <c r="BK887" s="39" t="s">
        <v>39</v>
      </c>
      <c r="BL887" s="14" t="s">
        <v>975</v>
      </c>
      <c r="BM887" s="14" t="s">
        <v>975</v>
      </c>
      <c r="BN887" s="39" t="s">
        <v>39</v>
      </c>
      <c r="BO887" s="14" t="s">
        <v>975</v>
      </c>
      <c r="BP887" s="14" t="s">
        <v>975</v>
      </c>
      <c r="BQ887" s="39" t="s">
        <v>39</v>
      </c>
      <c r="BR887" s="14" t="s">
        <v>975</v>
      </c>
      <c r="BS887" s="14" t="s">
        <v>975</v>
      </c>
      <c r="BT887" s="39" t="e">
        <v>#N/A</v>
      </c>
      <c r="BU887" s="39" t="s">
        <v>975</v>
      </c>
      <c r="BV887" s="14" t="s">
        <v>20</v>
      </c>
      <c r="BW887" s="14" t="s">
        <v>20</v>
      </c>
      <c r="BX887" s="14" t="s">
        <v>975</v>
      </c>
      <c r="BY887" s="14" t="s">
        <v>975</v>
      </c>
      <c r="BZ887" s="39" t="s">
        <v>39</v>
      </c>
      <c r="CA887" s="39" t="s">
        <v>975</v>
      </c>
      <c r="CB887" s="14" t="s">
        <v>975</v>
      </c>
      <c r="CC887" s="39" t="s">
        <v>39</v>
      </c>
      <c r="CD887" s="39" t="s">
        <v>975</v>
      </c>
      <c r="CE887" s="14" t="s">
        <v>975</v>
      </c>
      <c r="CF887" s="39" t="s">
        <v>39</v>
      </c>
      <c r="CG887" s="39" t="s">
        <v>975</v>
      </c>
      <c r="CH887" s="14" t="s">
        <v>975</v>
      </c>
      <c r="CI887" s="39" t="s">
        <v>39</v>
      </c>
      <c r="CJ887" s="39" t="s">
        <v>975</v>
      </c>
      <c r="CK887" s="14" t="s">
        <v>20</v>
      </c>
      <c r="CL887" s="14" t="s">
        <v>20</v>
      </c>
      <c r="CM887" s="1">
        <f t="shared" si="223"/>
        <v>0</v>
      </c>
      <c r="CN887" s="1">
        <f t="shared" si="224"/>
        <v>0</v>
      </c>
      <c r="CO887" s="1">
        <f t="shared" si="225"/>
        <v>10</v>
      </c>
      <c r="CP887" s="1">
        <f t="shared" si="226"/>
        <v>0</v>
      </c>
      <c r="CQ887" s="1">
        <f t="shared" si="227"/>
        <v>0</v>
      </c>
      <c r="CR887" s="1">
        <f>SUM(COUNTIFS($T887:$CL887,{"PAT","MAT"}))</f>
        <v>0</v>
      </c>
      <c r="CS887" s="1">
        <f t="shared" si="228"/>
        <v>0</v>
      </c>
      <c r="CT887" s="1">
        <f t="shared" si="229"/>
        <v>0</v>
      </c>
      <c r="CU887" s="1">
        <f t="shared" si="230"/>
        <v>0</v>
      </c>
      <c r="CV887" s="1">
        <f t="shared" si="231"/>
        <v>0</v>
      </c>
      <c r="CW887" s="1">
        <f t="shared" si="232"/>
        <v>0</v>
      </c>
      <c r="CX887" s="1">
        <f t="shared" si="233"/>
        <v>0</v>
      </c>
      <c r="CY887" s="1">
        <f t="shared" si="234"/>
        <v>0</v>
      </c>
      <c r="CZ887" s="1">
        <f t="shared" si="235"/>
        <v>0</v>
      </c>
      <c r="DA887" s="1">
        <f t="shared" si="236"/>
        <v>0</v>
      </c>
      <c r="DB887" s="1">
        <f>SUM(CM887:CX887)+SUM(COUNTIFS(Q887:CL887,{"TERM","RESIGNED"}))</f>
        <v>51</v>
      </c>
      <c r="DC887" s="1" t="s">
        <v>45</v>
      </c>
      <c r="DD887" s="1" t="s">
        <v>1020</v>
      </c>
      <c r="DE887" s="34"/>
    </row>
    <row r="888" spans="1:109" x14ac:dyDescent="0.25">
      <c r="A888" s="32">
        <f t="shared" si="237"/>
        <v>887</v>
      </c>
      <c r="B888" s="1" t="s">
        <v>172</v>
      </c>
      <c r="C888" s="1">
        <v>104395</v>
      </c>
      <c r="D888" s="27">
        <v>104395</v>
      </c>
      <c r="E888" s="1" t="s">
        <v>946</v>
      </c>
      <c r="F888" s="34" t="s">
        <v>823</v>
      </c>
      <c r="G888" s="34" t="s">
        <v>123</v>
      </c>
      <c r="H888" s="30">
        <v>44897</v>
      </c>
      <c r="I888" s="30" t="s">
        <v>39</v>
      </c>
      <c r="J888" s="30">
        <v>45266</v>
      </c>
      <c r="K888" s="1">
        <f t="shared" ca="1" si="242"/>
        <v>369</v>
      </c>
      <c r="L888" s="34" t="str">
        <f t="shared" si="243"/>
        <v>Billable</v>
      </c>
      <c r="M888" s="34" t="s">
        <v>124</v>
      </c>
      <c r="N888" s="1" t="s">
        <v>41</v>
      </c>
      <c r="O888" s="1" t="s">
        <v>971</v>
      </c>
      <c r="P888" s="1" t="s">
        <v>998</v>
      </c>
      <c r="Q888" s="1" t="s">
        <v>1213</v>
      </c>
      <c r="R888" s="1" t="s">
        <v>43</v>
      </c>
      <c r="S888" s="33" t="s">
        <v>253</v>
      </c>
      <c r="T888" s="14" t="s">
        <v>21</v>
      </c>
      <c r="U888" s="39" t="s">
        <v>39</v>
      </c>
      <c r="V888" s="14" t="s">
        <v>21</v>
      </c>
      <c r="W888" s="14" t="s">
        <v>20</v>
      </c>
      <c r="X888" s="14" t="s">
        <v>20</v>
      </c>
      <c r="Y888" s="14" t="s">
        <v>21</v>
      </c>
      <c r="Z888" s="39" t="s">
        <v>39</v>
      </c>
      <c r="AA888" s="14" t="s">
        <v>21</v>
      </c>
      <c r="AB888" s="14" t="s">
        <v>21</v>
      </c>
      <c r="AC888" s="39" t="s">
        <v>39</v>
      </c>
      <c r="AD888" s="14" t="s">
        <v>21</v>
      </c>
      <c r="AE888" s="14" t="s">
        <v>971</v>
      </c>
      <c r="AF888" s="39" t="s">
        <v>39</v>
      </c>
      <c r="AG888" s="14" t="s">
        <v>971</v>
      </c>
      <c r="AH888" s="14" t="s">
        <v>971</v>
      </c>
      <c r="AI888" s="39" t="s">
        <v>39</v>
      </c>
      <c r="AJ888" s="14" t="s">
        <v>971</v>
      </c>
      <c r="AK888" s="14" t="s">
        <v>971</v>
      </c>
      <c r="AL888" s="39" t="s">
        <v>39</v>
      </c>
      <c r="AM888" s="14" t="s">
        <v>971</v>
      </c>
      <c r="AN888" s="14" t="s">
        <v>20</v>
      </c>
      <c r="AO888" s="14" t="s">
        <v>20</v>
      </c>
      <c r="AP888" s="14" t="s">
        <v>971</v>
      </c>
      <c r="AQ888" s="39" t="s">
        <v>39</v>
      </c>
      <c r="AR888" s="14" t="s">
        <v>971</v>
      </c>
      <c r="AS888" s="14" t="s">
        <v>971</v>
      </c>
      <c r="AT888" s="39" t="s">
        <v>39</v>
      </c>
      <c r="AU888" s="14" t="s">
        <v>971</v>
      </c>
      <c r="AV888" s="14" t="s">
        <v>971</v>
      </c>
      <c r="AW888" s="39" t="s">
        <v>39</v>
      </c>
      <c r="AX888" s="14" t="s">
        <v>971</v>
      </c>
      <c r="AY888" s="14" t="s">
        <v>971</v>
      </c>
      <c r="AZ888" s="39" t="s">
        <v>39</v>
      </c>
      <c r="BA888" s="14" t="s">
        <v>971</v>
      </c>
      <c r="BB888" s="14" t="s">
        <v>971</v>
      </c>
      <c r="BC888" s="39" t="s">
        <v>39</v>
      </c>
      <c r="BD888" s="14" t="s">
        <v>971</v>
      </c>
      <c r="BE888" s="14" t="s">
        <v>20</v>
      </c>
      <c r="BF888" s="14" t="s">
        <v>20</v>
      </c>
      <c r="BG888" s="14" t="s">
        <v>971</v>
      </c>
      <c r="BH888" s="39" t="s">
        <v>39</v>
      </c>
      <c r="BI888" s="39" t="s">
        <v>971</v>
      </c>
      <c r="BJ888" s="14" t="s">
        <v>971</v>
      </c>
      <c r="BK888" s="39" t="s">
        <v>39</v>
      </c>
      <c r="BL888" s="14" t="s">
        <v>971</v>
      </c>
      <c r="BM888" s="14" t="s">
        <v>971</v>
      </c>
      <c r="BN888" s="39" t="s">
        <v>39</v>
      </c>
      <c r="BO888" s="14" t="s">
        <v>971</v>
      </c>
      <c r="BP888" s="14" t="s">
        <v>971</v>
      </c>
      <c r="BQ888" s="39" t="s">
        <v>39</v>
      </c>
      <c r="BR888" s="14" t="s">
        <v>971</v>
      </c>
      <c r="BS888" s="14" t="s">
        <v>971</v>
      </c>
      <c r="BT888" s="39" t="e">
        <v>#N/A</v>
      </c>
      <c r="BU888" s="39" t="s">
        <v>971</v>
      </c>
      <c r="BV888" s="14" t="s">
        <v>20</v>
      </c>
      <c r="BW888" s="14" t="s">
        <v>20</v>
      </c>
      <c r="BX888" s="14" t="s">
        <v>971</v>
      </c>
      <c r="BY888" s="14" t="s">
        <v>971</v>
      </c>
      <c r="BZ888" s="39" t="s">
        <v>39</v>
      </c>
      <c r="CA888" s="39" t="s">
        <v>971</v>
      </c>
      <c r="CB888" s="14" t="s">
        <v>971</v>
      </c>
      <c r="CC888" s="39" t="s">
        <v>39</v>
      </c>
      <c r="CD888" s="39" t="s">
        <v>971</v>
      </c>
      <c r="CE888" s="14" t="s">
        <v>971</v>
      </c>
      <c r="CF888" s="39" t="s">
        <v>39</v>
      </c>
      <c r="CG888" s="39" t="s">
        <v>971</v>
      </c>
      <c r="CH888" s="14" t="s">
        <v>971</v>
      </c>
      <c r="CI888" s="39" t="s">
        <v>39</v>
      </c>
      <c r="CJ888" s="39" t="s">
        <v>971</v>
      </c>
      <c r="CK888" s="14" t="s">
        <v>20</v>
      </c>
      <c r="CL888" s="14" t="s">
        <v>20</v>
      </c>
      <c r="CM888" s="1">
        <f t="shared" si="223"/>
        <v>0</v>
      </c>
      <c r="CN888" s="1">
        <f t="shared" si="224"/>
        <v>0</v>
      </c>
      <c r="CO888" s="1">
        <f t="shared" si="225"/>
        <v>10</v>
      </c>
      <c r="CP888" s="1">
        <f t="shared" si="226"/>
        <v>6</v>
      </c>
      <c r="CQ888" s="1">
        <f t="shared" si="227"/>
        <v>0</v>
      </c>
      <c r="CR888" s="1">
        <f>SUM(COUNTIFS($T888:$CL888,{"PAT","MAT"}))</f>
        <v>0</v>
      </c>
      <c r="CS888" s="1">
        <f t="shared" si="228"/>
        <v>0</v>
      </c>
      <c r="CT888" s="1">
        <f t="shared" si="229"/>
        <v>0</v>
      </c>
      <c r="CU888" s="1">
        <f t="shared" si="230"/>
        <v>0</v>
      </c>
      <c r="CV888" s="1">
        <f t="shared" si="231"/>
        <v>0</v>
      </c>
      <c r="CW888" s="1">
        <f t="shared" si="232"/>
        <v>0</v>
      </c>
      <c r="CX888" s="1">
        <f t="shared" si="233"/>
        <v>0</v>
      </c>
      <c r="CY888" s="1">
        <f t="shared" si="234"/>
        <v>0</v>
      </c>
      <c r="CZ888" s="1">
        <f t="shared" si="235"/>
        <v>0</v>
      </c>
      <c r="DA888" s="1">
        <f t="shared" si="236"/>
        <v>0</v>
      </c>
      <c r="DB888" s="1">
        <f>SUM(CM888:CX888)+SUM(COUNTIFS(Q888:CL888,{"TERM","RESIGNED"}))</f>
        <v>51</v>
      </c>
      <c r="DC888" s="1" t="s">
        <v>45</v>
      </c>
      <c r="DD888" s="1" t="s">
        <v>1018</v>
      </c>
      <c r="DE888" s="34"/>
    </row>
    <row r="889" spans="1:109" x14ac:dyDescent="0.25">
      <c r="A889" s="32">
        <f t="shared" si="237"/>
        <v>888</v>
      </c>
      <c r="B889" s="1" t="s">
        <v>172</v>
      </c>
      <c r="C889" s="1">
        <v>104431</v>
      </c>
      <c r="D889" s="27">
        <v>104431</v>
      </c>
      <c r="E889" s="1" t="s">
        <v>945</v>
      </c>
      <c r="F889" s="34" t="s">
        <v>833</v>
      </c>
      <c r="G889" s="34" t="s">
        <v>123</v>
      </c>
      <c r="H889" s="30">
        <v>44901</v>
      </c>
      <c r="I889" s="30" t="s">
        <v>39</v>
      </c>
      <c r="J889" s="30">
        <v>45264</v>
      </c>
      <c r="K889" s="1">
        <f t="shared" ca="1" si="242"/>
        <v>363</v>
      </c>
      <c r="L889" s="34" t="str">
        <f t="shared" si="243"/>
        <v>Billable</v>
      </c>
      <c r="M889" s="34" t="s">
        <v>124</v>
      </c>
      <c r="N889" s="1" t="s">
        <v>41</v>
      </c>
      <c r="O889" s="1" t="s">
        <v>971</v>
      </c>
      <c r="P889" s="1" t="s">
        <v>975</v>
      </c>
      <c r="Q889" s="1" t="s">
        <v>1596</v>
      </c>
      <c r="R889" s="1" t="s">
        <v>43</v>
      </c>
      <c r="S889" s="33" t="s">
        <v>144</v>
      </c>
      <c r="T889" s="14" t="s">
        <v>965</v>
      </c>
      <c r="U889" s="39">
        <v>0.36944444444444402</v>
      </c>
      <c r="V889" s="14" t="s">
        <v>965</v>
      </c>
      <c r="W889" s="14" t="s">
        <v>20</v>
      </c>
      <c r="X889" s="14" t="s">
        <v>20</v>
      </c>
      <c r="Y889" s="14" t="s">
        <v>975</v>
      </c>
      <c r="Z889" s="39" t="s">
        <v>39</v>
      </c>
      <c r="AA889" s="14" t="s">
        <v>975</v>
      </c>
      <c r="AB889" s="14" t="s">
        <v>975</v>
      </c>
      <c r="AC889" s="39" t="s">
        <v>39</v>
      </c>
      <c r="AD889" s="14" t="s">
        <v>975</v>
      </c>
      <c r="AE889" s="14" t="s">
        <v>975</v>
      </c>
      <c r="AF889" s="39" t="s">
        <v>39</v>
      </c>
      <c r="AG889" s="14" t="s">
        <v>975</v>
      </c>
      <c r="AH889" s="14" t="s">
        <v>975</v>
      </c>
      <c r="AI889" s="39" t="s">
        <v>39</v>
      </c>
      <c r="AJ889" s="14" t="s">
        <v>975</v>
      </c>
      <c r="AK889" s="14" t="s">
        <v>975</v>
      </c>
      <c r="AL889" s="39" t="s">
        <v>39</v>
      </c>
      <c r="AM889" s="14" t="s">
        <v>975</v>
      </c>
      <c r="AN889" s="14" t="s">
        <v>20</v>
      </c>
      <c r="AO889" s="14" t="s">
        <v>20</v>
      </c>
      <c r="AP889" s="14" t="s">
        <v>975</v>
      </c>
      <c r="AQ889" s="39" t="s">
        <v>39</v>
      </c>
      <c r="AR889" s="14" t="s">
        <v>975</v>
      </c>
      <c r="AS889" s="14" t="s">
        <v>975</v>
      </c>
      <c r="AT889" s="39" t="s">
        <v>39</v>
      </c>
      <c r="AU889" s="14" t="s">
        <v>975</v>
      </c>
      <c r="AV889" s="14" t="s">
        <v>975</v>
      </c>
      <c r="AW889" s="39" t="s">
        <v>39</v>
      </c>
      <c r="AX889" s="14" t="s">
        <v>975</v>
      </c>
      <c r="AY889" s="14" t="s">
        <v>975</v>
      </c>
      <c r="AZ889" s="39" t="s">
        <v>39</v>
      </c>
      <c r="BA889" s="14" t="s">
        <v>975</v>
      </c>
      <c r="BB889" s="14" t="s">
        <v>975</v>
      </c>
      <c r="BC889" s="39" t="s">
        <v>39</v>
      </c>
      <c r="BD889" s="14" t="s">
        <v>975</v>
      </c>
      <c r="BE889" s="14" t="s">
        <v>20</v>
      </c>
      <c r="BF889" s="14" t="s">
        <v>20</v>
      </c>
      <c r="BG889" s="14" t="s">
        <v>975</v>
      </c>
      <c r="BH889" s="39" t="s">
        <v>39</v>
      </c>
      <c r="BI889" s="39" t="s">
        <v>975</v>
      </c>
      <c r="BJ889" s="14" t="s">
        <v>975</v>
      </c>
      <c r="BK889" s="39" t="s">
        <v>39</v>
      </c>
      <c r="BL889" s="14" t="s">
        <v>975</v>
      </c>
      <c r="BM889" s="14" t="s">
        <v>975</v>
      </c>
      <c r="BN889" s="39" t="s">
        <v>39</v>
      </c>
      <c r="BO889" s="14" t="s">
        <v>975</v>
      </c>
      <c r="BP889" s="14" t="s">
        <v>975</v>
      </c>
      <c r="BQ889" s="39" t="s">
        <v>39</v>
      </c>
      <c r="BR889" s="14" t="s">
        <v>975</v>
      </c>
      <c r="BS889" s="14" t="s">
        <v>975</v>
      </c>
      <c r="BT889" s="39" t="e">
        <v>#N/A</v>
      </c>
      <c r="BU889" s="39" t="s">
        <v>975</v>
      </c>
      <c r="BV889" s="14" t="s">
        <v>20</v>
      </c>
      <c r="BW889" s="14" t="s">
        <v>20</v>
      </c>
      <c r="BX889" s="14" t="s">
        <v>975</v>
      </c>
      <c r="BY889" s="14" t="s">
        <v>975</v>
      </c>
      <c r="BZ889" s="39" t="s">
        <v>39</v>
      </c>
      <c r="CA889" s="39" t="s">
        <v>975</v>
      </c>
      <c r="CB889" s="14" t="s">
        <v>975</v>
      </c>
      <c r="CC889" s="39" t="s">
        <v>39</v>
      </c>
      <c r="CD889" s="39" t="s">
        <v>975</v>
      </c>
      <c r="CE889" s="14" t="s">
        <v>975</v>
      </c>
      <c r="CF889" s="39" t="s">
        <v>39</v>
      </c>
      <c r="CG889" s="39" t="s">
        <v>975</v>
      </c>
      <c r="CH889" s="14" t="s">
        <v>975</v>
      </c>
      <c r="CI889" s="39" t="s">
        <v>39</v>
      </c>
      <c r="CJ889" s="39" t="s">
        <v>975</v>
      </c>
      <c r="CK889" s="14" t="s">
        <v>20</v>
      </c>
      <c r="CL889" s="14" t="s">
        <v>20</v>
      </c>
      <c r="CM889" s="1">
        <f t="shared" si="223"/>
        <v>2</v>
      </c>
      <c r="CN889" s="1">
        <f t="shared" si="224"/>
        <v>0</v>
      </c>
      <c r="CO889" s="1">
        <f t="shared" si="225"/>
        <v>10</v>
      </c>
      <c r="CP889" s="1">
        <f t="shared" si="226"/>
        <v>0</v>
      </c>
      <c r="CQ889" s="1">
        <f t="shared" si="227"/>
        <v>0</v>
      </c>
      <c r="CR889" s="1">
        <f>SUM(COUNTIFS($T889:$CL889,{"PAT","MAT"}))</f>
        <v>0</v>
      </c>
      <c r="CS889" s="1">
        <f t="shared" si="228"/>
        <v>0</v>
      </c>
      <c r="CT889" s="1">
        <f t="shared" si="229"/>
        <v>0</v>
      </c>
      <c r="CU889" s="1">
        <f t="shared" si="230"/>
        <v>0</v>
      </c>
      <c r="CV889" s="1">
        <f t="shared" si="231"/>
        <v>0</v>
      </c>
      <c r="CW889" s="1">
        <f t="shared" si="232"/>
        <v>0</v>
      </c>
      <c r="CX889" s="1">
        <f t="shared" si="233"/>
        <v>0</v>
      </c>
      <c r="CY889" s="1">
        <f t="shared" si="234"/>
        <v>0</v>
      </c>
      <c r="CZ889" s="1">
        <f t="shared" si="235"/>
        <v>0</v>
      </c>
      <c r="DA889" s="1">
        <f t="shared" si="236"/>
        <v>0</v>
      </c>
      <c r="DB889" s="1">
        <f>SUM(CM889:CX889)+SUM(COUNTIFS(Q889:CL889,{"TERM","RESIGNED"}))</f>
        <v>51</v>
      </c>
      <c r="DC889" s="1" t="s">
        <v>45</v>
      </c>
      <c r="DD889" s="1" t="s">
        <v>1021</v>
      </c>
      <c r="DE889" s="34"/>
    </row>
    <row r="890" spans="1:109" x14ac:dyDescent="0.25">
      <c r="A890" s="32">
        <f t="shared" si="237"/>
        <v>889</v>
      </c>
      <c r="B890" s="1" t="s">
        <v>172</v>
      </c>
      <c r="C890" s="1">
        <v>104863</v>
      </c>
      <c r="D890" s="27">
        <v>104863</v>
      </c>
      <c r="E890" s="1" t="s">
        <v>946</v>
      </c>
      <c r="F890" s="34" t="s">
        <v>892</v>
      </c>
      <c r="G890" s="34" t="s">
        <v>123</v>
      </c>
      <c r="H890" s="30">
        <v>44939</v>
      </c>
      <c r="I890" s="30" t="s">
        <v>39</v>
      </c>
      <c r="J890" s="30">
        <v>45236</v>
      </c>
      <c r="K890" s="1">
        <f t="shared" ca="1" si="242"/>
        <v>297</v>
      </c>
      <c r="L890" s="34" t="str">
        <f t="shared" si="243"/>
        <v>Billable</v>
      </c>
      <c r="M890" s="34" t="s">
        <v>124</v>
      </c>
      <c r="N890" s="1" t="s">
        <v>41</v>
      </c>
      <c r="O890" s="1" t="s">
        <v>971</v>
      </c>
      <c r="P890" s="1" t="s">
        <v>998</v>
      </c>
      <c r="Q890" s="1" t="s">
        <v>1213</v>
      </c>
      <c r="R890" s="1" t="s">
        <v>43</v>
      </c>
      <c r="S890" s="33" t="s">
        <v>364</v>
      </c>
      <c r="T890" s="14" t="s">
        <v>21</v>
      </c>
      <c r="U890" s="39" t="s">
        <v>39</v>
      </c>
      <c r="V890" s="14" t="s">
        <v>21</v>
      </c>
      <c r="W890" s="14" t="s">
        <v>20</v>
      </c>
      <c r="X890" s="14" t="s">
        <v>20</v>
      </c>
      <c r="Y890" s="14" t="s">
        <v>21</v>
      </c>
      <c r="Z890" s="39" t="s">
        <v>39</v>
      </c>
      <c r="AA890" s="14" t="s">
        <v>21</v>
      </c>
      <c r="AB890" s="14" t="s">
        <v>21</v>
      </c>
      <c r="AC890" s="39" t="s">
        <v>39</v>
      </c>
      <c r="AD890" s="14" t="s">
        <v>21</v>
      </c>
      <c r="AE890" s="14" t="s">
        <v>971</v>
      </c>
      <c r="AF890" s="39" t="s">
        <v>39</v>
      </c>
      <c r="AG890" s="14" t="s">
        <v>971</v>
      </c>
      <c r="AH890" s="14" t="s">
        <v>971</v>
      </c>
      <c r="AI890" s="39" t="s">
        <v>39</v>
      </c>
      <c r="AJ890" s="14" t="s">
        <v>971</v>
      </c>
      <c r="AK890" s="14" t="s">
        <v>971</v>
      </c>
      <c r="AL890" s="39" t="s">
        <v>39</v>
      </c>
      <c r="AM890" s="14" t="s">
        <v>971</v>
      </c>
      <c r="AN890" s="14" t="s">
        <v>20</v>
      </c>
      <c r="AO890" s="14" t="s">
        <v>20</v>
      </c>
      <c r="AP890" s="14" t="s">
        <v>971</v>
      </c>
      <c r="AQ890" s="39" t="s">
        <v>39</v>
      </c>
      <c r="AR890" s="14" t="s">
        <v>971</v>
      </c>
      <c r="AS890" s="14" t="s">
        <v>971</v>
      </c>
      <c r="AT890" s="39" t="s">
        <v>39</v>
      </c>
      <c r="AU890" s="14" t="s">
        <v>971</v>
      </c>
      <c r="AV890" s="14" t="s">
        <v>971</v>
      </c>
      <c r="AW890" s="39" t="s">
        <v>39</v>
      </c>
      <c r="AX890" s="14" t="s">
        <v>971</v>
      </c>
      <c r="AY890" s="14" t="s">
        <v>971</v>
      </c>
      <c r="AZ890" s="39" t="s">
        <v>39</v>
      </c>
      <c r="BA890" s="14" t="s">
        <v>971</v>
      </c>
      <c r="BB890" s="14" t="s">
        <v>971</v>
      </c>
      <c r="BC890" s="39" t="s">
        <v>39</v>
      </c>
      <c r="BD890" s="14" t="s">
        <v>971</v>
      </c>
      <c r="BE890" s="14" t="s">
        <v>20</v>
      </c>
      <c r="BF890" s="14" t="s">
        <v>20</v>
      </c>
      <c r="BG890" s="14" t="s">
        <v>971</v>
      </c>
      <c r="BH890" s="39" t="s">
        <v>39</v>
      </c>
      <c r="BI890" s="39" t="s">
        <v>971</v>
      </c>
      <c r="BJ890" s="14" t="s">
        <v>971</v>
      </c>
      <c r="BK890" s="39" t="s">
        <v>39</v>
      </c>
      <c r="BL890" s="14" t="s">
        <v>971</v>
      </c>
      <c r="BM890" s="14" t="s">
        <v>971</v>
      </c>
      <c r="BN890" s="39" t="s">
        <v>39</v>
      </c>
      <c r="BO890" s="14" t="s">
        <v>971</v>
      </c>
      <c r="BP890" s="14" t="s">
        <v>971</v>
      </c>
      <c r="BQ890" s="39" t="s">
        <v>39</v>
      </c>
      <c r="BR890" s="14" t="s">
        <v>971</v>
      </c>
      <c r="BS890" s="14" t="s">
        <v>971</v>
      </c>
      <c r="BT890" s="39" t="e">
        <v>#N/A</v>
      </c>
      <c r="BU890" s="39" t="s">
        <v>971</v>
      </c>
      <c r="BV890" s="14" t="s">
        <v>20</v>
      </c>
      <c r="BW890" s="14" t="s">
        <v>20</v>
      </c>
      <c r="BX890" s="14" t="s">
        <v>971</v>
      </c>
      <c r="BY890" s="14" t="s">
        <v>971</v>
      </c>
      <c r="BZ890" s="39" t="s">
        <v>39</v>
      </c>
      <c r="CA890" s="39" t="s">
        <v>971</v>
      </c>
      <c r="CB890" s="14" t="s">
        <v>971</v>
      </c>
      <c r="CC890" s="39" t="s">
        <v>39</v>
      </c>
      <c r="CD890" s="39" t="s">
        <v>971</v>
      </c>
      <c r="CE890" s="14" t="s">
        <v>971</v>
      </c>
      <c r="CF890" s="39" t="s">
        <v>39</v>
      </c>
      <c r="CG890" s="39" t="s">
        <v>971</v>
      </c>
      <c r="CH890" s="14" t="s">
        <v>971</v>
      </c>
      <c r="CI890" s="39" t="s">
        <v>39</v>
      </c>
      <c r="CJ890" s="39" t="s">
        <v>971</v>
      </c>
      <c r="CK890" s="14" t="s">
        <v>20</v>
      </c>
      <c r="CL890" s="14" t="s">
        <v>20</v>
      </c>
      <c r="CM890" s="1">
        <f t="shared" si="223"/>
        <v>0</v>
      </c>
      <c r="CN890" s="1">
        <f t="shared" si="224"/>
        <v>0</v>
      </c>
      <c r="CO890" s="1">
        <f t="shared" si="225"/>
        <v>10</v>
      </c>
      <c r="CP890" s="1">
        <f t="shared" si="226"/>
        <v>6</v>
      </c>
      <c r="CQ890" s="1">
        <f t="shared" si="227"/>
        <v>0</v>
      </c>
      <c r="CR890" s="1">
        <f>SUM(COUNTIFS($T890:$CL890,{"PAT","MAT"}))</f>
        <v>0</v>
      </c>
      <c r="CS890" s="1">
        <f t="shared" si="228"/>
        <v>0</v>
      </c>
      <c r="CT890" s="1">
        <f t="shared" si="229"/>
        <v>0</v>
      </c>
      <c r="CU890" s="1">
        <f t="shared" si="230"/>
        <v>0</v>
      </c>
      <c r="CV890" s="1">
        <f t="shared" si="231"/>
        <v>0</v>
      </c>
      <c r="CW890" s="1">
        <f t="shared" si="232"/>
        <v>0</v>
      </c>
      <c r="CX890" s="1">
        <f t="shared" si="233"/>
        <v>0</v>
      </c>
      <c r="CY890" s="1">
        <f t="shared" si="234"/>
        <v>0</v>
      </c>
      <c r="CZ890" s="1">
        <f t="shared" si="235"/>
        <v>0</v>
      </c>
      <c r="DA890" s="1">
        <f t="shared" si="236"/>
        <v>0</v>
      </c>
      <c r="DB890" s="1">
        <f>SUM(CM890:CX890)+SUM(COUNTIFS(Q890:CL890,{"TERM","RESIGNED"}))</f>
        <v>51</v>
      </c>
      <c r="DC890" s="1" t="s">
        <v>45</v>
      </c>
      <c r="DD890" s="1" t="s">
        <v>1021</v>
      </c>
      <c r="DE890" s="34"/>
    </row>
    <row r="891" spans="1:109" x14ac:dyDescent="0.25">
      <c r="A891" s="32">
        <f t="shared" si="237"/>
        <v>890</v>
      </c>
      <c r="B891" s="1" t="s">
        <v>172</v>
      </c>
      <c r="C891" s="1">
        <v>106069</v>
      </c>
      <c r="D891" s="27">
        <v>106069</v>
      </c>
      <c r="E891" s="1" t="s">
        <v>945</v>
      </c>
      <c r="F891" s="34" t="s">
        <v>1556</v>
      </c>
      <c r="G891" s="34" t="s">
        <v>162</v>
      </c>
      <c r="H891" s="30">
        <v>45254</v>
      </c>
      <c r="I891" s="30" t="s">
        <v>39</v>
      </c>
      <c r="J891" s="30">
        <v>45265</v>
      </c>
      <c r="K891" s="1">
        <f t="shared" ca="1" si="242"/>
        <v>11</v>
      </c>
      <c r="L891" s="34" t="str">
        <f t="shared" si="243"/>
        <v>Billable</v>
      </c>
      <c r="M891" s="34" t="s">
        <v>124</v>
      </c>
      <c r="N891" s="1" t="s">
        <v>41</v>
      </c>
      <c r="O891" s="1" t="s">
        <v>971</v>
      </c>
      <c r="P891" s="1" t="s">
        <v>998</v>
      </c>
      <c r="Q891" s="1" t="s">
        <v>1213</v>
      </c>
      <c r="R891" s="1" t="s">
        <v>43</v>
      </c>
      <c r="S891" s="33" t="s">
        <v>165</v>
      </c>
      <c r="T891" s="14" t="s">
        <v>21</v>
      </c>
      <c r="U891" s="39" t="s">
        <v>39</v>
      </c>
      <c r="V891" s="14" t="s">
        <v>21</v>
      </c>
      <c r="W891" s="14" t="s">
        <v>20</v>
      </c>
      <c r="X891" s="14" t="s">
        <v>20</v>
      </c>
      <c r="Y891" s="14" t="s">
        <v>21</v>
      </c>
      <c r="Z891" s="39" t="s">
        <v>39</v>
      </c>
      <c r="AA891" s="14" t="s">
        <v>21</v>
      </c>
      <c r="AB891" s="14" t="s">
        <v>971</v>
      </c>
      <c r="AC891" s="39" t="s">
        <v>39</v>
      </c>
      <c r="AD891" s="14" t="s">
        <v>971</v>
      </c>
      <c r="AE891" s="14" t="s">
        <v>971</v>
      </c>
      <c r="AF891" s="39" t="s">
        <v>39</v>
      </c>
      <c r="AG891" s="14" t="s">
        <v>971</v>
      </c>
      <c r="AH891" s="14" t="s">
        <v>971</v>
      </c>
      <c r="AI891" s="39" t="s">
        <v>39</v>
      </c>
      <c r="AJ891" s="14" t="s">
        <v>971</v>
      </c>
      <c r="AK891" s="14" t="s">
        <v>971</v>
      </c>
      <c r="AL891" s="39" t="s">
        <v>39</v>
      </c>
      <c r="AM891" s="14" t="s">
        <v>971</v>
      </c>
      <c r="AN891" s="14" t="s">
        <v>20</v>
      </c>
      <c r="AO891" s="14" t="s">
        <v>20</v>
      </c>
      <c r="AP891" s="14" t="s">
        <v>971</v>
      </c>
      <c r="AQ891" s="39" t="s">
        <v>39</v>
      </c>
      <c r="AR891" s="14" t="s">
        <v>971</v>
      </c>
      <c r="AS891" s="14" t="s">
        <v>971</v>
      </c>
      <c r="AT891" s="39" t="s">
        <v>39</v>
      </c>
      <c r="AU891" s="14" t="s">
        <v>971</v>
      </c>
      <c r="AV891" s="14" t="s">
        <v>971</v>
      </c>
      <c r="AW891" s="39" t="s">
        <v>39</v>
      </c>
      <c r="AX891" s="14" t="s">
        <v>971</v>
      </c>
      <c r="AY891" s="14" t="s">
        <v>971</v>
      </c>
      <c r="AZ891" s="39" t="s">
        <v>39</v>
      </c>
      <c r="BA891" s="14" t="s">
        <v>971</v>
      </c>
      <c r="BB891" s="14" t="s">
        <v>971</v>
      </c>
      <c r="BC891" s="39" t="s">
        <v>39</v>
      </c>
      <c r="BD891" s="14" t="s">
        <v>971</v>
      </c>
      <c r="BE891" s="14" t="s">
        <v>20</v>
      </c>
      <c r="BF891" s="14" t="s">
        <v>20</v>
      </c>
      <c r="BG891" s="14" t="s">
        <v>971</v>
      </c>
      <c r="BH891" s="39" t="s">
        <v>39</v>
      </c>
      <c r="BI891" s="39" t="s">
        <v>971</v>
      </c>
      <c r="BJ891" s="14" t="s">
        <v>971</v>
      </c>
      <c r="BK891" s="39" t="s">
        <v>39</v>
      </c>
      <c r="BL891" s="14" t="s">
        <v>971</v>
      </c>
      <c r="BM891" s="14" t="s">
        <v>971</v>
      </c>
      <c r="BN891" s="39" t="s">
        <v>39</v>
      </c>
      <c r="BO891" s="14" t="s">
        <v>971</v>
      </c>
      <c r="BP891" s="14" t="s">
        <v>971</v>
      </c>
      <c r="BQ891" s="39" t="s">
        <v>39</v>
      </c>
      <c r="BR891" s="14" t="s">
        <v>971</v>
      </c>
      <c r="BS891" s="14" t="s">
        <v>971</v>
      </c>
      <c r="BT891" s="39" t="e">
        <v>#N/A</v>
      </c>
      <c r="BU891" s="39" t="s">
        <v>971</v>
      </c>
      <c r="BV891" s="14" t="s">
        <v>20</v>
      </c>
      <c r="BW891" s="14" t="s">
        <v>20</v>
      </c>
      <c r="BX891" s="14" t="s">
        <v>971</v>
      </c>
      <c r="BY891" s="14" t="s">
        <v>971</v>
      </c>
      <c r="BZ891" s="39" t="s">
        <v>39</v>
      </c>
      <c r="CA891" s="39" t="s">
        <v>971</v>
      </c>
      <c r="CB891" s="14" t="s">
        <v>971</v>
      </c>
      <c r="CC891" s="39" t="s">
        <v>39</v>
      </c>
      <c r="CD891" s="39" t="s">
        <v>971</v>
      </c>
      <c r="CE891" s="14" t="s">
        <v>971</v>
      </c>
      <c r="CF891" s="39" t="s">
        <v>39</v>
      </c>
      <c r="CG891" s="39" t="s">
        <v>971</v>
      </c>
      <c r="CH891" s="14" t="s">
        <v>971</v>
      </c>
      <c r="CI891" s="39" t="s">
        <v>39</v>
      </c>
      <c r="CJ891" s="39" t="s">
        <v>971</v>
      </c>
      <c r="CK891" s="14" t="s">
        <v>20</v>
      </c>
      <c r="CL891" s="14" t="s">
        <v>20</v>
      </c>
      <c r="CM891" s="1">
        <f t="shared" si="223"/>
        <v>0</v>
      </c>
      <c r="CN891" s="1">
        <f t="shared" si="224"/>
        <v>0</v>
      </c>
      <c r="CO891" s="1">
        <f t="shared" si="225"/>
        <v>10</v>
      </c>
      <c r="CP891" s="1">
        <f t="shared" si="226"/>
        <v>4</v>
      </c>
      <c r="CQ891" s="1">
        <f t="shared" si="227"/>
        <v>0</v>
      </c>
      <c r="CR891" s="1">
        <f>SUM(COUNTIFS($T891:$CL891,{"PAT","MAT"}))</f>
        <v>0</v>
      </c>
      <c r="CS891" s="1">
        <f t="shared" si="228"/>
        <v>0</v>
      </c>
      <c r="CT891" s="1">
        <f t="shared" si="229"/>
        <v>0</v>
      </c>
      <c r="CU891" s="1">
        <f t="shared" si="230"/>
        <v>0</v>
      </c>
      <c r="CV891" s="1">
        <f t="shared" si="231"/>
        <v>0</v>
      </c>
      <c r="CW891" s="1">
        <f t="shared" si="232"/>
        <v>0</v>
      </c>
      <c r="CX891" s="1">
        <f t="shared" si="233"/>
        <v>0</v>
      </c>
      <c r="CY891" s="1">
        <f t="shared" si="234"/>
        <v>0</v>
      </c>
      <c r="CZ891" s="1">
        <f t="shared" si="235"/>
        <v>0</v>
      </c>
      <c r="DA891" s="1">
        <f t="shared" si="236"/>
        <v>0</v>
      </c>
      <c r="DB891" s="1">
        <f>SUM(CM891:CX891)+SUM(COUNTIFS(Q891:CL891,{"TERM","RESIGNED"}))</f>
        <v>51</v>
      </c>
      <c r="DC891" s="1" t="s">
        <v>45</v>
      </c>
    </row>
    <row r="892" spans="1:109" x14ac:dyDescent="0.25">
      <c r="A892" s="32">
        <f t="shared" si="237"/>
        <v>891</v>
      </c>
      <c r="B892" s="1" t="s">
        <v>172</v>
      </c>
      <c r="C892" s="1">
        <v>106042</v>
      </c>
      <c r="D892" s="27">
        <v>106042</v>
      </c>
      <c r="E892" s="1" t="s">
        <v>946</v>
      </c>
      <c r="F892" s="34" t="s">
        <v>1533</v>
      </c>
      <c r="G892" s="34" t="s">
        <v>123</v>
      </c>
      <c r="H892" s="30">
        <v>45251</v>
      </c>
      <c r="I892" s="30" t="s">
        <v>39</v>
      </c>
      <c r="J892" s="30">
        <v>45267</v>
      </c>
      <c r="K892" s="1">
        <v>16</v>
      </c>
      <c r="L892" s="34" t="s">
        <v>1598</v>
      </c>
      <c r="M892" s="34" t="s">
        <v>827</v>
      </c>
      <c r="N892" s="1" t="s">
        <v>41</v>
      </c>
      <c r="O892" s="1" t="s">
        <v>971</v>
      </c>
      <c r="P892" s="1" t="s">
        <v>1594</v>
      </c>
      <c r="Q892" s="1" t="s">
        <v>1595</v>
      </c>
      <c r="R892" s="1" t="s">
        <v>43</v>
      </c>
      <c r="S892" s="33" t="s">
        <v>252</v>
      </c>
      <c r="T892" s="14" t="s">
        <v>965</v>
      </c>
      <c r="U892" s="39" t="s">
        <v>39</v>
      </c>
      <c r="V892" s="14" t="s">
        <v>965</v>
      </c>
      <c r="W892" s="14" t="s">
        <v>20</v>
      </c>
      <c r="X892" s="14" t="s">
        <v>20</v>
      </c>
      <c r="Y892" s="14" t="s">
        <v>965</v>
      </c>
      <c r="Z892" s="39" t="s">
        <v>39</v>
      </c>
      <c r="AA892" s="14" t="s">
        <v>965</v>
      </c>
      <c r="AB892" s="14" t="s">
        <v>965</v>
      </c>
      <c r="AC892" s="39" t="s">
        <v>39</v>
      </c>
      <c r="AD892" s="14" t="s">
        <v>965</v>
      </c>
      <c r="AE892" s="14" t="s">
        <v>965</v>
      </c>
      <c r="AF892" s="39" t="s">
        <v>39</v>
      </c>
      <c r="AG892" s="14" t="s">
        <v>965</v>
      </c>
      <c r="AH892" s="14" t="s">
        <v>971</v>
      </c>
      <c r="AI892" s="39" t="s">
        <v>39</v>
      </c>
      <c r="AJ892" s="14" t="s">
        <v>971</v>
      </c>
      <c r="AK892" s="14" t="s">
        <v>971</v>
      </c>
      <c r="AL892" s="39" t="s">
        <v>39</v>
      </c>
      <c r="AM892" s="14" t="s">
        <v>971</v>
      </c>
      <c r="AN892" s="14" t="s">
        <v>20</v>
      </c>
      <c r="AO892" s="14" t="s">
        <v>20</v>
      </c>
      <c r="AP892" s="14" t="s">
        <v>971</v>
      </c>
      <c r="AQ892" s="39" t="s">
        <v>39</v>
      </c>
      <c r="AR892" s="14" t="s">
        <v>971</v>
      </c>
      <c r="AS892" s="14" t="s">
        <v>971</v>
      </c>
      <c r="AT892" s="39" t="s">
        <v>39</v>
      </c>
      <c r="AU892" s="14" t="s">
        <v>971</v>
      </c>
      <c r="AV892" s="14" t="s">
        <v>971</v>
      </c>
      <c r="AW892" s="39" t="s">
        <v>39</v>
      </c>
      <c r="AX892" s="14" t="s">
        <v>971</v>
      </c>
      <c r="AY892" s="14" t="s">
        <v>971</v>
      </c>
      <c r="AZ892" s="39" t="s">
        <v>39</v>
      </c>
      <c r="BA892" s="14" t="s">
        <v>971</v>
      </c>
      <c r="BB892" s="14" t="s">
        <v>971</v>
      </c>
      <c r="BC892" s="39" t="s">
        <v>39</v>
      </c>
      <c r="BD892" s="14" t="s">
        <v>971</v>
      </c>
      <c r="BE892" s="14" t="s">
        <v>20</v>
      </c>
      <c r="BF892" s="14" t="s">
        <v>20</v>
      </c>
      <c r="BG892" s="14" t="s">
        <v>971</v>
      </c>
      <c r="BH892" s="39" t="s">
        <v>39</v>
      </c>
      <c r="BI892" s="39" t="s">
        <v>971</v>
      </c>
      <c r="BJ892" s="14" t="s">
        <v>971</v>
      </c>
      <c r="BK892" s="39" t="s">
        <v>39</v>
      </c>
      <c r="BL892" s="14" t="s">
        <v>971</v>
      </c>
      <c r="BM892" s="14" t="s">
        <v>971</v>
      </c>
      <c r="BN892" s="39" t="s">
        <v>39</v>
      </c>
      <c r="BO892" s="14" t="s">
        <v>971</v>
      </c>
      <c r="BP892" s="14" t="s">
        <v>971</v>
      </c>
      <c r="BQ892" s="39" t="s">
        <v>39</v>
      </c>
      <c r="BR892" s="14" t="s">
        <v>971</v>
      </c>
      <c r="BS892" s="14" t="s">
        <v>971</v>
      </c>
      <c r="BT892" s="39" t="e">
        <v>#N/A</v>
      </c>
      <c r="BU892" s="39" t="s">
        <v>971</v>
      </c>
      <c r="BV892" s="14" t="s">
        <v>20</v>
      </c>
      <c r="BW892" s="14" t="s">
        <v>20</v>
      </c>
      <c r="BX892" s="14" t="s">
        <v>971</v>
      </c>
      <c r="BY892" s="14" t="s">
        <v>971</v>
      </c>
      <c r="BZ892" s="39" t="s">
        <v>39</v>
      </c>
      <c r="CA892" s="39" t="s">
        <v>971</v>
      </c>
      <c r="CB892" s="14" t="s">
        <v>971</v>
      </c>
      <c r="CC892" s="39" t="s">
        <v>39</v>
      </c>
      <c r="CD892" s="39" t="s">
        <v>971</v>
      </c>
      <c r="CE892" s="14" t="s">
        <v>971</v>
      </c>
      <c r="CF892" s="39" t="s">
        <v>39</v>
      </c>
      <c r="CG892" s="39" t="s">
        <v>971</v>
      </c>
      <c r="CH892" s="14" t="s">
        <v>971</v>
      </c>
      <c r="CI892" s="39" t="s">
        <v>39</v>
      </c>
      <c r="CJ892" s="39" t="s">
        <v>971</v>
      </c>
      <c r="CK892" s="14" t="s">
        <v>20</v>
      </c>
      <c r="CL892" s="14" t="s">
        <v>20</v>
      </c>
      <c r="CM892" s="1">
        <f t="shared" si="223"/>
        <v>8</v>
      </c>
      <c r="CN892" s="1">
        <f t="shared" si="224"/>
        <v>0</v>
      </c>
      <c r="CO892" s="1">
        <f t="shared" si="225"/>
        <v>10</v>
      </c>
      <c r="CP892" s="1">
        <f t="shared" si="226"/>
        <v>0</v>
      </c>
      <c r="CQ892" s="1">
        <f t="shared" si="227"/>
        <v>0</v>
      </c>
      <c r="CR892" s="1">
        <f>SUM(COUNTIFS($T892:$CL892,{"PAT","MAT"}))</f>
        <v>0</v>
      </c>
      <c r="CS892" s="1">
        <f t="shared" si="228"/>
        <v>0</v>
      </c>
      <c r="CT892" s="1">
        <f t="shared" si="229"/>
        <v>0</v>
      </c>
      <c r="CU892" s="1">
        <f t="shared" si="230"/>
        <v>0</v>
      </c>
      <c r="CV892" s="1">
        <f t="shared" si="231"/>
        <v>0</v>
      </c>
      <c r="CW892" s="1">
        <f t="shared" si="232"/>
        <v>0</v>
      </c>
      <c r="CX892" s="1">
        <f t="shared" si="233"/>
        <v>0</v>
      </c>
      <c r="CY892" s="1">
        <f t="shared" si="234"/>
        <v>0</v>
      </c>
      <c r="CZ892" s="1">
        <f t="shared" si="235"/>
        <v>0</v>
      </c>
      <c r="DA892" s="1">
        <f t="shared" si="236"/>
        <v>0</v>
      </c>
      <c r="DB892" s="1">
        <f>SUM(CM892:CX892)+SUM(COUNTIFS(Q892:CL892,{"TERM","RESIGNED"}))</f>
        <v>51</v>
      </c>
      <c r="DC892" s="1" t="s">
        <v>45</v>
      </c>
      <c r="DD892" s="1" t="s">
        <v>1018</v>
      </c>
    </row>
    <row r="893" spans="1:109" x14ac:dyDescent="0.25">
      <c r="A893" s="32">
        <f t="shared" si="237"/>
        <v>892</v>
      </c>
      <c r="B893" s="1" t="s">
        <v>172</v>
      </c>
      <c r="C893" s="1">
        <v>600498</v>
      </c>
      <c r="D893" s="27">
        <v>600498</v>
      </c>
      <c r="E893" s="1" t="s">
        <v>946</v>
      </c>
      <c r="F893" s="34" t="s">
        <v>1600</v>
      </c>
      <c r="G893" s="34" t="s">
        <v>190</v>
      </c>
      <c r="H893" s="30">
        <v>45260</v>
      </c>
      <c r="I893" s="30" t="s">
        <v>39</v>
      </c>
      <c r="J893" s="30">
        <v>45266</v>
      </c>
      <c r="K893" s="1">
        <v>5</v>
      </c>
      <c r="L893" s="34" t="s">
        <v>1598</v>
      </c>
      <c r="M893" s="34" t="s">
        <v>187</v>
      </c>
      <c r="N893" s="1" t="s">
        <v>270</v>
      </c>
      <c r="O893" s="1" t="s">
        <v>971</v>
      </c>
      <c r="P893" s="1" t="s">
        <v>998</v>
      </c>
      <c r="Q893" s="1" t="s">
        <v>1213</v>
      </c>
      <c r="R893" s="1" t="s">
        <v>43</v>
      </c>
      <c r="S893" s="33" t="s">
        <v>533</v>
      </c>
      <c r="T893" s="14" t="s">
        <v>21</v>
      </c>
      <c r="U893" s="39" t="s">
        <v>39</v>
      </c>
      <c r="V893" s="14" t="s">
        <v>21</v>
      </c>
      <c r="W893" s="14" t="s">
        <v>20</v>
      </c>
      <c r="X893" s="14" t="s">
        <v>20</v>
      </c>
      <c r="Y893" s="14" t="s">
        <v>21</v>
      </c>
      <c r="Z893" s="39" t="s">
        <v>39</v>
      </c>
      <c r="AA893" s="14" t="s">
        <v>21</v>
      </c>
      <c r="AB893" s="14" t="s">
        <v>21</v>
      </c>
      <c r="AC893" s="39" t="s">
        <v>39</v>
      </c>
      <c r="AD893" s="14" t="s">
        <v>21</v>
      </c>
      <c r="AE893" s="14" t="s">
        <v>971</v>
      </c>
      <c r="AF893" s="39" t="s">
        <v>39</v>
      </c>
      <c r="AG893" s="14" t="s">
        <v>971</v>
      </c>
      <c r="AH893" s="14" t="s">
        <v>971</v>
      </c>
      <c r="AI893" s="39" t="s">
        <v>39</v>
      </c>
      <c r="AJ893" s="14" t="s">
        <v>971</v>
      </c>
      <c r="AK893" s="14" t="s">
        <v>971</v>
      </c>
      <c r="AL893" s="39" t="s">
        <v>39</v>
      </c>
      <c r="AM893" s="14" t="s">
        <v>971</v>
      </c>
      <c r="AN893" s="14" t="s">
        <v>20</v>
      </c>
      <c r="AO893" s="14" t="s">
        <v>20</v>
      </c>
      <c r="AP893" s="14" t="s">
        <v>971</v>
      </c>
      <c r="AQ893" s="39" t="s">
        <v>39</v>
      </c>
      <c r="AR893" s="14" t="s">
        <v>971</v>
      </c>
      <c r="AS893" s="14" t="s">
        <v>971</v>
      </c>
      <c r="AT893" s="39" t="s">
        <v>39</v>
      </c>
      <c r="AU893" s="14" t="s">
        <v>971</v>
      </c>
      <c r="AV893" s="14" t="s">
        <v>971</v>
      </c>
      <c r="AW893" s="39" t="s">
        <v>39</v>
      </c>
      <c r="AX893" s="14" t="s">
        <v>971</v>
      </c>
      <c r="AY893" s="14" t="s">
        <v>971</v>
      </c>
      <c r="AZ893" s="39" t="s">
        <v>39</v>
      </c>
      <c r="BA893" s="14" t="s">
        <v>971</v>
      </c>
      <c r="BB893" s="14" t="s">
        <v>971</v>
      </c>
      <c r="BC893" s="39" t="s">
        <v>39</v>
      </c>
      <c r="BD893" s="14" t="s">
        <v>971</v>
      </c>
      <c r="BE893" s="14" t="s">
        <v>20</v>
      </c>
      <c r="BF893" s="14" t="s">
        <v>20</v>
      </c>
      <c r="BG893" s="14" t="s">
        <v>971</v>
      </c>
      <c r="BH893" s="39" t="s">
        <v>39</v>
      </c>
      <c r="BI893" s="39" t="s">
        <v>971</v>
      </c>
      <c r="BJ893" s="14" t="s">
        <v>971</v>
      </c>
      <c r="BK893" s="39" t="s">
        <v>39</v>
      </c>
      <c r="BL893" s="14" t="s">
        <v>971</v>
      </c>
      <c r="BM893" s="14" t="s">
        <v>971</v>
      </c>
      <c r="BN893" s="39" t="s">
        <v>39</v>
      </c>
      <c r="BO893" s="14" t="s">
        <v>971</v>
      </c>
      <c r="BP893" s="14" t="s">
        <v>971</v>
      </c>
      <c r="BQ893" s="39" t="s">
        <v>39</v>
      </c>
      <c r="BR893" s="14" t="s">
        <v>971</v>
      </c>
      <c r="BS893" s="14" t="s">
        <v>971</v>
      </c>
      <c r="BT893" s="39" t="e">
        <v>#N/A</v>
      </c>
      <c r="BU893" s="39" t="s">
        <v>971</v>
      </c>
      <c r="BV893" s="14" t="s">
        <v>20</v>
      </c>
      <c r="BW893" s="14" t="s">
        <v>20</v>
      </c>
      <c r="BX893" s="14" t="s">
        <v>971</v>
      </c>
      <c r="BY893" s="14" t="s">
        <v>971</v>
      </c>
      <c r="BZ893" s="39" t="s">
        <v>39</v>
      </c>
      <c r="CA893" s="39" t="s">
        <v>971</v>
      </c>
      <c r="CB893" s="14" t="s">
        <v>971</v>
      </c>
      <c r="CC893" s="39" t="s">
        <v>39</v>
      </c>
      <c r="CD893" s="39" t="s">
        <v>971</v>
      </c>
      <c r="CE893" s="14" t="s">
        <v>971</v>
      </c>
      <c r="CF893" s="39" t="s">
        <v>39</v>
      </c>
      <c r="CG893" s="39" t="s">
        <v>971</v>
      </c>
      <c r="CH893" s="14" t="s">
        <v>971</v>
      </c>
      <c r="CI893" s="39" t="s">
        <v>39</v>
      </c>
      <c r="CJ893" s="39" t="s">
        <v>971</v>
      </c>
      <c r="CK893" s="14" t="s">
        <v>20</v>
      </c>
      <c r="CL893" s="14" t="s">
        <v>20</v>
      </c>
      <c r="CM893" s="1">
        <f t="shared" si="223"/>
        <v>0</v>
      </c>
      <c r="CN893" s="1">
        <f t="shared" si="224"/>
        <v>0</v>
      </c>
      <c r="CO893" s="1">
        <f t="shared" si="225"/>
        <v>10</v>
      </c>
      <c r="CP893" s="1">
        <f t="shared" si="226"/>
        <v>6</v>
      </c>
      <c r="CQ893" s="1">
        <f t="shared" si="227"/>
        <v>0</v>
      </c>
      <c r="CR893" s="1">
        <f>SUM(COUNTIFS($T893:$CL893,{"PAT","MAT"}))</f>
        <v>0</v>
      </c>
      <c r="CS893" s="1">
        <f t="shared" si="228"/>
        <v>0</v>
      </c>
      <c r="CT893" s="1">
        <f t="shared" si="229"/>
        <v>0</v>
      </c>
      <c r="CU893" s="1">
        <f t="shared" si="230"/>
        <v>0</v>
      </c>
      <c r="CV893" s="1">
        <f t="shared" si="231"/>
        <v>0</v>
      </c>
      <c r="CW893" s="1">
        <f t="shared" si="232"/>
        <v>0</v>
      </c>
      <c r="CX893" s="1">
        <f t="shared" si="233"/>
        <v>0</v>
      </c>
      <c r="CY893" s="1">
        <f t="shared" si="234"/>
        <v>0</v>
      </c>
      <c r="CZ893" s="1">
        <f t="shared" si="235"/>
        <v>0</v>
      </c>
      <c r="DA893" s="1">
        <f t="shared" si="236"/>
        <v>0</v>
      </c>
      <c r="DB893" s="1">
        <f>SUM(CM893:CX893)+SUM(COUNTIFS(Q893:CL893,{"TERM","RESIGNED"}))</f>
        <v>51</v>
      </c>
      <c r="DC893" s="1" t="s">
        <v>45</v>
      </c>
    </row>
    <row r="894" spans="1:109" x14ac:dyDescent="0.25">
      <c r="BQ894" s="39"/>
    </row>
  </sheetData>
  <autoFilter ref="A1:DE893">
    <sortState ref="A2:DH893">
      <sortCondition ref="O1:O893"/>
    </sortState>
  </autoFilter>
  <conditionalFormatting sqref="A1:B1 H1:O1">
    <cfRule type="containsText" dxfId="93" priority="1479" stopIfTrue="1" operator="containsText" text="TERM">
      <formula>NOT(ISERROR(SEARCH("TERM",A1)))</formula>
    </cfRule>
  </conditionalFormatting>
  <conditionalFormatting sqref="O1 BQ2:BQ894 T2:CL893">
    <cfRule type="containsText" dxfId="92" priority="1469" stopIfTrue="1" operator="containsText" text="DO">
      <formula>NOT(ISERROR(SEARCH("DO",O1)))</formula>
    </cfRule>
    <cfRule type="containsText" dxfId="91" priority="1470" stopIfTrue="1" operator="containsText" text="PAT">
      <formula>NOT(ISERROR(SEARCH("PAT",O1)))</formula>
    </cfRule>
    <cfRule type="containsText" dxfId="90" priority="1471" stopIfTrue="1" operator="containsText" text="MAT">
      <formula>NOT(ISERROR(SEARCH("MAT",O1)))</formula>
    </cfRule>
    <cfRule type="containsText" dxfId="89" priority="1472" stopIfTrue="1" operator="containsText" text="HD">
      <formula>NOT(ISERROR(SEARCH("HD",O1)))</formula>
    </cfRule>
    <cfRule type="containsText" dxfId="88" priority="1473" stopIfTrue="1" operator="containsText" text="LWP">
      <formula>NOT(ISERROR(SEARCH("LWP",O1)))</formula>
    </cfRule>
    <cfRule type="containsText" dxfId="87" priority="1474" stopIfTrue="1" operator="containsText" text="RESIGNED">
      <formula>NOT(ISERROR(SEARCH("RESIGNED",O1)))</formula>
    </cfRule>
    <cfRule type="containsText" dxfId="86" priority="1475" stopIfTrue="1" operator="containsText" text="TERM">
      <formula>NOT(ISERROR(SEARCH("TERM",O1)))</formula>
    </cfRule>
    <cfRule type="containsText" dxfId="85" priority="1476" stopIfTrue="1" operator="containsText" text="UPL">
      <formula>NOT(ISERROR(SEARCH("UPL",O1)))</formula>
    </cfRule>
    <cfRule type="containsText" dxfId="84" priority="1477" stopIfTrue="1" operator="containsText" text="CL">
      <formula>NOT(ISERROR(SEARCH("CL",O1)))</formula>
    </cfRule>
    <cfRule type="containsText" dxfId="83" priority="1478" stopIfTrue="1" operator="containsText" text="PL">
      <formula>NOT(ISERROR(SEARCH("PL",O1)))</formula>
    </cfRule>
  </conditionalFormatting>
  <conditionalFormatting sqref="O74">
    <cfRule type="containsText" dxfId="82" priority="1449" stopIfTrue="1" operator="containsText" text="DO">
      <formula>NOT(ISERROR(SEARCH("DO",O74)))</formula>
    </cfRule>
    <cfRule type="containsText" dxfId="81" priority="1450" stopIfTrue="1" operator="containsText" text="PAT">
      <formula>NOT(ISERROR(SEARCH("PAT",O74)))</formula>
    </cfRule>
    <cfRule type="containsText" dxfId="80" priority="1451" stopIfTrue="1" operator="containsText" text="MAT">
      <formula>NOT(ISERROR(SEARCH("MAT",O74)))</formula>
    </cfRule>
    <cfRule type="containsText" dxfId="79" priority="1452" stopIfTrue="1" operator="containsText" text="HD">
      <formula>NOT(ISERROR(SEARCH("HD",O74)))</formula>
    </cfRule>
    <cfRule type="containsText" dxfId="78" priority="1453" stopIfTrue="1" operator="containsText" text="LWP">
      <formula>NOT(ISERROR(SEARCH("LWP",O74)))</formula>
    </cfRule>
    <cfRule type="containsText" dxfId="77" priority="1454" stopIfTrue="1" operator="containsText" text="RESIGNED">
      <formula>NOT(ISERROR(SEARCH("RESIGNED",O74)))</formula>
    </cfRule>
    <cfRule type="containsText" dxfId="76" priority="1455" stopIfTrue="1" operator="containsText" text="TERM">
      <formula>NOT(ISERROR(SEARCH("TERM",O74)))</formula>
    </cfRule>
    <cfRule type="containsText" dxfId="75" priority="1456" stopIfTrue="1" operator="containsText" text="UPL">
      <formula>NOT(ISERROR(SEARCH("UPL",O74)))</formula>
    </cfRule>
    <cfRule type="containsText" dxfId="74" priority="1457" stopIfTrue="1" operator="containsText" text="CL">
      <formula>NOT(ISERROR(SEARCH("CL",O74)))</formula>
    </cfRule>
    <cfRule type="containsText" dxfId="73" priority="1458" stopIfTrue="1" operator="containsText" text="PL">
      <formula>NOT(ISERROR(SEARCH("PL",O74)))</formula>
    </cfRule>
  </conditionalFormatting>
  <conditionalFormatting sqref="O274">
    <cfRule type="containsText" dxfId="72" priority="1439" stopIfTrue="1" operator="containsText" text="DO">
      <formula>NOT(ISERROR(SEARCH("DO",O274)))</formula>
    </cfRule>
    <cfRule type="containsText" dxfId="71" priority="1440" stopIfTrue="1" operator="containsText" text="PAT">
      <formula>NOT(ISERROR(SEARCH("PAT",O274)))</formula>
    </cfRule>
    <cfRule type="containsText" dxfId="70" priority="1441" stopIfTrue="1" operator="containsText" text="MAT">
      <formula>NOT(ISERROR(SEARCH("MAT",O274)))</formula>
    </cfRule>
    <cfRule type="containsText" dxfId="69" priority="1442" stopIfTrue="1" operator="containsText" text="HD">
      <formula>NOT(ISERROR(SEARCH("HD",O274)))</formula>
    </cfRule>
    <cfRule type="containsText" dxfId="68" priority="1443" stopIfTrue="1" operator="containsText" text="LWP">
      <formula>NOT(ISERROR(SEARCH("LWP",O274)))</formula>
    </cfRule>
    <cfRule type="containsText" dxfId="67" priority="1444" stopIfTrue="1" operator="containsText" text="RESIGNED">
      <formula>NOT(ISERROR(SEARCH("RESIGNED",O274)))</formula>
    </cfRule>
    <cfRule type="containsText" dxfId="66" priority="1445" stopIfTrue="1" operator="containsText" text="TERM">
      <formula>NOT(ISERROR(SEARCH("TERM",O274)))</formula>
    </cfRule>
    <cfRule type="containsText" dxfId="65" priority="1446" stopIfTrue="1" operator="containsText" text="UPL">
      <formula>NOT(ISERROR(SEARCH("UPL",O274)))</formula>
    </cfRule>
    <cfRule type="containsText" dxfId="64" priority="1447" stopIfTrue="1" operator="containsText" text="CL">
      <formula>NOT(ISERROR(SEARCH("CL",O274)))</formula>
    </cfRule>
    <cfRule type="containsText" dxfId="63" priority="1448" stopIfTrue="1" operator="containsText" text="PL">
      <formula>NOT(ISERROR(SEARCH("PL",O274)))</formula>
    </cfRule>
  </conditionalFormatting>
  <conditionalFormatting sqref="O438">
    <cfRule type="containsText" dxfId="62" priority="1419" stopIfTrue="1" operator="containsText" text="DO">
      <formula>NOT(ISERROR(SEARCH("DO",O438)))</formula>
    </cfRule>
    <cfRule type="containsText" dxfId="61" priority="1420" stopIfTrue="1" operator="containsText" text="PAT">
      <formula>NOT(ISERROR(SEARCH("PAT",O438)))</formula>
    </cfRule>
    <cfRule type="containsText" dxfId="60" priority="1421" stopIfTrue="1" operator="containsText" text="MAT">
      <formula>NOT(ISERROR(SEARCH("MAT",O438)))</formula>
    </cfRule>
    <cfRule type="containsText" dxfId="59" priority="1422" stopIfTrue="1" operator="containsText" text="HD">
      <formula>NOT(ISERROR(SEARCH("HD",O438)))</formula>
    </cfRule>
    <cfRule type="containsText" dxfId="58" priority="1423" stopIfTrue="1" operator="containsText" text="LWP">
      <formula>NOT(ISERROR(SEARCH("LWP",O438)))</formula>
    </cfRule>
    <cfRule type="containsText" dxfId="57" priority="1424" stopIfTrue="1" operator="containsText" text="RESIGNED">
      <formula>NOT(ISERROR(SEARCH("RESIGNED",O438)))</formula>
    </cfRule>
    <cfRule type="containsText" dxfId="56" priority="1425" stopIfTrue="1" operator="containsText" text="TERM">
      <formula>NOT(ISERROR(SEARCH("TERM",O438)))</formula>
    </cfRule>
    <cfRule type="containsText" dxfId="55" priority="1426" stopIfTrue="1" operator="containsText" text="UPL">
      <formula>NOT(ISERROR(SEARCH("UPL",O438)))</formula>
    </cfRule>
    <cfRule type="containsText" dxfId="54" priority="1427" stopIfTrue="1" operator="containsText" text="CL">
      <formula>NOT(ISERROR(SEARCH("CL",O438)))</formula>
    </cfRule>
    <cfRule type="containsText" dxfId="53" priority="1428" stopIfTrue="1" operator="containsText" text="PL">
      <formula>NOT(ISERROR(SEARCH("PL",O438)))</formula>
    </cfRule>
  </conditionalFormatting>
  <conditionalFormatting sqref="O640">
    <cfRule type="containsText" dxfId="52" priority="1409" stopIfTrue="1" operator="containsText" text="DO">
      <formula>NOT(ISERROR(SEARCH("DO",O640)))</formula>
    </cfRule>
    <cfRule type="containsText" dxfId="51" priority="1410" stopIfTrue="1" operator="containsText" text="PAT">
      <formula>NOT(ISERROR(SEARCH("PAT",O640)))</formula>
    </cfRule>
    <cfRule type="containsText" dxfId="50" priority="1411" stopIfTrue="1" operator="containsText" text="MAT">
      <formula>NOT(ISERROR(SEARCH("MAT",O640)))</formula>
    </cfRule>
    <cfRule type="containsText" dxfId="49" priority="1412" stopIfTrue="1" operator="containsText" text="HD">
      <formula>NOT(ISERROR(SEARCH("HD",O640)))</formula>
    </cfRule>
    <cfRule type="containsText" dxfId="48" priority="1413" stopIfTrue="1" operator="containsText" text="LWP">
      <formula>NOT(ISERROR(SEARCH("LWP",O640)))</formula>
    </cfRule>
    <cfRule type="containsText" dxfId="47" priority="1414" stopIfTrue="1" operator="containsText" text="RESIGNED">
      <formula>NOT(ISERROR(SEARCH("RESIGNED",O640)))</formula>
    </cfRule>
    <cfRule type="containsText" dxfId="46" priority="1415" stopIfTrue="1" operator="containsText" text="TERM">
      <formula>NOT(ISERROR(SEARCH("TERM",O640)))</formula>
    </cfRule>
    <cfRule type="containsText" dxfId="45" priority="1416" stopIfTrue="1" operator="containsText" text="UPL">
      <formula>NOT(ISERROR(SEARCH("UPL",O640)))</formula>
    </cfRule>
    <cfRule type="containsText" dxfId="44" priority="1417" stopIfTrue="1" operator="containsText" text="CL">
      <formula>NOT(ISERROR(SEARCH("CL",O640)))</formula>
    </cfRule>
    <cfRule type="containsText" dxfId="43" priority="1418" stopIfTrue="1" operator="containsText" text="PL">
      <formula>NOT(ISERROR(SEARCH("PL",O640)))</formula>
    </cfRule>
  </conditionalFormatting>
  <conditionalFormatting sqref="O272">
    <cfRule type="containsText" dxfId="42" priority="1399" stopIfTrue="1" operator="containsText" text="DO">
      <formula>NOT(ISERROR(SEARCH("DO",O272)))</formula>
    </cfRule>
    <cfRule type="containsText" dxfId="41" priority="1400" stopIfTrue="1" operator="containsText" text="PAT">
      <formula>NOT(ISERROR(SEARCH("PAT",O272)))</formula>
    </cfRule>
    <cfRule type="containsText" dxfId="40" priority="1401" stopIfTrue="1" operator="containsText" text="MAT">
      <formula>NOT(ISERROR(SEARCH("MAT",O272)))</formula>
    </cfRule>
    <cfRule type="containsText" dxfId="39" priority="1402" stopIfTrue="1" operator="containsText" text="HD">
      <formula>NOT(ISERROR(SEARCH("HD",O272)))</formula>
    </cfRule>
    <cfRule type="containsText" dxfId="38" priority="1403" stopIfTrue="1" operator="containsText" text="LWP">
      <formula>NOT(ISERROR(SEARCH("LWP",O272)))</formula>
    </cfRule>
    <cfRule type="containsText" dxfId="37" priority="1404" stopIfTrue="1" operator="containsText" text="RESIGNED">
      <formula>NOT(ISERROR(SEARCH("RESIGNED",O272)))</formula>
    </cfRule>
    <cfRule type="containsText" dxfId="36" priority="1405" stopIfTrue="1" operator="containsText" text="TERM">
      <formula>NOT(ISERROR(SEARCH("TERM",O272)))</formula>
    </cfRule>
    <cfRule type="containsText" dxfId="35" priority="1406" stopIfTrue="1" operator="containsText" text="UPL">
      <formula>NOT(ISERROR(SEARCH("UPL",O272)))</formula>
    </cfRule>
    <cfRule type="containsText" dxfId="34" priority="1407" stopIfTrue="1" operator="containsText" text="CL">
      <formula>NOT(ISERROR(SEARCH("CL",O272)))</formula>
    </cfRule>
    <cfRule type="containsText" dxfId="33" priority="1408" stopIfTrue="1" operator="containsText" text="PL">
      <formula>NOT(ISERROR(SEARCH("PL",O272)))</formula>
    </cfRule>
  </conditionalFormatting>
  <conditionalFormatting sqref="O231">
    <cfRule type="containsText" dxfId="32" priority="1379" stopIfTrue="1" operator="containsText" text="DO">
      <formula>NOT(ISERROR(SEARCH("DO",O231)))</formula>
    </cfRule>
    <cfRule type="containsText" dxfId="31" priority="1380" stopIfTrue="1" operator="containsText" text="PAT">
      <formula>NOT(ISERROR(SEARCH("PAT",O231)))</formula>
    </cfRule>
    <cfRule type="containsText" dxfId="30" priority="1381" stopIfTrue="1" operator="containsText" text="MAT">
      <formula>NOT(ISERROR(SEARCH("MAT",O231)))</formula>
    </cfRule>
    <cfRule type="containsText" dxfId="29" priority="1382" stopIfTrue="1" operator="containsText" text="HD">
      <formula>NOT(ISERROR(SEARCH("HD",O231)))</formula>
    </cfRule>
    <cfRule type="containsText" dxfId="28" priority="1383" stopIfTrue="1" operator="containsText" text="LWP">
      <formula>NOT(ISERROR(SEARCH("LWP",O231)))</formula>
    </cfRule>
    <cfRule type="containsText" dxfId="27" priority="1384" stopIfTrue="1" operator="containsText" text="RESIGNED">
      <formula>NOT(ISERROR(SEARCH("RESIGNED",O231)))</formula>
    </cfRule>
    <cfRule type="containsText" dxfId="26" priority="1385" stopIfTrue="1" operator="containsText" text="TERM">
      <formula>NOT(ISERROR(SEARCH("TERM",O231)))</formula>
    </cfRule>
    <cfRule type="containsText" dxfId="25" priority="1386" stopIfTrue="1" operator="containsText" text="UPL">
      <formula>NOT(ISERROR(SEARCH("UPL",O231)))</formula>
    </cfRule>
    <cfRule type="containsText" dxfId="24" priority="1387" stopIfTrue="1" operator="containsText" text="CL">
      <formula>NOT(ISERROR(SEARCH("CL",O231)))</formula>
    </cfRule>
    <cfRule type="containsText" dxfId="23" priority="1388" stopIfTrue="1" operator="containsText" text="PL">
      <formula>NOT(ISERROR(SEARCH("PL",O231)))</formula>
    </cfRule>
  </conditionalFormatting>
  <conditionalFormatting sqref="O1:O831">
    <cfRule type="containsText" dxfId="22" priority="1378" operator="containsText" text="Term">
      <formula>NOT(ISERROR(SEARCH("Term",O1)))</formula>
    </cfRule>
  </conditionalFormatting>
  <conditionalFormatting sqref="O474">
    <cfRule type="containsText" dxfId="21" priority="1377" operator="containsText" text="Term">
      <formula>NOT(ISERROR(SEARCH("Term",O474)))</formula>
    </cfRule>
  </conditionalFormatting>
  <conditionalFormatting sqref="O635">
    <cfRule type="containsText" dxfId="20" priority="1375" operator="containsText" text="Term">
      <formula>NOT(ISERROR(SEARCH("Term",O635)))</formula>
    </cfRule>
  </conditionalFormatting>
  <conditionalFormatting sqref="O742:O744 O749:O750 O753:O756 O746:O747">
    <cfRule type="containsText" dxfId="19" priority="596" operator="containsText" text="Term">
      <formula>NOT(ISERROR(SEARCH("Term",O742)))</formula>
    </cfRule>
  </conditionalFormatting>
  <conditionalFormatting sqref="F742:F757">
    <cfRule type="duplicateValues" dxfId="18" priority="597"/>
  </conditionalFormatting>
  <conditionalFormatting sqref="D742:D757">
    <cfRule type="duplicateValues" dxfId="17" priority="598"/>
  </conditionalFormatting>
  <conditionalFormatting sqref="F758:F775">
    <cfRule type="duplicateValues" dxfId="16" priority="49131"/>
  </conditionalFormatting>
  <conditionalFormatting sqref="D758:D775">
    <cfRule type="duplicateValues" dxfId="15" priority="49132"/>
  </conditionalFormatting>
  <conditionalFormatting sqref="O832:O840">
    <cfRule type="containsText" dxfId="14" priority="6" operator="containsText" text="Term">
      <formula>NOT(ISERROR(SEARCH("Term",O832)))</formula>
    </cfRule>
  </conditionalFormatting>
  <conditionalFormatting sqref="F832:F840">
    <cfRule type="duplicateValues" dxfId="13" priority="7"/>
  </conditionalFormatting>
  <conditionalFormatting sqref="F832:F840">
    <cfRule type="duplicateValues" dxfId="12" priority="8"/>
  </conditionalFormatting>
  <conditionalFormatting sqref="D832:D840">
    <cfRule type="duplicateValues" dxfId="11" priority="9"/>
  </conditionalFormatting>
  <conditionalFormatting sqref="D832:D840">
    <cfRule type="duplicateValues" dxfId="10" priority="10"/>
  </conditionalFormatting>
  <conditionalFormatting sqref="O841:O893">
    <cfRule type="containsText" dxfId="9" priority="1" operator="containsText" text="Term">
      <formula>NOT(ISERROR(SEARCH("Term",O841)))</formula>
    </cfRule>
  </conditionalFormatting>
  <conditionalFormatting sqref="F841:F893">
    <cfRule type="duplicateValues" dxfId="8" priority="2"/>
  </conditionalFormatting>
  <conditionalFormatting sqref="F841:F893">
    <cfRule type="duplicateValues" dxfId="7" priority="3"/>
  </conditionalFormatting>
  <conditionalFormatting sqref="D841:D893">
    <cfRule type="duplicateValues" dxfId="6" priority="4"/>
  </conditionalFormatting>
  <conditionalFormatting sqref="D841:D893">
    <cfRule type="duplicateValues" dxfId="5" priority="5"/>
  </conditionalFormatting>
  <conditionalFormatting sqref="F1:F831">
    <cfRule type="duplicateValues" dxfId="4" priority="52941"/>
  </conditionalFormatting>
  <conditionalFormatting sqref="C1:C831">
    <cfRule type="duplicateValues" dxfId="3" priority="52943"/>
  </conditionalFormatting>
  <conditionalFormatting sqref="D1:D831">
    <cfRule type="duplicateValues" dxfId="2" priority="52945"/>
  </conditionalFormatting>
  <dataValidations disablePrompts="1" count="1">
    <dataValidation type="list" allowBlank="1" showInputMessage="1" showErrorMessage="1" sqref="P713 P774:P775 P749:P750 P764 P832:P845 P758:P761 P753:P756 P766:P770 P772 P742:P744 P746:P747">
      <formula1>"MOVED ,RESIGNED, TERMINATED, ABSCOND"</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On Direct Attendance</vt:lpstr>
      <vt:lpstr>CRM Attendance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Vaijanath Sadbhaiyya</dc:creator>
  <cp:lastModifiedBy>Vinod Valmik Marathe</cp:lastModifiedBy>
  <cp:lastPrinted>2023-11-03T11:34:19Z</cp:lastPrinted>
  <dcterms:created xsi:type="dcterms:W3CDTF">2023-02-01T13:48:05Z</dcterms:created>
  <dcterms:modified xsi:type="dcterms:W3CDTF">2024-01-11T09:50:31Z</dcterms:modified>
</cp:coreProperties>
</file>